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11.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showInkAnnotation="0" codeName="ThisWorkbook" defaultThemeVersion="124226"/>
  <mc:AlternateContent xmlns:mc="http://schemas.openxmlformats.org/markup-compatibility/2006">
    <mc:Choice Requires="x15">
      <x15ac:absPath xmlns:x15ac="http://schemas.microsoft.com/office/spreadsheetml/2010/11/ac" url="C:\Users\FUH\Documents\Software\ACC-ColorConverter\Temp\__ETab_Modul1_\"/>
    </mc:Choice>
  </mc:AlternateContent>
  <xr:revisionPtr revIDLastSave="0" documentId="8_{9FB9167D-B1FF-426D-B9EA-63C65F08EABF}" xr6:coauthVersionLast="47" xr6:coauthVersionMax="47" xr10:uidLastSave="{00000000-0000-0000-0000-000000000000}"/>
  <bookViews>
    <workbookView xWindow="14303" yWindow="-98" windowWidth="28995" windowHeight="15796" tabRatio="800" activeTab="5" xr2:uid="{ED6ED603-CF07-489F-A0DB-2F497E88A902}"/>
  </bookViews>
  <sheets>
    <sheet name="Dashboard" sheetId="100" r:id="rId1"/>
    <sheet name="Objekterfassung" sheetId="63" r:id="rId2"/>
    <sheet name="Überprüfung Stammdaten" sheetId="64" r:id="rId3"/>
    <sheet name="Übersicht IS-Massnahmen" sheetId="122" r:id="rId4"/>
    <sheet name="Zustandsbeurteilungschart" sheetId="104" r:id="rId5"/>
    <sheet name="Eingaben ZAPP" sheetId="121" r:id="rId6"/>
    <sheet name="setting" sheetId="101" r:id="rId7"/>
    <sheet name="LNG" sheetId="105" r:id="rId8"/>
    <sheet name="LNG_EBKP" sheetId="108" r:id="rId9"/>
    <sheet name="Info 02 Normstrategie" sheetId="92" r:id="rId10"/>
    <sheet name="LNG_INFO02_NORM" sheetId="109" r:id="rId11"/>
    <sheet name="CHANGELOG" sheetId="110" r:id="rId12"/>
    <sheet name="TOOLS" sheetId="114" r:id="rId13"/>
    <sheet name="EBKP_MAP" sheetId="115" r:id="rId14"/>
    <sheet name="EBKP_NEU" sheetId="120" r:id="rId15"/>
    <sheet name="Mappingstats" sheetId="116" r:id="rId16"/>
    <sheet name="Tabelle3" sheetId="119" r:id="rId17"/>
  </sheets>
  <definedNames>
    <definedName name="_xlnm._FilterDatabase" localSheetId="13" hidden="1">EBKP_MAP!$A$2:$K$1144</definedName>
    <definedName name="_xlnm._FilterDatabase" localSheetId="7" hidden="1">LNG!$B$9:$D$342</definedName>
    <definedName name="_xlnm._FilterDatabase" localSheetId="3" hidden="1">'Übersicht IS-Massnahmen'!$A$9:$AW$1996</definedName>
    <definedName name="btnPrint">"Rounded Rectangle 12,Picture 13"</definedName>
    <definedName name="_xlnm.Print_Area" localSheetId="5">'Eingaben ZAPP'!$B$6:$F$8</definedName>
    <definedName name="_xlnm.Print_Area" localSheetId="9">'Info 02 Normstrategie'!$A$1:$N$15</definedName>
    <definedName name="_xlnm.Print_Area" localSheetId="1">Objekterfassung!$B$1:$K$28</definedName>
    <definedName name="_xlnm.Print_Area" localSheetId="2">'Überprüfung Stammdaten'!$B$6:$M$68</definedName>
    <definedName name="_xlnm.Print_Area" localSheetId="3">'Übersicht IS-Massnahmen'!$Z$1:$AM$8</definedName>
    <definedName name="_xlnm.Print_Area" localSheetId="4">Zustandsbeurteilungschart!$B$6:$P$111</definedName>
    <definedName name="_xlnm.Print_Titles" localSheetId="3">'Übersicht IS-Massnahmen'!$8:$9</definedName>
    <definedName name="FilterValue" localSheetId="3">'Übersicht IS-Massnahmen'!$CR$11</definedName>
    <definedName name="Gelb">#REF!</definedName>
    <definedName name="LastCellInTable" localSheetId="3">'Übersicht IS-Massnahmen'!#REF!</definedName>
    <definedName name="LastCellInTable">#REF!</definedName>
    <definedName name="Sprache">setting!$N$78:$N$80</definedName>
    <definedName name="Test">Dashboard!$R$4</definedName>
    <definedName name="UebersichtBedarf_Additionals" localSheetId="3">'Übersicht IS-Massnahmen'!$AA$1311:$AL$1332</definedName>
    <definedName name="UebersichtBedarf_Additionals">#REF!</definedName>
    <definedName name="UebersichtBedarf_eBKP_Header" localSheetId="3">'Übersicht IS-Massnahmen'!$AA$7:$AL$8</definedName>
    <definedName name="UebersichtBedarf_eBKP_Header">#REF!</definedName>
  </definedNames>
  <calcPr calcId="191028"/>
  <pivotCaches>
    <pivotCache cacheId="0" r:id="rId18"/>
    <pivotCache cacheId="1" r:id="rId19"/>
  </pivotCache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6" i="122" l="1"/>
  <c r="S7" i="100"/>
  <c r="AH48" i="122" l="1"/>
  <c r="AH469" i="122"/>
  <c r="AH470" i="122"/>
  <c r="AH471" i="122"/>
  <c r="AH472" i="122"/>
  <c r="AH473" i="122"/>
  <c r="AH474" i="122"/>
  <c r="AH475" i="122"/>
  <c r="AH476" i="122"/>
  <c r="AH477" i="122"/>
  <c r="AH478" i="122"/>
  <c r="AH479" i="122"/>
  <c r="AH480" i="122"/>
  <c r="AH481" i="122"/>
  <c r="AH482" i="122"/>
  <c r="AH483" i="122"/>
  <c r="AH484" i="122"/>
  <c r="AH485" i="122"/>
  <c r="AH486" i="122"/>
  <c r="AH487" i="122"/>
  <c r="AH488" i="122"/>
  <c r="AH489" i="122"/>
  <c r="AH490" i="122"/>
  <c r="AH491" i="122"/>
  <c r="AH492" i="122"/>
  <c r="AH493" i="122"/>
  <c r="AH494" i="122"/>
  <c r="AH495" i="122"/>
  <c r="AH496" i="122"/>
  <c r="AH497" i="122"/>
  <c r="AH498" i="122"/>
  <c r="AH499" i="122"/>
  <c r="AH500" i="122"/>
  <c r="AH501" i="122"/>
  <c r="AH502" i="122"/>
  <c r="AH503" i="122"/>
  <c r="AH504" i="122"/>
  <c r="AH505" i="122"/>
  <c r="AH506" i="122"/>
  <c r="AH507" i="122"/>
  <c r="AH508" i="122"/>
  <c r="AH509" i="122"/>
  <c r="AH510" i="122"/>
  <c r="AH511" i="122"/>
  <c r="AH512" i="122"/>
  <c r="AH513" i="122"/>
  <c r="AH514" i="122"/>
  <c r="AH515" i="122"/>
  <c r="AH516" i="122"/>
  <c r="AH517" i="122"/>
  <c r="AH518" i="122"/>
  <c r="AH519" i="122"/>
  <c r="AH520" i="122"/>
  <c r="AH521" i="122"/>
  <c r="AH522" i="122"/>
  <c r="AH523" i="122"/>
  <c r="AH524" i="122"/>
  <c r="AH525" i="122"/>
  <c r="AH526" i="122"/>
  <c r="AH527" i="122"/>
  <c r="AH528" i="122"/>
  <c r="AH529" i="122"/>
  <c r="AH530" i="122"/>
  <c r="AH531" i="122"/>
  <c r="AH532" i="122"/>
  <c r="AH533" i="122"/>
  <c r="AH534" i="122"/>
  <c r="AH535" i="122"/>
  <c r="AH536" i="122"/>
  <c r="AH537" i="122"/>
  <c r="AH538" i="122"/>
  <c r="AH539" i="122"/>
  <c r="AH540" i="122"/>
  <c r="AH541" i="122"/>
  <c r="AH542" i="122"/>
  <c r="AH543" i="122"/>
  <c r="AH544" i="122"/>
  <c r="AH545" i="122"/>
  <c r="AH546" i="122"/>
  <c r="AH547" i="122"/>
  <c r="AH548" i="122"/>
  <c r="AH549" i="122"/>
  <c r="AH550" i="122"/>
  <c r="AH551" i="122"/>
  <c r="AH552" i="122"/>
  <c r="AH553" i="122"/>
  <c r="AH554" i="122"/>
  <c r="AH555" i="122"/>
  <c r="AH556" i="122"/>
  <c r="AH557" i="122"/>
  <c r="AH558" i="122"/>
  <c r="AH559" i="122"/>
  <c r="AH560" i="122"/>
  <c r="AH561" i="122"/>
  <c r="AH562" i="122"/>
  <c r="AH563" i="122"/>
  <c r="AH564" i="122"/>
  <c r="AH565" i="122"/>
  <c r="AH566" i="122"/>
  <c r="AH567" i="122"/>
  <c r="AH568" i="122"/>
  <c r="AH569" i="122"/>
  <c r="AH570" i="122"/>
  <c r="AH571" i="122"/>
  <c r="AH572" i="122"/>
  <c r="AH573" i="122"/>
  <c r="AH574" i="122"/>
  <c r="AH575" i="122"/>
  <c r="AH576" i="122"/>
  <c r="AH577" i="122"/>
  <c r="AH578" i="122"/>
  <c r="AH579" i="122"/>
  <c r="AH580" i="122"/>
  <c r="AH581" i="122"/>
  <c r="AH582" i="122"/>
  <c r="AH583" i="122"/>
  <c r="AH584" i="122"/>
  <c r="AH585" i="122"/>
  <c r="AH586" i="122"/>
  <c r="AH587" i="122"/>
  <c r="AH588" i="122"/>
  <c r="AH589" i="122"/>
  <c r="AH590" i="122"/>
  <c r="AH591" i="122"/>
  <c r="AH592" i="122"/>
  <c r="AH593" i="122"/>
  <c r="AH594" i="122"/>
  <c r="AH595" i="122"/>
  <c r="AH596" i="122"/>
  <c r="AH597" i="122"/>
  <c r="AH598" i="122"/>
  <c r="AH599" i="122"/>
  <c r="AH600" i="122"/>
  <c r="AH601" i="122"/>
  <c r="AH602" i="122"/>
  <c r="AH603" i="122"/>
  <c r="AH604" i="122"/>
  <c r="AH605" i="122"/>
  <c r="AH606" i="122"/>
  <c r="AH607" i="122"/>
  <c r="AH608" i="122"/>
  <c r="AH609" i="122"/>
  <c r="AH610" i="122"/>
  <c r="AH611" i="122"/>
  <c r="AH612" i="122"/>
  <c r="AH613" i="122"/>
  <c r="AH614" i="122"/>
  <c r="AH615" i="122"/>
  <c r="AH616" i="122"/>
  <c r="AH617" i="122"/>
  <c r="AH618" i="122"/>
  <c r="AH619" i="122"/>
  <c r="AH620" i="122"/>
  <c r="AH621" i="122"/>
  <c r="AH622" i="122"/>
  <c r="AH623" i="122"/>
  <c r="AH624" i="122"/>
  <c r="AH625" i="122"/>
  <c r="AH626" i="122"/>
  <c r="AH627" i="122"/>
  <c r="AH628" i="122"/>
  <c r="AH629" i="122"/>
  <c r="AH630" i="122"/>
  <c r="AH631" i="122"/>
  <c r="AH632" i="122"/>
  <c r="AH633" i="122"/>
  <c r="AH634" i="122"/>
  <c r="AH635" i="122"/>
  <c r="AH636" i="122"/>
  <c r="AH637" i="122"/>
  <c r="AH638" i="122"/>
  <c r="AH639" i="122"/>
  <c r="AH640" i="122"/>
  <c r="AH641" i="122"/>
  <c r="AH642" i="122"/>
  <c r="AH643" i="122"/>
  <c r="AH644" i="122"/>
  <c r="AH645" i="122"/>
  <c r="AH646" i="122"/>
  <c r="AH647" i="122"/>
  <c r="AH648" i="122"/>
  <c r="AH649" i="122"/>
  <c r="AH650" i="122"/>
  <c r="AH651" i="122"/>
  <c r="AH652" i="122"/>
  <c r="AH653" i="122"/>
  <c r="AH654" i="122"/>
  <c r="AH655" i="122"/>
  <c r="AH656" i="122"/>
  <c r="AH657" i="122"/>
  <c r="AH658" i="122"/>
  <c r="AH659" i="122"/>
  <c r="AH660" i="122"/>
  <c r="AH661" i="122"/>
  <c r="AH662" i="122"/>
  <c r="AH663" i="122"/>
  <c r="AH664" i="122"/>
  <c r="AH665" i="122"/>
  <c r="AH666" i="122"/>
  <c r="AH667" i="122"/>
  <c r="AH668" i="122"/>
  <c r="AH669" i="122"/>
  <c r="AH670" i="122"/>
  <c r="AH671" i="122"/>
  <c r="AH672" i="122"/>
  <c r="AH673" i="122"/>
  <c r="AH674" i="122"/>
  <c r="AH675" i="122"/>
  <c r="AH676" i="122"/>
  <c r="AH677" i="122"/>
  <c r="AH678" i="122"/>
  <c r="AH679" i="122"/>
  <c r="AH680" i="122"/>
  <c r="AH681" i="122"/>
  <c r="AH682" i="122"/>
  <c r="AH683" i="122"/>
  <c r="AH684" i="122"/>
  <c r="AH685" i="122"/>
  <c r="AH686" i="122"/>
  <c r="AH687" i="122"/>
  <c r="AH688" i="122"/>
  <c r="AH689" i="122"/>
  <c r="AH690" i="122"/>
  <c r="AH691" i="122"/>
  <c r="AH692" i="122"/>
  <c r="AH693" i="122"/>
  <c r="AH694" i="122"/>
  <c r="AH695" i="122"/>
  <c r="AH696" i="122"/>
  <c r="AH697" i="122"/>
  <c r="AH698" i="122"/>
  <c r="AH699" i="122"/>
  <c r="AH700" i="122"/>
  <c r="AH701" i="122"/>
  <c r="AH10" i="122"/>
  <c r="F6" i="121" l="1"/>
  <c r="F472" i="105"/>
  <c r="D6" i="121" s="1"/>
  <c r="F471" i="105"/>
  <c r="A12" i="122" l="1"/>
  <c r="B12" i="122" s="1"/>
  <c r="A13" i="122"/>
  <c r="B13" i="122" s="1"/>
  <c r="D13" i="122" s="1"/>
  <c r="A14" i="122"/>
  <c r="K91" i="104"/>
  <c r="K92" i="104" s="1"/>
  <c r="K93" i="104" s="1"/>
  <c r="K94" i="104" s="1"/>
  <c r="K95" i="104" s="1"/>
  <c r="K96" i="104" s="1"/>
  <c r="K97" i="104" s="1"/>
  <c r="K98" i="104" s="1"/>
  <c r="K99" i="104" s="1"/>
  <c r="K100" i="104" s="1"/>
  <c r="K101" i="104" s="1"/>
  <c r="K102" i="104" l="1"/>
  <c r="D12" i="122"/>
  <c r="K103" i="104" l="1"/>
  <c r="P12" i="122" l="1"/>
  <c r="AH12" i="122" s="1"/>
  <c r="P13" i="122"/>
  <c r="AH13" i="122" s="1"/>
  <c r="P14" i="122"/>
  <c r="AH14" i="122" s="1"/>
  <c r="P15" i="122"/>
  <c r="AH15" i="122" s="1"/>
  <c r="P16" i="122"/>
  <c r="AH16" i="122" s="1"/>
  <c r="P17" i="122"/>
  <c r="AH17" i="122" s="1"/>
  <c r="P18" i="122"/>
  <c r="AH18" i="122" s="1"/>
  <c r="P19" i="122"/>
  <c r="AH19" i="122" s="1"/>
  <c r="P20" i="122"/>
  <c r="AH20" i="122" s="1"/>
  <c r="P21" i="122"/>
  <c r="AH21" i="122" s="1"/>
  <c r="P22" i="122"/>
  <c r="AH22" i="122" s="1"/>
  <c r="P23" i="122"/>
  <c r="AH23" i="122" s="1"/>
  <c r="P24" i="122"/>
  <c r="AH24" i="122" s="1"/>
  <c r="P25" i="122"/>
  <c r="AH25" i="122" s="1"/>
  <c r="P26" i="122"/>
  <c r="AH26" i="122" s="1"/>
  <c r="P27" i="122"/>
  <c r="AH27" i="122" s="1"/>
  <c r="P28" i="122"/>
  <c r="AH28" i="122" s="1"/>
  <c r="P29" i="122"/>
  <c r="AH29" i="122" s="1"/>
  <c r="P30" i="122"/>
  <c r="AH30" i="122" s="1"/>
  <c r="P31" i="122"/>
  <c r="AH31" i="122" s="1"/>
  <c r="P32" i="122"/>
  <c r="AH32" i="122" s="1"/>
  <c r="P33" i="122"/>
  <c r="AH33" i="122" s="1"/>
  <c r="P34" i="122"/>
  <c r="AH34" i="122" s="1"/>
  <c r="P35" i="122"/>
  <c r="AH35" i="122" s="1"/>
  <c r="P36" i="122"/>
  <c r="AH36" i="122" s="1"/>
  <c r="P37" i="122"/>
  <c r="AH37" i="122" s="1"/>
  <c r="P38" i="122"/>
  <c r="AH38" i="122" s="1"/>
  <c r="P39" i="122"/>
  <c r="AH39" i="122" s="1"/>
  <c r="P40" i="122"/>
  <c r="AH40" i="122" s="1"/>
  <c r="P41" i="122"/>
  <c r="AH41" i="122" s="1"/>
  <c r="P42" i="122"/>
  <c r="AH42" i="122" s="1"/>
  <c r="P43" i="122"/>
  <c r="AH43" i="122" s="1"/>
  <c r="P44" i="122"/>
  <c r="AH44" i="122" s="1"/>
  <c r="P45" i="122"/>
  <c r="AH45" i="122" s="1"/>
  <c r="P46" i="122"/>
  <c r="AH46" i="122" s="1"/>
  <c r="P47" i="122"/>
  <c r="AH47" i="122" s="1"/>
  <c r="P49" i="122"/>
  <c r="AH49" i="122" s="1"/>
  <c r="P50" i="122"/>
  <c r="AH50" i="122" s="1"/>
  <c r="P51" i="122"/>
  <c r="AH51" i="122" s="1"/>
  <c r="P52" i="122"/>
  <c r="AH52" i="122" s="1"/>
  <c r="P53" i="122"/>
  <c r="AH53" i="122" s="1"/>
  <c r="P54" i="122"/>
  <c r="AH54" i="122" s="1"/>
  <c r="P55" i="122"/>
  <c r="AH55" i="122" s="1"/>
  <c r="P56" i="122"/>
  <c r="AH56" i="122" s="1"/>
  <c r="P57" i="122"/>
  <c r="AH57" i="122" s="1"/>
  <c r="P58" i="122"/>
  <c r="AH58" i="122" s="1"/>
  <c r="P59" i="122"/>
  <c r="AH59" i="122" s="1"/>
  <c r="P60" i="122"/>
  <c r="AH60" i="122" s="1"/>
  <c r="P61" i="122"/>
  <c r="AH61" i="122" s="1"/>
  <c r="P62" i="122"/>
  <c r="AH62" i="122" s="1"/>
  <c r="P63" i="122"/>
  <c r="AH63" i="122" s="1"/>
  <c r="P64" i="122"/>
  <c r="AH64" i="122" s="1"/>
  <c r="P65" i="122"/>
  <c r="AH65" i="122" s="1"/>
  <c r="P66" i="122"/>
  <c r="AH66" i="122" s="1"/>
  <c r="P67" i="122"/>
  <c r="AH67" i="122" s="1"/>
  <c r="P68" i="122"/>
  <c r="AH68" i="122" s="1"/>
  <c r="P69" i="122"/>
  <c r="AH69" i="122" s="1"/>
  <c r="P70" i="122"/>
  <c r="AH70" i="122" s="1"/>
  <c r="P71" i="122"/>
  <c r="AH71" i="122" s="1"/>
  <c r="P72" i="122"/>
  <c r="AH72" i="122" s="1"/>
  <c r="P73" i="122"/>
  <c r="AH73" i="122" s="1"/>
  <c r="P74" i="122"/>
  <c r="AH74" i="122" s="1"/>
  <c r="P75" i="122"/>
  <c r="AH75" i="122" s="1"/>
  <c r="P76" i="122"/>
  <c r="AH76" i="122" s="1"/>
  <c r="P77" i="122"/>
  <c r="AH77" i="122" s="1"/>
  <c r="P78" i="122"/>
  <c r="AH78" i="122" s="1"/>
  <c r="P79" i="122"/>
  <c r="AH79" i="122" s="1"/>
  <c r="P80" i="122"/>
  <c r="AH80" i="122" s="1"/>
  <c r="P81" i="122"/>
  <c r="AH81" i="122" s="1"/>
  <c r="P82" i="122"/>
  <c r="AH82" i="122" s="1"/>
  <c r="P83" i="122"/>
  <c r="AH83" i="122" s="1"/>
  <c r="P84" i="122"/>
  <c r="AH84" i="122" s="1"/>
  <c r="P85" i="122"/>
  <c r="AH85" i="122" s="1"/>
  <c r="P86" i="122"/>
  <c r="AH86" i="122" s="1"/>
  <c r="P87" i="122"/>
  <c r="AH87" i="122" s="1"/>
  <c r="P88" i="122"/>
  <c r="AH88" i="122" s="1"/>
  <c r="P89" i="122"/>
  <c r="AH89" i="122" s="1"/>
  <c r="P90" i="122"/>
  <c r="AH90" i="122" s="1"/>
  <c r="P91" i="122"/>
  <c r="AH91" i="122" s="1"/>
  <c r="P92" i="122"/>
  <c r="AH92" i="122" s="1"/>
  <c r="P93" i="122"/>
  <c r="AH93" i="122" s="1"/>
  <c r="P94" i="122"/>
  <c r="AH94" i="122" s="1"/>
  <c r="P95" i="122"/>
  <c r="AH95" i="122" s="1"/>
  <c r="P96" i="122"/>
  <c r="AH96" i="122" s="1"/>
  <c r="P97" i="122"/>
  <c r="AH97" i="122" s="1"/>
  <c r="P98" i="122"/>
  <c r="AH98" i="122" s="1"/>
  <c r="P99" i="122"/>
  <c r="AH99" i="122" s="1"/>
  <c r="P100" i="122"/>
  <c r="AH100" i="122" s="1"/>
  <c r="P101" i="122"/>
  <c r="AH101" i="122" s="1"/>
  <c r="P102" i="122"/>
  <c r="AH102" i="122" s="1"/>
  <c r="P103" i="122"/>
  <c r="AH103" i="122" s="1"/>
  <c r="P104" i="122"/>
  <c r="AH104" i="122" s="1"/>
  <c r="P105" i="122"/>
  <c r="AH105" i="122" s="1"/>
  <c r="P106" i="122"/>
  <c r="AH106" i="122" s="1"/>
  <c r="P107" i="122"/>
  <c r="AH107" i="122" s="1"/>
  <c r="P108" i="122"/>
  <c r="AH108" i="122" s="1"/>
  <c r="P109" i="122"/>
  <c r="AH109" i="122" s="1"/>
  <c r="P110" i="122"/>
  <c r="AH110" i="122" s="1"/>
  <c r="P111" i="122"/>
  <c r="AH111" i="122" s="1"/>
  <c r="P112" i="122"/>
  <c r="AH112" i="122" s="1"/>
  <c r="P113" i="122"/>
  <c r="AH113" i="122" s="1"/>
  <c r="P114" i="122"/>
  <c r="AH114" i="122" s="1"/>
  <c r="P115" i="122"/>
  <c r="AH115" i="122" s="1"/>
  <c r="P116" i="122"/>
  <c r="AH116" i="122" s="1"/>
  <c r="P117" i="122"/>
  <c r="AH117" i="122" s="1"/>
  <c r="P118" i="122"/>
  <c r="AH118" i="122" s="1"/>
  <c r="P119" i="122"/>
  <c r="AH119" i="122" s="1"/>
  <c r="P120" i="122"/>
  <c r="AH120" i="122" s="1"/>
  <c r="P121" i="122"/>
  <c r="AH121" i="122" s="1"/>
  <c r="P122" i="122"/>
  <c r="AH122" i="122" s="1"/>
  <c r="P123" i="122"/>
  <c r="AH123" i="122" s="1"/>
  <c r="P124" i="122"/>
  <c r="AH124" i="122" s="1"/>
  <c r="P125" i="122"/>
  <c r="AH125" i="122" s="1"/>
  <c r="P126" i="122"/>
  <c r="AH126" i="122" s="1"/>
  <c r="P127" i="122"/>
  <c r="AH127" i="122" s="1"/>
  <c r="P128" i="122"/>
  <c r="AH128" i="122" s="1"/>
  <c r="P129" i="122"/>
  <c r="AH129" i="122" s="1"/>
  <c r="P130" i="122"/>
  <c r="AH130" i="122" s="1"/>
  <c r="P131" i="122"/>
  <c r="AH131" i="122" s="1"/>
  <c r="P132" i="122"/>
  <c r="AH132" i="122" s="1"/>
  <c r="P133" i="122"/>
  <c r="AH133" i="122" s="1"/>
  <c r="P134" i="122"/>
  <c r="AH134" i="122" s="1"/>
  <c r="P135" i="122"/>
  <c r="AH135" i="122" s="1"/>
  <c r="P136" i="122"/>
  <c r="AH136" i="122" s="1"/>
  <c r="P137" i="122"/>
  <c r="AH137" i="122" s="1"/>
  <c r="P138" i="122"/>
  <c r="AH138" i="122" s="1"/>
  <c r="P139" i="122"/>
  <c r="AH139" i="122" s="1"/>
  <c r="P140" i="122"/>
  <c r="AH140" i="122" s="1"/>
  <c r="P141" i="122"/>
  <c r="AH141" i="122" s="1"/>
  <c r="P142" i="122"/>
  <c r="AH142" i="122" s="1"/>
  <c r="P143" i="122"/>
  <c r="AH143" i="122" s="1"/>
  <c r="P144" i="122"/>
  <c r="AH144" i="122" s="1"/>
  <c r="P145" i="122"/>
  <c r="AH145" i="122" s="1"/>
  <c r="P146" i="122"/>
  <c r="AH146" i="122" s="1"/>
  <c r="P147" i="122"/>
  <c r="AH147" i="122" s="1"/>
  <c r="P148" i="122"/>
  <c r="AH148" i="122" s="1"/>
  <c r="P149" i="122"/>
  <c r="AH149" i="122" s="1"/>
  <c r="P150" i="122"/>
  <c r="AH150" i="122" s="1"/>
  <c r="P151" i="122"/>
  <c r="AH151" i="122" s="1"/>
  <c r="P152" i="122"/>
  <c r="AH152" i="122" s="1"/>
  <c r="P153" i="122"/>
  <c r="AH153" i="122" s="1"/>
  <c r="P154" i="122"/>
  <c r="AH154" i="122" s="1"/>
  <c r="P155" i="122"/>
  <c r="AH155" i="122" s="1"/>
  <c r="P156" i="122"/>
  <c r="AH156" i="122" s="1"/>
  <c r="P157" i="122"/>
  <c r="AH157" i="122" s="1"/>
  <c r="P158" i="122"/>
  <c r="AH158" i="122" s="1"/>
  <c r="P159" i="122"/>
  <c r="AH159" i="122" s="1"/>
  <c r="P160" i="122"/>
  <c r="AH160" i="122" s="1"/>
  <c r="P161" i="122"/>
  <c r="AH161" i="122" s="1"/>
  <c r="P162" i="122"/>
  <c r="AH162" i="122" s="1"/>
  <c r="P163" i="122"/>
  <c r="AH163" i="122" s="1"/>
  <c r="P164" i="122"/>
  <c r="AH164" i="122" s="1"/>
  <c r="P165" i="122"/>
  <c r="AH165" i="122" s="1"/>
  <c r="P166" i="122"/>
  <c r="AH166" i="122" s="1"/>
  <c r="P167" i="122"/>
  <c r="AH167" i="122" s="1"/>
  <c r="P168" i="122"/>
  <c r="AH168" i="122" s="1"/>
  <c r="P169" i="122"/>
  <c r="AH169" i="122" s="1"/>
  <c r="P170" i="122"/>
  <c r="AH170" i="122" s="1"/>
  <c r="P171" i="122"/>
  <c r="AH171" i="122" s="1"/>
  <c r="P172" i="122"/>
  <c r="AH172" i="122" s="1"/>
  <c r="P173" i="122"/>
  <c r="AH173" i="122" s="1"/>
  <c r="P174" i="122"/>
  <c r="AH174" i="122" s="1"/>
  <c r="P175" i="122"/>
  <c r="AH175" i="122" s="1"/>
  <c r="P176" i="122"/>
  <c r="AH176" i="122" s="1"/>
  <c r="P177" i="122"/>
  <c r="AH177" i="122" s="1"/>
  <c r="P178" i="122"/>
  <c r="AH178" i="122" s="1"/>
  <c r="P179" i="122"/>
  <c r="AH179" i="122" s="1"/>
  <c r="P180" i="122"/>
  <c r="AH180" i="122" s="1"/>
  <c r="P181" i="122"/>
  <c r="AH181" i="122" s="1"/>
  <c r="P182" i="122"/>
  <c r="AH182" i="122" s="1"/>
  <c r="P183" i="122"/>
  <c r="AH183" i="122" s="1"/>
  <c r="P184" i="122"/>
  <c r="AH184" i="122" s="1"/>
  <c r="P185" i="122"/>
  <c r="AH185" i="122" s="1"/>
  <c r="P186" i="122"/>
  <c r="AH186" i="122" s="1"/>
  <c r="P187" i="122"/>
  <c r="AH187" i="122" s="1"/>
  <c r="P188" i="122"/>
  <c r="AH188" i="122" s="1"/>
  <c r="P189" i="122"/>
  <c r="AH189" i="122" s="1"/>
  <c r="P190" i="122"/>
  <c r="AH190" i="122" s="1"/>
  <c r="P191" i="122"/>
  <c r="AH191" i="122" s="1"/>
  <c r="P192" i="122"/>
  <c r="AH192" i="122" s="1"/>
  <c r="P193" i="122"/>
  <c r="AH193" i="122" s="1"/>
  <c r="P194" i="122"/>
  <c r="AH194" i="122" s="1"/>
  <c r="P195" i="122"/>
  <c r="AH195" i="122" s="1"/>
  <c r="P196" i="122"/>
  <c r="AH196" i="122" s="1"/>
  <c r="P197" i="122"/>
  <c r="AH197" i="122" s="1"/>
  <c r="P198" i="122"/>
  <c r="AH198" i="122" s="1"/>
  <c r="P199" i="122"/>
  <c r="AH199" i="122" s="1"/>
  <c r="P200" i="122"/>
  <c r="AH200" i="122" s="1"/>
  <c r="P201" i="122"/>
  <c r="AH201" i="122" s="1"/>
  <c r="P202" i="122"/>
  <c r="AH202" i="122" s="1"/>
  <c r="P203" i="122"/>
  <c r="AH203" i="122" s="1"/>
  <c r="P204" i="122"/>
  <c r="AH204" i="122" s="1"/>
  <c r="P205" i="122"/>
  <c r="AH205" i="122" s="1"/>
  <c r="P206" i="122"/>
  <c r="AH206" i="122" s="1"/>
  <c r="P207" i="122"/>
  <c r="AH207" i="122" s="1"/>
  <c r="P208" i="122"/>
  <c r="AH208" i="122" s="1"/>
  <c r="P209" i="122"/>
  <c r="AH209" i="122" s="1"/>
  <c r="P210" i="122"/>
  <c r="AH210" i="122" s="1"/>
  <c r="P211" i="122"/>
  <c r="AH211" i="122" s="1"/>
  <c r="P212" i="122"/>
  <c r="AH212" i="122" s="1"/>
  <c r="P213" i="122"/>
  <c r="AH213" i="122" s="1"/>
  <c r="P214" i="122"/>
  <c r="AH214" i="122" s="1"/>
  <c r="P215" i="122"/>
  <c r="AH215" i="122" s="1"/>
  <c r="P216" i="122"/>
  <c r="AH216" i="122" s="1"/>
  <c r="P217" i="122"/>
  <c r="AH217" i="122" s="1"/>
  <c r="P218" i="122"/>
  <c r="AH218" i="122" s="1"/>
  <c r="P219" i="122"/>
  <c r="AH219" i="122" s="1"/>
  <c r="P220" i="122"/>
  <c r="AH220" i="122" s="1"/>
  <c r="P221" i="122"/>
  <c r="AH221" i="122" s="1"/>
  <c r="P222" i="122"/>
  <c r="AH222" i="122" s="1"/>
  <c r="P223" i="122"/>
  <c r="AH223" i="122" s="1"/>
  <c r="P224" i="122"/>
  <c r="AH224" i="122" s="1"/>
  <c r="P225" i="122"/>
  <c r="AH225" i="122" s="1"/>
  <c r="P226" i="122"/>
  <c r="AH226" i="122" s="1"/>
  <c r="P227" i="122"/>
  <c r="AH227" i="122" s="1"/>
  <c r="P228" i="122"/>
  <c r="AH228" i="122" s="1"/>
  <c r="P229" i="122"/>
  <c r="AH229" i="122" s="1"/>
  <c r="P230" i="122"/>
  <c r="AH230" i="122" s="1"/>
  <c r="P231" i="122"/>
  <c r="AH231" i="122" s="1"/>
  <c r="P232" i="122"/>
  <c r="AH232" i="122" s="1"/>
  <c r="P233" i="122"/>
  <c r="AH233" i="122" s="1"/>
  <c r="P234" i="122"/>
  <c r="AH234" i="122" s="1"/>
  <c r="P235" i="122"/>
  <c r="AH235" i="122" s="1"/>
  <c r="P236" i="122"/>
  <c r="AH236" i="122" s="1"/>
  <c r="P237" i="122"/>
  <c r="AH237" i="122" s="1"/>
  <c r="P238" i="122"/>
  <c r="AH238" i="122" s="1"/>
  <c r="P239" i="122"/>
  <c r="AH239" i="122" s="1"/>
  <c r="P240" i="122"/>
  <c r="AH240" i="122" s="1"/>
  <c r="P241" i="122"/>
  <c r="AH241" i="122" s="1"/>
  <c r="P242" i="122"/>
  <c r="AH242" i="122" s="1"/>
  <c r="P243" i="122"/>
  <c r="AH243" i="122" s="1"/>
  <c r="P244" i="122"/>
  <c r="AH244" i="122" s="1"/>
  <c r="P245" i="122"/>
  <c r="AH245" i="122" s="1"/>
  <c r="P246" i="122"/>
  <c r="AH246" i="122" s="1"/>
  <c r="P247" i="122"/>
  <c r="AH247" i="122" s="1"/>
  <c r="P248" i="122"/>
  <c r="AH248" i="122" s="1"/>
  <c r="P249" i="122"/>
  <c r="AH249" i="122" s="1"/>
  <c r="P250" i="122"/>
  <c r="AH250" i="122" s="1"/>
  <c r="P251" i="122"/>
  <c r="AH251" i="122" s="1"/>
  <c r="P252" i="122"/>
  <c r="AH252" i="122" s="1"/>
  <c r="P253" i="122"/>
  <c r="AH253" i="122" s="1"/>
  <c r="P254" i="122"/>
  <c r="AH254" i="122" s="1"/>
  <c r="P255" i="122"/>
  <c r="AH255" i="122" s="1"/>
  <c r="P256" i="122"/>
  <c r="AH256" i="122" s="1"/>
  <c r="P257" i="122"/>
  <c r="AH257" i="122" s="1"/>
  <c r="P258" i="122"/>
  <c r="AH258" i="122" s="1"/>
  <c r="P259" i="122"/>
  <c r="AH259" i="122" s="1"/>
  <c r="P260" i="122"/>
  <c r="AH260" i="122" s="1"/>
  <c r="P261" i="122"/>
  <c r="AH261" i="122" s="1"/>
  <c r="P262" i="122"/>
  <c r="AH262" i="122" s="1"/>
  <c r="P263" i="122"/>
  <c r="AH263" i="122" s="1"/>
  <c r="P264" i="122"/>
  <c r="AH264" i="122" s="1"/>
  <c r="P265" i="122"/>
  <c r="AH265" i="122" s="1"/>
  <c r="P266" i="122"/>
  <c r="AH266" i="122" s="1"/>
  <c r="P267" i="122"/>
  <c r="AH267" i="122" s="1"/>
  <c r="P268" i="122"/>
  <c r="AH268" i="122" s="1"/>
  <c r="P269" i="122"/>
  <c r="AH269" i="122" s="1"/>
  <c r="P270" i="122"/>
  <c r="AH270" i="122" s="1"/>
  <c r="P271" i="122"/>
  <c r="AH271" i="122" s="1"/>
  <c r="P272" i="122"/>
  <c r="AH272" i="122" s="1"/>
  <c r="P273" i="122"/>
  <c r="AH273" i="122" s="1"/>
  <c r="P274" i="122"/>
  <c r="AH274" i="122" s="1"/>
  <c r="P275" i="122"/>
  <c r="AH275" i="122" s="1"/>
  <c r="P276" i="122"/>
  <c r="AH276" i="122" s="1"/>
  <c r="P277" i="122"/>
  <c r="AH277" i="122" s="1"/>
  <c r="P278" i="122"/>
  <c r="AH278" i="122" s="1"/>
  <c r="P279" i="122"/>
  <c r="AH279" i="122" s="1"/>
  <c r="P280" i="122"/>
  <c r="AH280" i="122" s="1"/>
  <c r="P281" i="122"/>
  <c r="AH281" i="122" s="1"/>
  <c r="P282" i="122"/>
  <c r="AH282" i="122" s="1"/>
  <c r="P283" i="122"/>
  <c r="AH283" i="122" s="1"/>
  <c r="P284" i="122"/>
  <c r="AH284" i="122" s="1"/>
  <c r="P285" i="122"/>
  <c r="AH285" i="122" s="1"/>
  <c r="P286" i="122"/>
  <c r="AH286" i="122" s="1"/>
  <c r="P287" i="122"/>
  <c r="AH287" i="122" s="1"/>
  <c r="P288" i="122"/>
  <c r="AH288" i="122" s="1"/>
  <c r="P289" i="122"/>
  <c r="AH289" i="122" s="1"/>
  <c r="P290" i="122"/>
  <c r="AH290" i="122" s="1"/>
  <c r="P291" i="122"/>
  <c r="AH291" i="122" s="1"/>
  <c r="P292" i="122"/>
  <c r="AH292" i="122" s="1"/>
  <c r="P293" i="122"/>
  <c r="AH293" i="122" s="1"/>
  <c r="P294" i="122"/>
  <c r="AH294" i="122" s="1"/>
  <c r="P295" i="122"/>
  <c r="AH295" i="122" s="1"/>
  <c r="P296" i="122"/>
  <c r="AH296" i="122" s="1"/>
  <c r="P297" i="122"/>
  <c r="AH297" i="122" s="1"/>
  <c r="P298" i="122"/>
  <c r="AH298" i="122" s="1"/>
  <c r="P299" i="122"/>
  <c r="AH299" i="122" s="1"/>
  <c r="P300" i="122"/>
  <c r="AH300" i="122" s="1"/>
  <c r="P301" i="122"/>
  <c r="AH301" i="122" s="1"/>
  <c r="P302" i="122"/>
  <c r="AH302" i="122" s="1"/>
  <c r="P303" i="122"/>
  <c r="AH303" i="122" s="1"/>
  <c r="P304" i="122"/>
  <c r="AH304" i="122" s="1"/>
  <c r="P305" i="122"/>
  <c r="AH305" i="122" s="1"/>
  <c r="P306" i="122"/>
  <c r="AH306" i="122" s="1"/>
  <c r="P307" i="122"/>
  <c r="AH307" i="122" s="1"/>
  <c r="P308" i="122"/>
  <c r="AH308" i="122" s="1"/>
  <c r="P309" i="122"/>
  <c r="AH309" i="122" s="1"/>
  <c r="P310" i="122"/>
  <c r="AH310" i="122" s="1"/>
  <c r="P311" i="122"/>
  <c r="AH311" i="122" s="1"/>
  <c r="P312" i="122"/>
  <c r="AH312" i="122" s="1"/>
  <c r="P313" i="122"/>
  <c r="AH313" i="122" s="1"/>
  <c r="P314" i="122"/>
  <c r="AH314" i="122" s="1"/>
  <c r="P315" i="122"/>
  <c r="AH315" i="122" s="1"/>
  <c r="P316" i="122"/>
  <c r="AH316" i="122" s="1"/>
  <c r="P317" i="122"/>
  <c r="AH317" i="122" s="1"/>
  <c r="P318" i="122"/>
  <c r="AH318" i="122" s="1"/>
  <c r="P319" i="122"/>
  <c r="AH319" i="122" s="1"/>
  <c r="P320" i="122"/>
  <c r="AH320" i="122" s="1"/>
  <c r="P321" i="122"/>
  <c r="AH321" i="122" s="1"/>
  <c r="P322" i="122"/>
  <c r="AH322" i="122" s="1"/>
  <c r="P323" i="122"/>
  <c r="AH323" i="122" s="1"/>
  <c r="P324" i="122"/>
  <c r="AH324" i="122" s="1"/>
  <c r="P325" i="122"/>
  <c r="AH325" i="122" s="1"/>
  <c r="P326" i="122"/>
  <c r="AH326" i="122" s="1"/>
  <c r="P327" i="122"/>
  <c r="AH327" i="122" s="1"/>
  <c r="P328" i="122"/>
  <c r="AH328" i="122" s="1"/>
  <c r="P329" i="122"/>
  <c r="AH329" i="122" s="1"/>
  <c r="P330" i="122"/>
  <c r="AH330" i="122" s="1"/>
  <c r="P331" i="122"/>
  <c r="AH331" i="122" s="1"/>
  <c r="P332" i="122"/>
  <c r="AH332" i="122" s="1"/>
  <c r="P333" i="122"/>
  <c r="AH333" i="122" s="1"/>
  <c r="P334" i="122"/>
  <c r="AH334" i="122" s="1"/>
  <c r="P335" i="122"/>
  <c r="AH335" i="122" s="1"/>
  <c r="P336" i="122"/>
  <c r="AH336" i="122" s="1"/>
  <c r="P337" i="122"/>
  <c r="AH337" i="122" s="1"/>
  <c r="P338" i="122"/>
  <c r="AH338" i="122" s="1"/>
  <c r="P339" i="122"/>
  <c r="AH339" i="122" s="1"/>
  <c r="P340" i="122"/>
  <c r="AH340" i="122" s="1"/>
  <c r="P341" i="122"/>
  <c r="AH341" i="122" s="1"/>
  <c r="P342" i="122"/>
  <c r="AH342" i="122" s="1"/>
  <c r="P343" i="122"/>
  <c r="AH343" i="122" s="1"/>
  <c r="P344" i="122"/>
  <c r="AH344" i="122" s="1"/>
  <c r="P345" i="122"/>
  <c r="AH345" i="122" s="1"/>
  <c r="P346" i="122"/>
  <c r="AH346" i="122" s="1"/>
  <c r="P347" i="122"/>
  <c r="AH347" i="122" s="1"/>
  <c r="P348" i="122"/>
  <c r="AH348" i="122" s="1"/>
  <c r="P349" i="122"/>
  <c r="AH349" i="122" s="1"/>
  <c r="P350" i="122"/>
  <c r="AH350" i="122" s="1"/>
  <c r="P351" i="122"/>
  <c r="AH351" i="122" s="1"/>
  <c r="P352" i="122"/>
  <c r="AH352" i="122" s="1"/>
  <c r="P353" i="122"/>
  <c r="AH353" i="122" s="1"/>
  <c r="P354" i="122"/>
  <c r="AH354" i="122" s="1"/>
  <c r="P355" i="122"/>
  <c r="AH355" i="122" s="1"/>
  <c r="P356" i="122"/>
  <c r="AH356" i="122" s="1"/>
  <c r="P357" i="122"/>
  <c r="AH357" i="122" s="1"/>
  <c r="P358" i="122"/>
  <c r="AH358" i="122" s="1"/>
  <c r="P359" i="122"/>
  <c r="AH359" i="122" s="1"/>
  <c r="P360" i="122"/>
  <c r="AH360" i="122" s="1"/>
  <c r="P361" i="122"/>
  <c r="AH361" i="122" s="1"/>
  <c r="P362" i="122"/>
  <c r="AH362" i="122" s="1"/>
  <c r="P363" i="122"/>
  <c r="AH363" i="122" s="1"/>
  <c r="P364" i="122"/>
  <c r="AH364" i="122" s="1"/>
  <c r="P365" i="122"/>
  <c r="AH365" i="122" s="1"/>
  <c r="P366" i="122"/>
  <c r="AH366" i="122" s="1"/>
  <c r="P367" i="122"/>
  <c r="AH367" i="122" s="1"/>
  <c r="P368" i="122"/>
  <c r="AH368" i="122" s="1"/>
  <c r="P369" i="122"/>
  <c r="AH369" i="122" s="1"/>
  <c r="P370" i="122"/>
  <c r="AH370" i="122" s="1"/>
  <c r="P371" i="122"/>
  <c r="AH371" i="122" s="1"/>
  <c r="P372" i="122"/>
  <c r="AH372" i="122" s="1"/>
  <c r="P373" i="122"/>
  <c r="AH373" i="122" s="1"/>
  <c r="P374" i="122"/>
  <c r="AH374" i="122" s="1"/>
  <c r="P375" i="122"/>
  <c r="AH375" i="122" s="1"/>
  <c r="P376" i="122"/>
  <c r="AH376" i="122" s="1"/>
  <c r="P377" i="122"/>
  <c r="AH377" i="122" s="1"/>
  <c r="P378" i="122"/>
  <c r="AH378" i="122" s="1"/>
  <c r="P379" i="122"/>
  <c r="AH379" i="122" s="1"/>
  <c r="P380" i="122"/>
  <c r="AH380" i="122" s="1"/>
  <c r="P381" i="122"/>
  <c r="AH381" i="122" s="1"/>
  <c r="P382" i="122"/>
  <c r="AH382" i="122" s="1"/>
  <c r="P383" i="122"/>
  <c r="AH383" i="122" s="1"/>
  <c r="P384" i="122"/>
  <c r="AH384" i="122" s="1"/>
  <c r="P385" i="122"/>
  <c r="AH385" i="122" s="1"/>
  <c r="P386" i="122"/>
  <c r="AH386" i="122" s="1"/>
  <c r="P387" i="122"/>
  <c r="AH387" i="122" s="1"/>
  <c r="P388" i="122"/>
  <c r="AH388" i="122" s="1"/>
  <c r="P389" i="122"/>
  <c r="AH389" i="122" s="1"/>
  <c r="P390" i="122"/>
  <c r="AH390" i="122" s="1"/>
  <c r="P391" i="122"/>
  <c r="AH391" i="122" s="1"/>
  <c r="P392" i="122"/>
  <c r="AH392" i="122" s="1"/>
  <c r="P393" i="122"/>
  <c r="AH393" i="122" s="1"/>
  <c r="P394" i="122"/>
  <c r="AH394" i="122" s="1"/>
  <c r="P395" i="122"/>
  <c r="AH395" i="122" s="1"/>
  <c r="P396" i="122"/>
  <c r="AH396" i="122" s="1"/>
  <c r="P397" i="122"/>
  <c r="AH397" i="122" s="1"/>
  <c r="P398" i="122"/>
  <c r="AH398" i="122" s="1"/>
  <c r="P399" i="122"/>
  <c r="AH399" i="122" s="1"/>
  <c r="P400" i="122"/>
  <c r="AH400" i="122" s="1"/>
  <c r="P401" i="122"/>
  <c r="AH401" i="122" s="1"/>
  <c r="P402" i="122"/>
  <c r="AH402" i="122" s="1"/>
  <c r="P403" i="122"/>
  <c r="AH403" i="122" s="1"/>
  <c r="P404" i="122"/>
  <c r="AH404" i="122" s="1"/>
  <c r="P405" i="122"/>
  <c r="AH405" i="122" s="1"/>
  <c r="P406" i="122"/>
  <c r="AH406" i="122" s="1"/>
  <c r="P407" i="122"/>
  <c r="AH407" i="122" s="1"/>
  <c r="P408" i="122"/>
  <c r="AH408" i="122" s="1"/>
  <c r="P409" i="122"/>
  <c r="AH409" i="122" s="1"/>
  <c r="P410" i="122"/>
  <c r="AH410" i="122" s="1"/>
  <c r="P411" i="122"/>
  <c r="AH411" i="122" s="1"/>
  <c r="P412" i="122"/>
  <c r="AH412" i="122" s="1"/>
  <c r="P413" i="122"/>
  <c r="AH413" i="122" s="1"/>
  <c r="P414" i="122"/>
  <c r="AH414" i="122" s="1"/>
  <c r="P415" i="122"/>
  <c r="AH415" i="122" s="1"/>
  <c r="P416" i="122"/>
  <c r="AH416" i="122" s="1"/>
  <c r="P417" i="122"/>
  <c r="AH417" i="122" s="1"/>
  <c r="P418" i="122"/>
  <c r="AH418" i="122" s="1"/>
  <c r="P419" i="122"/>
  <c r="AH419" i="122" s="1"/>
  <c r="P420" i="122"/>
  <c r="AH420" i="122" s="1"/>
  <c r="P421" i="122"/>
  <c r="AH421" i="122" s="1"/>
  <c r="P422" i="122"/>
  <c r="AH422" i="122" s="1"/>
  <c r="P423" i="122"/>
  <c r="AH423" i="122" s="1"/>
  <c r="P424" i="122"/>
  <c r="AH424" i="122" s="1"/>
  <c r="P425" i="122"/>
  <c r="AH425" i="122" s="1"/>
  <c r="P426" i="122"/>
  <c r="AH426" i="122" s="1"/>
  <c r="P427" i="122"/>
  <c r="AH427" i="122" s="1"/>
  <c r="P428" i="122"/>
  <c r="AH428" i="122" s="1"/>
  <c r="P429" i="122"/>
  <c r="AH429" i="122" s="1"/>
  <c r="P430" i="122"/>
  <c r="AH430" i="122" s="1"/>
  <c r="P431" i="122"/>
  <c r="AH431" i="122" s="1"/>
  <c r="P432" i="122"/>
  <c r="AH432" i="122" s="1"/>
  <c r="P433" i="122"/>
  <c r="AH433" i="122" s="1"/>
  <c r="P434" i="122"/>
  <c r="AH434" i="122" s="1"/>
  <c r="P435" i="122"/>
  <c r="AH435" i="122" s="1"/>
  <c r="P436" i="122"/>
  <c r="AH436" i="122" s="1"/>
  <c r="P437" i="122"/>
  <c r="AH437" i="122" s="1"/>
  <c r="P438" i="122"/>
  <c r="AH438" i="122" s="1"/>
  <c r="P439" i="122"/>
  <c r="AH439" i="122" s="1"/>
  <c r="P440" i="122"/>
  <c r="AH440" i="122" s="1"/>
  <c r="P441" i="122"/>
  <c r="AH441" i="122" s="1"/>
  <c r="P442" i="122"/>
  <c r="AH442" i="122" s="1"/>
  <c r="P443" i="122"/>
  <c r="AH443" i="122" s="1"/>
  <c r="P444" i="122"/>
  <c r="AH444" i="122" s="1"/>
  <c r="P445" i="122"/>
  <c r="AH445" i="122" s="1"/>
  <c r="P446" i="122"/>
  <c r="AH446" i="122" s="1"/>
  <c r="P447" i="122"/>
  <c r="AH447" i="122" s="1"/>
  <c r="P448" i="122"/>
  <c r="AH448" i="122" s="1"/>
  <c r="P449" i="122"/>
  <c r="AH449" i="122" s="1"/>
  <c r="P450" i="122"/>
  <c r="AH450" i="122" s="1"/>
  <c r="P451" i="122"/>
  <c r="AH451" i="122" s="1"/>
  <c r="P452" i="122"/>
  <c r="AH452" i="122" s="1"/>
  <c r="P453" i="122"/>
  <c r="AH453" i="122" s="1"/>
  <c r="P454" i="122"/>
  <c r="AH454" i="122" s="1"/>
  <c r="P455" i="122"/>
  <c r="AH455" i="122" s="1"/>
  <c r="P456" i="122"/>
  <c r="AH456" i="122" s="1"/>
  <c r="P457" i="122"/>
  <c r="AH457" i="122" s="1"/>
  <c r="P458" i="122"/>
  <c r="AH458" i="122" s="1"/>
  <c r="P459" i="122"/>
  <c r="AH459" i="122" s="1"/>
  <c r="P460" i="122"/>
  <c r="AH460" i="122" s="1"/>
  <c r="P461" i="122"/>
  <c r="AH461" i="122" s="1"/>
  <c r="P462" i="122"/>
  <c r="AH462" i="122" s="1"/>
  <c r="P463" i="122"/>
  <c r="AH463" i="122" s="1"/>
  <c r="P464" i="122"/>
  <c r="AH464" i="122" s="1"/>
  <c r="P465" i="122"/>
  <c r="AH465" i="122" s="1"/>
  <c r="P466" i="122"/>
  <c r="AH466" i="122" s="1"/>
  <c r="P467" i="122"/>
  <c r="AH467" i="122" s="1"/>
  <c r="P468" i="122"/>
  <c r="AH468" i="122" s="1"/>
  <c r="P11" i="122"/>
  <c r="AH11" i="122" s="1"/>
  <c r="H84" i="104"/>
  <c r="F466" i="105"/>
  <c r="F467" i="105"/>
  <c r="F468" i="105"/>
  <c r="C78" i="104" s="1"/>
  <c r="F469" i="105"/>
  <c r="C80" i="104" s="1"/>
  <c r="F470" i="105"/>
  <c r="C82" i="104" s="1"/>
  <c r="C76" i="104" l="1"/>
  <c r="J44" i="109"/>
  <c r="J12" i="92" s="1"/>
  <c r="K44" i="109"/>
  <c r="K12" i="92" s="1"/>
  <c r="L44" i="109"/>
  <c r="L12" i="92" s="1"/>
  <c r="M44" i="109"/>
  <c r="M12" i="92" s="1"/>
  <c r="N44" i="109"/>
  <c r="N12" i="92" s="1"/>
  <c r="J45" i="109"/>
  <c r="J13" i="92" s="1"/>
  <c r="K45" i="109"/>
  <c r="K13" i="92" s="1"/>
  <c r="L45" i="109"/>
  <c r="L13" i="92" s="1"/>
  <c r="M45" i="109"/>
  <c r="M13" i="92" s="1"/>
  <c r="N45" i="109"/>
  <c r="N13" i="92" s="1"/>
  <c r="J46" i="109"/>
  <c r="J14" i="92" s="1"/>
  <c r="K46" i="109"/>
  <c r="K14" i="92" s="1"/>
  <c r="L46" i="109"/>
  <c r="L14" i="92" s="1"/>
  <c r="M46" i="109"/>
  <c r="M14" i="92" s="1"/>
  <c r="N46" i="109"/>
  <c r="N14" i="92" s="1"/>
  <c r="J47" i="109"/>
  <c r="J15" i="92" s="1"/>
  <c r="K47" i="109"/>
  <c r="K15" i="92" s="1"/>
  <c r="L47" i="109"/>
  <c r="L15" i="92" s="1"/>
  <c r="M47" i="109"/>
  <c r="M15" i="92" s="1"/>
  <c r="N47" i="109"/>
  <c r="N15" i="92" s="1"/>
  <c r="I44" i="109"/>
  <c r="I12" i="92" s="1"/>
  <c r="I45" i="109"/>
  <c r="I13" i="92" s="1"/>
  <c r="I46" i="109"/>
  <c r="I14" i="92" s="1"/>
  <c r="I47" i="109"/>
  <c r="I15" i="92" s="1"/>
  <c r="H44" i="109"/>
  <c r="H12" i="92" s="1"/>
  <c r="H45" i="109"/>
  <c r="H13" i="92" s="1"/>
  <c r="H46" i="109"/>
  <c r="H14" i="92" s="1"/>
  <c r="H47" i="109"/>
  <c r="H15" i="92" s="1"/>
  <c r="G44" i="109"/>
  <c r="G12" i="92" s="1"/>
  <c r="G45" i="109"/>
  <c r="G13" i="92" s="1"/>
  <c r="G46" i="109"/>
  <c r="G14" i="92" s="1"/>
  <c r="G47" i="109"/>
  <c r="G15" i="92" s="1"/>
  <c r="F44" i="109"/>
  <c r="F12" i="92" s="1"/>
  <c r="F45" i="109"/>
  <c r="F13" i="92" s="1"/>
  <c r="F46" i="109"/>
  <c r="F14" i="92" s="1"/>
  <c r="F47" i="109"/>
  <c r="F15" i="92" s="1"/>
  <c r="E44" i="109"/>
  <c r="E12" i="92" s="1"/>
  <c r="E45" i="109"/>
  <c r="E13" i="92" s="1"/>
  <c r="E46" i="109"/>
  <c r="E14" i="92" s="1"/>
  <c r="E47" i="109"/>
  <c r="E15" i="92" s="1"/>
  <c r="D44" i="109"/>
  <c r="D12" i="92" s="1"/>
  <c r="D45" i="109"/>
  <c r="D13" i="92" s="1"/>
  <c r="D46" i="109"/>
  <c r="D14" i="92" s="1"/>
  <c r="D47" i="109"/>
  <c r="D15" i="92" s="1"/>
  <c r="C44" i="109"/>
  <c r="C12" i="92" s="1"/>
  <c r="C45" i="109"/>
  <c r="C13" i="92" s="1"/>
  <c r="C46" i="109"/>
  <c r="C14" i="92" s="1"/>
  <c r="C47" i="109"/>
  <c r="C15" i="92" s="1"/>
  <c r="B44" i="109"/>
  <c r="B12" i="92" s="1"/>
  <c r="B45" i="109"/>
  <c r="B13" i="92" s="1"/>
  <c r="B46" i="109"/>
  <c r="B14" i="92" s="1"/>
  <c r="B47" i="109"/>
  <c r="B15" i="92" s="1"/>
  <c r="F135" i="105"/>
  <c r="F136" i="105"/>
  <c r="F137" i="105"/>
  <c r="F138" i="105"/>
  <c r="F139" i="105"/>
  <c r="F140" i="105"/>
  <c r="F141" i="105"/>
  <c r="F142" i="105"/>
  <c r="F143" i="105"/>
  <c r="F144" i="105"/>
  <c r="P8" i="122" s="1"/>
  <c r="F145" i="105"/>
  <c r="F146" i="105"/>
  <c r="F147" i="105"/>
  <c r="F148" i="105"/>
  <c r="F149" i="105"/>
  <c r="F150" i="105"/>
  <c r="F151" i="105"/>
  <c r="F152" i="105"/>
  <c r="F153" i="105"/>
  <c r="F154" i="105"/>
  <c r="F155" i="105"/>
  <c r="F156" i="105"/>
  <c r="F157" i="105"/>
  <c r="F158" i="105"/>
  <c r="F159" i="105"/>
  <c r="F160" i="105"/>
  <c r="F461" i="105"/>
  <c r="G27" i="64" s="1"/>
  <c r="F462" i="105"/>
  <c r="G9" i="64" s="1"/>
  <c r="F463" i="105"/>
  <c r="C25" i="64" s="1"/>
  <c r="F464" i="105"/>
  <c r="C26" i="64" s="1"/>
  <c r="F460" i="105"/>
  <c r="C8" i="64" s="1"/>
  <c r="F465" i="105"/>
  <c r="C7" i="64" s="1"/>
  <c r="F459" i="105"/>
  <c r="F11" i="105" l="1"/>
  <c r="F12" i="105"/>
  <c r="F13" i="105"/>
  <c r="F14" i="105"/>
  <c r="F15" i="105"/>
  <c r="F16" i="105"/>
  <c r="F17" i="105"/>
  <c r="F18" i="105"/>
  <c r="F19" i="105"/>
  <c r="F20" i="105"/>
  <c r="F21" i="105"/>
  <c r="F22" i="105"/>
  <c r="F23" i="105"/>
  <c r="F24" i="105"/>
  <c r="F25" i="105"/>
  <c r="F26" i="105"/>
  <c r="F27" i="105"/>
  <c r="F28" i="105"/>
  <c r="F29" i="105"/>
  <c r="F30" i="105"/>
  <c r="F31" i="105"/>
  <c r="F32" i="105"/>
  <c r="F33" i="105"/>
  <c r="F34" i="105"/>
  <c r="F35" i="105"/>
  <c r="F36" i="105"/>
  <c r="F37" i="105"/>
  <c r="F38" i="105"/>
  <c r="F39" i="105"/>
  <c r="F40" i="105"/>
  <c r="F42" i="105"/>
  <c r="F43" i="105"/>
  <c r="F44" i="105"/>
  <c r="F45" i="105"/>
  <c r="F46" i="105"/>
  <c r="F47" i="105"/>
  <c r="F48" i="105"/>
  <c r="F49" i="105"/>
  <c r="F50" i="105"/>
  <c r="F51" i="105"/>
  <c r="F52" i="105"/>
  <c r="F53" i="105"/>
  <c r="F54" i="105"/>
  <c r="F55" i="105"/>
  <c r="F56" i="105"/>
  <c r="F57" i="105"/>
  <c r="F58" i="105"/>
  <c r="F59" i="105"/>
  <c r="F60" i="105"/>
  <c r="F61" i="105"/>
  <c r="F62" i="105"/>
  <c r="F63" i="105"/>
  <c r="F64" i="105"/>
  <c r="F65" i="105"/>
  <c r="F66" i="105"/>
  <c r="F67" i="105"/>
  <c r="F68" i="105"/>
  <c r="F69" i="105"/>
  <c r="F70" i="105"/>
  <c r="F71" i="105"/>
  <c r="F72" i="105"/>
  <c r="F73" i="105"/>
  <c r="F74" i="105"/>
  <c r="F75" i="105"/>
  <c r="F76" i="105"/>
  <c r="F77" i="105"/>
  <c r="F78" i="105"/>
  <c r="F79" i="105"/>
  <c r="F80" i="105"/>
  <c r="F81" i="105"/>
  <c r="F82" i="105"/>
  <c r="F83" i="105"/>
  <c r="F84" i="105"/>
  <c r="F85" i="105"/>
  <c r="F86" i="105"/>
  <c r="F87" i="105"/>
  <c r="F88" i="105"/>
  <c r="F89" i="105"/>
  <c r="F90" i="105"/>
  <c r="F91" i="105"/>
  <c r="F92" i="105"/>
  <c r="F93" i="105"/>
  <c r="F94" i="105"/>
  <c r="F95" i="105"/>
  <c r="F96" i="105"/>
  <c r="F97" i="105"/>
  <c r="F98" i="105"/>
  <c r="F99" i="105"/>
  <c r="F100" i="105"/>
  <c r="F101" i="105"/>
  <c r="F102" i="105"/>
  <c r="F103" i="105"/>
  <c r="F104" i="105"/>
  <c r="F105" i="105"/>
  <c r="F106" i="105"/>
  <c r="F107" i="105"/>
  <c r="F108" i="105"/>
  <c r="F109" i="105"/>
  <c r="F110" i="105"/>
  <c r="F111" i="105"/>
  <c r="F112" i="105"/>
  <c r="F113" i="105"/>
  <c r="F114" i="105"/>
  <c r="F115" i="105"/>
  <c r="F116" i="105"/>
  <c r="F117" i="105"/>
  <c r="F118" i="105"/>
  <c r="F119" i="105"/>
  <c r="F120" i="105"/>
  <c r="F121" i="105"/>
  <c r="F122" i="105"/>
  <c r="F123" i="105"/>
  <c r="F124" i="105"/>
  <c r="F125" i="105"/>
  <c r="F126" i="105"/>
  <c r="F127" i="105"/>
  <c r="F128" i="105"/>
  <c r="F129" i="105"/>
  <c r="F130" i="105"/>
  <c r="F131" i="105"/>
  <c r="F132" i="105"/>
  <c r="F133" i="105"/>
  <c r="F134" i="105"/>
  <c r="F161" i="105"/>
  <c r="F162" i="105"/>
  <c r="F163" i="105"/>
  <c r="F164" i="105"/>
  <c r="F165" i="105"/>
  <c r="F166" i="105"/>
  <c r="F167" i="105"/>
  <c r="F168" i="105"/>
  <c r="F169" i="105"/>
  <c r="F170" i="105"/>
  <c r="F171" i="105"/>
  <c r="F172" i="105"/>
  <c r="F173" i="105"/>
  <c r="F174" i="105"/>
  <c r="F175" i="105"/>
  <c r="F176" i="105"/>
  <c r="F177" i="105"/>
  <c r="F178" i="105"/>
  <c r="F179" i="105"/>
  <c r="F180" i="105"/>
  <c r="F181" i="105"/>
  <c r="F182" i="105"/>
  <c r="F183" i="105"/>
  <c r="F184" i="105"/>
  <c r="F185" i="105"/>
  <c r="F186" i="105"/>
  <c r="F187" i="105"/>
  <c r="F188" i="105"/>
  <c r="F189" i="105"/>
  <c r="F190" i="105"/>
  <c r="F191" i="105"/>
  <c r="F192" i="105"/>
  <c r="F193" i="105"/>
  <c r="F194" i="105"/>
  <c r="F195" i="105"/>
  <c r="F196" i="105"/>
  <c r="F197" i="105"/>
  <c r="F198" i="105"/>
  <c r="F199" i="105"/>
  <c r="F200" i="105"/>
  <c r="F201" i="105"/>
  <c r="F202" i="105"/>
  <c r="F203" i="105"/>
  <c r="F204" i="105"/>
  <c r="F205" i="105"/>
  <c r="F206" i="105"/>
  <c r="F207" i="105"/>
  <c r="F208" i="105"/>
  <c r="F209" i="105"/>
  <c r="F210" i="105"/>
  <c r="F211" i="105"/>
  <c r="F212" i="105"/>
  <c r="F213" i="105"/>
  <c r="F214" i="105"/>
  <c r="F215" i="105"/>
  <c r="F216" i="105"/>
  <c r="F217" i="105"/>
  <c r="F218" i="105"/>
  <c r="F219" i="105"/>
  <c r="F220" i="105"/>
  <c r="F221" i="105"/>
  <c r="F222" i="105"/>
  <c r="F223" i="105"/>
  <c r="F224" i="105"/>
  <c r="K76" i="104" s="1"/>
  <c r="F225" i="105"/>
  <c r="F226" i="105"/>
  <c r="F227" i="105"/>
  <c r="F228" i="105"/>
  <c r="F229" i="105"/>
  <c r="F230" i="105"/>
  <c r="F231" i="105"/>
  <c r="F232" i="105"/>
  <c r="F233" i="105"/>
  <c r="F234" i="105"/>
  <c r="F235" i="105"/>
  <c r="F236" i="105"/>
  <c r="F237" i="105"/>
  <c r="F238" i="105"/>
  <c r="F239" i="105"/>
  <c r="F240" i="105"/>
  <c r="F241" i="105"/>
  <c r="F242" i="105"/>
  <c r="F243" i="105"/>
  <c r="F244" i="105"/>
  <c r="F245" i="105"/>
  <c r="F246" i="105"/>
  <c r="F247" i="105"/>
  <c r="F248" i="105"/>
  <c r="F249" i="105"/>
  <c r="F250" i="105"/>
  <c r="F251" i="105"/>
  <c r="F252" i="105"/>
  <c r="F253" i="105"/>
  <c r="F254" i="105"/>
  <c r="F255" i="105"/>
  <c r="F256" i="105"/>
  <c r="F257" i="105"/>
  <c r="F258" i="105"/>
  <c r="F259" i="105"/>
  <c r="F260" i="105"/>
  <c r="F261" i="105"/>
  <c r="F262" i="105"/>
  <c r="F263" i="105"/>
  <c r="F264" i="105"/>
  <c r="F265" i="105"/>
  <c r="F266" i="105"/>
  <c r="F267" i="105"/>
  <c r="F268" i="105"/>
  <c r="F269" i="105"/>
  <c r="F270" i="105"/>
  <c r="F271" i="105"/>
  <c r="F272" i="105"/>
  <c r="F273" i="105"/>
  <c r="F274" i="105"/>
  <c r="F275" i="105"/>
  <c r="F276" i="105"/>
  <c r="F277" i="105"/>
  <c r="F278" i="105"/>
  <c r="F279" i="105"/>
  <c r="F280" i="105"/>
  <c r="F281" i="105"/>
  <c r="F282" i="105"/>
  <c r="F283" i="105"/>
  <c r="F284" i="105"/>
  <c r="F285" i="105"/>
  <c r="F286" i="105"/>
  <c r="F287" i="105"/>
  <c r="F288" i="105"/>
  <c r="F289" i="105"/>
  <c r="F290" i="105"/>
  <c r="F291" i="105"/>
  <c r="F292" i="105"/>
  <c r="F293" i="105"/>
  <c r="F294" i="105"/>
  <c r="F295" i="105"/>
  <c r="F296" i="105"/>
  <c r="F297" i="105"/>
  <c r="F298" i="105"/>
  <c r="F299" i="105"/>
  <c r="F300" i="105"/>
  <c r="F301" i="105"/>
  <c r="F302" i="105"/>
  <c r="F303" i="105"/>
  <c r="F304" i="105"/>
  <c r="F305" i="105"/>
  <c r="F306" i="105"/>
  <c r="F307" i="105"/>
  <c r="F308" i="105"/>
  <c r="F309" i="105"/>
  <c r="F310" i="105"/>
  <c r="F311" i="105"/>
  <c r="F312" i="105"/>
  <c r="F313" i="105"/>
  <c r="F314" i="105"/>
  <c r="F315" i="105"/>
  <c r="F316" i="105"/>
  <c r="F317" i="105"/>
  <c r="F318" i="105"/>
  <c r="F319" i="105"/>
  <c r="F320" i="105"/>
  <c r="F321" i="105"/>
  <c r="F322" i="105"/>
  <c r="F323" i="105"/>
  <c r="F324" i="105"/>
  <c r="F325" i="105"/>
  <c r="F326" i="105"/>
  <c r="F327" i="105"/>
  <c r="F328" i="105"/>
  <c r="F329" i="105"/>
  <c r="F330" i="105"/>
  <c r="F331" i="105"/>
  <c r="F332" i="105"/>
  <c r="F333" i="105"/>
  <c r="F334" i="105"/>
  <c r="F335" i="105"/>
  <c r="F336" i="105"/>
  <c r="F337" i="105"/>
  <c r="F338" i="105"/>
  <c r="F339" i="105"/>
  <c r="F340" i="105"/>
  <c r="F341" i="105"/>
  <c r="F342" i="105"/>
  <c r="F343" i="105"/>
  <c r="F344" i="105"/>
  <c r="F345" i="105"/>
  <c r="F346" i="105"/>
  <c r="F347" i="105"/>
  <c r="F348" i="105"/>
  <c r="F349" i="105"/>
  <c r="F350" i="105"/>
  <c r="F351" i="105"/>
  <c r="F352" i="105"/>
  <c r="F353" i="105"/>
  <c r="F354" i="105"/>
  <c r="F355" i="105"/>
  <c r="F356" i="105"/>
  <c r="F357" i="105"/>
  <c r="F358" i="105"/>
  <c r="F359" i="105"/>
  <c r="F360" i="105"/>
  <c r="F361" i="105"/>
  <c r="F362" i="105"/>
  <c r="F363" i="105"/>
  <c r="F364" i="105"/>
  <c r="F365" i="105"/>
  <c r="F366" i="105"/>
  <c r="F367" i="105"/>
  <c r="F368" i="105"/>
  <c r="F369" i="105"/>
  <c r="F370" i="105"/>
  <c r="F371" i="105"/>
  <c r="F372" i="105"/>
  <c r="F373" i="105"/>
  <c r="F374" i="105"/>
  <c r="F375" i="105"/>
  <c r="F376" i="105"/>
  <c r="F377" i="105"/>
  <c r="F378" i="105"/>
  <c r="F379" i="105"/>
  <c r="F380" i="105"/>
  <c r="F381" i="105"/>
  <c r="F382" i="105"/>
  <c r="F383" i="105"/>
  <c r="F384" i="105"/>
  <c r="F385" i="105"/>
  <c r="F386" i="105"/>
  <c r="F387" i="105"/>
  <c r="F388" i="105"/>
  <c r="F389" i="105"/>
  <c r="F390" i="105"/>
  <c r="F391" i="105"/>
  <c r="F392" i="105"/>
  <c r="F393" i="105"/>
  <c r="F394" i="105"/>
  <c r="F395" i="105"/>
  <c r="F396" i="105"/>
  <c r="F397" i="105"/>
  <c r="F398" i="105"/>
  <c r="C49" i="64" s="1"/>
  <c r="F399" i="105"/>
  <c r="C51" i="64" s="1"/>
  <c r="F400" i="105"/>
  <c r="C53" i="64" s="1"/>
  <c r="F401" i="105"/>
  <c r="C55" i="64" s="1"/>
  <c r="F402" i="105"/>
  <c r="C57" i="64" s="1"/>
  <c r="F403" i="105"/>
  <c r="C59" i="64" s="1"/>
  <c r="F404" i="105"/>
  <c r="C61" i="64" s="1"/>
  <c r="F405" i="105"/>
  <c r="C63" i="64" s="1"/>
  <c r="F406" i="105"/>
  <c r="C65" i="64" s="1"/>
  <c r="F407" i="105"/>
  <c r="C67" i="64" s="1"/>
  <c r="F408" i="105"/>
  <c r="F409" i="105"/>
  <c r="F410" i="105"/>
  <c r="F411" i="105"/>
  <c r="F412" i="105"/>
  <c r="F413" i="105"/>
  <c r="F414" i="105"/>
  <c r="F415" i="105"/>
  <c r="F416" i="105"/>
  <c r="F417" i="105"/>
  <c r="F418" i="105"/>
  <c r="F419" i="105"/>
  <c r="F420" i="105"/>
  <c r="F421" i="105"/>
  <c r="F422" i="105"/>
  <c r="F423" i="105"/>
  <c r="F424" i="105"/>
  <c r="F425" i="105"/>
  <c r="F426" i="105"/>
  <c r="F427" i="105"/>
  <c r="F428" i="105"/>
  <c r="F429" i="105"/>
  <c r="F430" i="105"/>
  <c r="F431" i="105"/>
  <c r="F432" i="105"/>
  <c r="F433" i="105"/>
  <c r="F435" i="105"/>
  <c r="F434" i="105"/>
  <c r="F436" i="105"/>
  <c r="F437" i="105"/>
  <c r="F438" i="105"/>
  <c r="F439" i="105"/>
  <c r="F440" i="105"/>
  <c r="F441" i="105"/>
  <c r="F442" i="105"/>
  <c r="F443" i="105"/>
  <c r="F444" i="105"/>
  <c r="F445" i="105"/>
  <c r="F446" i="105"/>
  <c r="F447" i="105"/>
  <c r="F448" i="105"/>
  <c r="F449" i="105"/>
  <c r="F450" i="105"/>
  <c r="F451" i="105"/>
  <c r="F452" i="105"/>
  <c r="F453" i="105"/>
  <c r="F454" i="105"/>
  <c r="F7" i="121" s="1"/>
  <c r="F455" i="105"/>
  <c r="F8" i="121" s="1"/>
  <c r="F456" i="105"/>
  <c r="C7" i="121" s="1"/>
  <c r="F457" i="105"/>
  <c r="C8" i="121" s="1"/>
  <c r="F458" i="105"/>
  <c r="D8" i="121" s="1"/>
  <c r="F473" i="105"/>
  <c r="E2" i="121" s="1"/>
  <c r="F10" i="105"/>
  <c r="AI11" i="122"/>
  <c r="AI12" i="122"/>
  <c r="AI13" i="122"/>
  <c r="AI14" i="122"/>
  <c r="AI15" i="122"/>
  <c r="AI16" i="122"/>
  <c r="AI17" i="122"/>
  <c r="AI18" i="122"/>
  <c r="AI19" i="122"/>
  <c r="AI20" i="122"/>
  <c r="AI21" i="122"/>
  <c r="AI22" i="122"/>
  <c r="AI23" i="122"/>
  <c r="AI24" i="122"/>
  <c r="AI25" i="122"/>
  <c r="AI26" i="122"/>
  <c r="AI27" i="122"/>
  <c r="AI28" i="122"/>
  <c r="AI29" i="122"/>
  <c r="AI30" i="122"/>
  <c r="AI31" i="122"/>
  <c r="AI32" i="122"/>
  <c r="AI33" i="122"/>
  <c r="AI34" i="122"/>
  <c r="AI35" i="122"/>
  <c r="AI36" i="122"/>
  <c r="AI37" i="122"/>
  <c r="AI38" i="122"/>
  <c r="AI39" i="122"/>
  <c r="AI40" i="122"/>
  <c r="AI41" i="122"/>
  <c r="AI42" i="122"/>
  <c r="AI43" i="122"/>
  <c r="AI44" i="122"/>
  <c r="AI45" i="122"/>
  <c r="AI46" i="122"/>
  <c r="AI47" i="122"/>
  <c r="AI48" i="122"/>
  <c r="AI49" i="122"/>
  <c r="AI50" i="122"/>
  <c r="AI51" i="122"/>
  <c r="AI52" i="122"/>
  <c r="AI53" i="122"/>
  <c r="AI54" i="122"/>
  <c r="AI55" i="122"/>
  <c r="AI56" i="122"/>
  <c r="AI57" i="122"/>
  <c r="AI58" i="122"/>
  <c r="AI59" i="122"/>
  <c r="AI60" i="122"/>
  <c r="AI61" i="122"/>
  <c r="AI62" i="122"/>
  <c r="AI63" i="122"/>
  <c r="AI64" i="122"/>
  <c r="AI65" i="122"/>
  <c r="AI66" i="122"/>
  <c r="AI67" i="122"/>
  <c r="AI68" i="122"/>
  <c r="AI69" i="122"/>
  <c r="AI70" i="122"/>
  <c r="AI71" i="122"/>
  <c r="AI72" i="122"/>
  <c r="AI73" i="122"/>
  <c r="AI74" i="122"/>
  <c r="AI75" i="122"/>
  <c r="AI76" i="122"/>
  <c r="AI77" i="122"/>
  <c r="AI78" i="122"/>
  <c r="AI79" i="122"/>
  <c r="AI80" i="122"/>
  <c r="AI81" i="122"/>
  <c r="AI82" i="122"/>
  <c r="AI83" i="122"/>
  <c r="AI84" i="122"/>
  <c r="AI85" i="122"/>
  <c r="AI86" i="122"/>
  <c r="AI87" i="122"/>
  <c r="AI88" i="122"/>
  <c r="AI89" i="122"/>
  <c r="AI90" i="122"/>
  <c r="AI91" i="122"/>
  <c r="AI92" i="122"/>
  <c r="AI93" i="122"/>
  <c r="AI94" i="122"/>
  <c r="AI95" i="122"/>
  <c r="AI96" i="122"/>
  <c r="AI97" i="122"/>
  <c r="AI98" i="122"/>
  <c r="AI99" i="122"/>
  <c r="AI100" i="122"/>
  <c r="AI101" i="122"/>
  <c r="AI102" i="122"/>
  <c r="AI103" i="122"/>
  <c r="AI104" i="122"/>
  <c r="AI105" i="122"/>
  <c r="AI106" i="122"/>
  <c r="AI107" i="122"/>
  <c r="AI108" i="122"/>
  <c r="AI109" i="122"/>
  <c r="AI110" i="122"/>
  <c r="AI111" i="122"/>
  <c r="AI112" i="122"/>
  <c r="AI113" i="122"/>
  <c r="AI114" i="122"/>
  <c r="AI115" i="122"/>
  <c r="AI116" i="122"/>
  <c r="AI117" i="122"/>
  <c r="AI118" i="122"/>
  <c r="AI119" i="122"/>
  <c r="AI120" i="122"/>
  <c r="AI121" i="122"/>
  <c r="AI122" i="122"/>
  <c r="AI123" i="122"/>
  <c r="AI124" i="122"/>
  <c r="AI125" i="122"/>
  <c r="AI126" i="122"/>
  <c r="AI127" i="122"/>
  <c r="AI128" i="122"/>
  <c r="AI129" i="122"/>
  <c r="AI130" i="122"/>
  <c r="AI131" i="122"/>
  <c r="AI132" i="122"/>
  <c r="AI133" i="122"/>
  <c r="AI134" i="122"/>
  <c r="AI135" i="122"/>
  <c r="AI136" i="122"/>
  <c r="AI137" i="122"/>
  <c r="AI138" i="122"/>
  <c r="AI139" i="122"/>
  <c r="AI140" i="122"/>
  <c r="AI141" i="122"/>
  <c r="AI142" i="122"/>
  <c r="AI143" i="122"/>
  <c r="AI144" i="122"/>
  <c r="AI145" i="122"/>
  <c r="AI146" i="122"/>
  <c r="AI147" i="122"/>
  <c r="AI148" i="122"/>
  <c r="AI149" i="122"/>
  <c r="AI150" i="122"/>
  <c r="AI151" i="122"/>
  <c r="AI152" i="122"/>
  <c r="AI153" i="122"/>
  <c r="AI154" i="122"/>
  <c r="AI155" i="122"/>
  <c r="AI156" i="122"/>
  <c r="AI157" i="122"/>
  <c r="AI158" i="122"/>
  <c r="AI159" i="122"/>
  <c r="AI160" i="122"/>
  <c r="AI161" i="122"/>
  <c r="AI162" i="122"/>
  <c r="AI163" i="122"/>
  <c r="AI164" i="122"/>
  <c r="AI165" i="122"/>
  <c r="AI166" i="122"/>
  <c r="AI167" i="122"/>
  <c r="AI168" i="122"/>
  <c r="AI169" i="122"/>
  <c r="AI170" i="122"/>
  <c r="AI171" i="122"/>
  <c r="AI172" i="122"/>
  <c r="AI173" i="122"/>
  <c r="AI174" i="122"/>
  <c r="AI175" i="122"/>
  <c r="AI176" i="122"/>
  <c r="AI177" i="122"/>
  <c r="AI178" i="122"/>
  <c r="AI179" i="122"/>
  <c r="AI180" i="122"/>
  <c r="AI181" i="122"/>
  <c r="AI182" i="122"/>
  <c r="AI183" i="122"/>
  <c r="AI184" i="122"/>
  <c r="AI185" i="122"/>
  <c r="AI186" i="122"/>
  <c r="AI187" i="122"/>
  <c r="AI188" i="122"/>
  <c r="AI189" i="122"/>
  <c r="AI190" i="122"/>
  <c r="AI191" i="122"/>
  <c r="AI192" i="122"/>
  <c r="AI193" i="122"/>
  <c r="AI194" i="122"/>
  <c r="AI195" i="122"/>
  <c r="AI196" i="122"/>
  <c r="AI197" i="122"/>
  <c r="AI198" i="122"/>
  <c r="AI199" i="122"/>
  <c r="AI200" i="122"/>
  <c r="AI201" i="122"/>
  <c r="AI202" i="122"/>
  <c r="AI203" i="122"/>
  <c r="AI204" i="122"/>
  <c r="AI205" i="122"/>
  <c r="AI206" i="122"/>
  <c r="AI207" i="122"/>
  <c r="AI208" i="122"/>
  <c r="AI209" i="122"/>
  <c r="AI210" i="122"/>
  <c r="AI211" i="122"/>
  <c r="AI212" i="122"/>
  <c r="AI213" i="122"/>
  <c r="AI214" i="122"/>
  <c r="AI215" i="122"/>
  <c r="AI216" i="122"/>
  <c r="AI217" i="122"/>
  <c r="AI218" i="122"/>
  <c r="AI219" i="122"/>
  <c r="AI220" i="122"/>
  <c r="AI221" i="122"/>
  <c r="AI222" i="122"/>
  <c r="AI223" i="122"/>
  <c r="AI224" i="122"/>
  <c r="AI225" i="122"/>
  <c r="AI226" i="122"/>
  <c r="AI227" i="122"/>
  <c r="AI228" i="122"/>
  <c r="AI229" i="122"/>
  <c r="AI230" i="122"/>
  <c r="AI231" i="122"/>
  <c r="AI232" i="122"/>
  <c r="AI233" i="122"/>
  <c r="AI234" i="122"/>
  <c r="AI235" i="122"/>
  <c r="AI236" i="122"/>
  <c r="AI237" i="122"/>
  <c r="AI238" i="122"/>
  <c r="AI239" i="122"/>
  <c r="AI240" i="122"/>
  <c r="AI241" i="122"/>
  <c r="AI242" i="122"/>
  <c r="AI243" i="122"/>
  <c r="AI244" i="122"/>
  <c r="AI245" i="122"/>
  <c r="AI246" i="122"/>
  <c r="AI247" i="122"/>
  <c r="AI248" i="122"/>
  <c r="AI249" i="122"/>
  <c r="AI250" i="122"/>
  <c r="AI251" i="122"/>
  <c r="AI252" i="122"/>
  <c r="AI253" i="122"/>
  <c r="AI254" i="122"/>
  <c r="AI255" i="122"/>
  <c r="AI256" i="122"/>
  <c r="AI257" i="122"/>
  <c r="AI258" i="122"/>
  <c r="AI259" i="122"/>
  <c r="AI260" i="122"/>
  <c r="AI261" i="122"/>
  <c r="AI262" i="122"/>
  <c r="AI263" i="122"/>
  <c r="AI264" i="122"/>
  <c r="AI265" i="122"/>
  <c r="AI266" i="122"/>
  <c r="AI267" i="122"/>
  <c r="AI268" i="122"/>
  <c r="AI269" i="122"/>
  <c r="AI270" i="122"/>
  <c r="AI271" i="122"/>
  <c r="AI272" i="122"/>
  <c r="AI273" i="122"/>
  <c r="AI274" i="122"/>
  <c r="AI275" i="122"/>
  <c r="AI276" i="122"/>
  <c r="AI277" i="122"/>
  <c r="AI278" i="122"/>
  <c r="AI279" i="122"/>
  <c r="AI280" i="122"/>
  <c r="AI281" i="122"/>
  <c r="AI282" i="122"/>
  <c r="AI283" i="122"/>
  <c r="AI284" i="122"/>
  <c r="AI285" i="122"/>
  <c r="AI286" i="122"/>
  <c r="AI287" i="122"/>
  <c r="AI288" i="122"/>
  <c r="AI289" i="122"/>
  <c r="AI290" i="122"/>
  <c r="AI291" i="122"/>
  <c r="AI292" i="122"/>
  <c r="AI293" i="122"/>
  <c r="AI294" i="122"/>
  <c r="AI295" i="122"/>
  <c r="AI296" i="122"/>
  <c r="AI297" i="122"/>
  <c r="AI298" i="122"/>
  <c r="AI299" i="122"/>
  <c r="AI300" i="122"/>
  <c r="AI301" i="122"/>
  <c r="AI302" i="122"/>
  <c r="AI303" i="122"/>
  <c r="AI304" i="122"/>
  <c r="AI305" i="122"/>
  <c r="AI306" i="122"/>
  <c r="AI307" i="122"/>
  <c r="AI308" i="122"/>
  <c r="AI309" i="122"/>
  <c r="AI310" i="122"/>
  <c r="AI311" i="122"/>
  <c r="AI312" i="122"/>
  <c r="AI313" i="122"/>
  <c r="AI314" i="122"/>
  <c r="AI315" i="122"/>
  <c r="AI316" i="122"/>
  <c r="AI317" i="122"/>
  <c r="AI318" i="122"/>
  <c r="AI319" i="122"/>
  <c r="AI320" i="122"/>
  <c r="AI321" i="122"/>
  <c r="AI322" i="122"/>
  <c r="AI323" i="122"/>
  <c r="AI324" i="122"/>
  <c r="AI325" i="122"/>
  <c r="AI326" i="122"/>
  <c r="AI327" i="122"/>
  <c r="AI328" i="122"/>
  <c r="AI329" i="122"/>
  <c r="AI330" i="122"/>
  <c r="AI331" i="122"/>
  <c r="AI332" i="122"/>
  <c r="AI333" i="122"/>
  <c r="AI334" i="122"/>
  <c r="AI335" i="122"/>
  <c r="AI336" i="122"/>
  <c r="AI337" i="122"/>
  <c r="AI338" i="122"/>
  <c r="AI339" i="122"/>
  <c r="AI340" i="122"/>
  <c r="AI341" i="122"/>
  <c r="AI342" i="122"/>
  <c r="AI343" i="122"/>
  <c r="AI344" i="122"/>
  <c r="AI345" i="122"/>
  <c r="AI346" i="122"/>
  <c r="AI347" i="122"/>
  <c r="AI348" i="122"/>
  <c r="AI349" i="122"/>
  <c r="AI350" i="122"/>
  <c r="AI351" i="122"/>
  <c r="AI352" i="122"/>
  <c r="AI353" i="122"/>
  <c r="AI354" i="122"/>
  <c r="AI355" i="122"/>
  <c r="AI356" i="122"/>
  <c r="AI357" i="122"/>
  <c r="AI358" i="122"/>
  <c r="AI359" i="122"/>
  <c r="AI360" i="122"/>
  <c r="AI361" i="122"/>
  <c r="AI362" i="122"/>
  <c r="AI363" i="122"/>
  <c r="AI364" i="122"/>
  <c r="AI365" i="122"/>
  <c r="AI366" i="122"/>
  <c r="AI367" i="122"/>
  <c r="AI368" i="122"/>
  <c r="AI369" i="122"/>
  <c r="AI370" i="122"/>
  <c r="AI371" i="122"/>
  <c r="AI372" i="122"/>
  <c r="AI373" i="122"/>
  <c r="AI374" i="122"/>
  <c r="AI375" i="122"/>
  <c r="AI376" i="122"/>
  <c r="AI377" i="122"/>
  <c r="AI378" i="122"/>
  <c r="AI379" i="122"/>
  <c r="AI380" i="122"/>
  <c r="AI381" i="122"/>
  <c r="AI382" i="122"/>
  <c r="AI383" i="122"/>
  <c r="AI384" i="122"/>
  <c r="AI385" i="122"/>
  <c r="AI386" i="122"/>
  <c r="AI387" i="122"/>
  <c r="AI388" i="122"/>
  <c r="AI389" i="122"/>
  <c r="AI390" i="122"/>
  <c r="AI391" i="122"/>
  <c r="AI392" i="122"/>
  <c r="AI393" i="122"/>
  <c r="AI394" i="122"/>
  <c r="AI395" i="122"/>
  <c r="AI396" i="122"/>
  <c r="AI397" i="122"/>
  <c r="AI398" i="122"/>
  <c r="AI399" i="122"/>
  <c r="AI400" i="122"/>
  <c r="AI401" i="122"/>
  <c r="AI402" i="122"/>
  <c r="AI403" i="122"/>
  <c r="AI404" i="122"/>
  <c r="AI405" i="122"/>
  <c r="AI406" i="122"/>
  <c r="AI407" i="122"/>
  <c r="AI408" i="122"/>
  <c r="AI409" i="122"/>
  <c r="AI410" i="122"/>
  <c r="AI411" i="122"/>
  <c r="AI412" i="122"/>
  <c r="AI413" i="122"/>
  <c r="AI414" i="122"/>
  <c r="AI415" i="122"/>
  <c r="AI416" i="122"/>
  <c r="AI417" i="122"/>
  <c r="AI418" i="122"/>
  <c r="AI419" i="122"/>
  <c r="AI420" i="122"/>
  <c r="AI421" i="122"/>
  <c r="AI422" i="122"/>
  <c r="AI423" i="122"/>
  <c r="AI424" i="122"/>
  <c r="AI425" i="122"/>
  <c r="AI426" i="122"/>
  <c r="AI427" i="122"/>
  <c r="AI428" i="122"/>
  <c r="AI429" i="122"/>
  <c r="AI430" i="122"/>
  <c r="AI431" i="122"/>
  <c r="AI432" i="122"/>
  <c r="AI433" i="122"/>
  <c r="AI434" i="122"/>
  <c r="AI435" i="122"/>
  <c r="AI436" i="122"/>
  <c r="AI437" i="122"/>
  <c r="AI438" i="122"/>
  <c r="AI439" i="122"/>
  <c r="AI440" i="122"/>
  <c r="AI441" i="122"/>
  <c r="AI442" i="122"/>
  <c r="AI443" i="122"/>
  <c r="AI444" i="122"/>
  <c r="AI445" i="122"/>
  <c r="AI446" i="122"/>
  <c r="AI447" i="122"/>
  <c r="AI448" i="122"/>
  <c r="AI449" i="122"/>
  <c r="AI450" i="122"/>
  <c r="AI451" i="122"/>
  <c r="AI452" i="122"/>
  <c r="AI453" i="122"/>
  <c r="AI454" i="122"/>
  <c r="AI455" i="122"/>
  <c r="AI456" i="122"/>
  <c r="AI457" i="122"/>
  <c r="AI458" i="122"/>
  <c r="AI459" i="122"/>
  <c r="AI460" i="122"/>
  <c r="AI461" i="122"/>
  <c r="AI462" i="122"/>
  <c r="AI463" i="122"/>
  <c r="AI464" i="122"/>
  <c r="AI465" i="122"/>
  <c r="AI466" i="122"/>
  <c r="AI467" i="122"/>
  <c r="AI468" i="122"/>
  <c r="AI469" i="122"/>
  <c r="AI470" i="122"/>
  <c r="AI471" i="122"/>
  <c r="AI472" i="122"/>
  <c r="AI473" i="122"/>
  <c r="AI474" i="122"/>
  <c r="AI475" i="122"/>
  <c r="AI476" i="122"/>
  <c r="AI477" i="122"/>
  <c r="AI478" i="122"/>
  <c r="AI479" i="122"/>
  <c r="AI480" i="122"/>
  <c r="AI481" i="122"/>
  <c r="AI482" i="122"/>
  <c r="AI483" i="122"/>
  <c r="AI484" i="122"/>
  <c r="AI485" i="122"/>
  <c r="AI486" i="122"/>
  <c r="AI487" i="122"/>
  <c r="AI488" i="122"/>
  <c r="AI489" i="122"/>
  <c r="AI490" i="122"/>
  <c r="AI491" i="122"/>
  <c r="AI492" i="122"/>
  <c r="AI493" i="122"/>
  <c r="AI494" i="122"/>
  <c r="AI495" i="122"/>
  <c r="AI496" i="122"/>
  <c r="AI497" i="122"/>
  <c r="AI498" i="122"/>
  <c r="AI499" i="122"/>
  <c r="AI500" i="122"/>
  <c r="AI501" i="122"/>
  <c r="AI502" i="122"/>
  <c r="AI503" i="122"/>
  <c r="AI504" i="122"/>
  <c r="AI505" i="122"/>
  <c r="AI506" i="122"/>
  <c r="AI507" i="122"/>
  <c r="AI508" i="122"/>
  <c r="AI509" i="122"/>
  <c r="AI510" i="122"/>
  <c r="AI511" i="122"/>
  <c r="AI512" i="122"/>
  <c r="AI513" i="122"/>
  <c r="AI514" i="122"/>
  <c r="AI515" i="122"/>
  <c r="AI516" i="122"/>
  <c r="AI517" i="122"/>
  <c r="AI518" i="122"/>
  <c r="AI519" i="122"/>
  <c r="AI520" i="122"/>
  <c r="AI521" i="122"/>
  <c r="AI522" i="122"/>
  <c r="AI523" i="122"/>
  <c r="AI524" i="122"/>
  <c r="AI525" i="122"/>
  <c r="AI526" i="122"/>
  <c r="AI527" i="122"/>
  <c r="AI528" i="122"/>
  <c r="AI529" i="122"/>
  <c r="AI530" i="122"/>
  <c r="AI531" i="122"/>
  <c r="AI532" i="122"/>
  <c r="AI533" i="122"/>
  <c r="AI534" i="122"/>
  <c r="AI535" i="122"/>
  <c r="AI536" i="122"/>
  <c r="AI537" i="122"/>
  <c r="AI538" i="122"/>
  <c r="AI539" i="122"/>
  <c r="AI540" i="122"/>
  <c r="AI541" i="122"/>
  <c r="AI542" i="122"/>
  <c r="AI543" i="122"/>
  <c r="AI544" i="122"/>
  <c r="AI545" i="122"/>
  <c r="AI546" i="122"/>
  <c r="AI547" i="122"/>
  <c r="AI548" i="122"/>
  <c r="AI549" i="122"/>
  <c r="AI550" i="122"/>
  <c r="AI551" i="122"/>
  <c r="AI552" i="122"/>
  <c r="AI553" i="122"/>
  <c r="AI554" i="122"/>
  <c r="AI555" i="122"/>
  <c r="AI556" i="122"/>
  <c r="AI557" i="122"/>
  <c r="AI558" i="122"/>
  <c r="AI559" i="122"/>
  <c r="AI560" i="122"/>
  <c r="AI561" i="122"/>
  <c r="AI562" i="122"/>
  <c r="AI563" i="122"/>
  <c r="AI564" i="122"/>
  <c r="AI565" i="122"/>
  <c r="AI566" i="122"/>
  <c r="AI567" i="122"/>
  <c r="AI568" i="122"/>
  <c r="AI569" i="122"/>
  <c r="AI570" i="122"/>
  <c r="AI571" i="122"/>
  <c r="AI572" i="122"/>
  <c r="AI573" i="122"/>
  <c r="AI574" i="122"/>
  <c r="AI575" i="122"/>
  <c r="AI576" i="122"/>
  <c r="AI577" i="122"/>
  <c r="AI578" i="122"/>
  <c r="AI579" i="122"/>
  <c r="AI580" i="122"/>
  <c r="AI581" i="122"/>
  <c r="AI582" i="122"/>
  <c r="AI583" i="122"/>
  <c r="AI584" i="122"/>
  <c r="AI585" i="122"/>
  <c r="AI586" i="122"/>
  <c r="AI587" i="122"/>
  <c r="AI588" i="122"/>
  <c r="AI589" i="122"/>
  <c r="AI590" i="122"/>
  <c r="AI591" i="122"/>
  <c r="AI592" i="122"/>
  <c r="AI593" i="122"/>
  <c r="AI594" i="122"/>
  <c r="AI595" i="122"/>
  <c r="AI596" i="122"/>
  <c r="AI597" i="122"/>
  <c r="AI598" i="122"/>
  <c r="AI599" i="122"/>
  <c r="AI600" i="122"/>
  <c r="AI601" i="122"/>
  <c r="AI602" i="122"/>
  <c r="AI603" i="122"/>
  <c r="AI604" i="122"/>
  <c r="AI605" i="122"/>
  <c r="AI606" i="122"/>
  <c r="AI607" i="122"/>
  <c r="AI608" i="122"/>
  <c r="AI609" i="122"/>
  <c r="AI610" i="122"/>
  <c r="AI611" i="122"/>
  <c r="AI612" i="122"/>
  <c r="AI613" i="122"/>
  <c r="AI614" i="122"/>
  <c r="AI615" i="122"/>
  <c r="AI616" i="122"/>
  <c r="AI617" i="122"/>
  <c r="AI618" i="122"/>
  <c r="AI619" i="122"/>
  <c r="AI620" i="122"/>
  <c r="AI621" i="122"/>
  <c r="AI622" i="122"/>
  <c r="AI623" i="122"/>
  <c r="AI624" i="122"/>
  <c r="AI625" i="122"/>
  <c r="AI626" i="122"/>
  <c r="AI627" i="122"/>
  <c r="AI628" i="122"/>
  <c r="AI629" i="122"/>
  <c r="AI630" i="122"/>
  <c r="AI631" i="122"/>
  <c r="AI632" i="122"/>
  <c r="AI633" i="122"/>
  <c r="AI634" i="122"/>
  <c r="AI635" i="122"/>
  <c r="AI636" i="122"/>
  <c r="AI637" i="122"/>
  <c r="AI638" i="122"/>
  <c r="AI639" i="122"/>
  <c r="AI640" i="122"/>
  <c r="AI641" i="122"/>
  <c r="AI642" i="122"/>
  <c r="AI643" i="122"/>
  <c r="AI644" i="122"/>
  <c r="AI645" i="122"/>
  <c r="AI646" i="122"/>
  <c r="AI647" i="122"/>
  <c r="AI648" i="122"/>
  <c r="AI649" i="122"/>
  <c r="AI650" i="122"/>
  <c r="AI651" i="122"/>
  <c r="AI652" i="122"/>
  <c r="AI653" i="122"/>
  <c r="AI654" i="122"/>
  <c r="AI655" i="122"/>
  <c r="AI656" i="122"/>
  <c r="AI657" i="122"/>
  <c r="AI658" i="122"/>
  <c r="AI659" i="122"/>
  <c r="AI660" i="122"/>
  <c r="AI661" i="122"/>
  <c r="AI662" i="122"/>
  <c r="AI663" i="122"/>
  <c r="AI664" i="122"/>
  <c r="AI665" i="122"/>
  <c r="AI666" i="122"/>
  <c r="AI667" i="122"/>
  <c r="AI668" i="122"/>
  <c r="AI669" i="122"/>
  <c r="AI670" i="122"/>
  <c r="AI671" i="122"/>
  <c r="AI672" i="122"/>
  <c r="AI673" i="122"/>
  <c r="AI674" i="122"/>
  <c r="AI675" i="122"/>
  <c r="AI676" i="122"/>
  <c r="AI677" i="122"/>
  <c r="AI678" i="122"/>
  <c r="AI679" i="122"/>
  <c r="AI680" i="122"/>
  <c r="AI681" i="122"/>
  <c r="AI682" i="122"/>
  <c r="AI683" i="122"/>
  <c r="AI684" i="122"/>
  <c r="AI685" i="122"/>
  <c r="AI686" i="122"/>
  <c r="AI687" i="122"/>
  <c r="AI688" i="122"/>
  <c r="AI689" i="122"/>
  <c r="AI690" i="122"/>
  <c r="AI691" i="122"/>
  <c r="AI692" i="122"/>
  <c r="AI693" i="122"/>
  <c r="AI694" i="122"/>
  <c r="AI695" i="122"/>
  <c r="AI696" i="122"/>
  <c r="AI697" i="122"/>
  <c r="AI698" i="122"/>
  <c r="AI699" i="122"/>
  <c r="AI700" i="122"/>
  <c r="AI701" i="122"/>
  <c r="AI702" i="122"/>
  <c r="AI703" i="122"/>
  <c r="AI704" i="122"/>
  <c r="AI705" i="122"/>
  <c r="AI706" i="122"/>
  <c r="AI707" i="122"/>
  <c r="AI708" i="122"/>
  <c r="AI709" i="122"/>
  <c r="AI710" i="122"/>
  <c r="AI711" i="122"/>
  <c r="AI712" i="122"/>
  <c r="AI713" i="122"/>
  <c r="AI714" i="122"/>
  <c r="AI715" i="122"/>
  <c r="AI716" i="122"/>
  <c r="AI717" i="122"/>
  <c r="AI718" i="122"/>
  <c r="AI719" i="122"/>
  <c r="AI720" i="122"/>
  <c r="AI721" i="122"/>
  <c r="AI722" i="122"/>
  <c r="AI723" i="122"/>
  <c r="AI724" i="122"/>
  <c r="AI725" i="122"/>
  <c r="AI726" i="122"/>
  <c r="AG11" i="122"/>
  <c r="AG12" i="122"/>
  <c r="AG13" i="122"/>
  <c r="AG14" i="122"/>
  <c r="AG15" i="122"/>
  <c r="AG16" i="122"/>
  <c r="AG17" i="122"/>
  <c r="AG18" i="122"/>
  <c r="AG19" i="122"/>
  <c r="AG20" i="122"/>
  <c r="AG21" i="122"/>
  <c r="AG22" i="122"/>
  <c r="AG23" i="122"/>
  <c r="AG24" i="122"/>
  <c r="AG25" i="122"/>
  <c r="AG26" i="122"/>
  <c r="AG27" i="122"/>
  <c r="AG28" i="122"/>
  <c r="AG29" i="122"/>
  <c r="AG30" i="122"/>
  <c r="AG31" i="122"/>
  <c r="AG32" i="122"/>
  <c r="AG33" i="122"/>
  <c r="AG34" i="122"/>
  <c r="AG35" i="122"/>
  <c r="AG36" i="122"/>
  <c r="AG37" i="122"/>
  <c r="AG38" i="122"/>
  <c r="AG39" i="122"/>
  <c r="AG40" i="122"/>
  <c r="AG41" i="122"/>
  <c r="AG42" i="122"/>
  <c r="AG43" i="122"/>
  <c r="AG44" i="122"/>
  <c r="AG45" i="122"/>
  <c r="AG46" i="122"/>
  <c r="AG47" i="122"/>
  <c r="AG48" i="122"/>
  <c r="AG49" i="122"/>
  <c r="AG50" i="122"/>
  <c r="AG51" i="122"/>
  <c r="AG52" i="122"/>
  <c r="AG53" i="122"/>
  <c r="AG54" i="122"/>
  <c r="AG55" i="122"/>
  <c r="AG56" i="122"/>
  <c r="AG57" i="122"/>
  <c r="AG58" i="122"/>
  <c r="AG59" i="122"/>
  <c r="AG60" i="122"/>
  <c r="AG61" i="122"/>
  <c r="AG62" i="122"/>
  <c r="AG63" i="122"/>
  <c r="AG64" i="122"/>
  <c r="AG65" i="122"/>
  <c r="AG66" i="122"/>
  <c r="AG67" i="122"/>
  <c r="AG68" i="122"/>
  <c r="AG69" i="122"/>
  <c r="AG70" i="122"/>
  <c r="AG71" i="122"/>
  <c r="AG72" i="122"/>
  <c r="AG73" i="122"/>
  <c r="AG74" i="122"/>
  <c r="AG75" i="122"/>
  <c r="AG76" i="122"/>
  <c r="AG77" i="122"/>
  <c r="AG78" i="122"/>
  <c r="AG79" i="122"/>
  <c r="AG80" i="122"/>
  <c r="AG81" i="122"/>
  <c r="AG82" i="122"/>
  <c r="AG83" i="122"/>
  <c r="AG84" i="122"/>
  <c r="AG85" i="122"/>
  <c r="AG86" i="122"/>
  <c r="AG87" i="122"/>
  <c r="AG88" i="122"/>
  <c r="AG89" i="122"/>
  <c r="AG90" i="122"/>
  <c r="AG91" i="122"/>
  <c r="AG92" i="122"/>
  <c r="AG93" i="122"/>
  <c r="AG94" i="122"/>
  <c r="AG95" i="122"/>
  <c r="AG96" i="122"/>
  <c r="AG97" i="122"/>
  <c r="AG98" i="122"/>
  <c r="AG99" i="122"/>
  <c r="AG100" i="122"/>
  <c r="AG101" i="122"/>
  <c r="AG102" i="122"/>
  <c r="AG103" i="122"/>
  <c r="AG104" i="122"/>
  <c r="AG105" i="122"/>
  <c r="AG106" i="122"/>
  <c r="AG107" i="122"/>
  <c r="AG108" i="122"/>
  <c r="AG109" i="122"/>
  <c r="AG110" i="122"/>
  <c r="AG111" i="122"/>
  <c r="AG112" i="122"/>
  <c r="AG113" i="122"/>
  <c r="AG114" i="122"/>
  <c r="AG115" i="122"/>
  <c r="AG116" i="122"/>
  <c r="AG117" i="122"/>
  <c r="AG118" i="122"/>
  <c r="AG119" i="122"/>
  <c r="AG120" i="122"/>
  <c r="AG121" i="122"/>
  <c r="AG122" i="122"/>
  <c r="AG123" i="122"/>
  <c r="AG124" i="122"/>
  <c r="AG125" i="122"/>
  <c r="AG126" i="122"/>
  <c r="AG127" i="122"/>
  <c r="AG128" i="122"/>
  <c r="AG129" i="122"/>
  <c r="AG130" i="122"/>
  <c r="AG131" i="122"/>
  <c r="AG132" i="122"/>
  <c r="AG133" i="122"/>
  <c r="AG134" i="122"/>
  <c r="AG135" i="122"/>
  <c r="AG136" i="122"/>
  <c r="AG137" i="122"/>
  <c r="AG138" i="122"/>
  <c r="AG139" i="122"/>
  <c r="AG140" i="122"/>
  <c r="AG141" i="122"/>
  <c r="AG142" i="122"/>
  <c r="AG143" i="122"/>
  <c r="AG144" i="122"/>
  <c r="AG145" i="122"/>
  <c r="AG146" i="122"/>
  <c r="AG147" i="122"/>
  <c r="AG148" i="122"/>
  <c r="AG149" i="122"/>
  <c r="AG150" i="122"/>
  <c r="AG151" i="122"/>
  <c r="AG152" i="122"/>
  <c r="AG153" i="122"/>
  <c r="AG154" i="122"/>
  <c r="AG155" i="122"/>
  <c r="AG156" i="122"/>
  <c r="AG157" i="122"/>
  <c r="AG158" i="122"/>
  <c r="AG159" i="122"/>
  <c r="AG160" i="122"/>
  <c r="AG161" i="122"/>
  <c r="AG162" i="122"/>
  <c r="AG163" i="122"/>
  <c r="AG164" i="122"/>
  <c r="AG165" i="122"/>
  <c r="AG166" i="122"/>
  <c r="AG167" i="122"/>
  <c r="AG168" i="122"/>
  <c r="AG169" i="122"/>
  <c r="AG170" i="122"/>
  <c r="AG171" i="122"/>
  <c r="AG172" i="122"/>
  <c r="AG173" i="122"/>
  <c r="AG174" i="122"/>
  <c r="AG175" i="122"/>
  <c r="AG176" i="122"/>
  <c r="AG177" i="122"/>
  <c r="AG178" i="122"/>
  <c r="AG179" i="122"/>
  <c r="AG180" i="122"/>
  <c r="AG181" i="122"/>
  <c r="AG182" i="122"/>
  <c r="AG183" i="122"/>
  <c r="AG184" i="122"/>
  <c r="AG185" i="122"/>
  <c r="AG186" i="122"/>
  <c r="AG187" i="122"/>
  <c r="AG188" i="122"/>
  <c r="AG189" i="122"/>
  <c r="AG190" i="122"/>
  <c r="AG191" i="122"/>
  <c r="AG192" i="122"/>
  <c r="AG193" i="122"/>
  <c r="AG194" i="122"/>
  <c r="AG195" i="122"/>
  <c r="AG196" i="122"/>
  <c r="AG197" i="122"/>
  <c r="AG198" i="122"/>
  <c r="AG199" i="122"/>
  <c r="AG200" i="122"/>
  <c r="AG201" i="122"/>
  <c r="AG202" i="122"/>
  <c r="AG203" i="122"/>
  <c r="AG204" i="122"/>
  <c r="AG205" i="122"/>
  <c r="AG206" i="122"/>
  <c r="AG207" i="122"/>
  <c r="AG208" i="122"/>
  <c r="AG209" i="122"/>
  <c r="AG210" i="122"/>
  <c r="AG211" i="122"/>
  <c r="AG212" i="122"/>
  <c r="AG213" i="122"/>
  <c r="AG214" i="122"/>
  <c r="AG215" i="122"/>
  <c r="AG216" i="122"/>
  <c r="AG217" i="122"/>
  <c r="AG218" i="122"/>
  <c r="AG219" i="122"/>
  <c r="AG220" i="122"/>
  <c r="AG221" i="122"/>
  <c r="AG222" i="122"/>
  <c r="AG223" i="122"/>
  <c r="AG224" i="122"/>
  <c r="AG225" i="122"/>
  <c r="AG226" i="122"/>
  <c r="AG227" i="122"/>
  <c r="AG228" i="122"/>
  <c r="AG229" i="122"/>
  <c r="AG230" i="122"/>
  <c r="AG231" i="122"/>
  <c r="AG232" i="122"/>
  <c r="AG233" i="122"/>
  <c r="AG234" i="122"/>
  <c r="AG235" i="122"/>
  <c r="AG236" i="122"/>
  <c r="AG237" i="122"/>
  <c r="AG238" i="122"/>
  <c r="AG239" i="122"/>
  <c r="AG240" i="122"/>
  <c r="AG241" i="122"/>
  <c r="AG242" i="122"/>
  <c r="AG243" i="122"/>
  <c r="AG244" i="122"/>
  <c r="AG245" i="122"/>
  <c r="AG246" i="122"/>
  <c r="AG247" i="122"/>
  <c r="AG248" i="122"/>
  <c r="AG249" i="122"/>
  <c r="AG250" i="122"/>
  <c r="AG251" i="122"/>
  <c r="AG252" i="122"/>
  <c r="AG253" i="122"/>
  <c r="AG254" i="122"/>
  <c r="AG255" i="122"/>
  <c r="AG256" i="122"/>
  <c r="AG257" i="122"/>
  <c r="AG258" i="122"/>
  <c r="AG259" i="122"/>
  <c r="AG260" i="122"/>
  <c r="AG261" i="122"/>
  <c r="AG262" i="122"/>
  <c r="AG263" i="122"/>
  <c r="AG264" i="122"/>
  <c r="AG265" i="122"/>
  <c r="AG266" i="122"/>
  <c r="AG267" i="122"/>
  <c r="AG268" i="122"/>
  <c r="AG269" i="122"/>
  <c r="AG270" i="122"/>
  <c r="AG271" i="122"/>
  <c r="AG272" i="122"/>
  <c r="AG273" i="122"/>
  <c r="AG274" i="122"/>
  <c r="AG275" i="122"/>
  <c r="AG276" i="122"/>
  <c r="AG277" i="122"/>
  <c r="AG278" i="122"/>
  <c r="AG279" i="122"/>
  <c r="AG280" i="122"/>
  <c r="AG281" i="122"/>
  <c r="AG282" i="122"/>
  <c r="AG283" i="122"/>
  <c r="AG284" i="122"/>
  <c r="AG285" i="122"/>
  <c r="AG286" i="122"/>
  <c r="AG287" i="122"/>
  <c r="AG288" i="122"/>
  <c r="AG289" i="122"/>
  <c r="AG290" i="122"/>
  <c r="AG291" i="122"/>
  <c r="AG292" i="122"/>
  <c r="AG293" i="122"/>
  <c r="AG294" i="122"/>
  <c r="AG295" i="122"/>
  <c r="AG296" i="122"/>
  <c r="AG297" i="122"/>
  <c r="AG298" i="122"/>
  <c r="AG299" i="122"/>
  <c r="AG300" i="122"/>
  <c r="AG301" i="122"/>
  <c r="AG302" i="122"/>
  <c r="AG303" i="122"/>
  <c r="AG304" i="122"/>
  <c r="AG305" i="122"/>
  <c r="AG306" i="122"/>
  <c r="AG307" i="122"/>
  <c r="AG308" i="122"/>
  <c r="AG309" i="122"/>
  <c r="AG310" i="122"/>
  <c r="AG311" i="122"/>
  <c r="AG312" i="122"/>
  <c r="AG313" i="122"/>
  <c r="AG314" i="122"/>
  <c r="AG315" i="122"/>
  <c r="AG316" i="122"/>
  <c r="AG317" i="122"/>
  <c r="AG318" i="122"/>
  <c r="AG319" i="122"/>
  <c r="AG320" i="122"/>
  <c r="AG321" i="122"/>
  <c r="AG322" i="122"/>
  <c r="AG323" i="122"/>
  <c r="AG324" i="122"/>
  <c r="AG325" i="122"/>
  <c r="AG326" i="122"/>
  <c r="AG327" i="122"/>
  <c r="AG328" i="122"/>
  <c r="AG329" i="122"/>
  <c r="AG330" i="122"/>
  <c r="AG331" i="122"/>
  <c r="AG332" i="122"/>
  <c r="AG333" i="122"/>
  <c r="AG334" i="122"/>
  <c r="AG335" i="122"/>
  <c r="AG336" i="122"/>
  <c r="AG337" i="122"/>
  <c r="AG338" i="122"/>
  <c r="AG339" i="122"/>
  <c r="AG340" i="122"/>
  <c r="AG341" i="122"/>
  <c r="AG342" i="122"/>
  <c r="AG343" i="122"/>
  <c r="AG344" i="122"/>
  <c r="AG345" i="122"/>
  <c r="AG346" i="122"/>
  <c r="AG347" i="122"/>
  <c r="AG348" i="122"/>
  <c r="AG349" i="122"/>
  <c r="AG350" i="122"/>
  <c r="AG351" i="122"/>
  <c r="AG352" i="122"/>
  <c r="AG353" i="122"/>
  <c r="AG354" i="122"/>
  <c r="AG355" i="122"/>
  <c r="AG356" i="122"/>
  <c r="AG357" i="122"/>
  <c r="AG358" i="122"/>
  <c r="AG359" i="122"/>
  <c r="AG360" i="122"/>
  <c r="AG361" i="122"/>
  <c r="AG362" i="122"/>
  <c r="AG363" i="122"/>
  <c r="AG364" i="122"/>
  <c r="AG365" i="122"/>
  <c r="AG366" i="122"/>
  <c r="AG367" i="122"/>
  <c r="AG368" i="122"/>
  <c r="AG369" i="122"/>
  <c r="AG370" i="122"/>
  <c r="AG371" i="122"/>
  <c r="AG372" i="122"/>
  <c r="AG373" i="122"/>
  <c r="AG374" i="122"/>
  <c r="AG375" i="122"/>
  <c r="AG376" i="122"/>
  <c r="AG377" i="122"/>
  <c r="AG378" i="122"/>
  <c r="AG379" i="122"/>
  <c r="AG380" i="122"/>
  <c r="AG381" i="122"/>
  <c r="AG382" i="122"/>
  <c r="AG383" i="122"/>
  <c r="AG384" i="122"/>
  <c r="AG385" i="122"/>
  <c r="AG386" i="122"/>
  <c r="AG387" i="122"/>
  <c r="AG388" i="122"/>
  <c r="AG389" i="122"/>
  <c r="AG390" i="122"/>
  <c r="AG391" i="122"/>
  <c r="AG392" i="122"/>
  <c r="AG393" i="122"/>
  <c r="AG394" i="122"/>
  <c r="AG395" i="122"/>
  <c r="AG396" i="122"/>
  <c r="AG397" i="122"/>
  <c r="AG398" i="122"/>
  <c r="AG399" i="122"/>
  <c r="AG400" i="122"/>
  <c r="AG401" i="122"/>
  <c r="AG402" i="122"/>
  <c r="AG403" i="122"/>
  <c r="AG404" i="122"/>
  <c r="AG405" i="122"/>
  <c r="AG406" i="122"/>
  <c r="AG407" i="122"/>
  <c r="AG408" i="122"/>
  <c r="AG409" i="122"/>
  <c r="AG410" i="122"/>
  <c r="AG411" i="122"/>
  <c r="AG412" i="122"/>
  <c r="AG413" i="122"/>
  <c r="AG414" i="122"/>
  <c r="AG415" i="122"/>
  <c r="AG416" i="122"/>
  <c r="AG417" i="122"/>
  <c r="AG418" i="122"/>
  <c r="AG419" i="122"/>
  <c r="AG420" i="122"/>
  <c r="AG421" i="122"/>
  <c r="AG422" i="122"/>
  <c r="AG423" i="122"/>
  <c r="AG424" i="122"/>
  <c r="AG425" i="122"/>
  <c r="AG426" i="122"/>
  <c r="AG427" i="122"/>
  <c r="AG428" i="122"/>
  <c r="AG429" i="122"/>
  <c r="AG430" i="122"/>
  <c r="AG431" i="122"/>
  <c r="AG432" i="122"/>
  <c r="AG433" i="122"/>
  <c r="AG434" i="122"/>
  <c r="AG435" i="122"/>
  <c r="AG436" i="122"/>
  <c r="AG437" i="122"/>
  <c r="AG438" i="122"/>
  <c r="AG439" i="122"/>
  <c r="AG440" i="122"/>
  <c r="AG441" i="122"/>
  <c r="AG442" i="122"/>
  <c r="AG443" i="122"/>
  <c r="AG444" i="122"/>
  <c r="AG445" i="122"/>
  <c r="AG446" i="122"/>
  <c r="AG447" i="122"/>
  <c r="AG448" i="122"/>
  <c r="AG449" i="122"/>
  <c r="AG450" i="122"/>
  <c r="AG451" i="122"/>
  <c r="AG452" i="122"/>
  <c r="AG453" i="122"/>
  <c r="AG454" i="122"/>
  <c r="AG455" i="122"/>
  <c r="AG456" i="122"/>
  <c r="AG457" i="122"/>
  <c r="AG458" i="122"/>
  <c r="AG459" i="122"/>
  <c r="AG460" i="122"/>
  <c r="AG461" i="122"/>
  <c r="AG462" i="122"/>
  <c r="AG463" i="122"/>
  <c r="AG464" i="122"/>
  <c r="AG465" i="122"/>
  <c r="AG466" i="122"/>
  <c r="AG467" i="122"/>
  <c r="AG468" i="122"/>
  <c r="AG469" i="122"/>
  <c r="AG470" i="122"/>
  <c r="AG471" i="122"/>
  <c r="AG472" i="122"/>
  <c r="AG473" i="122"/>
  <c r="AG474" i="122"/>
  <c r="AG475" i="122"/>
  <c r="AG476" i="122"/>
  <c r="AG477" i="122"/>
  <c r="AG478" i="122"/>
  <c r="AG479" i="122"/>
  <c r="AG480" i="122"/>
  <c r="AG481" i="122"/>
  <c r="AG482" i="122"/>
  <c r="AG483" i="122"/>
  <c r="AG484" i="122"/>
  <c r="AG485" i="122"/>
  <c r="AG486" i="122"/>
  <c r="AG487" i="122"/>
  <c r="AG488" i="122"/>
  <c r="AG489" i="122"/>
  <c r="AG490" i="122"/>
  <c r="AG491" i="122"/>
  <c r="AG492" i="122"/>
  <c r="AG493" i="122"/>
  <c r="AG494" i="122"/>
  <c r="AG495" i="122"/>
  <c r="AG496" i="122"/>
  <c r="AG497" i="122"/>
  <c r="AG498" i="122"/>
  <c r="AG499" i="122"/>
  <c r="AG500" i="122"/>
  <c r="AG501" i="122"/>
  <c r="AG502" i="122"/>
  <c r="AG503" i="122"/>
  <c r="AG504" i="122"/>
  <c r="AG505" i="122"/>
  <c r="AG506" i="122"/>
  <c r="AG507" i="122"/>
  <c r="AG508" i="122"/>
  <c r="AG509" i="122"/>
  <c r="AG510" i="122"/>
  <c r="AG511" i="122"/>
  <c r="AG512" i="122"/>
  <c r="AG513" i="122"/>
  <c r="AG514" i="122"/>
  <c r="AG515" i="122"/>
  <c r="AG516" i="122"/>
  <c r="AG517" i="122"/>
  <c r="AG518" i="122"/>
  <c r="AG519" i="122"/>
  <c r="AG520" i="122"/>
  <c r="AG521" i="122"/>
  <c r="AG522" i="122"/>
  <c r="AG523" i="122"/>
  <c r="AG524" i="122"/>
  <c r="AG525" i="122"/>
  <c r="AG526" i="122"/>
  <c r="AG527" i="122"/>
  <c r="AG528" i="122"/>
  <c r="AG529" i="122"/>
  <c r="AG530" i="122"/>
  <c r="AG531" i="122"/>
  <c r="AG532" i="122"/>
  <c r="AG533" i="122"/>
  <c r="AG534" i="122"/>
  <c r="AG535" i="122"/>
  <c r="AG536" i="122"/>
  <c r="AG537" i="122"/>
  <c r="AG538" i="122"/>
  <c r="AG539" i="122"/>
  <c r="AG540" i="122"/>
  <c r="AG541" i="122"/>
  <c r="AG542" i="122"/>
  <c r="AG543" i="122"/>
  <c r="AG544" i="122"/>
  <c r="AG545" i="122"/>
  <c r="AG546" i="122"/>
  <c r="AG547" i="122"/>
  <c r="AG548" i="122"/>
  <c r="AG549" i="122"/>
  <c r="AG550" i="122"/>
  <c r="AG551" i="122"/>
  <c r="AG552" i="122"/>
  <c r="AG553" i="122"/>
  <c r="AG554" i="122"/>
  <c r="AG555" i="122"/>
  <c r="AG556" i="122"/>
  <c r="AG557" i="122"/>
  <c r="AG558" i="122"/>
  <c r="AG559" i="122"/>
  <c r="AG560" i="122"/>
  <c r="AG561" i="122"/>
  <c r="AG562" i="122"/>
  <c r="AG563" i="122"/>
  <c r="AG564" i="122"/>
  <c r="AG565" i="122"/>
  <c r="AG566" i="122"/>
  <c r="AG567" i="122"/>
  <c r="AG568" i="122"/>
  <c r="AG569" i="122"/>
  <c r="AG570" i="122"/>
  <c r="AG571" i="122"/>
  <c r="AG572" i="122"/>
  <c r="AG573" i="122"/>
  <c r="AG574" i="122"/>
  <c r="AG575" i="122"/>
  <c r="AG576" i="122"/>
  <c r="AG577" i="122"/>
  <c r="AG578" i="122"/>
  <c r="AG579" i="122"/>
  <c r="AG580" i="122"/>
  <c r="AG581" i="122"/>
  <c r="AG582" i="122"/>
  <c r="AG583" i="122"/>
  <c r="AG584" i="122"/>
  <c r="AG585" i="122"/>
  <c r="AG586" i="122"/>
  <c r="AG587" i="122"/>
  <c r="AG588" i="122"/>
  <c r="AG589" i="122"/>
  <c r="AG590" i="122"/>
  <c r="AG591" i="122"/>
  <c r="AG592" i="122"/>
  <c r="AG593" i="122"/>
  <c r="AG594" i="122"/>
  <c r="AG595" i="122"/>
  <c r="AG596" i="122"/>
  <c r="AG597" i="122"/>
  <c r="AG598" i="122"/>
  <c r="AG599" i="122"/>
  <c r="AG600" i="122"/>
  <c r="AG601" i="122"/>
  <c r="AG602" i="122"/>
  <c r="AG603" i="122"/>
  <c r="AG604" i="122"/>
  <c r="AG605" i="122"/>
  <c r="AG606" i="122"/>
  <c r="AG607" i="122"/>
  <c r="AG608" i="122"/>
  <c r="AG609" i="122"/>
  <c r="AG610" i="122"/>
  <c r="AG611" i="122"/>
  <c r="AG612" i="122"/>
  <c r="AG613" i="122"/>
  <c r="AG614" i="122"/>
  <c r="AG615" i="122"/>
  <c r="AG616" i="122"/>
  <c r="AG617" i="122"/>
  <c r="AG618" i="122"/>
  <c r="AG619" i="122"/>
  <c r="AG620" i="122"/>
  <c r="AG621" i="122"/>
  <c r="AG622" i="122"/>
  <c r="AG623" i="122"/>
  <c r="AG624" i="122"/>
  <c r="AG625" i="122"/>
  <c r="AG626" i="122"/>
  <c r="AG627" i="122"/>
  <c r="AG628" i="122"/>
  <c r="AG629" i="122"/>
  <c r="AG630" i="122"/>
  <c r="AG631" i="122"/>
  <c r="AG632" i="122"/>
  <c r="AG633" i="122"/>
  <c r="AG634" i="122"/>
  <c r="AG635" i="122"/>
  <c r="AG636" i="122"/>
  <c r="AG637" i="122"/>
  <c r="AG638" i="122"/>
  <c r="AG639" i="122"/>
  <c r="AG640" i="122"/>
  <c r="AG641" i="122"/>
  <c r="AG642" i="122"/>
  <c r="AG643" i="122"/>
  <c r="AG644" i="122"/>
  <c r="AG645" i="122"/>
  <c r="AG646" i="122"/>
  <c r="AG647" i="122"/>
  <c r="AG648" i="122"/>
  <c r="AG649" i="122"/>
  <c r="AG650" i="122"/>
  <c r="AG651" i="122"/>
  <c r="AG652" i="122"/>
  <c r="AG653" i="122"/>
  <c r="AG654" i="122"/>
  <c r="AG655" i="122"/>
  <c r="AG656" i="122"/>
  <c r="AG657" i="122"/>
  <c r="AG658" i="122"/>
  <c r="AG659" i="122"/>
  <c r="AG660" i="122"/>
  <c r="AG661" i="122"/>
  <c r="AG662" i="122"/>
  <c r="AG663" i="122"/>
  <c r="AG664" i="122"/>
  <c r="AG665" i="122"/>
  <c r="AG666" i="122"/>
  <c r="AG667" i="122"/>
  <c r="AG668" i="122"/>
  <c r="AG669" i="122"/>
  <c r="AG670" i="122"/>
  <c r="AG671" i="122"/>
  <c r="AG672" i="122"/>
  <c r="AG673" i="122"/>
  <c r="AG674" i="122"/>
  <c r="AG675" i="122"/>
  <c r="AG676" i="122"/>
  <c r="AG677" i="122"/>
  <c r="AG678" i="122"/>
  <c r="AG679" i="122"/>
  <c r="AG680" i="122"/>
  <c r="AG681" i="122"/>
  <c r="AG682" i="122"/>
  <c r="AF11" i="122"/>
  <c r="AF12" i="122"/>
  <c r="AF13" i="122"/>
  <c r="AF14" i="122"/>
  <c r="AF15" i="122"/>
  <c r="AF16" i="122"/>
  <c r="AF17" i="122"/>
  <c r="AF18" i="122"/>
  <c r="AF19" i="122"/>
  <c r="AF20" i="122"/>
  <c r="AF21" i="122"/>
  <c r="AF22" i="122"/>
  <c r="AF23" i="122"/>
  <c r="AF24" i="122"/>
  <c r="AF25" i="122"/>
  <c r="AF26" i="122"/>
  <c r="AF27" i="122"/>
  <c r="AF28" i="122"/>
  <c r="AF29" i="122"/>
  <c r="AF30" i="122"/>
  <c r="AF31" i="122"/>
  <c r="AF32" i="122"/>
  <c r="AF33" i="122"/>
  <c r="AF34" i="122"/>
  <c r="AF35" i="122"/>
  <c r="AF36" i="122"/>
  <c r="AF37" i="122"/>
  <c r="AF38" i="122"/>
  <c r="AF39" i="122"/>
  <c r="AF40" i="122"/>
  <c r="AF41" i="122"/>
  <c r="AF42" i="122"/>
  <c r="AF43" i="122"/>
  <c r="AF44" i="122"/>
  <c r="AF45" i="122"/>
  <c r="AF46" i="122"/>
  <c r="AF47" i="122"/>
  <c r="AF48" i="122"/>
  <c r="AF49" i="122"/>
  <c r="AF50" i="122"/>
  <c r="AF51" i="122"/>
  <c r="AF52" i="122"/>
  <c r="AF53" i="122"/>
  <c r="AF54" i="122"/>
  <c r="AF55" i="122"/>
  <c r="AF56" i="122"/>
  <c r="AF57" i="122"/>
  <c r="AF58" i="122"/>
  <c r="AF59" i="122"/>
  <c r="AF60" i="122"/>
  <c r="AF61" i="122"/>
  <c r="AF62" i="122"/>
  <c r="AF63" i="122"/>
  <c r="AF64" i="122"/>
  <c r="AF65" i="122"/>
  <c r="AF66" i="122"/>
  <c r="AF67" i="122"/>
  <c r="AF68" i="122"/>
  <c r="AF69" i="122"/>
  <c r="AF70" i="122"/>
  <c r="AF71" i="122"/>
  <c r="AF72" i="122"/>
  <c r="AF73" i="122"/>
  <c r="AF74" i="122"/>
  <c r="AF75" i="122"/>
  <c r="AF76" i="122"/>
  <c r="AF77" i="122"/>
  <c r="AF78" i="122"/>
  <c r="AF79" i="122"/>
  <c r="AF80" i="122"/>
  <c r="AF81" i="122"/>
  <c r="AF82" i="122"/>
  <c r="AF83" i="122"/>
  <c r="AF84" i="122"/>
  <c r="AF85" i="122"/>
  <c r="AF86" i="122"/>
  <c r="AF87" i="122"/>
  <c r="AF88" i="122"/>
  <c r="AF89" i="122"/>
  <c r="AF90" i="122"/>
  <c r="AF91" i="122"/>
  <c r="AF92" i="122"/>
  <c r="AF93" i="122"/>
  <c r="AF94" i="122"/>
  <c r="AF95" i="122"/>
  <c r="AF96" i="122"/>
  <c r="AF97" i="122"/>
  <c r="AF98" i="122"/>
  <c r="AF99" i="122"/>
  <c r="AF100" i="122"/>
  <c r="AF101" i="122"/>
  <c r="AF102" i="122"/>
  <c r="AF103" i="122"/>
  <c r="AF104" i="122"/>
  <c r="AF105" i="122"/>
  <c r="AF106" i="122"/>
  <c r="AF107" i="122"/>
  <c r="AF108" i="122"/>
  <c r="AF109" i="122"/>
  <c r="AF110" i="122"/>
  <c r="AF111" i="122"/>
  <c r="AF112" i="122"/>
  <c r="AF113" i="122"/>
  <c r="AF114" i="122"/>
  <c r="AF115" i="122"/>
  <c r="AF116" i="122"/>
  <c r="AF117" i="122"/>
  <c r="AF118" i="122"/>
  <c r="AF119" i="122"/>
  <c r="AF120" i="122"/>
  <c r="AF121" i="122"/>
  <c r="AF122" i="122"/>
  <c r="AF123" i="122"/>
  <c r="AF124" i="122"/>
  <c r="AF125" i="122"/>
  <c r="AF126" i="122"/>
  <c r="AF127" i="122"/>
  <c r="AF128" i="122"/>
  <c r="AF129" i="122"/>
  <c r="AF130" i="122"/>
  <c r="AF131" i="122"/>
  <c r="AF132" i="122"/>
  <c r="AF133" i="122"/>
  <c r="AF134" i="122"/>
  <c r="AF135" i="122"/>
  <c r="AF136" i="122"/>
  <c r="AF137" i="122"/>
  <c r="AF138" i="122"/>
  <c r="AF139" i="122"/>
  <c r="AF140" i="122"/>
  <c r="AF141" i="122"/>
  <c r="AF142" i="122"/>
  <c r="AF143" i="122"/>
  <c r="AF144" i="122"/>
  <c r="AF145" i="122"/>
  <c r="AF146" i="122"/>
  <c r="AF147" i="122"/>
  <c r="AF148" i="122"/>
  <c r="AF149" i="122"/>
  <c r="AF150" i="122"/>
  <c r="AF151" i="122"/>
  <c r="AF152" i="122"/>
  <c r="AF153" i="122"/>
  <c r="AF154" i="122"/>
  <c r="AF155" i="122"/>
  <c r="AF156" i="122"/>
  <c r="AF157" i="122"/>
  <c r="AF158" i="122"/>
  <c r="AF159" i="122"/>
  <c r="AF160" i="122"/>
  <c r="AF161" i="122"/>
  <c r="AF162" i="122"/>
  <c r="AF163" i="122"/>
  <c r="AF164" i="122"/>
  <c r="AF165" i="122"/>
  <c r="AF166" i="122"/>
  <c r="AF167" i="122"/>
  <c r="AF168" i="122"/>
  <c r="AF169" i="122"/>
  <c r="AF170" i="122"/>
  <c r="AF171" i="122"/>
  <c r="AF172" i="122"/>
  <c r="AF173" i="122"/>
  <c r="AF174" i="122"/>
  <c r="AF175" i="122"/>
  <c r="AF176" i="122"/>
  <c r="AF177" i="122"/>
  <c r="AF178" i="122"/>
  <c r="AF179" i="122"/>
  <c r="AF180" i="122"/>
  <c r="AF181" i="122"/>
  <c r="AF182" i="122"/>
  <c r="AF183" i="122"/>
  <c r="AF184" i="122"/>
  <c r="AF185" i="122"/>
  <c r="AF186" i="122"/>
  <c r="AF187" i="122"/>
  <c r="AF188" i="122"/>
  <c r="AF189" i="122"/>
  <c r="AF190" i="122"/>
  <c r="AF191" i="122"/>
  <c r="AF192" i="122"/>
  <c r="AF193" i="122"/>
  <c r="AF194" i="122"/>
  <c r="AF195" i="122"/>
  <c r="AF196" i="122"/>
  <c r="AF197" i="122"/>
  <c r="AF198" i="122"/>
  <c r="AF199" i="122"/>
  <c r="AF200" i="122"/>
  <c r="AF201" i="122"/>
  <c r="AF202" i="122"/>
  <c r="AF203" i="122"/>
  <c r="AF204" i="122"/>
  <c r="AF205" i="122"/>
  <c r="AF206" i="122"/>
  <c r="AF207" i="122"/>
  <c r="AF208" i="122"/>
  <c r="AF209" i="122"/>
  <c r="AF210" i="122"/>
  <c r="AF211" i="122"/>
  <c r="AF212" i="122"/>
  <c r="AF213" i="122"/>
  <c r="AF214" i="122"/>
  <c r="AF215" i="122"/>
  <c r="AF216" i="122"/>
  <c r="AF217" i="122"/>
  <c r="AF218" i="122"/>
  <c r="AF219" i="122"/>
  <c r="AF220" i="122"/>
  <c r="AF221" i="122"/>
  <c r="AF222" i="122"/>
  <c r="AF223" i="122"/>
  <c r="AF224" i="122"/>
  <c r="AF225" i="122"/>
  <c r="AF226" i="122"/>
  <c r="AF227" i="122"/>
  <c r="AF228" i="122"/>
  <c r="AF229" i="122"/>
  <c r="AF230" i="122"/>
  <c r="AF231" i="122"/>
  <c r="AF232" i="122"/>
  <c r="AF233" i="122"/>
  <c r="AF234" i="122"/>
  <c r="AF235" i="122"/>
  <c r="AF236" i="122"/>
  <c r="AF237" i="122"/>
  <c r="AF238" i="122"/>
  <c r="AF239" i="122"/>
  <c r="AF240" i="122"/>
  <c r="AF241" i="122"/>
  <c r="AF242" i="122"/>
  <c r="AF243" i="122"/>
  <c r="AF244" i="122"/>
  <c r="AF245" i="122"/>
  <c r="AF246" i="122"/>
  <c r="AF247" i="122"/>
  <c r="AF248" i="122"/>
  <c r="AF249" i="122"/>
  <c r="AF250" i="122"/>
  <c r="AF251" i="122"/>
  <c r="AF252" i="122"/>
  <c r="AF253" i="122"/>
  <c r="AF254" i="122"/>
  <c r="AF255" i="122"/>
  <c r="AF256" i="122"/>
  <c r="AF257" i="122"/>
  <c r="AF258" i="122"/>
  <c r="AF259" i="122"/>
  <c r="AF260" i="122"/>
  <c r="AF261" i="122"/>
  <c r="AF262" i="122"/>
  <c r="AF263" i="122"/>
  <c r="AF264" i="122"/>
  <c r="AF265" i="122"/>
  <c r="AF266" i="122"/>
  <c r="AF267" i="122"/>
  <c r="AF268" i="122"/>
  <c r="AF269" i="122"/>
  <c r="AF270" i="122"/>
  <c r="AF271" i="122"/>
  <c r="AF272" i="122"/>
  <c r="AF273" i="122"/>
  <c r="AF274" i="122"/>
  <c r="AF275" i="122"/>
  <c r="AF276" i="122"/>
  <c r="AF277" i="122"/>
  <c r="AF278" i="122"/>
  <c r="AF279" i="122"/>
  <c r="AF280" i="122"/>
  <c r="AF281" i="122"/>
  <c r="AF282" i="122"/>
  <c r="AF283" i="122"/>
  <c r="AF284" i="122"/>
  <c r="AF285" i="122"/>
  <c r="AF286" i="122"/>
  <c r="AF287" i="122"/>
  <c r="AF288" i="122"/>
  <c r="AF289" i="122"/>
  <c r="AF290" i="122"/>
  <c r="AF291" i="122"/>
  <c r="AF292" i="122"/>
  <c r="AF293" i="122"/>
  <c r="AF294" i="122"/>
  <c r="AF295" i="122"/>
  <c r="AF296" i="122"/>
  <c r="AF297" i="122"/>
  <c r="AF298" i="122"/>
  <c r="AF299" i="122"/>
  <c r="AF300" i="122"/>
  <c r="AF301" i="122"/>
  <c r="AF302" i="122"/>
  <c r="AF303" i="122"/>
  <c r="AF304" i="122"/>
  <c r="AF305" i="122"/>
  <c r="AF306" i="122"/>
  <c r="AF307" i="122"/>
  <c r="AF308" i="122"/>
  <c r="AF309" i="122"/>
  <c r="AF310" i="122"/>
  <c r="AF311" i="122"/>
  <c r="AF312" i="122"/>
  <c r="AF313" i="122"/>
  <c r="AF314" i="122"/>
  <c r="AF315" i="122"/>
  <c r="AF316" i="122"/>
  <c r="AF317" i="122"/>
  <c r="AF318" i="122"/>
  <c r="AF319" i="122"/>
  <c r="AF320" i="122"/>
  <c r="AF321" i="122"/>
  <c r="AF322" i="122"/>
  <c r="AF323" i="122"/>
  <c r="AF324" i="122"/>
  <c r="AF325" i="122"/>
  <c r="AF326" i="122"/>
  <c r="AF327" i="122"/>
  <c r="AF328" i="122"/>
  <c r="AF329" i="122"/>
  <c r="AF330" i="122"/>
  <c r="AF331" i="122"/>
  <c r="AF332" i="122"/>
  <c r="AF333" i="122"/>
  <c r="AF334" i="122"/>
  <c r="AF335" i="122"/>
  <c r="AF336" i="122"/>
  <c r="AF337" i="122"/>
  <c r="AF338" i="122"/>
  <c r="AF339" i="122"/>
  <c r="AF340" i="122"/>
  <c r="AF341" i="122"/>
  <c r="AF342" i="122"/>
  <c r="AF343" i="122"/>
  <c r="AF344" i="122"/>
  <c r="AF345" i="122"/>
  <c r="AF346" i="122"/>
  <c r="AF347" i="122"/>
  <c r="AF348" i="122"/>
  <c r="AF349" i="122"/>
  <c r="AF350" i="122"/>
  <c r="AF351" i="122"/>
  <c r="AF352" i="122"/>
  <c r="AF353" i="122"/>
  <c r="AF354" i="122"/>
  <c r="AF355" i="122"/>
  <c r="AF356" i="122"/>
  <c r="AF357" i="122"/>
  <c r="AF358" i="122"/>
  <c r="AF359" i="122"/>
  <c r="AF360" i="122"/>
  <c r="AF361" i="122"/>
  <c r="AF362" i="122"/>
  <c r="AF363" i="122"/>
  <c r="AF364" i="122"/>
  <c r="AF365" i="122"/>
  <c r="AF366" i="122"/>
  <c r="AF367" i="122"/>
  <c r="AF368" i="122"/>
  <c r="AF369" i="122"/>
  <c r="AF370" i="122"/>
  <c r="AF371" i="122"/>
  <c r="AF372" i="122"/>
  <c r="AF373" i="122"/>
  <c r="AF374" i="122"/>
  <c r="AF375" i="122"/>
  <c r="AF376" i="122"/>
  <c r="AF377" i="122"/>
  <c r="AF378" i="122"/>
  <c r="AF379" i="122"/>
  <c r="AF380" i="122"/>
  <c r="AF381" i="122"/>
  <c r="AF382" i="122"/>
  <c r="AF383" i="122"/>
  <c r="AF384" i="122"/>
  <c r="AF385" i="122"/>
  <c r="AF386" i="122"/>
  <c r="AF387" i="122"/>
  <c r="AF388" i="122"/>
  <c r="AF389" i="122"/>
  <c r="AF390" i="122"/>
  <c r="AF391" i="122"/>
  <c r="AF392" i="122"/>
  <c r="AF393" i="122"/>
  <c r="AF394" i="122"/>
  <c r="AF395" i="122"/>
  <c r="AF396" i="122"/>
  <c r="AF397" i="122"/>
  <c r="AF398" i="122"/>
  <c r="AF399" i="122"/>
  <c r="AF400" i="122"/>
  <c r="AF401" i="122"/>
  <c r="AF402" i="122"/>
  <c r="AF403" i="122"/>
  <c r="AF404" i="122"/>
  <c r="AF405" i="122"/>
  <c r="AF406" i="122"/>
  <c r="AF407" i="122"/>
  <c r="AF408" i="122"/>
  <c r="AF409" i="122"/>
  <c r="AF410" i="122"/>
  <c r="AF411" i="122"/>
  <c r="AF412" i="122"/>
  <c r="AF413" i="122"/>
  <c r="AF414" i="122"/>
  <c r="AF415" i="122"/>
  <c r="AF416" i="122"/>
  <c r="AF417" i="122"/>
  <c r="AF418" i="122"/>
  <c r="AF419" i="122"/>
  <c r="AF420" i="122"/>
  <c r="AF421" i="122"/>
  <c r="AF422" i="122"/>
  <c r="AF423" i="122"/>
  <c r="AF424" i="122"/>
  <c r="AF425" i="122"/>
  <c r="AF426" i="122"/>
  <c r="AF427" i="122"/>
  <c r="AF428" i="122"/>
  <c r="AF429" i="122"/>
  <c r="AF430" i="122"/>
  <c r="AF431" i="122"/>
  <c r="AF432" i="122"/>
  <c r="AF433" i="122"/>
  <c r="AF434" i="122"/>
  <c r="AF435" i="122"/>
  <c r="AF436" i="122"/>
  <c r="AF437" i="122"/>
  <c r="AF438" i="122"/>
  <c r="AF439" i="122"/>
  <c r="AF440" i="122"/>
  <c r="AF441" i="122"/>
  <c r="AF442" i="122"/>
  <c r="AF443" i="122"/>
  <c r="AF444" i="122"/>
  <c r="AF445" i="122"/>
  <c r="AF446" i="122"/>
  <c r="AF447" i="122"/>
  <c r="AF448" i="122"/>
  <c r="AF449" i="122"/>
  <c r="AF450" i="122"/>
  <c r="AF451" i="122"/>
  <c r="AF452" i="122"/>
  <c r="AF453" i="122"/>
  <c r="AF454" i="122"/>
  <c r="AF455" i="122"/>
  <c r="AF456" i="122"/>
  <c r="AF457" i="122"/>
  <c r="AF458" i="122"/>
  <c r="AF459" i="122"/>
  <c r="AF460" i="122"/>
  <c r="AF461" i="122"/>
  <c r="AF462" i="122"/>
  <c r="AF463" i="122"/>
  <c r="AF464" i="122"/>
  <c r="AF465" i="122"/>
  <c r="AF466" i="122"/>
  <c r="AF467" i="122"/>
  <c r="AF468" i="122"/>
  <c r="AF469" i="122"/>
  <c r="AF470" i="122"/>
  <c r="AF471" i="122"/>
  <c r="AF472" i="122"/>
  <c r="AF473" i="122"/>
  <c r="AF474" i="122"/>
  <c r="AF475" i="122"/>
  <c r="AF476" i="122"/>
  <c r="AF477" i="122"/>
  <c r="AF478" i="122"/>
  <c r="AF479" i="122"/>
  <c r="AF480" i="122"/>
  <c r="AF481" i="122"/>
  <c r="AF482" i="122"/>
  <c r="AF483" i="122"/>
  <c r="AF484" i="122"/>
  <c r="AF485" i="122"/>
  <c r="AF486" i="122"/>
  <c r="AF487" i="122"/>
  <c r="AF488" i="122"/>
  <c r="AF489" i="122"/>
  <c r="AF490" i="122"/>
  <c r="AF491" i="122"/>
  <c r="AF492" i="122"/>
  <c r="AF493" i="122"/>
  <c r="AF494" i="122"/>
  <c r="AF495" i="122"/>
  <c r="AF496" i="122"/>
  <c r="AF497" i="122"/>
  <c r="AF498" i="122"/>
  <c r="AF499" i="122"/>
  <c r="AF500" i="122"/>
  <c r="AF501" i="122"/>
  <c r="AF502" i="122"/>
  <c r="AF503" i="122"/>
  <c r="AF504" i="122"/>
  <c r="AF505" i="122"/>
  <c r="AF506" i="122"/>
  <c r="AF507" i="122"/>
  <c r="AF508" i="122"/>
  <c r="AF509" i="122"/>
  <c r="AF510" i="122"/>
  <c r="AF511" i="122"/>
  <c r="AF512" i="122"/>
  <c r="AF513" i="122"/>
  <c r="AF514" i="122"/>
  <c r="AF515" i="122"/>
  <c r="AF516" i="122"/>
  <c r="AF517" i="122"/>
  <c r="AF518" i="122"/>
  <c r="AF519" i="122"/>
  <c r="AF520" i="122"/>
  <c r="AF521" i="122"/>
  <c r="AF522" i="122"/>
  <c r="AF523" i="122"/>
  <c r="AF524" i="122"/>
  <c r="AF525" i="122"/>
  <c r="AF526" i="122"/>
  <c r="AF527" i="122"/>
  <c r="AF528" i="122"/>
  <c r="AF529" i="122"/>
  <c r="AF530" i="122"/>
  <c r="AF531" i="122"/>
  <c r="AF532" i="122"/>
  <c r="AF533" i="122"/>
  <c r="AF534" i="122"/>
  <c r="AF535" i="122"/>
  <c r="AF536" i="122"/>
  <c r="AF537" i="122"/>
  <c r="AF538" i="122"/>
  <c r="AF539" i="122"/>
  <c r="AF540" i="122"/>
  <c r="AF541" i="122"/>
  <c r="AF542" i="122"/>
  <c r="AF543" i="122"/>
  <c r="AF544" i="122"/>
  <c r="AF545" i="122"/>
  <c r="AF546" i="122"/>
  <c r="AF547" i="122"/>
  <c r="AF548" i="122"/>
  <c r="AF549" i="122"/>
  <c r="AF550" i="122"/>
  <c r="AF551" i="122"/>
  <c r="AF552" i="122"/>
  <c r="AF553" i="122"/>
  <c r="AF554" i="122"/>
  <c r="AF555" i="122"/>
  <c r="AF556" i="122"/>
  <c r="AF557" i="122"/>
  <c r="AF558" i="122"/>
  <c r="AF559" i="122"/>
  <c r="AF560" i="122"/>
  <c r="AF561" i="122"/>
  <c r="AF562" i="122"/>
  <c r="AF563" i="122"/>
  <c r="AF564" i="122"/>
  <c r="AF565" i="122"/>
  <c r="AF566" i="122"/>
  <c r="AF567" i="122"/>
  <c r="AF568" i="122"/>
  <c r="AF569" i="122"/>
  <c r="AF570" i="122"/>
  <c r="AF571" i="122"/>
  <c r="AF572" i="122"/>
  <c r="AF573" i="122"/>
  <c r="AF574" i="122"/>
  <c r="AF575" i="122"/>
  <c r="AF576" i="122"/>
  <c r="AF577" i="122"/>
  <c r="AF578" i="122"/>
  <c r="AF579" i="122"/>
  <c r="AF580" i="122"/>
  <c r="AF581" i="122"/>
  <c r="AF582" i="122"/>
  <c r="AF583" i="122"/>
  <c r="AF584" i="122"/>
  <c r="AF585" i="122"/>
  <c r="AF586" i="122"/>
  <c r="AF587" i="122"/>
  <c r="AF588" i="122"/>
  <c r="AF589" i="122"/>
  <c r="AF590" i="122"/>
  <c r="AF591" i="122"/>
  <c r="AF592" i="122"/>
  <c r="AF593" i="122"/>
  <c r="AF594" i="122"/>
  <c r="AF595" i="122"/>
  <c r="AF596" i="122"/>
  <c r="AF597" i="122"/>
  <c r="AF598" i="122"/>
  <c r="AF599" i="122"/>
  <c r="AF600" i="122"/>
  <c r="AF601" i="122"/>
  <c r="AF602" i="122"/>
  <c r="AF603" i="122"/>
  <c r="AF604" i="122"/>
  <c r="AF605" i="122"/>
  <c r="AF606" i="122"/>
  <c r="AF607" i="122"/>
  <c r="AF608" i="122"/>
  <c r="AF609" i="122"/>
  <c r="AF610" i="122"/>
  <c r="AF611" i="122"/>
  <c r="AF612" i="122"/>
  <c r="AF613" i="122"/>
  <c r="AF614" i="122"/>
  <c r="AF615" i="122"/>
  <c r="AF616" i="122"/>
  <c r="AF617" i="122"/>
  <c r="AF618" i="122"/>
  <c r="AF619" i="122"/>
  <c r="AF620" i="122"/>
  <c r="AF621" i="122"/>
  <c r="AF622" i="122"/>
  <c r="AF623" i="122"/>
  <c r="AF624" i="122"/>
  <c r="AF625" i="122"/>
  <c r="AF626" i="122"/>
  <c r="AF627" i="122"/>
  <c r="AF628" i="122"/>
  <c r="AF629" i="122"/>
  <c r="AF630" i="122"/>
  <c r="AF631" i="122"/>
  <c r="AF632" i="122"/>
  <c r="AF633" i="122"/>
  <c r="AF634" i="122"/>
  <c r="AF635" i="122"/>
  <c r="AF636" i="122"/>
  <c r="AF637" i="122"/>
  <c r="AF638" i="122"/>
  <c r="AF639" i="122"/>
  <c r="AF640" i="122"/>
  <c r="AF641" i="122"/>
  <c r="AF642" i="122"/>
  <c r="AF643" i="122"/>
  <c r="AF644" i="122"/>
  <c r="AF645" i="122"/>
  <c r="AF646" i="122"/>
  <c r="AF647" i="122"/>
  <c r="AF648" i="122"/>
  <c r="AF649" i="122"/>
  <c r="AF650" i="122"/>
  <c r="AF651" i="122"/>
  <c r="AF652" i="122"/>
  <c r="AF653" i="122"/>
  <c r="AF654" i="122"/>
  <c r="AF655" i="122"/>
  <c r="AF656" i="122"/>
  <c r="AF657" i="122"/>
  <c r="AF658" i="122"/>
  <c r="AF659" i="122"/>
  <c r="AF660" i="122"/>
  <c r="AF661" i="122"/>
  <c r="AF662" i="122"/>
  <c r="AF663" i="122"/>
  <c r="AF664" i="122"/>
  <c r="AF665" i="122"/>
  <c r="AF666" i="122"/>
  <c r="AF667" i="122"/>
  <c r="AF668" i="122"/>
  <c r="AF669" i="122"/>
  <c r="AF670" i="122"/>
  <c r="AF671" i="122"/>
  <c r="AF672" i="122"/>
  <c r="AF673" i="122"/>
  <c r="AF674" i="122"/>
  <c r="AF675" i="122"/>
  <c r="AF676" i="122"/>
  <c r="AF677" i="122"/>
  <c r="AF678" i="122"/>
  <c r="AF679" i="122"/>
  <c r="AF680" i="122"/>
  <c r="AF681" i="122"/>
  <c r="AF682" i="122"/>
  <c r="AF683" i="122"/>
  <c r="AF684" i="122"/>
  <c r="AF685" i="122"/>
  <c r="AF686" i="122"/>
  <c r="AF687" i="122"/>
  <c r="AF688" i="122"/>
  <c r="AF689" i="122"/>
  <c r="AF690" i="122"/>
  <c r="AF691" i="122"/>
  <c r="AF692" i="122"/>
  <c r="AF693" i="122"/>
  <c r="AF694" i="122"/>
  <c r="AF695" i="122"/>
  <c r="AF696" i="122"/>
  <c r="AF697" i="122"/>
  <c r="AF698" i="122"/>
  <c r="AF699" i="122"/>
  <c r="AF700" i="122"/>
  <c r="AF701" i="122"/>
  <c r="AF702" i="122"/>
  <c r="AF703" i="122"/>
  <c r="AF704" i="122"/>
  <c r="AF705" i="122"/>
  <c r="AF706" i="122"/>
  <c r="AF707" i="122"/>
  <c r="AF708" i="122"/>
  <c r="AF709" i="122"/>
  <c r="AE11" i="122"/>
  <c r="AE12" i="122"/>
  <c r="AE13" i="122"/>
  <c r="AE14" i="122"/>
  <c r="AE15" i="122"/>
  <c r="AE16" i="122"/>
  <c r="AE17" i="122"/>
  <c r="AE18" i="122"/>
  <c r="AE19" i="122"/>
  <c r="AE20" i="122"/>
  <c r="AE21" i="122"/>
  <c r="AE22" i="122"/>
  <c r="AE23" i="122"/>
  <c r="AE24" i="122"/>
  <c r="AE25" i="122"/>
  <c r="AE26" i="122"/>
  <c r="AE27" i="122"/>
  <c r="AE28" i="122"/>
  <c r="AE29" i="122"/>
  <c r="AE30" i="122"/>
  <c r="AE31" i="122"/>
  <c r="AE32" i="122"/>
  <c r="AE33" i="122"/>
  <c r="AE34" i="122"/>
  <c r="AE35" i="122"/>
  <c r="AE36" i="122"/>
  <c r="AE37" i="122"/>
  <c r="AE38" i="122"/>
  <c r="AE39" i="122"/>
  <c r="AE40" i="122"/>
  <c r="AE41" i="122"/>
  <c r="AE42" i="122"/>
  <c r="AE43" i="122"/>
  <c r="AE44" i="122"/>
  <c r="AE45" i="122"/>
  <c r="AE46" i="122"/>
  <c r="AE47" i="122"/>
  <c r="AE48" i="122"/>
  <c r="AE49" i="122"/>
  <c r="AE50" i="122"/>
  <c r="AE51" i="122"/>
  <c r="AE52" i="122"/>
  <c r="AE53" i="122"/>
  <c r="AE54" i="122"/>
  <c r="AE55" i="122"/>
  <c r="AE56" i="122"/>
  <c r="AE57" i="122"/>
  <c r="AE58" i="122"/>
  <c r="AE59" i="122"/>
  <c r="AE60" i="122"/>
  <c r="AE61" i="122"/>
  <c r="AE62" i="122"/>
  <c r="AE63" i="122"/>
  <c r="AE64" i="122"/>
  <c r="AE65" i="122"/>
  <c r="AE66" i="122"/>
  <c r="AE67" i="122"/>
  <c r="AE68" i="122"/>
  <c r="AE69" i="122"/>
  <c r="AE70" i="122"/>
  <c r="AE71" i="122"/>
  <c r="AE72" i="122"/>
  <c r="AE73" i="122"/>
  <c r="AE74" i="122"/>
  <c r="AE75" i="122"/>
  <c r="AE76" i="122"/>
  <c r="AE77" i="122"/>
  <c r="AE78" i="122"/>
  <c r="AE79" i="122"/>
  <c r="AE80" i="122"/>
  <c r="AE81" i="122"/>
  <c r="AE82" i="122"/>
  <c r="AE83" i="122"/>
  <c r="AE84" i="122"/>
  <c r="AE85" i="122"/>
  <c r="AE86" i="122"/>
  <c r="AE87" i="122"/>
  <c r="AE88" i="122"/>
  <c r="AE89" i="122"/>
  <c r="AE90" i="122"/>
  <c r="AE91" i="122"/>
  <c r="AE92" i="122"/>
  <c r="AE93" i="122"/>
  <c r="AE94" i="122"/>
  <c r="AE95" i="122"/>
  <c r="AE96" i="122"/>
  <c r="AE97" i="122"/>
  <c r="AE98" i="122"/>
  <c r="AE99" i="122"/>
  <c r="AE100" i="122"/>
  <c r="AE101" i="122"/>
  <c r="AE102" i="122"/>
  <c r="AE103" i="122"/>
  <c r="AE104" i="122"/>
  <c r="AE105" i="122"/>
  <c r="AE106" i="122"/>
  <c r="AE107" i="122"/>
  <c r="AE108" i="122"/>
  <c r="AE109" i="122"/>
  <c r="AE110" i="122"/>
  <c r="AE111" i="122"/>
  <c r="AE112" i="122"/>
  <c r="AE113" i="122"/>
  <c r="AE114" i="122"/>
  <c r="AE115" i="122"/>
  <c r="AE116" i="122"/>
  <c r="AE117" i="122"/>
  <c r="AE118" i="122"/>
  <c r="AE119" i="122"/>
  <c r="AE120" i="122"/>
  <c r="AE121" i="122"/>
  <c r="AE122" i="122"/>
  <c r="AE123" i="122"/>
  <c r="AE124" i="122"/>
  <c r="AE125" i="122"/>
  <c r="AE126" i="122"/>
  <c r="AE127" i="122"/>
  <c r="AE128" i="122"/>
  <c r="AE129" i="122"/>
  <c r="AE130" i="122"/>
  <c r="AE131" i="122"/>
  <c r="AE132" i="122"/>
  <c r="AE133" i="122"/>
  <c r="AE134" i="122"/>
  <c r="AE135" i="122"/>
  <c r="AE136" i="122"/>
  <c r="AE137" i="122"/>
  <c r="AE138" i="122"/>
  <c r="AE139" i="122"/>
  <c r="AE140" i="122"/>
  <c r="AE141" i="122"/>
  <c r="AE142" i="122"/>
  <c r="AE143" i="122"/>
  <c r="AE144" i="122"/>
  <c r="AE145" i="122"/>
  <c r="AE146" i="122"/>
  <c r="AE147" i="122"/>
  <c r="AE148" i="122"/>
  <c r="AE149" i="122"/>
  <c r="AE150" i="122"/>
  <c r="AE151" i="122"/>
  <c r="AE152" i="122"/>
  <c r="AE153" i="122"/>
  <c r="AE154" i="122"/>
  <c r="AE155" i="122"/>
  <c r="AE156" i="122"/>
  <c r="AE157" i="122"/>
  <c r="AE158" i="122"/>
  <c r="AE159" i="122"/>
  <c r="AE160" i="122"/>
  <c r="AE161" i="122"/>
  <c r="AE162" i="122"/>
  <c r="AE163" i="122"/>
  <c r="AE164" i="122"/>
  <c r="AE165" i="122"/>
  <c r="AE166" i="122"/>
  <c r="AE167" i="122"/>
  <c r="AE168" i="122"/>
  <c r="AE169" i="122"/>
  <c r="AE170" i="122"/>
  <c r="AE171" i="122"/>
  <c r="AE172" i="122"/>
  <c r="AE173" i="122"/>
  <c r="AE174" i="122"/>
  <c r="AE175" i="122"/>
  <c r="AE176" i="122"/>
  <c r="AE177" i="122"/>
  <c r="AE178" i="122"/>
  <c r="AE179" i="122"/>
  <c r="AE180" i="122"/>
  <c r="AE181" i="122"/>
  <c r="AE182" i="122"/>
  <c r="AE183" i="122"/>
  <c r="AE184" i="122"/>
  <c r="AE185" i="122"/>
  <c r="AE186" i="122"/>
  <c r="AE187" i="122"/>
  <c r="AE188" i="122"/>
  <c r="AE189" i="122"/>
  <c r="AE190" i="122"/>
  <c r="AE191" i="122"/>
  <c r="AE192" i="122"/>
  <c r="AE193" i="122"/>
  <c r="AE194" i="122"/>
  <c r="AE195" i="122"/>
  <c r="AE196" i="122"/>
  <c r="AE197" i="122"/>
  <c r="AE198" i="122"/>
  <c r="AE199" i="122"/>
  <c r="AE200" i="122"/>
  <c r="AE201" i="122"/>
  <c r="AE202" i="122"/>
  <c r="AE203" i="122"/>
  <c r="AE204" i="122"/>
  <c r="AE205" i="122"/>
  <c r="AE206" i="122"/>
  <c r="AE207" i="122"/>
  <c r="AE208" i="122"/>
  <c r="AE209" i="122"/>
  <c r="AE210" i="122"/>
  <c r="AE211" i="122"/>
  <c r="AE212" i="122"/>
  <c r="AE213" i="122"/>
  <c r="AE214" i="122"/>
  <c r="AE215" i="122"/>
  <c r="AE216" i="122"/>
  <c r="AE217" i="122"/>
  <c r="AE218" i="122"/>
  <c r="AE219" i="122"/>
  <c r="AE220" i="122"/>
  <c r="AE221" i="122"/>
  <c r="AE222" i="122"/>
  <c r="AE223" i="122"/>
  <c r="AE224" i="122"/>
  <c r="AE225" i="122"/>
  <c r="AE226" i="122"/>
  <c r="AE227" i="122"/>
  <c r="AE228" i="122"/>
  <c r="AE229" i="122"/>
  <c r="AE230" i="122"/>
  <c r="AE231" i="122"/>
  <c r="AE232" i="122"/>
  <c r="AE233" i="122"/>
  <c r="AE234" i="122"/>
  <c r="AE235" i="122"/>
  <c r="AE236" i="122"/>
  <c r="AE237" i="122"/>
  <c r="AE238" i="122"/>
  <c r="AE239" i="122"/>
  <c r="AE240" i="122"/>
  <c r="AE241" i="122"/>
  <c r="AE242" i="122"/>
  <c r="AE243" i="122"/>
  <c r="AE244" i="122"/>
  <c r="AE245" i="122"/>
  <c r="AE246" i="122"/>
  <c r="AE247" i="122"/>
  <c r="AE248" i="122"/>
  <c r="AE249" i="122"/>
  <c r="AE250" i="122"/>
  <c r="AE251" i="122"/>
  <c r="AE252" i="122"/>
  <c r="AE253" i="122"/>
  <c r="AE254" i="122"/>
  <c r="AE255" i="122"/>
  <c r="AE256" i="122"/>
  <c r="AE257" i="122"/>
  <c r="AE258" i="122"/>
  <c r="AE259" i="122"/>
  <c r="AE260" i="122"/>
  <c r="AE261" i="122"/>
  <c r="AE262" i="122"/>
  <c r="AE263" i="122"/>
  <c r="AE264" i="122"/>
  <c r="AE265" i="122"/>
  <c r="AE266" i="122"/>
  <c r="AE267" i="122"/>
  <c r="AE268" i="122"/>
  <c r="AE269" i="122"/>
  <c r="AE270" i="122"/>
  <c r="AE271" i="122"/>
  <c r="AE272" i="122"/>
  <c r="AE273" i="122"/>
  <c r="AE274" i="122"/>
  <c r="AE275" i="122"/>
  <c r="AE276" i="122"/>
  <c r="AE277" i="122"/>
  <c r="AE278" i="122"/>
  <c r="AE279" i="122"/>
  <c r="AE280" i="122"/>
  <c r="AE281" i="122"/>
  <c r="AE282" i="122"/>
  <c r="AE283" i="122"/>
  <c r="AE284" i="122"/>
  <c r="AE285" i="122"/>
  <c r="AE286" i="122"/>
  <c r="AE287" i="122"/>
  <c r="AE288" i="122"/>
  <c r="AE289" i="122"/>
  <c r="AE290" i="122"/>
  <c r="AE291" i="122"/>
  <c r="AE292" i="122"/>
  <c r="AE293" i="122"/>
  <c r="AE294" i="122"/>
  <c r="AE295" i="122"/>
  <c r="AE296" i="122"/>
  <c r="AE297" i="122"/>
  <c r="AE298" i="122"/>
  <c r="AE299" i="122"/>
  <c r="AE300" i="122"/>
  <c r="AE301" i="122"/>
  <c r="AE302" i="122"/>
  <c r="AE303" i="122"/>
  <c r="AE304" i="122"/>
  <c r="AE305" i="122"/>
  <c r="AE306" i="122"/>
  <c r="AE307" i="122"/>
  <c r="AE308" i="122"/>
  <c r="AE309" i="122"/>
  <c r="AE310" i="122"/>
  <c r="AE311" i="122"/>
  <c r="AE312" i="122"/>
  <c r="AE313" i="122"/>
  <c r="AE314" i="122"/>
  <c r="AE315" i="122"/>
  <c r="AE316" i="122"/>
  <c r="AE317" i="122"/>
  <c r="AE318" i="122"/>
  <c r="AE319" i="122"/>
  <c r="AE320" i="122"/>
  <c r="AE321" i="122"/>
  <c r="AE322" i="122"/>
  <c r="AE323" i="122"/>
  <c r="AE324" i="122"/>
  <c r="AE325" i="122"/>
  <c r="AE326" i="122"/>
  <c r="AE327" i="122"/>
  <c r="AE328" i="122"/>
  <c r="AE329" i="122"/>
  <c r="AE330" i="122"/>
  <c r="AE331" i="122"/>
  <c r="AE332" i="122"/>
  <c r="AE333" i="122"/>
  <c r="AE334" i="122"/>
  <c r="AE335" i="122"/>
  <c r="AE336" i="122"/>
  <c r="AE337" i="122"/>
  <c r="AE338" i="122"/>
  <c r="AE339" i="122"/>
  <c r="AE340" i="122"/>
  <c r="AE341" i="122"/>
  <c r="AE342" i="122"/>
  <c r="AE343" i="122"/>
  <c r="AE344" i="122"/>
  <c r="AE345" i="122"/>
  <c r="AE346" i="122"/>
  <c r="AE347" i="122"/>
  <c r="AE348" i="122"/>
  <c r="AE349" i="122"/>
  <c r="AE350" i="122"/>
  <c r="AE351" i="122"/>
  <c r="AE352" i="122"/>
  <c r="AE353" i="122"/>
  <c r="AE354" i="122"/>
  <c r="AE355" i="122"/>
  <c r="AE356" i="122"/>
  <c r="AE357" i="122"/>
  <c r="AE358" i="122"/>
  <c r="AE359" i="122"/>
  <c r="AE360" i="122"/>
  <c r="AE361" i="122"/>
  <c r="AE362" i="122"/>
  <c r="AE363" i="122"/>
  <c r="AE364" i="122"/>
  <c r="AE365" i="122"/>
  <c r="AE366" i="122"/>
  <c r="AE367" i="122"/>
  <c r="AE368" i="122"/>
  <c r="AE369" i="122"/>
  <c r="AE370" i="122"/>
  <c r="AE371" i="122"/>
  <c r="AE372" i="122"/>
  <c r="AE373" i="122"/>
  <c r="AE374" i="122"/>
  <c r="AE375" i="122"/>
  <c r="AE376" i="122"/>
  <c r="AE377" i="122"/>
  <c r="AE378" i="122"/>
  <c r="AE379" i="122"/>
  <c r="AE380" i="122"/>
  <c r="AE381" i="122"/>
  <c r="AE382" i="122"/>
  <c r="AE383" i="122"/>
  <c r="AE384" i="122"/>
  <c r="AE385" i="122"/>
  <c r="AE386" i="122"/>
  <c r="AE387" i="122"/>
  <c r="AE388" i="122"/>
  <c r="AE389" i="122"/>
  <c r="AE390" i="122"/>
  <c r="AE391" i="122"/>
  <c r="AE392" i="122"/>
  <c r="AE393" i="122"/>
  <c r="AE394" i="122"/>
  <c r="AE395" i="122"/>
  <c r="AE396" i="122"/>
  <c r="AE397" i="122"/>
  <c r="AE398" i="122"/>
  <c r="AE399" i="122"/>
  <c r="AE400" i="122"/>
  <c r="AE401" i="122"/>
  <c r="AE402" i="122"/>
  <c r="AE403" i="122"/>
  <c r="AE404" i="122"/>
  <c r="AE405" i="122"/>
  <c r="AE406" i="122"/>
  <c r="AE407" i="122"/>
  <c r="AE408" i="122"/>
  <c r="AE409" i="122"/>
  <c r="AE410" i="122"/>
  <c r="AE411" i="122"/>
  <c r="AE412" i="122"/>
  <c r="AE413" i="122"/>
  <c r="AE414" i="122"/>
  <c r="AE415" i="122"/>
  <c r="AE416" i="122"/>
  <c r="AE417" i="122"/>
  <c r="AE418" i="122"/>
  <c r="AE419" i="122"/>
  <c r="AE420" i="122"/>
  <c r="AE421" i="122"/>
  <c r="AE422" i="122"/>
  <c r="AE423" i="122"/>
  <c r="AE424" i="122"/>
  <c r="AE425" i="122"/>
  <c r="AE426" i="122"/>
  <c r="AE427" i="122"/>
  <c r="AE428" i="122"/>
  <c r="AE429" i="122"/>
  <c r="AE430" i="122"/>
  <c r="AE431" i="122"/>
  <c r="AE432" i="122"/>
  <c r="AE433" i="122"/>
  <c r="AE434" i="122"/>
  <c r="AE435" i="122"/>
  <c r="AE436" i="122"/>
  <c r="AE437" i="122"/>
  <c r="AE438" i="122"/>
  <c r="AE439" i="122"/>
  <c r="AE440" i="122"/>
  <c r="AE441" i="122"/>
  <c r="AE442" i="122"/>
  <c r="AE443" i="122"/>
  <c r="AE444" i="122"/>
  <c r="AE445" i="122"/>
  <c r="AE446" i="122"/>
  <c r="AE447" i="122"/>
  <c r="AE448" i="122"/>
  <c r="AE449" i="122"/>
  <c r="AE450" i="122"/>
  <c r="AE451" i="122"/>
  <c r="AE452" i="122"/>
  <c r="AE453" i="122"/>
  <c r="AE454" i="122"/>
  <c r="AE455" i="122"/>
  <c r="AE456" i="122"/>
  <c r="AE457" i="122"/>
  <c r="AE458" i="122"/>
  <c r="AE459" i="122"/>
  <c r="AE460" i="122"/>
  <c r="AE461" i="122"/>
  <c r="AE462" i="122"/>
  <c r="AE463" i="122"/>
  <c r="AE464" i="122"/>
  <c r="AE465" i="122"/>
  <c r="AE466" i="122"/>
  <c r="AE467" i="122"/>
  <c r="AE468" i="122"/>
  <c r="AE469" i="122"/>
  <c r="AE470" i="122"/>
  <c r="AE471" i="122"/>
  <c r="AE472" i="122"/>
  <c r="AE473" i="122"/>
  <c r="AE474" i="122"/>
  <c r="AE475" i="122"/>
  <c r="AE476" i="122"/>
  <c r="AE477" i="122"/>
  <c r="AE478" i="122"/>
  <c r="AE479" i="122"/>
  <c r="AE480" i="122"/>
  <c r="AE481" i="122"/>
  <c r="AE482" i="122"/>
  <c r="AE483" i="122"/>
  <c r="AE484" i="122"/>
  <c r="AE485" i="122"/>
  <c r="AE486" i="122"/>
  <c r="AE487" i="122"/>
  <c r="AE488" i="122"/>
  <c r="AE489" i="122"/>
  <c r="AE490" i="122"/>
  <c r="AE491" i="122"/>
  <c r="AE492" i="122"/>
  <c r="AE493" i="122"/>
  <c r="AE494" i="122"/>
  <c r="AE495" i="122"/>
  <c r="AE496" i="122"/>
  <c r="AE497" i="122"/>
  <c r="AE498" i="122"/>
  <c r="AE499" i="122"/>
  <c r="AE500" i="122"/>
  <c r="AE501" i="122"/>
  <c r="AE502" i="122"/>
  <c r="AE503" i="122"/>
  <c r="AE504" i="122"/>
  <c r="AE505" i="122"/>
  <c r="AE506" i="122"/>
  <c r="AE507" i="122"/>
  <c r="AE508" i="122"/>
  <c r="AE509" i="122"/>
  <c r="AE510" i="122"/>
  <c r="AE511" i="122"/>
  <c r="AE512" i="122"/>
  <c r="AE513" i="122"/>
  <c r="AE514" i="122"/>
  <c r="AE515" i="122"/>
  <c r="AE516" i="122"/>
  <c r="AE517" i="122"/>
  <c r="AE518" i="122"/>
  <c r="AE519" i="122"/>
  <c r="AE520" i="122"/>
  <c r="AE521" i="122"/>
  <c r="AE522" i="122"/>
  <c r="AE523" i="122"/>
  <c r="AE524" i="122"/>
  <c r="AE525" i="122"/>
  <c r="AE526" i="122"/>
  <c r="AE527" i="122"/>
  <c r="AE528" i="122"/>
  <c r="AE529" i="122"/>
  <c r="AE530" i="122"/>
  <c r="AE531" i="122"/>
  <c r="AE532" i="122"/>
  <c r="AE533" i="122"/>
  <c r="AE534" i="122"/>
  <c r="AE535" i="122"/>
  <c r="AE536" i="122"/>
  <c r="AE537" i="122"/>
  <c r="AE538" i="122"/>
  <c r="AE539" i="122"/>
  <c r="AE540" i="122"/>
  <c r="AE541" i="122"/>
  <c r="AE542" i="122"/>
  <c r="AE543" i="122"/>
  <c r="AE544" i="122"/>
  <c r="AE545" i="122"/>
  <c r="AE546" i="122"/>
  <c r="AE547" i="122"/>
  <c r="AE548" i="122"/>
  <c r="AE549" i="122"/>
  <c r="AE550" i="122"/>
  <c r="AE551" i="122"/>
  <c r="AE552" i="122"/>
  <c r="AE553" i="122"/>
  <c r="AE554" i="122"/>
  <c r="AE555" i="122"/>
  <c r="AE556" i="122"/>
  <c r="AE557" i="122"/>
  <c r="AE558" i="122"/>
  <c r="AE559" i="122"/>
  <c r="AE560" i="122"/>
  <c r="AE561" i="122"/>
  <c r="AE562" i="122"/>
  <c r="AE563" i="122"/>
  <c r="AE564" i="122"/>
  <c r="AE565" i="122"/>
  <c r="AE566" i="122"/>
  <c r="AE567" i="122"/>
  <c r="AE568" i="122"/>
  <c r="AE569" i="122"/>
  <c r="AE570" i="122"/>
  <c r="AE571" i="122"/>
  <c r="AE572" i="122"/>
  <c r="AE573" i="122"/>
  <c r="AE574" i="122"/>
  <c r="AE575" i="122"/>
  <c r="AE576" i="122"/>
  <c r="AE577" i="122"/>
  <c r="AE578" i="122"/>
  <c r="AE579" i="122"/>
  <c r="AE580" i="122"/>
  <c r="AE581" i="122"/>
  <c r="AE582" i="122"/>
  <c r="AE583" i="122"/>
  <c r="AE584" i="122"/>
  <c r="AE585" i="122"/>
  <c r="AE586" i="122"/>
  <c r="AE587" i="122"/>
  <c r="AE588" i="122"/>
  <c r="AE589" i="122"/>
  <c r="AE590" i="122"/>
  <c r="AE591" i="122"/>
  <c r="AE592" i="122"/>
  <c r="AE593" i="122"/>
  <c r="AE594" i="122"/>
  <c r="AE595" i="122"/>
  <c r="AE596" i="122"/>
  <c r="AE597" i="122"/>
  <c r="AE598" i="122"/>
  <c r="AE599" i="122"/>
  <c r="AE600" i="122"/>
  <c r="AE601" i="122"/>
  <c r="AE602" i="122"/>
  <c r="AE603" i="122"/>
  <c r="AE604" i="122"/>
  <c r="AE605" i="122"/>
  <c r="AE606" i="122"/>
  <c r="AE607" i="122"/>
  <c r="AE608" i="122"/>
  <c r="AE609" i="122"/>
  <c r="AE610" i="122"/>
  <c r="AE611" i="122"/>
  <c r="AE612" i="122"/>
  <c r="AE613" i="122"/>
  <c r="AE614" i="122"/>
  <c r="AE615" i="122"/>
  <c r="AE616" i="122"/>
  <c r="AE617" i="122"/>
  <c r="AE618" i="122"/>
  <c r="AE619" i="122"/>
  <c r="AE620" i="122"/>
  <c r="AE621" i="122"/>
  <c r="AE622" i="122"/>
  <c r="AE623" i="122"/>
  <c r="AE624" i="122"/>
  <c r="AE625" i="122"/>
  <c r="AE626" i="122"/>
  <c r="AE627" i="122"/>
  <c r="AE628" i="122"/>
  <c r="AE629" i="122"/>
  <c r="AE630" i="122"/>
  <c r="AE631" i="122"/>
  <c r="AE632" i="122"/>
  <c r="AE633" i="122"/>
  <c r="AE634" i="122"/>
  <c r="AE635" i="122"/>
  <c r="AE636" i="122"/>
  <c r="AE637" i="122"/>
  <c r="AE638" i="122"/>
  <c r="AE639" i="122"/>
  <c r="AE640" i="122"/>
  <c r="AE641" i="122"/>
  <c r="AE642" i="122"/>
  <c r="AE643" i="122"/>
  <c r="AE644" i="122"/>
  <c r="AE645" i="122"/>
  <c r="AE646" i="122"/>
  <c r="AE647" i="122"/>
  <c r="AE648" i="122"/>
  <c r="AE649" i="122"/>
  <c r="AE650" i="122"/>
  <c r="AE651" i="122"/>
  <c r="AE652" i="122"/>
  <c r="AE653" i="122"/>
  <c r="AE654" i="122"/>
  <c r="AE655" i="122"/>
  <c r="AE656" i="122"/>
  <c r="AE657" i="122"/>
  <c r="AE658" i="122"/>
  <c r="AE659" i="122"/>
  <c r="AE660" i="122"/>
  <c r="AE661" i="122"/>
  <c r="AE662" i="122"/>
  <c r="AE663" i="122"/>
  <c r="AE664" i="122"/>
  <c r="AE665" i="122"/>
  <c r="AE666" i="122"/>
  <c r="AE667" i="122"/>
  <c r="AE668" i="122"/>
  <c r="AE669" i="122"/>
  <c r="AE670" i="122"/>
  <c r="AE671" i="122"/>
  <c r="AE672" i="122"/>
  <c r="AE673" i="122"/>
  <c r="AE674" i="122"/>
  <c r="AE675" i="122"/>
  <c r="AE676" i="122"/>
  <c r="AE677" i="122"/>
  <c r="AE678" i="122"/>
  <c r="AE679" i="122"/>
  <c r="AE680" i="122"/>
  <c r="AE681" i="122"/>
  <c r="AE682" i="122"/>
  <c r="AE683" i="122"/>
  <c r="AE684" i="122"/>
  <c r="AE685" i="122"/>
  <c r="AE686" i="122"/>
  <c r="AE687" i="122"/>
  <c r="AE688" i="122"/>
  <c r="AE689" i="122"/>
  <c r="AE690" i="122"/>
  <c r="AE691" i="122"/>
  <c r="AE692" i="122"/>
  <c r="AE693" i="122"/>
  <c r="AE694" i="122"/>
  <c r="AE695" i="122"/>
  <c r="AE696" i="122"/>
  <c r="AE697" i="122"/>
  <c r="AE698" i="122"/>
  <c r="AE699" i="122"/>
  <c r="AE700" i="122"/>
  <c r="AE701" i="122"/>
  <c r="AE702" i="122"/>
  <c r="AE703" i="122"/>
  <c r="AE704" i="122"/>
  <c r="AE705" i="122"/>
  <c r="AE706" i="122"/>
  <c r="AE707" i="122"/>
  <c r="AE708" i="122"/>
  <c r="AD11" i="122"/>
  <c r="AD12" i="122"/>
  <c r="AD13" i="122"/>
  <c r="AD14" i="122"/>
  <c r="AD15" i="122"/>
  <c r="AD16" i="122"/>
  <c r="AD17" i="122"/>
  <c r="AD18" i="122"/>
  <c r="AD19" i="122"/>
  <c r="AD20" i="122"/>
  <c r="AD21" i="122"/>
  <c r="AD22" i="122"/>
  <c r="AD23" i="122"/>
  <c r="AD24" i="122"/>
  <c r="AD25" i="122"/>
  <c r="AD26" i="122"/>
  <c r="AD27" i="122"/>
  <c r="AD28" i="122"/>
  <c r="AD29" i="122"/>
  <c r="AD30" i="122"/>
  <c r="AD31" i="122"/>
  <c r="AD32" i="122"/>
  <c r="AD33" i="122"/>
  <c r="AD34" i="122"/>
  <c r="AD35" i="122"/>
  <c r="AD36" i="122"/>
  <c r="AD37" i="122"/>
  <c r="AD38" i="122"/>
  <c r="AD39" i="122"/>
  <c r="AD40" i="122"/>
  <c r="AD41" i="122"/>
  <c r="AD42" i="122"/>
  <c r="AD43" i="122"/>
  <c r="AD44" i="122"/>
  <c r="AD45" i="122"/>
  <c r="AD46" i="122"/>
  <c r="AD47" i="122"/>
  <c r="AD48" i="122"/>
  <c r="AD49" i="122"/>
  <c r="AD50" i="122"/>
  <c r="AD51" i="122"/>
  <c r="AD52" i="122"/>
  <c r="AD53" i="122"/>
  <c r="AD54" i="122"/>
  <c r="AD55" i="122"/>
  <c r="AD56" i="122"/>
  <c r="AD57" i="122"/>
  <c r="AD58" i="122"/>
  <c r="AD59" i="122"/>
  <c r="AD60" i="122"/>
  <c r="AD61" i="122"/>
  <c r="AD62" i="122"/>
  <c r="AD63" i="122"/>
  <c r="AD64" i="122"/>
  <c r="AD65" i="122"/>
  <c r="AD66" i="122"/>
  <c r="AD67" i="122"/>
  <c r="AD68" i="122"/>
  <c r="AD69" i="122"/>
  <c r="AD70" i="122"/>
  <c r="AD71" i="122"/>
  <c r="AD72" i="122"/>
  <c r="AD73" i="122"/>
  <c r="AD74" i="122"/>
  <c r="AD75" i="122"/>
  <c r="AD76" i="122"/>
  <c r="AD77" i="122"/>
  <c r="AD78" i="122"/>
  <c r="AD79" i="122"/>
  <c r="AD80" i="122"/>
  <c r="AD81" i="122"/>
  <c r="AD82" i="122"/>
  <c r="AD83" i="122"/>
  <c r="AD84" i="122"/>
  <c r="AD85" i="122"/>
  <c r="AD86" i="122"/>
  <c r="AD87" i="122"/>
  <c r="AD88" i="122"/>
  <c r="AD89" i="122"/>
  <c r="AD90" i="122"/>
  <c r="AD91" i="122"/>
  <c r="AD92" i="122"/>
  <c r="AD93" i="122"/>
  <c r="AD94" i="122"/>
  <c r="AD95" i="122"/>
  <c r="AD96" i="122"/>
  <c r="AD97" i="122"/>
  <c r="AD98" i="122"/>
  <c r="AD99" i="122"/>
  <c r="AD100" i="122"/>
  <c r="AD101" i="122"/>
  <c r="AD102" i="122"/>
  <c r="AD103" i="122"/>
  <c r="AD104" i="122"/>
  <c r="AD105" i="122"/>
  <c r="AD106" i="122"/>
  <c r="AD107" i="122"/>
  <c r="AD108" i="122"/>
  <c r="AD109" i="122"/>
  <c r="AD110" i="122"/>
  <c r="AD111" i="122"/>
  <c r="AD112" i="122"/>
  <c r="AD113" i="122"/>
  <c r="AD114" i="122"/>
  <c r="AD115" i="122"/>
  <c r="AD116" i="122"/>
  <c r="AD117" i="122"/>
  <c r="AD118" i="122"/>
  <c r="AD119" i="122"/>
  <c r="AD120" i="122"/>
  <c r="AD121" i="122"/>
  <c r="AD122" i="122"/>
  <c r="AD123" i="122"/>
  <c r="AD124" i="122"/>
  <c r="AD125" i="122"/>
  <c r="AD126" i="122"/>
  <c r="AD127" i="122"/>
  <c r="AD128" i="122"/>
  <c r="AD129" i="122"/>
  <c r="AD130" i="122"/>
  <c r="AD131" i="122"/>
  <c r="AD132" i="122"/>
  <c r="AD133" i="122"/>
  <c r="AD134" i="122"/>
  <c r="AD135" i="122"/>
  <c r="AD136" i="122"/>
  <c r="AD137" i="122"/>
  <c r="AD138" i="122"/>
  <c r="AD139" i="122"/>
  <c r="AD140" i="122"/>
  <c r="AD141" i="122"/>
  <c r="AD142" i="122"/>
  <c r="AD143" i="122"/>
  <c r="AD144" i="122"/>
  <c r="AD145" i="122"/>
  <c r="AD146" i="122"/>
  <c r="AD147" i="122"/>
  <c r="AD148" i="122"/>
  <c r="AD149" i="122"/>
  <c r="AD150" i="122"/>
  <c r="AD151" i="122"/>
  <c r="AD152" i="122"/>
  <c r="AD153" i="122"/>
  <c r="AD154" i="122"/>
  <c r="AD155" i="122"/>
  <c r="AD156" i="122"/>
  <c r="AD157" i="122"/>
  <c r="AD158" i="122"/>
  <c r="AD159" i="122"/>
  <c r="AD160" i="122"/>
  <c r="AD161" i="122"/>
  <c r="AD162" i="122"/>
  <c r="AD163" i="122"/>
  <c r="AD164" i="122"/>
  <c r="AD165" i="122"/>
  <c r="AD166" i="122"/>
  <c r="AD167" i="122"/>
  <c r="AD168" i="122"/>
  <c r="AD169" i="122"/>
  <c r="AD170" i="122"/>
  <c r="AD171" i="122"/>
  <c r="AD172" i="122"/>
  <c r="AD173" i="122"/>
  <c r="AD174" i="122"/>
  <c r="AD175" i="122"/>
  <c r="AD176" i="122"/>
  <c r="AD177" i="122"/>
  <c r="AD178" i="122"/>
  <c r="AD179" i="122"/>
  <c r="AD180" i="122"/>
  <c r="AD181" i="122"/>
  <c r="AD182" i="122"/>
  <c r="AD183" i="122"/>
  <c r="AD184" i="122"/>
  <c r="AD185" i="122"/>
  <c r="AD186" i="122"/>
  <c r="AD187" i="122"/>
  <c r="AD188" i="122"/>
  <c r="AD189" i="122"/>
  <c r="AD190" i="122"/>
  <c r="AD191" i="122"/>
  <c r="AD192" i="122"/>
  <c r="AD193" i="122"/>
  <c r="AD194" i="122"/>
  <c r="AD195" i="122"/>
  <c r="AD196" i="122"/>
  <c r="AD197" i="122"/>
  <c r="AD198" i="122"/>
  <c r="AD199" i="122"/>
  <c r="AD200" i="122"/>
  <c r="AD201" i="122"/>
  <c r="AD202" i="122"/>
  <c r="AD203" i="122"/>
  <c r="AD204" i="122"/>
  <c r="AD205" i="122"/>
  <c r="AD206" i="122"/>
  <c r="AD207" i="122"/>
  <c r="AD208" i="122"/>
  <c r="AD209" i="122"/>
  <c r="AD210" i="122"/>
  <c r="AD211" i="122"/>
  <c r="AD212" i="122"/>
  <c r="AD213" i="122"/>
  <c r="AD214" i="122"/>
  <c r="AD215" i="122"/>
  <c r="AD216" i="122"/>
  <c r="AD217" i="122"/>
  <c r="AD218" i="122"/>
  <c r="AD219" i="122"/>
  <c r="AD220" i="122"/>
  <c r="AD221" i="122"/>
  <c r="AD222" i="122"/>
  <c r="AD223" i="122"/>
  <c r="AD224" i="122"/>
  <c r="AD225" i="122"/>
  <c r="AD226" i="122"/>
  <c r="AD227" i="122"/>
  <c r="AD228" i="122"/>
  <c r="AD229" i="122"/>
  <c r="AD230" i="122"/>
  <c r="AD231" i="122"/>
  <c r="AD232" i="122"/>
  <c r="AD233" i="122"/>
  <c r="AD234" i="122"/>
  <c r="AD235" i="122"/>
  <c r="AD236" i="122"/>
  <c r="AD237" i="122"/>
  <c r="AD238" i="122"/>
  <c r="AD239" i="122"/>
  <c r="AD240" i="122"/>
  <c r="AD241" i="122"/>
  <c r="AD242" i="122"/>
  <c r="AD243" i="122"/>
  <c r="AD244" i="122"/>
  <c r="AD245" i="122"/>
  <c r="AD246" i="122"/>
  <c r="AD247" i="122"/>
  <c r="AD248" i="122"/>
  <c r="AD249" i="122"/>
  <c r="AD250" i="122"/>
  <c r="AD251" i="122"/>
  <c r="AD252" i="122"/>
  <c r="AD253" i="122"/>
  <c r="AD254" i="122"/>
  <c r="AD255" i="122"/>
  <c r="AD256" i="122"/>
  <c r="AD257" i="122"/>
  <c r="AD258" i="122"/>
  <c r="AD259" i="122"/>
  <c r="AD260" i="122"/>
  <c r="AD261" i="122"/>
  <c r="AD262" i="122"/>
  <c r="AD263" i="122"/>
  <c r="AD264" i="122"/>
  <c r="AD265" i="122"/>
  <c r="AD266" i="122"/>
  <c r="AD267" i="122"/>
  <c r="AD268" i="122"/>
  <c r="AD269" i="122"/>
  <c r="AD270" i="122"/>
  <c r="AD271" i="122"/>
  <c r="AD272" i="122"/>
  <c r="AD273" i="122"/>
  <c r="AD274" i="122"/>
  <c r="AD275" i="122"/>
  <c r="AD276" i="122"/>
  <c r="AD277" i="122"/>
  <c r="AD278" i="122"/>
  <c r="AD279" i="122"/>
  <c r="AD280" i="122"/>
  <c r="AD281" i="122"/>
  <c r="AD282" i="122"/>
  <c r="AD283" i="122"/>
  <c r="AD284" i="122"/>
  <c r="AD285" i="122"/>
  <c r="AD286" i="122"/>
  <c r="AD287" i="122"/>
  <c r="AD288" i="122"/>
  <c r="AD289" i="122"/>
  <c r="AD290" i="122"/>
  <c r="AD291" i="122"/>
  <c r="AD292" i="122"/>
  <c r="AD293" i="122"/>
  <c r="AD294" i="122"/>
  <c r="AD295" i="122"/>
  <c r="AD296" i="122"/>
  <c r="AD297" i="122"/>
  <c r="AD298" i="122"/>
  <c r="AD299" i="122"/>
  <c r="AD300" i="122"/>
  <c r="AD301" i="122"/>
  <c r="AD302" i="122"/>
  <c r="AD303" i="122"/>
  <c r="AD304" i="122"/>
  <c r="AD305" i="122"/>
  <c r="AD306" i="122"/>
  <c r="AD307" i="122"/>
  <c r="AD308" i="122"/>
  <c r="AD309" i="122"/>
  <c r="AD310" i="122"/>
  <c r="AD311" i="122"/>
  <c r="AD312" i="122"/>
  <c r="AD313" i="122"/>
  <c r="AD314" i="122"/>
  <c r="AD315" i="122"/>
  <c r="AD316" i="122"/>
  <c r="AD317" i="122"/>
  <c r="AD318" i="122"/>
  <c r="AD319" i="122"/>
  <c r="AD320" i="122"/>
  <c r="AD321" i="122"/>
  <c r="AD322" i="122"/>
  <c r="AD323" i="122"/>
  <c r="AD324" i="122"/>
  <c r="AD325" i="122"/>
  <c r="AD326" i="122"/>
  <c r="AD327" i="122"/>
  <c r="AD328" i="122"/>
  <c r="AD329" i="122"/>
  <c r="AD330" i="122"/>
  <c r="AD331" i="122"/>
  <c r="AD332" i="122"/>
  <c r="AD333" i="122"/>
  <c r="AD334" i="122"/>
  <c r="AD335" i="122"/>
  <c r="AD336" i="122"/>
  <c r="AD337" i="122"/>
  <c r="AD338" i="122"/>
  <c r="AD339" i="122"/>
  <c r="AD340" i="122"/>
  <c r="AD341" i="122"/>
  <c r="AD342" i="122"/>
  <c r="AD343" i="122"/>
  <c r="AD344" i="122"/>
  <c r="AD345" i="122"/>
  <c r="AD346" i="122"/>
  <c r="AD347" i="122"/>
  <c r="AD348" i="122"/>
  <c r="AD349" i="122"/>
  <c r="AD350" i="122"/>
  <c r="AD351" i="122"/>
  <c r="AD352" i="122"/>
  <c r="AD353" i="122"/>
  <c r="AD354" i="122"/>
  <c r="AD355" i="122"/>
  <c r="AD356" i="122"/>
  <c r="AD357" i="122"/>
  <c r="AD358" i="122"/>
  <c r="AD359" i="122"/>
  <c r="AD360" i="122"/>
  <c r="AD361" i="122"/>
  <c r="AD362" i="122"/>
  <c r="AD363" i="122"/>
  <c r="AD364" i="122"/>
  <c r="AD365" i="122"/>
  <c r="AD366" i="122"/>
  <c r="AD367" i="122"/>
  <c r="AD368" i="122"/>
  <c r="AD369" i="122"/>
  <c r="AD370" i="122"/>
  <c r="AD371" i="122"/>
  <c r="AD372" i="122"/>
  <c r="AD373" i="122"/>
  <c r="AD374" i="122"/>
  <c r="AD375" i="122"/>
  <c r="AD376" i="122"/>
  <c r="AD377" i="122"/>
  <c r="AD378" i="122"/>
  <c r="AD379" i="122"/>
  <c r="AD380" i="122"/>
  <c r="AD381" i="122"/>
  <c r="AD382" i="122"/>
  <c r="AD383" i="122"/>
  <c r="AD384" i="122"/>
  <c r="AD385" i="122"/>
  <c r="AD386" i="122"/>
  <c r="AD387" i="122"/>
  <c r="AD388" i="122"/>
  <c r="AD389" i="122"/>
  <c r="AD390" i="122"/>
  <c r="AD391" i="122"/>
  <c r="AD392" i="122"/>
  <c r="AD393" i="122"/>
  <c r="AD394" i="122"/>
  <c r="AD395" i="122"/>
  <c r="AD396" i="122"/>
  <c r="AD397" i="122"/>
  <c r="AD398" i="122"/>
  <c r="AD399" i="122"/>
  <c r="AD400" i="122"/>
  <c r="AD401" i="122"/>
  <c r="AD402" i="122"/>
  <c r="AD403" i="122"/>
  <c r="AD404" i="122"/>
  <c r="AD405" i="122"/>
  <c r="AD406" i="122"/>
  <c r="AD407" i="122"/>
  <c r="AD408" i="122"/>
  <c r="AD409" i="122"/>
  <c r="AD410" i="122"/>
  <c r="AD411" i="122"/>
  <c r="AD412" i="122"/>
  <c r="AD413" i="122"/>
  <c r="AD414" i="122"/>
  <c r="AD415" i="122"/>
  <c r="AD416" i="122"/>
  <c r="AD417" i="122"/>
  <c r="AD418" i="122"/>
  <c r="AD419" i="122"/>
  <c r="AD420" i="122"/>
  <c r="AD421" i="122"/>
  <c r="AD422" i="122"/>
  <c r="AD423" i="122"/>
  <c r="AD424" i="122"/>
  <c r="AD425" i="122"/>
  <c r="AD426" i="122"/>
  <c r="AD427" i="122"/>
  <c r="AD428" i="122"/>
  <c r="AD429" i="122"/>
  <c r="AD430" i="122"/>
  <c r="AD431" i="122"/>
  <c r="AD432" i="122"/>
  <c r="AD433" i="122"/>
  <c r="AD434" i="122"/>
  <c r="AD435" i="122"/>
  <c r="AD436" i="122"/>
  <c r="AD437" i="122"/>
  <c r="AD438" i="122"/>
  <c r="AD439" i="122"/>
  <c r="AD440" i="122"/>
  <c r="AD441" i="122"/>
  <c r="AD442" i="122"/>
  <c r="AD443" i="122"/>
  <c r="AD444" i="122"/>
  <c r="AD445" i="122"/>
  <c r="AD446" i="122"/>
  <c r="AD447" i="122"/>
  <c r="AD448" i="122"/>
  <c r="AD449" i="122"/>
  <c r="AD450" i="122"/>
  <c r="AD451" i="122"/>
  <c r="AD452" i="122"/>
  <c r="AD453" i="122"/>
  <c r="AD454" i="122"/>
  <c r="AD455" i="122"/>
  <c r="AD456" i="122"/>
  <c r="AD457" i="122"/>
  <c r="AD458" i="122"/>
  <c r="AD459" i="122"/>
  <c r="AD460" i="122"/>
  <c r="AD461" i="122"/>
  <c r="AD462" i="122"/>
  <c r="AD463" i="122"/>
  <c r="AD464" i="122"/>
  <c r="AD465" i="122"/>
  <c r="AD466" i="122"/>
  <c r="AD467" i="122"/>
  <c r="AD468" i="122"/>
  <c r="AD469" i="122"/>
  <c r="AD470" i="122"/>
  <c r="AD471" i="122"/>
  <c r="AD472" i="122"/>
  <c r="AD473" i="122"/>
  <c r="AD474" i="122"/>
  <c r="AD475" i="122"/>
  <c r="AD476" i="122"/>
  <c r="AD477" i="122"/>
  <c r="AD478" i="122"/>
  <c r="AD479" i="122"/>
  <c r="AD480" i="122"/>
  <c r="AD481" i="122"/>
  <c r="AD482" i="122"/>
  <c r="AD483" i="122"/>
  <c r="AD484" i="122"/>
  <c r="AD485" i="122"/>
  <c r="AD486" i="122"/>
  <c r="AD487" i="122"/>
  <c r="AD488" i="122"/>
  <c r="AD489" i="122"/>
  <c r="AD490" i="122"/>
  <c r="AD491" i="122"/>
  <c r="AD492" i="122"/>
  <c r="AD493" i="122"/>
  <c r="AD494" i="122"/>
  <c r="AD495" i="122"/>
  <c r="AD496" i="122"/>
  <c r="AD497" i="122"/>
  <c r="AD498" i="122"/>
  <c r="AD499" i="122"/>
  <c r="AD500" i="122"/>
  <c r="AD501" i="122"/>
  <c r="AD502" i="122"/>
  <c r="AD503" i="122"/>
  <c r="AD504" i="122"/>
  <c r="AD505" i="122"/>
  <c r="AD506" i="122"/>
  <c r="AD507" i="122"/>
  <c r="AD508" i="122"/>
  <c r="AD509" i="122"/>
  <c r="AD510" i="122"/>
  <c r="AD511" i="122"/>
  <c r="AD512" i="122"/>
  <c r="AD513" i="122"/>
  <c r="AD514" i="122"/>
  <c r="AD515" i="122"/>
  <c r="AD516" i="122"/>
  <c r="AD517" i="122"/>
  <c r="AD518" i="122"/>
  <c r="AD519" i="122"/>
  <c r="AD520" i="122"/>
  <c r="AD521" i="122"/>
  <c r="AD522" i="122"/>
  <c r="AD523" i="122"/>
  <c r="AD524" i="122"/>
  <c r="AD525" i="122"/>
  <c r="AD526" i="122"/>
  <c r="AD527" i="122"/>
  <c r="AD528" i="122"/>
  <c r="AD529" i="122"/>
  <c r="AD530" i="122"/>
  <c r="AD531" i="122"/>
  <c r="AD532" i="122"/>
  <c r="AD533" i="122"/>
  <c r="AD534" i="122"/>
  <c r="AD535" i="122"/>
  <c r="AD536" i="122"/>
  <c r="AD537" i="122"/>
  <c r="AD538" i="122"/>
  <c r="AD539" i="122"/>
  <c r="AD540" i="122"/>
  <c r="AD541" i="122"/>
  <c r="AD542" i="122"/>
  <c r="AD543" i="122"/>
  <c r="AD544" i="122"/>
  <c r="AD545" i="122"/>
  <c r="AD546" i="122"/>
  <c r="AD547" i="122"/>
  <c r="AD548" i="122"/>
  <c r="AD549" i="122"/>
  <c r="AD550" i="122"/>
  <c r="AD551" i="122"/>
  <c r="AD552" i="122"/>
  <c r="AD553" i="122"/>
  <c r="AD554" i="122"/>
  <c r="AD555" i="122"/>
  <c r="AD556" i="122"/>
  <c r="AD557" i="122"/>
  <c r="AD558" i="122"/>
  <c r="AD559" i="122"/>
  <c r="AD560" i="122"/>
  <c r="AD561" i="122"/>
  <c r="AD562" i="122"/>
  <c r="AD563" i="122"/>
  <c r="AD564" i="122"/>
  <c r="AD565" i="122"/>
  <c r="AD566" i="122"/>
  <c r="AD567" i="122"/>
  <c r="AD568" i="122"/>
  <c r="AD569" i="122"/>
  <c r="AD570" i="122"/>
  <c r="AD571" i="122"/>
  <c r="AD572" i="122"/>
  <c r="AD573" i="122"/>
  <c r="AD574" i="122"/>
  <c r="AD575" i="122"/>
  <c r="AD576" i="122"/>
  <c r="AD577" i="122"/>
  <c r="AD578" i="122"/>
  <c r="AD579" i="122"/>
  <c r="AD580" i="122"/>
  <c r="AD581" i="122"/>
  <c r="AD582" i="122"/>
  <c r="AD583" i="122"/>
  <c r="AD584" i="122"/>
  <c r="AD585" i="122"/>
  <c r="AD586" i="122"/>
  <c r="AD587" i="122"/>
  <c r="AD588" i="122"/>
  <c r="AD589" i="122"/>
  <c r="AD590" i="122"/>
  <c r="AD591" i="122"/>
  <c r="AD592" i="122"/>
  <c r="AD593" i="122"/>
  <c r="AD594" i="122"/>
  <c r="AD595" i="122"/>
  <c r="AD596" i="122"/>
  <c r="AD597" i="122"/>
  <c r="AD598" i="122"/>
  <c r="AD599" i="122"/>
  <c r="AD600" i="122"/>
  <c r="AD601" i="122"/>
  <c r="AD602" i="122"/>
  <c r="AD603" i="122"/>
  <c r="AD604" i="122"/>
  <c r="AD605" i="122"/>
  <c r="AD606" i="122"/>
  <c r="AD607" i="122"/>
  <c r="AD608" i="122"/>
  <c r="AD609" i="122"/>
  <c r="AD610" i="122"/>
  <c r="AD611" i="122"/>
  <c r="AD612" i="122"/>
  <c r="AD613" i="122"/>
  <c r="AD614" i="122"/>
  <c r="AD615" i="122"/>
  <c r="AD616" i="122"/>
  <c r="AD617" i="122"/>
  <c r="AD618" i="122"/>
  <c r="AD619" i="122"/>
  <c r="AD620" i="122"/>
  <c r="AD621" i="122"/>
  <c r="AD622" i="122"/>
  <c r="AD623" i="122"/>
  <c r="AD624" i="122"/>
  <c r="AD625" i="122"/>
  <c r="AD626" i="122"/>
  <c r="AD627" i="122"/>
  <c r="AD628" i="122"/>
  <c r="AD629" i="122"/>
  <c r="AD630" i="122"/>
  <c r="AD631" i="122"/>
  <c r="AD632" i="122"/>
  <c r="AD633" i="122"/>
  <c r="AD634" i="122"/>
  <c r="AD635" i="122"/>
  <c r="AD636" i="122"/>
  <c r="AD637" i="122"/>
  <c r="AD638" i="122"/>
  <c r="AD639" i="122"/>
  <c r="AD640" i="122"/>
  <c r="AD641" i="122"/>
  <c r="AD642" i="122"/>
  <c r="AD643" i="122"/>
  <c r="AD644" i="122"/>
  <c r="AD645" i="122"/>
  <c r="AD646" i="122"/>
  <c r="AD647" i="122"/>
  <c r="AD648" i="122"/>
  <c r="AD649" i="122"/>
  <c r="AD650" i="122"/>
  <c r="AD651" i="122"/>
  <c r="AD652" i="122"/>
  <c r="AD653" i="122"/>
  <c r="AD654" i="122"/>
  <c r="AD655" i="122"/>
  <c r="AD656" i="122"/>
  <c r="AD657" i="122"/>
  <c r="AD658" i="122"/>
  <c r="AD659" i="122"/>
  <c r="AD660" i="122"/>
  <c r="AD661" i="122"/>
  <c r="AD662" i="122"/>
  <c r="AD663" i="122"/>
  <c r="AD664" i="122"/>
  <c r="AD665" i="122"/>
  <c r="AD666" i="122"/>
  <c r="AD667" i="122"/>
  <c r="AD668" i="122"/>
  <c r="AD669" i="122"/>
  <c r="AD670" i="122"/>
  <c r="AD671" i="122"/>
  <c r="AD672" i="122"/>
  <c r="AD673" i="122"/>
  <c r="AD674" i="122"/>
  <c r="AD675" i="122"/>
  <c r="AD676" i="122"/>
  <c r="AD677" i="122"/>
  <c r="AD678" i="122"/>
  <c r="AD679" i="122"/>
  <c r="AD680" i="122"/>
  <c r="AC11" i="122"/>
  <c r="AC12" i="122"/>
  <c r="AC13" i="122"/>
  <c r="AC14" i="122"/>
  <c r="AC15" i="122"/>
  <c r="AC16" i="122"/>
  <c r="AC17" i="122"/>
  <c r="AC18" i="122"/>
  <c r="AC19" i="122"/>
  <c r="AC20" i="122"/>
  <c r="AC21" i="122"/>
  <c r="AC22" i="122"/>
  <c r="AC23" i="122"/>
  <c r="AC24" i="122"/>
  <c r="AC25" i="122"/>
  <c r="AC26" i="122"/>
  <c r="AC27" i="122"/>
  <c r="AC28" i="122"/>
  <c r="AC29" i="122"/>
  <c r="AC30" i="122"/>
  <c r="AC31" i="122"/>
  <c r="AC32" i="122"/>
  <c r="AC33" i="122"/>
  <c r="AC34" i="122"/>
  <c r="AC35" i="122"/>
  <c r="AC36" i="122"/>
  <c r="AC37" i="122"/>
  <c r="AC38" i="122"/>
  <c r="AC39" i="122"/>
  <c r="AC40" i="122"/>
  <c r="AC41" i="122"/>
  <c r="AC42" i="122"/>
  <c r="AC43" i="122"/>
  <c r="AC44" i="122"/>
  <c r="AC45" i="122"/>
  <c r="AC46" i="122"/>
  <c r="AC47" i="122"/>
  <c r="AC48" i="122"/>
  <c r="AC49" i="122"/>
  <c r="AC50" i="122"/>
  <c r="AC51" i="122"/>
  <c r="AC52" i="122"/>
  <c r="AC53" i="122"/>
  <c r="AC54" i="122"/>
  <c r="AC55" i="122"/>
  <c r="AC56" i="122"/>
  <c r="AC57" i="122"/>
  <c r="AC58" i="122"/>
  <c r="AC59" i="122"/>
  <c r="AC60" i="122"/>
  <c r="AC61" i="122"/>
  <c r="AC62" i="122"/>
  <c r="AC63" i="122"/>
  <c r="AC64" i="122"/>
  <c r="AC65" i="122"/>
  <c r="AC66" i="122"/>
  <c r="AC67" i="122"/>
  <c r="AC68" i="122"/>
  <c r="AC69" i="122"/>
  <c r="AC70" i="122"/>
  <c r="AC71" i="122"/>
  <c r="AC72" i="122"/>
  <c r="AC73" i="122"/>
  <c r="AC74" i="122"/>
  <c r="AC75" i="122"/>
  <c r="AC76" i="122"/>
  <c r="AC77" i="122"/>
  <c r="AC78" i="122"/>
  <c r="AC79" i="122"/>
  <c r="AC80" i="122"/>
  <c r="AC81" i="122"/>
  <c r="AC82" i="122"/>
  <c r="AC83" i="122"/>
  <c r="AC84" i="122"/>
  <c r="AC85" i="122"/>
  <c r="AC86" i="122"/>
  <c r="AC87" i="122"/>
  <c r="AC88" i="122"/>
  <c r="AC89" i="122"/>
  <c r="AC90" i="122"/>
  <c r="AC91" i="122"/>
  <c r="AC92" i="122"/>
  <c r="AC93" i="122"/>
  <c r="AC94" i="122"/>
  <c r="AC95" i="122"/>
  <c r="AC96" i="122"/>
  <c r="AC97" i="122"/>
  <c r="AC98" i="122"/>
  <c r="AC99" i="122"/>
  <c r="AC100" i="122"/>
  <c r="AC101" i="122"/>
  <c r="AC102" i="122"/>
  <c r="AC103" i="122"/>
  <c r="AC104" i="122"/>
  <c r="AC105" i="122"/>
  <c r="AC106" i="122"/>
  <c r="AC107" i="122"/>
  <c r="AC108" i="122"/>
  <c r="AC109" i="122"/>
  <c r="AC110" i="122"/>
  <c r="AC111" i="122"/>
  <c r="AC112" i="122"/>
  <c r="AC113" i="122"/>
  <c r="AC114" i="122"/>
  <c r="AC115" i="122"/>
  <c r="AC116" i="122"/>
  <c r="AC117" i="122"/>
  <c r="AC118" i="122"/>
  <c r="AC119" i="122"/>
  <c r="AC120" i="122"/>
  <c r="AC121" i="122"/>
  <c r="AC122" i="122"/>
  <c r="AC123" i="122"/>
  <c r="AC124" i="122"/>
  <c r="AC125" i="122"/>
  <c r="AC126" i="122"/>
  <c r="AC127" i="122"/>
  <c r="AC128" i="122"/>
  <c r="AC129" i="122"/>
  <c r="AC130" i="122"/>
  <c r="AC131" i="122"/>
  <c r="AC132" i="122"/>
  <c r="AC133" i="122"/>
  <c r="AC134" i="122"/>
  <c r="AC135" i="122"/>
  <c r="AC136" i="122"/>
  <c r="AC137" i="122"/>
  <c r="AC138" i="122"/>
  <c r="AC139" i="122"/>
  <c r="AC140" i="122"/>
  <c r="AC141" i="122"/>
  <c r="AC142" i="122"/>
  <c r="AC143" i="122"/>
  <c r="AC144" i="122"/>
  <c r="AC145" i="122"/>
  <c r="AC146" i="122"/>
  <c r="AC147" i="122"/>
  <c r="AC148" i="122"/>
  <c r="AC149" i="122"/>
  <c r="AC150" i="122"/>
  <c r="AC151" i="122"/>
  <c r="AC152" i="122"/>
  <c r="AC153" i="122"/>
  <c r="AC154" i="122"/>
  <c r="AC155" i="122"/>
  <c r="AC156" i="122"/>
  <c r="AC157" i="122"/>
  <c r="AC158" i="122"/>
  <c r="AC159" i="122"/>
  <c r="AC160" i="122"/>
  <c r="AC161" i="122"/>
  <c r="AC162" i="122"/>
  <c r="AC163" i="122"/>
  <c r="AC164" i="122"/>
  <c r="AC165" i="122"/>
  <c r="AC166" i="122"/>
  <c r="AC167" i="122"/>
  <c r="AC168" i="122"/>
  <c r="AC169" i="122"/>
  <c r="AC170" i="122"/>
  <c r="AC171" i="122"/>
  <c r="AC172" i="122"/>
  <c r="AC173" i="122"/>
  <c r="AC174" i="122"/>
  <c r="AC175" i="122"/>
  <c r="AC176" i="122"/>
  <c r="AC177" i="122"/>
  <c r="AC178" i="122"/>
  <c r="AC179" i="122"/>
  <c r="AC180" i="122"/>
  <c r="AC181" i="122"/>
  <c r="AC182" i="122"/>
  <c r="AC183" i="122"/>
  <c r="AC184" i="122"/>
  <c r="AC185" i="122"/>
  <c r="AC186" i="122"/>
  <c r="AC187" i="122"/>
  <c r="AC188" i="122"/>
  <c r="AC189" i="122"/>
  <c r="AC190" i="122"/>
  <c r="AC191" i="122"/>
  <c r="AC192" i="122"/>
  <c r="AC193" i="122"/>
  <c r="AC194" i="122"/>
  <c r="AC195" i="122"/>
  <c r="AC196" i="122"/>
  <c r="AC197" i="122"/>
  <c r="AC198" i="122"/>
  <c r="AC199" i="122"/>
  <c r="AC200" i="122"/>
  <c r="AC201" i="122"/>
  <c r="AC202" i="122"/>
  <c r="AC203" i="122"/>
  <c r="AC204" i="122"/>
  <c r="AC205" i="122"/>
  <c r="AC206" i="122"/>
  <c r="AC207" i="122"/>
  <c r="AC208" i="122"/>
  <c r="AC209" i="122"/>
  <c r="AC210" i="122"/>
  <c r="AC211" i="122"/>
  <c r="AC212" i="122"/>
  <c r="AC213" i="122"/>
  <c r="AC214" i="122"/>
  <c r="AC215" i="122"/>
  <c r="AC216" i="122"/>
  <c r="AC217" i="122"/>
  <c r="AC218" i="122"/>
  <c r="AC219" i="122"/>
  <c r="AC220" i="122"/>
  <c r="AC221" i="122"/>
  <c r="AC222" i="122"/>
  <c r="AC223" i="122"/>
  <c r="AC224" i="122"/>
  <c r="AC225" i="122"/>
  <c r="AC226" i="122"/>
  <c r="AC227" i="122"/>
  <c r="AC228" i="122"/>
  <c r="AC229" i="122"/>
  <c r="AC230" i="122"/>
  <c r="AC231" i="122"/>
  <c r="AC232" i="122"/>
  <c r="AC233" i="122"/>
  <c r="AC234" i="122"/>
  <c r="AC235" i="122"/>
  <c r="AC236" i="122"/>
  <c r="AC237" i="122"/>
  <c r="AC238" i="122"/>
  <c r="AC239" i="122"/>
  <c r="AC240" i="122"/>
  <c r="AC241" i="122"/>
  <c r="AC242" i="122"/>
  <c r="AC243" i="122"/>
  <c r="AC244" i="122"/>
  <c r="AC245" i="122"/>
  <c r="AC246" i="122"/>
  <c r="AC247" i="122"/>
  <c r="AC248" i="122"/>
  <c r="AC249" i="122"/>
  <c r="AC250" i="122"/>
  <c r="AC251" i="122"/>
  <c r="AC252" i="122"/>
  <c r="AC253" i="122"/>
  <c r="AC254" i="122"/>
  <c r="AC255" i="122"/>
  <c r="AC256" i="122"/>
  <c r="AC257" i="122"/>
  <c r="AC258" i="122"/>
  <c r="AC259" i="122"/>
  <c r="AC260" i="122"/>
  <c r="AC261" i="122"/>
  <c r="AC262" i="122"/>
  <c r="AC263" i="122"/>
  <c r="AC264" i="122"/>
  <c r="AC265" i="122"/>
  <c r="AC266" i="122"/>
  <c r="AC267" i="122"/>
  <c r="AC268" i="122"/>
  <c r="AC269" i="122"/>
  <c r="AC270" i="122"/>
  <c r="AC271" i="122"/>
  <c r="AC272" i="122"/>
  <c r="AC273" i="122"/>
  <c r="AC274" i="122"/>
  <c r="AC275" i="122"/>
  <c r="AC276" i="122"/>
  <c r="AC277" i="122"/>
  <c r="AC278" i="122"/>
  <c r="AC279" i="122"/>
  <c r="AC280" i="122"/>
  <c r="AC281" i="122"/>
  <c r="AC282" i="122"/>
  <c r="AC283" i="122"/>
  <c r="AC284" i="122"/>
  <c r="AC285" i="122"/>
  <c r="AC286" i="122"/>
  <c r="AC287" i="122"/>
  <c r="AC288" i="122"/>
  <c r="AC289" i="122"/>
  <c r="AC290" i="122"/>
  <c r="AC291" i="122"/>
  <c r="AC292" i="122"/>
  <c r="AC293" i="122"/>
  <c r="AC294" i="122"/>
  <c r="AC295" i="122"/>
  <c r="AC296" i="122"/>
  <c r="AC297" i="122"/>
  <c r="AC298" i="122"/>
  <c r="AC299" i="122"/>
  <c r="AC300" i="122"/>
  <c r="AC301" i="122"/>
  <c r="AC302" i="122"/>
  <c r="AC303" i="122"/>
  <c r="AC304" i="122"/>
  <c r="AC305" i="122"/>
  <c r="AC306" i="122"/>
  <c r="AC307" i="122"/>
  <c r="AC308" i="122"/>
  <c r="AC309" i="122"/>
  <c r="AC310" i="122"/>
  <c r="AC311" i="122"/>
  <c r="AC312" i="122"/>
  <c r="AC313" i="122"/>
  <c r="AC314" i="122"/>
  <c r="AC315" i="122"/>
  <c r="AC316" i="122"/>
  <c r="AC317" i="122"/>
  <c r="AC318" i="122"/>
  <c r="AC319" i="122"/>
  <c r="AC320" i="122"/>
  <c r="AC321" i="122"/>
  <c r="AC322" i="122"/>
  <c r="AC323" i="122"/>
  <c r="AC324" i="122"/>
  <c r="AC325" i="122"/>
  <c r="AC326" i="122"/>
  <c r="AC327" i="122"/>
  <c r="AC328" i="122"/>
  <c r="AC329" i="122"/>
  <c r="AC330" i="122"/>
  <c r="AC331" i="122"/>
  <c r="AC332" i="122"/>
  <c r="AC333" i="122"/>
  <c r="AC334" i="122"/>
  <c r="AC335" i="122"/>
  <c r="AC336" i="122"/>
  <c r="AC337" i="122"/>
  <c r="AC338" i="122"/>
  <c r="AC339" i="122"/>
  <c r="AC340" i="122"/>
  <c r="AC341" i="122"/>
  <c r="AC342" i="122"/>
  <c r="AC343" i="122"/>
  <c r="AC344" i="122"/>
  <c r="AC345" i="122"/>
  <c r="AC346" i="122"/>
  <c r="AC347" i="122"/>
  <c r="AC348" i="122"/>
  <c r="AC349" i="122"/>
  <c r="AC350" i="122"/>
  <c r="AC351" i="122"/>
  <c r="AC352" i="122"/>
  <c r="AC353" i="122"/>
  <c r="AC354" i="122"/>
  <c r="AC355" i="122"/>
  <c r="AC356" i="122"/>
  <c r="AC357" i="122"/>
  <c r="AC358" i="122"/>
  <c r="AC359" i="122"/>
  <c r="AC360" i="122"/>
  <c r="AC361" i="122"/>
  <c r="AC362" i="122"/>
  <c r="AC363" i="122"/>
  <c r="AC364" i="122"/>
  <c r="AC365" i="122"/>
  <c r="AC366" i="122"/>
  <c r="AC367" i="122"/>
  <c r="AC368" i="122"/>
  <c r="AC369" i="122"/>
  <c r="AC370" i="122"/>
  <c r="AC371" i="122"/>
  <c r="AC372" i="122"/>
  <c r="AC373" i="122"/>
  <c r="AC374" i="122"/>
  <c r="AC375" i="122"/>
  <c r="AC376" i="122"/>
  <c r="AC377" i="122"/>
  <c r="AC378" i="122"/>
  <c r="AC379" i="122"/>
  <c r="AC380" i="122"/>
  <c r="AC381" i="122"/>
  <c r="AC382" i="122"/>
  <c r="AC383" i="122"/>
  <c r="AC384" i="122"/>
  <c r="AC385" i="122"/>
  <c r="AC386" i="122"/>
  <c r="AC387" i="122"/>
  <c r="AC388" i="122"/>
  <c r="AC389" i="122"/>
  <c r="AC390" i="122"/>
  <c r="AC391" i="122"/>
  <c r="AC392" i="122"/>
  <c r="AC393" i="122"/>
  <c r="AC394" i="122"/>
  <c r="AC395" i="122"/>
  <c r="AC396" i="122"/>
  <c r="AC397" i="122"/>
  <c r="AC398" i="122"/>
  <c r="AC399" i="122"/>
  <c r="AC400" i="122"/>
  <c r="AC401" i="122"/>
  <c r="AC402" i="122"/>
  <c r="AC403" i="122"/>
  <c r="AC404" i="122"/>
  <c r="AC405" i="122"/>
  <c r="AC406" i="122"/>
  <c r="AC407" i="122"/>
  <c r="AC408" i="122"/>
  <c r="AC409" i="122"/>
  <c r="AC410" i="122"/>
  <c r="AC411" i="122"/>
  <c r="AC412" i="122"/>
  <c r="AC413" i="122"/>
  <c r="AC414" i="122"/>
  <c r="AC415" i="122"/>
  <c r="AC416" i="122"/>
  <c r="AC417" i="122"/>
  <c r="AC418" i="122"/>
  <c r="AC419" i="122"/>
  <c r="AC420" i="122"/>
  <c r="AC421" i="122"/>
  <c r="AC422" i="122"/>
  <c r="AC423" i="122"/>
  <c r="AC424" i="122"/>
  <c r="AC425" i="122"/>
  <c r="AC426" i="122"/>
  <c r="AC427" i="122"/>
  <c r="AC428" i="122"/>
  <c r="AC429" i="122"/>
  <c r="AC430" i="122"/>
  <c r="AC431" i="122"/>
  <c r="AC432" i="122"/>
  <c r="AC433" i="122"/>
  <c r="AC434" i="122"/>
  <c r="AC435" i="122"/>
  <c r="AC436" i="122"/>
  <c r="AC437" i="122"/>
  <c r="AC438" i="122"/>
  <c r="AC439" i="122"/>
  <c r="AC440" i="122"/>
  <c r="AC441" i="122"/>
  <c r="AC442" i="122"/>
  <c r="AC443" i="122"/>
  <c r="AC444" i="122"/>
  <c r="AC445" i="122"/>
  <c r="AC446" i="122"/>
  <c r="AC447" i="122"/>
  <c r="AC448" i="122"/>
  <c r="AC449" i="122"/>
  <c r="AC450" i="122"/>
  <c r="AC451" i="122"/>
  <c r="AC452" i="122"/>
  <c r="AC453" i="122"/>
  <c r="AC454" i="122"/>
  <c r="AC455" i="122"/>
  <c r="AC456" i="122"/>
  <c r="AC457" i="122"/>
  <c r="AC458" i="122"/>
  <c r="AC459" i="122"/>
  <c r="AC460" i="122"/>
  <c r="AC461" i="122"/>
  <c r="AC462" i="122"/>
  <c r="AC463" i="122"/>
  <c r="AC464" i="122"/>
  <c r="AC465" i="122"/>
  <c r="AC466" i="122"/>
  <c r="AC467" i="122"/>
  <c r="AC468" i="122"/>
  <c r="AC469" i="122"/>
  <c r="AC470" i="122"/>
  <c r="AC471" i="122"/>
  <c r="AC472" i="122"/>
  <c r="AC473" i="122"/>
  <c r="AC474" i="122"/>
  <c r="AC475" i="122"/>
  <c r="AC476" i="122"/>
  <c r="AC477" i="122"/>
  <c r="AC478" i="122"/>
  <c r="AC479" i="122"/>
  <c r="AC480" i="122"/>
  <c r="AC481" i="122"/>
  <c r="AC482" i="122"/>
  <c r="AC483" i="122"/>
  <c r="AC484" i="122"/>
  <c r="AC485" i="122"/>
  <c r="AC486" i="122"/>
  <c r="AC487" i="122"/>
  <c r="AC488" i="122"/>
  <c r="AC489" i="122"/>
  <c r="AC490" i="122"/>
  <c r="AC491" i="122"/>
  <c r="AC492" i="122"/>
  <c r="AC493" i="122"/>
  <c r="AC494" i="122"/>
  <c r="AC495" i="122"/>
  <c r="AC496" i="122"/>
  <c r="AC497" i="122"/>
  <c r="AC498" i="122"/>
  <c r="AC499" i="122"/>
  <c r="AC500" i="122"/>
  <c r="AC501" i="122"/>
  <c r="AC502" i="122"/>
  <c r="AC503" i="122"/>
  <c r="AC504" i="122"/>
  <c r="AC505" i="122"/>
  <c r="AC506" i="122"/>
  <c r="AC507" i="122"/>
  <c r="AC508" i="122"/>
  <c r="AC509" i="122"/>
  <c r="AC510" i="122"/>
  <c r="AC511" i="122"/>
  <c r="AC512" i="122"/>
  <c r="AC513" i="122"/>
  <c r="AC514" i="122"/>
  <c r="AC515" i="122"/>
  <c r="AC516" i="122"/>
  <c r="AC517" i="122"/>
  <c r="AC518" i="122"/>
  <c r="AC519" i="122"/>
  <c r="AC520" i="122"/>
  <c r="AC521" i="122"/>
  <c r="AC522" i="122"/>
  <c r="AC523" i="122"/>
  <c r="AC524" i="122"/>
  <c r="AC525" i="122"/>
  <c r="AC526" i="122"/>
  <c r="AC527" i="122"/>
  <c r="AC528" i="122"/>
  <c r="AC529" i="122"/>
  <c r="AC530" i="122"/>
  <c r="AC531" i="122"/>
  <c r="AC532" i="122"/>
  <c r="AC533" i="122"/>
  <c r="AC534" i="122"/>
  <c r="AC535" i="122"/>
  <c r="AC536" i="122"/>
  <c r="AC537" i="122"/>
  <c r="AC538" i="122"/>
  <c r="AC539" i="122"/>
  <c r="AC540" i="122"/>
  <c r="AC541" i="122"/>
  <c r="AC542" i="122"/>
  <c r="AC543" i="122"/>
  <c r="AC544" i="122"/>
  <c r="AC545" i="122"/>
  <c r="AC546" i="122"/>
  <c r="AC547" i="122"/>
  <c r="AC548" i="122"/>
  <c r="AC549" i="122"/>
  <c r="AC550" i="122"/>
  <c r="AC551" i="122"/>
  <c r="AC552" i="122"/>
  <c r="AC553" i="122"/>
  <c r="AC554" i="122"/>
  <c r="AC555" i="122"/>
  <c r="AC556" i="122"/>
  <c r="AC557" i="122"/>
  <c r="AC558" i="122"/>
  <c r="AC559" i="122"/>
  <c r="AC560" i="122"/>
  <c r="AC561" i="122"/>
  <c r="AC562" i="122"/>
  <c r="AC563" i="122"/>
  <c r="AC564" i="122"/>
  <c r="AC565" i="122"/>
  <c r="AC566" i="122"/>
  <c r="AC567" i="122"/>
  <c r="AC568" i="122"/>
  <c r="AC569" i="122"/>
  <c r="AC570" i="122"/>
  <c r="AC571" i="122"/>
  <c r="AC572" i="122"/>
  <c r="AC573" i="122"/>
  <c r="AC574" i="122"/>
  <c r="AC575" i="122"/>
  <c r="AC576" i="122"/>
  <c r="AC577" i="122"/>
  <c r="AC578" i="122"/>
  <c r="AC579" i="122"/>
  <c r="AC580" i="122"/>
  <c r="AC581" i="122"/>
  <c r="AC582" i="122"/>
  <c r="AC583" i="122"/>
  <c r="AC584" i="122"/>
  <c r="AC585" i="122"/>
  <c r="AC586" i="122"/>
  <c r="AC587" i="122"/>
  <c r="AC588" i="122"/>
  <c r="AC589" i="122"/>
  <c r="AC590" i="122"/>
  <c r="AC591" i="122"/>
  <c r="AC592" i="122"/>
  <c r="AC593" i="122"/>
  <c r="AC594" i="122"/>
  <c r="AC595" i="122"/>
  <c r="AC596" i="122"/>
  <c r="AC597" i="122"/>
  <c r="AC598" i="122"/>
  <c r="AC599" i="122"/>
  <c r="AC600" i="122"/>
  <c r="AC601" i="122"/>
  <c r="AC602" i="122"/>
  <c r="AC603" i="122"/>
  <c r="AC604" i="122"/>
  <c r="AC605" i="122"/>
  <c r="AC606" i="122"/>
  <c r="AC607" i="122"/>
  <c r="AC608" i="122"/>
  <c r="AC609" i="122"/>
  <c r="AC610" i="122"/>
  <c r="AC611" i="122"/>
  <c r="AC612" i="122"/>
  <c r="AC613" i="122"/>
  <c r="AC614" i="122"/>
  <c r="AC615" i="122"/>
  <c r="AC616" i="122"/>
  <c r="AC617" i="122"/>
  <c r="AC618" i="122"/>
  <c r="AC619" i="122"/>
  <c r="AC620" i="122"/>
  <c r="AC621" i="122"/>
  <c r="AC622" i="122"/>
  <c r="AC623" i="122"/>
  <c r="AC624" i="122"/>
  <c r="AC625" i="122"/>
  <c r="AC626" i="122"/>
  <c r="AC627" i="122"/>
  <c r="AC628" i="122"/>
  <c r="AC629" i="122"/>
  <c r="AC630" i="122"/>
  <c r="AC631" i="122"/>
  <c r="AC632" i="122"/>
  <c r="AC633" i="122"/>
  <c r="AC634" i="122"/>
  <c r="AC635" i="122"/>
  <c r="AC636" i="122"/>
  <c r="AC637" i="122"/>
  <c r="AC638" i="122"/>
  <c r="AC639" i="122"/>
  <c r="AC640" i="122"/>
  <c r="AC641" i="122"/>
  <c r="AC642" i="122"/>
  <c r="AC643" i="122"/>
  <c r="AC644" i="122"/>
  <c r="AC645" i="122"/>
  <c r="AC646" i="122"/>
  <c r="AC647" i="122"/>
  <c r="AC648" i="122"/>
  <c r="AC649" i="122"/>
  <c r="AC650" i="122"/>
  <c r="AC651" i="122"/>
  <c r="AC652" i="122"/>
  <c r="AC653" i="122"/>
  <c r="AC654" i="122"/>
  <c r="AC655" i="122"/>
  <c r="AC656" i="122"/>
  <c r="AC657" i="122"/>
  <c r="AC658" i="122"/>
  <c r="AC659" i="122"/>
  <c r="AC660" i="122"/>
  <c r="AC661" i="122"/>
  <c r="AC662" i="122"/>
  <c r="AC663" i="122"/>
  <c r="AC664" i="122"/>
  <c r="AC665" i="122"/>
  <c r="AC666" i="122"/>
  <c r="AC667" i="122"/>
  <c r="AC668" i="122"/>
  <c r="AC669" i="122"/>
  <c r="AC670" i="122"/>
  <c r="AC671" i="122"/>
  <c r="AC672" i="122"/>
  <c r="AC673" i="122"/>
  <c r="AC674" i="122"/>
  <c r="AC675" i="122"/>
  <c r="AC676" i="122"/>
  <c r="AC677" i="122"/>
  <c r="AC678" i="122"/>
  <c r="AC679" i="122"/>
  <c r="AC680" i="122"/>
  <c r="AC681" i="122"/>
  <c r="AC682" i="122"/>
  <c r="AC683" i="122"/>
  <c r="AC684" i="122"/>
  <c r="AC685" i="122"/>
  <c r="AC686" i="122"/>
  <c r="AC687" i="122"/>
  <c r="AC688" i="122"/>
  <c r="AC689" i="122"/>
  <c r="AC690" i="122"/>
  <c r="AC691" i="122"/>
  <c r="AC692" i="122"/>
  <c r="AC693" i="122"/>
  <c r="AC694" i="122"/>
  <c r="AC695" i="122"/>
  <c r="AC696" i="122"/>
  <c r="AC697" i="122"/>
  <c r="AC698" i="122"/>
  <c r="AC699" i="122"/>
  <c r="AC700" i="122"/>
  <c r="AC701" i="122"/>
  <c r="AC702" i="122"/>
  <c r="AC703" i="122"/>
  <c r="AC704" i="122"/>
  <c r="AC705" i="122"/>
  <c r="AC706" i="122"/>
  <c r="AC707" i="122"/>
  <c r="AC708" i="122"/>
  <c r="AC709" i="122"/>
  <c r="AC710" i="122"/>
  <c r="AC711" i="122"/>
  <c r="AC712" i="122"/>
  <c r="AC713" i="122"/>
  <c r="AC714" i="122"/>
  <c r="AC715" i="122"/>
  <c r="AC716" i="122"/>
  <c r="AC717" i="122"/>
  <c r="AC718" i="122"/>
  <c r="AC719" i="122"/>
  <c r="AC720" i="122"/>
  <c r="AC721" i="122"/>
  <c r="AC722" i="122"/>
  <c r="AC723" i="122"/>
  <c r="AC724" i="122"/>
  <c r="AC725" i="122"/>
  <c r="AC726" i="122"/>
  <c r="AC727" i="122"/>
  <c r="AC728" i="122"/>
  <c r="AC729" i="122"/>
  <c r="AC730" i="122"/>
  <c r="AC731" i="122"/>
  <c r="AC732" i="122"/>
  <c r="AC733" i="122"/>
  <c r="AC734" i="122"/>
  <c r="AC735" i="122"/>
  <c r="AC736" i="122"/>
  <c r="AC737" i="122"/>
  <c r="AC738" i="122"/>
  <c r="AC739" i="122"/>
  <c r="AC740" i="122"/>
  <c r="AC741" i="122"/>
  <c r="AC742" i="122"/>
  <c r="AC743" i="122"/>
  <c r="AC744" i="122"/>
  <c r="AC745" i="122"/>
  <c r="AC746" i="122"/>
  <c r="AC747" i="122"/>
  <c r="AC748" i="122"/>
  <c r="AC749" i="122"/>
  <c r="AC750" i="122"/>
  <c r="AC751" i="122"/>
  <c r="AC752" i="122"/>
  <c r="AF10" i="122"/>
  <c r="AI10" i="122"/>
  <c r="AA12" i="122"/>
  <c r="AA13" i="122"/>
  <c r="AI727" i="122"/>
  <c r="AI728" i="122"/>
  <c r="AI729" i="122"/>
  <c r="AI730" i="122"/>
  <c r="AI731" i="122"/>
  <c r="AI732" i="122"/>
  <c r="AI733" i="122"/>
  <c r="AI734" i="122"/>
  <c r="AI735" i="122"/>
  <c r="AI736" i="122"/>
  <c r="AI737" i="122"/>
  <c r="AI738" i="122"/>
  <c r="AI739" i="122"/>
  <c r="AI740" i="122"/>
  <c r="AI741" i="122"/>
  <c r="AI742" i="122"/>
  <c r="AI743" i="122"/>
  <c r="AI744" i="122"/>
  <c r="AI745" i="122"/>
  <c r="AI746" i="122"/>
  <c r="AI747" i="122"/>
  <c r="AI748" i="122"/>
  <c r="AI749" i="122"/>
  <c r="AI750" i="122"/>
  <c r="AI751" i="122"/>
  <c r="AI752" i="122"/>
  <c r="AI753" i="122"/>
  <c r="AI754" i="122"/>
  <c r="AI755" i="122"/>
  <c r="AI756" i="122"/>
  <c r="AI757" i="122"/>
  <c r="AI758" i="122"/>
  <c r="AI759" i="122"/>
  <c r="AI760" i="122"/>
  <c r="AI761" i="122"/>
  <c r="AI762" i="122"/>
  <c r="AI763" i="122"/>
  <c r="AI764" i="122"/>
  <c r="AI765" i="122"/>
  <c r="AI766" i="122"/>
  <c r="AI767" i="122"/>
  <c r="AI768" i="122"/>
  <c r="AI769" i="122"/>
  <c r="AI770" i="122"/>
  <c r="AI771" i="122"/>
  <c r="AI772" i="122"/>
  <c r="AI773" i="122"/>
  <c r="AI774" i="122"/>
  <c r="AI775" i="122"/>
  <c r="AI776" i="122"/>
  <c r="AI777" i="122"/>
  <c r="AI778" i="122"/>
  <c r="AI779" i="122"/>
  <c r="AI780" i="122"/>
  <c r="AI781" i="122"/>
  <c r="AI782" i="122"/>
  <c r="AI783" i="122"/>
  <c r="AI784" i="122"/>
  <c r="AI785" i="122"/>
  <c r="AI786" i="122"/>
  <c r="AI787" i="122"/>
  <c r="AI788" i="122"/>
  <c r="AI789" i="122"/>
  <c r="AI790" i="122"/>
  <c r="AI791" i="122"/>
  <c r="AI792" i="122"/>
  <c r="AI793" i="122"/>
  <c r="AI794" i="122"/>
  <c r="AI795" i="122"/>
  <c r="AI796" i="122"/>
  <c r="AI797" i="122"/>
  <c r="AI798" i="122"/>
  <c r="AI799" i="122"/>
  <c r="AI800" i="122"/>
  <c r="AI801" i="122"/>
  <c r="AI802" i="122"/>
  <c r="AI803" i="122"/>
  <c r="AI804" i="122"/>
  <c r="AI805" i="122"/>
  <c r="AI806" i="122"/>
  <c r="AI807" i="122"/>
  <c r="AI808" i="122"/>
  <c r="AI809" i="122"/>
  <c r="AI810" i="122"/>
  <c r="AI811" i="122"/>
  <c r="AI812" i="122"/>
  <c r="AI813" i="122"/>
  <c r="AI814" i="122"/>
  <c r="AI815" i="122"/>
  <c r="AI816" i="122"/>
  <c r="AI817" i="122"/>
  <c r="AI818" i="122"/>
  <c r="AI819" i="122"/>
  <c r="AI820" i="122"/>
  <c r="AI821" i="122"/>
  <c r="AI822" i="122"/>
  <c r="AI823" i="122"/>
  <c r="AI824" i="122"/>
  <c r="AI825" i="122"/>
  <c r="AI826" i="122"/>
  <c r="AI827" i="122"/>
  <c r="AI828" i="122"/>
  <c r="AI829" i="122"/>
  <c r="AI830" i="122"/>
  <c r="AI831" i="122"/>
  <c r="AI832" i="122"/>
  <c r="AI833" i="122"/>
  <c r="AI834" i="122"/>
  <c r="AI835" i="122"/>
  <c r="AI836" i="122"/>
  <c r="AI837" i="122"/>
  <c r="AI838" i="122"/>
  <c r="AI839" i="122"/>
  <c r="AI840" i="122"/>
  <c r="AI841" i="122"/>
  <c r="AI842" i="122"/>
  <c r="AI843" i="122"/>
  <c r="AI844" i="122"/>
  <c r="AI845" i="122"/>
  <c r="AI846" i="122"/>
  <c r="AI847" i="122"/>
  <c r="AI848" i="122"/>
  <c r="AI849" i="122"/>
  <c r="AI850" i="122"/>
  <c r="AI851" i="122"/>
  <c r="AI852" i="122"/>
  <c r="AI853" i="122"/>
  <c r="AI854" i="122"/>
  <c r="AI855" i="122"/>
  <c r="AI856" i="122"/>
  <c r="AI857" i="122"/>
  <c r="AI858" i="122"/>
  <c r="AI859" i="122"/>
  <c r="AI860" i="122"/>
  <c r="AI861" i="122"/>
  <c r="AI862" i="122"/>
  <c r="AI863" i="122"/>
  <c r="AI864" i="122"/>
  <c r="AI865" i="122"/>
  <c r="AI866" i="122"/>
  <c r="AI867" i="122"/>
  <c r="AI868" i="122"/>
  <c r="AI869" i="122"/>
  <c r="AI870" i="122"/>
  <c r="AI871" i="122"/>
  <c r="AI872" i="122"/>
  <c r="AI873" i="122"/>
  <c r="AI874" i="122"/>
  <c r="AI875" i="122"/>
  <c r="AI876" i="122"/>
  <c r="AI877" i="122"/>
  <c r="AI878" i="122"/>
  <c r="AI879" i="122"/>
  <c r="AI880" i="122"/>
  <c r="AI881" i="122"/>
  <c r="AI882" i="122"/>
  <c r="AI883" i="122"/>
  <c r="AI884" i="122"/>
  <c r="AI885" i="122"/>
  <c r="AI886" i="122"/>
  <c r="AI887" i="122"/>
  <c r="AI888" i="122"/>
  <c r="AI889" i="122"/>
  <c r="AI890" i="122"/>
  <c r="AI891" i="122"/>
  <c r="AI892" i="122"/>
  <c r="AI893" i="122"/>
  <c r="AI894" i="122"/>
  <c r="AI895" i="122"/>
  <c r="AI896" i="122"/>
  <c r="AI897" i="122"/>
  <c r="AI898" i="122"/>
  <c r="AI899" i="122"/>
  <c r="AI900" i="122"/>
  <c r="AI901" i="122"/>
  <c r="AI902" i="122"/>
  <c r="AI903" i="122"/>
  <c r="AI904" i="122"/>
  <c r="AI905" i="122"/>
  <c r="AI906" i="122"/>
  <c r="AI907" i="122"/>
  <c r="AI908" i="122"/>
  <c r="AI909" i="122"/>
  <c r="AI910" i="122"/>
  <c r="AI911" i="122"/>
  <c r="AI912" i="122"/>
  <c r="AI913" i="122"/>
  <c r="AI914" i="122"/>
  <c r="AI915" i="122"/>
  <c r="AI916" i="122"/>
  <c r="AI917" i="122"/>
  <c r="AI918" i="122"/>
  <c r="AI919" i="122"/>
  <c r="AI920" i="122"/>
  <c r="AI921" i="122"/>
  <c r="AI922" i="122"/>
  <c r="AI923" i="122"/>
  <c r="AI924" i="122"/>
  <c r="AI925" i="122"/>
  <c r="AI926" i="122"/>
  <c r="AI927" i="122"/>
  <c r="AI928" i="122"/>
  <c r="AI929" i="122"/>
  <c r="AI930" i="122"/>
  <c r="AI931" i="122"/>
  <c r="AI932" i="122"/>
  <c r="AI933" i="122"/>
  <c r="AI934" i="122"/>
  <c r="AI935" i="122"/>
  <c r="AI936" i="122"/>
  <c r="AI937" i="122"/>
  <c r="AI938" i="122"/>
  <c r="AI939" i="122"/>
  <c r="AI940" i="122"/>
  <c r="AI941" i="122"/>
  <c r="AI942" i="122"/>
  <c r="AI943" i="122"/>
  <c r="AI944" i="122"/>
  <c r="AI945" i="122"/>
  <c r="AI946" i="122"/>
  <c r="AI947" i="122"/>
  <c r="AI948" i="122"/>
  <c r="AI949" i="122"/>
  <c r="AI950" i="122"/>
  <c r="AI951" i="122"/>
  <c r="AI952" i="122"/>
  <c r="AI953" i="122"/>
  <c r="AI954" i="122"/>
  <c r="AI955" i="122"/>
  <c r="AI956" i="122"/>
  <c r="AI957" i="122"/>
  <c r="AI958" i="122"/>
  <c r="AI959" i="122"/>
  <c r="AI960" i="122"/>
  <c r="AI961" i="122"/>
  <c r="AI962" i="122"/>
  <c r="AI963" i="122"/>
  <c r="AI964" i="122"/>
  <c r="AI965" i="122"/>
  <c r="AI966" i="122"/>
  <c r="AI967" i="122"/>
  <c r="AI968" i="122"/>
  <c r="AI969" i="122"/>
  <c r="AI970" i="122"/>
  <c r="AI971" i="122"/>
  <c r="AI972" i="122"/>
  <c r="AI973" i="122"/>
  <c r="AI974" i="122"/>
  <c r="AI975" i="122"/>
  <c r="AI976" i="122"/>
  <c r="AI977" i="122"/>
  <c r="AI978" i="122"/>
  <c r="AI979" i="122"/>
  <c r="AI980" i="122"/>
  <c r="AI981" i="122"/>
  <c r="AI982" i="122"/>
  <c r="AI983" i="122"/>
  <c r="AI984" i="122"/>
  <c r="AI985" i="122"/>
  <c r="AI986" i="122"/>
  <c r="AI987" i="122"/>
  <c r="AI988" i="122"/>
  <c r="AI989" i="122"/>
  <c r="AI990" i="122"/>
  <c r="AI991" i="122"/>
  <c r="AI992" i="122"/>
  <c r="AI993" i="122"/>
  <c r="AI994" i="122"/>
  <c r="AI995" i="122"/>
  <c r="AI996" i="122"/>
  <c r="AI997" i="122"/>
  <c r="AI998" i="122"/>
  <c r="AI999" i="122"/>
  <c r="AI1000" i="122"/>
  <c r="AI1001" i="122"/>
  <c r="AI1002" i="122"/>
  <c r="AI1003" i="122"/>
  <c r="AI1004" i="122"/>
  <c r="AI1005" i="122"/>
  <c r="AI1006" i="122"/>
  <c r="AI1007" i="122"/>
  <c r="AI1008" i="122"/>
  <c r="AI1009" i="122"/>
  <c r="AI1010" i="122"/>
  <c r="AI1011" i="122"/>
  <c r="AI1012" i="122"/>
  <c r="AI1013" i="122"/>
  <c r="AI1014" i="122"/>
  <c r="AI1015" i="122"/>
  <c r="AI1016" i="122"/>
  <c r="AI1017" i="122"/>
  <c r="AI1018" i="122"/>
  <c r="AI1019" i="122"/>
  <c r="AI1020" i="122"/>
  <c r="AI1021" i="122"/>
  <c r="AI1022" i="122"/>
  <c r="AI1023" i="122"/>
  <c r="AI1024" i="122"/>
  <c r="AI1025" i="122"/>
  <c r="AI1026" i="122"/>
  <c r="AI1027" i="122"/>
  <c r="AI1028" i="122"/>
  <c r="AI1029" i="122"/>
  <c r="AI1030" i="122"/>
  <c r="AI1031" i="122"/>
  <c r="AI1032" i="122"/>
  <c r="AI1033" i="122"/>
  <c r="AI1034" i="122"/>
  <c r="AI1035" i="122"/>
  <c r="AI1036" i="122"/>
  <c r="AI1037" i="122"/>
  <c r="AI1038" i="122"/>
  <c r="AI1039" i="122"/>
  <c r="AI1040" i="122"/>
  <c r="AI1041" i="122"/>
  <c r="AI1042" i="122"/>
  <c r="AI1043" i="122"/>
  <c r="AI1044" i="122"/>
  <c r="AI1045" i="122"/>
  <c r="AI1046" i="122"/>
  <c r="AI1047" i="122"/>
  <c r="AI1048" i="122"/>
  <c r="AI1049" i="122"/>
  <c r="AI1050" i="122"/>
  <c r="AI1051" i="122"/>
  <c r="AI1052" i="122"/>
  <c r="AI1053" i="122"/>
  <c r="AI1054" i="122"/>
  <c r="AI1055" i="122"/>
  <c r="AI1056" i="122"/>
  <c r="AI1057" i="122"/>
  <c r="AI1058" i="122"/>
  <c r="AI1059" i="122"/>
  <c r="AI1060" i="122"/>
  <c r="AI1061" i="122"/>
  <c r="AI1062" i="122"/>
  <c r="AI1063" i="122"/>
  <c r="AI1064" i="122"/>
  <c r="AI1065" i="122"/>
  <c r="AI1066" i="122"/>
  <c r="AI1067" i="122"/>
  <c r="AI1068" i="122"/>
  <c r="AI1069" i="122"/>
  <c r="AI1070" i="122"/>
  <c r="AI1071" i="122"/>
  <c r="AI1072" i="122"/>
  <c r="AI1073" i="122"/>
  <c r="AI1074" i="122"/>
  <c r="AI1075" i="122"/>
  <c r="AI1076" i="122"/>
  <c r="AI1077" i="122"/>
  <c r="AI1078" i="122"/>
  <c r="AI1079" i="122"/>
  <c r="AI1080" i="122"/>
  <c r="AI1081" i="122"/>
  <c r="AI1082" i="122"/>
  <c r="AI1083" i="122"/>
  <c r="AI1084" i="122"/>
  <c r="AI1085" i="122"/>
  <c r="AI1086" i="122"/>
  <c r="AI1087" i="122"/>
  <c r="AI1088" i="122"/>
  <c r="AI1089" i="122"/>
  <c r="AI1090" i="122"/>
  <c r="AI1091" i="122"/>
  <c r="AI1092" i="122"/>
  <c r="AI1093" i="122"/>
  <c r="AI1094" i="122"/>
  <c r="AI1095" i="122"/>
  <c r="AI1096" i="122"/>
  <c r="AI1097" i="122"/>
  <c r="AI1098" i="122"/>
  <c r="AI1099" i="122"/>
  <c r="AI1100" i="122"/>
  <c r="AI1101" i="122"/>
  <c r="AI1102" i="122"/>
  <c r="AI1103" i="122"/>
  <c r="AI1104" i="122"/>
  <c r="AI1105" i="122"/>
  <c r="AI1106" i="122"/>
  <c r="AI1107" i="122"/>
  <c r="AI1108" i="122"/>
  <c r="AI1109" i="122"/>
  <c r="AI1110" i="122"/>
  <c r="AI1111" i="122"/>
  <c r="AI1112" i="122"/>
  <c r="AI1113" i="122"/>
  <c r="AI1114" i="122"/>
  <c r="AI1115" i="122"/>
  <c r="AI1116" i="122"/>
  <c r="AI1117" i="122"/>
  <c r="AI1118" i="122"/>
  <c r="AI1119" i="122"/>
  <c r="AI1120" i="122"/>
  <c r="AI1121" i="122"/>
  <c r="AI1122" i="122"/>
  <c r="AI1123" i="122"/>
  <c r="AI1124" i="122"/>
  <c r="AI1125" i="122"/>
  <c r="AI1126" i="122"/>
  <c r="AI1127" i="122"/>
  <c r="AI1128" i="122"/>
  <c r="AI1129" i="122"/>
  <c r="AI1130" i="122"/>
  <c r="AI1131" i="122"/>
  <c r="AI1132" i="122"/>
  <c r="AI1133" i="122"/>
  <c r="AI1134" i="122"/>
  <c r="AI1135" i="122"/>
  <c r="AI1136" i="122"/>
  <c r="AI1137" i="122"/>
  <c r="AI1138" i="122"/>
  <c r="AI1139" i="122"/>
  <c r="AI1140" i="122"/>
  <c r="AI1141" i="122"/>
  <c r="AI1142" i="122"/>
  <c r="AI1143" i="122"/>
  <c r="AI1144" i="122"/>
  <c r="AI1145" i="122"/>
  <c r="AI1146" i="122"/>
  <c r="AI1147" i="122"/>
  <c r="AI1148" i="122"/>
  <c r="AI1149" i="122"/>
  <c r="AI1150" i="122"/>
  <c r="AI1151" i="122"/>
  <c r="AI1152" i="122"/>
  <c r="AI1153" i="122"/>
  <c r="AI1154" i="122"/>
  <c r="AI1155" i="122"/>
  <c r="AI1156" i="122"/>
  <c r="AI1157" i="122"/>
  <c r="AI1158" i="122"/>
  <c r="AI1159" i="122"/>
  <c r="AI1160" i="122"/>
  <c r="AI1161" i="122"/>
  <c r="AI1162" i="122"/>
  <c r="AI1163" i="122"/>
  <c r="AI1164" i="122"/>
  <c r="AI1165" i="122"/>
  <c r="AI1166" i="122"/>
  <c r="AI1167" i="122"/>
  <c r="AI1168" i="122"/>
  <c r="AI1169" i="122"/>
  <c r="AI1170" i="122"/>
  <c r="AI1171" i="122"/>
  <c r="AI1172" i="122"/>
  <c r="AI1173" i="122"/>
  <c r="AI1174" i="122"/>
  <c r="AI1175" i="122"/>
  <c r="AI1176" i="122"/>
  <c r="AI1177" i="122"/>
  <c r="AI1178" i="122"/>
  <c r="AI1179" i="122"/>
  <c r="AI1180" i="122"/>
  <c r="AI1181" i="122"/>
  <c r="AI1182" i="122"/>
  <c r="AI1183" i="122"/>
  <c r="AI1184" i="122"/>
  <c r="AI1185" i="122"/>
  <c r="AI1186" i="122"/>
  <c r="AI1187" i="122"/>
  <c r="AI1188" i="122"/>
  <c r="AI1189" i="122"/>
  <c r="AI1190" i="122"/>
  <c r="AI1191" i="122"/>
  <c r="AI1192" i="122"/>
  <c r="AI1193" i="122"/>
  <c r="AI1194" i="122"/>
  <c r="AI1195" i="122"/>
  <c r="AI1196" i="122"/>
  <c r="AI1197" i="122"/>
  <c r="AI1198" i="122"/>
  <c r="AI1199" i="122"/>
  <c r="AI1200" i="122"/>
  <c r="AI1201" i="122"/>
  <c r="AI1202" i="122"/>
  <c r="AI1203" i="122"/>
  <c r="AI1204" i="122"/>
  <c r="AI1205" i="122"/>
  <c r="AI1206" i="122"/>
  <c r="AI1207" i="122"/>
  <c r="AI1208" i="122"/>
  <c r="AI1209" i="122"/>
  <c r="AI1210" i="122"/>
  <c r="AI1211" i="122"/>
  <c r="AI1212" i="122"/>
  <c r="AI1213" i="122"/>
  <c r="AI1214" i="122"/>
  <c r="AI1215" i="122"/>
  <c r="AI1216" i="122"/>
  <c r="AI1217" i="122"/>
  <c r="AI1218" i="122"/>
  <c r="AI1219" i="122"/>
  <c r="AI1220" i="122"/>
  <c r="AI1221" i="122"/>
  <c r="AI1222" i="122"/>
  <c r="AI1223" i="122"/>
  <c r="AI1224" i="122"/>
  <c r="AI1225" i="122"/>
  <c r="AI1226" i="122"/>
  <c r="AI1227" i="122"/>
  <c r="AI1228" i="122"/>
  <c r="AI1229" i="122"/>
  <c r="AI1230" i="122"/>
  <c r="AI1231" i="122"/>
  <c r="AI1232" i="122"/>
  <c r="AI1233" i="122"/>
  <c r="AI1234" i="122"/>
  <c r="AI1235" i="122"/>
  <c r="AI1236" i="122"/>
  <c r="AI1237" i="122"/>
  <c r="AI1238" i="122"/>
  <c r="AI1239" i="122"/>
  <c r="AI1240" i="122"/>
  <c r="AI1241" i="122"/>
  <c r="AI1242" i="122"/>
  <c r="AI1243" i="122"/>
  <c r="AI1244" i="122"/>
  <c r="AI1245" i="122"/>
  <c r="AI1246" i="122"/>
  <c r="AI1247" i="122"/>
  <c r="AI1248" i="122"/>
  <c r="AI1249" i="122"/>
  <c r="AI1250" i="122"/>
  <c r="AI1251" i="122"/>
  <c r="AI1252" i="122"/>
  <c r="AI1253" i="122"/>
  <c r="AI1254" i="122"/>
  <c r="AI1255" i="122"/>
  <c r="AI1256" i="122"/>
  <c r="AI1257" i="122"/>
  <c r="AI1258" i="122"/>
  <c r="AI1259" i="122"/>
  <c r="AI1260" i="122"/>
  <c r="AI1261" i="122"/>
  <c r="AI1262" i="122"/>
  <c r="AI1263" i="122"/>
  <c r="AI1264" i="122"/>
  <c r="AI1265" i="122"/>
  <c r="AI1266" i="122"/>
  <c r="AI1267" i="122"/>
  <c r="AI1268" i="122"/>
  <c r="AI1269" i="122"/>
  <c r="AI1270" i="122"/>
  <c r="AI1271" i="122"/>
  <c r="AI1272" i="122"/>
  <c r="AI1273" i="122"/>
  <c r="AI1274" i="122"/>
  <c r="AI1275" i="122"/>
  <c r="AI1276" i="122"/>
  <c r="AI1277" i="122"/>
  <c r="AI1278" i="122"/>
  <c r="AI1279" i="122"/>
  <c r="AI1280" i="122"/>
  <c r="AI1281" i="122"/>
  <c r="AI1282" i="122"/>
  <c r="AI1283" i="122"/>
  <c r="AI1284" i="122"/>
  <c r="AI1285" i="122"/>
  <c r="AI1286" i="122"/>
  <c r="AI1287" i="122"/>
  <c r="AI1288" i="122"/>
  <c r="AI1289" i="122"/>
  <c r="AI1290" i="122"/>
  <c r="AI1291" i="122"/>
  <c r="AI1292" i="122"/>
  <c r="AI1293" i="122"/>
  <c r="AI1294" i="122"/>
  <c r="AI1295" i="122"/>
  <c r="AI1296" i="122"/>
  <c r="AI1297" i="122"/>
  <c r="AI1298" i="122"/>
  <c r="AI1299" i="122"/>
  <c r="AI1300" i="122"/>
  <c r="AI1301" i="122"/>
  <c r="AI1302" i="122"/>
  <c r="AI1303" i="122"/>
  <c r="AI1304" i="122"/>
  <c r="AI1305" i="122"/>
  <c r="AI1306" i="122"/>
  <c r="AI1307" i="122"/>
  <c r="AI1308" i="122"/>
  <c r="AI1309" i="122"/>
  <c r="AI1310" i="122"/>
  <c r="U8" i="122"/>
  <c r="S8" i="122"/>
  <c r="L91" i="104" l="1"/>
  <c r="G25" i="104" s="1"/>
  <c r="L101" i="104"/>
  <c r="L95" i="104"/>
  <c r="L99" i="104"/>
  <c r="L100" i="104"/>
  <c r="L96" i="104"/>
  <c r="L94" i="104"/>
  <c r="L92" i="104"/>
  <c r="L98" i="104"/>
  <c r="L97" i="104"/>
  <c r="L93" i="104"/>
  <c r="L102" i="104"/>
  <c r="L103" i="104"/>
  <c r="D10" i="121"/>
  <c r="C5" i="92"/>
  <c r="D11" i="121"/>
  <c r="D12" i="121"/>
  <c r="D13" i="121"/>
  <c r="D14" i="121"/>
  <c r="D15" i="121"/>
  <c r="D16" i="121"/>
  <c r="D17" i="121"/>
  <c r="D18" i="121"/>
  <c r="D19" i="121"/>
  <c r="D20" i="121"/>
  <c r="D21" i="121"/>
  <c r="D22" i="121"/>
  <c r="D23" i="121"/>
  <c r="D24" i="121"/>
  <c r="D25" i="121"/>
  <c r="D26" i="121"/>
  <c r="D27" i="121"/>
  <c r="D28" i="121"/>
  <c r="D29" i="121"/>
  <c r="D30" i="121"/>
  <c r="D31" i="121"/>
  <c r="D32" i="121"/>
  <c r="D33" i="121"/>
  <c r="D34" i="121"/>
  <c r="D35" i="121"/>
  <c r="D36" i="121"/>
  <c r="D37" i="121"/>
  <c r="D38" i="121"/>
  <c r="D39" i="121"/>
  <c r="D40" i="121"/>
  <c r="D41" i="121"/>
  <c r="D42" i="121"/>
  <c r="D43" i="121"/>
  <c r="D44" i="121"/>
  <c r="D45" i="121"/>
  <c r="D46" i="121"/>
  <c r="D47" i="121"/>
  <c r="D48" i="121"/>
  <c r="D49" i="121"/>
  <c r="D50" i="121"/>
  <c r="D51" i="121"/>
  <c r="D52" i="121"/>
  <c r="D53" i="121"/>
  <c r="D54" i="121"/>
  <c r="D55" i="121"/>
  <c r="D56" i="121"/>
  <c r="D57" i="121"/>
  <c r="D58" i="121"/>
  <c r="D59" i="121"/>
  <c r="D60" i="121"/>
  <c r="D61" i="121"/>
  <c r="D62" i="121"/>
  <c r="D63" i="121"/>
  <c r="D64" i="121"/>
  <c r="D65" i="121"/>
  <c r="D66" i="121"/>
  <c r="D67" i="121"/>
  <c r="D68" i="121"/>
  <c r="D69" i="121"/>
  <c r="D70" i="121"/>
  <c r="D71" i="121"/>
  <c r="D72" i="121"/>
  <c r="D73" i="121"/>
  <c r="D74" i="121"/>
  <c r="D75" i="121"/>
  <c r="D76" i="121"/>
  <c r="D77" i="121"/>
  <c r="D78" i="121"/>
  <c r="D79" i="121"/>
  <c r="D80" i="121"/>
  <c r="D81" i="121"/>
  <c r="D82" i="121"/>
  <c r="D83" i="121"/>
  <c r="D84" i="121"/>
  <c r="D85" i="121"/>
  <c r="D86" i="121"/>
  <c r="D87" i="121"/>
  <c r="D88" i="121"/>
  <c r="D89" i="121"/>
  <c r="D90" i="121"/>
  <c r="D91" i="121"/>
  <c r="D92" i="121"/>
  <c r="D93" i="121"/>
  <c r="D94" i="121"/>
  <c r="D95" i="121"/>
  <c r="D96" i="121"/>
  <c r="D97" i="121"/>
  <c r="D98" i="121"/>
  <c r="D99" i="121"/>
  <c r="D100" i="121"/>
  <c r="D101" i="121"/>
  <c r="D102" i="121"/>
  <c r="D103" i="121"/>
  <c r="D104" i="121"/>
  <c r="D105" i="121"/>
  <c r="D106" i="121"/>
  <c r="D107" i="121"/>
  <c r="D108" i="121"/>
  <c r="D109" i="121"/>
  <c r="D110" i="121"/>
  <c r="D111" i="121"/>
  <c r="D112" i="121"/>
  <c r="D113" i="121"/>
  <c r="D114" i="121"/>
  <c r="D115" i="121"/>
  <c r="D116" i="121"/>
  <c r="D117" i="121"/>
  <c r="D118" i="121"/>
  <c r="D119" i="121"/>
  <c r="D120" i="121"/>
  <c r="D121" i="121"/>
  <c r="D122" i="121"/>
  <c r="D123" i="121"/>
  <c r="D124" i="121"/>
  <c r="D125" i="121"/>
  <c r="D126" i="121"/>
  <c r="D127" i="121"/>
  <c r="D128" i="121"/>
  <c r="D129" i="121"/>
  <c r="D130" i="121"/>
  <c r="D131" i="121"/>
  <c r="D132" i="121"/>
  <c r="D133" i="121"/>
  <c r="D134" i="121"/>
  <c r="D135" i="121"/>
  <c r="D136" i="121"/>
  <c r="D137" i="121"/>
  <c r="D138" i="121"/>
  <c r="D139" i="121"/>
  <c r="D140" i="121"/>
  <c r="D141" i="121"/>
  <c r="D142" i="121"/>
  <c r="D143" i="121"/>
  <c r="D144" i="121"/>
  <c r="D145" i="121"/>
  <c r="D146" i="121"/>
  <c r="D147" i="121"/>
  <c r="D148" i="121"/>
  <c r="D149" i="121"/>
  <c r="D150" i="121"/>
  <c r="D151" i="121"/>
  <c r="D152" i="121"/>
  <c r="D153" i="121"/>
  <c r="D154" i="121"/>
  <c r="D155" i="121"/>
  <c r="D156" i="121"/>
  <c r="D157" i="121"/>
  <c r="D158" i="121"/>
  <c r="D159" i="121"/>
  <c r="D160" i="121"/>
  <c r="D161" i="121"/>
  <c r="D162" i="121"/>
  <c r="D163" i="121"/>
  <c r="D164" i="121"/>
  <c r="D165" i="121"/>
  <c r="D166" i="121"/>
  <c r="D167" i="121"/>
  <c r="D168" i="121"/>
  <c r="D169" i="121"/>
  <c r="D170" i="121"/>
  <c r="D171" i="121"/>
  <c r="D172" i="121"/>
  <c r="D173" i="121"/>
  <c r="D174" i="121"/>
  <c r="D175" i="121"/>
  <c r="D176" i="121"/>
  <c r="D177" i="121"/>
  <c r="D178" i="121"/>
  <c r="D179" i="121"/>
  <c r="D180" i="121"/>
  <c r="D181" i="121"/>
  <c r="D182" i="121"/>
  <c r="D183" i="121"/>
  <c r="D184" i="121"/>
  <c r="D185" i="121"/>
  <c r="D186" i="121"/>
  <c r="D187" i="121"/>
  <c r="D188" i="121"/>
  <c r="D189" i="121"/>
  <c r="D190" i="121"/>
  <c r="D191" i="121"/>
  <c r="D192" i="121"/>
  <c r="D193" i="121"/>
  <c r="D194" i="121"/>
  <c r="D195" i="121"/>
  <c r="D196" i="121"/>
  <c r="D197" i="121"/>
  <c r="D198" i="121"/>
  <c r="D199" i="121"/>
  <c r="D200" i="121"/>
  <c r="D201" i="121"/>
  <c r="D202" i="121"/>
  <c r="D203" i="121"/>
  <c r="D204" i="121"/>
  <c r="D205" i="121"/>
  <c r="D206" i="121"/>
  <c r="D207" i="121"/>
  <c r="D208" i="121"/>
  <c r="D209" i="121"/>
  <c r="D210" i="121"/>
  <c r="D211" i="121"/>
  <c r="D212" i="121"/>
  <c r="D213" i="121"/>
  <c r="D214" i="121"/>
  <c r="D215" i="121"/>
  <c r="D216" i="121"/>
  <c r="D217" i="121"/>
  <c r="D218" i="121"/>
  <c r="D219" i="121"/>
  <c r="D220" i="121"/>
  <c r="D221" i="121"/>
  <c r="D222" i="121"/>
  <c r="D223" i="121"/>
  <c r="D224" i="121"/>
  <c r="D225" i="121"/>
  <c r="D226" i="121"/>
  <c r="D227" i="121"/>
  <c r="D228" i="121"/>
  <c r="D229" i="121"/>
  <c r="D230" i="121"/>
  <c r="D231" i="121"/>
  <c r="D232" i="121"/>
  <c r="D233" i="121"/>
  <c r="D234" i="121"/>
  <c r="D235" i="121"/>
  <c r="D236" i="121"/>
  <c r="D237" i="121"/>
  <c r="D238" i="121"/>
  <c r="D239" i="121"/>
  <c r="D240" i="121"/>
  <c r="D241" i="121"/>
  <c r="D242" i="121"/>
  <c r="D243" i="121"/>
  <c r="D244" i="121"/>
  <c r="D245" i="121"/>
  <c r="D246" i="121"/>
  <c r="D247" i="121"/>
  <c r="D248" i="121"/>
  <c r="D249" i="121"/>
  <c r="D250" i="121"/>
  <c r="D251" i="121"/>
  <c r="D252" i="121"/>
  <c r="D253" i="121"/>
  <c r="D254" i="121"/>
  <c r="D255" i="121"/>
  <c r="D256" i="121"/>
  <c r="D257" i="121"/>
  <c r="D258" i="121"/>
  <c r="D259" i="121"/>
  <c r="D260" i="121"/>
  <c r="D261" i="121"/>
  <c r="D262" i="121"/>
  <c r="D263" i="121"/>
  <c r="D264" i="121"/>
  <c r="D265" i="121"/>
  <c r="D266" i="121"/>
  <c r="D267" i="121"/>
  <c r="D268" i="121"/>
  <c r="D269" i="121"/>
  <c r="D270" i="121"/>
  <c r="D271" i="121"/>
  <c r="D272" i="121"/>
  <c r="D273" i="121"/>
  <c r="D274" i="121"/>
  <c r="D275" i="121"/>
  <c r="D276" i="121"/>
  <c r="D277" i="121"/>
  <c r="D278" i="121"/>
  <c r="D279" i="121"/>
  <c r="D280" i="121"/>
  <c r="D281" i="121"/>
  <c r="D282" i="121"/>
  <c r="D283" i="121"/>
  <c r="D284" i="121"/>
  <c r="D285" i="121"/>
  <c r="D286" i="121"/>
  <c r="D287" i="121"/>
  <c r="D288" i="121"/>
  <c r="D289" i="121"/>
  <c r="D290" i="121"/>
  <c r="D291" i="121"/>
  <c r="D292" i="121"/>
  <c r="D293" i="121"/>
  <c r="D294" i="121"/>
  <c r="D295" i="121"/>
  <c r="D296" i="121"/>
  <c r="D297" i="121"/>
  <c r="D298" i="121"/>
  <c r="D299" i="121"/>
  <c r="D300" i="121"/>
  <c r="D301" i="121"/>
  <c r="D302" i="121"/>
  <c r="D303" i="121"/>
  <c r="D304" i="121"/>
  <c r="D305" i="121"/>
  <c r="D306" i="121"/>
  <c r="D307" i="121"/>
  <c r="D308" i="121"/>
  <c r="D309" i="121"/>
  <c r="D310" i="121"/>
  <c r="D311" i="121"/>
  <c r="D312" i="121"/>
  <c r="D313" i="121"/>
  <c r="D314" i="121"/>
  <c r="D315" i="121"/>
  <c r="D316" i="121"/>
  <c r="D317" i="121"/>
  <c r="D318" i="121"/>
  <c r="D319" i="121"/>
  <c r="D320" i="121"/>
  <c r="D321" i="121"/>
  <c r="D322" i="121"/>
  <c r="D323" i="121"/>
  <c r="D324" i="121"/>
  <c r="D325" i="121"/>
  <c r="D326" i="121"/>
  <c r="D327" i="121"/>
  <c r="D328" i="121"/>
  <c r="D329" i="121"/>
  <c r="D330" i="121"/>
  <c r="D331" i="121"/>
  <c r="D332" i="121"/>
  <c r="D333" i="121"/>
  <c r="D334" i="121"/>
  <c r="D335" i="121"/>
  <c r="D336" i="121"/>
  <c r="D337" i="121"/>
  <c r="D338" i="121"/>
  <c r="D339" i="121"/>
  <c r="D340" i="121"/>
  <c r="D341" i="121"/>
  <c r="D342" i="121"/>
  <c r="D343" i="121"/>
  <c r="D344" i="121"/>
  <c r="D345" i="121"/>
  <c r="D346" i="121"/>
  <c r="D347" i="121"/>
  <c r="D348" i="121"/>
  <c r="D349" i="121"/>
  <c r="D350" i="121"/>
  <c r="D351" i="121"/>
  <c r="D352" i="121"/>
  <c r="D353" i="121"/>
  <c r="D354" i="121"/>
  <c r="D355" i="121"/>
  <c r="D356" i="121"/>
  <c r="D357" i="121"/>
  <c r="D358" i="121"/>
  <c r="D359" i="121"/>
  <c r="D360" i="121"/>
  <c r="D361" i="121"/>
  <c r="D362" i="121"/>
  <c r="D363" i="121"/>
  <c r="D364" i="121"/>
  <c r="D365" i="121"/>
  <c r="D366" i="121"/>
  <c r="D367" i="121"/>
  <c r="D368" i="121"/>
  <c r="D369" i="121"/>
  <c r="D370" i="121"/>
  <c r="D371" i="121"/>
  <c r="D372" i="121"/>
  <c r="D373" i="121"/>
  <c r="D374" i="121"/>
  <c r="D375" i="121"/>
  <c r="D376" i="121"/>
  <c r="D377" i="121"/>
  <c r="D378" i="121"/>
  <c r="D379" i="121"/>
  <c r="D380" i="121"/>
  <c r="D381" i="121"/>
  <c r="D382" i="121"/>
  <c r="D383" i="121"/>
  <c r="D384" i="121"/>
  <c r="D385" i="121"/>
  <c r="D386" i="121"/>
  <c r="D387" i="121"/>
  <c r="D388" i="121"/>
  <c r="D389" i="121"/>
  <c r="D390" i="121"/>
  <c r="D391" i="121"/>
  <c r="D392" i="121"/>
  <c r="D393" i="121"/>
  <c r="D394" i="121"/>
  <c r="D395" i="121"/>
  <c r="D396" i="121"/>
  <c r="D397" i="121"/>
  <c r="D398" i="121"/>
  <c r="D399" i="121"/>
  <c r="D400" i="121"/>
  <c r="D401" i="121"/>
  <c r="D402" i="121"/>
  <c r="D403" i="121"/>
  <c r="D404" i="121"/>
  <c r="D405" i="121"/>
  <c r="D406" i="121"/>
  <c r="D407" i="121"/>
  <c r="D408" i="121"/>
  <c r="D409" i="121"/>
  <c r="D410" i="121"/>
  <c r="D411" i="121"/>
  <c r="D412" i="121"/>
  <c r="D413" i="121"/>
  <c r="D414" i="121"/>
  <c r="D415" i="121"/>
  <c r="D416" i="121"/>
  <c r="D417" i="121"/>
  <c r="D418" i="121"/>
  <c r="D419" i="121"/>
  <c r="D420" i="121"/>
  <c r="D421" i="121"/>
  <c r="D422" i="121"/>
  <c r="D423" i="121"/>
  <c r="D424" i="121"/>
  <c r="D425" i="121"/>
  <c r="D426" i="121"/>
  <c r="D427" i="121"/>
  <c r="D428" i="121"/>
  <c r="D429" i="121"/>
  <c r="D430" i="121"/>
  <c r="D431" i="121"/>
  <c r="D432" i="121"/>
  <c r="D433" i="121"/>
  <c r="D434" i="121"/>
  <c r="D435" i="121"/>
  <c r="D436" i="121"/>
  <c r="D437" i="121"/>
  <c r="D438" i="121"/>
  <c r="D439" i="121"/>
  <c r="D440" i="121"/>
  <c r="D441" i="121"/>
  <c r="D442" i="121"/>
  <c r="D443" i="121"/>
  <c r="D444" i="121"/>
  <c r="D445" i="121"/>
  <c r="D446" i="121"/>
  <c r="D447" i="121"/>
  <c r="D448" i="121"/>
  <c r="D449" i="121"/>
  <c r="D450" i="121"/>
  <c r="D451" i="121"/>
  <c r="D452" i="121"/>
  <c r="D453" i="121"/>
  <c r="D454" i="121"/>
  <c r="D455" i="121"/>
  <c r="D456" i="121"/>
  <c r="D457" i="121"/>
  <c r="D458" i="121"/>
  <c r="D459" i="121"/>
  <c r="D460" i="121"/>
  <c r="D461" i="121"/>
  <c r="D462" i="121"/>
  <c r="D463" i="121"/>
  <c r="D464" i="121"/>
  <c r="D465" i="121"/>
  <c r="D466" i="121"/>
  <c r="D467" i="121"/>
  <c r="D468" i="121"/>
  <c r="D469" i="121"/>
  <c r="D470" i="121"/>
  <c r="D471" i="121"/>
  <c r="D472" i="121"/>
  <c r="D473" i="121"/>
  <c r="D474" i="121"/>
  <c r="D475" i="121"/>
  <c r="D476" i="121"/>
  <c r="D477" i="121"/>
  <c r="D478" i="121"/>
  <c r="D479" i="121"/>
  <c r="D480" i="121"/>
  <c r="D481" i="121"/>
  <c r="D482" i="121"/>
  <c r="D483" i="121"/>
  <c r="D484" i="121"/>
  <c r="D485" i="121"/>
  <c r="D486" i="121"/>
  <c r="D487" i="121"/>
  <c r="D488" i="121"/>
  <c r="D489" i="121"/>
  <c r="D490" i="121"/>
  <c r="D491" i="121"/>
  <c r="D492" i="121"/>
  <c r="D493" i="121"/>
  <c r="D494" i="121"/>
  <c r="D495" i="121"/>
  <c r="D496" i="121"/>
  <c r="D497" i="121"/>
  <c r="D498" i="121"/>
  <c r="D499" i="121"/>
  <c r="D500" i="121"/>
  <c r="D501" i="121"/>
  <c r="D502" i="121"/>
  <c r="D503" i="121"/>
  <c r="D504" i="121"/>
  <c r="D505" i="121"/>
  <c r="D506" i="121"/>
  <c r="D507" i="121"/>
  <c r="D508" i="121"/>
  <c r="D509" i="121"/>
  <c r="D510" i="121"/>
  <c r="D511" i="121"/>
  <c r="D512" i="121"/>
  <c r="D513" i="121"/>
  <c r="D514" i="121"/>
  <c r="D515" i="121"/>
  <c r="D516" i="121"/>
  <c r="D517" i="121"/>
  <c r="D518" i="121"/>
  <c r="D519" i="121"/>
  <c r="D520" i="121"/>
  <c r="D521" i="121"/>
  <c r="D522" i="121"/>
  <c r="D523" i="121"/>
  <c r="D524" i="121"/>
  <c r="D525" i="121"/>
  <c r="D526" i="121"/>
  <c r="D527" i="121"/>
  <c r="D528" i="121"/>
  <c r="D529" i="121"/>
  <c r="D530" i="121"/>
  <c r="D531" i="121"/>
  <c r="D532" i="121"/>
  <c r="D533" i="121"/>
  <c r="D534" i="121"/>
  <c r="D535" i="121"/>
  <c r="D536" i="121"/>
  <c r="D537" i="121"/>
  <c r="D538" i="121"/>
  <c r="D539" i="121"/>
  <c r="D540" i="121"/>
  <c r="D541" i="121"/>
  <c r="D542" i="121"/>
  <c r="D543" i="121"/>
  <c r="D544" i="121"/>
  <c r="D545" i="121"/>
  <c r="D546" i="121"/>
  <c r="D547" i="121"/>
  <c r="D548" i="121"/>
  <c r="D549" i="121"/>
  <c r="D550" i="121"/>
  <c r="D551" i="121"/>
  <c r="D552" i="121"/>
  <c r="D553" i="121"/>
  <c r="D554" i="121"/>
  <c r="D555" i="121"/>
  <c r="D556" i="121"/>
  <c r="D557" i="121"/>
  <c r="D558" i="121"/>
  <c r="D559" i="121"/>
  <c r="D560" i="121"/>
  <c r="D561" i="121"/>
  <c r="D562" i="121"/>
  <c r="D563" i="121"/>
  <c r="D564" i="121"/>
  <c r="D565" i="121"/>
  <c r="D566" i="121"/>
  <c r="D567" i="121"/>
  <c r="D568" i="121"/>
  <c r="D569" i="121"/>
  <c r="D570" i="121"/>
  <c r="D571" i="121"/>
  <c r="D572" i="121"/>
  <c r="D573" i="121"/>
  <c r="D574" i="121"/>
  <c r="D575" i="121"/>
  <c r="D576" i="121"/>
  <c r="D577" i="121"/>
  <c r="D578" i="121"/>
  <c r="D579" i="121"/>
  <c r="D580" i="121"/>
  <c r="D581" i="121"/>
  <c r="D582" i="121"/>
  <c r="D583" i="121"/>
  <c r="D584" i="121"/>
  <c r="D585" i="121"/>
  <c r="D586" i="121"/>
  <c r="D587" i="121"/>
  <c r="D588" i="121"/>
  <c r="D589" i="121"/>
  <c r="D590" i="121"/>
  <c r="D591" i="121"/>
  <c r="D592" i="121"/>
  <c r="D593" i="121"/>
  <c r="D594" i="121"/>
  <c r="D595" i="121"/>
  <c r="D596" i="121"/>
  <c r="D597" i="121"/>
  <c r="D598" i="121"/>
  <c r="D599" i="121"/>
  <c r="D600" i="121"/>
  <c r="D601" i="121"/>
  <c r="D602" i="121"/>
  <c r="D603" i="121"/>
  <c r="D604" i="121"/>
  <c r="D605" i="121"/>
  <c r="D606" i="121"/>
  <c r="D607" i="121"/>
  <c r="D608" i="121"/>
  <c r="D609" i="121"/>
  <c r="D610" i="121"/>
  <c r="D611" i="121"/>
  <c r="D612" i="121"/>
  <c r="D613" i="121"/>
  <c r="D614" i="121"/>
  <c r="D615" i="121"/>
  <c r="D616" i="121"/>
  <c r="D617" i="121"/>
  <c r="D618" i="121"/>
  <c r="D619" i="121"/>
  <c r="D620" i="121"/>
  <c r="D621" i="121"/>
  <c r="D622" i="121"/>
  <c r="D623" i="121"/>
  <c r="D624" i="121"/>
  <c r="D625" i="121"/>
  <c r="D626" i="121"/>
  <c r="D627" i="121"/>
  <c r="D628" i="121"/>
  <c r="D629" i="121"/>
  <c r="D630" i="121"/>
  <c r="D631" i="121"/>
  <c r="D632" i="121"/>
  <c r="D633" i="121"/>
  <c r="D634" i="121"/>
  <c r="D635" i="121"/>
  <c r="D636" i="121"/>
  <c r="D637" i="121"/>
  <c r="D638" i="121"/>
  <c r="D639" i="121"/>
  <c r="D640" i="121"/>
  <c r="D641" i="121"/>
  <c r="D642" i="121"/>
  <c r="D643" i="121"/>
  <c r="D644" i="121"/>
  <c r="D645" i="121"/>
  <c r="D646" i="121"/>
  <c r="D647" i="121"/>
  <c r="D648" i="121"/>
  <c r="D649" i="121"/>
  <c r="D650" i="121"/>
  <c r="D651" i="121"/>
  <c r="D652" i="121"/>
  <c r="D653" i="121"/>
  <c r="D654" i="121"/>
  <c r="D655" i="121"/>
  <c r="D656" i="121"/>
  <c r="D657" i="121"/>
  <c r="D658" i="121"/>
  <c r="D659" i="121"/>
  <c r="D660" i="121"/>
  <c r="D661" i="121"/>
  <c r="D662" i="121"/>
  <c r="D663" i="121"/>
  <c r="D664" i="121"/>
  <c r="D665" i="121"/>
  <c r="D666" i="121"/>
  <c r="D667" i="121"/>
  <c r="D668" i="121"/>
  <c r="D669" i="121"/>
  <c r="D670" i="121"/>
  <c r="D671" i="121"/>
  <c r="D672" i="121"/>
  <c r="D673" i="121"/>
  <c r="D674" i="121"/>
  <c r="D675" i="121"/>
  <c r="D676" i="121"/>
  <c r="D677" i="121"/>
  <c r="D678" i="121"/>
  <c r="D679" i="121"/>
  <c r="D680" i="121"/>
  <c r="D681" i="121"/>
  <c r="D682" i="121"/>
  <c r="D683" i="121"/>
  <c r="D684" i="121"/>
  <c r="D685" i="121"/>
  <c r="D686" i="121"/>
  <c r="D687" i="121"/>
  <c r="D688" i="121"/>
  <c r="D689" i="121"/>
  <c r="D690" i="121"/>
  <c r="D691" i="121"/>
  <c r="D692" i="121"/>
  <c r="D693" i="121"/>
  <c r="D694" i="121"/>
  <c r="D695" i="121"/>
  <c r="D696" i="121"/>
  <c r="D697" i="121"/>
  <c r="D698" i="121"/>
  <c r="D699" i="121"/>
  <c r="D700" i="121"/>
  <c r="D701" i="121"/>
  <c r="D702" i="121"/>
  <c r="D703" i="121"/>
  <c r="D704" i="121"/>
  <c r="D705" i="121"/>
  <c r="D706" i="121"/>
  <c r="D707" i="121"/>
  <c r="D708" i="121"/>
  <c r="D709" i="121"/>
  <c r="D710" i="121"/>
  <c r="D711" i="121"/>
  <c r="D712" i="121"/>
  <c r="D713" i="121"/>
  <c r="D714" i="121"/>
  <c r="D715" i="121"/>
  <c r="D716" i="121"/>
  <c r="D717" i="121"/>
  <c r="D718" i="121"/>
  <c r="D719" i="121"/>
  <c r="D720" i="121"/>
  <c r="D721" i="121"/>
  <c r="D722" i="121"/>
  <c r="D723" i="121"/>
  <c r="D724" i="121"/>
  <c r="D725" i="121"/>
  <c r="D726" i="121"/>
  <c r="D727" i="121"/>
  <c r="D728" i="121"/>
  <c r="D729" i="121"/>
  <c r="D730" i="121"/>
  <c r="D731" i="121"/>
  <c r="D732" i="121"/>
  <c r="D733" i="121"/>
  <c r="D734" i="121"/>
  <c r="D735" i="121"/>
  <c r="D736" i="121"/>
  <c r="D737" i="121"/>
  <c r="D738" i="121"/>
  <c r="D739" i="121"/>
  <c r="D740" i="121"/>
  <c r="D741" i="121"/>
  <c r="D742" i="121"/>
  <c r="D743" i="121"/>
  <c r="D744" i="121"/>
  <c r="D745" i="121"/>
  <c r="D746" i="121"/>
  <c r="D747" i="121"/>
  <c r="D748" i="121"/>
  <c r="D749" i="121"/>
  <c r="D750" i="121"/>
  <c r="D751" i="121"/>
  <c r="D752" i="121"/>
  <c r="D753" i="121"/>
  <c r="D754" i="121"/>
  <c r="D755" i="121"/>
  <c r="D756" i="121"/>
  <c r="D757" i="121"/>
  <c r="D758" i="121"/>
  <c r="D759" i="121"/>
  <c r="D760" i="121"/>
  <c r="D761" i="121"/>
  <c r="D762" i="121"/>
  <c r="D763" i="121"/>
  <c r="D764" i="121"/>
  <c r="D765" i="121"/>
  <c r="D766" i="121"/>
  <c r="D767" i="121"/>
  <c r="D768" i="121"/>
  <c r="D769" i="121"/>
  <c r="D770" i="121"/>
  <c r="D771" i="121"/>
  <c r="D772" i="121"/>
  <c r="D773" i="121"/>
  <c r="D774" i="121"/>
  <c r="D775" i="121"/>
  <c r="D776" i="121"/>
  <c r="D777" i="121"/>
  <c r="D778" i="121"/>
  <c r="D779" i="121"/>
  <c r="D780" i="121"/>
  <c r="D781" i="121"/>
  <c r="D782" i="121"/>
  <c r="D783" i="121"/>
  <c r="D784" i="121"/>
  <c r="D785" i="121"/>
  <c r="D786" i="121"/>
  <c r="D787" i="121"/>
  <c r="D788" i="121"/>
  <c r="D789" i="121"/>
  <c r="D790" i="121"/>
  <c r="D791" i="121"/>
  <c r="D792" i="121"/>
  <c r="D793" i="121"/>
  <c r="D794" i="121"/>
  <c r="D795" i="121"/>
  <c r="D796" i="121"/>
  <c r="D797" i="121"/>
  <c r="D798" i="121"/>
  <c r="D799" i="121"/>
  <c r="D800" i="121"/>
  <c r="D801" i="121"/>
  <c r="D802" i="121"/>
  <c r="D803" i="121"/>
  <c r="D804" i="121"/>
  <c r="D805" i="121"/>
  <c r="D806" i="121"/>
  <c r="D807" i="121"/>
  <c r="D808" i="121"/>
  <c r="D809" i="121"/>
  <c r="D810" i="121"/>
  <c r="D811" i="121"/>
  <c r="D812" i="121"/>
  <c r="D813" i="121"/>
  <c r="D814" i="121"/>
  <c r="D815" i="121"/>
  <c r="D816" i="121"/>
  <c r="D817" i="121"/>
  <c r="D818" i="121"/>
  <c r="D819" i="121"/>
  <c r="D820" i="121"/>
  <c r="D821" i="121"/>
  <c r="D822" i="121"/>
  <c r="D823" i="121"/>
  <c r="D824" i="121"/>
  <c r="D825" i="121"/>
  <c r="D826" i="121"/>
  <c r="D827" i="121"/>
  <c r="D828" i="121"/>
  <c r="D829" i="121"/>
  <c r="D830" i="121"/>
  <c r="D831" i="121"/>
  <c r="D832" i="121"/>
  <c r="D833" i="121"/>
  <c r="D834" i="121"/>
  <c r="D835" i="121"/>
  <c r="D836" i="121"/>
  <c r="D837" i="121"/>
  <c r="D838" i="121"/>
  <c r="D839" i="121"/>
  <c r="D840" i="121"/>
  <c r="D841" i="121"/>
  <c r="D842" i="121"/>
  <c r="D843" i="121"/>
  <c r="D844" i="121"/>
  <c r="D845" i="121"/>
  <c r="D846" i="121"/>
  <c r="D847" i="121"/>
  <c r="D848" i="121"/>
  <c r="D849" i="121"/>
  <c r="D850" i="121"/>
  <c r="D851" i="121"/>
  <c r="D852" i="121"/>
  <c r="D853" i="121"/>
  <c r="D854" i="121"/>
  <c r="D855" i="121"/>
  <c r="D856" i="121"/>
  <c r="D857" i="121"/>
  <c r="D858" i="121"/>
  <c r="D859" i="121"/>
  <c r="D860" i="121"/>
  <c r="D861" i="121"/>
  <c r="D862" i="121"/>
  <c r="D863" i="121"/>
  <c r="D864" i="121"/>
  <c r="D865" i="121"/>
  <c r="D866" i="121"/>
  <c r="D867" i="121"/>
  <c r="D868" i="121"/>
  <c r="D869" i="121"/>
  <c r="D870" i="121"/>
  <c r="D871" i="121"/>
  <c r="D872" i="121"/>
  <c r="D873" i="121"/>
  <c r="D874" i="121"/>
  <c r="D875" i="121"/>
  <c r="D876" i="121"/>
  <c r="D877" i="121"/>
  <c r="D878" i="121"/>
  <c r="D879" i="121"/>
  <c r="D880" i="121"/>
  <c r="D881" i="121"/>
  <c r="D882" i="121"/>
  <c r="D883" i="121"/>
  <c r="D884" i="121"/>
  <c r="D885" i="121"/>
  <c r="D886" i="121"/>
  <c r="D887" i="121"/>
  <c r="D888" i="121"/>
  <c r="D889" i="121"/>
  <c r="D890" i="121"/>
  <c r="D891" i="121"/>
  <c r="D892" i="121"/>
  <c r="D893" i="121"/>
  <c r="D894" i="121"/>
  <c r="D895" i="121"/>
  <c r="D896" i="121"/>
  <c r="D897" i="121"/>
  <c r="D898" i="121"/>
  <c r="D899" i="121"/>
  <c r="D900" i="121"/>
  <c r="D901" i="121"/>
  <c r="D902" i="121"/>
  <c r="D903" i="121"/>
  <c r="D904" i="121"/>
  <c r="D905" i="121"/>
  <c r="D906" i="121"/>
  <c r="D907" i="121"/>
  <c r="D908" i="121"/>
  <c r="D909" i="121"/>
  <c r="D910" i="121"/>
  <c r="D911" i="121"/>
  <c r="D912" i="121"/>
  <c r="D913" i="121"/>
  <c r="D914" i="121"/>
  <c r="D915" i="121"/>
  <c r="D916" i="121"/>
  <c r="D917" i="121"/>
  <c r="D918" i="121"/>
  <c r="D919" i="121"/>
  <c r="D920" i="121"/>
  <c r="D921" i="121"/>
  <c r="D922" i="121"/>
  <c r="D923" i="121"/>
  <c r="D924" i="121"/>
  <c r="D925" i="121"/>
  <c r="D926" i="121"/>
  <c r="D927" i="121"/>
  <c r="D928" i="121"/>
  <c r="D929" i="121"/>
  <c r="D930" i="121"/>
  <c r="D931" i="121"/>
  <c r="D932" i="121"/>
  <c r="D933" i="121"/>
  <c r="D934" i="121"/>
  <c r="D935" i="121"/>
  <c r="D936" i="121"/>
  <c r="D937" i="121"/>
  <c r="D938" i="121"/>
  <c r="D939" i="121"/>
  <c r="D940" i="121"/>
  <c r="D941" i="121"/>
  <c r="D942" i="121"/>
  <c r="D943" i="121"/>
  <c r="D944" i="121"/>
  <c r="D945" i="121"/>
  <c r="D946" i="121"/>
  <c r="D947" i="121"/>
  <c r="D948" i="121"/>
  <c r="D949" i="121"/>
  <c r="D950" i="121"/>
  <c r="D951" i="121"/>
  <c r="D952" i="121"/>
  <c r="D953" i="121"/>
  <c r="D954" i="121"/>
  <c r="D955" i="121"/>
  <c r="D956" i="121"/>
  <c r="D957" i="121"/>
  <c r="D958" i="121"/>
  <c r="D959" i="121"/>
  <c r="D960" i="121"/>
  <c r="D961" i="121"/>
  <c r="D962" i="121"/>
  <c r="D963" i="121"/>
  <c r="D964" i="121"/>
  <c r="D965" i="121"/>
  <c r="D966" i="121"/>
  <c r="D967" i="121"/>
  <c r="D968" i="121"/>
  <c r="D969" i="121"/>
  <c r="D970" i="121"/>
  <c r="D971" i="121"/>
  <c r="D972" i="121"/>
  <c r="D973" i="121"/>
  <c r="D974" i="121"/>
  <c r="D975" i="121"/>
  <c r="D976" i="121"/>
  <c r="D977" i="121"/>
  <c r="D978" i="121"/>
  <c r="D979" i="121"/>
  <c r="D980" i="121"/>
  <c r="D981" i="121"/>
  <c r="D982" i="121"/>
  <c r="D983" i="121"/>
  <c r="D984" i="121"/>
  <c r="D985" i="121"/>
  <c r="D986" i="121"/>
  <c r="D987" i="121"/>
  <c r="D988" i="121"/>
  <c r="D989" i="121"/>
  <c r="D990" i="121"/>
  <c r="D991" i="121"/>
  <c r="D992" i="121"/>
  <c r="D993" i="121"/>
  <c r="D994" i="121"/>
  <c r="D995" i="121"/>
  <c r="D996" i="121"/>
  <c r="D997" i="121"/>
  <c r="D998" i="121"/>
  <c r="D999" i="121"/>
  <c r="D1000" i="121"/>
  <c r="D1001" i="121"/>
  <c r="D1002" i="121"/>
  <c r="D1003" i="121"/>
  <c r="D1004" i="121"/>
  <c r="D1005" i="121"/>
  <c r="D1006" i="121"/>
  <c r="D1007" i="121"/>
  <c r="D1008" i="121"/>
  <c r="D1009" i="121"/>
  <c r="D1010" i="121"/>
  <c r="D1011" i="121"/>
  <c r="D1012" i="121"/>
  <c r="D1013" i="121"/>
  <c r="D1014" i="121"/>
  <c r="D1015" i="121"/>
  <c r="D1016" i="121"/>
  <c r="D1017" i="121"/>
  <c r="D1018" i="121"/>
  <c r="D1019" i="121"/>
  <c r="D1020" i="121"/>
  <c r="D1021" i="121"/>
  <c r="D1022" i="121"/>
  <c r="D1023" i="121"/>
  <c r="D1024" i="121"/>
  <c r="D1025" i="121"/>
  <c r="D1026" i="121"/>
  <c r="D1027" i="121"/>
  <c r="D1028" i="121"/>
  <c r="D1029" i="121"/>
  <c r="D1030" i="121"/>
  <c r="D1031" i="121"/>
  <c r="D1032" i="121"/>
  <c r="D1033" i="121"/>
  <c r="D1034" i="121"/>
  <c r="D1035" i="121"/>
  <c r="D1036" i="121"/>
  <c r="D1037" i="121"/>
  <c r="D1038" i="121"/>
  <c r="D1039" i="121"/>
  <c r="D1040" i="121"/>
  <c r="D1041" i="121"/>
  <c r="D1042" i="121"/>
  <c r="D1043" i="121"/>
  <c r="D1044" i="121"/>
  <c r="D1045" i="121"/>
  <c r="D1046" i="121"/>
  <c r="D1047" i="121"/>
  <c r="D1048" i="121"/>
  <c r="D1049" i="121"/>
  <c r="D1050" i="121"/>
  <c r="D1051" i="121"/>
  <c r="D1052" i="121"/>
  <c r="D1053" i="121"/>
  <c r="D1054" i="121"/>
  <c r="D1055" i="121"/>
  <c r="D1056" i="121"/>
  <c r="D1057" i="121"/>
  <c r="D1058" i="121"/>
  <c r="D1059" i="121"/>
  <c r="D1060" i="121"/>
  <c r="D1061" i="121"/>
  <c r="D1062" i="121"/>
  <c r="D1063" i="121"/>
  <c r="D1064" i="121"/>
  <c r="D1065" i="121"/>
  <c r="D1066" i="121"/>
  <c r="D1067" i="121"/>
  <c r="D1068" i="121"/>
  <c r="D1069" i="121"/>
  <c r="D1070" i="121"/>
  <c r="D1071" i="121"/>
  <c r="D1072" i="121"/>
  <c r="D1073" i="121"/>
  <c r="D1074" i="121"/>
  <c r="D1075" i="121"/>
  <c r="D1076" i="121"/>
  <c r="D1077" i="121"/>
  <c r="D1078" i="121"/>
  <c r="D1079" i="121"/>
  <c r="D1080" i="121"/>
  <c r="D1081" i="121"/>
  <c r="D1082" i="121"/>
  <c r="D1083" i="121"/>
  <c r="D1084" i="121"/>
  <c r="D1085" i="121"/>
  <c r="D1086" i="121"/>
  <c r="D1087" i="121"/>
  <c r="D1088" i="121"/>
  <c r="D1089" i="121"/>
  <c r="D1090" i="121"/>
  <c r="D1091" i="121"/>
  <c r="D1092" i="121"/>
  <c r="D1093" i="121"/>
  <c r="D1094" i="121"/>
  <c r="D1095" i="121"/>
  <c r="D1096" i="121"/>
  <c r="D1097" i="121"/>
  <c r="D1098" i="121"/>
  <c r="D1099" i="121"/>
  <c r="D1100" i="121"/>
  <c r="D1101" i="121"/>
  <c r="D1102" i="121"/>
  <c r="D1103" i="121"/>
  <c r="D1104" i="121"/>
  <c r="D1105" i="121"/>
  <c r="D1106" i="121"/>
  <c r="D1107" i="121"/>
  <c r="D1108" i="121"/>
  <c r="D1109" i="121"/>
  <c r="D1110" i="121"/>
  <c r="D1111" i="121"/>
  <c r="D1112" i="121"/>
  <c r="D1113" i="121"/>
  <c r="D1114" i="121"/>
  <c r="D1115" i="121"/>
  <c r="D1116" i="121"/>
  <c r="D1117" i="121"/>
  <c r="D1118" i="121"/>
  <c r="D1119" i="121"/>
  <c r="D1120" i="121"/>
  <c r="D1121" i="121"/>
  <c r="D1122" i="121"/>
  <c r="D1123" i="121"/>
  <c r="D1124" i="121"/>
  <c r="D1125" i="121"/>
  <c r="D1126" i="121"/>
  <c r="D1127" i="121"/>
  <c r="D1128" i="121"/>
  <c r="D1129" i="121"/>
  <c r="D1130" i="121"/>
  <c r="D1131" i="121"/>
  <c r="D1132" i="121"/>
  <c r="D1133" i="121"/>
  <c r="D1134" i="121"/>
  <c r="D1135" i="121"/>
  <c r="D1136" i="121"/>
  <c r="D1137" i="121"/>
  <c r="D1138" i="121"/>
  <c r="D1139" i="121"/>
  <c r="D1140" i="121"/>
  <c r="D1141" i="121"/>
  <c r="D1142" i="121"/>
  <c r="D1143" i="121"/>
  <c r="D1144" i="121"/>
  <c r="D1145" i="121"/>
  <c r="D1146" i="121"/>
  <c r="D1147" i="121"/>
  <c r="D1148" i="121"/>
  <c r="D1149" i="121"/>
  <c r="D1150" i="121"/>
  <c r="D1151" i="121"/>
  <c r="D1152" i="121"/>
  <c r="D1153" i="121"/>
  <c r="D1154" i="121"/>
  <c r="D1155" i="121"/>
  <c r="D1156" i="121"/>
  <c r="D1157" i="121"/>
  <c r="D1158" i="121"/>
  <c r="D1159" i="121"/>
  <c r="D1160" i="121"/>
  <c r="D1161" i="121"/>
  <c r="D1162" i="121"/>
  <c r="D1163" i="121"/>
  <c r="D1164" i="121"/>
  <c r="D1165" i="121"/>
  <c r="D1166" i="121"/>
  <c r="D1167" i="121"/>
  <c r="D1168" i="121"/>
  <c r="D1169" i="121"/>
  <c r="D1170" i="121"/>
  <c r="D1171" i="121"/>
  <c r="D1172" i="121"/>
  <c r="D1173" i="121"/>
  <c r="D1174" i="121"/>
  <c r="D1175" i="121"/>
  <c r="D1176" i="121"/>
  <c r="D1177" i="121"/>
  <c r="D1178" i="121"/>
  <c r="D1179" i="121"/>
  <c r="D1180" i="121"/>
  <c r="D1181" i="121"/>
  <c r="D1182" i="121"/>
  <c r="D1183" i="121"/>
  <c r="D1184" i="121"/>
  <c r="D1185" i="121"/>
  <c r="D1186" i="121"/>
  <c r="D1187" i="121"/>
  <c r="D1188" i="121"/>
  <c r="D1189" i="121"/>
  <c r="D1190" i="121"/>
  <c r="D1191" i="121"/>
  <c r="D1192" i="121"/>
  <c r="D1193" i="121"/>
  <c r="D1194" i="121"/>
  <c r="D1195" i="121"/>
  <c r="D1196" i="121"/>
  <c r="D1197" i="121"/>
  <c r="D1198" i="121"/>
  <c r="D1199" i="121"/>
  <c r="D1200" i="121"/>
  <c r="D1201" i="121"/>
  <c r="D1202" i="121"/>
  <c r="D1203" i="121"/>
  <c r="D1204" i="121"/>
  <c r="D1205" i="121"/>
  <c r="D1206" i="121"/>
  <c r="D1207" i="121"/>
  <c r="D1208" i="121"/>
  <c r="D1209" i="121"/>
  <c r="D1210" i="121"/>
  <c r="D1211" i="121"/>
  <c r="D1212" i="121"/>
  <c r="D1213" i="121"/>
  <c r="D1214" i="121"/>
  <c r="D1215" i="121"/>
  <c r="D1216" i="121"/>
  <c r="D1217" i="121"/>
  <c r="D1218" i="121"/>
  <c r="D1219" i="121"/>
  <c r="D1220" i="121"/>
  <c r="D1221" i="121"/>
  <c r="D1222" i="121"/>
  <c r="D1223" i="121"/>
  <c r="D1224" i="121"/>
  <c r="D1225" i="121"/>
  <c r="D1226" i="121"/>
  <c r="D1227" i="121"/>
  <c r="D1228" i="121"/>
  <c r="D1229" i="121"/>
  <c r="D1230" i="121"/>
  <c r="D1231" i="121"/>
  <c r="D1232" i="121"/>
  <c r="D1233" i="121"/>
  <c r="D1234" i="121"/>
  <c r="D1235" i="121"/>
  <c r="D1236" i="121"/>
  <c r="D1237" i="121"/>
  <c r="D1238" i="121"/>
  <c r="D1239" i="121"/>
  <c r="D1240" i="121"/>
  <c r="D1241" i="121"/>
  <c r="D1242" i="121"/>
  <c r="D1243" i="121"/>
  <c r="D1244" i="121"/>
  <c r="D1245" i="121"/>
  <c r="D1246" i="121"/>
  <c r="D1247" i="121"/>
  <c r="D1248" i="121"/>
  <c r="D1249" i="121"/>
  <c r="D1250" i="121"/>
  <c r="D1251" i="121"/>
  <c r="D1252" i="121"/>
  <c r="D1253" i="121"/>
  <c r="D1254" i="121"/>
  <c r="D1255" i="121"/>
  <c r="D1256" i="121"/>
  <c r="D1257" i="121"/>
  <c r="D1258" i="121"/>
  <c r="D1259" i="121"/>
  <c r="D1260" i="121"/>
  <c r="D1261" i="121"/>
  <c r="D1262" i="121"/>
  <c r="D1263" i="121"/>
  <c r="D1264" i="121"/>
  <c r="D1265" i="121"/>
  <c r="D1266" i="121"/>
  <c r="D1267" i="121"/>
  <c r="D1268" i="121"/>
  <c r="D1269" i="121"/>
  <c r="D1270" i="121"/>
  <c r="D1271" i="121"/>
  <c r="D1272" i="121"/>
  <c r="D1273" i="121"/>
  <c r="D1274" i="121"/>
  <c r="D1275" i="121"/>
  <c r="D1276" i="121"/>
  <c r="D1277" i="121"/>
  <c r="D1278" i="121"/>
  <c r="D1279" i="121"/>
  <c r="D1280" i="121"/>
  <c r="D1281" i="121"/>
  <c r="D1282" i="121"/>
  <c r="D1283" i="121"/>
  <c r="D1284" i="121"/>
  <c r="D1285" i="121"/>
  <c r="D1286" i="121"/>
  <c r="D1287" i="121"/>
  <c r="D1288" i="121"/>
  <c r="D1289" i="121"/>
  <c r="D1290" i="121"/>
  <c r="D1291" i="121"/>
  <c r="D1292" i="121"/>
  <c r="D1293" i="121"/>
  <c r="D1294" i="121"/>
  <c r="D1295" i="121"/>
  <c r="D1296" i="121"/>
  <c r="D1297" i="121"/>
  <c r="D1298" i="121"/>
  <c r="D1299" i="121"/>
  <c r="D1300" i="121"/>
  <c r="D1301" i="121"/>
  <c r="D1302" i="121"/>
  <c r="D1303" i="121"/>
  <c r="D1304" i="121"/>
  <c r="D1305" i="121"/>
  <c r="D1306" i="121"/>
  <c r="D1307" i="121"/>
  <c r="D1308" i="121"/>
  <c r="D1309" i="121"/>
  <c r="D1310" i="121"/>
  <c r="D1311" i="121"/>
  <c r="D1312" i="121"/>
  <c r="D1313" i="121"/>
  <c r="D1314" i="121"/>
  <c r="D1315" i="121"/>
  <c r="D1316" i="121"/>
  <c r="D1317" i="121"/>
  <c r="D1318" i="121"/>
  <c r="D1319" i="121"/>
  <c r="D1320" i="121"/>
  <c r="D1321" i="121"/>
  <c r="D1322" i="121"/>
  <c r="D1323" i="121"/>
  <c r="D1324" i="121"/>
  <c r="D1325" i="121"/>
  <c r="D1326" i="121"/>
  <c r="D1327" i="121"/>
  <c r="D1328" i="121"/>
  <c r="D1329" i="121"/>
  <c r="D1330" i="121"/>
  <c r="D1331" i="121"/>
  <c r="D1332" i="121"/>
  <c r="D1333" i="121"/>
  <c r="D1334" i="121"/>
  <c r="D1335" i="121"/>
  <c r="D1336" i="121"/>
  <c r="D1337" i="121"/>
  <c r="D1338" i="121"/>
  <c r="D1339" i="121"/>
  <c r="D1340" i="121"/>
  <c r="D1341" i="121"/>
  <c r="D1342" i="121"/>
  <c r="D1343" i="121"/>
  <c r="D1344" i="121"/>
  <c r="D1345" i="121"/>
  <c r="D1346" i="121"/>
  <c r="D1347" i="121"/>
  <c r="D1348" i="121"/>
  <c r="D1349" i="121"/>
  <c r="D1350" i="121"/>
  <c r="D1351" i="121"/>
  <c r="D1352" i="121"/>
  <c r="D1353" i="121"/>
  <c r="D1354" i="121"/>
  <c r="D1355" i="121"/>
  <c r="D1356" i="121"/>
  <c r="D1357" i="121"/>
  <c r="D1358" i="121"/>
  <c r="D1359" i="121"/>
  <c r="D1360" i="121"/>
  <c r="D1361" i="121"/>
  <c r="D1362" i="121"/>
  <c r="D1363" i="121"/>
  <c r="D1364" i="121"/>
  <c r="D1365" i="121"/>
  <c r="D1366" i="121"/>
  <c r="D1367" i="121"/>
  <c r="D1368" i="121"/>
  <c r="D1369" i="121"/>
  <c r="D1370" i="121"/>
  <c r="D1371" i="121"/>
  <c r="D1372" i="121"/>
  <c r="D1373" i="121"/>
  <c r="D1374" i="121"/>
  <c r="D1375" i="121"/>
  <c r="D1376" i="121"/>
  <c r="D1377" i="121"/>
  <c r="D1378" i="121"/>
  <c r="D1379" i="121"/>
  <c r="D1380" i="121"/>
  <c r="D1381" i="121"/>
  <c r="D1382" i="121"/>
  <c r="D1383" i="121"/>
  <c r="D1384" i="121"/>
  <c r="D1385" i="121"/>
  <c r="D1386" i="121"/>
  <c r="D1387" i="121"/>
  <c r="D1388" i="121"/>
  <c r="D1389" i="121"/>
  <c r="D1390" i="121"/>
  <c r="D1391" i="121"/>
  <c r="D1392" i="121"/>
  <c r="D1393" i="121"/>
  <c r="D1394" i="121"/>
  <c r="D1395" i="121"/>
  <c r="D1396" i="121"/>
  <c r="D1397" i="121"/>
  <c r="D1398" i="121"/>
  <c r="D1399" i="121"/>
  <c r="D1400" i="121"/>
  <c r="D1401" i="121"/>
  <c r="D1402" i="121"/>
  <c r="D1403" i="121"/>
  <c r="D1404" i="121"/>
  <c r="D1405" i="121"/>
  <c r="D1406" i="121"/>
  <c r="D1407" i="121"/>
  <c r="D1408" i="121"/>
  <c r="D1409" i="121"/>
  <c r="D1410" i="121"/>
  <c r="D1411" i="121"/>
  <c r="D1412" i="121"/>
  <c r="D1413" i="121"/>
  <c r="D1414" i="121"/>
  <c r="D1415" i="121"/>
  <c r="D1416" i="121"/>
  <c r="D1417" i="121"/>
  <c r="D1418" i="121"/>
  <c r="D1419" i="121"/>
  <c r="D1420" i="121"/>
  <c r="D1421" i="121"/>
  <c r="D1422" i="121"/>
  <c r="D1423" i="121"/>
  <c r="D1424" i="121"/>
  <c r="D1425" i="121"/>
  <c r="D1426" i="121"/>
  <c r="D1427" i="121"/>
  <c r="D1428" i="121"/>
  <c r="D1429" i="121"/>
  <c r="D1430" i="121"/>
  <c r="D1431" i="121"/>
  <c r="D1432" i="121"/>
  <c r="D1433" i="121"/>
  <c r="D1434" i="121"/>
  <c r="D1435" i="121"/>
  <c r="D1436" i="121"/>
  <c r="D1437" i="121"/>
  <c r="D1438" i="121"/>
  <c r="D1439" i="121"/>
  <c r="D1440" i="121"/>
  <c r="D1441" i="121"/>
  <c r="D1442" i="121"/>
  <c r="D1443" i="121"/>
  <c r="D1444" i="121"/>
  <c r="D1445" i="121"/>
  <c r="D1446" i="121"/>
  <c r="D1447" i="121"/>
  <c r="D1448" i="121"/>
  <c r="D1449" i="121"/>
  <c r="D1450" i="121"/>
  <c r="D1451" i="121"/>
  <c r="D1452" i="121"/>
  <c r="D1453" i="121"/>
  <c r="D1454" i="121"/>
  <c r="D1455" i="121"/>
  <c r="D1456" i="121"/>
  <c r="D1457" i="121"/>
  <c r="D1458" i="121"/>
  <c r="D1459" i="121"/>
  <c r="D1460" i="121"/>
  <c r="D1461" i="121"/>
  <c r="D1462" i="121"/>
  <c r="D1463" i="121"/>
  <c r="D1464" i="121"/>
  <c r="D1465" i="121"/>
  <c r="D1466" i="121"/>
  <c r="D1467" i="121"/>
  <c r="D1468" i="121"/>
  <c r="D1469" i="121"/>
  <c r="D1470" i="121"/>
  <c r="D1471" i="121"/>
  <c r="D1472" i="121"/>
  <c r="D1473" i="121"/>
  <c r="D1474" i="121"/>
  <c r="D1475" i="121"/>
  <c r="D1476" i="121"/>
  <c r="D1477" i="121"/>
  <c r="D1478" i="121"/>
  <c r="D1479" i="121"/>
  <c r="D1480" i="121"/>
  <c r="D1481" i="121"/>
  <c r="D1482" i="121"/>
  <c r="D1483" i="121"/>
  <c r="D1484" i="121"/>
  <c r="D1485" i="121"/>
  <c r="D1486" i="121"/>
  <c r="D1487" i="121"/>
  <c r="D1488" i="121"/>
  <c r="D1489" i="121"/>
  <c r="D1490" i="121"/>
  <c r="D1491" i="121"/>
  <c r="D1492" i="121"/>
  <c r="D1493" i="121"/>
  <c r="D1494" i="121"/>
  <c r="D1495" i="121"/>
  <c r="D1496" i="121"/>
  <c r="D1497" i="121"/>
  <c r="D1498" i="121"/>
  <c r="D1499" i="121"/>
  <c r="D1500" i="121"/>
  <c r="D1501" i="121"/>
  <c r="D1502" i="121"/>
  <c r="D1503" i="121"/>
  <c r="D1504" i="121"/>
  <c r="D1505" i="121"/>
  <c r="D1506" i="121"/>
  <c r="D1507" i="121"/>
  <c r="D1508" i="121"/>
  <c r="D1509" i="121"/>
  <c r="D1510" i="121"/>
  <c r="D1511" i="121"/>
  <c r="D1512" i="121"/>
  <c r="D1513" i="121"/>
  <c r="D1514" i="121"/>
  <c r="D1515" i="121"/>
  <c r="D1516" i="121"/>
  <c r="D1517" i="121"/>
  <c r="D1518" i="121"/>
  <c r="D1519" i="121"/>
  <c r="D1520" i="121"/>
  <c r="D1521" i="121"/>
  <c r="D1522" i="121"/>
  <c r="D1523" i="121"/>
  <c r="D1524" i="121"/>
  <c r="D1525" i="121"/>
  <c r="D1526" i="121"/>
  <c r="D1527" i="121"/>
  <c r="D1528" i="121"/>
  <c r="D1529" i="121"/>
  <c r="D1530" i="121"/>
  <c r="D1531" i="121"/>
  <c r="D1532" i="121"/>
  <c r="D1533" i="121"/>
  <c r="D1534" i="121"/>
  <c r="D1535" i="121"/>
  <c r="D1536" i="121"/>
  <c r="D1537" i="121"/>
  <c r="D1538" i="121"/>
  <c r="D1539" i="121"/>
  <c r="D1540" i="121"/>
  <c r="D1541" i="121"/>
  <c r="D1542" i="121"/>
  <c r="D1543" i="121"/>
  <c r="D1544" i="121"/>
  <c r="D1545" i="121"/>
  <c r="D1546" i="121"/>
  <c r="D1547" i="121"/>
  <c r="D1548" i="121"/>
  <c r="D1549" i="121"/>
  <c r="D1550" i="121"/>
  <c r="D1551" i="121"/>
  <c r="D1552" i="121"/>
  <c r="D1553" i="121"/>
  <c r="D1554" i="121"/>
  <c r="D1555" i="121"/>
  <c r="D1556" i="121"/>
  <c r="D1557" i="121"/>
  <c r="D1558" i="121"/>
  <c r="D1559" i="121"/>
  <c r="D1560" i="121"/>
  <c r="D1561" i="121"/>
  <c r="D1562" i="121"/>
  <c r="D1563" i="121"/>
  <c r="D1564" i="121"/>
  <c r="D1565" i="121"/>
  <c r="D1566" i="121"/>
  <c r="D1567" i="121"/>
  <c r="D1568" i="121"/>
  <c r="D1569" i="121"/>
  <c r="D1570" i="121"/>
  <c r="D1571" i="121"/>
  <c r="D1572" i="121"/>
  <c r="D1573" i="121"/>
  <c r="D1574" i="121"/>
  <c r="D1575" i="121"/>
  <c r="D1576" i="121"/>
  <c r="D1577" i="121"/>
  <c r="D1578" i="121"/>
  <c r="D1579" i="121"/>
  <c r="D1580" i="121"/>
  <c r="D1581" i="121"/>
  <c r="D1582" i="121"/>
  <c r="D1583" i="121"/>
  <c r="D1584" i="121"/>
  <c r="D1585" i="121"/>
  <c r="D1586" i="121"/>
  <c r="D1587" i="121"/>
  <c r="D1588" i="121"/>
  <c r="D1589" i="121"/>
  <c r="D1590" i="121"/>
  <c r="D1591" i="121"/>
  <c r="D1592" i="121"/>
  <c r="D1593" i="121"/>
  <c r="D1594" i="121"/>
  <c r="D1595" i="121"/>
  <c r="D1596" i="121"/>
  <c r="D1597" i="121"/>
  <c r="D1598" i="121"/>
  <c r="D1599" i="121"/>
  <c r="D1600" i="121"/>
  <c r="D1601" i="121"/>
  <c r="D1602" i="121"/>
  <c r="D1603" i="121"/>
  <c r="D1604" i="121"/>
  <c r="D1605" i="121"/>
  <c r="D1606" i="121"/>
  <c r="D1607" i="121"/>
  <c r="D1608" i="121"/>
  <c r="D1609" i="121"/>
  <c r="D1610" i="121"/>
  <c r="D1611" i="121"/>
  <c r="D1612" i="121"/>
  <c r="D1613" i="121"/>
  <c r="D1614" i="121"/>
  <c r="D1615" i="121"/>
  <c r="D1616" i="121"/>
  <c r="D1617" i="121"/>
  <c r="D1618" i="121"/>
  <c r="D1619" i="121"/>
  <c r="D1620" i="121"/>
  <c r="D1621" i="121"/>
  <c r="D1622" i="121"/>
  <c r="D1623" i="121"/>
  <c r="D1624" i="121"/>
  <c r="D1625" i="121"/>
  <c r="D1626" i="121"/>
  <c r="D1627" i="121"/>
  <c r="D1628" i="121"/>
  <c r="D1629" i="121"/>
  <c r="D1630" i="121"/>
  <c r="D1631" i="121"/>
  <c r="D1632" i="121"/>
  <c r="D1633" i="121"/>
  <c r="D1634" i="121"/>
  <c r="D1635" i="121"/>
  <c r="D1636" i="121"/>
  <c r="D1637" i="121"/>
  <c r="D1638" i="121"/>
  <c r="D1639" i="121"/>
  <c r="D1640" i="121"/>
  <c r="D1641" i="121"/>
  <c r="D1642" i="121"/>
  <c r="D1643" i="121"/>
  <c r="D1644" i="121"/>
  <c r="D1645" i="121"/>
  <c r="D1646" i="121"/>
  <c r="D1647" i="121"/>
  <c r="D1648" i="121"/>
  <c r="D1649" i="121"/>
  <c r="D1650" i="121"/>
  <c r="D1651" i="121"/>
  <c r="D1652" i="121"/>
  <c r="D1653" i="121"/>
  <c r="D1654" i="121"/>
  <c r="D1655" i="121"/>
  <c r="D1656" i="121"/>
  <c r="D1657" i="121"/>
  <c r="D1658" i="121"/>
  <c r="D1659" i="121"/>
  <c r="D1660" i="121"/>
  <c r="D1661" i="121"/>
  <c r="D1662" i="121"/>
  <c r="D1663" i="121"/>
  <c r="D1664" i="121"/>
  <c r="D1665" i="121"/>
  <c r="D1666" i="121"/>
  <c r="D1667" i="121"/>
  <c r="D1668" i="121"/>
  <c r="D1669" i="121"/>
  <c r="D1670" i="121"/>
  <c r="D1671" i="121"/>
  <c r="D1672" i="121"/>
  <c r="D1673" i="121"/>
  <c r="D1674" i="121"/>
  <c r="D1675" i="121"/>
  <c r="D1676" i="121"/>
  <c r="D1677" i="121"/>
  <c r="D1678" i="121"/>
  <c r="D1679" i="121"/>
  <c r="D1680" i="121"/>
  <c r="D1681" i="121"/>
  <c r="D1682" i="121"/>
  <c r="D1683" i="121"/>
  <c r="D1684" i="121"/>
  <c r="D1685" i="121"/>
  <c r="D1686" i="121"/>
  <c r="D1687" i="121"/>
  <c r="D1688" i="121"/>
  <c r="D1689" i="121"/>
  <c r="D1690" i="121"/>
  <c r="D1691" i="121"/>
  <c r="D1692" i="121"/>
  <c r="D1693" i="121"/>
  <c r="D1694" i="121"/>
  <c r="D1695" i="121"/>
  <c r="D1696" i="121"/>
  <c r="D1697" i="121"/>
  <c r="D1698" i="121"/>
  <c r="D1699" i="121"/>
  <c r="D1700" i="121"/>
  <c r="D1701" i="121"/>
  <c r="D1702" i="121"/>
  <c r="D1703" i="121"/>
  <c r="D1704" i="121"/>
  <c r="D1705" i="121"/>
  <c r="D1706" i="121"/>
  <c r="D1707" i="121"/>
  <c r="D1708" i="121"/>
  <c r="D1709" i="121"/>
  <c r="D1710" i="121"/>
  <c r="D1711" i="121"/>
  <c r="D1712" i="121"/>
  <c r="D1713" i="121"/>
  <c r="D1714" i="121"/>
  <c r="D1715" i="121"/>
  <c r="D1716" i="121"/>
  <c r="D1717" i="121"/>
  <c r="D1718" i="121"/>
  <c r="D1719" i="121"/>
  <c r="D1720" i="121"/>
  <c r="D1721" i="121"/>
  <c r="D1722" i="121"/>
  <c r="D1723" i="121"/>
  <c r="D1724" i="121"/>
  <c r="D1725" i="121"/>
  <c r="D1726" i="121"/>
  <c r="D1727" i="121"/>
  <c r="D1728" i="121"/>
  <c r="D1729" i="121"/>
  <c r="D1730" i="121"/>
  <c r="D1731" i="121"/>
  <c r="D1732" i="121"/>
  <c r="D1733" i="121"/>
  <c r="D1734" i="121"/>
  <c r="D1735" i="121"/>
  <c r="D1736" i="121"/>
  <c r="D1737" i="121"/>
  <c r="D1738" i="121"/>
  <c r="D1739" i="121"/>
  <c r="D1740" i="121"/>
  <c r="D1741" i="121"/>
  <c r="D1742" i="121"/>
  <c r="D1743" i="121"/>
  <c r="D1744" i="121"/>
  <c r="D1745" i="121"/>
  <c r="D1746" i="121"/>
  <c r="D1747" i="121"/>
  <c r="D1748" i="121"/>
  <c r="D1749" i="121"/>
  <c r="D1750" i="121"/>
  <c r="D1751" i="121"/>
  <c r="D1752" i="121"/>
  <c r="D1753" i="121"/>
  <c r="D1754" i="121"/>
  <c r="D1755" i="121"/>
  <c r="D1756" i="121"/>
  <c r="D1757" i="121"/>
  <c r="D1758" i="121"/>
  <c r="D1759" i="121"/>
  <c r="D1760" i="121"/>
  <c r="D1761" i="121"/>
  <c r="D1762" i="121"/>
  <c r="D1763" i="121"/>
  <c r="D1764" i="121"/>
  <c r="D1765" i="121"/>
  <c r="D1766" i="121"/>
  <c r="D1767" i="121"/>
  <c r="D1768" i="121"/>
  <c r="D1769" i="121"/>
  <c r="D1770" i="121"/>
  <c r="D1771" i="121"/>
  <c r="D1772" i="121"/>
  <c r="D1773" i="121"/>
  <c r="D1774" i="121"/>
  <c r="D1775" i="121"/>
  <c r="D1776" i="121"/>
  <c r="D1777" i="121"/>
  <c r="D1778" i="121"/>
  <c r="D1779" i="121"/>
  <c r="D1780" i="121"/>
  <c r="D1781" i="121"/>
  <c r="D1782" i="121"/>
  <c r="D1783" i="121"/>
  <c r="D1784" i="121"/>
  <c r="D1785" i="121"/>
  <c r="D1786" i="121"/>
  <c r="D1787" i="121"/>
  <c r="D1788" i="121"/>
  <c r="D1789" i="121"/>
  <c r="D1790" i="121"/>
  <c r="D1791" i="121"/>
  <c r="D1792" i="121"/>
  <c r="D1793" i="121"/>
  <c r="D1794" i="121"/>
  <c r="D1795" i="121"/>
  <c r="D1796" i="121"/>
  <c r="D1797" i="121"/>
  <c r="D1798" i="121"/>
  <c r="D1799" i="121"/>
  <c r="D1800" i="121"/>
  <c r="D1801" i="121"/>
  <c r="D1802" i="121"/>
  <c r="D1803" i="121"/>
  <c r="D1804" i="121"/>
  <c r="D1805" i="121"/>
  <c r="D1806" i="121"/>
  <c r="D1807" i="121"/>
  <c r="D1808" i="121"/>
  <c r="D1809" i="121"/>
  <c r="D1810" i="121"/>
  <c r="D1811" i="121"/>
  <c r="D1812" i="121"/>
  <c r="D1813" i="121"/>
  <c r="D1814" i="121"/>
  <c r="D1815" i="121"/>
  <c r="D1816" i="121"/>
  <c r="D1817" i="121"/>
  <c r="D1818" i="121"/>
  <c r="D1819" i="121"/>
  <c r="D1820" i="121"/>
  <c r="D1821" i="121"/>
  <c r="D1822" i="121"/>
  <c r="D1823" i="121"/>
  <c r="D1824" i="121"/>
  <c r="D1825" i="121"/>
  <c r="D1826" i="121"/>
  <c r="D1827" i="121"/>
  <c r="D1828" i="121"/>
  <c r="D1829" i="121"/>
  <c r="D1830" i="121"/>
  <c r="D1831" i="121"/>
  <c r="D1832" i="121"/>
  <c r="D1833" i="121"/>
  <c r="D1834" i="121"/>
  <c r="D1835" i="121"/>
  <c r="D1836" i="121"/>
  <c r="D1837" i="121"/>
  <c r="D1838" i="121"/>
  <c r="D1839" i="121"/>
  <c r="D1840" i="121"/>
  <c r="D1841" i="121"/>
  <c r="D1842" i="121"/>
  <c r="D1843" i="121"/>
  <c r="D1844" i="121"/>
  <c r="D1845" i="121"/>
  <c r="D1846" i="121"/>
  <c r="D1847" i="121"/>
  <c r="D1848" i="121"/>
  <c r="D1849" i="121"/>
  <c r="D1850" i="121"/>
  <c r="D1851" i="121"/>
  <c r="D1852" i="121"/>
  <c r="D1853" i="121"/>
  <c r="D1854" i="121"/>
  <c r="D1855" i="121"/>
  <c r="D1856" i="121"/>
  <c r="D1857" i="121"/>
  <c r="D1858" i="121"/>
  <c r="D1859" i="121"/>
  <c r="D1860" i="121"/>
  <c r="D1861" i="121"/>
  <c r="D1862" i="121"/>
  <c r="D1863" i="121"/>
  <c r="D1864" i="121"/>
  <c r="D1865" i="121"/>
  <c r="D1866" i="121"/>
  <c r="D1867" i="121"/>
  <c r="D1868" i="121"/>
  <c r="D1869" i="121"/>
  <c r="D1870" i="121"/>
  <c r="D1871" i="121"/>
  <c r="D1872" i="121"/>
  <c r="D1873" i="121"/>
  <c r="D1874" i="121"/>
  <c r="D1875" i="121"/>
  <c r="D1876" i="121"/>
  <c r="D1877" i="121"/>
  <c r="D1878" i="121"/>
  <c r="D1879" i="121"/>
  <c r="D1880" i="121"/>
  <c r="D1881" i="121"/>
  <c r="D1882" i="121"/>
  <c r="D1883" i="121"/>
  <c r="D1884" i="121"/>
  <c r="D1885" i="121"/>
  <c r="D1886" i="121"/>
  <c r="D1887" i="121"/>
  <c r="D1888" i="121"/>
  <c r="D1889" i="121"/>
  <c r="D1890" i="121"/>
  <c r="D1891" i="121"/>
  <c r="D1892" i="121"/>
  <c r="D1893" i="121"/>
  <c r="D1894" i="121"/>
  <c r="D1895" i="121"/>
  <c r="D1896" i="121"/>
  <c r="D1897" i="121"/>
  <c r="D1898" i="121"/>
  <c r="D1899" i="121"/>
  <c r="D1900" i="121"/>
  <c r="D1901" i="121"/>
  <c r="D1902" i="121"/>
  <c r="D1903" i="121"/>
  <c r="D1904" i="121"/>
  <c r="D1905" i="121"/>
  <c r="D1906" i="121"/>
  <c r="D1907" i="121"/>
  <c r="D1908" i="121"/>
  <c r="D1909" i="121"/>
  <c r="D1910" i="121"/>
  <c r="D1911" i="121"/>
  <c r="D1912" i="121"/>
  <c r="D1913" i="121"/>
  <c r="D1914" i="121"/>
  <c r="D1915" i="121"/>
  <c r="D1916" i="121"/>
  <c r="D1917" i="121"/>
  <c r="D1918" i="121"/>
  <c r="D1919" i="121"/>
  <c r="D1920" i="121"/>
  <c r="D1921" i="121"/>
  <c r="D1922" i="121"/>
  <c r="D1923" i="121"/>
  <c r="D1924" i="121"/>
  <c r="D1925" i="121"/>
  <c r="D1926" i="121"/>
  <c r="D1927" i="121"/>
  <c r="D1928" i="121"/>
  <c r="D1929" i="121"/>
  <c r="D1930" i="121"/>
  <c r="D1931" i="121"/>
  <c r="D1932" i="121"/>
  <c r="D1933" i="121"/>
  <c r="D1934" i="121"/>
  <c r="D1935" i="121"/>
  <c r="D1936" i="121"/>
  <c r="D1937" i="121"/>
  <c r="D1938" i="121"/>
  <c r="D1939" i="121"/>
  <c r="D1940" i="121"/>
  <c r="D1941" i="121"/>
  <c r="D1942" i="121"/>
  <c r="D1943" i="121"/>
  <c r="D1944" i="121"/>
  <c r="D1945" i="121"/>
  <c r="D1946" i="121"/>
  <c r="D1947" i="121"/>
  <c r="D1948" i="121"/>
  <c r="D1949" i="121"/>
  <c r="D1950" i="121"/>
  <c r="D1951" i="121"/>
  <c r="D1952" i="121"/>
  <c r="D1953" i="121"/>
  <c r="D1954" i="121"/>
  <c r="D1955" i="121"/>
  <c r="D1956" i="121"/>
  <c r="D1957" i="121"/>
  <c r="D1958" i="121"/>
  <c r="D1959" i="121"/>
  <c r="D1960" i="121"/>
  <c r="D1961" i="121"/>
  <c r="D1962" i="121"/>
  <c r="D1963" i="121"/>
  <c r="D1964" i="121"/>
  <c r="D1965" i="121"/>
  <c r="D1966" i="121"/>
  <c r="D1967" i="121"/>
  <c r="D1968" i="121"/>
  <c r="D1969" i="121"/>
  <c r="D1970" i="121"/>
  <c r="D1971" i="121"/>
  <c r="D1972" i="121"/>
  <c r="D1973" i="121"/>
  <c r="D1974" i="121"/>
  <c r="D1975" i="121"/>
  <c r="D1976" i="121"/>
  <c r="D1977" i="121"/>
  <c r="D1978" i="121"/>
  <c r="D1979" i="121"/>
  <c r="D1980" i="121"/>
  <c r="D1981" i="121"/>
  <c r="D1982" i="121"/>
  <c r="D1983" i="121"/>
  <c r="D1984" i="121"/>
  <c r="D1985" i="121"/>
  <c r="D1986" i="121"/>
  <c r="D1987" i="121"/>
  <c r="D1988" i="121"/>
  <c r="D1989" i="121"/>
  <c r="D1990" i="121"/>
  <c r="D1991" i="121"/>
  <c r="D1992" i="121"/>
  <c r="D1993" i="121"/>
  <c r="D1994" i="121"/>
  <c r="D1995" i="121"/>
  <c r="D1996" i="121"/>
  <c r="D1997" i="121"/>
  <c r="D1998" i="121"/>
  <c r="D1999" i="121"/>
  <c r="D2000" i="121"/>
  <c r="D2001" i="121"/>
  <c r="D2002" i="121"/>
  <c r="D2003" i="121"/>
  <c r="D2004" i="121"/>
  <c r="D2005" i="121"/>
  <c r="D2006" i="121"/>
  <c r="D2007" i="121"/>
  <c r="D2008" i="121"/>
  <c r="D2009" i="121"/>
  <c r="D2010" i="121"/>
  <c r="D2011" i="121"/>
  <c r="D2012" i="121"/>
  <c r="D2013" i="121"/>
  <c r="D2014" i="121"/>
  <c r="D2015" i="121"/>
  <c r="D2016" i="121"/>
  <c r="D2017" i="121"/>
  <c r="D2018" i="121"/>
  <c r="D2019" i="121"/>
  <c r="D2020" i="121"/>
  <c r="D2021" i="121"/>
  <c r="D2022" i="121"/>
  <c r="D2023" i="121"/>
  <c r="D2024" i="121"/>
  <c r="D2025" i="121"/>
  <c r="D2026" i="121"/>
  <c r="D2027" i="121"/>
  <c r="D2028" i="121"/>
  <c r="D2029" i="121"/>
  <c r="D2030" i="121"/>
  <c r="D2031" i="121"/>
  <c r="D2032" i="121"/>
  <c r="D2033" i="121"/>
  <c r="D2034" i="121"/>
  <c r="D2035" i="121"/>
  <c r="D2036" i="121"/>
  <c r="D2037" i="121"/>
  <c r="D2038" i="121"/>
  <c r="D2039" i="121"/>
  <c r="D2040" i="121"/>
  <c r="D2041" i="121"/>
  <c r="D2042" i="121"/>
  <c r="D2043" i="121"/>
  <c r="D2044" i="121"/>
  <c r="D2045" i="121"/>
  <c r="D2046" i="121"/>
  <c r="D2047" i="121"/>
  <c r="D2048" i="121"/>
  <c r="D2049" i="121"/>
  <c r="D2050" i="121"/>
  <c r="D2051" i="121"/>
  <c r="D2052" i="121"/>
  <c r="D2053" i="121"/>
  <c r="D2054" i="121"/>
  <c r="D2055" i="121"/>
  <c r="D2056" i="121"/>
  <c r="D2057" i="121"/>
  <c r="D2058" i="121"/>
  <c r="D2059" i="121"/>
  <c r="D2060" i="121"/>
  <c r="D2061" i="121"/>
  <c r="D2062" i="121"/>
  <c r="D2063" i="121"/>
  <c r="D2064" i="121"/>
  <c r="D2065" i="121"/>
  <c r="D2066" i="121"/>
  <c r="D2067" i="121"/>
  <c r="D2068" i="121"/>
  <c r="D2069" i="121"/>
  <c r="D2070" i="121"/>
  <c r="D2071" i="121"/>
  <c r="D2072" i="121"/>
  <c r="D2073" i="121"/>
  <c r="D2074" i="121"/>
  <c r="D2075" i="121"/>
  <c r="D2076" i="121"/>
  <c r="D2077" i="121"/>
  <c r="D2078" i="121"/>
  <c r="D2079" i="121"/>
  <c r="D2080" i="121"/>
  <c r="D2081" i="121"/>
  <c r="D2082" i="121"/>
  <c r="D2083" i="121"/>
  <c r="D2084" i="121"/>
  <c r="D2085" i="121"/>
  <c r="D2086" i="121"/>
  <c r="D2087" i="121"/>
  <c r="D2088" i="121"/>
  <c r="D2089" i="121"/>
  <c r="D2090" i="121"/>
  <c r="D2091" i="121"/>
  <c r="D2092" i="121"/>
  <c r="D2093" i="121"/>
  <c r="D2094" i="121"/>
  <c r="D2095" i="121"/>
  <c r="G26" i="104" l="1"/>
  <c r="G27" i="104"/>
  <c r="G28" i="104"/>
  <c r="C7" i="63"/>
  <c r="B9" i="100"/>
  <c r="U12" i="108"/>
  <c r="F80" i="104" l="1"/>
  <c r="F82" i="104" s="1"/>
  <c r="A10" i="122"/>
  <c r="A15" i="122"/>
  <c r="A16" i="122"/>
  <c r="A17" i="122"/>
  <c r="A18" i="122"/>
  <c r="A19" i="122"/>
  <c r="A20" i="122"/>
  <c r="A21" i="122"/>
  <c r="A22" i="122"/>
  <c r="A23" i="122"/>
  <c r="A24" i="122"/>
  <c r="A25" i="122"/>
  <c r="A26" i="122"/>
  <c r="A27" i="122"/>
  <c r="A28" i="122"/>
  <c r="A29" i="122"/>
  <c r="A30" i="122"/>
  <c r="A31" i="122"/>
  <c r="A32" i="122"/>
  <c r="A33" i="122"/>
  <c r="A34" i="122"/>
  <c r="A35" i="122"/>
  <c r="A36" i="122"/>
  <c r="A37" i="122"/>
  <c r="A38" i="122"/>
  <c r="A39" i="122"/>
  <c r="A40" i="122"/>
  <c r="A41" i="122"/>
  <c r="A42" i="122"/>
  <c r="A43" i="122"/>
  <c r="A44" i="122"/>
  <c r="A45" i="122"/>
  <c r="A46" i="122"/>
  <c r="A47" i="122"/>
  <c r="A48" i="122"/>
  <c r="A49" i="122"/>
  <c r="A50" i="122"/>
  <c r="A51" i="122"/>
  <c r="A52" i="122"/>
  <c r="A53" i="122"/>
  <c r="A54" i="122"/>
  <c r="A55" i="122"/>
  <c r="A56" i="122"/>
  <c r="A57" i="122"/>
  <c r="A58" i="122"/>
  <c r="A59" i="122"/>
  <c r="A60" i="122"/>
  <c r="A61" i="122"/>
  <c r="A62" i="122"/>
  <c r="A63" i="122"/>
  <c r="A64" i="122"/>
  <c r="A65" i="122"/>
  <c r="A66" i="122"/>
  <c r="A67" i="122"/>
  <c r="A68" i="122"/>
  <c r="A69" i="122"/>
  <c r="A70" i="122"/>
  <c r="A71" i="122"/>
  <c r="A72" i="122"/>
  <c r="A73" i="122"/>
  <c r="A74" i="122"/>
  <c r="A75" i="122"/>
  <c r="A76" i="122"/>
  <c r="A77" i="122"/>
  <c r="A78" i="122"/>
  <c r="A79" i="122"/>
  <c r="A80" i="122"/>
  <c r="A81" i="122"/>
  <c r="A82" i="122"/>
  <c r="A83" i="122"/>
  <c r="A84" i="122"/>
  <c r="A85" i="122"/>
  <c r="A86" i="122"/>
  <c r="A87" i="122"/>
  <c r="A88" i="122"/>
  <c r="A89" i="122"/>
  <c r="A90" i="122"/>
  <c r="A91" i="122"/>
  <c r="A92" i="122"/>
  <c r="A93" i="122"/>
  <c r="A94" i="122"/>
  <c r="A95" i="122"/>
  <c r="A96" i="122"/>
  <c r="A97" i="122"/>
  <c r="A98" i="122"/>
  <c r="A99" i="122"/>
  <c r="A100" i="122"/>
  <c r="A101" i="122"/>
  <c r="A102" i="122"/>
  <c r="A103" i="122"/>
  <c r="A104" i="122"/>
  <c r="A105" i="122"/>
  <c r="A106" i="122"/>
  <c r="A107" i="122"/>
  <c r="A108" i="122"/>
  <c r="A109" i="122"/>
  <c r="A110" i="122"/>
  <c r="A111" i="122"/>
  <c r="A112" i="122"/>
  <c r="A113" i="122"/>
  <c r="A114" i="122"/>
  <c r="A115" i="122"/>
  <c r="A116" i="122"/>
  <c r="A117" i="122"/>
  <c r="A118" i="122"/>
  <c r="A119" i="122"/>
  <c r="A120" i="122"/>
  <c r="A121" i="122"/>
  <c r="A122" i="122"/>
  <c r="A123" i="122"/>
  <c r="A124" i="122"/>
  <c r="A125" i="122"/>
  <c r="A126" i="122"/>
  <c r="A127" i="122"/>
  <c r="A128" i="122"/>
  <c r="A129" i="122"/>
  <c r="A130" i="122"/>
  <c r="A131" i="122"/>
  <c r="A132" i="122"/>
  <c r="A133" i="122"/>
  <c r="A134" i="122"/>
  <c r="A135" i="122"/>
  <c r="A136" i="122"/>
  <c r="A137" i="122"/>
  <c r="A138" i="122"/>
  <c r="A139" i="122"/>
  <c r="A140" i="122"/>
  <c r="A141" i="122"/>
  <c r="A142" i="122"/>
  <c r="A143" i="122"/>
  <c r="A144" i="122"/>
  <c r="A145" i="122"/>
  <c r="A146" i="122"/>
  <c r="A147" i="122"/>
  <c r="A148" i="122"/>
  <c r="A149" i="122"/>
  <c r="A150" i="122"/>
  <c r="A151" i="122"/>
  <c r="A152" i="122"/>
  <c r="A153" i="122"/>
  <c r="A154" i="122"/>
  <c r="A155" i="122"/>
  <c r="A156" i="122"/>
  <c r="A157" i="122"/>
  <c r="A158" i="122"/>
  <c r="A159" i="122"/>
  <c r="A160" i="122"/>
  <c r="A161" i="122"/>
  <c r="A162" i="122"/>
  <c r="A163" i="122"/>
  <c r="A164" i="122"/>
  <c r="A165" i="122"/>
  <c r="A166" i="122"/>
  <c r="A167" i="122"/>
  <c r="A168" i="122"/>
  <c r="A169" i="122"/>
  <c r="A170" i="122"/>
  <c r="A171" i="122"/>
  <c r="A172" i="122"/>
  <c r="A173" i="122"/>
  <c r="A174" i="122"/>
  <c r="A175" i="122"/>
  <c r="A176" i="122"/>
  <c r="A177" i="122"/>
  <c r="A178" i="122"/>
  <c r="A179" i="122"/>
  <c r="A180" i="122"/>
  <c r="A181" i="122"/>
  <c r="A182" i="122"/>
  <c r="A183" i="122"/>
  <c r="A184" i="122"/>
  <c r="A185" i="122"/>
  <c r="A186" i="122"/>
  <c r="A187" i="122"/>
  <c r="A190" i="122"/>
  <c r="A191" i="122"/>
  <c r="A192" i="122"/>
  <c r="A193" i="122"/>
  <c r="A194" i="122"/>
  <c r="A195" i="122"/>
  <c r="A196" i="122"/>
  <c r="A197" i="122"/>
  <c r="A198" i="122"/>
  <c r="A199" i="122"/>
  <c r="A200" i="122"/>
  <c r="A201" i="122"/>
  <c r="A202" i="122"/>
  <c r="A203" i="122"/>
  <c r="A204" i="122"/>
  <c r="A205" i="122"/>
  <c r="A206" i="122"/>
  <c r="A207" i="122"/>
  <c r="A208" i="122"/>
  <c r="A209" i="122"/>
  <c r="A210" i="122"/>
  <c r="A211" i="122"/>
  <c r="A212" i="122"/>
  <c r="A213" i="122"/>
  <c r="A214" i="122"/>
  <c r="A215" i="122"/>
  <c r="A216" i="122"/>
  <c r="A217" i="122"/>
  <c r="A218" i="122"/>
  <c r="A219" i="122"/>
  <c r="A220" i="122"/>
  <c r="A221" i="122"/>
  <c r="A222" i="122"/>
  <c r="A223" i="122"/>
  <c r="A224" i="122"/>
  <c r="A225" i="122"/>
  <c r="A226" i="122"/>
  <c r="A227" i="122"/>
  <c r="A228" i="122"/>
  <c r="A229" i="122"/>
  <c r="A230" i="122"/>
  <c r="A231" i="122"/>
  <c r="A232" i="122"/>
  <c r="A233" i="122"/>
  <c r="A234" i="122"/>
  <c r="A235" i="122"/>
  <c r="A236" i="122"/>
  <c r="A237" i="122"/>
  <c r="A238" i="122"/>
  <c r="A239" i="122"/>
  <c r="A240" i="122"/>
  <c r="A241" i="122"/>
  <c r="A242" i="122"/>
  <c r="A243" i="122"/>
  <c r="A244" i="122"/>
  <c r="A245" i="122"/>
  <c r="A246" i="122"/>
  <c r="A247" i="122"/>
  <c r="A248" i="122"/>
  <c r="A249" i="122"/>
  <c r="A250" i="122"/>
  <c r="A251" i="122"/>
  <c r="A252" i="122"/>
  <c r="A253" i="122"/>
  <c r="A254" i="122"/>
  <c r="A255" i="122"/>
  <c r="A256" i="122"/>
  <c r="A257" i="122"/>
  <c r="A258" i="122"/>
  <c r="A259" i="122"/>
  <c r="A260" i="122"/>
  <c r="A261" i="122"/>
  <c r="A262" i="122"/>
  <c r="A263" i="122"/>
  <c r="A264" i="122"/>
  <c r="A265" i="122"/>
  <c r="A266" i="122"/>
  <c r="A267" i="122"/>
  <c r="A268" i="122"/>
  <c r="A269" i="122"/>
  <c r="A270" i="122"/>
  <c r="A271" i="122"/>
  <c r="A272" i="122"/>
  <c r="A273" i="122"/>
  <c r="A274" i="122"/>
  <c r="A275" i="122"/>
  <c r="A276" i="122"/>
  <c r="A277" i="122"/>
  <c r="A278" i="122"/>
  <c r="A279" i="122"/>
  <c r="A280" i="122"/>
  <c r="A281" i="122"/>
  <c r="A282" i="122"/>
  <c r="A283" i="122"/>
  <c r="A284" i="122"/>
  <c r="A285" i="122"/>
  <c r="A286" i="122"/>
  <c r="A287" i="122"/>
  <c r="A288" i="122"/>
  <c r="A289" i="122"/>
  <c r="A290" i="122"/>
  <c r="A291" i="122"/>
  <c r="A292" i="122"/>
  <c r="A293" i="122"/>
  <c r="A294" i="122"/>
  <c r="A295" i="122"/>
  <c r="A296" i="122"/>
  <c r="A297" i="122"/>
  <c r="A298" i="122"/>
  <c r="A299" i="122"/>
  <c r="A300" i="122"/>
  <c r="A301" i="122"/>
  <c r="A302" i="122"/>
  <c r="A303" i="122"/>
  <c r="A304" i="122"/>
  <c r="A305" i="122"/>
  <c r="A306" i="122"/>
  <c r="A307" i="122"/>
  <c r="A308" i="122"/>
  <c r="A309" i="122"/>
  <c r="A310" i="122"/>
  <c r="A311" i="122"/>
  <c r="A312" i="122"/>
  <c r="A313" i="122"/>
  <c r="A314" i="122"/>
  <c r="A315" i="122"/>
  <c r="A316" i="122"/>
  <c r="A317" i="122"/>
  <c r="A318" i="122"/>
  <c r="A319" i="122"/>
  <c r="A320" i="122"/>
  <c r="A321" i="122"/>
  <c r="A322" i="122"/>
  <c r="A323" i="122"/>
  <c r="A324" i="122"/>
  <c r="A325" i="122"/>
  <c r="A326" i="122"/>
  <c r="A327" i="122"/>
  <c r="A328" i="122"/>
  <c r="A329" i="122"/>
  <c r="A330" i="122"/>
  <c r="A331" i="122"/>
  <c r="A332" i="122"/>
  <c r="A333" i="122"/>
  <c r="A334" i="122"/>
  <c r="A335" i="122"/>
  <c r="A336" i="122"/>
  <c r="A337" i="122"/>
  <c r="A338" i="122"/>
  <c r="A339" i="122"/>
  <c r="A340" i="122"/>
  <c r="A341" i="122"/>
  <c r="A342" i="122"/>
  <c r="A343" i="122"/>
  <c r="A344" i="122"/>
  <c r="A345" i="122"/>
  <c r="A346" i="122"/>
  <c r="A347" i="122"/>
  <c r="A348" i="122"/>
  <c r="A349" i="122"/>
  <c r="A350" i="122"/>
  <c r="A351" i="122"/>
  <c r="A352" i="122"/>
  <c r="A353" i="122"/>
  <c r="A354" i="122"/>
  <c r="A355" i="122"/>
  <c r="A356" i="122"/>
  <c r="A357" i="122"/>
  <c r="A358" i="122"/>
  <c r="A359" i="122"/>
  <c r="A360" i="122"/>
  <c r="A361" i="122"/>
  <c r="A362" i="122"/>
  <c r="A363" i="122"/>
  <c r="A364" i="122"/>
  <c r="A365" i="122"/>
  <c r="A366" i="122"/>
  <c r="A367" i="122"/>
  <c r="A368" i="122"/>
  <c r="A369" i="122"/>
  <c r="A370" i="122"/>
  <c r="A371" i="122"/>
  <c r="A372" i="122"/>
  <c r="A373" i="122"/>
  <c r="A374" i="122"/>
  <c r="A375" i="122"/>
  <c r="A376" i="122"/>
  <c r="A377" i="122"/>
  <c r="A378" i="122"/>
  <c r="A379" i="122"/>
  <c r="A380" i="122"/>
  <c r="A381" i="122"/>
  <c r="A382" i="122"/>
  <c r="A383" i="122"/>
  <c r="A384" i="122"/>
  <c r="A385" i="122"/>
  <c r="A386" i="122"/>
  <c r="A387" i="122"/>
  <c r="A388" i="122"/>
  <c r="A389" i="122"/>
  <c r="A390" i="122"/>
  <c r="A391" i="122"/>
  <c r="A392" i="122"/>
  <c r="A393" i="122"/>
  <c r="A394" i="122"/>
  <c r="A395" i="122"/>
  <c r="A396" i="122"/>
  <c r="A397" i="122"/>
  <c r="A398" i="122"/>
  <c r="A399" i="122"/>
  <c r="A400" i="122"/>
  <c r="A401" i="122"/>
  <c r="A402" i="122"/>
  <c r="A403" i="122"/>
  <c r="A404" i="122"/>
  <c r="A405" i="122"/>
  <c r="A406" i="122"/>
  <c r="A407" i="122"/>
  <c r="A408" i="122"/>
  <c r="A409" i="122"/>
  <c r="A410" i="122"/>
  <c r="A411" i="122"/>
  <c r="A412" i="122"/>
  <c r="A413" i="122"/>
  <c r="A414" i="122"/>
  <c r="A415" i="122"/>
  <c r="A416" i="122"/>
  <c r="A417" i="122"/>
  <c r="A418" i="122"/>
  <c r="A419" i="122"/>
  <c r="A420" i="122"/>
  <c r="A421" i="122"/>
  <c r="A422" i="122"/>
  <c r="A423" i="122"/>
  <c r="A424" i="122"/>
  <c r="A425" i="122"/>
  <c r="A426" i="122"/>
  <c r="A427" i="122"/>
  <c r="A428" i="122"/>
  <c r="A429" i="122"/>
  <c r="A430" i="122"/>
  <c r="A431" i="122"/>
  <c r="A432" i="122"/>
  <c r="A433" i="122"/>
  <c r="A434" i="122"/>
  <c r="A435" i="122"/>
  <c r="A436" i="122"/>
  <c r="A437" i="122"/>
  <c r="A438" i="122"/>
  <c r="A439" i="122"/>
  <c r="A440" i="122"/>
  <c r="A441" i="122"/>
  <c r="A442" i="122"/>
  <c r="A443" i="122"/>
  <c r="A444" i="122"/>
  <c r="A445" i="122"/>
  <c r="A446" i="122"/>
  <c r="A447" i="122"/>
  <c r="A448" i="122"/>
  <c r="A449" i="122"/>
  <c r="A450" i="122"/>
  <c r="A451" i="122"/>
  <c r="A452" i="122"/>
  <c r="A453" i="122"/>
  <c r="A454" i="122"/>
  <c r="A455" i="122"/>
  <c r="A456" i="122"/>
  <c r="A457" i="122"/>
  <c r="A458" i="122"/>
  <c r="A459" i="122"/>
  <c r="A460" i="122"/>
  <c r="A461" i="122"/>
  <c r="A462" i="122"/>
  <c r="A463" i="122"/>
  <c r="A464" i="122"/>
  <c r="A465" i="122"/>
  <c r="A466" i="122"/>
  <c r="A467" i="122"/>
  <c r="A468" i="122"/>
  <c r="A11" i="122"/>
  <c r="C25" i="63"/>
  <c r="B10" i="122" l="1"/>
  <c r="V10" i="122"/>
  <c r="AA10" i="122"/>
  <c r="AC10" i="122"/>
  <c r="AD10" i="122"/>
  <c r="AE10" i="122"/>
  <c r="Y10" i="122"/>
  <c r="AM10" i="122" s="1"/>
  <c r="AG10" i="122"/>
  <c r="D10" i="122" l="1"/>
  <c r="C19" i="104" l="1"/>
  <c r="E14" i="104"/>
  <c r="C14" i="104"/>
  <c r="C15" i="104"/>
  <c r="C16" i="104"/>
  <c r="C17" i="104"/>
  <c r="C13" i="104"/>
  <c r="C11" i="104"/>
  <c r="AD1130" i="122"/>
  <c r="AC1130" i="122"/>
  <c r="AD1129" i="122"/>
  <c r="AC1129" i="122"/>
  <c r="AD1128" i="122"/>
  <c r="AC1128" i="122"/>
  <c r="AD1127" i="122"/>
  <c r="AC1127" i="122"/>
  <c r="AD1126" i="122"/>
  <c r="AC1126" i="122"/>
  <c r="AD1125" i="122"/>
  <c r="AC1125" i="122"/>
  <c r="AD1124" i="122"/>
  <c r="AC1124" i="122"/>
  <c r="AD1123" i="122"/>
  <c r="AC1123" i="122"/>
  <c r="AD1122" i="122"/>
  <c r="AC1122" i="122"/>
  <c r="AD1121" i="122"/>
  <c r="AC1121" i="122"/>
  <c r="AD1120" i="122"/>
  <c r="AC1120" i="122"/>
  <c r="AD1119" i="122"/>
  <c r="AC1119" i="122"/>
  <c r="AD1118" i="122"/>
  <c r="AC1118" i="122"/>
  <c r="AD1117" i="122"/>
  <c r="AC1117" i="122"/>
  <c r="AD1116" i="122"/>
  <c r="AC1116" i="122"/>
  <c r="AD1115" i="122"/>
  <c r="AC1115" i="122"/>
  <c r="AD1114" i="122"/>
  <c r="AC1114" i="122"/>
  <c r="AD1113" i="122"/>
  <c r="AC1113" i="122"/>
  <c r="AD1112" i="122"/>
  <c r="AC1112" i="122"/>
  <c r="AD1111" i="122"/>
  <c r="AC1111" i="122"/>
  <c r="AD1110" i="122"/>
  <c r="AC1110" i="122"/>
  <c r="AD1109" i="122"/>
  <c r="AC1109" i="122"/>
  <c r="AD1108" i="122"/>
  <c r="AC1108" i="122"/>
  <c r="AD1107" i="122"/>
  <c r="AC1107" i="122"/>
  <c r="AD1106" i="122"/>
  <c r="AC1106" i="122"/>
  <c r="AD1105" i="122"/>
  <c r="AC1105" i="122"/>
  <c r="AD1104" i="122"/>
  <c r="AC1104" i="122"/>
  <c r="AD1103" i="122"/>
  <c r="AC1103" i="122"/>
  <c r="AD1102" i="122"/>
  <c r="AC1102" i="122"/>
  <c r="AD1101" i="122"/>
  <c r="AC1101" i="122"/>
  <c r="AD1100" i="122"/>
  <c r="AC1100" i="122"/>
  <c r="AD1099" i="122"/>
  <c r="AC1099" i="122"/>
  <c r="AD1098" i="122"/>
  <c r="AC1098" i="122"/>
  <c r="AD1097" i="122"/>
  <c r="AC1097" i="122"/>
  <c r="AD1096" i="122"/>
  <c r="AC1096" i="122"/>
  <c r="AD1095" i="122"/>
  <c r="AC1095" i="122"/>
  <c r="AD1094" i="122"/>
  <c r="AC1094" i="122"/>
  <c r="AD1093" i="122"/>
  <c r="AC1093" i="122"/>
  <c r="AD1092" i="122"/>
  <c r="AC1092" i="122"/>
  <c r="AD1091" i="122"/>
  <c r="AC1091" i="122"/>
  <c r="AD1090" i="122"/>
  <c r="AC1090" i="122"/>
  <c r="AD1089" i="122"/>
  <c r="AC1089" i="122"/>
  <c r="AD1088" i="122"/>
  <c r="AC1088" i="122"/>
  <c r="AD1087" i="122"/>
  <c r="AC1087" i="122"/>
  <c r="AD1086" i="122"/>
  <c r="AC1086" i="122"/>
  <c r="AD1085" i="122"/>
  <c r="AC1085" i="122"/>
  <c r="AD1084" i="122"/>
  <c r="AC1084" i="122"/>
  <c r="AD1083" i="122"/>
  <c r="AC1083" i="122"/>
  <c r="AD1082" i="122"/>
  <c r="AC1082" i="122"/>
  <c r="AD1081" i="122"/>
  <c r="AC1081" i="122"/>
  <c r="AD1080" i="122"/>
  <c r="AC1080" i="122"/>
  <c r="AD1079" i="122"/>
  <c r="AC1079" i="122"/>
  <c r="AD1078" i="122"/>
  <c r="AC1078" i="122"/>
  <c r="AD1077" i="122"/>
  <c r="AC1077" i="122"/>
  <c r="AD1076" i="122"/>
  <c r="AC1076" i="122"/>
  <c r="AD1075" i="122"/>
  <c r="AC1075" i="122"/>
  <c r="AD1074" i="122"/>
  <c r="AC1074" i="122"/>
  <c r="AD1073" i="122"/>
  <c r="AC1073" i="122"/>
  <c r="AD1072" i="122"/>
  <c r="AC1072" i="122"/>
  <c r="AD1071" i="122"/>
  <c r="AC1071" i="122"/>
  <c r="AD1070" i="122"/>
  <c r="AC1070" i="122"/>
  <c r="AD1069" i="122"/>
  <c r="AC1069" i="122"/>
  <c r="AD1068" i="122"/>
  <c r="AC1068" i="122"/>
  <c r="AD1067" i="122"/>
  <c r="AC1067" i="122"/>
  <c r="AD1066" i="122"/>
  <c r="AC1066" i="122"/>
  <c r="AD1065" i="122"/>
  <c r="AC1065" i="122"/>
  <c r="AD1064" i="122"/>
  <c r="AC1064" i="122"/>
  <c r="AD1063" i="122"/>
  <c r="AC1063" i="122"/>
  <c r="AD1062" i="122"/>
  <c r="AC1062" i="122"/>
  <c r="AD1061" i="122"/>
  <c r="AC1061" i="122"/>
  <c r="AD1060" i="122"/>
  <c r="AC1060" i="122"/>
  <c r="AD1059" i="122"/>
  <c r="AC1059" i="122"/>
  <c r="AD1058" i="122"/>
  <c r="AC1058" i="122"/>
  <c r="AD1057" i="122"/>
  <c r="AC1057" i="122"/>
  <c r="AD1056" i="122"/>
  <c r="AC1056" i="122"/>
  <c r="AD1055" i="122"/>
  <c r="AC1055" i="122"/>
  <c r="AD1054" i="122"/>
  <c r="AC1054" i="122"/>
  <c r="AD1053" i="122"/>
  <c r="AC1053" i="122"/>
  <c r="AD1052" i="122"/>
  <c r="AC1052" i="122"/>
  <c r="AD1051" i="122"/>
  <c r="AC1051" i="122"/>
  <c r="AD1050" i="122"/>
  <c r="AC1050" i="122"/>
  <c r="AD1049" i="122"/>
  <c r="AC1049" i="122"/>
  <c r="AD1048" i="122"/>
  <c r="AC1048" i="122"/>
  <c r="AD1047" i="122"/>
  <c r="AC1047" i="122"/>
  <c r="AD1046" i="122"/>
  <c r="AC1046" i="122"/>
  <c r="AD1045" i="122"/>
  <c r="AC1045" i="122"/>
  <c r="AD1044" i="122"/>
  <c r="AC1044" i="122"/>
  <c r="AD1043" i="122"/>
  <c r="AC1043" i="122"/>
  <c r="AD1042" i="122"/>
  <c r="AC1042" i="122"/>
  <c r="AD1041" i="122"/>
  <c r="AC1041" i="122"/>
  <c r="AD1040" i="122"/>
  <c r="AC1040" i="122"/>
  <c r="AD1039" i="122"/>
  <c r="AC1039" i="122"/>
  <c r="AD1038" i="122"/>
  <c r="AC1038" i="122"/>
  <c r="AD1037" i="122"/>
  <c r="AC1037" i="122"/>
  <c r="AD1036" i="122"/>
  <c r="AC1036" i="122"/>
  <c r="AD1035" i="122"/>
  <c r="AC1035" i="122"/>
  <c r="AD1034" i="122"/>
  <c r="AC1034" i="122"/>
  <c r="AD1033" i="122"/>
  <c r="AC1033" i="122"/>
  <c r="AD1032" i="122"/>
  <c r="AC1032" i="122"/>
  <c r="AD1031" i="122"/>
  <c r="AC1031" i="122"/>
  <c r="AD1030" i="122"/>
  <c r="AC1030" i="122"/>
  <c r="AD1029" i="122"/>
  <c r="AC1029" i="122"/>
  <c r="AD1028" i="122"/>
  <c r="AC1028" i="122"/>
  <c r="AD1027" i="122"/>
  <c r="AC1027" i="122"/>
  <c r="AD1026" i="122"/>
  <c r="AC1026" i="122"/>
  <c r="AD1025" i="122"/>
  <c r="AC1025" i="122"/>
  <c r="AD1024" i="122"/>
  <c r="AC1024" i="122"/>
  <c r="AD1023" i="122"/>
  <c r="AC1023" i="122"/>
  <c r="AD1022" i="122"/>
  <c r="AC1022" i="122"/>
  <c r="AD1021" i="122"/>
  <c r="AC1021" i="122"/>
  <c r="AD1020" i="122"/>
  <c r="AC1020" i="122"/>
  <c r="AD1019" i="122"/>
  <c r="AC1019" i="122"/>
  <c r="AD1018" i="122"/>
  <c r="AC1018" i="122"/>
  <c r="AD1017" i="122"/>
  <c r="AC1017" i="122"/>
  <c r="AD1016" i="122"/>
  <c r="AC1016" i="122"/>
  <c r="AD1015" i="122"/>
  <c r="AC1015" i="122"/>
  <c r="AD1014" i="122"/>
  <c r="AC1014" i="122"/>
  <c r="AD1013" i="122"/>
  <c r="AC1013" i="122"/>
  <c r="AD1012" i="122"/>
  <c r="AC1012" i="122"/>
  <c r="AD1011" i="122"/>
  <c r="AC1011" i="122"/>
  <c r="AD1010" i="122"/>
  <c r="AC1010" i="122"/>
  <c r="AD1009" i="122"/>
  <c r="AC1009" i="122"/>
  <c r="AD1008" i="122"/>
  <c r="AC1008" i="122"/>
  <c r="AD1007" i="122"/>
  <c r="AC1007" i="122"/>
  <c r="AD1006" i="122"/>
  <c r="AC1006" i="122"/>
  <c r="AD1005" i="122"/>
  <c r="AC1005" i="122"/>
  <c r="AD1004" i="122"/>
  <c r="AC1004" i="122"/>
  <c r="AD1003" i="122"/>
  <c r="AC1003" i="122"/>
  <c r="AD1002" i="122"/>
  <c r="AC1002" i="122"/>
  <c r="AD1001" i="122"/>
  <c r="AC1001" i="122"/>
  <c r="AD1000" i="122"/>
  <c r="AC1000" i="122"/>
  <c r="AD999" i="122"/>
  <c r="AC999" i="122"/>
  <c r="AD998" i="122"/>
  <c r="AC998" i="122"/>
  <c r="AD997" i="122"/>
  <c r="AC997" i="122"/>
  <c r="AD996" i="122"/>
  <c r="AC996" i="122"/>
  <c r="AD995" i="122"/>
  <c r="AC995" i="122"/>
  <c r="AD994" i="122"/>
  <c r="AC994" i="122"/>
  <c r="AD993" i="122"/>
  <c r="AC993" i="122"/>
  <c r="AD992" i="122"/>
  <c r="AC992" i="122"/>
  <c r="AD991" i="122"/>
  <c r="AC991" i="122"/>
  <c r="AD990" i="122"/>
  <c r="AC990" i="122"/>
  <c r="AD989" i="122"/>
  <c r="AC989" i="122"/>
  <c r="AD988" i="122"/>
  <c r="AC988" i="122"/>
  <c r="AD987" i="122"/>
  <c r="AC987" i="122"/>
  <c r="AD986" i="122"/>
  <c r="AC986" i="122"/>
  <c r="AD985" i="122"/>
  <c r="AC985" i="122"/>
  <c r="AD984" i="122"/>
  <c r="AC984" i="122"/>
  <c r="AD983" i="122"/>
  <c r="AC983" i="122"/>
  <c r="AD982" i="122"/>
  <c r="AC982" i="122"/>
  <c r="AD981" i="122"/>
  <c r="AC981" i="122"/>
  <c r="AD980" i="122"/>
  <c r="AC980" i="122"/>
  <c r="AD979" i="122"/>
  <c r="AC979" i="122"/>
  <c r="AD978" i="122"/>
  <c r="AC978" i="122"/>
  <c r="AD977" i="122"/>
  <c r="AC977" i="122"/>
  <c r="AD976" i="122"/>
  <c r="AC976" i="122"/>
  <c r="AD975" i="122"/>
  <c r="AC975" i="122"/>
  <c r="AD974" i="122"/>
  <c r="AC974" i="122"/>
  <c r="AD973" i="122"/>
  <c r="AC973" i="122"/>
  <c r="AD972" i="122"/>
  <c r="AC972" i="122"/>
  <c r="AD971" i="122"/>
  <c r="AC971" i="122"/>
  <c r="AD970" i="122"/>
  <c r="AC970" i="122"/>
  <c r="AD969" i="122"/>
  <c r="AC969" i="122"/>
  <c r="AD968" i="122"/>
  <c r="AC968" i="122"/>
  <c r="AD967" i="122"/>
  <c r="AC967" i="122"/>
  <c r="AD966" i="122"/>
  <c r="AC966" i="122"/>
  <c r="AD965" i="122"/>
  <c r="AC965" i="122"/>
  <c r="AD964" i="122"/>
  <c r="AC964" i="122"/>
  <c r="AD963" i="122"/>
  <c r="AC963" i="122"/>
  <c r="AD962" i="122"/>
  <c r="AC962" i="122"/>
  <c r="AD961" i="122"/>
  <c r="AC961" i="122"/>
  <c r="AD960" i="122"/>
  <c r="AC960" i="122"/>
  <c r="AD959" i="122"/>
  <c r="AC959" i="122"/>
  <c r="AD958" i="122"/>
  <c r="AC958" i="122"/>
  <c r="AD957" i="122"/>
  <c r="AC957" i="122"/>
  <c r="AD956" i="122"/>
  <c r="AC956" i="122"/>
  <c r="AD955" i="122"/>
  <c r="AC955" i="122"/>
  <c r="AD954" i="122"/>
  <c r="AC954" i="122"/>
  <c r="AD953" i="122"/>
  <c r="AC953" i="122"/>
  <c r="AD952" i="122"/>
  <c r="AC952" i="122"/>
  <c r="AD951" i="122"/>
  <c r="AC951" i="122"/>
  <c r="AD950" i="122"/>
  <c r="AC950" i="122"/>
  <c r="AD949" i="122"/>
  <c r="AC949" i="122"/>
  <c r="AD948" i="122"/>
  <c r="AC948" i="122"/>
  <c r="AD947" i="122"/>
  <c r="AC947" i="122"/>
  <c r="AD946" i="122"/>
  <c r="AC946" i="122"/>
  <c r="AD945" i="122"/>
  <c r="AC945" i="122"/>
  <c r="AD944" i="122"/>
  <c r="AC944" i="122"/>
  <c r="AD943" i="122"/>
  <c r="AC943" i="122"/>
  <c r="AD942" i="122"/>
  <c r="AC942" i="122"/>
  <c r="AD941" i="122"/>
  <c r="AC941" i="122"/>
  <c r="AD940" i="122"/>
  <c r="AC940" i="122"/>
  <c r="AD939" i="122"/>
  <c r="AC939" i="122"/>
  <c r="AD938" i="122"/>
  <c r="AC938" i="122"/>
  <c r="AD937" i="122"/>
  <c r="AC937" i="122"/>
  <c r="AD936" i="122"/>
  <c r="AC936" i="122"/>
  <c r="AD935" i="122"/>
  <c r="AC935" i="122"/>
  <c r="AD934" i="122"/>
  <c r="AC934" i="122"/>
  <c r="AD933" i="122"/>
  <c r="AC933" i="122"/>
  <c r="AD932" i="122"/>
  <c r="AC932" i="122"/>
  <c r="AD931" i="122"/>
  <c r="AC931" i="122"/>
  <c r="AD930" i="122"/>
  <c r="AC930" i="122"/>
  <c r="AD929" i="122"/>
  <c r="AC929" i="122"/>
  <c r="AD928" i="122"/>
  <c r="AC928" i="122"/>
  <c r="AD927" i="122"/>
  <c r="AC927" i="122"/>
  <c r="AD926" i="122"/>
  <c r="AC926" i="122"/>
  <c r="AD925" i="122"/>
  <c r="AC925" i="122"/>
  <c r="AD924" i="122"/>
  <c r="AC924" i="122"/>
  <c r="AD923" i="122"/>
  <c r="AC923" i="122"/>
  <c r="AD922" i="122"/>
  <c r="AC922" i="122"/>
  <c r="AD921" i="122"/>
  <c r="AC921" i="122"/>
  <c r="AD920" i="122"/>
  <c r="AC920" i="122"/>
  <c r="AD919" i="122"/>
  <c r="AC919" i="122"/>
  <c r="AD918" i="122"/>
  <c r="AC918" i="122"/>
  <c r="AD917" i="122"/>
  <c r="AC917" i="122"/>
  <c r="AD916" i="122"/>
  <c r="AC916" i="122"/>
  <c r="AD915" i="122"/>
  <c r="AC915" i="122"/>
  <c r="AD914" i="122"/>
  <c r="AC914" i="122"/>
  <c r="AD913" i="122"/>
  <c r="AC913" i="122"/>
  <c r="AD912" i="122"/>
  <c r="AC912" i="122"/>
  <c r="AD911" i="122"/>
  <c r="AC911" i="122"/>
  <c r="AD910" i="122"/>
  <c r="AC910" i="122"/>
  <c r="AD909" i="122"/>
  <c r="AC909" i="122"/>
  <c r="AD908" i="122"/>
  <c r="AC908" i="122"/>
  <c r="AD907" i="122"/>
  <c r="AC907" i="122"/>
  <c r="AD906" i="122"/>
  <c r="AC906" i="122"/>
  <c r="AD905" i="122"/>
  <c r="AC905" i="122"/>
  <c r="AD904" i="122"/>
  <c r="AC904" i="122"/>
  <c r="AD903" i="122"/>
  <c r="AC903" i="122"/>
  <c r="AD902" i="122"/>
  <c r="AC902" i="122"/>
  <c r="AD901" i="122"/>
  <c r="AC901" i="122"/>
  <c r="AD900" i="122"/>
  <c r="AC900" i="122"/>
  <c r="AD899" i="122"/>
  <c r="AC899" i="122"/>
  <c r="AD898" i="122"/>
  <c r="AC898" i="122"/>
  <c r="AD897" i="122"/>
  <c r="AC897" i="122"/>
  <c r="AD896" i="122"/>
  <c r="AC896" i="122"/>
  <c r="AD895" i="122"/>
  <c r="AC895" i="122"/>
  <c r="AD894" i="122"/>
  <c r="AC894" i="122"/>
  <c r="AD893" i="122"/>
  <c r="AC893" i="122"/>
  <c r="AD892" i="122"/>
  <c r="AC892" i="122"/>
  <c r="AD891" i="122"/>
  <c r="AC891" i="122"/>
  <c r="AD890" i="122"/>
  <c r="AC890" i="122"/>
  <c r="AD889" i="122"/>
  <c r="AC889" i="122"/>
  <c r="AD888" i="122"/>
  <c r="AC888" i="122"/>
  <c r="AD887" i="122"/>
  <c r="AC887" i="122"/>
  <c r="AD886" i="122"/>
  <c r="AC886" i="122"/>
  <c r="AD885" i="122"/>
  <c r="AC885" i="122"/>
  <c r="AD884" i="122"/>
  <c r="AC884" i="122"/>
  <c r="AD883" i="122"/>
  <c r="AC883" i="122"/>
  <c r="AD882" i="122"/>
  <c r="AC882" i="122"/>
  <c r="AD881" i="122"/>
  <c r="AC881" i="122"/>
  <c r="AD880" i="122"/>
  <c r="AC880" i="122"/>
  <c r="AD879" i="122"/>
  <c r="AC879" i="122"/>
  <c r="AD878" i="122"/>
  <c r="AC878" i="122"/>
  <c r="AD877" i="122"/>
  <c r="AC877" i="122"/>
  <c r="AD876" i="122"/>
  <c r="AC876" i="122"/>
  <c r="AD875" i="122"/>
  <c r="AC875" i="122"/>
  <c r="AD874" i="122"/>
  <c r="AC874" i="122"/>
  <c r="AD873" i="122"/>
  <c r="AC873" i="122"/>
  <c r="AD872" i="122"/>
  <c r="AC872" i="122"/>
  <c r="AD871" i="122"/>
  <c r="AC871" i="122"/>
  <c r="AD870" i="122"/>
  <c r="AC870" i="122"/>
  <c r="AD869" i="122"/>
  <c r="AC869" i="122"/>
  <c r="AD868" i="122"/>
  <c r="AC868" i="122"/>
  <c r="AD867" i="122"/>
  <c r="AC867" i="122"/>
  <c r="AD866" i="122"/>
  <c r="AC866" i="122"/>
  <c r="AD865" i="122"/>
  <c r="AC865" i="122"/>
  <c r="AD864" i="122"/>
  <c r="AC864" i="122"/>
  <c r="AD863" i="122"/>
  <c r="AC863" i="122"/>
  <c r="AD862" i="122"/>
  <c r="AC862" i="122"/>
  <c r="AD861" i="122"/>
  <c r="AC861" i="122"/>
  <c r="AD860" i="122"/>
  <c r="AC860" i="122"/>
  <c r="AD859" i="122"/>
  <c r="AC859" i="122"/>
  <c r="AD858" i="122"/>
  <c r="AC858" i="122"/>
  <c r="AD857" i="122"/>
  <c r="AC857" i="122"/>
  <c r="AD856" i="122"/>
  <c r="AC856" i="122"/>
  <c r="AD855" i="122"/>
  <c r="AC855" i="122"/>
  <c r="AD854" i="122"/>
  <c r="AC854" i="122"/>
  <c r="AD853" i="122"/>
  <c r="AC853" i="122"/>
  <c r="AD852" i="122"/>
  <c r="AC852" i="122"/>
  <c r="AD851" i="122"/>
  <c r="AC851" i="122"/>
  <c r="AD850" i="122"/>
  <c r="AC850" i="122"/>
  <c r="AD849" i="122"/>
  <c r="AC849" i="122"/>
  <c r="AD848" i="122"/>
  <c r="AC848" i="122"/>
  <c r="AD847" i="122"/>
  <c r="AC847" i="122"/>
  <c r="AD846" i="122"/>
  <c r="AC846" i="122"/>
  <c r="AD845" i="122"/>
  <c r="AC845" i="122"/>
  <c r="AD844" i="122"/>
  <c r="AC844" i="122"/>
  <c r="AD843" i="122"/>
  <c r="AC843" i="122"/>
  <c r="AD842" i="122"/>
  <c r="AC842" i="122"/>
  <c r="AD841" i="122"/>
  <c r="AC841" i="122"/>
  <c r="AD840" i="122"/>
  <c r="AC840" i="122"/>
  <c r="AD839" i="122"/>
  <c r="AC839" i="122"/>
  <c r="AD838" i="122"/>
  <c r="AC838" i="122"/>
  <c r="AD837" i="122"/>
  <c r="AC837" i="122"/>
  <c r="AD836" i="122"/>
  <c r="AC836" i="122"/>
  <c r="AD835" i="122"/>
  <c r="AC835" i="122"/>
  <c r="AD834" i="122"/>
  <c r="AC834" i="122"/>
  <c r="AD833" i="122"/>
  <c r="AC833" i="122"/>
  <c r="AD832" i="122"/>
  <c r="AC832" i="122"/>
  <c r="AD831" i="122"/>
  <c r="AC831" i="122"/>
  <c r="AD830" i="122"/>
  <c r="AC830" i="122"/>
  <c r="AD829" i="122"/>
  <c r="AC829" i="122"/>
  <c r="AD828" i="122"/>
  <c r="AC828" i="122"/>
  <c r="AD827" i="122"/>
  <c r="AC827" i="122"/>
  <c r="AD826" i="122"/>
  <c r="AC826" i="122"/>
  <c r="AD825" i="122"/>
  <c r="AC825" i="122"/>
  <c r="AD824" i="122"/>
  <c r="AC824" i="122"/>
  <c r="AD823" i="122"/>
  <c r="AC823" i="122"/>
  <c r="AD822" i="122"/>
  <c r="AC822" i="122"/>
  <c r="AD821" i="122"/>
  <c r="AC821" i="122"/>
  <c r="AD820" i="122"/>
  <c r="AC820" i="122"/>
  <c r="AD819" i="122"/>
  <c r="AC819" i="122"/>
  <c r="AD818" i="122"/>
  <c r="AC818" i="122"/>
  <c r="AD817" i="122"/>
  <c r="AC817" i="122"/>
  <c r="AD816" i="122"/>
  <c r="AC816" i="122"/>
  <c r="AD815" i="122"/>
  <c r="AC815" i="122"/>
  <c r="AD814" i="122"/>
  <c r="AC814" i="122"/>
  <c r="AD813" i="122"/>
  <c r="AC813" i="122"/>
  <c r="AD812" i="122"/>
  <c r="AC812" i="122"/>
  <c r="AD811" i="122"/>
  <c r="AC811" i="122"/>
  <c r="AD810" i="122"/>
  <c r="AC810" i="122"/>
  <c r="AD809" i="122"/>
  <c r="AC809" i="122"/>
  <c r="AD808" i="122"/>
  <c r="AC808" i="122"/>
  <c r="AD807" i="122"/>
  <c r="AC807" i="122"/>
  <c r="AD806" i="122"/>
  <c r="AC806" i="122"/>
  <c r="AD805" i="122"/>
  <c r="AC805" i="122"/>
  <c r="AD804" i="122"/>
  <c r="AC804" i="122"/>
  <c r="AD803" i="122"/>
  <c r="AC803" i="122"/>
  <c r="AD802" i="122"/>
  <c r="AC802" i="122"/>
  <c r="AD801" i="122"/>
  <c r="AC801" i="122"/>
  <c r="AD800" i="122"/>
  <c r="AC800" i="122"/>
  <c r="AD799" i="122"/>
  <c r="AC799" i="122"/>
  <c r="AD798" i="122"/>
  <c r="AC798" i="122"/>
  <c r="AD797" i="122"/>
  <c r="AC797" i="122"/>
  <c r="AD796" i="122"/>
  <c r="AC796" i="122"/>
  <c r="AD795" i="122"/>
  <c r="AC795" i="122"/>
  <c r="AD794" i="122"/>
  <c r="AC794" i="122"/>
  <c r="AD793" i="122"/>
  <c r="AC793" i="122"/>
  <c r="AD792" i="122"/>
  <c r="AC792" i="122"/>
  <c r="AD791" i="122"/>
  <c r="AC791" i="122"/>
  <c r="AD790" i="122"/>
  <c r="AC790" i="122"/>
  <c r="AD789" i="122"/>
  <c r="AC789" i="122"/>
  <c r="AD788" i="122"/>
  <c r="AC788" i="122"/>
  <c r="AD787" i="122"/>
  <c r="AC787" i="122"/>
  <c r="AD786" i="122"/>
  <c r="AC786" i="122"/>
  <c r="AD785" i="122"/>
  <c r="AC785" i="122"/>
  <c r="AD784" i="122"/>
  <c r="AC784" i="122"/>
  <c r="AD783" i="122"/>
  <c r="AC783" i="122"/>
  <c r="AD782" i="122"/>
  <c r="AC782" i="122"/>
  <c r="AD781" i="122"/>
  <c r="AC781" i="122"/>
  <c r="AD780" i="122"/>
  <c r="AC780" i="122"/>
  <c r="AD779" i="122"/>
  <c r="AC779" i="122"/>
  <c r="AD778" i="122"/>
  <c r="AC778" i="122"/>
  <c r="AD777" i="122"/>
  <c r="AC777" i="122"/>
  <c r="AD776" i="122"/>
  <c r="AC776" i="122"/>
  <c r="AD775" i="122"/>
  <c r="AC775" i="122"/>
  <c r="AD774" i="122"/>
  <c r="AC774" i="122"/>
  <c r="AD773" i="122"/>
  <c r="AC773" i="122"/>
  <c r="AD772" i="122"/>
  <c r="AC772" i="122"/>
  <c r="AD771" i="122"/>
  <c r="AC771" i="122"/>
  <c r="AD770" i="122"/>
  <c r="AC770" i="122"/>
  <c r="AD769" i="122"/>
  <c r="AC769" i="122"/>
  <c r="AD768" i="122"/>
  <c r="AC768" i="122"/>
  <c r="AD767" i="122"/>
  <c r="AC767" i="122"/>
  <c r="AD766" i="122"/>
  <c r="AC766" i="122"/>
  <c r="AD765" i="122"/>
  <c r="AC765" i="122"/>
  <c r="AD764" i="122"/>
  <c r="AC764" i="122"/>
  <c r="AD763" i="122"/>
  <c r="AC763" i="122"/>
  <c r="AD762" i="122"/>
  <c r="AC762" i="122"/>
  <c r="AD761" i="122"/>
  <c r="AC761" i="122"/>
  <c r="AD760" i="122"/>
  <c r="AC760" i="122"/>
  <c r="AD759" i="122"/>
  <c r="AC759" i="122"/>
  <c r="AD758" i="122"/>
  <c r="AC758" i="122"/>
  <c r="AD757" i="122"/>
  <c r="AC757" i="122"/>
  <c r="AD756" i="122"/>
  <c r="AC756" i="122"/>
  <c r="AD755" i="122"/>
  <c r="AC755" i="122"/>
  <c r="AD754" i="122"/>
  <c r="AC754" i="122"/>
  <c r="AD753" i="122"/>
  <c r="AC753" i="122"/>
  <c r="AD752" i="122"/>
  <c r="AD751" i="122"/>
  <c r="AD750" i="122"/>
  <c r="AD749" i="122"/>
  <c r="AD748" i="122"/>
  <c r="AD747" i="122"/>
  <c r="AD746" i="122"/>
  <c r="AD745" i="122"/>
  <c r="AD744" i="122"/>
  <c r="AD743" i="122"/>
  <c r="AD742" i="122"/>
  <c r="AD741" i="122"/>
  <c r="AD740" i="122"/>
  <c r="AD739" i="122"/>
  <c r="AD738" i="122"/>
  <c r="AD737" i="122"/>
  <c r="AD736" i="122"/>
  <c r="AD735" i="122"/>
  <c r="AD734" i="122"/>
  <c r="AD733" i="122"/>
  <c r="AD732" i="122"/>
  <c r="AD731" i="122"/>
  <c r="AD730" i="122"/>
  <c r="AD729" i="122"/>
  <c r="AD728" i="122"/>
  <c r="AD727" i="122"/>
  <c r="AD726" i="122"/>
  <c r="AD725" i="122"/>
  <c r="AD724" i="122"/>
  <c r="AD723" i="122"/>
  <c r="AD722" i="122"/>
  <c r="AD721" i="122"/>
  <c r="AD720" i="122"/>
  <c r="AD719" i="122"/>
  <c r="AD718" i="122"/>
  <c r="AD717" i="122"/>
  <c r="AD716" i="122"/>
  <c r="AD715" i="122"/>
  <c r="AD714" i="122"/>
  <c r="AD713" i="122"/>
  <c r="AD712" i="122"/>
  <c r="AD711" i="122"/>
  <c r="AD710" i="122"/>
  <c r="AD709" i="122"/>
  <c r="AD708" i="122"/>
  <c r="AD707" i="122"/>
  <c r="AD706" i="122"/>
  <c r="AD705" i="122"/>
  <c r="AD704" i="122"/>
  <c r="AD703" i="122"/>
  <c r="AD702" i="122"/>
  <c r="AD701" i="122"/>
  <c r="AD700" i="122"/>
  <c r="AD699" i="122"/>
  <c r="AD698" i="122"/>
  <c r="AD697" i="122"/>
  <c r="AD696" i="122"/>
  <c r="AD695" i="122"/>
  <c r="AD694" i="122"/>
  <c r="AD693" i="122"/>
  <c r="AD692" i="122"/>
  <c r="AD691" i="122"/>
  <c r="AD690" i="122"/>
  <c r="AD689" i="122"/>
  <c r="AD688" i="122"/>
  <c r="AD687" i="122"/>
  <c r="AD686" i="122"/>
  <c r="AD685" i="122"/>
  <c r="AD684" i="122"/>
  <c r="AD683" i="122"/>
  <c r="AD682" i="122"/>
  <c r="AD681" i="122"/>
  <c r="Y468" i="122"/>
  <c r="AM468" i="122" s="1"/>
  <c r="AA468" i="122"/>
  <c r="V468" i="122"/>
  <c r="B468" i="122"/>
  <c r="D468" i="122" s="1"/>
  <c r="Y467" i="122"/>
  <c r="AM467" i="122" s="1"/>
  <c r="AA467" i="122"/>
  <c r="V467" i="122"/>
  <c r="B467" i="122"/>
  <c r="D467" i="122" s="1"/>
  <c r="Y466" i="122"/>
  <c r="AM466" i="122" s="1"/>
  <c r="AA466" i="122"/>
  <c r="V466" i="122"/>
  <c r="B466" i="122"/>
  <c r="D466" i="122" s="1"/>
  <c r="Y465" i="122"/>
  <c r="AM465" i="122" s="1"/>
  <c r="AA465" i="122"/>
  <c r="V465" i="122"/>
  <c r="B465" i="122"/>
  <c r="D465" i="122" s="1"/>
  <c r="Y464" i="122"/>
  <c r="AM464" i="122" s="1"/>
  <c r="AA464" i="122"/>
  <c r="V464" i="122"/>
  <c r="B464" i="122"/>
  <c r="D464" i="122" s="1"/>
  <c r="Y463" i="122"/>
  <c r="AM463" i="122" s="1"/>
  <c r="AA463" i="122"/>
  <c r="V463" i="122"/>
  <c r="Y462" i="122"/>
  <c r="AM462" i="122" s="1"/>
  <c r="AA462" i="122"/>
  <c r="V462" i="122"/>
  <c r="B462" i="122"/>
  <c r="D462" i="122" s="1"/>
  <c r="Y461" i="122"/>
  <c r="AM461" i="122" s="1"/>
  <c r="AA461" i="122"/>
  <c r="V461" i="122"/>
  <c r="B461" i="122"/>
  <c r="D461" i="122" s="1"/>
  <c r="Y460" i="122"/>
  <c r="AM460" i="122" s="1"/>
  <c r="AA460" i="122"/>
  <c r="V460" i="122"/>
  <c r="B460" i="122"/>
  <c r="D460" i="122" s="1"/>
  <c r="Y459" i="122"/>
  <c r="AM459" i="122" s="1"/>
  <c r="AA459" i="122"/>
  <c r="V459" i="122"/>
  <c r="B459" i="122"/>
  <c r="D459" i="122" s="1"/>
  <c r="Y458" i="122"/>
  <c r="AM458" i="122" s="1"/>
  <c r="AA458" i="122"/>
  <c r="V458" i="122"/>
  <c r="B458" i="122"/>
  <c r="D458" i="122" s="1"/>
  <c r="Y457" i="122"/>
  <c r="AM457" i="122" s="1"/>
  <c r="AA457" i="122"/>
  <c r="V457" i="122"/>
  <c r="B457" i="122"/>
  <c r="D457" i="122" s="1"/>
  <c r="Y456" i="122"/>
  <c r="AM456" i="122" s="1"/>
  <c r="AA456" i="122"/>
  <c r="V456" i="122"/>
  <c r="B456" i="122"/>
  <c r="D456" i="122" s="1"/>
  <c r="Y455" i="122"/>
  <c r="AM455" i="122" s="1"/>
  <c r="AA455" i="122"/>
  <c r="V455" i="122"/>
  <c r="B455" i="122"/>
  <c r="D455" i="122" s="1"/>
  <c r="Y454" i="122"/>
  <c r="AM454" i="122" s="1"/>
  <c r="AA454" i="122"/>
  <c r="V454" i="122"/>
  <c r="B454" i="122"/>
  <c r="D454" i="122" s="1"/>
  <c r="Y453" i="122"/>
  <c r="AM453" i="122" s="1"/>
  <c r="AA453" i="122"/>
  <c r="V453" i="122"/>
  <c r="B453" i="122"/>
  <c r="D453" i="122" s="1"/>
  <c r="Y452" i="122"/>
  <c r="AM452" i="122" s="1"/>
  <c r="AA452" i="122"/>
  <c r="V452" i="122"/>
  <c r="B452" i="122"/>
  <c r="D452" i="122" s="1"/>
  <c r="Y451" i="122"/>
  <c r="AM451" i="122" s="1"/>
  <c r="AA451" i="122"/>
  <c r="V451" i="122"/>
  <c r="B451" i="122"/>
  <c r="D451" i="122" s="1"/>
  <c r="Y450" i="122"/>
  <c r="AM450" i="122" s="1"/>
  <c r="AA450" i="122"/>
  <c r="V450" i="122"/>
  <c r="B450" i="122"/>
  <c r="D450" i="122" s="1"/>
  <c r="Y449" i="122"/>
  <c r="AM449" i="122" s="1"/>
  <c r="AA449" i="122"/>
  <c r="V449" i="122"/>
  <c r="B449" i="122"/>
  <c r="D449" i="122" s="1"/>
  <c r="Y448" i="122"/>
  <c r="AM448" i="122" s="1"/>
  <c r="AA448" i="122"/>
  <c r="V448" i="122"/>
  <c r="B448" i="122"/>
  <c r="D448" i="122" s="1"/>
  <c r="Y447" i="122"/>
  <c r="AM447" i="122" s="1"/>
  <c r="AA447" i="122"/>
  <c r="V447" i="122"/>
  <c r="B447" i="122"/>
  <c r="D447" i="122" s="1"/>
  <c r="Y446" i="122"/>
  <c r="AM446" i="122" s="1"/>
  <c r="AA446" i="122"/>
  <c r="V446" i="122"/>
  <c r="B446" i="122"/>
  <c r="D446" i="122" s="1"/>
  <c r="Y445" i="122"/>
  <c r="AM445" i="122" s="1"/>
  <c r="AA445" i="122"/>
  <c r="V445" i="122"/>
  <c r="Y444" i="122"/>
  <c r="AM444" i="122" s="1"/>
  <c r="AA444" i="122"/>
  <c r="V444" i="122"/>
  <c r="B444" i="122"/>
  <c r="D444" i="122" s="1"/>
  <c r="Y443" i="122"/>
  <c r="AM443" i="122" s="1"/>
  <c r="AA443" i="122"/>
  <c r="V443" i="122"/>
  <c r="B443" i="122"/>
  <c r="D443" i="122" s="1"/>
  <c r="Y442" i="122"/>
  <c r="AM442" i="122" s="1"/>
  <c r="AA442" i="122"/>
  <c r="V442" i="122"/>
  <c r="Y441" i="122"/>
  <c r="AM441" i="122" s="1"/>
  <c r="AA441" i="122"/>
  <c r="V441" i="122"/>
  <c r="Y440" i="122"/>
  <c r="AM440" i="122" s="1"/>
  <c r="AA440" i="122"/>
  <c r="V440" i="122"/>
  <c r="B440" i="122"/>
  <c r="D440" i="122" s="1"/>
  <c r="Y439" i="122"/>
  <c r="AM439" i="122" s="1"/>
  <c r="AA439" i="122"/>
  <c r="V439" i="122"/>
  <c r="B439" i="122"/>
  <c r="D439" i="122" s="1"/>
  <c r="Y438" i="122"/>
  <c r="AM438" i="122" s="1"/>
  <c r="AA438" i="122"/>
  <c r="V438" i="122"/>
  <c r="B438" i="122"/>
  <c r="D438" i="122" s="1"/>
  <c r="Y437" i="122"/>
  <c r="AM437" i="122" s="1"/>
  <c r="AA437" i="122"/>
  <c r="V437" i="122"/>
  <c r="B437" i="122"/>
  <c r="D437" i="122" s="1"/>
  <c r="Y436" i="122"/>
  <c r="AM436" i="122" s="1"/>
  <c r="AA436" i="122"/>
  <c r="V436" i="122"/>
  <c r="B436" i="122"/>
  <c r="D436" i="122" s="1"/>
  <c r="Y435" i="122"/>
  <c r="AM435" i="122" s="1"/>
  <c r="AA435" i="122"/>
  <c r="V435" i="122"/>
  <c r="B435" i="122"/>
  <c r="D435" i="122" s="1"/>
  <c r="Y434" i="122"/>
  <c r="AM434" i="122" s="1"/>
  <c r="AA434" i="122"/>
  <c r="V434" i="122"/>
  <c r="B434" i="122"/>
  <c r="D434" i="122" s="1"/>
  <c r="Y433" i="122"/>
  <c r="AM433" i="122" s="1"/>
  <c r="AA433" i="122"/>
  <c r="V433" i="122"/>
  <c r="B433" i="122"/>
  <c r="D433" i="122" s="1"/>
  <c r="Y432" i="122"/>
  <c r="AM432" i="122" s="1"/>
  <c r="AA432" i="122"/>
  <c r="V432" i="122"/>
  <c r="B432" i="122"/>
  <c r="D432" i="122" s="1"/>
  <c r="Y431" i="122"/>
  <c r="AM431" i="122" s="1"/>
  <c r="AA431" i="122"/>
  <c r="V431" i="122"/>
  <c r="B431" i="122"/>
  <c r="D431" i="122" s="1"/>
  <c r="Y430" i="122"/>
  <c r="AM430" i="122" s="1"/>
  <c r="AA430" i="122"/>
  <c r="V430" i="122"/>
  <c r="B430" i="122"/>
  <c r="D430" i="122" s="1"/>
  <c r="Y429" i="122"/>
  <c r="AM429" i="122" s="1"/>
  <c r="AA429" i="122"/>
  <c r="V429" i="122"/>
  <c r="B429" i="122"/>
  <c r="D429" i="122" s="1"/>
  <c r="Y428" i="122"/>
  <c r="AM428" i="122" s="1"/>
  <c r="AA428" i="122"/>
  <c r="V428" i="122"/>
  <c r="B428" i="122"/>
  <c r="D428" i="122" s="1"/>
  <c r="Y427" i="122"/>
  <c r="AM427" i="122" s="1"/>
  <c r="AA427" i="122"/>
  <c r="V427" i="122"/>
  <c r="B427" i="122"/>
  <c r="D427" i="122" s="1"/>
  <c r="Y426" i="122"/>
  <c r="AM426" i="122" s="1"/>
  <c r="AA426" i="122"/>
  <c r="V426" i="122"/>
  <c r="Y425" i="122"/>
  <c r="AM425" i="122" s="1"/>
  <c r="AA425" i="122"/>
  <c r="V425" i="122"/>
  <c r="B425" i="122"/>
  <c r="D425" i="122" s="1"/>
  <c r="Y424" i="122"/>
  <c r="AM424" i="122" s="1"/>
  <c r="AA424" i="122"/>
  <c r="V424" i="122"/>
  <c r="B424" i="122"/>
  <c r="D424" i="122" s="1"/>
  <c r="Y423" i="122"/>
  <c r="AM423" i="122" s="1"/>
  <c r="AA423" i="122"/>
  <c r="V423" i="122"/>
  <c r="B423" i="122"/>
  <c r="D423" i="122" s="1"/>
  <c r="Y422" i="122"/>
  <c r="AM422" i="122" s="1"/>
  <c r="AA422" i="122"/>
  <c r="V422" i="122"/>
  <c r="B422" i="122"/>
  <c r="D422" i="122" s="1"/>
  <c r="Y421" i="122"/>
  <c r="AM421" i="122" s="1"/>
  <c r="AA421" i="122"/>
  <c r="V421" i="122"/>
  <c r="Y420" i="122"/>
  <c r="AM420" i="122" s="1"/>
  <c r="AA420" i="122"/>
  <c r="V420" i="122"/>
  <c r="B420" i="122"/>
  <c r="D420" i="122" s="1"/>
  <c r="Y419" i="122"/>
  <c r="AM419" i="122" s="1"/>
  <c r="AA419" i="122"/>
  <c r="V419" i="122"/>
  <c r="B419" i="122"/>
  <c r="D419" i="122" s="1"/>
  <c r="Y418" i="122"/>
  <c r="AM418" i="122" s="1"/>
  <c r="AA418" i="122"/>
  <c r="V418" i="122"/>
  <c r="B418" i="122"/>
  <c r="D418" i="122" s="1"/>
  <c r="Y417" i="122"/>
  <c r="AM417" i="122" s="1"/>
  <c r="AA417" i="122"/>
  <c r="V417" i="122"/>
  <c r="B417" i="122"/>
  <c r="D417" i="122" s="1"/>
  <c r="Y416" i="122"/>
  <c r="AM416" i="122" s="1"/>
  <c r="AA416" i="122"/>
  <c r="V416" i="122"/>
  <c r="B416" i="122"/>
  <c r="D416" i="122" s="1"/>
  <c r="Y415" i="122"/>
  <c r="AM415" i="122" s="1"/>
  <c r="AA415" i="122"/>
  <c r="V415" i="122"/>
  <c r="B415" i="122"/>
  <c r="D415" i="122" s="1"/>
  <c r="Y414" i="122"/>
  <c r="AM414" i="122" s="1"/>
  <c r="AA414" i="122"/>
  <c r="V414" i="122"/>
  <c r="B414" i="122"/>
  <c r="D414" i="122" s="1"/>
  <c r="Y413" i="122"/>
  <c r="AM413" i="122" s="1"/>
  <c r="AA413" i="122"/>
  <c r="V413" i="122"/>
  <c r="B413" i="122"/>
  <c r="D413" i="122" s="1"/>
  <c r="Y412" i="122"/>
  <c r="AM412" i="122" s="1"/>
  <c r="AA412" i="122"/>
  <c r="V412" i="122"/>
  <c r="B412" i="122"/>
  <c r="D412" i="122" s="1"/>
  <c r="Y411" i="122"/>
  <c r="AM411" i="122" s="1"/>
  <c r="AA411" i="122"/>
  <c r="V411" i="122"/>
  <c r="B411" i="122"/>
  <c r="D411" i="122" s="1"/>
  <c r="Y410" i="122"/>
  <c r="AM410" i="122" s="1"/>
  <c r="AA410" i="122"/>
  <c r="V410" i="122"/>
  <c r="B410" i="122"/>
  <c r="D410" i="122" s="1"/>
  <c r="Y409" i="122"/>
  <c r="AM409" i="122" s="1"/>
  <c r="AA409" i="122"/>
  <c r="V409" i="122"/>
  <c r="B409" i="122"/>
  <c r="D409" i="122" s="1"/>
  <c r="Y408" i="122"/>
  <c r="AM408" i="122" s="1"/>
  <c r="AA408" i="122"/>
  <c r="V408" i="122"/>
  <c r="B408" i="122"/>
  <c r="D408" i="122" s="1"/>
  <c r="Y407" i="122"/>
  <c r="AM407" i="122" s="1"/>
  <c r="AA407" i="122"/>
  <c r="V407" i="122"/>
  <c r="B407" i="122"/>
  <c r="D407" i="122" s="1"/>
  <c r="Y406" i="122"/>
  <c r="AM406" i="122" s="1"/>
  <c r="AA406" i="122"/>
  <c r="V406" i="122"/>
  <c r="B406" i="122"/>
  <c r="D406" i="122" s="1"/>
  <c r="Y405" i="122"/>
  <c r="AM405" i="122" s="1"/>
  <c r="AA405" i="122"/>
  <c r="V405" i="122"/>
  <c r="B405" i="122"/>
  <c r="D405" i="122" s="1"/>
  <c r="Y404" i="122"/>
  <c r="AM404" i="122" s="1"/>
  <c r="AA404" i="122"/>
  <c r="V404" i="122"/>
  <c r="Y403" i="122"/>
  <c r="AM403" i="122" s="1"/>
  <c r="AA403" i="122"/>
  <c r="V403" i="122"/>
  <c r="Y402" i="122"/>
  <c r="AM402" i="122" s="1"/>
  <c r="AA402" i="122"/>
  <c r="V402" i="122"/>
  <c r="B402" i="122"/>
  <c r="D402" i="122" s="1"/>
  <c r="Y401" i="122"/>
  <c r="AM401" i="122" s="1"/>
  <c r="AA401" i="122"/>
  <c r="V401" i="122"/>
  <c r="B401" i="122"/>
  <c r="D401" i="122" s="1"/>
  <c r="Y400" i="122"/>
  <c r="AM400" i="122" s="1"/>
  <c r="AA400" i="122"/>
  <c r="V400" i="122"/>
  <c r="Y399" i="122"/>
  <c r="AM399" i="122" s="1"/>
  <c r="AA399" i="122"/>
  <c r="V399" i="122"/>
  <c r="B399" i="122"/>
  <c r="D399" i="122" s="1"/>
  <c r="Y398" i="122"/>
  <c r="AM398" i="122" s="1"/>
  <c r="AA398" i="122"/>
  <c r="V398" i="122"/>
  <c r="B398" i="122"/>
  <c r="D398" i="122" s="1"/>
  <c r="Y397" i="122"/>
  <c r="AM397" i="122" s="1"/>
  <c r="AA397" i="122"/>
  <c r="V397" i="122"/>
  <c r="B397" i="122"/>
  <c r="D397" i="122" s="1"/>
  <c r="Y396" i="122"/>
  <c r="AM396" i="122" s="1"/>
  <c r="AA396" i="122"/>
  <c r="V396" i="122"/>
  <c r="Y395" i="122"/>
  <c r="AM395" i="122" s="1"/>
  <c r="AA395" i="122"/>
  <c r="V395" i="122"/>
  <c r="B395" i="122"/>
  <c r="D395" i="122" s="1"/>
  <c r="Y394" i="122"/>
  <c r="AM394" i="122" s="1"/>
  <c r="AA394" i="122"/>
  <c r="V394" i="122"/>
  <c r="B394" i="122"/>
  <c r="D394" i="122" s="1"/>
  <c r="Y393" i="122"/>
  <c r="AM393" i="122" s="1"/>
  <c r="AA393" i="122"/>
  <c r="V393" i="122"/>
  <c r="B393" i="122"/>
  <c r="D393" i="122" s="1"/>
  <c r="Y392" i="122"/>
  <c r="AM392" i="122" s="1"/>
  <c r="AA392" i="122"/>
  <c r="V392" i="122"/>
  <c r="B392" i="122"/>
  <c r="D392" i="122" s="1"/>
  <c r="Y391" i="122"/>
  <c r="AM391" i="122" s="1"/>
  <c r="AA391" i="122"/>
  <c r="V391" i="122"/>
  <c r="B391" i="122"/>
  <c r="D391" i="122" s="1"/>
  <c r="Y390" i="122"/>
  <c r="AM390" i="122" s="1"/>
  <c r="AA390" i="122"/>
  <c r="V390" i="122"/>
  <c r="B390" i="122"/>
  <c r="D390" i="122" s="1"/>
  <c r="Y389" i="122"/>
  <c r="AM389" i="122" s="1"/>
  <c r="AA389" i="122"/>
  <c r="V389" i="122"/>
  <c r="B389" i="122"/>
  <c r="D389" i="122" s="1"/>
  <c r="Y388" i="122"/>
  <c r="AM388" i="122" s="1"/>
  <c r="AA388" i="122"/>
  <c r="V388" i="122"/>
  <c r="B388" i="122"/>
  <c r="D388" i="122" s="1"/>
  <c r="Y387" i="122"/>
  <c r="AM387" i="122" s="1"/>
  <c r="AA387" i="122"/>
  <c r="V387" i="122"/>
  <c r="B387" i="122"/>
  <c r="D387" i="122" s="1"/>
  <c r="Y386" i="122"/>
  <c r="AM386" i="122" s="1"/>
  <c r="AA386" i="122"/>
  <c r="V386" i="122"/>
  <c r="B386" i="122"/>
  <c r="D386" i="122" s="1"/>
  <c r="Y385" i="122"/>
  <c r="AM385" i="122" s="1"/>
  <c r="AA385" i="122"/>
  <c r="V385" i="122"/>
  <c r="B385" i="122"/>
  <c r="D385" i="122" s="1"/>
  <c r="Y384" i="122"/>
  <c r="AM384" i="122" s="1"/>
  <c r="AA384" i="122"/>
  <c r="V384" i="122"/>
  <c r="B384" i="122"/>
  <c r="D384" i="122" s="1"/>
  <c r="Y383" i="122"/>
  <c r="AM383" i="122" s="1"/>
  <c r="AA383" i="122"/>
  <c r="V383" i="122"/>
  <c r="Y382" i="122"/>
  <c r="AM382" i="122" s="1"/>
  <c r="AA382" i="122"/>
  <c r="V382" i="122"/>
  <c r="B382" i="122"/>
  <c r="D382" i="122" s="1"/>
  <c r="Y381" i="122"/>
  <c r="AM381" i="122" s="1"/>
  <c r="AA381" i="122"/>
  <c r="V381" i="122"/>
  <c r="B381" i="122"/>
  <c r="D381" i="122" s="1"/>
  <c r="Y380" i="122"/>
  <c r="AM380" i="122" s="1"/>
  <c r="AA380" i="122"/>
  <c r="V380" i="122"/>
  <c r="Y379" i="122"/>
  <c r="AM379" i="122" s="1"/>
  <c r="AA379" i="122"/>
  <c r="V379" i="122"/>
  <c r="B379" i="122"/>
  <c r="D379" i="122" s="1"/>
  <c r="Y378" i="122"/>
  <c r="AM378" i="122" s="1"/>
  <c r="AA378" i="122"/>
  <c r="V378" i="122"/>
  <c r="B378" i="122"/>
  <c r="D378" i="122" s="1"/>
  <c r="Y377" i="122"/>
  <c r="AM377" i="122" s="1"/>
  <c r="AA377" i="122"/>
  <c r="V377" i="122"/>
  <c r="B377" i="122"/>
  <c r="D377" i="122" s="1"/>
  <c r="Y376" i="122"/>
  <c r="AM376" i="122" s="1"/>
  <c r="AA376" i="122"/>
  <c r="V376" i="122"/>
  <c r="B376" i="122"/>
  <c r="D376" i="122" s="1"/>
  <c r="Y375" i="122"/>
  <c r="AM375" i="122" s="1"/>
  <c r="AA375" i="122"/>
  <c r="V375" i="122"/>
  <c r="Y374" i="122"/>
  <c r="AM374" i="122" s="1"/>
  <c r="AA374" i="122"/>
  <c r="V374" i="122"/>
  <c r="B374" i="122"/>
  <c r="D374" i="122" s="1"/>
  <c r="Y373" i="122"/>
  <c r="AM373" i="122" s="1"/>
  <c r="AA373" i="122"/>
  <c r="V373" i="122"/>
  <c r="B373" i="122"/>
  <c r="D373" i="122" s="1"/>
  <c r="Y372" i="122"/>
  <c r="AM372" i="122" s="1"/>
  <c r="AA372" i="122"/>
  <c r="V372" i="122"/>
  <c r="Y371" i="122"/>
  <c r="AM371" i="122" s="1"/>
  <c r="AA371" i="122"/>
  <c r="V371" i="122"/>
  <c r="B371" i="122"/>
  <c r="D371" i="122" s="1"/>
  <c r="Y370" i="122"/>
  <c r="AM370" i="122" s="1"/>
  <c r="AA370" i="122"/>
  <c r="V370" i="122"/>
  <c r="B370" i="122"/>
  <c r="D370" i="122" s="1"/>
  <c r="Y369" i="122"/>
  <c r="AM369" i="122" s="1"/>
  <c r="AA369" i="122"/>
  <c r="V369" i="122"/>
  <c r="B369" i="122"/>
  <c r="D369" i="122" s="1"/>
  <c r="Y368" i="122"/>
  <c r="AM368" i="122" s="1"/>
  <c r="AA368" i="122"/>
  <c r="V368" i="122"/>
  <c r="B368" i="122"/>
  <c r="D368" i="122" s="1"/>
  <c r="Y367" i="122"/>
  <c r="AM367" i="122" s="1"/>
  <c r="AA367" i="122"/>
  <c r="V367" i="122"/>
  <c r="B367" i="122"/>
  <c r="D367" i="122" s="1"/>
  <c r="Y366" i="122"/>
  <c r="AM366" i="122" s="1"/>
  <c r="AA366" i="122"/>
  <c r="V366" i="122"/>
  <c r="B366" i="122"/>
  <c r="D366" i="122" s="1"/>
  <c r="Y365" i="122"/>
  <c r="AM365" i="122" s="1"/>
  <c r="AA365" i="122"/>
  <c r="V365" i="122"/>
  <c r="B365" i="122"/>
  <c r="D365" i="122" s="1"/>
  <c r="Y364" i="122"/>
  <c r="AM364" i="122" s="1"/>
  <c r="AA364" i="122"/>
  <c r="V364" i="122"/>
  <c r="B364" i="122"/>
  <c r="D364" i="122" s="1"/>
  <c r="Y363" i="122"/>
  <c r="AM363" i="122" s="1"/>
  <c r="AA363" i="122"/>
  <c r="V363" i="122"/>
  <c r="B363" i="122"/>
  <c r="D363" i="122" s="1"/>
  <c r="Y362" i="122"/>
  <c r="AM362" i="122" s="1"/>
  <c r="AA362" i="122"/>
  <c r="V362" i="122"/>
  <c r="Y361" i="122"/>
  <c r="AM361" i="122" s="1"/>
  <c r="AA361" i="122"/>
  <c r="V361" i="122"/>
  <c r="B361" i="122"/>
  <c r="D361" i="122" s="1"/>
  <c r="Y360" i="122"/>
  <c r="AM360" i="122" s="1"/>
  <c r="AA360" i="122"/>
  <c r="V360" i="122"/>
  <c r="B360" i="122"/>
  <c r="D360" i="122" s="1"/>
  <c r="Y359" i="122"/>
  <c r="AM359" i="122" s="1"/>
  <c r="AA359" i="122"/>
  <c r="V359" i="122"/>
  <c r="B359" i="122"/>
  <c r="D359" i="122" s="1"/>
  <c r="Y358" i="122"/>
  <c r="AM358" i="122" s="1"/>
  <c r="AA358" i="122"/>
  <c r="V358" i="122"/>
  <c r="B358" i="122"/>
  <c r="D358" i="122" s="1"/>
  <c r="Y357" i="122"/>
  <c r="AM357" i="122" s="1"/>
  <c r="AA357" i="122"/>
  <c r="V357" i="122"/>
  <c r="B357" i="122"/>
  <c r="D357" i="122" s="1"/>
  <c r="Y356" i="122"/>
  <c r="AM356" i="122" s="1"/>
  <c r="AA356" i="122"/>
  <c r="V356" i="122"/>
  <c r="B356" i="122"/>
  <c r="D356" i="122" s="1"/>
  <c r="Y355" i="122"/>
  <c r="AM355" i="122" s="1"/>
  <c r="AA355" i="122"/>
  <c r="V355" i="122"/>
  <c r="B355" i="122"/>
  <c r="D355" i="122" s="1"/>
  <c r="Y354" i="122"/>
  <c r="AM354" i="122" s="1"/>
  <c r="AA354" i="122"/>
  <c r="V354" i="122"/>
  <c r="B354" i="122"/>
  <c r="D354" i="122" s="1"/>
  <c r="Y353" i="122"/>
  <c r="AM353" i="122" s="1"/>
  <c r="AA353" i="122"/>
  <c r="V353" i="122"/>
  <c r="B353" i="122"/>
  <c r="D353" i="122" s="1"/>
  <c r="Y352" i="122"/>
  <c r="AM352" i="122" s="1"/>
  <c r="AA352" i="122"/>
  <c r="V352" i="122"/>
  <c r="B352" i="122"/>
  <c r="D352" i="122" s="1"/>
  <c r="Y351" i="122"/>
  <c r="AM351" i="122" s="1"/>
  <c r="AA351" i="122"/>
  <c r="V351" i="122"/>
  <c r="Y350" i="122"/>
  <c r="AM350" i="122" s="1"/>
  <c r="AA350" i="122"/>
  <c r="V350" i="122"/>
  <c r="B350" i="122"/>
  <c r="D350" i="122" s="1"/>
  <c r="Y349" i="122"/>
  <c r="AM349" i="122" s="1"/>
  <c r="AA349" i="122"/>
  <c r="V349" i="122"/>
  <c r="B349" i="122"/>
  <c r="D349" i="122" s="1"/>
  <c r="Y348" i="122"/>
  <c r="AM348" i="122" s="1"/>
  <c r="AA348" i="122"/>
  <c r="V348" i="122"/>
  <c r="B348" i="122"/>
  <c r="D348" i="122" s="1"/>
  <c r="Y347" i="122"/>
  <c r="AM347" i="122" s="1"/>
  <c r="AA347" i="122"/>
  <c r="V347" i="122"/>
  <c r="Y346" i="122"/>
  <c r="AM346" i="122" s="1"/>
  <c r="AA346" i="122"/>
  <c r="V346" i="122"/>
  <c r="Y345" i="122"/>
  <c r="AM345" i="122" s="1"/>
  <c r="AA345" i="122"/>
  <c r="V345" i="122"/>
  <c r="B345" i="122"/>
  <c r="D345" i="122" s="1"/>
  <c r="Y344" i="122"/>
  <c r="AM344" i="122" s="1"/>
  <c r="AA344" i="122"/>
  <c r="V344" i="122"/>
  <c r="Y343" i="122"/>
  <c r="AM343" i="122" s="1"/>
  <c r="AA343" i="122"/>
  <c r="V343" i="122"/>
  <c r="B343" i="122"/>
  <c r="D343" i="122" s="1"/>
  <c r="Y342" i="122"/>
  <c r="AM342" i="122" s="1"/>
  <c r="AA342" i="122"/>
  <c r="V342" i="122"/>
  <c r="B342" i="122"/>
  <c r="D342" i="122" s="1"/>
  <c r="Y341" i="122"/>
  <c r="AM341" i="122" s="1"/>
  <c r="AA341" i="122"/>
  <c r="V341" i="122"/>
  <c r="B341" i="122"/>
  <c r="D341" i="122" s="1"/>
  <c r="Y340" i="122"/>
  <c r="AM340" i="122" s="1"/>
  <c r="AA340" i="122"/>
  <c r="V340" i="122"/>
  <c r="Y339" i="122"/>
  <c r="AM339" i="122" s="1"/>
  <c r="AA339" i="122"/>
  <c r="V339" i="122"/>
  <c r="Y338" i="122"/>
  <c r="AM338" i="122" s="1"/>
  <c r="AA338" i="122"/>
  <c r="V338" i="122"/>
  <c r="Y337" i="122"/>
  <c r="AM337" i="122" s="1"/>
  <c r="AA337" i="122"/>
  <c r="V337" i="122"/>
  <c r="B337" i="122"/>
  <c r="D337" i="122" s="1"/>
  <c r="Y336" i="122"/>
  <c r="AM336" i="122" s="1"/>
  <c r="AA336" i="122"/>
  <c r="V336" i="122"/>
  <c r="B336" i="122"/>
  <c r="D336" i="122" s="1"/>
  <c r="Y335" i="122"/>
  <c r="AM335" i="122" s="1"/>
  <c r="AA335" i="122"/>
  <c r="V335" i="122"/>
  <c r="Y334" i="122"/>
  <c r="AM334" i="122" s="1"/>
  <c r="AA334" i="122"/>
  <c r="V334" i="122"/>
  <c r="B334" i="122"/>
  <c r="D334" i="122" s="1"/>
  <c r="Y333" i="122"/>
  <c r="AM333" i="122" s="1"/>
  <c r="AA333" i="122"/>
  <c r="V333" i="122"/>
  <c r="B333" i="122"/>
  <c r="D333" i="122" s="1"/>
  <c r="Y332" i="122"/>
  <c r="AM332" i="122" s="1"/>
  <c r="AA332" i="122"/>
  <c r="V332" i="122"/>
  <c r="Y331" i="122"/>
  <c r="AM331" i="122" s="1"/>
  <c r="AA331" i="122"/>
  <c r="V331" i="122"/>
  <c r="B331" i="122"/>
  <c r="D331" i="122" s="1"/>
  <c r="Y330" i="122"/>
  <c r="AM330" i="122" s="1"/>
  <c r="AA330" i="122"/>
  <c r="V330" i="122"/>
  <c r="B330" i="122"/>
  <c r="D330" i="122" s="1"/>
  <c r="Y329" i="122"/>
  <c r="AM329" i="122" s="1"/>
  <c r="AA329" i="122"/>
  <c r="V329" i="122"/>
  <c r="B329" i="122"/>
  <c r="D329" i="122" s="1"/>
  <c r="Y328" i="122"/>
  <c r="AM328" i="122" s="1"/>
  <c r="AA328" i="122"/>
  <c r="V328" i="122"/>
  <c r="B328" i="122"/>
  <c r="D328" i="122" s="1"/>
  <c r="Y327" i="122"/>
  <c r="AM327" i="122" s="1"/>
  <c r="AA327" i="122"/>
  <c r="V327" i="122"/>
  <c r="B327" i="122"/>
  <c r="D327" i="122" s="1"/>
  <c r="Y326" i="122"/>
  <c r="AM326" i="122" s="1"/>
  <c r="AA326" i="122"/>
  <c r="V326" i="122"/>
  <c r="Y325" i="122"/>
  <c r="AM325" i="122" s="1"/>
  <c r="AA325" i="122"/>
  <c r="V325" i="122"/>
  <c r="B325" i="122"/>
  <c r="D325" i="122" s="1"/>
  <c r="Y324" i="122"/>
  <c r="AM324" i="122" s="1"/>
  <c r="AA324" i="122"/>
  <c r="V324" i="122"/>
  <c r="Y323" i="122"/>
  <c r="AM323" i="122" s="1"/>
  <c r="AA323" i="122"/>
  <c r="V323" i="122"/>
  <c r="B323" i="122"/>
  <c r="D323" i="122" s="1"/>
  <c r="Y322" i="122"/>
  <c r="AM322" i="122" s="1"/>
  <c r="AA322" i="122"/>
  <c r="V322" i="122"/>
  <c r="Y321" i="122"/>
  <c r="AM321" i="122" s="1"/>
  <c r="AA321" i="122"/>
  <c r="V321" i="122"/>
  <c r="B321" i="122"/>
  <c r="D321" i="122" s="1"/>
  <c r="Y320" i="122"/>
  <c r="AM320" i="122" s="1"/>
  <c r="AA320" i="122"/>
  <c r="V320" i="122"/>
  <c r="B320" i="122"/>
  <c r="D320" i="122" s="1"/>
  <c r="Y319" i="122"/>
  <c r="AM319" i="122" s="1"/>
  <c r="AA319" i="122"/>
  <c r="V319" i="122"/>
  <c r="B319" i="122"/>
  <c r="D319" i="122" s="1"/>
  <c r="Y318" i="122"/>
  <c r="AM318" i="122" s="1"/>
  <c r="AA318" i="122"/>
  <c r="V318" i="122"/>
  <c r="B318" i="122"/>
  <c r="D318" i="122" s="1"/>
  <c r="Y317" i="122"/>
  <c r="AM317" i="122" s="1"/>
  <c r="AA317" i="122"/>
  <c r="V317" i="122"/>
  <c r="B317" i="122"/>
  <c r="D317" i="122" s="1"/>
  <c r="Y316" i="122"/>
  <c r="AM316" i="122" s="1"/>
  <c r="AA316" i="122"/>
  <c r="V316" i="122"/>
  <c r="B316" i="122"/>
  <c r="D316" i="122" s="1"/>
  <c r="Y315" i="122"/>
  <c r="AM315" i="122" s="1"/>
  <c r="AA315" i="122"/>
  <c r="V315" i="122"/>
  <c r="Y314" i="122"/>
  <c r="AM314" i="122" s="1"/>
  <c r="AA314" i="122"/>
  <c r="V314" i="122"/>
  <c r="B314" i="122"/>
  <c r="D314" i="122" s="1"/>
  <c r="Y313" i="122"/>
  <c r="AM313" i="122" s="1"/>
  <c r="AA313" i="122"/>
  <c r="V313" i="122"/>
  <c r="B313" i="122"/>
  <c r="D313" i="122" s="1"/>
  <c r="Y312" i="122"/>
  <c r="AM312" i="122" s="1"/>
  <c r="AA312" i="122"/>
  <c r="V312" i="122"/>
  <c r="B312" i="122"/>
  <c r="D312" i="122" s="1"/>
  <c r="Y311" i="122"/>
  <c r="AM311" i="122" s="1"/>
  <c r="AA311" i="122"/>
  <c r="V311" i="122"/>
  <c r="B311" i="122"/>
  <c r="D311" i="122" s="1"/>
  <c r="Y310" i="122"/>
  <c r="AM310" i="122" s="1"/>
  <c r="AA310" i="122"/>
  <c r="V310" i="122"/>
  <c r="B310" i="122"/>
  <c r="D310" i="122" s="1"/>
  <c r="Y309" i="122"/>
  <c r="AM309" i="122" s="1"/>
  <c r="AA309" i="122"/>
  <c r="V309" i="122"/>
  <c r="B309" i="122"/>
  <c r="D309" i="122" s="1"/>
  <c r="Y308" i="122"/>
  <c r="AM308" i="122" s="1"/>
  <c r="AA308" i="122"/>
  <c r="V308" i="122"/>
  <c r="Y307" i="122"/>
  <c r="AM307" i="122" s="1"/>
  <c r="AA307" i="122"/>
  <c r="V307" i="122"/>
  <c r="B307" i="122"/>
  <c r="D307" i="122" s="1"/>
  <c r="Y306" i="122"/>
  <c r="AM306" i="122" s="1"/>
  <c r="AA306" i="122"/>
  <c r="V306" i="122"/>
  <c r="B306" i="122"/>
  <c r="D306" i="122" s="1"/>
  <c r="Y305" i="122"/>
  <c r="AM305" i="122" s="1"/>
  <c r="AA305" i="122"/>
  <c r="V305" i="122"/>
  <c r="B305" i="122"/>
  <c r="D305" i="122" s="1"/>
  <c r="Y304" i="122"/>
  <c r="AM304" i="122" s="1"/>
  <c r="AA304" i="122"/>
  <c r="V304" i="122"/>
  <c r="B304" i="122"/>
  <c r="D304" i="122" s="1"/>
  <c r="Y303" i="122"/>
  <c r="AM303" i="122" s="1"/>
  <c r="AA303" i="122"/>
  <c r="V303" i="122"/>
  <c r="Y302" i="122"/>
  <c r="AM302" i="122" s="1"/>
  <c r="AA302" i="122"/>
  <c r="V302" i="122"/>
  <c r="B302" i="122"/>
  <c r="D302" i="122" s="1"/>
  <c r="Y301" i="122"/>
  <c r="AM301" i="122" s="1"/>
  <c r="AA301" i="122"/>
  <c r="V301" i="122"/>
  <c r="B301" i="122"/>
  <c r="D301" i="122" s="1"/>
  <c r="Y300" i="122"/>
  <c r="AM300" i="122" s="1"/>
  <c r="AA300" i="122"/>
  <c r="V300" i="122"/>
  <c r="Y299" i="122"/>
  <c r="AM299" i="122" s="1"/>
  <c r="AA299" i="122"/>
  <c r="V299" i="122"/>
  <c r="Y298" i="122"/>
  <c r="AM298" i="122" s="1"/>
  <c r="AA298" i="122"/>
  <c r="V298" i="122"/>
  <c r="B298" i="122"/>
  <c r="D298" i="122" s="1"/>
  <c r="Y297" i="122"/>
  <c r="AM297" i="122" s="1"/>
  <c r="AA297" i="122"/>
  <c r="V297" i="122"/>
  <c r="Y296" i="122"/>
  <c r="AM296" i="122" s="1"/>
  <c r="AA296" i="122"/>
  <c r="V296" i="122"/>
  <c r="B296" i="122"/>
  <c r="D296" i="122" s="1"/>
  <c r="Y295" i="122"/>
  <c r="AM295" i="122" s="1"/>
  <c r="AA295" i="122"/>
  <c r="V295" i="122"/>
  <c r="Y294" i="122"/>
  <c r="AM294" i="122" s="1"/>
  <c r="AA294" i="122"/>
  <c r="V294" i="122"/>
  <c r="B294" i="122"/>
  <c r="D294" i="122" s="1"/>
  <c r="Y293" i="122"/>
  <c r="AM293" i="122" s="1"/>
  <c r="AA293" i="122"/>
  <c r="V293" i="122"/>
  <c r="B293" i="122"/>
  <c r="D293" i="122" s="1"/>
  <c r="Y292" i="122"/>
  <c r="AM292" i="122" s="1"/>
  <c r="AA292" i="122"/>
  <c r="V292" i="122"/>
  <c r="B292" i="122"/>
  <c r="D292" i="122" s="1"/>
  <c r="Y291" i="122"/>
  <c r="AM291" i="122" s="1"/>
  <c r="AA291" i="122"/>
  <c r="V291" i="122"/>
  <c r="B291" i="122"/>
  <c r="D291" i="122" s="1"/>
  <c r="Y290" i="122"/>
  <c r="AM290" i="122" s="1"/>
  <c r="AA290" i="122"/>
  <c r="V290" i="122"/>
  <c r="B290" i="122"/>
  <c r="D290" i="122" s="1"/>
  <c r="Y289" i="122"/>
  <c r="AM289" i="122" s="1"/>
  <c r="AA289" i="122"/>
  <c r="V289" i="122"/>
  <c r="B289" i="122"/>
  <c r="D289" i="122" s="1"/>
  <c r="Y288" i="122"/>
  <c r="AM288" i="122" s="1"/>
  <c r="AA288" i="122"/>
  <c r="V288" i="122"/>
  <c r="B288" i="122"/>
  <c r="D288" i="122" s="1"/>
  <c r="Y287" i="122"/>
  <c r="AM287" i="122" s="1"/>
  <c r="AA287" i="122"/>
  <c r="V287" i="122"/>
  <c r="B287" i="122"/>
  <c r="D287" i="122" s="1"/>
  <c r="Y286" i="122"/>
  <c r="AM286" i="122" s="1"/>
  <c r="AA286" i="122"/>
  <c r="V286" i="122"/>
  <c r="B286" i="122"/>
  <c r="D286" i="122" s="1"/>
  <c r="Y285" i="122"/>
  <c r="AM285" i="122" s="1"/>
  <c r="AA285" i="122"/>
  <c r="V285" i="122"/>
  <c r="B285" i="122"/>
  <c r="D285" i="122" s="1"/>
  <c r="Y284" i="122"/>
  <c r="AM284" i="122" s="1"/>
  <c r="AA284" i="122"/>
  <c r="V284" i="122"/>
  <c r="B284" i="122"/>
  <c r="D284" i="122" s="1"/>
  <c r="Y283" i="122"/>
  <c r="AM283" i="122" s="1"/>
  <c r="AA283" i="122"/>
  <c r="V283" i="122"/>
  <c r="B283" i="122"/>
  <c r="D283" i="122" s="1"/>
  <c r="Y282" i="122"/>
  <c r="AM282" i="122" s="1"/>
  <c r="AA282" i="122"/>
  <c r="V282" i="122"/>
  <c r="B282" i="122"/>
  <c r="D282" i="122" s="1"/>
  <c r="Y281" i="122"/>
  <c r="AM281" i="122" s="1"/>
  <c r="AA281" i="122"/>
  <c r="V281" i="122"/>
  <c r="Y280" i="122"/>
  <c r="AM280" i="122" s="1"/>
  <c r="AA280" i="122"/>
  <c r="V280" i="122"/>
  <c r="B280" i="122"/>
  <c r="D280" i="122" s="1"/>
  <c r="Y279" i="122"/>
  <c r="AM279" i="122" s="1"/>
  <c r="AA279" i="122"/>
  <c r="V279" i="122"/>
  <c r="B279" i="122"/>
  <c r="D279" i="122" s="1"/>
  <c r="Y278" i="122"/>
  <c r="AM278" i="122" s="1"/>
  <c r="AA278" i="122"/>
  <c r="V278" i="122"/>
  <c r="B278" i="122"/>
  <c r="D278" i="122" s="1"/>
  <c r="Y277" i="122"/>
  <c r="AM277" i="122" s="1"/>
  <c r="AA277" i="122"/>
  <c r="V277" i="122"/>
  <c r="Y276" i="122"/>
  <c r="AM276" i="122" s="1"/>
  <c r="AA276" i="122"/>
  <c r="V276" i="122"/>
  <c r="Y275" i="122"/>
  <c r="AM275" i="122" s="1"/>
  <c r="AA275" i="122"/>
  <c r="V275" i="122"/>
  <c r="Y274" i="122"/>
  <c r="AM274" i="122" s="1"/>
  <c r="AA274" i="122"/>
  <c r="V274" i="122"/>
  <c r="B274" i="122"/>
  <c r="D274" i="122" s="1"/>
  <c r="Y273" i="122"/>
  <c r="AM273" i="122" s="1"/>
  <c r="AA273" i="122"/>
  <c r="V273" i="122"/>
  <c r="B273" i="122"/>
  <c r="D273" i="122" s="1"/>
  <c r="Y272" i="122"/>
  <c r="AM272" i="122" s="1"/>
  <c r="AA272" i="122"/>
  <c r="V272" i="122"/>
  <c r="B272" i="122"/>
  <c r="D272" i="122" s="1"/>
  <c r="Y271" i="122"/>
  <c r="AM271" i="122" s="1"/>
  <c r="AA271" i="122"/>
  <c r="V271" i="122"/>
  <c r="B271" i="122"/>
  <c r="D271" i="122" s="1"/>
  <c r="Y270" i="122"/>
  <c r="AM270" i="122" s="1"/>
  <c r="AA270" i="122"/>
  <c r="V270" i="122"/>
  <c r="B270" i="122"/>
  <c r="D270" i="122" s="1"/>
  <c r="Y269" i="122"/>
  <c r="AM269" i="122" s="1"/>
  <c r="AA269" i="122"/>
  <c r="V269" i="122"/>
  <c r="B269" i="122"/>
  <c r="D269" i="122" s="1"/>
  <c r="Y268" i="122"/>
  <c r="AM268" i="122" s="1"/>
  <c r="AA268" i="122"/>
  <c r="V268" i="122"/>
  <c r="B268" i="122"/>
  <c r="D268" i="122" s="1"/>
  <c r="Y267" i="122"/>
  <c r="AM267" i="122" s="1"/>
  <c r="AA267" i="122"/>
  <c r="V267" i="122"/>
  <c r="B267" i="122"/>
  <c r="D267" i="122" s="1"/>
  <c r="Y266" i="122"/>
  <c r="AM266" i="122" s="1"/>
  <c r="AA266" i="122"/>
  <c r="V266" i="122"/>
  <c r="B266" i="122"/>
  <c r="D266" i="122" s="1"/>
  <c r="Y265" i="122"/>
  <c r="AM265" i="122" s="1"/>
  <c r="AA265" i="122"/>
  <c r="V265" i="122"/>
  <c r="B265" i="122"/>
  <c r="D265" i="122" s="1"/>
  <c r="Y264" i="122"/>
  <c r="AM264" i="122" s="1"/>
  <c r="AA264" i="122"/>
  <c r="V264" i="122"/>
  <c r="B264" i="122"/>
  <c r="D264" i="122" s="1"/>
  <c r="Y263" i="122"/>
  <c r="AM263" i="122" s="1"/>
  <c r="AA263" i="122"/>
  <c r="V263" i="122"/>
  <c r="B263" i="122"/>
  <c r="D263" i="122" s="1"/>
  <c r="Y262" i="122"/>
  <c r="AM262" i="122" s="1"/>
  <c r="AA262" i="122"/>
  <c r="V262" i="122"/>
  <c r="B262" i="122"/>
  <c r="D262" i="122" s="1"/>
  <c r="Y261" i="122"/>
  <c r="AM261" i="122" s="1"/>
  <c r="AA261" i="122"/>
  <c r="V261" i="122"/>
  <c r="Y260" i="122"/>
  <c r="AM260" i="122" s="1"/>
  <c r="AA260" i="122"/>
  <c r="V260" i="122"/>
  <c r="Y259" i="122"/>
  <c r="AM259" i="122" s="1"/>
  <c r="AA259" i="122"/>
  <c r="V259" i="122"/>
  <c r="B259" i="122"/>
  <c r="D259" i="122" s="1"/>
  <c r="Y258" i="122"/>
  <c r="AM258" i="122" s="1"/>
  <c r="AA258" i="122"/>
  <c r="V258" i="122"/>
  <c r="B258" i="122"/>
  <c r="D258" i="122" s="1"/>
  <c r="Y257" i="122"/>
  <c r="AM257" i="122" s="1"/>
  <c r="AA257" i="122"/>
  <c r="V257" i="122"/>
  <c r="B257" i="122"/>
  <c r="D257" i="122" s="1"/>
  <c r="Y256" i="122"/>
  <c r="AM256" i="122" s="1"/>
  <c r="AA256" i="122"/>
  <c r="V256" i="122"/>
  <c r="Y255" i="122"/>
  <c r="AM255" i="122" s="1"/>
  <c r="AA255" i="122"/>
  <c r="V255" i="122"/>
  <c r="B255" i="122"/>
  <c r="D255" i="122" s="1"/>
  <c r="Y254" i="122"/>
  <c r="AM254" i="122" s="1"/>
  <c r="AA254" i="122"/>
  <c r="V254" i="122"/>
  <c r="B254" i="122"/>
  <c r="D254" i="122" s="1"/>
  <c r="Y253" i="122"/>
  <c r="AM253" i="122" s="1"/>
  <c r="AA253" i="122"/>
  <c r="V253" i="122"/>
  <c r="B253" i="122"/>
  <c r="D253" i="122" s="1"/>
  <c r="Y252" i="122"/>
  <c r="AM252" i="122" s="1"/>
  <c r="AA252" i="122"/>
  <c r="V252" i="122"/>
  <c r="Y251" i="122"/>
  <c r="AM251" i="122" s="1"/>
  <c r="AA251" i="122"/>
  <c r="V251" i="122"/>
  <c r="Y250" i="122"/>
  <c r="AM250" i="122" s="1"/>
  <c r="AA250" i="122"/>
  <c r="V250" i="122"/>
  <c r="B250" i="122"/>
  <c r="D250" i="122" s="1"/>
  <c r="Y249" i="122"/>
  <c r="AM249" i="122" s="1"/>
  <c r="AA249" i="122"/>
  <c r="V249" i="122"/>
  <c r="B249" i="122"/>
  <c r="D249" i="122" s="1"/>
  <c r="Y248" i="122"/>
  <c r="AM248" i="122" s="1"/>
  <c r="AA248" i="122"/>
  <c r="V248" i="122"/>
  <c r="Y247" i="122"/>
  <c r="AM247" i="122" s="1"/>
  <c r="AA247" i="122"/>
  <c r="V247" i="122"/>
  <c r="B247" i="122"/>
  <c r="D247" i="122" s="1"/>
  <c r="Y246" i="122"/>
  <c r="AM246" i="122" s="1"/>
  <c r="AA246" i="122"/>
  <c r="V246" i="122"/>
  <c r="B246" i="122"/>
  <c r="D246" i="122" s="1"/>
  <c r="Y245" i="122"/>
  <c r="AM245" i="122" s="1"/>
  <c r="AA245" i="122"/>
  <c r="V245" i="122"/>
  <c r="B245" i="122"/>
  <c r="D245" i="122" s="1"/>
  <c r="Y244" i="122"/>
  <c r="AM244" i="122" s="1"/>
  <c r="AA244" i="122"/>
  <c r="V244" i="122"/>
  <c r="Y243" i="122"/>
  <c r="AM243" i="122" s="1"/>
  <c r="AA243" i="122"/>
  <c r="V243" i="122"/>
  <c r="B243" i="122"/>
  <c r="D243" i="122" s="1"/>
  <c r="Y242" i="122"/>
  <c r="AM242" i="122" s="1"/>
  <c r="AA242" i="122"/>
  <c r="V242" i="122"/>
  <c r="B242" i="122"/>
  <c r="D242" i="122" s="1"/>
  <c r="Y241" i="122"/>
  <c r="AM241" i="122" s="1"/>
  <c r="AA241" i="122"/>
  <c r="V241" i="122"/>
  <c r="B241" i="122"/>
  <c r="D241" i="122" s="1"/>
  <c r="Y240" i="122"/>
  <c r="AM240" i="122" s="1"/>
  <c r="AA240" i="122"/>
  <c r="V240" i="122"/>
  <c r="B240" i="122"/>
  <c r="D240" i="122" s="1"/>
  <c r="Y239" i="122"/>
  <c r="AM239" i="122" s="1"/>
  <c r="AA239" i="122"/>
  <c r="V239" i="122"/>
  <c r="Y238" i="122"/>
  <c r="AM238" i="122" s="1"/>
  <c r="AA238" i="122"/>
  <c r="V238" i="122"/>
  <c r="B238" i="122"/>
  <c r="D238" i="122" s="1"/>
  <c r="Y237" i="122"/>
  <c r="AM237" i="122" s="1"/>
  <c r="AA237" i="122"/>
  <c r="V237" i="122"/>
  <c r="B237" i="122"/>
  <c r="D237" i="122" s="1"/>
  <c r="Y236" i="122"/>
  <c r="AM236" i="122" s="1"/>
  <c r="AA236" i="122"/>
  <c r="V236" i="122"/>
  <c r="Y235" i="122"/>
  <c r="AM235" i="122" s="1"/>
  <c r="AA235" i="122"/>
  <c r="V235" i="122"/>
  <c r="B235" i="122"/>
  <c r="D235" i="122" s="1"/>
  <c r="Y234" i="122"/>
  <c r="AM234" i="122" s="1"/>
  <c r="AA234" i="122"/>
  <c r="V234" i="122"/>
  <c r="B234" i="122"/>
  <c r="D234" i="122" s="1"/>
  <c r="Y233" i="122"/>
  <c r="AM233" i="122" s="1"/>
  <c r="AA233" i="122"/>
  <c r="V233" i="122"/>
  <c r="Y232" i="122"/>
  <c r="AM232" i="122" s="1"/>
  <c r="AA232" i="122"/>
  <c r="V232" i="122"/>
  <c r="B232" i="122"/>
  <c r="D232" i="122" s="1"/>
  <c r="Y231" i="122"/>
  <c r="AM231" i="122" s="1"/>
  <c r="AA231" i="122"/>
  <c r="V231" i="122"/>
  <c r="B231" i="122"/>
  <c r="D231" i="122" s="1"/>
  <c r="Y230" i="122"/>
  <c r="AM230" i="122" s="1"/>
  <c r="AA230" i="122"/>
  <c r="V230" i="122"/>
  <c r="Y229" i="122"/>
  <c r="AM229" i="122" s="1"/>
  <c r="AA229" i="122"/>
  <c r="V229" i="122"/>
  <c r="Y228" i="122"/>
  <c r="AM228" i="122" s="1"/>
  <c r="AA228" i="122"/>
  <c r="V228" i="122"/>
  <c r="B228" i="122"/>
  <c r="D228" i="122" s="1"/>
  <c r="Y227" i="122"/>
  <c r="AM227" i="122" s="1"/>
  <c r="AA227" i="122"/>
  <c r="V227" i="122"/>
  <c r="Y226" i="122"/>
  <c r="AM226" i="122" s="1"/>
  <c r="AA226" i="122"/>
  <c r="V226" i="122"/>
  <c r="Y225" i="122"/>
  <c r="AM225" i="122" s="1"/>
  <c r="AA225" i="122"/>
  <c r="V225" i="122"/>
  <c r="B225" i="122"/>
  <c r="D225" i="122" s="1"/>
  <c r="Y224" i="122"/>
  <c r="AM224" i="122" s="1"/>
  <c r="AA224" i="122"/>
  <c r="V224" i="122"/>
  <c r="B224" i="122"/>
  <c r="D224" i="122" s="1"/>
  <c r="Y223" i="122"/>
  <c r="AM223" i="122" s="1"/>
  <c r="AA223" i="122"/>
  <c r="V223" i="122"/>
  <c r="Y222" i="122"/>
  <c r="AM222" i="122" s="1"/>
  <c r="AA222" i="122"/>
  <c r="V222" i="122"/>
  <c r="Y221" i="122"/>
  <c r="AM221" i="122" s="1"/>
  <c r="AA221" i="122"/>
  <c r="V221" i="122"/>
  <c r="B221" i="122"/>
  <c r="D221" i="122" s="1"/>
  <c r="Y220" i="122"/>
  <c r="AM220" i="122" s="1"/>
  <c r="AA220" i="122"/>
  <c r="V220" i="122"/>
  <c r="Y219" i="122"/>
  <c r="AM219" i="122" s="1"/>
  <c r="AA219" i="122"/>
  <c r="V219" i="122"/>
  <c r="B219" i="122"/>
  <c r="D219" i="122" s="1"/>
  <c r="Y218" i="122"/>
  <c r="AM218" i="122" s="1"/>
  <c r="AA218" i="122"/>
  <c r="V218" i="122"/>
  <c r="Y217" i="122"/>
  <c r="AM217" i="122" s="1"/>
  <c r="AA217" i="122"/>
  <c r="V217" i="122"/>
  <c r="B217" i="122"/>
  <c r="D217" i="122" s="1"/>
  <c r="Y216" i="122"/>
  <c r="AM216" i="122" s="1"/>
  <c r="AA216" i="122"/>
  <c r="V216" i="122"/>
  <c r="B216" i="122"/>
  <c r="D216" i="122" s="1"/>
  <c r="Y215" i="122"/>
  <c r="AM215" i="122" s="1"/>
  <c r="AA215" i="122"/>
  <c r="V215" i="122"/>
  <c r="B215" i="122"/>
  <c r="D215" i="122" s="1"/>
  <c r="Y214" i="122"/>
  <c r="AM214" i="122" s="1"/>
  <c r="AA214" i="122"/>
  <c r="V214" i="122"/>
  <c r="B214" i="122"/>
  <c r="D214" i="122" s="1"/>
  <c r="Y213" i="122"/>
  <c r="AM213" i="122" s="1"/>
  <c r="AA213" i="122"/>
  <c r="V213" i="122"/>
  <c r="B213" i="122"/>
  <c r="D213" i="122" s="1"/>
  <c r="Y212" i="122"/>
  <c r="AM212" i="122" s="1"/>
  <c r="AA212" i="122"/>
  <c r="V212" i="122"/>
  <c r="B212" i="122"/>
  <c r="D212" i="122" s="1"/>
  <c r="Y211" i="122"/>
  <c r="AM211" i="122" s="1"/>
  <c r="AA211" i="122"/>
  <c r="V211" i="122"/>
  <c r="B211" i="122"/>
  <c r="D211" i="122" s="1"/>
  <c r="Y210" i="122"/>
  <c r="AM210" i="122" s="1"/>
  <c r="AA210" i="122"/>
  <c r="V210" i="122"/>
  <c r="Y209" i="122"/>
  <c r="AM209" i="122" s="1"/>
  <c r="AA209" i="122"/>
  <c r="V209" i="122"/>
  <c r="Y208" i="122"/>
  <c r="AM208" i="122" s="1"/>
  <c r="AA208" i="122"/>
  <c r="V208" i="122"/>
  <c r="Y207" i="122"/>
  <c r="AM207" i="122" s="1"/>
  <c r="AA207" i="122"/>
  <c r="V207" i="122"/>
  <c r="B207" i="122"/>
  <c r="D207" i="122" s="1"/>
  <c r="Y206" i="122"/>
  <c r="AM206" i="122" s="1"/>
  <c r="AA206" i="122"/>
  <c r="V206" i="122"/>
  <c r="B206" i="122"/>
  <c r="D206" i="122" s="1"/>
  <c r="Y205" i="122"/>
  <c r="AM205" i="122" s="1"/>
  <c r="AA205" i="122"/>
  <c r="V205" i="122"/>
  <c r="B205" i="122"/>
  <c r="D205" i="122" s="1"/>
  <c r="Y204" i="122"/>
  <c r="AM204" i="122" s="1"/>
  <c r="AA204" i="122"/>
  <c r="V204" i="122"/>
  <c r="B204" i="122"/>
  <c r="D204" i="122" s="1"/>
  <c r="Y203" i="122"/>
  <c r="AM203" i="122" s="1"/>
  <c r="AA203" i="122"/>
  <c r="V203" i="122"/>
  <c r="B203" i="122"/>
  <c r="D203" i="122" s="1"/>
  <c r="Y202" i="122"/>
  <c r="AM202" i="122" s="1"/>
  <c r="AA202" i="122"/>
  <c r="V202" i="122"/>
  <c r="Y201" i="122"/>
  <c r="AM201" i="122" s="1"/>
  <c r="AA201" i="122"/>
  <c r="V201" i="122"/>
  <c r="B201" i="122"/>
  <c r="D201" i="122" s="1"/>
  <c r="Y200" i="122"/>
  <c r="AM200" i="122" s="1"/>
  <c r="AA200" i="122"/>
  <c r="V200" i="122"/>
  <c r="Y199" i="122"/>
  <c r="AM199" i="122" s="1"/>
  <c r="AA199" i="122"/>
  <c r="V199" i="122"/>
  <c r="Y198" i="122"/>
  <c r="AM198" i="122" s="1"/>
  <c r="AA198" i="122"/>
  <c r="V198" i="122"/>
  <c r="Y197" i="122"/>
  <c r="AM197" i="122" s="1"/>
  <c r="AA197" i="122"/>
  <c r="V197" i="122"/>
  <c r="B197" i="122"/>
  <c r="D197" i="122" s="1"/>
  <c r="Y196" i="122"/>
  <c r="AM196" i="122" s="1"/>
  <c r="AA196" i="122"/>
  <c r="V196" i="122"/>
  <c r="B196" i="122"/>
  <c r="D196" i="122" s="1"/>
  <c r="Y195" i="122"/>
  <c r="AM195" i="122" s="1"/>
  <c r="AA195" i="122"/>
  <c r="V195" i="122"/>
  <c r="B195" i="122"/>
  <c r="D195" i="122" s="1"/>
  <c r="Y194" i="122"/>
  <c r="AM194" i="122" s="1"/>
  <c r="AA194" i="122"/>
  <c r="V194" i="122"/>
  <c r="B194" i="122"/>
  <c r="D194" i="122" s="1"/>
  <c r="Y193" i="122"/>
  <c r="AM193" i="122" s="1"/>
  <c r="AA193" i="122"/>
  <c r="V193" i="122"/>
  <c r="Y192" i="122"/>
  <c r="AM192" i="122" s="1"/>
  <c r="AA192" i="122"/>
  <c r="V192" i="122"/>
  <c r="B192" i="122"/>
  <c r="D192" i="122" s="1"/>
  <c r="Y191" i="122"/>
  <c r="AM191" i="122" s="1"/>
  <c r="AA191" i="122"/>
  <c r="V191" i="122"/>
  <c r="B191" i="122"/>
  <c r="D191" i="122" s="1"/>
  <c r="Y190" i="122"/>
  <c r="AM190" i="122" s="1"/>
  <c r="AA190" i="122"/>
  <c r="V190" i="122"/>
  <c r="B190" i="122"/>
  <c r="D190" i="122" s="1"/>
  <c r="Y187" i="122"/>
  <c r="AM187" i="122" s="1"/>
  <c r="AA187" i="122"/>
  <c r="V187" i="122"/>
  <c r="Y186" i="122"/>
  <c r="AM186" i="122" s="1"/>
  <c r="AA186" i="122"/>
  <c r="V186" i="122"/>
  <c r="B186" i="122"/>
  <c r="D186" i="122" s="1"/>
  <c r="Y185" i="122"/>
  <c r="AM185" i="122" s="1"/>
  <c r="AA185" i="122"/>
  <c r="V185" i="122"/>
  <c r="B185" i="122"/>
  <c r="D185" i="122" s="1"/>
  <c r="Y184" i="122"/>
  <c r="AM184" i="122" s="1"/>
  <c r="AA184" i="122"/>
  <c r="V184" i="122"/>
  <c r="B184" i="122"/>
  <c r="D184" i="122" s="1"/>
  <c r="Y183" i="122"/>
  <c r="AM183" i="122" s="1"/>
  <c r="AA183" i="122"/>
  <c r="V183" i="122"/>
  <c r="Y182" i="122"/>
  <c r="AM182" i="122" s="1"/>
  <c r="AA182" i="122"/>
  <c r="V182" i="122"/>
  <c r="B182" i="122"/>
  <c r="D182" i="122" s="1"/>
  <c r="Y181" i="122"/>
  <c r="AM181" i="122" s="1"/>
  <c r="AA181" i="122"/>
  <c r="V181" i="122"/>
  <c r="Y180" i="122"/>
  <c r="AM180" i="122" s="1"/>
  <c r="AA180" i="122"/>
  <c r="V180" i="122"/>
  <c r="B180" i="122"/>
  <c r="D180" i="122" s="1"/>
  <c r="Y179" i="122"/>
  <c r="AM179" i="122" s="1"/>
  <c r="AA179" i="122"/>
  <c r="V179" i="122"/>
  <c r="B179" i="122"/>
  <c r="D179" i="122" s="1"/>
  <c r="Y178" i="122"/>
  <c r="AM178" i="122" s="1"/>
  <c r="AA178" i="122"/>
  <c r="V178" i="122"/>
  <c r="B178" i="122"/>
  <c r="D178" i="122" s="1"/>
  <c r="Y177" i="122"/>
  <c r="AM177" i="122" s="1"/>
  <c r="AA177" i="122"/>
  <c r="V177" i="122"/>
  <c r="B177" i="122"/>
  <c r="D177" i="122" s="1"/>
  <c r="Y176" i="122"/>
  <c r="AM176" i="122" s="1"/>
  <c r="AA176" i="122"/>
  <c r="V176" i="122"/>
  <c r="Y175" i="122"/>
  <c r="AM175" i="122" s="1"/>
  <c r="AA175" i="122"/>
  <c r="V175" i="122"/>
  <c r="B175" i="122"/>
  <c r="D175" i="122" s="1"/>
  <c r="Y174" i="122"/>
  <c r="AM174" i="122" s="1"/>
  <c r="AA174" i="122"/>
  <c r="V174" i="122"/>
  <c r="B174" i="122"/>
  <c r="D174" i="122" s="1"/>
  <c r="Y173" i="122"/>
  <c r="AM173" i="122" s="1"/>
  <c r="AA173" i="122"/>
  <c r="V173" i="122"/>
  <c r="B173" i="122"/>
  <c r="D173" i="122" s="1"/>
  <c r="Y172" i="122"/>
  <c r="AM172" i="122" s="1"/>
  <c r="AA172" i="122"/>
  <c r="V172" i="122"/>
  <c r="Y171" i="122"/>
  <c r="AM171" i="122" s="1"/>
  <c r="AA171" i="122"/>
  <c r="V171" i="122"/>
  <c r="B171" i="122"/>
  <c r="D171" i="122" s="1"/>
  <c r="Y170" i="122"/>
  <c r="AM170" i="122" s="1"/>
  <c r="AA170" i="122"/>
  <c r="V170" i="122"/>
  <c r="B170" i="122"/>
  <c r="D170" i="122" s="1"/>
  <c r="Y169" i="122"/>
  <c r="AM169" i="122" s="1"/>
  <c r="AA169" i="122"/>
  <c r="V169" i="122"/>
  <c r="B169" i="122"/>
  <c r="D169" i="122" s="1"/>
  <c r="Y168" i="122"/>
  <c r="AM168" i="122" s="1"/>
  <c r="AA168" i="122"/>
  <c r="V168" i="122"/>
  <c r="B168" i="122"/>
  <c r="D168" i="122" s="1"/>
  <c r="Y167" i="122"/>
  <c r="AM167" i="122" s="1"/>
  <c r="AA167" i="122"/>
  <c r="V167" i="122"/>
  <c r="B167" i="122"/>
  <c r="D167" i="122" s="1"/>
  <c r="Y166" i="122"/>
  <c r="AM166" i="122" s="1"/>
  <c r="AA166" i="122"/>
  <c r="V166" i="122"/>
  <c r="Y165" i="122"/>
  <c r="AM165" i="122" s="1"/>
  <c r="AA165" i="122"/>
  <c r="V165" i="122"/>
  <c r="B165" i="122"/>
  <c r="D165" i="122" s="1"/>
  <c r="Y164" i="122"/>
  <c r="AM164" i="122" s="1"/>
  <c r="AA164" i="122"/>
  <c r="V164" i="122"/>
  <c r="B164" i="122"/>
  <c r="D164" i="122" s="1"/>
  <c r="Y163" i="122"/>
  <c r="AM163" i="122" s="1"/>
  <c r="AA163" i="122"/>
  <c r="V163" i="122"/>
  <c r="Y162" i="122"/>
  <c r="AM162" i="122" s="1"/>
  <c r="AA162" i="122"/>
  <c r="V162" i="122"/>
  <c r="B162" i="122"/>
  <c r="D162" i="122" s="1"/>
  <c r="Y161" i="122"/>
  <c r="AM161" i="122" s="1"/>
  <c r="AA161" i="122"/>
  <c r="V161" i="122"/>
  <c r="Y160" i="122"/>
  <c r="AM160" i="122" s="1"/>
  <c r="AA160" i="122"/>
  <c r="V160" i="122"/>
  <c r="B160" i="122"/>
  <c r="D160" i="122" s="1"/>
  <c r="Y159" i="122"/>
  <c r="AM159" i="122" s="1"/>
  <c r="AA159" i="122"/>
  <c r="V159" i="122"/>
  <c r="Y158" i="122"/>
  <c r="AM158" i="122" s="1"/>
  <c r="AA158" i="122"/>
  <c r="V158" i="122"/>
  <c r="Y157" i="122"/>
  <c r="AM157" i="122" s="1"/>
  <c r="AA157" i="122"/>
  <c r="V157" i="122"/>
  <c r="B157" i="122"/>
  <c r="D157" i="122" s="1"/>
  <c r="Y156" i="122"/>
  <c r="AM156" i="122" s="1"/>
  <c r="AA156" i="122"/>
  <c r="V156" i="122"/>
  <c r="B156" i="122"/>
  <c r="D156" i="122" s="1"/>
  <c r="Y155" i="122"/>
  <c r="AM155" i="122" s="1"/>
  <c r="AA155" i="122"/>
  <c r="V155" i="122"/>
  <c r="B155" i="122"/>
  <c r="D155" i="122" s="1"/>
  <c r="Y154" i="122"/>
  <c r="AM154" i="122" s="1"/>
  <c r="AA154" i="122"/>
  <c r="V154" i="122"/>
  <c r="B154" i="122"/>
  <c r="D154" i="122" s="1"/>
  <c r="Y153" i="122"/>
  <c r="AM153" i="122" s="1"/>
  <c r="AA153" i="122"/>
  <c r="V153" i="122"/>
  <c r="B153" i="122"/>
  <c r="D153" i="122" s="1"/>
  <c r="Y152" i="122"/>
  <c r="AM152" i="122" s="1"/>
  <c r="AA152" i="122"/>
  <c r="V152" i="122"/>
  <c r="B152" i="122"/>
  <c r="D152" i="122" s="1"/>
  <c r="Y151" i="122"/>
  <c r="AM151" i="122" s="1"/>
  <c r="AA151" i="122"/>
  <c r="V151" i="122"/>
  <c r="B151" i="122"/>
  <c r="D151" i="122" s="1"/>
  <c r="Y150" i="122"/>
  <c r="AM150" i="122" s="1"/>
  <c r="AA150" i="122"/>
  <c r="V150" i="122"/>
  <c r="B150" i="122"/>
  <c r="D150" i="122" s="1"/>
  <c r="Y149" i="122"/>
  <c r="AM149" i="122" s="1"/>
  <c r="AA149" i="122"/>
  <c r="V149" i="122"/>
  <c r="Y148" i="122"/>
  <c r="AM148" i="122" s="1"/>
  <c r="AA148" i="122"/>
  <c r="V148" i="122"/>
  <c r="B148" i="122"/>
  <c r="D148" i="122" s="1"/>
  <c r="Y147" i="122"/>
  <c r="AM147" i="122" s="1"/>
  <c r="AA147" i="122"/>
  <c r="V147" i="122"/>
  <c r="B147" i="122"/>
  <c r="D147" i="122" s="1"/>
  <c r="Y146" i="122"/>
  <c r="AM146" i="122" s="1"/>
  <c r="AA146" i="122"/>
  <c r="V146" i="122"/>
  <c r="B146" i="122"/>
  <c r="D146" i="122" s="1"/>
  <c r="Y145" i="122"/>
  <c r="AM145" i="122" s="1"/>
  <c r="AA145" i="122"/>
  <c r="V145" i="122"/>
  <c r="B145" i="122"/>
  <c r="D145" i="122" s="1"/>
  <c r="Y144" i="122"/>
  <c r="AM144" i="122" s="1"/>
  <c r="AA144" i="122"/>
  <c r="V144" i="122"/>
  <c r="B144" i="122"/>
  <c r="D144" i="122" s="1"/>
  <c r="Y143" i="122"/>
  <c r="AM143" i="122" s="1"/>
  <c r="AA143" i="122"/>
  <c r="V143" i="122"/>
  <c r="Y142" i="122"/>
  <c r="AM142" i="122" s="1"/>
  <c r="AA142" i="122"/>
  <c r="V142" i="122"/>
  <c r="B142" i="122"/>
  <c r="D142" i="122" s="1"/>
  <c r="Y141" i="122"/>
  <c r="AM141" i="122" s="1"/>
  <c r="AA141" i="122"/>
  <c r="V141" i="122"/>
  <c r="B141" i="122"/>
  <c r="D141" i="122" s="1"/>
  <c r="Y140" i="122"/>
  <c r="AM140" i="122" s="1"/>
  <c r="AA140" i="122"/>
  <c r="V140" i="122"/>
  <c r="B140" i="122"/>
  <c r="D140" i="122" s="1"/>
  <c r="Y139" i="122"/>
  <c r="AM139" i="122" s="1"/>
  <c r="AA139" i="122"/>
  <c r="V139" i="122"/>
  <c r="Y138" i="122"/>
  <c r="AM138" i="122" s="1"/>
  <c r="AA138" i="122"/>
  <c r="V138" i="122"/>
  <c r="B138" i="122"/>
  <c r="D138" i="122" s="1"/>
  <c r="Y137" i="122"/>
  <c r="AM137" i="122" s="1"/>
  <c r="AA137" i="122"/>
  <c r="V137" i="122"/>
  <c r="B137" i="122"/>
  <c r="D137" i="122" s="1"/>
  <c r="Y136" i="122"/>
  <c r="AM136" i="122" s="1"/>
  <c r="AA136" i="122"/>
  <c r="V136" i="122"/>
  <c r="B136" i="122"/>
  <c r="D136" i="122" s="1"/>
  <c r="Y135" i="122"/>
  <c r="AM135" i="122" s="1"/>
  <c r="AA135" i="122"/>
  <c r="V135" i="122"/>
  <c r="B135" i="122"/>
  <c r="D135" i="122" s="1"/>
  <c r="Y134" i="122"/>
  <c r="AM134" i="122" s="1"/>
  <c r="AA134" i="122"/>
  <c r="V134" i="122"/>
  <c r="B134" i="122"/>
  <c r="D134" i="122" s="1"/>
  <c r="Y133" i="122"/>
  <c r="AM133" i="122" s="1"/>
  <c r="AA133" i="122"/>
  <c r="V133" i="122"/>
  <c r="B133" i="122"/>
  <c r="D133" i="122" s="1"/>
  <c r="Y132" i="122"/>
  <c r="AM132" i="122" s="1"/>
  <c r="AA132" i="122"/>
  <c r="V132" i="122"/>
  <c r="B132" i="122"/>
  <c r="D132" i="122" s="1"/>
  <c r="Y131" i="122"/>
  <c r="AM131" i="122" s="1"/>
  <c r="AA131" i="122"/>
  <c r="V131" i="122"/>
  <c r="B131" i="122"/>
  <c r="D131" i="122" s="1"/>
  <c r="Y130" i="122"/>
  <c r="AM130" i="122" s="1"/>
  <c r="AA130" i="122"/>
  <c r="V130" i="122"/>
  <c r="B130" i="122"/>
  <c r="D130" i="122" s="1"/>
  <c r="Y129" i="122"/>
  <c r="AM129" i="122" s="1"/>
  <c r="AA129" i="122"/>
  <c r="V129" i="122"/>
  <c r="B129" i="122"/>
  <c r="D129" i="122" s="1"/>
  <c r="Y128" i="122"/>
  <c r="AM128" i="122" s="1"/>
  <c r="AA128" i="122"/>
  <c r="V128" i="122"/>
  <c r="B128" i="122"/>
  <c r="D128" i="122" s="1"/>
  <c r="Y127" i="122"/>
  <c r="AM127" i="122" s="1"/>
  <c r="AA127" i="122"/>
  <c r="V127" i="122"/>
  <c r="B127" i="122"/>
  <c r="D127" i="122" s="1"/>
  <c r="Y126" i="122"/>
  <c r="AM126" i="122" s="1"/>
  <c r="AA126" i="122"/>
  <c r="V126" i="122"/>
  <c r="B126" i="122"/>
  <c r="D126" i="122" s="1"/>
  <c r="Y125" i="122"/>
  <c r="AM125" i="122" s="1"/>
  <c r="AA125" i="122"/>
  <c r="V125" i="122"/>
  <c r="B125" i="122"/>
  <c r="D125" i="122" s="1"/>
  <c r="Y124" i="122"/>
  <c r="AM124" i="122" s="1"/>
  <c r="AA124" i="122"/>
  <c r="V124" i="122"/>
  <c r="Y123" i="122"/>
  <c r="AM123" i="122" s="1"/>
  <c r="AA123" i="122"/>
  <c r="V123" i="122"/>
  <c r="B123" i="122"/>
  <c r="D123" i="122" s="1"/>
  <c r="Y122" i="122"/>
  <c r="AM122" i="122" s="1"/>
  <c r="AA122" i="122"/>
  <c r="V122" i="122"/>
  <c r="B122" i="122"/>
  <c r="D122" i="122" s="1"/>
  <c r="Y121" i="122"/>
  <c r="AM121" i="122" s="1"/>
  <c r="AA121" i="122"/>
  <c r="V121" i="122"/>
  <c r="Y120" i="122"/>
  <c r="AM120" i="122" s="1"/>
  <c r="AA120" i="122"/>
  <c r="V120" i="122"/>
  <c r="Y119" i="122"/>
  <c r="AM119" i="122" s="1"/>
  <c r="AA119" i="122"/>
  <c r="V119" i="122"/>
  <c r="B119" i="122"/>
  <c r="D119" i="122" s="1"/>
  <c r="Y118" i="122"/>
  <c r="AM118" i="122" s="1"/>
  <c r="AA118" i="122"/>
  <c r="V118" i="122"/>
  <c r="B118" i="122"/>
  <c r="D118" i="122" s="1"/>
  <c r="Y117" i="122"/>
  <c r="AM117" i="122" s="1"/>
  <c r="AA117" i="122"/>
  <c r="V117" i="122"/>
  <c r="Y116" i="122"/>
  <c r="AM116" i="122" s="1"/>
  <c r="AA116" i="122"/>
  <c r="V116" i="122"/>
  <c r="Y115" i="122"/>
  <c r="AM115" i="122" s="1"/>
  <c r="AA115" i="122"/>
  <c r="V115" i="122"/>
  <c r="B115" i="122"/>
  <c r="D115" i="122" s="1"/>
  <c r="Y114" i="122"/>
  <c r="AM114" i="122" s="1"/>
  <c r="AA114" i="122"/>
  <c r="V114" i="122"/>
  <c r="Y113" i="122"/>
  <c r="AM113" i="122" s="1"/>
  <c r="AA113" i="122"/>
  <c r="V113" i="122"/>
  <c r="B113" i="122"/>
  <c r="D113" i="122" s="1"/>
  <c r="Y112" i="122"/>
  <c r="AM112" i="122" s="1"/>
  <c r="AA112" i="122"/>
  <c r="V112" i="122"/>
  <c r="B112" i="122"/>
  <c r="D112" i="122" s="1"/>
  <c r="Y111" i="122"/>
  <c r="AM111" i="122" s="1"/>
  <c r="AA111" i="122"/>
  <c r="V111" i="122"/>
  <c r="B111" i="122"/>
  <c r="D111" i="122" s="1"/>
  <c r="Y110" i="122"/>
  <c r="AM110" i="122" s="1"/>
  <c r="AA110" i="122"/>
  <c r="V110" i="122"/>
  <c r="B110" i="122"/>
  <c r="D110" i="122" s="1"/>
  <c r="Y109" i="122"/>
  <c r="AM109" i="122" s="1"/>
  <c r="AA109" i="122"/>
  <c r="V109" i="122"/>
  <c r="B109" i="122"/>
  <c r="D109" i="122" s="1"/>
  <c r="Y108" i="122"/>
  <c r="AM108" i="122" s="1"/>
  <c r="AA108" i="122"/>
  <c r="V108" i="122"/>
  <c r="B108" i="122"/>
  <c r="D108" i="122" s="1"/>
  <c r="Y107" i="122"/>
  <c r="AM107" i="122" s="1"/>
  <c r="AA107" i="122"/>
  <c r="V107" i="122"/>
  <c r="B107" i="122"/>
  <c r="D107" i="122" s="1"/>
  <c r="Y106" i="122"/>
  <c r="AM106" i="122" s="1"/>
  <c r="AA106" i="122"/>
  <c r="V106" i="122"/>
  <c r="B106" i="122"/>
  <c r="D106" i="122" s="1"/>
  <c r="Y105" i="122"/>
  <c r="AM105" i="122" s="1"/>
  <c r="AA105" i="122"/>
  <c r="V105" i="122"/>
  <c r="B105" i="122"/>
  <c r="D105" i="122" s="1"/>
  <c r="Y104" i="122"/>
  <c r="AM104" i="122" s="1"/>
  <c r="AA104" i="122"/>
  <c r="V104" i="122"/>
  <c r="Y103" i="122"/>
  <c r="AM103" i="122" s="1"/>
  <c r="AA103" i="122"/>
  <c r="V103" i="122"/>
  <c r="B103" i="122"/>
  <c r="D103" i="122" s="1"/>
  <c r="Y102" i="122"/>
  <c r="AM102" i="122" s="1"/>
  <c r="AA102" i="122"/>
  <c r="V102" i="122"/>
  <c r="B102" i="122"/>
  <c r="D102" i="122" s="1"/>
  <c r="Y101" i="122"/>
  <c r="AM101" i="122" s="1"/>
  <c r="AA101" i="122"/>
  <c r="V101" i="122"/>
  <c r="Y100" i="122"/>
  <c r="AM100" i="122" s="1"/>
  <c r="AA100" i="122"/>
  <c r="V100" i="122"/>
  <c r="B100" i="122"/>
  <c r="D100" i="122" s="1"/>
  <c r="Y99" i="122"/>
  <c r="AM99" i="122" s="1"/>
  <c r="AA99" i="122"/>
  <c r="V99" i="122"/>
  <c r="B99" i="122"/>
  <c r="D99" i="122" s="1"/>
  <c r="Y98" i="122"/>
  <c r="AM98" i="122" s="1"/>
  <c r="AA98" i="122"/>
  <c r="V98" i="122"/>
  <c r="B98" i="122"/>
  <c r="D98" i="122" s="1"/>
  <c r="Y97" i="122"/>
  <c r="AM97" i="122" s="1"/>
  <c r="AA97" i="122"/>
  <c r="V97" i="122"/>
  <c r="B97" i="122"/>
  <c r="D97" i="122" s="1"/>
  <c r="Y96" i="122"/>
  <c r="AM96" i="122" s="1"/>
  <c r="AA96" i="122"/>
  <c r="V96" i="122"/>
  <c r="Y95" i="122"/>
  <c r="AM95" i="122" s="1"/>
  <c r="AA95" i="122"/>
  <c r="V95" i="122"/>
  <c r="B95" i="122"/>
  <c r="D95" i="122" s="1"/>
  <c r="Y94" i="122"/>
  <c r="AM94" i="122" s="1"/>
  <c r="AA94" i="122"/>
  <c r="V94" i="122"/>
  <c r="Y93" i="122"/>
  <c r="AM93" i="122" s="1"/>
  <c r="AA93" i="122"/>
  <c r="V93" i="122"/>
  <c r="B93" i="122"/>
  <c r="D93" i="122" s="1"/>
  <c r="Y92" i="122"/>
  <c r="AM92" i="122" s="1"/>
  <c r="AA92" i="122"/>
  <c r="V92" i="122"/>
  <c r="Y91" i="122"/>
  <c r="AM91" i="122" s="1"/>
  <c r="AA91" i="122"/>
  <c r="V91" i="122"/>
  <c r="B91" i="122"/>
  <c r="D91" i="122" s="1"/>
  <c r="Y90" i="122"/>
  <c r="AM90" i="122" s="1"/>
  <c r="AA90" i="122"/>
  <c r="V90" i="122"/>
  <c r="B90" i="122"/>
  <c r="D90" i="122" s="1"/>
  <c r="Y89" i="122"/>
  <c r="AM89" i="122" s="1"/>
  <c r="AA89" i="122"/>
  <c r="V89" i="122"/>
  <c r="Y88" i="122"/>
  <c r="AM88" i="122" s="1"/>
  <c r="AA88" i="122"/>
  <c r="V88" i="122"/>
  <c r="Y87" i="122"/>
  <c r="AM87" i="122" s="1"/>
  <c r="AA87" i="122"/>
  <c r="V87" i="122"/>
  <c r="B87" i="122"/>
  <c r="D87" i="122" s="1"/>
  <c r="Y86" i="122"/>
  <c r="AM86" i="122" s="1"/>
  <c r="AA86" i="122"/>
  <c r="V86" i="122"/>
  <c r="B86" i="122"/>
  <c r="D86" i="122" s="1"/>
  <c r="Y85" i="122"/>
  <c r="AM85" i="122" s="1"/>
  <c r="AA85" i="122"/>
  <c r="V85" i="122"/>
  <c r="B85" i="122"/>
  <c r="D85" i="122" s="1"/>
  <c r="Y84" i="122"/>
  <c r="AM84" i="122" s="1"/>
  <c r="AA84" i="122"/>
  <c r="V84" i="122"/>
  <c r="B84" i="122"/>
  <c r="D84" i="122" s="1"/>
  <c r="Y83" i="122"/>
  <c r="AM83" i="122" s="1"/>
  <c r="AA83" i="122"/>
  <c r="V83" i="122"/>
  <c r="B83" i="122"/>
  <c r="D83" i="122" s="1"/>
  <c r="Y82" i="122"/>
  <c r="AM82" i="122" s="1"/>
  <c r="AA82" i="122"/>
  <c r="V82" i="122"/>
  <c r="B82" i="122"/>
  <c r="D82" i="122" s="1"/>
  <c r="Y81" i="122"/>
  <c r="AM81" i="122" s="1"/>
  <c r="AA81" i="122"/>
  <c r="V81" i="122"/>
  <c r="B81" i="122"/>
  <c r="D81" i="122" s="1"/>
  <c r="Y80" i="122"/>
  <c r="AM80" i="122" s="1"/>
  <c r="AA80" i="122"/>
  <c r="V80" i="122"/>
  <c r="B80" i="122"/>
  <c r="D80" i="122" s="1"/>
  <c r="Y79" i="122"/>
  <c r="AM79" i="122" s="1"/>
  <c r="AA79" i="122"/>
  <c r="V79" i="122"/>
  <c r="B79" i="122"/>
  <c r="D79" i="122" s="1"/>
  <c r="Y78" i="122"/>
  <c r="AM78" i="122" s="1"/>
  <c r="AA78" i="122"/>
  <c r="V78" i="122"/>
  <c r="Y77" i="122"/>
  <c r="AM77" i="122" s="1"/>
  <c r="AA77" i="122"/>
  <c r="V77" i="122"/>
  <c r="B77" i="122"/>
  <c r="D77" i="122" s="1"/>
  <c r="Y76" i="122"/>
  <c r="AM76" i="122" s="1"/>
  <c r="AA76" i="122"/>
  <c r="V76" i="122"/>
  <c r="Y75" i="122"/>
  <c r="AM75" i="122" s="1"/>
  <c r="AA75" i="122"/>
  <c r="V75" i="122"/>
  <c r="B75" i="122"/>
  <c r="D75" i="122" s="1"/>
  <c r="Y74" i="122"/>
  <c r="AM74" i="122" s="1"/>
  <c r="AA74" i="122"/>
  <c r="V74" i="122"/>
  <c r="B74" i="122"/>
  <c r="D74" i="122" s="1"/>
  <c r="Y73" i="122"/>
  <c r="AM73" i="122" s="1"/>
  <c r="AA73" i="122"/>
  <c r="V73" i="122"/>
  <c r="Y72" i="122"/>
  <c r="AM72" i="122" s="1"/>
  <c r="AA72" i="122"/>
  <c r="V72" i="122"/>
  <c r="Y71" i="122"/>
  <c r="AM71" i="122" s="1"/>
  <c r="AA71" i="122"/>
  <c r="V71" i="122"/>
  <c r="B71" i="122"/>
  <c r="D71" i="122" s="1"/>
  <c r="Y70" i="122"/>
  <c r="AM70" i="122" s="1"/>
  <c r="AA70" i="122"/>
  <c r="V70" i="122"/>
  <c r="B70" i="122"/>
  <c r="D70" i="122" s="1"/>
  <c r="Y69" i="122"/>
  <c r="AM69" i="122" s="1"/>
  <c r="AA69" i="122"/>
  <c r="V69" i="122"/>
  <c r="B69" i="122"/>
  <c r="D69" i="122" s="1"/>
  <c r="Y68" i="122"/>
  <c r="AM68" i="122" s="1"/>
  <c r="AA68" i="122"/>
  <c r="V68" i="122"/>
  <c r="Y67" i="122"/>
  <c r="AM67" i="122" s="1"/>
  <c r="AA67" i="122"/>
  <c r="V67" i="122"/>
  <c r="B67" i="122"/>
  <c r="D67" i="122" s="1"/>
  <c r="Y66" i="122"/>
  <c r="AM66" i="122" s="1"/>
  <c r="AA66" i="122"/>
  <c r="V66" i="122"/>
  <c r="Y65" i="122"/>
  <c r="AM65" i="122" s="1"/>
  <c r="AA65" i="122"/>
  <c r="V65" i="122"/>
  <c r="B65" i="122"/>
  <c r="D65" i="122" s="1"/>
  <c r="Y64" i="122"/>
  <c r="AM64" i="122" s="1"/>
  <c r="AA64" i="122"/>
  <c r="V64" i="122"/>
  <c r="Y63" i="122"/>
  <c r="AM63" i="122" s="1"/>
  <c r="AA63" i="122"/>
  <c r="V63" i="122"/>
  <c r="B63" i="122"/>
  <c r="D63" i="122" s="1"/>
  <c r="Y62" i="122"/>
  <c r="AM62" i="122" s="1"/>
  <c r="AA62" i="122"/>
  <c r="V62" i="122"/>
  <c r="B62" i="122"/>
  <c r="D62" i="122" s="1"/>
  <c r="Y61" i="122"/>
  <c r="AM61" i="122" s="1"/>
  <c r="AA61" i="122"/>
  <c r="V61" i="122"/>
  <c r="B61" i="122"/>
  <c r="D61" i="122" s="1"/>
  <c r="Y60" i="122"/>
  <c r="AM60" i="122" s="1"/>
  <c r="AA60" i="122"/>
  <c r="V60" i="122"/>
  <c r="B60" i="122"/>
  <c r="D60" i="122" s="1"/>
  <c r="Y59" i="122"/>
  <c r="AM59" i="122" s="1"/>
  <c r="AA59" i="122"/>
  <c r="V59" i="122"/>
  <c r="B59" i="122"/>
  <c r="D59" i="122" s="1"/>
  <c r="Y58" i="122"/>
  <c r="AM58" i="122" s="1"/>
  <c r="AA58" i="122"/>
  <c r="V58" i="122"/>
  <c r="B58" i="122"/>
  <c r="D58" i="122" s="1"/>
  <c r="Y57" i="122"/>
  <c r="AM57" i="122" s="1"/>
  <c r="AA57" i="122"/>
  <c r="V57" i="122"/>
  <c r="Y56" i="122"/>
  <c r="AM56" i="122" s="1"/>
  <c r="AA56" i="122"/>
  <c r="V56" i="122"/>
  <c r="Y55" i="122"/>
  <c r="AM55" i="122" s="1"/>
  <c r="AA55" i="122"/>
  <c r="V55" i="122"/>
  <c r="Y54" i="122"/>
  <c r="AM54" i="122" s="1"/>
  <c r="AA54" i="122"/>
  <c r="V54" i="122"/>
  <c r="B54" i="122"/>
  <c r="D54" i="122" s="1"/>
  <c r="Y53" i="122"/>
  <c r="AM53" i="122" s="1"/>
  <c r="AA53" i="122"/>
  <c r="V53" i="122"/>
  <c r="Y52" i="122"/>
  <c r="AM52" i="122" s="1"/>
  <c r="AA52" i="122"/>
  <c r="V52" i="122"/>
  <c r="B52" i="122"/>
  <c r="D52" i="122" s="1"/>
  <c r="Y51" i="122"/>
  <c r="AM51" i="122" s="1"/>
  <c r="AA51" i="122"/>
  <c r="V51" i="122"/>
  <c r="B51" i="122"/>
  <c r="D51" i="122" s="1"/>
  <c r="Y50" i="122"/>
  <c r="AM50" i="122" s="1"/>
  <c r="AA50" i="122"/>
  <c r="V50" i="122"/>
  <c r="Y49" i="122"/>
  <c r="AM49" i="122" s="1"/>
  <c r="AA49" i="122"/>
  <c r="V49" i="122"/>
  <c r="Y48" i="122"/>
  <c r="AM48" i="122" s="1"/>
  <c r="AA48" i="122"/>
  <c r="V48" i="122"/>
  <c r="B48" i="122"/>
  <c r="D48" i="122" s="1"/>
  <c r="Y47" i="122"/>
  <c r="AM47" i="122" s="1"/>
  <c r="AA47" i="122"/>
  <c r="V47" i="122"/>
  <c r="Y46" i="122"/>
  <c r="AM46" i="122" s="1"/>
  <c r="AA46" i="122"/>
  <c r="V46" i="122"/>
  <c r="B46" i="122"/>
  <c r="D46" i="122" s="1"/>
  <c r="Y45" i="122"/>
  <c r="AM45" i="122" s="1"/>
  <c r="AA45" i="122"/>
  <c r="V45" i="122"/>
  <c r="B45" i="122"/>
  <c r="D45" i="122" s="1"/>
  <c r="Y44" i="122"/>
  <c r="AM44" i="122" s="1"/>
  <c r="AA44" i="122"/>
  <c r="V44" i="122"/>
  <c r="B44" i="122"/>
  <c r="D44" i="122" s="1"/>
  <c r="Y43" i="122"/>
  <c r="AM43" i="122" s="1"/>
  <c r="AA43" i="122"/>
  <c r="V43" i="122"/>
  <c r="Y42" i="122"/>
  <c r="AM42" i="122" s="1"/>
  <c r="AA42" i="122"/>
  <c r="V42" i="122"/>
  <c r="B42" i="122"/>
  <c r="D42" i="122" s="1"/>
  <c r="Y41" i="122"/>
  <c r="AM41" i="122" s="1"/>
  <c r="AA41" i="122"/>
  <c r="V41" i="122"/>
  <c r="B41" i="122"/>
  <c r="D41" i="122" s="1"/>
  <c r="Y40" i="122"/>
  <c r="AM40" i="122" s="1"/>
  <c r="AA40" i="122"/>
  <c r="V40" i="122"/>
  <c r="B40" i="122"/>
  <c r="D40" i="122" s="1"/>
  <c r="Y39" i="122"/>
  <c r="AM39" i="122" s="1"/>
  <c r="AA39" i="122"/>
  <c r="V39" i="122"/>
  <c r="Y38" i="122"/>
  <c r="AM38" i="122" s="1"/>
  <c r="AA38" i="122"/>
  <c r="V38" i="122"/>
  <c r="Y37" i="122"/>
  <c r="AM37" i="122" s="1"/>
  <c r="AA37" i="122"/>
  <c r="V37" i="122"/>
  <c r="Y36" i="122"/>
  <c r="AM36" i="122" s="1"/>
  <c r="AA36" i="122"/>
  <c r="V36" i="122"/>
  <c r="B36" i="122"/>
  <c r="D36" i="122" s="1"/>
  <c r="Y35" i="122"/>
  <c r="AM35" i="122" s="1"/>
  <c r="AA35" i="122"/>
  <c r="V35" i="122"/>
  <c r="Y34" i="122"/>
  <c r="AM34" i="122" s="1"/>
  <c r="AA34" i="122"/>
  <c r="V34" i="122"/>
  <c r="Y33" i="122"/>
  <c r="AM33" i="122" s="1"/>
  <c r="AA33" i="122"/>
  <c r="V33" i="122"/>
  <c r="Y32" i="122"/>
  <c r="AM32" i="122" s="1"/>
  <c r="AA32" i="122"/>
  <c r="V32" i="122"/>
  <c r="B32" i="122"/>
  <c r="D32" i="122" s="1"/>
  <c r="Y31" i="122"/>
  <c r="AM31" i="122" s="1"/>
  <c r="AA31" i="122"/>
  <c r="V31" i="122"/>
  <c r="B31" i="122"/>
  <c r="D31" i="122" s="1"/>
  <c r="Y30" i="122"/>
  <c r="AM30" i="122" s="1"/>
  <c r="AA30" i="122"/>
  <c r="V30" i="122"/>
  <c r="Y29" i="122"/>
  <c r="AM29" i="122" s="1"/>
  <c r="AA29" i="122"/>
  <c r="V29" i="122"/>
  <c r="Y28" i="122"/>
  <c r="AM28" i="122" s="1"/>
  <c r="AA28" i="122"/>
  <c r="V28" i="122"/>
  <c r="B28" i="122"/>
  <c r="D28" i="122" s="1"/>
  <c r="Y27" i="122"/>
  <c r="AM27" i="122" s="1"/>
  <c r="AA27" i="122"/>
  <c r="V27" i="122"/>
  <c r="B27" i="122"/>
  <c r="D27" i="122" s="1"/>
  <c r="Y26" i="122"/>
  <c r="AM26" i="122" s="1"/>
  <c r="AA26" i="122"/>
  <c r="V26" i="122"/>
  <c r="B26" i="122"/>
  <c r="D26" i="122" s="1"/>
  <c r="Y25" i="122"/>
  <c r="AM25" i="122" s="1"/>
  <c r="AA25" i="122"/>
  <c r="V25" i="122"/>
  <c r="Y24" i="122"/>
  <c r="AM24" i="122" s="1"/>
  <c r="AA24" i="122"/>
  <c r="V24" i="122"/>
  <c r="B24" i="122"/>
  <c r="D24" i="122" s="1"/>
  <c r="Y23" i="122"/>
  <c r="AM23" i="122" s="1"/>
  <c r="AA23" i="122"/>
  <c r="V23" i="122"/>
  <c r="Y22" i="122"/>
  <c r="AM22" i="122" s="1"/>
  <c r="AA22" i="122"/>
  <c r="V22" i="122"/>
  <c r="B22" i="122"/>
  <c r="D22" i="122" s="1"/>
  <c r="Y21" i="122"/>
  <c r="AM21" i="122" s="1"/>
  <c r="AA21" i="122"/>
  <c r="V21" i="122"/>
  <c r="Y20" i="122"/>
  <c r="AM20" i="122" s="1"/>
  <c r="AA20" i="122"/>
  <c r="V20" i="122"/>
  <c r="B20" i="122"/>
  <c r="D20" i="122" s="1"/>
  <c r="Y19" i="122"/>
  <c r="AM19" i="122" s="1"/>
  <c r="AA19" i="122"/>
  <c r="V19" i="122"/>
  <c r="B19" i="122"/>
  <c r="D19" i="122" s="1"/>
  <c r="Y18" i="122"/>
  <c r="AM18" i="122" s="1"/>
  <c r="AA18" i="122"/>
  <c r="V18" i="122"/>
  <c r="B18" i="122"/>
  <c r="D18" i="122" s="1"/>
  <c r="Y17" i="122"/>
  <c r="AM17" i="122" s="1"/>
  <c r="AA17" i="122"/>
  <c r="V17" i="122"/>
  <c r="B17" i="122"/>
  <c r="D17" i="122" s="1"/>
  <c r="Y16" i="122"/>
  <c r="AM16" i="122" s="1"/>
  <c r="AA16" i="122"/>
  <c r="V16" i="122"/>
  <c r="Y15" i="122"/>
  <c r="AM15" i="122" s="1"/>
  <c r="AA15" i="122"/>
  <c r="V15" i="122"/>
  <c r="B15" i="122"/>
  <c r="D15" i="122" s="1"/>
  <c r="Y14" i="122"/>
  <c r="AM14" i="122" s="1"/>
  <c r="AA14" i="122"/>
  <c r="V14" i="122"/>
  <c r="B14" i="122"/>
  <c r="D14" i="122" s="1"/>
  <c r="Y11" i="122"/>
  <c r="AA11" i="122"/>
  <c r="V11" i="122"/>
  <c r="B11" i="122"/>
  <c r="E3" i="63"/>
  <c r="E3" i="121" l="1"/>
  <c r="C6" i="121"/>
  <c r="I7" i="64"/>
  <c r="E3" i="64"/>
  <c r="C7" i="104"/>
  <c r="E13" i="104"/>
  <c r="E15" i="104"/>
  <c r="E16" i="104"/>
  <c r="E17" i="104"/>
  <c r="E19" i="104"/>
  <c r="D11" i="122"/>
  <c r="B38" i="122"/>
  <c r="D38" i="122" s="1"/>
  <c r="B114" i="122"/>
  <c r="D114" i="122" s="1"/>
  <c r="B362" i="122"/>
  <c r="D362" i="122" s="1"/>
  <c r="B227" i="122"/>
  <c r="D227" i="122" s="1"/>
  <c r="B16" i="122"/>
  <c r="B208" i="122"/>
  <c r="D208" i="122" s="1"/>
  <c r="B193" i="122"/>
  <c r="D193" i="122" s="1"/>
  <c r="B57" i="122"/>
  <c r="D57" i="122" s="1"/>
  <c r="B116" i="122"/>
  <c r="D116" i="122" s="1"/>
  <c r="B300" i="122"/>
  <c r="D300" i="122" s="1"/>
  <c r="B372" i="122"/>
  <c r="D372" i="122" s="1"/>
  <c r="B89" i="122"/>
  <c r="D89" i="122" s="1"/>
  <c r="B172" i="122"/>
  <c r="D172" i="122" s="1"/>
  <c r="B176" i="122"/>
  <c r="D176" i="122" s="1"/>
  <c r="B276" i="122"/>
  <c r="D276" i="122" s="1"/>
  <c r="B29" i="122"/>
  <c r="D29" i="122" s="1"/>
  <c r="B76" i="122"/>
  <c r="D76" i="122" s="1"/>
  <c r="B220" i="122"/>
  <c r="D220" i="122" s="1"/>
  <c r="B256" i="122"/>
  <c r="D256" i="122" s="1"/>
  <c r="B21" i="122"/>
  <c r="D21" i="122" s="1"/>
  <c r="B34" i="122"/>
  <c r="D34" i="122" s="1"/>
  <c r="B68" i="122"/>
  <c r="D68" i="122" s="1"/>
  <c r="B159" i="122"/>
  <c r="D159" i="122" s="1"/>
  <c r="B124" i="122"/>
  <c r="D124" i="122" s="1"/>
  <c r="B35" i="122"/>
  <c r="D35" i="122" s="1"/>
  <c r="B202" i="122"/>
  <c r="D202" i="122" s="1"/>
  <c r="B149" i="122"/>
  <c r="D149" i="122" s="1"/>
  <c r="B39" i="122"/>
  <c r="D39" i="122" s="1"/>
  <c r="B73" i="122"/>
  <c r="D73" i="122" s="1"/>
  <c r="B198" i="122"/>
  <c r="D198" i="122" s="1"/>
  <c r="B92" i="122"/>
  <c r="D92" i="122" s="1"/>
  <c r="B181" i="122"/>
  <c r="D181" i="122" s="1"/>
  <c r="B229" i="122"/>
  <c r="D229" i="122" s="1"/>
  <c r="B222" i="122"/>
  <c r="D222" i="122" s="1"/>
  <c r="B346" i="122"/>
  <c r="D346" i="122" s="1"/>
  <c r="B25" i="122"/>
  <c r="B166" i="122"/>
  <c r="D166" i="122" s="1"/>
  <c r="B139" i="122"/>
  <c r="D139" i="122" s="1"/>
  <c r="B297" i="122"/>
  <c r="D297" i="122" s="1"/>
  <c r="B322" i="122"/>
  <c r="D322" i="122" s="1"/>
  <c r="B50" i="122"/>
  <c r="D50" i="122" s="1"/>
  <c r="B94" i="122"/>
  <c r="D94" i="122" s="1"/>
  <c r="B260" i="122"/>
  <c r="D260" i="122" s="1"/>
  <c r="B277" i="122"/>
  <c r="D277" i="122" s="1"/>
  <c r="B338" i="122"/>
  <c r="D338" i="122" s="1"/>
  <c r="B210" i="122"/>
  <c r="D210" i="122" s="1"/>
  <c r="B121" i="122"/>
  <c r="D121" i="122" s="1"/>
  <c r="B47" i="122"/>
  <c r="D47" i="122" s="1"/>
  <c r="B53" i="122"/>
  <c r="D53" i="122" s="1"/>
  <c r="B56" i="122"/>
  <c r="D56" i="122" s="1"/>
  <c r="B64" i="122"/>
  <c r="D64" i="122" s="1"/>
  <c r="B78" i="122"/>
  <c r="D78" i="122" s="1"/>
  <c r="B161" i="122"/>
  <c r="D161" i="122" s="1"/>
  <c r="B226" i="122"/>
  <c r="D226" i="122" s="1"/>
  <c r="B230" i="122"/>
  <c r="D230" i="122" s="1"/>
  <c r="B244" i="122"/>
  <c r="D244" i="122" s="1"/>
  <c r="B404" i="122"/>
  <c r="D404" i="122" s="1"/>
  <c r="B163" i="122"/>
  <c r="D163" i="122" s="1"/>
  <c r="B275" i="122"/>
  <c r="D275" i="122" s="1"/>
  <c r="B281" i="122"/>
  <c r="D281" i="122" s="1"/>
  <c r="B400" i="122"/>
  <c r="D400" i="122" s="1"/>
  <c r="B158" i="122"/>
  <c r="D158" i="122" s="1"/>
  <c r="B199" i="122"/>
  <c r="D199" i="122" s="1"/>
  <c r="B239" i="122"/>
  <c r="D239" i="122" s="1"/>
  <c r="B248" i="122"/>
  <c r="D248" i="122" s="1"/>
  <c r="B143" i="122"/>
  <c r="D143" i="122" s="1"/>
  <c r="B37" i="122"/>
  <c r="D37" i="122" s="1"/>
  <c r="B88" i="122"/>
  <c r="D88" i="122" s="1"/>
  <c r="B96" i="122"/>
  <c r="D96" i="122" s="1"/>
  <c r="B104" i="122"/>
  <c r="D104" i="122" s="1"/>
  <c r="B209" i="122"/>
  <c r="D209" i="122" s="1"/>
  <c r="B43" i="122"/>
  <c r="D43" i="122" s="1"/>
  <c r="B55" i="122"/>
  <c r="D55" i="122" s="1"/>
  <c r="B66" i="122"/>
  <c r="D66" i="122" s="1"/>
  <c r="B120" i="122"/>
  <c r="D120" i="122" s="1"/>
  <c r="B187" i="122"/>
  <c r="D187" i="122" s="1"/>
  <c r="B30" i="122"/>
  <c r="D30" i="122" s="1"/>
  <c r="B49" i="122"/>
  <c r="D49" i="122" s="1"/>
  <c r="B101" i="122"/>
  <c r="D101" i="122" s="1"/>
  <c r="B335" i="122"/>
  <c r="D335" i="122" s="1"/>
  <c r="B117" i="122"/>
  <c r="D117" i="122" s="1"/>
  <c r="B218" i="122"/>
  <c r="D218" i="122" s="1"/>
  <c r="B252" i="122"/>
  <c r="D252" i="122" s="1"/>
  <c r="B339" i="122"/>
  <c r="D339" i="122" s="1"/>
  <c r="B23" i="122"/>
  <c r="D23" i="122" s="1"/>
  <c r="B33" i="122"/>
  <c r="D33" i="122" s="1"/>
  <c r="B236" i="122"/>
  <c r="D236" i="122" s="1"/>
  <c r="B463" i="122"/>
  <c r="D463" i="122" s="1"/>
  <c r="B223" i="122"/>
  <c r="D223" i="122" s="1"/>
  <c r="B233" i="122"/>
  <c r="D233" i="122" s="1"/>
  <c r="B72" i="122"/>
  <c r="D72" i="122" s="1"/>
  <c r="B183" i="122"/>
  <c r="D183" i="122" s="1"/>
  <c r="B251" i="122"/>
  <c r="D251" i="122" s="1"/>
  <c r="B315" i="122"/>
  <c r="D315" i="122" s="1"/>
  <c r="B380" i="122"/>
  <c r="D380" i="122" s="1"/>
  <c r="B442" i="122"/>
  <c r="D442" i="122" s="1"/>
  <c r="B200" i="122"/>
  <c r="D200" i="122" s="1"/>
  <c r="B326" i="122"/>
  <c r="D326" i="122" s="1"/>
  <c r="B308" i="122"/>
  <c r="D308" i="122" s="1"/>
  <c r="B261" i="122"/>
  <c r="D261" i="122" s="1"/>
  <c r="B332" i="122"/>
  <c r="D332" i="122" s="1"/>
  <c r="B303" i="122"/>
  <c r="D303" i="122" s="1"/>
  <c r="B383" i="122"/>
  <c r="D383" i="122" s="1"/>
  <c r="B396" i="122"/>
  <c r="D396" i="122" s="1"/>
  <c r="B445" i="122"/>
  <c r="D445" i="122" s="1"/>
  <c r="B340" i="122"/>
  <c r="D340" i="122" s="1"/>
  <c r="B347" i="122"/>
  <c r="D347" i="122" s="1"/>
  <c r="B403" i="122"/>
  <c r="D403" i="122" s="1"/>
  <c r="B421" i="122"/>
  <c r="D421" i="122" s="1"/>
  <c r="B426" i="122"/>
  <c r="D426" i="122" s="1"/>
  <c r="B324" i="122"/>
  <c r="D324" i="122" s="1"/>
  <c r="B344" i="122"/>
  <c r="D344" i="122" s="1"/>
  <c r="B299" i="122"/>
  <c r="D299" i="122" s="1"/>
  <c r="B295" i="122"/>
  <c r="D295" i="122" s="1"/>
  <c r="B351" i="122"/>
  <c r="D351" i="122" s="1"/>
  <c r="B375" i="122"/>
  <c r="D375" i="122" s="1"/>
  <c r="B441" i="122"/>
  <c r="D441" i="122" s="1"/>
  <c r="C28" i="104"/>
  <c r="C27" i="104"/>
  <c r="C12" i="122" l="1"/>
  <c r="C13" i="122"/>
  <c r="C10" i="122"/>
  <c r="C430" i="122"/>
  <c r="C372" i="122"/>
  <c r="C64" i="122"/>
  <c r="C275" i="122"/>
  <c r="C443" i="122"/>
  <c r="C269" i="122"/>
  <c r="C409" i="122"/>
  <c r="C326" i="122"/>
  <c r="C37" i="122"/>
  <c r="C150" i="122"/>
  <c r="C415" i="122"/>
  <c r="C448" i="122"/>
  <c r="C96" i="122"/>
  <c r="C161" i="122"/>
  <c r="C418" i="122"/>
  <c r="C455" i="122"/>
  <c r="C30" i="122"/>
  <c r="C186" i="122"/>
  <c r="C302" i="122"/>
  <c r="C346" i="122"/>
  <c r="C126" i="122"/>
  <c r="C380" i="122"/>
  <c r="C386" i="122"/>
  <c r="C391" i="122"/>
  <c r="C199" i="122"/>
  <c r="C262" i="122"/>
  <c r="C11" i="122"/>
  <c r="C342" i="122"/>
  <c r="C179" i="122"/>
  <c r="C322" i="122"/>
  <c r="C431" i="122"/>
  <c r="C68" i="122"/>
  <c r="C106" i="122"/>
  <c r="C286" i="122"/>
  <c r="C227" i="122"/>
  <c r="C156" i="122"/>
  <c r="C141" i="122"/>
  <c r="C203" i="122"/>
  <c r="C245" i="122"/>
  <c r="C80" i="122"/>
  <c r="C458" i="122"/>
  <c r="C91" i="122"/>
  <c r="D25" i="122"/>
  <c r="C446" i="122"/>
  <c r="C324" i="122"/>
  <c r="C423" i="122"/>
  <c r="C428" i="122"/>
  <c r="C309" i="122"/>
  <c r="C101" i="122"/>
  <c r="C93" i="122"/>
  <c r="C61" i="122"/>
  <c r="C41" i="122"/>
  <c r="C89" i="122"/>
  <c r="C33" i="122"/>
  <c r="C60" i="122"/>
  <c r="C230" i="122"/>
  <c r="C370" i="122"/>
  <c r="C352" i="122"/>
  <c r="C434" i="122"/>
  <c r="C366" i="122"/>
  <c r="C253" i="122"/>
  <c r="C176" i="122"/>
  <c r="C222" i="122"/>
  <c r="C115" i="122"/>
  <c r="C376" i="122"/>
  <c r="C52" i="122"/>
  <c r="C58" i="122"/>
  <c r="C158" i="122"/>
  <c r="C97" i="122"/>
  <c r="C392" i="122"/>
  <c r="C29" i="122"/>
  <c r="C410" i="122"/>
  <c r="C72" i="122"/>
  <c r="C294" i="122"/>
  <c r="C43" i="122"/>
  <c r="C75" i="122"/>
  <c r="C249" i="122"/>
  <c r="C38" i="122"/>
  <c r="C167" i="122"/>
  <c r="C329" i="122"/>
  <c r="C86" i="122"/>
  <c r="C73" i="122"/>
  <c r="C419" i="122"/>
  <c r="C299" i="122"/>
  <c r="C320" i="122"/>
  <c r="C335" i="122"/>
  <c r="C210" i="122"/>
  <c r="C417" i="122"/>
  <c r="C243" i="122"/>
  <c r="C213" i="122"/>
  <c r="C221" i="122"/>
  <c r="C152" i="122"/>
  <c r="C334" i="122"/>
  <c r="C209" i="122"/>
  <c r="C145" i="122"/>
  <c r="C185" i="122"/>
  <c r="C205" i="122"/>
  <c r="C296" i="122"/>
  <c r="C82" i="122"/>
  <c r="C55" i="122"/>
  <c r="C178" i="122"/>
  <c r="C401" i="122"/>
  <c r="C164" i="122"/>
  <c r="C135" i="122"/>
  <c r="C290" i="122"/>
  <c r="C242" i="122"/>
  <c r="C379" i="122"/>
  <c r="C237" i="122"/>
  <c r="C105" i="122"/>
  <c r="C120" i="122"/>
  <c r="C460" i="122"/>
  <c r="C196" i="122"/>
  <c r="C406" i="122"/>
  <c r="C365" i="122"/>
  <c r="C92" i="122"/>
  <c r="C66" i="122"/>
  <c r="C195" i="122"/>
  <c r="C19" i="122"/>
  <c r="C305" i="122"/>
  <c r="C383" i="122"/>
  <c r="C377" i="122"/>
  <c r="C206" i="122"/>
  <c r="C133" i="122"/>
  <c r="C148" i="122"/>
  <c r="C273" i="122"/>
  <c r="C280" i="122"/>
  <c r="C357" i="122"/>
  <c r="C414" i="122"/>
  <c r="C263" i="122"/>
  <c r="C258" i="122"/>
  <c r="C238" i="122"/>
  <c r="C271" i="122"/>
  <c r="C248" i="122"/>
  <c r="C233" i="122"/>
  <c r="C218" i="122"/>
  <c r="C155" i="122"/>
  <c r="C291" i="122"/>
  <c r="C175" i="122"/>
  <c r="C424" i="122"/>
  <c r="C388" i="122"/>
  <c r="C177" i="122"/>
  <c r="C234" i="122"/>
  <c r="C454" i="122"/>
  <c r="C435" i="122"/>
  <c r="C285" i="122"/>
  <c r="C293" i="122"/>
  <c r="C384" i="122"/>
  <c r="C100" i="122"/>
  <c r="C287" i="122"/>
  <c r="C131" i="122"/>
  <c r="C358" i="122"/>
  <c r="C297" i="122"/>
  <c r="C127" i="122"/>
  <c r="C48" i="122"/>
  <c r="C14" i="122"/>
  <c r="C194" i="122"/>
  <c r="C35" i="122"/>
  <c r="C168" i="122"/>
  <c r="C301" i="122"/>
  <c r="C25" i="122"/>
  <c r="C125" i="122"/>
  <c r="C204" i="122"/>
  <c r="C407" i="122"/>
  <c r="C193" i="122"/>
  <c r="C192" i="122"/>
  <c r="C308" i="122"/>
  <c r="C54" i="122"/>
  <c r="C74" i="122"/>
  <c r="C397" i="122"/>
  <c r="C144" i="122"/>
  <c r="C132" i="122"/>
  <c r="C70" i="122"/>
  <c r="C140" i="122"/>
  <c r="C211" i="122"/>
  <c r="C236" i="122"/>
  <c r="C256" i="122"/>
  <c r="C433" i="122"/>
  <c r="C288" i="122"/>
  <c r="C429" i="122"/>
  <c r="C241" i="122"/>
  <c r="C65" i="122"/>
  <c r="C190" i="122"/>
  <c r="C298" i="122"/>
  <c r="C53" i="122"/>
  <c r="C143" i="122"/>
  <c r="C267" i="122"/>
  <c r="C174" i="122"/>
  <c r="C198" i="122"/>
  <c r="C318" i="122"/>
  <c r="C129" i="122"/>
  <c r="C235" i="122"/>
  <c r="C251" i="122"/>
  <c r="C382" i="122"/>
  <c r="C463" i="122"/>
  <c r="C264" i="122"/>
  <c r="C56" i="122"/>
  <c r="C134" i="122"/>
  <c r="C351" i="122"/>
  <c r="C90" i="122"/>
  <c r="C15" i="122"/>
  <c r="C31" i="122"/>
  <c r="C387" i="122"/>
  <c r="C170" i="122"/>
  <c r="C277" i="122"/>
  <c r="C246" i="122"/>
  <c r="C337" i="122"/>
  <c r="C295" i="122"/>
  <c r="C172" i="122"/>
  <c r="C255" i="122"/>
  <c r="C266" i="122"/>
  <c r="C412" i="122"/>
  <c r="C442" i="122"/>
  <c r="C374" i="122"/>
  <c r="C28" i="122"/>
  <c r="C83" i="122"/>
  <c r="C437" i="122"/>
  <c r="C250" i="122"/>
  <c r="C279" i="122"/>
  <c r="C425" i="122"/>
  <c r="C328" i="122"/>
  <c r="C201" i="122"/>
  <c r="C138" i="122"/>
  <c r="C270" i="122"/>
  <c r="C347" i="122"/>
  <c r="C452" i="122"/>
  <c r="C333" i="122"/>
  <c r="C375" i="122"/>
  <c r="C381" i="122"/>
  <c r="C42" i="122"/>
  <c r="C111" i="122"/>
  <c r="C265" i="122"/>
  <c r="C67" i="122"/>
  <c r="C107" i="122"/>
  <c r="C165" i="122"/>
  <c r="C292" i="122"/>
  <c r="C313" i="122"/>
  <c r="C289" i="122"/>
  <c r="C438" i="122"/>
  <c r="C330" i="122"/>
  <c r="C239" i="122"/>
  <c r="C149" i="122"/>
  <c r="C359" i="122"/>
  <c r="C349" i="122"/>
  <c r="C304" i="122"/>
  <c r="C411" i="122"/>
  <c r="C399" i="122"/>
  <c r="C398" i="122"/>
  <c r="C315" i="122"/>
  <c r="C282" i="122"/>
  <c r="C18" i="122"/>
  <c r="C360" i="122"/>
  <c r="C240" i="122"/>
  <c r="C110" i="122"/>
  <c r="C281" i="122"/>
  <c r="C40" i="122"/>
  <c r="C422" i="122"/>
  <c r="C163" i="122"/>
  <c r="C393" i="122"/>
  <c r="C114" i="122"/>
  <c r="C390" i="122"/>
  <c r="C223" i="122"/>
  <c r="C394" i="122"/>
  <c r="C426" i="122"/>
  <c r="C373" i="122"/>
  <c r="C310" i="122"/>
  <c r="C461" i="122"/>
  <c r="C445" i="122"/>
  <c r="C420" i="122"/>
  <c r="C338" i="122"/>
  <c r="C274" i="122"/>
  <c r="C118" i="122"/>
  <c r="C268" i="122"/>
  <c r="C316" i="122"/>
  <c r="C389" i="122"/>
  <c r="C311" i="122"/>
  <c r="C71" i="122"/>
  <c r="C355" i="122"/>
  <c r="C283" i="122"/>
  <c r="C182" i="122"/>
  <c r="C403" i="122"/>
  <c r="C307" i="122"/>
  <c r="C405" i="122"/>
  <c r="C184" i="122"/>
  <c r="C23" i="122"/>
  <c r="C231" i="122"/>
  <c r="C350" i="122"/>
  <c r="C21" i="122"/>
  <c r="C88" i="122"/>
  <c r="C49" i="122"/>
  <c r="C166" i="122"/>
  <c r="C449" i="122"/>
  <c r="C124" i="122"/>
  <c r="C57" i="122"/>
  <c r="C341" i="122"/>
  <c r="C226" i="122"/>
  <c r="C416" i="122"/>
  <c r="C453" i="122"/>
  <c r="C395" i="122"/>
  <c r="C362" i="122"/>
  <c r="C254" i="122"/>
  <c r="C466" i="122"/>
  <c r="C427" i="122"/>
  <c r="C468" i="122"/>
  <c r="C368" i="122"/>
  <c r="C450" i="122"/>
  <c r="C421" i="122"/>
  <c r="C319" i="122"/>
  <c r="C284" i="122"/>
  <c r="C154" i="122"/>
  <c r="C76" i="122"/>
  <c r="C348" i="122"/>
  <c r="C34" i="122"/>
  <c r="C27" i="122"/>
  <c r="C259" i="122"/>
  <c r="C215" i="122"/>
  <c r="C62" i="122"/>
  <c r="C139" i="122"/>
  <c r="C87" i="122"/>
  <c r="C459" i="122"/>
  <c r="C244" i="122"/>
  <c r="C432" i="122"/>
  <c r="C207" i="122"/>
  <c r="C457" i="122"/>
  <c r="C400" i="122"/>
  <c r="C354" i="122"/>
  <c r="C444" i="122"/>
  <c r="C191" i="122"/>
  <c r="C95" i="122"/>
  <c r="C142" i="122"/>
  <c r="C147" i="122"/>
  <c r="C146" i="122"/>
  <c r="C247" i="122"/>
  <c r="C462" i="122"/>
  <c r="C214" i="122"/>
  <c r="C257" i="122"/>
  <c r="C456" i="122"/>
  <c r="C340" i="122"/>
  <c r="C451" i="122"/>
  <c r="C181" i="122"/>
  <c r="C162" i="122"/>
  <c r="C84" i="122"/>
  <c r="C217" i="122"/>
  <c r="C396" i="122"/>
  <c r="C153" i="122"/>
  <c r="C46" i="122"/>
  <c r="C78" i="122"/>
  <c r="C325" i="122"/>
  <c r="C85" i="122"/>
  <c r="C159" i="122"/>
  <c r="C173" i="122"/>
  <c r="C157" i="122"/>
  <c r="C327" i="122"/>
  <c r="C447" i="122"/>
  <c r="C272" i="122"/>
  <c r="C260" i="122"/>
  <c r="C208" i="122"/>
  <c r="C367" i="122"/>
  <c r="C321" i="122"/>
  <c r="C465" i="122"/>
  <c r="C36" i="122"/>
  <c r="C312" i="122"/>
  <c r="C212" i="122"/>
  <c r="C439" i="122"/>
  <c r="C332" i="122"/>
  <c r="C51" i="122"/>
  <c r="C79" i="122"/>
  <c r="C81" i="122"/>
  <c r="C116" i="122"/>
  <c r="C369" i="122"/>
  <c r="C69" i="122"/>
  <c r="C77" i="122"/>
  <c r="C404" i="122"/>
  <c r="C137" i="122"/>
  <c r="C276" i="122"/>
  <c r="C187" i="122"/>
  <c r="C278" i="122"/>
  <c r="C441" i="122"/>
  <c r="C183" i="122"/>
  <c r="C336" i="122"/>
  <c r="C216" i="122"/>
  <c r="C300" i="122"/>
  <c r="C339" i="122"/>
  <c r="C331" i="122"/>
  <c r="C16" i="122"/>
  <c r="C180" i="122"/>
  <c r="C94" i="122"/>
  <c r="C202" i="122"/>
  <c r="C303" i="122"/>
  <c r="C160" i="122"/>
  <c r="C225" i="122"/>
  <c r="C371" i="122"/>
  <c r="C220" i="122"/>
  <c r="C306" i="122"/>
  <c r="C364" i="122"/>
  <c r="C353" i="122"/>
  <c r="C45" i="122"/>
  <c r="C122" i="122"/>
  <c r="C169" i="122"/>
  <c r="C123" i="122"/>
  <c r="C109" i="122"/>
  <c r="C59" i="122"/>
  <c r="C104" i="122"/>
  <c r="C323" i="122"/>
  <c r="C171" i="122"/>
  <c r="C252" i="122"/>
  <c r="C413" i="122"/>
  <c r="C344" i="122"/>
  <c r="C224" i="122"/>
  <c r="C378" i="122"/>
  <c r="C32" i="122"/>
  <c r="C113" i="122"/>
  <c r="C98" i="122"/>
  <c r="C26" i="122"/>
  <c r="C103" i="122"/>
  <c r="C151" i="122"/>
  <c r="C47" i="122"/>
  <c r="C24" i="122"/>
  <c r="C128" i="122"/>
  <c r="C20" i="122"/>
  <c r="C102" i="122"/>
  <c r="C108" i="122"/>
  <c r="C117" i="122"/>
  <c r="C314" i="122"/>
  <c r="C343" i="122"/>
  <c r="C197" i="122"/>
  <c r="C261" i="122"/>
  <c r="C436" i="122"/>
  <c r="C440" i="122"/>
  <c r="C228" i="122"/>
  <c r="C345" i="122"/>
  <c r="C385" i="122"/>
  <c r="C39" i="122"/>
  <c r="C44" i="122"/>
  <c r="C17" i="122"/>
  <c r="C219" i="122"/>
  <c r="C363" i="122"/>
  <c r="C200" i="122"/>
  <c r="C22" i="122"/>
  <c r="C50" i="122"/>
  <c r="C99" i="122"/>
  <c r="C136" i="122"/>
  <c r="C63" i="122"/>
  <c r="C112" i="122"/>
  <c r="C121" i="122"/>
  <c r="C130" i="122"/>
  <c r="C356" i="122"/>
  <c r="C229" i="122"/>
  <c r="C317" i="122"/>
  <c r="C467" i="122"/>
  <c r="C464" i="122"/>
  <c r="C232" i="122"/>
  <c r="C361" i="122"/>
  <c r="C402" i="122"/>
  <c r="C408" i="122"/>
  <c r="D16" i="122"/>
  <c r="C119" i="122"/>
  <c r="C25" i="104"/>
  <c r="C26" i="104"/>
  <c r="I9" i="64"/>
  <c r="C29" i="64"/>
  <c r="C31" i="64"/>
  <c r="C11" i="64"/>
  <c r="C33" i="64"/>
  <c r="C13" i="64"/>
  <c r="C15" i="64"/>
  <c r="C17" i="64"/>
  <c r="C35" i="64"/>
  <c r="C19" i="64"/>
  <c r="C21" i="64"/>
  <c r="C37" i="64"/>
  <c r="C23" i="64"/>
  <c r="C39" i="64"/>
  <c r="C41" i="64"/>
  <c r="C43" i="64"/>
  <c r="C45" i="64"/>
  <c r="C47" i="64"/>
  <c r="E2" i="64"/>
  <c r="J91" i="104"/>
  <c r="J92" i="104"/>
  <c r="J93" i="104"/>
  <c r="J94" i="104"/>
  <c r="E12" i="122" l="1"/>
  <c r="F12" i="122" s="1"/>
  <c r="E13" i="122"/>
  <c r="F13" i="122" s="1"/>
  <c r="E10" i="122"/>
  <c r="E207" i="122"/>
  <c r="F207" i="122" s="1"/>
  <c r="E147" i="122"/>
  <c r="F147" i="122" s="1"/>
  <c r="E196" i="122"/>
  <c r="F196" i="122" s="1"/>
  <c r="E360" i="122"/>
  <c r="F360" i="122" s="1"/>
  <c r="E15" i="122"/>
  <c r="F15" i="122" s="1"/>
  <c r="E308" i="122"/>
  <c r="F308" i="122" s="1"/>
  <c r="E275" i="122"/>
  <c r="F275" i="122" s="1"/>
  <c r="E367" i="122"/>
  <c r="F367" i="122" s="1"/>
  <c r="E449" i="122"/>
  <c r="F449" i="122" s="1"/>
  <c r="E418" i="122"/>
  <c r="F418" i="122" s="1"/>
  <c r="E437" i="122"/>
  <c r="F437" i="122" s="1"/>
  <c r="E73" i="122"/>
  <c r="F73" i="122" s="1"/>
  <c r="E70" i="122"/>
  <c r="F70" i="122" s="1"/>
  <c r="E133" i="122"/>
  <c r="F133" i="122" s="1"/>
  <c r="E428" i="122"/>
  <c r="F428" i="122" s="1"/>
  <c r="E129" i="122"/>
  <c r="F129" i="122" s="1"/>
  <c r="E168" i="122"/>
  <c r="F168" i="122" s="1"/>
  <c r="E80" i="122"/>
  <c r="F80" i="122" s="1"/>
  <c r="E309" i="122"/>
  <c r="F309" i="122" s="1"/>
  <c r="E407" i="122"/>
  <c r="F407" i="122" s="1"/>
  <c r="E228" i="122"/>
  <c r="F228" i="122" s="1"/>
  <c r="E192" i="122"/>
  <c r="F192" i="122" s="1"/>
  <c r="E173" i="122"/>
  <c r="F173" i="122" s="1"/>
  <c r="E84" i="122"/>
  <c r="F84" i="122" s="1"/>
  <c r="E312" i="122"/>
  <c r="F312" i="122" s="1"/>
  <c r="E371" i="122"/>
  <c r="F371" i="122" s="1"/>
  <c r="E391" i="122"/>
  <c r="F391" i="122" s="1"/>
  <c r="E178" i="122"/>
  <c r="F178" i="122" s="1"/>
  <c r="E88" i="122"/>
  <c r="F88" i="122" s="1"/>
  <c r="E321" i="122"/>
  <c r="F321" i="122" s="1"/>
  <c r="E415" i="122"/>
  <c r="F415" i="122" s="1"/>
  <c r="E151" i="122"/>
  <c r="F151" i="122" s="1"/>
  <c r="E136" i="122"/>
  <c r="F136" i="122" s="1"/>
  <c r="E190" i="122"/>
  <c r="F190" i="122" s="1"/>
  <c r="E379" i="122"/>
  <c r="F379" i="122" s="1"/>
  <c r="E204" i="122"/>
  <c r="F204" i="122" s="1"/>
  <c r="E92" i="122"/>
  <c r="F92" i="122" s="1"/>
  <c r="E372" i="122"/>
  <c r="F372" i="122" s="1"/>
  <c r="E301" i="122"/>
  <c r="F301" i="122" s="1"/>
  <c r="E62" i="122"/>
  <c r="F62" i="122" s="1"/>
  <c r="E365" i="122"/>
  <c r="F365" i="122" s="1"/>
  <c r="E297" i="122"/>
  <c r="F297" i="122" s="1"/>
  <c r="E373" i="122"/>
  <c r="F373" i="122" s="1"/>
  <c r="E221" i="122"/>
  <c r="F221" i="122" s="1"/>
  <c r="E172" i="122"/>
  <c r="F172" i="122" s="1"/>
  <c r="E340" i="122"/>
  <c r="F340" i="122" s="1"/>
  <c r="E331" i="122"/>
  <c r="F331" i="122" s="1"/>
  <c r="E214" i="122"/>
  <c r="F214" i="122" s="1"/>
  <c r="E395" i="122"/>
  <c r="F395" i="122" s="1"/>
  <c r="E349" i="122"/>
  <c r="F349" i="122" s="1"/>
  <c r="E363" i="122"/>
  <c r="F363" i="122" s="1"/>
  <c r="E253" i="122"/>
  <c r="F253" i="122" s="1"/>
  <c r="E313" i="122"/>
  <c r="F313" i="122" s="1"/>
  <c r="E212" i="122"/>
  <c r="F212" i="122" s="1"/>
  <c r="E87" i="122"/>
  <c r="F87" i="122" s="1"/>
  <c r="E155" i="122"/>
  <c r="F155" i="122" s="1"/>
  <c r="E229" i="122"/>
  <c r="F229" i="122" s="1"/>
  <c r="E416" i="122"/>
  <c r="F416" i="122" s="1"/>
  <c r="E357" i="122"/>
  <c r="F357" i="122" s="1"/>
  <c r="E23" i="122"/>
  <c r="F23" i="122" s="1"/>
  <c r="E170" i="122"/>
  <c r="F170" i="122" s="1"/>
  <c r="E235" i="122"/>
  <c r="F235" i="122" s="1"/>
  <c r="E438" i="122"/>
  <c r="F438" i="122" s="1"/>
  <c r="E440" i="122"/>
  <c r="F440" i="122" s="1"/>
  <c r="E159" i="122"/>
  <c r="F159" i="122" s="1"/>
  <c r="E182" i="122"/>
  <c r="F182" i="122" s="1"/>
  <c r="E285" i="122"/>
  <c r="F285" i="122" s="1"/>
  <c r="E383" i="122"/>
  <c r="F383" i="122" s="1"/>
  <c r="E257" i="122"/>
  <c r="F257" i="122" s="1"/>
  <c r="E201" i="122"/>
  <c r="F201" i="122" s="1"/>
  <c r="E468" i="122"/>
  <c r="F468" i="122" s="1"/>
  <c r="E206" i="122"/>
  <c r="F206" i="122" s="1"/>
  <c r="E254" i="122"/>
  <c r="F254" i="122" s="1"/>
  <c r="E393" i="122"/>
  <c r="F393" i="122" s="1"/>
  <c r="E105" i="122"/>
  <c r="F105" i="122" s="1"/>
  <c r="E146" i="122"/>
  <c r="F146" i="122" s="1"/>
  <c r="E264" i="122"/>
  <c r="F264" i="122" s="1"/>
  <c r="E350" i="122"/>
  <c r="F350" i="122" s="1"/>
  <c r="E96" i="122"/>
  <c r="F96" i="122" s="1"/>
  <c r="E89" i="122"/>
  <c r="F89" i="122" s="1"/>
  <c r="E104" i="122"/>
  <c r="F104" i="122" s="1"/>
  <c r="E411" i="122"/>
  <c r="F411" i="122" s="1"/>
  <c r="E408" i="122"/>
  <c r="F408" i="122" s="1"/>
  <c r="E82" i="122"/>
  <c r="F82" i="122" s="1"/>
  <c r="E17" i="122"/>
  <c r="F17" i="122" s="1"/>
  <c r="E208" i="122"/>
  <c r="F208" i="122" s="1"/>
  <c r="E191" i="122"/>
  <c r="F191" i="122" s="1"/>
  <c r="E369" i="122"/>
  <c r="F369" i="122" s="1"/>
  <c r="E283" i="122"/>
  <c r="F283" i="122" s="1"/>
  <c r="E436" i="122"/>
  <c r="F436" i="122" s="1"/>
  <c r="E361" i="122"/>
  <c r="F361" i="122" s="1"/>
  <c r="E270" i="122"/>
  <c r="F270" i="122" s="1"/>
  <c r="E328" i="122"/>
  <c r="F328" i="122" s="1"/>
  <c r="E57" i="122"/>
  <c r="F57" i="122" s="1"/>
  <c r="E226" i="122"/>
  <c r="F226" i="122" s="1"/>
  <c r="E40" i="122"/>
  <c r="F40" i="122" s="1"/>
  <c r="E59" i="122"/>
  <c r="F59" i="122" s="1"/>
  <c r="E81" i="122"/>
  <c r="F81" i="122" s="1"/>
  <c r="E268" i="122"/>
  <c r="F268" i="122" s="1"/>
  <c r="E429" i="122"/>
  <c r="F429" i="122" s="1"/>
  <c r="E242" i="122"/>
  <c r="F242" i="122" s="1"/>
  <c r="E220" i="122"/>
  <c r="F220" i="122" s="1"/>
  <c r="E322" i="122"/>
  <c r="F322" i="122" s="1"/>
  <c r="E269" i="122"/>
  <c r="F269" i="122" s="1"/>
  <c r="E274" i="122"/>
  <c r="F274" i="122" s="1"/>
  <c r="E48" i="122"/>
  <c r="F48" i="122" s="1"/>
  <c r="E210" i="122"/>
  <c r="F210" i="122" s="1"/>
  <c r="E279" i="122"/>
  <c r="F279" i="122" s="1"/>
  <c r="E272" i="122"/>
  <c r="F272" i="122" s="1"/>
  <c r="E167" i="122"/>
  <c r="F167" i="122" s="1"/>
  <c r="E122" i="122"/>
  <c r="F122" i="122" s="1"/>
  <c r="E91" i="122"/>
  <c r="F91" i="122" s="1"/>
  <c r="E227" i="122"/>
  <c r="F227" i="122" s="1"/>
  <c r="E305" i="122"/>
  <c r="F305" i="122" s="1"/>
  <c r="E451" i="122"/>
  <c r="F451" i="122" s="1"/>
  <c r="E252" i="122"/>
  <c r="F252" i="122" s="1"/>
  <c r="E241" i="122"/>
  <c r="F241" i="122" s="1"/>
  <c r="E346" i="122"/>
  <c r="F346" i="122" s="1"/>
  <c r="E288" i="122"/>
  <c r="F288" i="122" s="1"/>
  <c r="E389" i="122"/>
  <c r="F389" i="122" s="1"/>
  <c r="E278" i="122"/>
  <c r="F278" i="122" s="1"/>
  <c r="E119" i="122"/>
  <c r="F119" i="122" s="1"/>
  <c r="E344" i="122"/>
  <c r="F344" i="122" s="1"/>
  <c r="E34" i="122"/>
  <c r="F34" i="122" s="1"/>
  <c r="E243" i="122"/>
  <c r="F243" i="122" s="1"/>
  <c r="E145" i="122"/>
  <c r="F145" i="122" s="1"/>
  <c r="E120" i="122"/>
  <c r="F120" i="122" s="1"/>
  <c r="E271" i="122"/>
  <c r="F271" i="122" s="1"/>
  <c r="E384" i="122"/>
  <c r="F384" i="122" s="1"/>
  <c r="E413" i="122"/>
  <c r="F413" i="122" s="1"/>
  <c r="E388" i="122"/>
  <c r="F388" i="122" s="1"/>
  <c r="E106" i="122"/>
  <c r="F106" i="122" s="1"/>
  <c r="E213" i="122"/>
  <c r="F213" i="122" s="1"/>
  <c r="E396" i="122"/>
  <c r="F396" i="122" s="1"/>
  <c r="E47" i="122"/>
  <c r="F47" i="122" s="1"/>
  <c r="E61" i="122"/>
  <c r="F61" i="122" s="1"/>
  <c r="E93" i="122"/>
  <c r="F93" i="122" s="1"/>
  <c r="E259" i="122"/>
  <c r="F259" i="122" s="1"/>
  <c r="E163" i="122"/>
  <c r="F163" i="122" s="1"/>
  <c r="E148" i="122"/>
  <c r="F148" i="122" s="1"/>
  <c r="E233" i="122"/>
  <c r="F233" i="122" s="1"/>
  <c r="E124" i="122"/>
  <c r="F124" i="122" s="1"/>
  <c r="E164" i="122"/>
  <c r="F164" i="122" s="1"/>
  <c r="E187" i="122"/>
  <c r="F187" i="122" s="1"/>
  <c r="E403" i="122"/>
  <c r="F403" i="122" s="1"/>
  <c r="E318" i="122"/>
  <c r="F318" i="122" s="1"/>
  <c r="E435" i="122"/>
  <c r="F435" i="122" s="1"/>
  <c r="E286" i="122"/>
  <c r="F286" i="122" s="1"/>
  <c r="E412" i="122"/>
  <c r="F412" i="122" s="1"/>
  <c r="E28" i="122"/>
  <c r="F28" i="122" s="1"/>
  <c r="E45" i="122"/>
  <c r="F45" i="122" s="1"/>
  <c r="E153" i="122"/>
  <c r="F153" i="122" s="1"/>
  <c r="E280" i="122"/>
  <c r="F280" i="122" s="1"/>
  <c r="E462" i="122"/>
  <c r="F462" i="122" s="1"/>
  <c r="E113" i="122"/>
  <c r="F113" i="122" s="1"/>
  <c r="E108" i="122"/>
  <c r="F108" i="122" s="1"/>
  <c r="E193" i="122"/>
  <c r="F193" i="122" s="1"/>
  <c r="E112" i="122"/>
  <c r="F112" i="122" s="1"/>
  <c r="E98" i="122"/>
  <c r="F98" i="122" s="1"/>
  <c r="E75" i="122"/>
  <c r="F75" i="122" s="1"/>
  <c r="E116" i="122"/>
  <c r="F116" i="122" s="1"/>
  <c r="E90" i="122"/>
  <c r="F90" i="122" s="1"/>
  <c r="E27" i="122"/>
  <c r="F27" i="122" s="1"/>
  <c r="E143" i="122"/>
  <c r="F143" i="122" s="1"/>
  <c r="E230" i="122"/>
  <c r="F230" i="122" s="1"/>
  <c r="E127" i="122"/>
  <c r="F127" i="122" s="1"/>
  <c r="E300" i="122"/>
  <c r="F300" i="122" s="1"/>
  <c r="E315" i="122"/>
  <c r="F315" i="122" s="1"/>
  <c r="E282" i="122"/>
  <c r="F282" i="122" s="1"/>
  <c r="E36" i="122"/>
  <c r="F36" i="122" s="1"/>
  <c r="E240" i="122"/>
  <c r="F240" i="122" s="1"/>
  <c r="E35" i="122"/>
  <c r="F35" i="122" s="1"/>
  <c r="E50" i="122"/>
  <c r="F50" i="122" s="1"/>
  <c r="E99" i="122"/>
  <c r="F99" i="122" s="1"/>
  <c r="E292" i="122"/>
  <c r="F292" i="122" s="1"/>
  <c r="E296" i="122"/>
  <c r="F296" i="122" s="1"/>
  <c r="E166" i="122"/>
  <c r="F166" i="122" s="1"/>
  <c r="E185" i="122"/>
  <c r="F185" i="122" s="1"/>
  <c r="E256" i="122"/>
  <c r="F256" i="122" s="1"/>
  <c r="E128" i="122"/>
  <c r="F128" i="122" s="1"/>
  <c r="E175" i="122"/>
  <c r="F175" i="122" s="1"/>
  <c r="E347" i="122"/>
  <c r="F347" i="122" s="1"/>
  <c r="E339" i="122"/>
  <c r="F339" i="122" s="1"/>
  <c r="E370" i="122"/>
  <c r="F370" i="122" s="1"/>
  <c r="E332" i="122"/>
  <c r="F332" i="122" s="1"/>
  <c r="E459" i="122"/>
  <c r="F459" i="122" s="1"/>
  <c r="E290" i="122"/>
  <c r="F290" i="122" s="1"/>
  <c r="E434" i="122"/>
  <c r="F434" i="122" s="1"/>
  <c r="E51" i="122"/>
  <c r="F51" i="122" s="1"/>
  <c r="E130" i="122"/>
  <c r="F130" i="122" s="1"/>
  <c r="E352" i="122"/>
  <c r="F352" i="122" s="1"/>
  <c r="E94" i="122"/>
  <c r="F94" i="122" s="1"/>
  <c r="E149" i="122"/>
  <c r="F149" i="122" s="1"/>
  <c r="E238" i="122"/>
  <c r="F238" i="122" s="1"/>
  <c r="E165" i="122"/>
  <c r="F165" i="122" s="1"/>
  <c r="E100" i="122"/>
  <c r="F100" i="122" s="1"/>
  <c r="E142" i="122"/>
  <c r="F142" i="122" s="1"/>
  <c r="E337" i="122"/>
  <c r="F337" i="122" s="1"/>
  <c r="E443" i="122"/>
  <c r="F443" i="122" s="1"/>
  <c r="E277" i="122"/>
  <c r="F277" i="122" s="1"/>
  <c r="E423" i="122"/>
  <c r="F423" i="122" s="1"/>
  <c r="E402" i="122"/>
  <c r="F402" i="122" s="1"/>
  <c r="E262" i="122"/>
  <c r="F262" i="122" s="1"/>
  <c r="E441" i="122"/>
  <c r="F441" i="122" s="1"/>
  <c r="E409" i="122"/>
  <c r="F409" i="122" s="1"/>
  <c r="E24" i="122"/>
  <c r="F24" i="122" s="1"/>
  <c r="E183" i="122"/>
  <c r="F183" i="122" s="1"/>
  <c r="E225" i="122"/>
  <c r="F225" i="122" s="1"/>
  <c r="E266" i="122"/>
  <c r="F266" i="122" s="1"/>
  <c r="E199" i="122"/>
  <c r="F199" i="122" s="1"/>
  <c r="E232" i="122"/>
  <c r="F232" i="122" s="1"/>
  <c r="E281" i="122"/>
  <c r="F281" i="122" s="1"/>
  <c r="E426" i="122"/>
  <c r="F426" i="122" s="1"/>
  <c r="E121" i="122"/>
  <c r="F121" i="122" s="1"/>
  <c r="E424" i="122"/>
  <c r="F424" i="122" s="1"/>
  <c r="E194" i="122"/>
  <c r="F194" i="122" s="1"/>
  <c r="E358" i="122"/>
  <c r="F358" i="122" s="1"/>
  <c r="E174" i="122"/>
  <c r="F174" i="122" s="1"/>
  <c r="E39" i="122"/>
  <c r="F39" i="122" s="1"/>
  <c r="E273" i="122"/>
  <c r="F273" i="122" s="1"/>
  <c r="E126" i="122"/>
  <c r="F126" i="122" s="1"/>
  <c r="E123" i="122"/>
  <c r="F123" i="122" s="1"/>
  <c r="E46" i="122"/>
  <c r="F46" i="122" s="1"/>
  <c r="E461" i="122"/>
  <c r="F461" i="122" s="1"/>
  <c r="E223" i="122"/>
  <c r="F223" i="122" s="1"/>
  <c r="E401" i="122"/>
  <c r="F401" i="122" s="1"/>
  <c r="E176" i="122"/>
  <c r="F176" i="122" s="1"/>
  <c r="E217" i="122"/>
  <c r="F217" i="122" s="1"/>
  <c r="E345" i="122"/>
  <c r="F345" i="122" s="1"/>
  <c r="E381" i="122"/>
  <c r="F381" i="122" s="1"/>
  <c r="E377" i="122"/>
  <c r="F377" i="122" s="1"/>
  <c r="E298" i="122"/>
  <c r="F298" i="122" s="1"/>
  <c r="E324" i="122"/>
  <c r="F324" i="122" s="1"/>
  <c r="E152" i="122"/>
  <c r="F152" i="122" s="1"/>
  <c r="E111" i="122"/>
  <c r="F111" i="122" s="1"/>
  <c r="E219" i="122"/>
  <c r="F219" i="122" s="1"/>
  <c r="E158" i="122"/>
  <c r="F158" i="122" s="1"/>
  <c r="E55" i="122"/>
  <c r="F55" i="122" s="1"/>
  <c r="E169" i="122"/>
  <c r="F169" i="122" s="1"/>
  <c r="E263" i="122"/>
  <c r="F263" i="122" s="1"/>
  <c r="E71" i="122"/>
  <c r="F71" i="122" s="1"/>
  <c r="E195" i="122"/>
  <c r="F195" i="122" s="1"/>
  <c r="E244" i="122"/>
  <c r="F244" i="122" s="1"/>
  <c r="E355" i="122"/>
  <c r="F355" i="122" s="1"/>
  <c r="E448" i="122"/>
  <c r="F448" i="122" s="1"/>
  <c r="E425" i="122"/>
  <c r="F425" i="122" s="1"/>
  <c r="E414" i="122"/>
  <c r="F414" i="122" s="1"/>
  <c r="E419" i="122"/>
  <c r="F419" i="122" s="1"/>
  <c r="E375" i="122"/>
  <c r="F375" i="122" s="1"/>
  <c r="E302" i="122"/>
  <c r="F302" i="122" s="1"/>
  <c r="E335" i="122"/>
  <c r="F335" i="122" s="1"/>
  <c r="E387" i="122"/>
  <c r="F387" i="122" s="1"/>
  <c r="E258" i="122"/>
  <c r="F258" i="122" s="1"/>
  <c r="E184" i="122"/>
  <c r="F184" i="122" s="1"/>
  <c r="E117" i="122"/>
  <c r="F117" i="122" s="1"/>
  <c r="E427" i="122"/>
  <c r="F427" i="122" s="1"/>
  <c r="E237" i="122"/>
  <c r="F237" i="122" s="1"/>
  <c r="E180" i="122"/>
  <c r="F180" i="122" s="1"/>
  <c r="E109" i="122"/>
  <c r="F109" i="122" s="1"/>
  <c r="E284" i="122"/>
  <c r="F284" i="122" s="1"/>
  <c r="E404" i="122"/>
  <c r="F404" i="122" s="1"/>
  <c r="E162" i="122"/>
  <c r="F162" i="122" s="1"/>
  <c r="E433" i="122"/>
  <c r="F433" i="122" s="1"/>
  <c r="E198" i="122"/>
  <c r="F198" i="122" s="1"/>
  <c r="E247" i="122"/>
  <c r="F247" i="122" s="1"/>
  <c r="E376" i="122"/>
  <c r="F376" i="122" s="1"/>
  <c r="E455" i="122"/>
  <c r="F455" i="122" s="1"/>
  <c r="E447" i="122"/>
  <c r="F447" i="122" s="1"/>
  <c r="E442" i="122"/>
  <c r="F442" i="122" s="1"/>
  <c r="E452" i="122"/>
  <c r="F452" i="122" s="1"/>
  <c r="E399" i="122"/>
  <c r="F399" i="122" s="1"/>
  <c r="E306" i="122"/>
  <c r="F306" i="122" s="1"/>
  <c r="E374" i="122"/>
  <c r="F374" i="122" s="1"/>
  <c r="E16" i="122"/>
  <c r="F16" i="122" s="1"/>
  <c r="E317" i="122"/>
  <c r="F317" i="122" s="1"/>
  <c r="E205" i="122"/>
  <c r="F205" i="122" s="1"/>
  <c r="E179" i="122"/>
  <c r="F179" i="122" s="1"/>
  <c r="E22" i="122"/>
  <c r="F22" i="122" s="1"/>
  <c r="E246" i="122"/>
  <c r="F246" i="122" s="1"/>
  <c r="E248" i="122"/>
  <c r="F248" i="122" s="1"/>
  <c r="E44" i="122"/>
  <c r="F44" i="122" s="1"/>
  <c r="E11" i="122"/>
  <c r="F11" i="122" s="1"/>
  <c r="E21" i="122"/>
  <c r="F21" i="122" s="1"/>
  <c r="E293" i="122"/>
  <c r="F293" i="122" s="1"/>
  <c r="E52" i="122"/>
  <c r="F52" i="122" s="1"/>
  <c r="E236" i="122"/>
  <c r="F236" i="122" s="1"/>
  <c r="E250" i="122"/>
  <c r="F250" i="122" s="1"/>
  <c r="E200" i="122"/>
  <c r="F200" i="122" s="1"/>
  <c r="E460" i="122"/>
  <c r="F460" i="122" s="1"/>
  <c r="E304" i="122"/>
  <c r="F304" i="122" s="1"/>
  <c r="E463" i="122"/>
  <c r="F463" i="122" s="1"/>
  <c r="E310" i="122"/>
  <c r="F310" i="122" s="1"/>
  <c r="E398" i="122"/>
  <c r="F398" i="122" s="1"/>
  <c r="E354" i="122"/>
  <c r="F354" i="122" s="1"/>
  <c r="E260" i="122"/>
  <c r="F260" i="122" s="1"/>
  <c r="E294" i="122"/>
  <c r="F294" i="122" s="1"/>
  <c r="E421" i="122"/>
  <c r="F421" i="122" s="1"/>
  <c r="E54" i="122"/>
  <c r="F54" i="122" s="1"/>
  <c r="E32" i="122"/>
  <c r="F32" i="122" s="1"/>
  <c r="E86" i="122"/>
  <c r="F86" i="122" s="1"/>
  <c r="E29" i="122"/>
  <c r="F29" i="122" s="1"/>
  <c r="E25" i="122"/>
  <c r="F25" i="122" s="1"/>
  <c r="E446" i="122"/>
  <c r="F446" i="122" s="1"/>
  <c r="E56" i="122"/>
  <c r="F56" i="122" s="1"/>
  <c r="E362" i="122"/>
  <c r="F362" i="122" s="1"/>
  <c r="E211" i="122"/>
  <c r="F211" i="122" s="1"/>
  <c r="E314" i="122"/>
  <c r="F314" i="122" s="1"/>
  <c r="E323" i="122"/>
  <c r="F323" i="122" s="1"/>
  <c r="E289" i="122"/>
  <c r="F289" i="122" s="1"/>
  <c r="E291" i="122"/>
  <c r="F291" i="122" s="1"/>
  <c r="E154" i="122"/>
  <c r="F154" i="122" s="1"/>
  <c r="E101" i="122"/>
  <c r="F101" i="122" s="1"/>
  <c r="E231" i="122"/>
  <c r="F231" i="122" s="1"/>
  <c r="E287" i="122"/>
  <c r="F287" i="122" s="1"/>
  <c r="E132" i="122"/>
  <c r="F132" i="122" s="1"/>
  <c r="E78" i="122"/>
  <c r="F78" i="122" s="1"/>
  <c r="E439" i="122"/>
  <c r="F439" i="122" s="1"/>
  <c r="E85" i="122"/>
  <c r="F85" i="122" s="1"/>
  <c r="E37" i="122"/>
  <c r="F37" i="122" s="1"/>
  <c r="E33" i="122"/>
  <c r="F33" i="122" s="1"/>
  <c r="E245" i="122"/>
  <c r="F245" i="122" s="1"/>
  <c r="E60" i="122"/>
  <c r="F60" i="122" s="1"/>
  <c r="E150" i="122"/>
  <c r="F150" i="122" s="1"/>
  <c r="E467" i="122"/>
  <c r="F467" i="122" s="1"/>
  <c r="E218" i="122"/>
  <c r="F218" i="122" s="1"/>
  <c r="E334" i="122"/>
  <c r="F334" i="122" s="1"/>
  <c r="E351" i="122"/>
  <c r="F351" i="122" s="1"/>
  <c r="E333" i="122"/>
  <c r="F333" i="122" s="1"/>
  <c r="E295" i="122"/>
  <c r="F295" i="122" s="1"/>
  <c r="E466" i="122"/>
  <c r="F466" i="122" s="1"/>
  <c r="E444" i="122"/>
  <c r="F444" i="122" s="1"/>
  <c r="E430" i="122"/>
  <c r="F430" i="122" s="1"/>
  <c r="E110" i="122"/>
  <c r="F110" i="122" s="1"/>
  <c r="E42" i="122"/>
  <c r="F42" i="122" s="1"/>
  <c r="E181" i="122"/>
  <c r="F181" i="122" s="1"/>
  <c r="E144" i="122"/>
  <c r="F144" i="122" s="1"/>
  <c r="E83" i="122"/>
  <c r="F83" i="122" s="1"/>
  <c r="E216" i="122"/>
  <c r="F216" i="122" s="1"/>
  <c r="E30" i="122"/>
  <c r="F30" i="122" s="1"/>
  <c r="E41" i="122"/>
  <c r="F41" i="122" s="1"/>
  <c r="E102" i="122"/>
  <c r="F102" i="122" s="1"/>
  <c r="E19" i="122"/>
  <c r="F19" i="122" s="1"/>
  <c r="E64" i="122"/>
  <c r="F64" i="122" s="1"/>
  <c r="E161" i="122"/>
  <c r="F161" i="122" s="1"/>
  <c r="E454" i="122"/>
  <c r="F454" i="122" s="1"/>
  <c r="E239" i="122"/>
  <c r="F239" i="122" s="1"/>
  <c r="E366" i="122"/>
  <c r="F366" i="122" s="1"/>
  <c r="E380" i="122"/>
  <c r="F380" i="122" s="1"/>
  <c r="E359" i="122"/>
  <c r="F359" i="122" s="1"/>
  <c r="E299" i="122"/>
  <c r="F299" i="122" s="1"/>
  <c r="E336" i="122"/>
  <c r="F336" i="122" s="1"/>
  <c r="E465" i="122"/>
  <c r="F465" i="122" s="1"/>
  <c r="E267" i="122"/>
  <c r="F267" i="122" s="1"/>
  <c r="E445" i="122"/>
  <c r="F445" i="122" s="1"/>
  <c r="E265" i="122"/>
  <c r="F265" i="122" s="1"/>
  <c r="E137" i="122"/>
  <c r="F137" i="122" s="1"/>
  <c r="E422" i="122"/>
  <c r="F422" i="122" s="1"/>
  <c r="E177" i="122"/>
  <c r="F177" i="122" s="1"/>
  <c r="E356" i="122"/>
  <c r="F356" i="122" s="1"/>
  <c r="E456" i="122"/>
  <c r="F456" i="122" s="1"/>
  <c r="E364" i="122"/>
  <c r="F364" i="122" s="1"/>
  <c r="E450" i="122"/>
  <c r="F450" i="122" s="1"/>
  <c r="E406" i="122"/>
  <c r="F406" i="122" s="1"/>
  <c r="E394" i="122"/>
  <c r="F394" i="122" s="1"/>
  <c r="E417" i="122"/>
  <c r="F417" i="122" s="1"/>
  <c r="E31" i="122"/>
  <c r="F31" i="122" s="1"/>
  <c r="E224" i="122"/>
  <c r="F224" i="122" s="1"/>
  <c r="E26" i="122"/>
  <c r="F26" i="122" s="1"/>
  <c r="E53" i="122"/>
  <c r="F53" i="122" s="1"/>
  <c r="E43" i="122"/>
  <c r="F43" i="122" s="1"/>
  <c r="E215" i="122"/>
  <c r="F215" i="122" s="1"/>
  <c r="E276" i="122"/>
  <c r="F276" i="122" s="1"/>
  <c r="E327" i="122"/>
  <c r="F327" i="122" s="1"/>
  <c r="E386" i="122"/>
  <c r="F386" i="122" s="1"/>
  <c r="E385" i="122"/>
  <c r="F385" i="122" s="1"/>
  <c r="E378" i="122"/>
  <c r="F378" i="122" s="1"/>
  <c r="E325" i="122"/>
  <c r="F325" i="122" s="1"/>
  <c r="E458" i="122"/>
  <c r="F458" i="122" s="1"/>
  <c r="E330" i="122"/>
  <c r="F330" i="122" s="1"/>
  <c r="E65" i="122"/>
  <c r="F65" i="122" s="1"/>
  <c r="E251" i="122"/>
  <c r="F251" i="122" s="1"/>
  <c r="E38" i="122"/>
  <c r="F38" i="122" s="1"/>
  <c r="E134" i="122"/>
  <c r="F134" i="122" s="1"/>
  <c r="E14" i="122"/>
  <c r="F14" i="122" s="1"/>
  <c r="E77" i="122"/>
  <c r="F77" i="122" s="1"/>
  <c r="E69" i="122"/>
  <c r="F69" i="122" s="1"/>
  <c r="E140" i="122"/>
  <c r="F140" i="122" s="1"/>
  <c r="E97" i="122"/>
  <c r="F97" i="122" s="1"/>
  <c r="E72" i="122"/>
  <c r="F72" i="122" s="1"/>
  <c r="E341" i="122"/>
  <c r="F341" i="122" s="1"/>
  <c r="E171" i="122"/>
  <c r="F171" i="122" s="1"/>
  <c r="E255" i="122"/>
  <c r="F255" i="122" s="1"/>
  <c r="E397" i="122"/>
  <c r="F397" i="122" s="1"/>
  <c r="E453" i="122"/>
  <c r="F453" i="122" s="1"/>
  <c r="E307" i="122"/>
  <c r="F307" i="122" s="1"/>
  <c r="E368" i="122"/>
  <c r="F368" i="122" s="1"/>
  <c r="E316" i="122"/>
  <c r="F316" i="122" s="1"/>
  <c r="E353" i="122"/>
  <c r="F353" i="122" s="1"/>
  <c r="E95" i="122"/>
  <c r="F95" i="122" s="1"/>
  <c r="E131" i="122"/>
  <c r="F131" i="122" s="1"/>
  <c r="E63" i="122"/>
  <c r="F63" i="122" s="1"/>
  <c r="E457" i="122"/>
  <c r="F457" i="122" s="1"/>
  <c r="E338" i="122"/>
  <c r="F338" i="122" s="1"/>
  <c r="E405" i="122"/>
  <c r="F405" i="122" s="1"/>
  <c r="E329" i="122"/>
  <c r="F329" i="122" s="1"/>
  <c r="E114" i="122"/>
  <c r="F114" i="122" s="1"/>
  <c r="E156" i="122"/>
  <c r="F156" i="122" s="1"/>
  <c r="E58" i="122"/>
  <c r="F58" i="122" s="1"/>
  <c r="E410" i="122"/>
  <c r="F410" i="122" s="1"/>
  <c r="E203" i="122"/>
  <c r="F203" i="122" s="1"/>
  <c r="E115" i="122"/>
  <c r="F115" i="122" s="1"/>
  <c r="E139" i="122"/>
  <c r="F139" i="122" s="1"/>
  <c r="E464" i="122"/>
  <c r="F464" i="122" s="1"/>
  <c r="E432" i="122"/>
  <c r="F432" i="122" s="1"/>
  <c r="E18" i="122"/>
  <c r="F18" i="122" s="1"/>
  <c r="E420" i="122"/>
  <c r="F420" i="122" s="1"/>
  <c r="E20" i="122"/>
  <c r="F20" i="122" s="1"/>
  <c r="E202" i="122"/>
  <c r="F202" i="122" s="1"/>
  <c r="E222" i="122"/>
  <c r="F222" i="122" s="1"/>
  <c r="E118" i="122"/>
  <c r="F118" i="122" s="1"/>
  <c r="E234" i="122"/>
  <c r="F234" i="122" s="1"/>
  <c r="E66" i="122"/>
  <c r="F66" i="122" s="1"/>
  <c r="E49" i="122"/>
  <c r="F49" i="122" s="1"/>
  <c r="E125" i="122"/>
  <c r="F125" i="122" s="1"/>
  <c r="E74" i="122"/>
  <c r="F74" i="122" s="1"/>
  <c r="E68" i="122"/>
  <c r="F68" i="122" s="1"/>
  <c r="E186" i="122"/>
  <c r="F186" i="122" s="1"/>
  <c r="E160" i="122"/>
  <c r="F160" i="122" s="1"/>
  <c r="E249" i="122"/>
  <c r="F249" i="122" s="1"/>
  <c r="E400" i="122"/>
  <c r="F400" i="122" s="1"/>
  <c r="E390" i="122"/>
  <c r="F390" i="122" s="1"/>
  <c r="E431" i="122"/>
  <c r="F431" i="122" s="1"/>
  <c r="E303" i="122"/>
  <c r="F303" i="122" s="1"/>
  <c r="E343" i="122"/>
  <c r="F343" i="122" s="1"/>
  <c r="E342" i="122"/>
  <c r="F342" i="122" s="1"/>
  <c r="E319" i="122"/>
  <c r="F319" i="122" s="1"/>
  <c r="E382" i="122"/>
  <c r="F382" i="122" s="1"/>
  <c r="E103" i="122"/>
  <c r="F103" i="122" s="1"/>
  <c r="E348" i="122"/>
  <c r="F348" i="122" s="1"/>
  <c r="E67" i="122"/>
  <c r="F67" i="122" s="1"/>
  <c r="E141" i="122"/>
  <c r="F141" i="122" s="1"/>
  <c r="E209" i="122"/>
  <c r="F209" i="122" s="1"/>
  <c r="E138" i="122"/>
  <c r="F138" i="122" s="1"/>
  <c r="E79" i="122"/>
  <c r="F79" i="122" s="1"/>
  <c r="E157" i="122"/>
  <c r="F157" i="122" s="1"/>
  <c r="E107" i="122"/>
  <c r="F107" i="122" s="1"/>
  <c r="E76" i="122"/>
  <c r="F76" i="122" s="1"/>
  <c r="E135" i="122"/>
  <c r="F135" i="122" s="1"/>
  <c r="E197" i="122"/>
  <c r="F197" i="122" s="1"/>
  <c r="E261" i="122"/>
  <c r="F261" i="122" s="1"/>
  <c r="E326" i="122"/>
  <c r="F326" i="122" s="1"/>
  <c r="E311" i="122"/>
  <c r="F311" i="122" s="1"/>
  <c r="E392" i="122"/>
  <c r="F392" i="122" s="1"/>
  <c r="E320" i="122"/>
  <c r="F320" i="122" s="1"/>
  <c r="AI8" i="122"/>
  <c r="AF8" i="122" l="1"/>
  <c r="AG8" i="122"/>
  <c r="AH8" i="122"/>
  <c r="AJ8" i="122"/>
  <c r="AK8" i="122"/>
  <c r="K8" i="122"/>
  <c r="L8" i="122" l="1"/>
  <c r="AD8" i="122"/>
  <c r="M8" i="122"/>
  <c r="AE8" i="122"/>
  <c r="AC8" i="122"/>
  <c r="J4" i="115" a="1"/>
  <c r="J4" i="115" s="1"/>
  <c r="J5" i="115" a="1"/>
  <c r="J5" i="115" s="1"/>
  <c r="J6" i="115" a="1"/>
  <c r="J6" i="115" s="1"/>
  <c r="J7" i="115" a="1"/>
  <c r="J7" i="115" s="1"/>
  <c r="J8" i="115" a="1"/>
  <c r="J8" i="115" s="1"/>
  <c r="J9" i="115" a="1"/>
  <c r="J9" i="115" s="1"/>
  <c r="J10" i="115" a="1"/>
  <c r="J10" i="115" s="1"/>
  <c r="J11" i="115" a="1"/>
  <c r="J11" i="115" s="1"/>
  <c r="J12" i="115" a="1"/>
  <c r="J12" i="115" s="1"/>
  <c r="J13" i="115" a="1"/>
  <c r="J13" i="115" s="1"/>
  <c r="J14" i="115" a="1"/>
  <c r="J14" i="115" s="1"/>
  <c r="J15" i="115" a="1"/>
  <c r="J15" i="115" s="1"/>
  <c r="J16" i="115" a="1"/>
  <c r="J16" i="115" s="1"/>
  <c r="J18" i="115" a="1"/>
  <c r="J18" i="115" s="1"/>
  <c r="J19" i="115" a="1"/>
  <c r="J19" i="115" s="1"/>
  <c r="J20" i="115" a="1"/>
  <c r="J20" i="115" s="1"/>
  <c r="J21" i="115" a="1"/>
  <c r="J21" i="115" s="1"/>
  <c r="J22" i="115" a="1"/>
  <c r="J22" i="115" s="1"/>
  <c r="J23" i="115" a="1"/>
  <c r="J23" i="115" s="1"/>
  <c r="J24" i="115" a="1"/>
  <c r="J24" i="115" s="1"/>
  <c r="J25" i="115" a="1"/>
  <c r="J25" i="115" s="1"/>
  <c r="J26" i="115" a="1"/>
  <c r="J26" i="115" s="1"/>
  <c r="J27" i="115" a="1"/>
  <c r="J27" i="115" s="1"/>
  <c r="J28" i="115" a="1"/>
  <c r="J28" i="115" s="1"/>
  <c r="J29" i="115" a="1"/>
  <c r="J29" i="115" s="1"/>
  <c r="J39" i="115" a="1"/>
  <c r="J39" i="115" s="1"/>
  <c r="J40" i="115" a="1"/>
  <c r="J40" i="115" s="1"/>
  <c r="J42" i="115" a="1"/>
  <c r="J42" i="115" s="1"/>
  <c r="J43" i="115" a="1"/>
  <c r="J43" i="115" s="1"/>
  <c r="J45" i="115" a="1"/>
  <c r="J45" i="115" s="1"/>
  <c r="J46" i="115" a="1"/>
  <c r="J46" i="115" s="1"/>
  <c r="J48" i="115" a="1"/>
  <c r="J48" i="115" s="1"/>
  <c r="J49" i="115" a="1"/>
  <c r="J49" i="115" s="1"/>
  <c r="J50" i="115" a="1"/>
  <c r="J50" i="115" s="1"/>
  <c r="J51" i="115" a="1"/>
  <c r="J51" i="115" s="1"/>
  <c r="J53" i="115" a="1"/>
  <c r="J53" i="115" s="1"/>
  <c r="J54" i="115" a="1"/>
  <c r="J54" i="115" s="1"/>
  <c r="J56" i="115" a="1"/>
  <c r="J56" i="115" s="1"/>
  <c r="J57" i="115" a="1"/>
  <c r="J57" i="115" s="1"/>
  <c r="J61" i="115" a="1"/>
  <c r="J61" i="115" s="1"/>
  <c r="J62" i="115" a="1"/>
  <c r="J62" i="115" s="1"/>
  <c r="J63" i="115" a="1"/>
  <c r="J63" i="115" s="1"/>
  <c r="J64" i="115" a="1"/>
  <c r="J64" i="115" s="1"/>
  <c r="J65" i="115" a="1"/>
  <c r="J65" i="115" s="1"/>
  <c r="J66" i="115" a="1"/>
  <c r="J66" i="115" s="1"/>
  <c r="J67" i="115" a="1"/>
  <c r="J67" i="115" s="1"/>
  <c r="J68" i="115" a="1"/>
  <c r="J68" i="115" s="1"/>
  <c r="J69" i="115" a="1"/>
  <c r="J69" i="115" s="1"/>
  <c r="J70" i="115" a="1"/>
  <c r="J70" i="115" s="1"/>
  <c r="J71" i="115" a="1"/>
  <c r="J71" i="115" s="1"/>
  <c r="J72" i="115" a="1"/>
  <c r="J72" i="115" s="1"/>
  <c r="J73" i="115" a="1"/>
  <c r="J73" i="115" s="1"/>
  <c r="J74" i="115" a="1"/>
  <c r="J74" i="115" s="1"/>
  <c r="J75" i="115" a="1"/>
  <c r="J75" i="115" s="1"/>
  <c r="J76" i="115" a="1"/>
  <c r="J76" i="115" s="1"/>
  <c r="J80" i="115" a="1"/>
  <c r="J80" i="115" s="1"/>
  <c r="J81" i="115" a="1"/>
  <c r="J81" i="115" s="1"/>
  <c r="J82" i="115" a="1"/>
  <c r="J82" i="115" s="1"/>
  <c r="J84" i="115" a="1"/>
  <c r="J84" i="115" s="1"/>
  <c r="J86" i="115" a="1"/>
  <c r="J86" i="115" s="1"/>
  <c r="J87" i="115" a="1"/>
  <c r="J87" i="115" s="1"/>
  <c r="J89" i="115" a="1"/>
  <c r="J89" i="115" s="1"/>
  <c r="J90" i="115" a="1"/>
  <c r="J90" i="115" s="1"/>
  <c r="J91" i="115" a="1"/>
  <c r="J91" i="115" s="1"/>
  <c r="J93" i="115" a="1"/>
  <c r="J93" i="115" s="1"/>
  <c r="J94" i="115" a="1"/>
  <c r="J94" i="115" s="1"/>
  <c r="J95" i="115" a="1"/>
  <c r="J95" i="115" s="1"/>
  <c r="J98" i="115" a="1"/>
  <c r="J98" i="115" s="1"/>
  <c r="J100" i="115" a="1"/>
  <c r="J100" i="115" s="1"/>
  <c r="J103" i="115" a="1"/>
  <c r="J103" i="115" s="1"/>
  <c r="J105" i="115" a="1"/>
  <c r="J105" i="115" s="1"/>
  <c r="J108" i="115" a="1"/>
  <c r="J108" i="115" s="1"/>
  <c r="J110" i="115" a="1"/>
  <c r="J110" i="115" s="1"/>
  <c r="J112" i="115" a="1"/>
  <c r="J112" i="115" s="1"/>
  <c r="J114" i="115" a="1"/>
  <c r="J114" i="115" s="1"/>
  <c r="J118" i="115" a="1"/>
  <c r="J118" i="115" s="1"/>
  <c r="J119" i="115" a="1"/>
  <c r="J119" i="115" s="1"/>
  <c r="J123" i="115" a="1"/>
  <c r="J123" i="115" s="1"/>
  <c r="J124" i="115" a="1"/>
  <c r="J124" i="115" s="1"/>
  <c r="J125" i="115" a="1"/>
  <c r="J125" i="115" s="1"/>
  <c r="J126" i="115" a="1"/>
  <c r="J126" i="115" s="1"/>
  <c r="J127" i="115" a="1"/>
  <c r="J127" i="115" s="1"/>
  <c r="J128" i="115" a="1"/>
  <c r="J128" i="115" s="1"/>
  <c r="J129" i="115" a="1"/>
  <c r="J129" i="115" s="1"/>
  <c r="J130" i="115" a="1"/>
  <c r="J130" i="115" s="1"/>
  <c r="J131" i="115" a="1"/>
  <c r="J131" i="115" s="1"/>
  <c r="J132" i="115" a="1"/>
  <c r="J132" i="115" s="1"/>
  <c r="J133" i="115" a="1"/>
  <c r="J133" i="115" s="1"/>
  <c r="J134" i="115" a="1"/>
  <c r="J134" i="115" s="1"/>
  <c r="J135" i="115" a="1"/>
  <c r="J135" i="115" s="1"/>
  <c r="J136" i="115" a="1"/>
  <c r="J136" i="115" s="1"/>
  <c r="J137" i="115" a="1"/>
  <c r="J137" i="115" s="1"/>
  <c r="J138" i="115" a="1"/>
  <c r="J138" i="115" s="1"/>
  <c r="J139" i="115" a="1"/>
  <c r="J139" i="115" s="1"/>
  <c r="J140" i="115" a="1"/>
  <c r="J140" i="115" s="1"/>
  <c r="J141" i="115" a="1"/>
  <c r="J141" i="115" s="1"/>
  <c r="J142" i="115" a="1"/>
  <c r="J142" i="115" s="1"/>
  <c r="J143" i="115" a="1"/>
  <c r="J143" i="115" s="1"/>
  <c r="J144" i="115" a="1"/>
  <c r="J144" i="115" s="1"/>
  <c r="J145" i="115" a="1"/>
  <c r="J145" i="115" s="1"/>
  <c r="J146" i="115" a="1"/>
  <c r="J146" i="115" s="1"/>
  <c r="J147" i="115" a="1"/>
  <c r="J147" i="115" s="1"/>
  <c r="J148" i="115" a="1"/>
  <c r="J148" i="115" s="1"/>
  <c r="J149" i="115" a="1"/>
  <c r="J149" i="115" s="1"/>
  <c r="J150" i="115" a="1"/>
  <c r="J150" i="115" s="1"/>
  <c r="J152" i="115" a="1"/>
  <c r="J152" i="115" s="1"/>
  <c r="J153" i="115" a="1"/>
  <c r="J153" i="115" s="1"/>
  <c r="J154" i="115" a="1"/>
  <c r="J154" i="115" s="1"/>
  <c r="J155" i="115" a="1"/>
  <c r="J155" i="115" s="1"/>
  <c r="J156" i="115" a="1"/>
  <c r="J156" i="115" s="1"/>
  <c r="J157" i="115" a="1"/>
  <c r="J157" i="115" s="1"/>
  <c r="J158" i="115" a="1"/>
  <c r="J158" i="115" s="1"/>
  <c r="J160" i="115" a="1"/>
  <c r="J160" i="115" s="1"/>
  <c r="J161" i="115" a="1"/>
  <c r="J161" i="115" s="1"/>
  <c r="J162" i="115" a="1"/>
  <c r="J162" i="115" s="1"/>
  <c r="J163" i="115" a="1"/>
  <c r="J163" i="115" s="1"/>
  <c r="J165" i="115" a="1"/>
  <c r="J165" i="115" s="1"/>
  <c r="J166" i="115" a="1"/>
  <c r="J166" i="115" s="1"/>
  <c r="J167" i="115" a="1"/>
  <c r="J167" i="115" s="1"/>
  <c r="J168" i="115" a="1"/>
  <c r="J168" i="115" s="1"/>
  <c r="J169" i="115" a="1"/>
  <c r="J169" i="115" s="1"/>
  <c r="J170" i="115" a="1"/>
  <c r="J170" i="115" s="1"/>
  <c r="J171" i="115" a="1"/>
  <c r="J171" i="115" s="1"/>
  <c r="J173" i="115" a="1"/>
  <c r="J173" i="115" s="1"/>
  <c r="J174" i="115" a="1"/>
  <c r="J174" i="115" s="1"/>
  <c r="J175" i="115" a="1"/>
  <c r="J175" i="115" s="1"/>
  <c r="J176" i="115" a="1"/>
  <c r="J176" i="115" s="1"/>
  <c r="J177" i="115" a="1"/>
  <c r="J177" i="115" s="1"/>
  <c r="J178" i="115" a="1"/>
  <c r="J178" i="115" s="1"/>
  <c r="J179" i="115" a="1"/>
  <c r="J179" i="115" s="1"/>
  <c r="J180" i="115" a="1"/>
  <c r="J180" i="115" s="1"/>
  <c r="J181" i="115" a="1"/>
  <c r="J181" i="115" s="1"/>
  <c r="J182" i="115" a="1"/>
  <c r="J182" i="115" s="1"/>
  <c r="J183" i="115" a="1"/>
  <c r="J183" i="115" s="1"/>
  <c r="J184" i="115" a="1"/>
  <c r="J184" i="115" s="1"/>
  <c r="J185" i="115" a="1"/>
  <c r="J185" i="115" s="1"/>
  <c r="J186" i="115" a="1"/>
  <c r="J186" i="115" s="1"/>
  <c r="J187" i="115" a="1"/>
  <c r="J187" i="115" s="1"/>
  <c r="J188" i="115" a="1"/>
  <c r="J188" i="115" s="1"/>
  <c r="J190" i="115" a="1"/>
  <c r="J190" i="115" s="1"/>
  <c r="J191" i="115" a="1"/>
  <c r="J191" i="115" s="1"/>
  <c r="J192" i="115" a="1"/>
  <c r="J192" i="115" s="1"/>
  <c r="J193" i="115" a="1"/>
  <c r="J193" i="115" s="1"/>
  <c r="J194" i="115" a="1"/>
  <c r="J194" i="115" s="1"/>
  <c r="J195" i="115" a="1"/>
  <c r="J195" i="115" s="1"/>
  <c r="J196" i="115" a="1"/>
  <c r="J196" i="115" s="1"/>
  <c r="J197" i="115" a="1"/>
  <c r="J197" i="115" s="1"/>
  <c r="J198" i="115" a="1"/>
  <c r="J198" i="115" s="1"/>
  <c r="J199" i="115" a="1"/>
  <c r="J199" i="115" s="1"/>
  <c r="J200" i="115" a="1"/>
  <c r="J200" i="115" s="1"/>
  <c r="J201" i="115" a="1"/>
  <c r="J201" i="115" s="1"/>
  <c r="J202" i="115" a="1"/>
  <c r="J202" i="115" s="1"/>
  <c r="J203" i="115" a="1"/>
  <c r="J203" i="115" s="1"/>
  <c r="J204" i="115" a="1"/>
  <c r="J204" i="115" s="1"/>
  <c r="J205" i="115" a="1"/>
  <c r="J205" i="115" s="1"/>
  <c r="J206" i="115" a="1"/>
  <c r="J206" i="115" s="1"/>
  <c r="J207" i="115" a="1"/>
  <c r="J207" i="115" s="1"/>
  <c r="J208" i="115" a="1"/>
  <c r="J208" i="115" s="1"/>
  <c r="J209" i="115" a="1"/>
  <c r="J209" i="115" s="1"/>
  <c r="J210" i="115" a="1"/>
  <c r="J210" i="115" s="1"/>
  <c r="J211" i="115" a="1"/>
  <c r="J211" i="115" s="1"/>
  <c r="J212" i="115" a="1"/>
  <c r="J212" i="115" s="1"/>
  <c r="J213" i="115" a="1"/>
  <c r="J213" i="115" s="1"/>
  <c r="J214" i="115" a="1"/>
  <c r="J214" i="115" s="1"/>
  <c r="J215" i="115" a="1"/>
  <c r="J215" i="115" s="1"/>
  <c r="J216" i="115" a="1"/>
  <c r="J216" i="115" s="1"/>
  <c r="J217" i="115" a="1"/>
  <c r="J217" i="115" s="1"/>
  <c r="J218" i="115" a="1"/>
  <c r="J218" i="115" s="1"/>
  <c r="J219" i="115" a="1"/>
  <c r="J219" i="115" s="1"/>
  <c r="J222" i="115" a="1"/>
  <c r="J222" i="115" s="1"/>
  <c r="J223" i="115" a="1"/>
  <c r="J223" i="115" s="1"/>
  <c r="J224" i="115" a="1"/>
  <c r="J224" i="115" s="1"/>
  <c r="J225" i="115" a="1"/>
  <c r="J225" i="115" s="1"/>
  <c r="J231" i="115" a="1"/>
  <c r="J231" i="115" s="1"/>
  <c r="J232" i="115" a="1"/>
  <c r="J232" i="115" s="1"/>
  <c r="J233" i="115" a="1"/>
  <c r="J233" i="115" s="1"/>
  <c r="J234" i="115" a="1"/>
  <c r="J234" i="115" s="1"/>
  <c r="J235" i="115" a="1"/>
  <c r="J235" i="115" s="1"/>
  <c r="J236" i="115" a="1"/>
  <c r="J236" i="115" s="1"/>
  <c r="J237" i="115" a="1"/>
  <c r="J237" i="115" s="1"/>
  <c r="J238" i="115" a="1"/>
  <c r="J238" i="115" s="1"/>
  <c r="J239" i="115" a="1"/>
  <c r="J239" i="115" s="1"/>
  <c r="J240" i="115" a="1"/>
  <c r="J240" i="115" s="1"/>
  <c r="J241" i="115" a="1"/>
  <c r="J241" i="115" s="1"/>
  <c r="J245" i="115" a="1"/>
  <c r="J245" i="115" s="1"/>
  <c r="J247" i="115" a="1"/>
  <c r="J247" i="115" s="1"/>
  <c r="J249" i="115" a="1"/>
  <c r="J249" i="115" s="1"/>
  <c r="J251" i="115" a="1"/>
  <c r="J251" i="115" s="1"/>
  <c r="J254" i="115" a="1"/>
  <c r="J254" i="115" s="1"/>
  <c r="J256" i="115" a="1"/>
  <c r="J256" i="115" s="1"/>
  <c r="J258" i="115" a="1"/>
  <c r="J258" i="115" s="1"/>
  <c r="J259" i="115" a="1"/>
  <c r="J259" i="115" s="1"/>
  <c r="J260" i="115" a="1"/>
  <c r="J260" i="115" s="1"/>
  <c r="J261" i="115" a="1"/>
  <c r="J261" i="115" s="1"/>
  <c r="J263" i="115" a="1"/>
  <c r="J263" i="115" s="1"/>
  <c r="J264" i="115" a="1"/>
  <c r="J264" i="115" s="1"/>
  <c r="J266" i="115" a="1"/>
  <c r="J266" i="115" s="1"/>
  <c r="J267" i="115" a="1"/>
  <c r="J267" i="115" s="1"/>
  <c r="J268" i="115" a="1"/>
  <c r="J268" i="115" s="1"/>
  <c r="J269" i="115" a="1"/>
  <c r="J269" i="115" s="1"/>
  <c r="J271" i="115" a="1"/>
  <c r="J271" i="115" s="1"/>
  <c r="J272" i="115" a="1"/>
  <c r="J272" i="115" s="1"/>
  <c r="J275" i="115" a="1"/>
  <c r="J275" i="115" s="1"/>
  <c r="J276" i="115" a="1"/>
  <c r="J276" i="115" s="1"/>
  <c r="J277" i="115" a="1"/>
  <c r="J277" i="115" s="1"/>
  <c r="J278" i="115" a="1"/>
  <c r="J278" i="115" s="1"/>
  <c r="J279" i="115" a="1"/>
  <c r="J279" i="115" s="1"/>
  <c r="J280" i="115" a="1"/>
  <c r="J280" i="115" s="1"/>
  <c r="J281" i="115" a="1"/>
  <c r="J281" i="115" s="1"/>
  <c r="J282" i="115" a="1"/>
  <c r="J282" i="115" s="1"/>
  <c r="J283" i="115" a="1"/>
  <c r="J283" i="115" s="1"/>
  <c r="J284" i="115" a="1"/>
  <c r="J284" i="115" s="1"/>
  <c r="J285" i="115" a="1"/>
  <c r="J285" i="115" s="1"/>
  <c r="J286" i="115" a="1"/>
  <c r="J286" i="115" s="1"/>
  <c r="J287" i="115" a="1"/>
  <c r="J287" i="115" s="1"/>
  <c r="J288" i="115" a="1"/>
  <c r="J288" i="115" s="1"/>
  <c r="J289" i="115" a="1"/>
  <c r="J289" i="115" s="1"/>
  <c r="J290" i="115" a="1"/>
  <c r="J290" i="115" s="1"/>
  <c r="J291" i="115" a="1"/>
  <c r="J291" i="115" s="1"/>
  <c r="J293" i="115" a="1"/>
  <c r="J293" i="115" s="1"/>
  <c r="J294" i="115" a="1"/>
  <c r="J294" i="115" s="1"/>
  <c r="J295" i="115" a="1"/>
  <c r="J295" i="115" s="1"/>
  <c r="J296" i="115" a="1"/>
  <c r="J296" i="115" s="1"/>
  <c r="J297" i="115" a="1"/>
  <c r="J297" i="115" s="1"/>
  <c r="J298" i="115" a="1"/>
  <c r="J298" i="115" s="1"/>
  <c r="J299" i="115" a="1"/>
  <c r="J299" i="115" s="1"/>
  <c r="J300" i="115" a="1"/>
  <c r="J300" i="115" s="1"/>
  <c r="J301" i="115" a="1"/>
  <c r="J301" i="115" s="1"/>
  <c r="J302" i="115" a="1"/>
  <c r="J302" i="115" s="1"/>
  <c r="J303" i="115" a="1"/>
  <c r="J303" i="115" s="1"/>
  <c r="J304" i="115" a="1"/>
  <c r="J304" i="115" s="1"/>
  <c r="J305" i="115" a="1"/>
  <c r="J305" i="115" s="1"/>
  <c r="J306" i="115" a="1"/>
  <c r="J306" i="115" s="1"/>
  <c r="J307" i="115" a="1"/>
  <c r="J307" i="115" s="1"/>
  <c r="J308" i="115" a="1"/>
  <c r="J308" i="115" s="1"/>
  <c r="J309" i="115" a="1"/>
  <c r="J309" i="115" s="1"/>
  <c r="J310" i="115" a="1"/>
  <c r="J310" i="115" s="1"/>
  <c r="J311" i="115" a="1"/>
  <c r="J311" i="115" s="1"/>
  <c r="J312" i="115" a="1"/>
  <c r="J312" i="115" s="1"/>
  <c r="J313" i="115" a="1"/>
  <c r="J313" i="115" s="1"/>
  <c r="J314" i="115" a="1"/>
  <c r="J314" i="115" s="1"/>
  <c r="J315" i="115" a="1"/>
  <c r="J315" i="115" s="1"/>
  <c r="J316" i="115" a="1"/>
  <c r="J316" i="115" s="1"/>
  <c r="J317" i="115" a="1"/>
  <c r="J317" i="115" s="1"/>
  <c r="J318" i="115" a="1"/>
  <c r="J318" i="115" s="1"/>
  <c r="J319" i="115" a="1"/>
  <c r="J319" i="115" s="1"/>
  <c r="J320" i="115" a="1"/>
  <c r="J320" i="115" s="1"/>
  <c r="J321" i="115" a="1"/>
  <c r="J321" i="115" s="1"/>
  <c r="J322" i="115" a="1"/>
  <c r="J322" i="115" s="1"/>
  <c r="J323" i="115" a="1"/>
  <c r="J323" i="115" s="1"/>
  <c r="J324" i="115" a="1"/>
  <c r="J324" i="115" s="1"/>
  <c r="J325" i="115" a="1"/>
  <c r="J325" i="115" s="1"/>
  <c r="J326" i="115" a="1"/>
  <c r="J326" i="115" s="1"/>
  <c r="J327" i="115" a="1"/>
  <c r="J327" i="115" s="1"/>
  <c r="J328" i="115" a="1"/>
  <c r="J328" i="115" s="1"/>
  <c r="J329" i="115" a="1"/>
  <c r="J329" i="115" s="1"/>
  <c r="J330" i="115" a="1"/>
  <c r="J330" i="115" s="1"/>
  <c r="J331" i="115" a="1"/>
  <c r="J331" i="115" s="1"/>
  <c r="J333" i="115" a="1"/>
  <c r="J333" i="115" s="1"/>
  <c r="J334" i="115" a="1"/>
  <c r="J334" i="115" s="1"/>
  <c r="J335" i="115" a="1"/>
  <c r="J335" i="115" s="1"/>
  <c r="J336" i="115" a="1"/>
  <c r="J336" i="115" s="1"/>
  <c r="J337" i="115" a="1"/>
  <c r="J337" i="115" s="1"/>
  <c r="J338" i="115" a="1"/>
  <c r="J338" i="115" s="1"/>
  <c r="J340" i="115" a="1"/>
  <c r="J340" i="115" s="1"/>
  <c r="J341" i="115" a="1"/>
  <c r="J341" i="115" s="1"/>
  <c r="J344" i="115" a="1"/>
  <c r="J344" i="115" s="1"/>
  <c r="J345" i="115" a="1"/>
  <c r="J345" i="115" s="1"/>
  <c r="J346" i="115" a="1"/>
  <c r="J346" i="115" s="1"/>
  <c r="J347" i="115" a="1"/>
  <c r="J347" i="115" s="1"/>
  <c r="J349" i="115" a="1"/>
  <c r="J349" i="115" s="1"/>
  <c r="J350" i="115" a="1"/>
  <c r="J350" i="115" s="1"/>
  <c r="J351" i="115" a="1"/>
  <c r="J351" i="115" s="1"/>
  <c r="J352" i="115" a="1"/>
  <c r="J352" i="115" s="1"/>
  <c r="J353" i="115" a="1"/>
  <c r="J353" i="115" s="1"/>
  <c r="J354" i="115" a="1"/>
  <c r="J354" i="115" s="1"/>
  <c r="J355" i="115" a="1"/>
  <c r="J355" i="115" s="1"/>
  <c r="J356" i="115" a="1"/>
  <c r="J356" i="115" s="1"/>
  <c r="J357" i="115" a="1"/>
  <c r="J357" i="115" s="1"/>
  <c r="J358" i="115" a="1"/>
  <c r="J358" i="115" s="1"/>
  <c r="J359" i="115" a="1"/>
  <c r="J359" i="115" s="1"/>
  <c r="J360" i="115" a="1"/>
  <c r="J360" i="115" s="1"/>
  <c r="J361" i="115" a="1"/>
  <c r="J361" i="115" s="1"/>
  <c r="J362" i="115" a="1"/>
  <c r="J362" i="115" s="1"/>
  <c r="J363" i="115" a="1"/>
  <c r="J363" i="115" s="1"/>
  <c r="J364" i="115" a="1"/>
  <c r="J364" i="115" s="1"/>
  <c r="J365" i="115" a="1"/>
  <c r="J365" i="115" s="1"/>
  <c r="J366" i="115" a="1"/>
  <c r="J366" i="115" s="1"/>
  <c r="J367" i="115" a="1"/>
  <c r="J367" i="115" s="1"/>
  <c r="J368" i="115" a="1"/>
  <c r="J368" i="115" s="1"/>
  <c r="J369" i="115" a="1"/>
  <c r="J369" i="115" s="1"/>
  <c r="J370" i="115" a="1"/>
  <c r="J370" i="115" s="1"/>
  <c r="J371" i="115" a="1"/>
  <c r="J371" i="115" s="1"/>
  <c r="J372" i="115" a="1"/>
  <c r="J372" i="115" s="1"/>
  <c r="J373" i="115" a="1"/>
  <c r="J373" i="115" s="1"/>
  <c r="J375" i="115" a="1"/>
  <c r="J375" i="115" s="1"/>
  <c r="J376" i="115" a="1"/>
  <c r="J376" i="115" s="1"/>
  <c r="J378" i="115" a="1"/>
  <c r="J378" i="115" s="1"/>
  <c r="J379" i="115" a="1"/>
  <c r="J379" i="115" s="1"/>
  <c r="J382" i="115" a="1"/>
  <c r="J382" i="115" s="1"/>
  <c r="J384" i="115" a="1"/>
  <c r="J384" i="115" s="1"/>
  <c r="J385" i="115" a="1"/>
  <c r="J385" i="115" s="1"/>
  <c r="J386" i="115" a="1"/>
  <c r="J386" i="115" s="1"/>
  <c r="J387" i="115" a="1"/>
  <c r="J387" i="115" s="1"/>
  <c r="J388" i="115" a="1"/>
  <c r="J388" i="115" s="1"/>
  <c r="J389" i="115" a="1"/>
  <c r="J389" i="115" s="1"/>
  <c r="J390" i="115" a="1"/>
  <c r="J390" i="115" s="1"/>
  <c r="J391" i="115" a="1"/>
  <c r="J391" i="115" s="1"/>
  <c r="J392" i="115" a="1"/>
  <c r="J392" i="115" s="1"/>
  <c r="J393" i="115" a="1"/>
  <c r="J393" i="115" s="1"/>
  <c r="J394" i="115" a="1"/>
  <c r="J394" i="115" s="1"/>
  <c r="J395" i="115" a="1"/>
  <c r="J395" i="115" s="1"/>
  <c r="J396" i="115" a="1"/>
  <c r="J396" i="115" s="1"/>
  <c r="J398" i="115" a="1"/>
  <c r="J398" i="115" s="1"/>
  <c r="J400" i="115" a="1"/>
  <c r="J400" i="115" s="1"/>
  <c r="J402" i="115" a="1"/>
  <c r="J402" i="115" s="1"/>
  <c r="J403" i="115" a="1"/>
  <c r="J403" i="115" s="1"/>
  <c r="J406" i="115" a="1"/>
  <c r="J406" i="115" s="1"/>
  <c r="J407" i="115" a="1"/>
  <c r="J407" i="115" s="1"/>
  <c r="J408" i="115" a="1"/>
  <c r="J408" i="115" s="1"/>
  <c r="J409" i="115" a="1"/>
  <c r="J409" i="115" s="1"/>
  <c r="J410" i="115" a="1"/>
  <c r="J410" i="115" s="1"/>
  <c r="J413" i="115" a="1"/>
  <c r="J413" i="115" s="1"/>
  <c r="J414" i="115" a="1"/>
  <c r="J414" i="115" s="1"/>
  <c r="J415" i="115" a="1"/>
  <c r="J415" i="115" s="1"/>
  <c r="J416" i="115" a="1"/>
  <c r="J416" i="115" s="1"/>
  <c r="J417" i="115" a="1"/>
  <c r="J417" i="115" s="1"/>
  <c r="J418" i="115" a="1"/>
  <c r="J418" i="115" s="1"/>
  <c r="J419" i="115" a="1"/>
  <c r="J419" i="115" s="1"/>
  <c r="J421" i="115" a="1"/>
  <c r="J421" i="115" s="1"/>
  <c r="J422" i="115" a="1"/>
  <c r="J422" i="115" s="1"/>
  <c r="J423" i="115" a="1"/>
  <c r="J423" i="115" s="1"/>
  <c r="J424" i="115" a="1"/>
  <c r="J424" i="115" s="1"/>
  <c r="J425" i="115" a="1"/>
  <c r="J425" i="115" s="1"/>
  <c r="J427" i="115" a="1"/>
  <c r="J427" i="115" s="1"/>
  <c r="J428" i="115" a="1"/>
  <c r="J428" i="115" s="1"/>
  <c r="J429" i="115" a="1"/>
  <c r="J429" i="115" s="1"/>
  <c r="J430" i="115" a="1"/>
  <c r="J430" i="115" s="1"/>
  <c r="J431" i="115" a="1"/>
  <c r="J431" i="115" s="1"/>
  <c r="J432" i="115" a="1"/>
  <c r="J432" i="115" s="1"/>
  <c r="J434" i="115" a="1"/>
  <c r="J434" i="115" s="1"/>
  <c r="J435" i="115" a="1"/>
  <c r="J435" i="115" s="1"/>
  <c r="J437" i="115" a="1"/>
  <c r="J437" i="115" s="1"/>
  <c r="J438" i="115" a="1"/>
  <c r="J438" i="115" s="1"/>
  <c r="J439" i="115" a="1"/>
  <c r="J439" i="115" s="1"/>
  <c r="J440" i="115" a="1"/>
  <c r="J440" i="115" s="1"/>
  <c r="J441" i="115" a="1"/>
  <c r="J441" i="115" s="1"/>
  <c r="J442" i="115" a="1"/>
  <c r="J442" i="115" s="1"/>
  <c r="J443" i="115" a="1"/>
  <c r="J443" i="115" s="1"/>
  <c r="J444" i="115" a="1"/>
  <c r="J444" i="115" s="1"/>
  <c r="J447" i="115" a="1"/>
  <c r="J447" i="115" s="1"/>
  <c r="J449" i="115" a="1"/>
  <c r="J449" i="115" s="1"/>
  <c r="J451" i="115" a="1"/>
  <c r="J451" i="115" s="1"/>
  <c r="J453" i="115" a="1"/>
  <c r="J453" i="115" s="1"/>
  <c r="J455" i="115" a="1"/>
  <c r="J455" i="115" s="1"/>
  <c r="J456" i="115" a="1"/>
  <c r="J456" i="115" s="1"/>
  <c r="J457" i="115" a="1"/>
  <c r="J457" i="115" s="1"/>
  <c r="J458" i="115" a="1"/>
  <c r="J458" i="115" s="1"/>
  <c r="J460" i="115" a="1"/>
  <c r="J460" i="115" s="1"/>
  <c r="J462" i="115" a="1"/>
  <c r="J462" i="115" s="1"/>
  <c r="J463" i="115" a="1"/>
  <c r="J463" i="115" s="1"/>
  <c r="J471" i="115" a="1"/>
  <c r="J471" i="115" s="1"/>
  <c r="J472" i="115" a="1"/>
  <c r="J472" i="115" s="1"/>
  <c r="J474" i="115" a="1"/>
  <c r="J474" i="115" s="1"/>
  <c r="J476" i="115" a="1"/>
  <c r="J476" i="115" s="1"/>
  <c r="J478" i="115" a="1"/>
  <c r="J478" i="115" s="1"/>
  <c r="J480" i="115" a="1"/>
  <c r="J480" i="115" s="1"/>
  <c r="J482" i="115" a="1"/>
  <c r="J482" i="115" s="1"/>
  <c r="J485" i="115" a="1"/>
  <c r="J485" i="115" s="1"/>
  <c r="J487" i="115" a="1"/>
  <c r="J487" i="115" s="1"/>
  <c r="J488" i="115" a="1"/>
  <c r="J488" i="115" s="1"/>
  <c r="J489" i="115" a="1"/>
  <c r="J489" i="115" s="1"/>
  <c r="J490" i="115" a="1"/>
  <c r="J490" i="115" s="1"/>
  <c r="J491" i="115" a="1"/>
  <c r="J491" i="115" s="1"/>
  <c r="J492" i="115" a="1"/>
  <c r="J492" i="115" s="1"/>
  <c r="J493" i="115" a="1"/>
  <c r="J493" i="115" s="1"/>
  <c r="J495" i="115" a="1"/>
  <c r="J495" i="115" s="1"/>
  <c r="J496" i="115" a="1"/>
  <c r="J496" i="115" s="1"/>
  <c r="J501" i="115" a="1"/>
  <c r="J501" i="115" s="1"/>
  <c r="J502" i="115" a="1"/>
  <c r="J502" i="115" s="1"/>
  <c r="J504" i="115" a="1"/>
  <c r="J504" i="115" s="1"/>
  <c r="J505" i="115" a="1"/>
  <c r="J505" i="115" s="1"/>
  <c r="J507" i="115" a="1"/>
  <c r="J507" i="115" s="1"/>
  <c r="J510" i="115" a="1"/>
  <c r="J510" i="115" s="1"/>
  <c r="J511" i="115" a="1"/>
  <c r="J511" i="115" s="1"/>
  <c r="J512" i="115" a="1"/>
  <c r="J512" i="115" s="1"/>
  <c r="J514" i="115" a="1"/>
  <c r="J514" i="115" s="1"/>
  <c r="J515" i="115" a="1"/>
  <c r="J515" i="115" s="1"/>
  <c r="J516" i="115" a="1"/>
  <c r="J516" i="115" s="1"/>
  <c r="J520" i="115" a="1"/>
  <c r="J520" i="115" s="1"/>
  <c r="J521" i="115" a="1"/>
  <c r="J521" i="115" s="1"/>
  <c r="J522" i="115" a="1"/>
  <c r="J522" i="115" s="1"/>
  <c r="J524" i="115" a="1"/>
  <c r="J524" i="115" s="1"/>
  <c r="J525" i="115" a="1"/>
  <c r="J525" i="115" s="1"/>
  <c r="J526" i="115" a="1"/>
  <c r="J526" i="115" s="1"/>
  <c r="J527" i="115" a="1"/>
  <c r="J527" i="115" s="1"/>
  <c r="J529" i="115" a="1"/>
  <c r="J529" i="115" s="1"/>
  <c r="J531" i="115" a="1"/>
  <c r="J531" i="115" s="1"/>
  <c r="J532" i="115" a="1"/>
  <c r="J532" i="115" s="1"/>
  <c r="J533" i="115" a="1"/>
  <c r="J533" i="115" s="1"/>
  <c r="J534" i="115" a="1"/>
  <c r="J534" i="115" s="1"/>
  <c r="J535" i="115" a="1"/>
  <c r="J535" i="115" s="1"/>
  <c r="J536" i="115" a="1"/>
  <c r="J536" i="115" s="1"/>
  <c r="J538" i="115" a="1"/>
  <c r="J538" i="115" s="1"/>
  <c r="J539" i="115" a="1"/>
  <c r="J539" i="115" s="1"/>
  <c r="J542" i="115" a="1"/>
  <c r="J542" i="115" s="1"/>
  <c r="J543" i="115" a="1"/>
  <c r="J543" i="115" s="1"/>
  <c r="J544" i="115" a="1"/>
  <c r="J544" i="115" s="1"/>
  <c r="J546" i="115" a="1"/>
  <c r="J546" i="115" s="1"/>
  <c r="J547" i="115" a="1"/>
  <c r="J547" i="115" s="1"/>
  <c r="J548" i="115" a="1"/>
  <c r="J548" i="115" s="1"/>
  <c r="J549" i="115" a="1"/>
  <c r="J549" i="115" s="1"/>
  <c r="J550" i="115" a="1"/>
  <c r="J550" i="115" s="1"/>
  <c r="J551" i="115" a="1"/>
  <c r="J551" i="115" s="1"/>
  <c r="J552" i="115" a="1"/>
  <c r="J552" i="115" s="1"/>
  <c r="J553" i="115" a="1"/>
  <c r="J553" i="115" s="1"/>
  <c r="J556" i="115" a="1"/>
  <c r="J556" i="115" s="1"/>
  <c r="J558" i="115" a="1"/>
  <c r="J558" i="115" s="1"/>
  <c r="J559" i="115" a="1"/>
  <c r="J559" i="115" s="1"/>
  <c r="J560" i="115" a="1"/>
  <c r="J560" i="115" s="1"/>
  <c r="J561" i="115" a="1"/>
  <c r="J561" i="115" s="1"/>
  <c r="J562" i="115" a="1"/>
  <c r="J562" i="115" s="1"/>
  <c r="J563" i="115" a="1"/>
  <c r="J563" i="115" s="1"/>
  <c r="J566" i="115" a="1"/>
  <c r="J566" i="115" s="1"/>
  <c r="J567" i="115" a="1"/>
  <c r="J567" i="115" s="1"/>
  <c r="J568" i="115" a="1"/>
  <c r="J568" i="115" s="1"/>
  <c r="J570" i="115" a="1"/>
  <c r="J570" i="115" s="1"/>
  <c r="J571" i="115" a="1"/>
  <c r="J571" i="115" s="1"/>
  <c r="J572" i="115" a="1"/>
  <c r="J572" i="115" s="1"/>
  <c r="J575" i="115" a="1"/>
  <c r="J575" i="115" s="1"/>
  <c r="J576" i="115" a="1"/>
  <c r="J576" i="115" s="1"/>
  <c r="J577" i="115" a="1"/>
  <c r="J577" i="115" s="1"/>
  <c r="J579" i="115" a="1"/>
  <c r="J579" i="115" s="1"/>
  <c r="J580" i="115" a="1"/>
  <c r="J580" i="115" s="1"/>
  <c r="J581" i="115" a="1"/>
  <c r="J581" i="115" s="1"/>
  <c r="J582" i="115" a="1"/>
  <c r="J582" i="115" s="1"/>
  <c r="J583" i="115" a="1"/>
  <c r="J583" i="115" s="1"/>
  <c r="J584" i="115" a="1"/>
  <c r="J584" i="115" s="1"/>
  <c r="J587" i="115" a="1"/>
  <c r="J587" i="115" s="1"/>
  <c r="J588" i="115" a="1"/>
  <c r="J588" i="115" s="1"/>
  <c r="J589" i="115" a="1"/>
  <c r="J589" i="115" s="1"/>
  <c r="J590" i="115" a="1"/>
  <c r="J590" i="115" s="1"/>
  <c r="J591" i="115" a="1"/>
  <c r="J591" i="115" s="1"/>
  <c r="J592" i="115" a="1"/>
  <c r="J592" i="115" s="1"/>
  <c r="J593" i="115" a="1"/>
  <c r="J593" i="115" s="1"/>
  <c r="J594" i="115" a="1"/>
  <c r="J594" i="115" s="1"/>
  <c r="J595" i="115" a="1"/>
  <c r="J595" i="115" s="1"/>
  <c r="J596" i="115" a="1"/>
  <c r="J596" i="115" s="1"/>
  <c r="J599" i="115" a="1"/>
  <c r="J599" i="115" s="1"/>
  <c r="J600" i="115" a="1"/>
  <c r="J600" i="115" s="1"/>
  <c r="J605" i="115" a="1"/>
  <c r="J605" i="115" s="1"/>
  <c r="J606" i="115" a="1"/>
  <c r="J606" i="115" s="1"/>
  <c r="J617" i="115" a="1"/>
  <c r="J617" i="115" s="1"/>
  <c r="J619" i="115" a="1"/>
  <c r="J619" i="115" s="1"/>
  <c r="J621" i="115" a="1"/>
  <c r="J621" i="115" s="1"/>
  <c r="J622" i="115" a="1"/>
  <c r="J622" i="115" s="1"/>
  <c r="J628" i="115" a="1"/>
  <c r="J628" i="115" s="1"/>
  <c r="J690" i="115" a="1"/>
  <c r="J690" i="115" s="1"/>
  <c r="J691" i="115" a="1"/>
  <c r="J691" i="115" s="1"/>
  <c r="J692" i="115" a="1"/>
  <c r="J692" i="115" s="1"/>
  <c r="J693" i="115" a="1"/>
  <c r="J693" i="115" s="1"/>
  <c r="J694" i="115" a="1"/>
  <c r="J694" i="115" s="1"/>
  <c r="J695" i="115" a="1"/>
  <c r="J695" i="115" s="1"/>
  <c r="J696" i="115" a="1"/>
  <c r="J696" i="115" s="1"/>
  <c r="J697" i="115" a="1"/>
  <c r="J697" i="115" s="1"/>
  <c r="J706" i="115" a="1"/>
  <c r="J706" i="115" s="1"/>
  <c r="J707" i="115" a="1"/>
  <c r="J707" i="115" s="1"/>
  <c r="J710" i="115" a="1"/>
  <c r="J710" i="115" s="1"/>
  <c r="J712" i="115" a="1"/>
  <c r="J712" i="115" s="1"/>
  <c r="J717" i="115" a="1"/>
  <c r="J717" i="115" s="1"/>
  <c r="J719" i="115" a="1"/>
  <c r="J719" i="115" s="1"/>
  <c r="J721" i="115" a="1"/>
  <c r="J721" i="115" s="1"/>
  <c r="J725" i="115" a="1"/>
  <c r="J725" i="115" s="1"/>
  <c r="J727" i="115" a="1"/>
  <c r="J727" i="115" s="1"/>
  <c r="J728" i="115" a="1"/>
  <c r="J728" i="115" s="1"/>
  <c r="J729" i="115" a="1"/>
  <c r="J729" i="115" s="1"/>
  <c r="J731" i="115" a="1"/>
  <c r="J731" i="115" s="1"/>
  <c r="J734" i="115" a="1"/>
  <c r="J734" i="115" s="1"/>
  <c r="J735" i="115" a="1"/>
  <c r="J735" i="115" s="1"/>
  <c r="J737" i="115" a="1"/>
  <c r="J737" i="115" s="1"/>
  <c r="J738" i="115" a="1"/>
  <c r="J738" i="115" s="1"/>
  <c r="J742" i="115" a="1"/>
  <c r="J742" i="115" s="1"/>
  <c r="J743" i="115" a="1"/>
  <c r="J743" i="115" s="1"/>
  <c r="J744" i="115" a="1"/>
  <c r="J744" i="115" s="1"/>
  <c r="J746" i="115" a="1"/>
  <c r="J746" i="115" s="1"/>
  <c r="J748" i="115" a="1"/>
  <c r="J748" i="115" s="1"/>
  <c r="J750" i="115" a="1"/>
  <c r="J750" i="115" s="1"/>
  <c r="J751" i="115" a="1"/>
  <c r="J751" i="115" s="1"/>
  <c r="J752" i="115" a="1"/>
  <c r="J752" i="115" s="1"/>
  <c r="J753" i="115" a="1"/>
  <c r="J753" i="115" s="1"/>
  <c r="J754" i="115" a="1"/>
  <c r="J754" i="115" s="1"/>
  <c r="J755" i="115" a="1"/>
  <c r="J755" i="115" s="1"/>
  <c r="J757" i="115" a="1"/>
  <c r="J757" i="115" s="1"/>
  <c r="J760" i="115" a="1"/>
  <c r="J760" i="115" s="1"/>
  <c r="J762" i="115" a="1"/>
  <c r="J762" i="115" s="1"/>
  <c r="J763" i="115" a="1"/>
  <c r="J763" i="115" s="1"/>
  <c r="J767" i="115" a="1"/>
  <c r="J767" i="115" s="1"/>
  <c r="J769" i="115" a="1"/>
  <c r="J769" i="115" s="1"/>
  <c r="J770" i="115" a="1"/>
  <c r="J770" i="115" s="1"/>
  <c r="J771" i="115" a="1"/>
  <c r="J771" i="115" s="1"/>
  <c r="J773" i="115" a="1"/>
  <c r="J773" i="115" s="1"/>
  <c r="J775" i="115" a="1"/>
  <c r="J775" i="115" s="1"/>
  <c r="J776" i="115" a="1"/>
  <c r="J776" i="115" s="1"/>
  <c r="J781" i="115" a="1"/>
  <c r="J781" i="115" s="1"/>
  <c r="J1096" i="115" a="1"/>
  <c r="J1096" i="115" s="1"/>
  <c r="J1097" i="115" a="1"/>
  <c r="J1097" i="115" s="1"/>
  <c r="J1098" i="115" a="1"/>
  <c r="J1098" i="115" s="1"/>
  <c r="J1099" i="115" a="1"/>
  <c r="J1099" i="115" s="1"/>
  <c r="J1100" i="115" a="1"/>
  <c r="J1100" i="115" s="1"/>
  <c r="J1101" i="115" a="1"/>
  <c r="J1101" i="115" s="1"/>
  <c r="J1102" i="115" a="1"/>
  <c r="J1102" i="115" s="1"/>
  <c r="J1103" i="115" a="1"/>
  <c r="J1103" i="115" s="1"/>
  <c r="J1104" i="115" a="1"/>
  <c r="J1104" i="115" s="1"/>
  <c r="J1105" i="115" a="1"/>
  <c r="J1105" i="115" s="1"/>
  <c r="J1106" i="115" a="1"/>
  <c r="J1106" i="115" s="1"/>
  <c r="J1107" i="115" a="1"/>
  <c r="J1107" i="115" s="1"/>
  <c r="J1108" i="115" a="1"/>
  <c r="J1108" i="115" s="1"/>
  <c r="J1109" i="115" a="1"/>
  <c r="J1109" i="115" s="1"/>
  <c r="J1110" i="115" a="1"/>
  <c r="J1110" i="115" s="1"/>
  <c r="J1111" i="115" a="1"/>
  <c r="J1111" i="115" s="1"/>
  <c r="J1112" i="115" a="1"/>
  <c r="J1112" i="115" s="1"/>
  <c r="J1113" i="115" a="1"/>
  <c r="J1113" i="115" s="1"/>
  <c r="J1114" i="115" a="1"/>
  <c r="J1114" i="115" s="1"/>
  <c r="J1115" i="115" a="1"/>
  <c r="J1115" i="115" s="1"/>
  <c r="J1116" i="115" a="1"/>
  <c r="J1116" i="115" s="1"/>
  <c r="J1117" i="115" a="1"/>
  <c r="J1117" i="115" s="1"/>
  <c r="J1118" i="115" a="1"/>
  <c r="J1118" i="115" s="1"/>
  <c r="J1119" i="115" a="1"/>
  <c r="J1119" i="115" s="1"/>
  <c r="J1120" i="115" a="1"/>
  <c r="J1120" i="115" s="1"/>
  <c r="J1121" i="115" a="1"/>
  <c r="J1121" i="115" s="1"/>
  <c r="J1122" i="115" a="1"/>
  <c r="J1122" i="115" s="1"/>
  <c r="J1123" i="115" a="1"/>
  <c r="J1123" i="115" s="1"/>
  <c r="J1124" i="115" a="1"/>
  <c r="J1124" i="115" s="1"/>
  <c r="J1125" i="115" a="1"/>
  <c r="J1125" i="115" s="1"/>
  <c r="J1126" i="115" a="1"/>
  <c r="J1126" i="115" s="1"/>
  <c r="J1127" i="115" a="1"/>
  <c r="J1127" i="115" s="1"/>
  <c r="J1128" i="115" a="1"/>
  <c r="J1128" i="115" s="1"/>
  <c r="J1129" i="115" a="1"/>
  <c r="J1129" i="115" s="1"/>
  <c r="J1130" i="115" a="1"/>
  <c r="J1130" i="115" s="1"/>
  <c r="J1131" i="115" a="1"/>
  <c r="J1131" i="115" s="1"/>
  <c r="J1132" i="115" a="1"/>
  <c r="J1132" i="115" s="1"/>
  <c r="J1133" i="115" a="1"/>
  <c r="J1133" i="115" s="1"/>
  <c r="J1134" i="115" a="1"/>
  <c r="J1134" i="115" s="1"/>
  <c r="J1135" i="115" a="1"/>
  <c r="J1135" i="115" s="1"/>
  <c r="J1136" i="115" a="1"/>
  <c r="J1136" i="115" s="1"/>
  <c r="J1137" i="115" a="1"/>
  <c r="J1137" i="115" s="1"/>
  <c r="J1138" i="115" a="1"/>
  <c r="J1138" i="115" s="1"/>
  <c r="J1139" i="115" a="1"/>
  <c r="J1139" i="115" s="1"/>
  <c r="J1140" i="115" a="1"/>
  <c r="J1140" i="115" s="1"/>
  <c r="J1141" i="115" a="1"/>
  <c r="J1141" i="115" s="1"/>
  <c r="J1142" i="115" a="1"/>
  <c r="J1142" i="115" s="1"/>
  <c r="J1143" i="115" a="1"/>
  <c r="J1143" i="115" s="1"/>
  <c r="J1144" i="115" a="1"/>
  <c r="J1144" i="115" s="1"/>
  <c r="J3" i="115" a="1"/>
  <c r="J3" i="115" s="1"/>
  <c r="G724" i="120" l="1"/>
  <c r="F724" i="120"/>
  <c r="A724" i="120"/>
  <c r="G723" i="120"/>
  <c r="F723" i="120"/>
  <c r="A723" i="120"/>
  <c r="G722" i="120"/>
  <c r="F722" i="120"/>
  <c r="A722" i="120"/>
  <c r="G721" i="120"/>
  <c r="F721" i="120"/>
  <c r="A721" i="120"/>
  <c r="G720" i="120"/>
  <c r="F720" i="120"/>
  <c r="A720" i="120"/>
  <c r="G719" i="120"/>
  <c r="F719" i="120"/>
  <c r="A719" i="120"/>
  <c r="G718" i="120"/>
  <c r="F718" i="120"/>
  <c r="A718" i="120"/>
  <c r="G717" i="120"/>
  <c r="F717" i="120"/>
  <c r="A717" i="120"/>
  <c r="G716" i="120"/>
  <c r="F716" i="120"/>
  <c r="A716" i="120"/>
  <c r="G715" i="120"/>
  <c r="F715" i="120"/>
  <c r="A715" i="120"/>
  <c r="G714" i="120"/>
  <c r="F714" i="120"/>
  <c r="A714" i="120"/>
  <c r="G713" i="120"/>
  <c r="F713" i="120"/>
  <c r="A713" i="120"/>
  <c r="G712" i="120"/>
  <c r="F712" i="120"/>
  <c r="A712" i="120"/>
  <c r="G711" i="120"/>
  <c r="F711" i="120"/>
  <c r="A711" i="120"/>
  <c r="G710" i="120"/>
  <c r="F710" i="120"/>
  <c r="A710" i="120"/>
  <c r="G709" i="120"/>
  <c r="F709" i="120"/>
  <c r="A709" i="120"/>
  <c r="G708" i="120"/>
  <c r="F708" i="120"/>
  <c r="A708" i="120"/>
  <c r="G707" i="120"/>
  <c r="F707" i="120"/>
  <c r="A707" i="120"/>
  <c r="G706" i="120"/>
  <c r="F706" i="120"/>
  <c r="A706" i="120"/>
  <c r="G705" i="120"/>
  <c r="F705" i="120"/>
  <c r="A705" i="120"/>
  <c r="G704" i="120"/>
  <c r="F704" i="120"/>
  <c r="A704" i="120"/>
  <c r="G703" i="120"/>
  <c r="F703" i="120"/>
  <c r="A703" i="120"/>
  <c r="G702" i="120"/>
  <c r="F702" i="120"/>
  <c r="A702" i="120"/>
  <c r="G701" i="120"/>
  <c r="F701" i="120"/>
  <c r="A701" i="120"/>
  <c r="G700" i="120"/>
  <c r="F700" i="120"/>
  <c r="A700" i="120"/>
  <c r="G699" i="120"/>
  <c r="F699" i="120"/>
  <c r="A699" i="120"/>
  <c r="G698" i="120"/>
  <c r="F698" i="120"/>
  <c r="A698" i="120"/>
  <c r="G697" i="120"/>
  <c r="F697" i="120"/>
  <c r="A697" i="120"/>
  <c r="G696" i="120"/>
  <c r="F696" i="120"/>
  <c r="A696" i="120"/>
  <c r="G695" i="120"/>
  <c r="F695" i="120"/>
  <c r="A695" i="120"/>
  <c r="G694" i="120"/>
  <c r="F694" i="120"/>
  <c r="A694" i="120"/>
  <c r="G693" i="120"/>
  <c r="F693" i="120"/>
  <c r="A693" i="120"/>
  <c r="G692" i="120"/>
  <c r="F692" i="120"/>
  <c r="A692" i="120"/>
  <c r="G691" i="120"/>
  <c r="F691" i="120"/>
  <c r="A691" i="120"/>
  <c r="G690" i="120"/>
  <c r="F690" i="120"/>
  <c r="A690" i="120"/>
  <c r="G689" i="120"/>
  <c r="F689" i="120"/>
  <c r="A689" i="120"/>
  <c r="G688" i="120"/>
  <c r="F688" i="120"/>
  <c r="A688" i="120"/>
  <c r="G687" i="120"/>
  <c r="F687" i="120"/>
  <c r="A687" i="120"/>
  <c r="G686" i="120"/>
  <c r="F686" i="120"/>
  <c r="A686" i="120"/>
  <c r="G685" i="120"/>
  <c r="F685" i="120"/>
  <c r="A685" i="120"/>
  <c r="G684" i="120"/>
  <c r="F684" i="120"/>
  <c r="A684" i="120"/>
  <c r="G683" i="120"/>
  <c r="F683" i="120"/>
  <c r="A683" i="120"/>
  <c r="G682" i="120"/>
  <c r="F682" i="120"/>
  <c r="A682" i="120"/>
  <c r="G681" i="120"/>
  <c r="F681" i="120"/>
  <c r="A681" i="120"/>
  <c r="G680" i="120"/>
  <c r="F680" i="120"/>
  <c r="A680" i="120"/>
  <c r="G679" i="120"/>
  <c r="F679" i="120"/>
  <c r="A679" i="120"/>
  <c r="G678" i="120"/>
  <c r="F678" i="120"/>
  <c r="A678" i="120"/>
  <c r="G677" i="120"/>
  <c r="F677" i="120"/>
  <c r="A677" i="120"/>
  <c r="G676" i="120"/>
  <c r="F676" i="120"/>
  <c r="A676" i="120"/>
  <c r="G675" i="120"/>
  <c r="F675" i="120"/>
  <c r="A675" i="120"/>
  <c r="G674" i="120"/>
  <c r="F674" i="120"/>
  <c r="A674" i="120"/>
  <c r="G673" i="120"/>
  <c r="F673" i="120"/>
  <c r="A673" i="120"/>
  <c r="G672" i="120"/>
  <c r="F672" i="120"/>
  <c r="A672" i="120"/>
  <c r="G671" i="120"/>
  <c r="F671" i="120"/>
  <c r="A671" i="120"/>
  <c r="G670" i="120"/>
  <c r="F670" i="120"/>
  <c r="A670" i="120"/>
  <c r="G669" i="120"/>
  <c r="F669" i="120"/>
  <c r="A669" i="120"/>
  <c r="G668" i="120"/>
  <c r="F668" i="120"/>
  <c r="A668" i="120"/>
  <c r="G667" i="120"/>
  <c r="F667" i="120"/>
  <c r="A667" i="120"/>
  <c r="G666" i="120"/>
  <c r="F666" i="120"/>
  <c r="A666" i="120"/>
  <c r="G665" i="120"/>
  <c r="F665" i="120"/>
  <c r="A665" i="120"/>
  <c r="G664" i="120"/>
  <c r="F664" i="120"/>
  <c r="A664" i="120"/>
  <c r="G663" i="120"/>
  <c r="F663" i="120"/>
  <c r="A663" i="120"/>
  <c r="G662" i="120"/>
  <c r="F662" i="120"/>
  <c r="A662" i="120"/>
  <c r="G661" i="120"/>
  <c r="F661" i="120"/>
  <c r="A661" i="120"/>
  <c r="G660" i="120"/>
  <c r="F660" i="120"/>
  <c r="A660" i="120"/>
  <c r="G659" i="120"/>
  <c r="F659" i="120"/>
  <c r="A659" i="120"/>
  <c r="G658" i="120"/>
  <c r="F658" i="120"/>
  <c r="A658" i="120"/>
  <c r="G657" i="120"/>
  <c r="F657" i="120"/>
  <c r="A657" i="120"/>
  <c r="G656" i="120"/>
  <c r="F656" i="120"/>
  <c r="A656" i="120"/>
  <c r="G655" i="120"/>
  <c r="F655" i="120"/>
  <c r="A655" i="120"/>
  <c r="G654" i="120"/>
  <c r="F654" i="120"/>
  <c r="A654" i="120"/>
  <c r="G653" i="120"/>
  <c r="F653" i="120"/>
  <c r="A653" i="120"/>
  <c r="G652" i="120"/>
  <c r="F652" i="120"/>
  <c r="A652" i="120"/>
  <c r="G651" i="120"/>
  <c r="F651" i="120"/>
  <c r="A651" i="120"/>
  <c r="G650" i="120"/>
  <c r="F650" i="120"/>
  <c r="A650" i="120"/>
  <c r="G649" i="120"/>
  <c r="F649" i="120"/>
  <c r="A649" i="120"/>
  <c r="G648" i="120"/>
  <c r="F648" i="120"/>
  <c r="A648" i="120"/>
  <c r="G647" i="120"/>
  <c r="F647" i="120"/>
  <c r="A647" i="120"/>
  <c r="G646" i="120"/>
  <c r="F646" i="120"/>
  <c r="A646" i="120"/>
  <c r="G645" i="120"/>
  <c r="F645" i="120"/>
  <c r="A645" i="120"/>
  <c r="G644" i="120"/>
  <c r="F644" i="120"/>
  <c r="A644" i="120"/>
  <c r="G643" i="120"/>
  <c r="F643" i="120"/>
  <c r="A643" i="120"/>
  <c r="G642" i="120"/>
  <c r="F642" i="120"/>
  <c r="A642" i="120"/>
  <c r="G641" i="120"/>
  <c r="F641" i="120"/>
  <c r="A641" i="120"/>
  <c r="G640" i="120"/>
  <c r="F640" i="120"/>
  <c r="A640" i="120"/>
  <c r="G639" i="120"/>
  <c r="F639" i="120"/>
  <c r="A639" i="120"/>
  <c r="G638" i="120"/>
  <c r="F638" i="120"/>
  <c r="A638" i="120"/>
  <c r="G637" i="120"/>
  <c r="F637" i="120"/>
  <c r="A637" i="120"/>
  <c r="G636" i="120"/>
  <c r="F636" i="120"/>
  <c r="A636" i="120"/>
  <c r="G635" i="120"/>
  <c r="F635" i="120"/>
  <c r="A635" i="120"/>
  <c r="G634" i="120"/>
  <c r="F634" i="120"/>
  <c r="A634" i="120"/>
  <c r="G633" i="120"/>
  <c r="F633" i="120"/>
  <c r="A633" i="120"/>
  <c r="G632" i="120"/>
  <c r="F632" i="120"/>
  <c r="A632" i="120"/>
  <c r="G631" i="120"/>
  <c r="F631" i="120"/>
  <c r="A631" i="120"/>
  <c r="G630" i="120"/>
  <c r="F630" i="120"/>
  <c r="A630" i="120"/>
  <c r="G629" i="120"/>
  <c r="F629" i="120"/>
  <c r="A629" i="120"/>
  <c r="G628" i="120"/>
  <c r="F628" i="120"/>
  <c r="A628" i="120"/>
  <c r="G627" i="120"/>
  <c r="F627" i="120"/>
  <c r="A627" i="120"/>
  <c r="G626" i="120"/>
  <c r="F626" i="120"/>
  <c r="A626" i="120"/>
  <c r="G625" i="120"/>
  <c r="F625" i="120"/>
  <c r="A625" i="120"/>
  <c r="G624" i="120"/>
  <c r="F624" i="120"/>
  <c r="A624" i="120"/>
  <c r="G623" i="120"/>
  <c r="F623" i="120"/>
  <c r="A623" i="120"/>
  <c r="G622" i="120"/>
  <c r="F622" i="120"/>
  <c r="A622" i="120"/>
  <c r="G621" i="120"/>
  <c r="F621" i="120"/>
  <c r="A621" i="120"/>
  <c r="G620" i="120"/>
  <c r="F620" i="120"/>
  <c r="A620" i="120"/>
  <c r="G619" i="120"/>
  <c r="F619" i="120"/>
  <c r="A619" i="120"/>
  <c r="G618" i="120"/>
  <c r="F618" i="120"/>
  <c r="A618" i="120"/>
  <c r="G617" i="120"/>
  <c r="F617" i="120"/>
  <c r="A617" i="120"/>
  <c r="G616" i="120"/>
  <c r="F616" i="120"/>
  <c r="A616" i="120"/>
  <c r="G615" i="120"/>
  <c r="F615" i="120"/>
  <c r="A615" i="120"/>
  <c r="G614" i="120"/>
  <c r="F614" i="120"/>
  <c r="A614" i="120"/>
  <c r="G613" i="120"/>
  <c r="F613" i="120"/>
  <c r="A613" i="120"/>
  <c r="G612" i="120"/>
  <c r="F612" i="120"/>
  <c r="A612" i="120"/>
  <c r="G611" i="120"/>
  <c r="F611" i="120"/>
  <c r="A611" i="120"/>
  <c r="G610" i="120"/>
  <c r="F610" i="120"/>
  <c r="A610" i="120"/>
  <c r="G609" i="120"/>
  <c r="F609" i="120"/>
  <c r="A609" i="120"/>
  <c r="G608" i="120"/>
  <c r="F608" i="120"/>
  <c r="A608" i="120"/>
  <c r="G607" i="120"/>
  <c r="F607" i="120"/>
  <c r="A607" i="120"/>
  <c r="G606" i="120"/>
  <c r="F606" i="120"/>
  <c r="A606" i="120"/>
  <c r="G605" i="120"/>
  <c r="F605" i="120"/>
  <c r="A605" i="120"/>
  <c r="G604" i="120"/>
  <c r="F604" i="120"/>
  <c r="A604" i="120"/>
  <c r="G603" i="120"/>
  <c r="F603" i="120"/>
  <c r="A603" i="120"/>
  <c r="G602" i="120"/>
  <c r="F602" i="120"/>
  <c r="A602" i="120"/>
  <c r="G601" i="120"/>
  <c r="F601" i="120"/>
  <c r="A601" i="120"/>
  <c r="G600" i="120"/>
  <c r="F600" i="120"/>
  <c r="A600" i="120"/>
  <c r="G599" i="120"/>
  <c r="F599" i="120"/>
  <c r="A599" i="120"/>
  <c r="G598" i="120"/>
  <c r="F598" i="120"/>
  <c r="A598" i="120"/>
  <c r="G597" i="120"/>
  <c r="F597" i="120"/>
  <c r="A597" i="120"/>
  <c r="G596" i="120"/>
  <c r="F596" i="120"/>
  <c r="A596" i="120"/>
  <c r="G595" i="120"/>
  <c r="F595" i="120"/>
  <c r="A595" i="120"/>
  <c r="G594" i="120"/>
  <c r="F594" i="120"/>
  <c r="A594" i="120"/>
  <c r="G593" i="120"/>
  <c r="F593" i="120"/>
  <c r="A593" i="120"/>
  <c r="G592" i="120"/>
  <c r="F592" i="120"/>
  <c r="A592" i="120"/>
  <c r="G591" i="120"/>
  <c r="F591" i="120"/>
  <c r="A591" i="120"/>
  <c r="G590" i="120"/>
  <c r="F590" i="120"/>
  <c r="A590" i="120"/>
  <c r="G589" i="120"/>
  <c r="F589" i="120"/>
  <c r="A589" i="120"/>
  <c r="G588" i="120"/>
  <c r="F588" i="120"/>
  <c r="A588" i="120"/>
  <c r="G587" i="120"/>
  <c r="F587" i="120"/>
  <c r="A587" i="120"/>
  <c r="G586" i="120"/>
  <c r="F586" i="120"/>
  <c r="A586" i="120"/>
  <c r="G585" i="120"/>
  <c r="F585" i="120"/>
  <c r="A585" i="120"/>
  <c r="G584" i="120"/>
  <c r="F584" i="120"/>
  <c r="A584" i="120"/>
  <c r="G583" i="120"/>
  <c r="F583" i="120"/>
  <c r="A583" i="120"/>
  <c r="G582" i="120"/>
  <c r="F582" i="120"/>
  <c r="A582" i="120"/>
  <c r="G581" i="120"/>
  <c r="F581" i="120"/>
  <c r="A581" i="120"/>
  <c r="G580" i="120"/>
  <c r="F580" i="120"/>
  <c r="A580" i="120"/>
  <c r="G579" i="120"/>
  <c r="F579" i="120"/>
  <c r="A579" i="120"/>
  <c r="G578" i="120"/>
  <c r="F578" i="120"/>
  <c r="A578" i="120"/>
  <c r="G577" i="120"/>
  <c r="F577" i="120"/>
  <c r="A577" i="120"/>
  <c r="G576" i="120"/>
  <c r="F576" i="120"/>
  <c r="A576" i="120"/>
  <c r="G575" i="120"/>
  <c r="F575" i="120"/>
  <c r="A575" i="120"/>
  <c r="G574" i="120"/>
  <c r="F574" i="120"/>
  <c r="A574" i="120"/>
  <c r="G573" i="120"/>
  <c r="F573" i="120"/>
  <c r="A573" i="120"/>
  <c r="G572" i="120"/>
  <c r="F572" i="120"/>
  <c r="A572" i="120"/>
  <c r="G571" i="120"/>
  <c r="F571" i="120"/>
  <c r="A571" i="120"/>
  <c r="G570" i="120"/>
  <c r="F570" i="120"/>
  <c r="A570" i="120"/>
  <c r="G569" i="120"/>
  <c r="F569" i="120"/>
  <c r="A569" i="120"/>
  <c r="G568" i="120"/>
  <c r="F568" i="120"/>
  <c r="A568" i="120"/>
  <c r="G567" i="120"/>
  <c r="F567" i="120"/>
  <c r="A567" i="120"/>
  <c r="G566" i="120"/>
  <c r="F566" i="120"/>
  <c r="A566" i="120"/>
  <c r="G565" i="120"/>
  <c r="F565" i="120"/>
  <c r="A565" i="120"/>
  <c r="G564" i="120"/>
  <c r="F564" i="120"/>
  <c r="A564" i="120"/>
  <c r="G563" i="120"/>
  <c r="F563" i="120"/>
  <c r="A563" i="120"/>
  <c r="G562" i="120"/>
  <c r="F562" i="120"/>
  <c r="A562" i="120"/>
  <c r="G561" i="120"/>
  <c r="F561" i="120"/>
  <c r="A561" i="120"/>
  <c r="G560" i="120"/>
  <c r="F560" i="120"/>
  <c r="A560" i="120"/>
  <c r="G559" i="120"/>
  <c r="F559" i="120"/>
  <c r="A559" i="120"/>
  <c r="G558" i="120"/>
  <c r="F558" i="120"/>
  <c r="A558" i="120"/>
  <c r="G557" i="120"/>
  <c r="F557" i="120"/>
  <c r="A557" i="120"/>
  <c r="G556" i="120"/>
  <c r="F556" i="120"/>
  <c r="A556" i="120"/>
  <c r="G555" i="120"/>
  <c r="F555" i="120"/>
  <c r="A555" i="120"/>
  <c r="G554" i="120"/>
  <c r="F554" i="120"/>
  <c r="A554" i="120"/>
  <c r="G553" i="120"/>
  <c r="F553" i="120"/>
  <c r="A553" i="120"/>
  <c r="G552" i="120"/>
  <c r="F552" i="120"/>
  <c r="A552" i="120"/>
  <c r="G551" i="120"/>
  <c r="F551" i="120"/>
  <c r="A551" i="120"/>
  <c r="G550" i="120"/>
  <c r="F550" i="120"/>
  <c r="A550" i="120"/>
  <c r="G549" i="120"/>
  <c r="F549" i="120"/>
  <c r="A549" i="120"/>
  <c r="G548" i="120"/>
  <c r="F548" i="120"/>
  <c r="A548" i="120"/>
  <c r="G547" i="120"/>
  <c r="F547" i="120"/>
  <c r="A547" i="120"/>
  <c r="G546" i="120"/>
  <c r="F546" i="120"/>
  <c r="A546" i="120"/>
  <c r="G545" i="120"/>
  <c r="F545" i="120"/>
  <c r="A545" i="120"/>
  <c r="G544" i="120"/>
  <c r="F544" i="120"/>
  <c r="A544" i="120"/>
  <c r="G543" i="120"/>
  <c r="F543" i="120"/>
  <c r="A543" i="120"/>
  <c r="G542" i="120"/>
  <c r="F542" i="120"/>
  <c r="A542" i="120"/>
  <c r="G541" i="120"/>
  <c r="F541" i="120"/>
  <c r="A541" i="120"/>
  <c r="G540" i="120"/>
  <c r="F540" i="120"/>
  <c r="A540" i="120"/>
  <c r="G539" i="120"/>
  <c r="F539" i="120"/>
  <c r="A539" i="120"/>
  <c r="G538" i="120"/>
  <c r="F538" i="120"/>
  <c r="A538" i="120"/>
  <c r="G537" i="120"/>
  <c r="F537" i="120"/>
  <c r="A537" i="120"/>
  <c r="G536" i="120"/>
  <c r="F536" i="120"/>
  <c r="A536" i="120"/>
  <c r="G535" i="120"/>
  <c r="F535" i="120"/>
  <c r="A535" i="120"/>
  <c r="G534" i="120"/>
  <c r="F534" i="120"/>
  <c r="A534" i="120"/>
  <c r="G533" i="120"/>
  <c r="F533" i="120"/>
  <c r="A533" i="120"/>
  <c r="G532" i="120"/>
  <c r="F532" i="120"/>
  <c r="A532" i="120"/>
  <c r="G531" i="120"/>
  <c r="F531" i="120"/>
  <c r="A531" i="120"/>
  <c r="G530" i="120"/>
  <c r="F530" i="120"/>
  <c r="A530" i="120"/>
  <c r="G529" i="120"/>
  <c r="F529" i="120"/>
  <c r="A529" i="120"/>
  <c r="G528" i="120"/>
  <c r="F528" i="120"/>
  <c r="A528" i="120"/>
  <c r="G527" i="120"/>
  <c r="F527" i="120"/>
  <c r="A527" i="120"/>
  <c r="G526" i="120"/>
  <c r="F526" i="120"/>
  <c r="A526" i="120"/>
  <c r="G525" i="120"/>
  <c r="F525" i="120"/>
  <c r="A525" i="120"/>
  <c r="G524" i="120"/>
  <c r="F524" i="120"/>
  <c r="A524" i="120"/>
  <c r="G523" i="120"/>
  <c r="F523" i="120"/>
  <c r="A523" i="120"/>
  <c r="G522" i="120"/>
  <c r="F522" i="120"/>
  <c r="A522" i="120"/>
  <c r="G521" i="120"/>
  <c r="F521" i="120"/>
  <c r="A521" i="120"/>
  <c r="G520" i="120"/>
  <c r="F520" i="120"/>
  <c r="A520" i="120"/>
  <c r="G519" i="120"/>
  <c r="F519" i="120"/>
  <c r="A519" i="120"/>
  <c r="G518" i="120"/>
  <c r="F518" i="120"/>
  <c r="A518" i="120"/>
  <c r="G517" i="120"/>
  <c r="F517" i="120"/>
  <c r="A517" i="120"/>
  <c r="G516" i="120"/>
  <c r="F516" i="120"/>
  <c r="A516" i="120"/>
  <c r="G515" i="120"/>
  <c r="F515" i="120"/>
  <c r="A515" i="120"/>
  <c r="G514" i="120"/>
  <c r="F514" i="120"/>
  <c r="A514" i="120"/>
  <c r="G513" i="120"/>
  <c r="F513" i="120"/>
  <c r="A513" i="120"/>
  <c r="G512" i="120"/>
  <c r="F512" i="120"/>
  <c r="A512" i="120"/>
  <c r="G511" i="120"/>
  <c r="F511" i="120"/>
  <c r="A511" i="120"/>
  <c r="G510" i="120"/>
  <c r="F510" i="120"/>
  <c r="A510" i="120"/>
  <c r="G509" i="120"/>
  <c r="F509" i="120"/>
  <c r="A509" i="120"/>
  <c r="G508" i="120"/>
  <c r="F508" i="120"/>
  <c r="A508" i="120"/>
  <c r="G507" i="120"/>
  <c r="F507" i="120"/>
  <c r="A507" i="120"/>
  <c r="G506" i="120"/>
  <c r="F506" i="120"/>
  <c r="A506" i="120"/>
  <c r="G505" i="120"/>
  <c r="F505" i="120"/>
  <c r="A505" i="120"/>
  <c r="G504" i="120"/>
  <c r="F504" i="120"/>
  <c r="A504" i="120"/>
  <c r="G503" i="120"/>
  <c r="F503" i="120"/>
  <c r="A503" i="120"/>
  <c r="G502" i="120"/>
  <c r="F502" i="120"/>
  <c r="A502" i="120"/>
  <c r="G501" i="120"/>
  <c r="F501" i="120"/>
  <c r="A501" i="120"/>
  <c r="G500" i="120"/>
  <c r="F500" i="120"/>
  <c r="A500" i="120"/>
  <c r="G499" i="120"/>
  <c r="F499" i="120"/>
  <c r="A499" i="120"/>
  <c r="G498" i="120"/>
  <c r="F498" i="120"/>
  <c r="A498" i="120"/>
  <c r="G497" i="120"/>
  <c r="F497" i="120"/>
  <c r="A497" i="120"/>
  <c r="G496" i="120"/>
  <c r="F496" i="120"/>
  <c r="A496" i="120"/>
  <c r="G495" i="120"/>
  <c r="F495" i="120"/>
  <c r="A495" i="120"/>
  <c r="G494" i="120"/>
  <c r="F494" i="120"/>
  <c r="A494" i="120"/>
  <c r="G493" i="120"/>
  <c r="F493" i="120"/>
  <c r="A493" i="120"/>
  <c r="G492" i="120"/>
  <c r="F492" i="120"/>
  <c r="A492" i="120"/>
  <c r="G491" i="120"/>
  <c r="F491" i="120"/>
  <c r="A491" i="120"/>
  <c r="G490" i="120"/>
  <c r="F490" i="120"/>
  <c r="A490" i="120"/>
  <c r="G489" i="120"/>
  <c r="F489" i="120"/>
  <c r="A489" i="120"/>
  <c r="G488" i="120"/>
  <c r="F488" i="120"/>
  <c r="A488" i="120"/>
  <c r="G487" i="120"/>
  <c r="F487" i="120"/>
  <c r="A487" i="120"/>
  <c r="G486" i="120"/>
  <c r="F486" i="120"/>
  <c r="A486" i="120"/>
  <c r="G485" i="120"/>
  <c r="F485" i="120"/>
  <c r="A485" i="120"/>
  <c r="G484" i="120"/>
  <c r="F484" i="120"/>
  <c r="A484" i="120"/>
  <c r="G483" i="120"/>
  <c r="F483" i="120"/>
  <c r="A483" i="120"/>
  <c r="G482" i="120"/>
  <c r="F482" i="120"/>
  <c r="A482" i="120"/>
  <c r="G481" i="120"/>
  <c r="F481" i="120"/>
  <c r="A481" i="120"/>
  <c r="G480" i="120"/>
  <c r="F480" i="120"/>
  <c r="A480" i="120"/>
  <c r="G479" i="120"/>
  <c r="F479" i="120"/>
  <c r="A479" i="120"/>
  <c r="G478" i="120"/>
  <c r="F478" i="120"/>
  <c r="A478" i="120"/>
  <c r="G477" i="120"/>
  <c r="F477" i="120"/>
  <c r="A477" i="120"/>
  <c r="G476" i="120"/>
  <c r="F476" i="120"/>
  <c r="A476" i="120"/>
  <c r="G475" i="120"/>
  <c r="F475" i="120"/>
  <c r="A475" i="120"/>
  <c r="G474" i="120"/>
  <c r="F474" i="120"/>
  <c r="A474" i="120"/>
  <c r="G473" i="120"/>
  <c r="F473" i="120"/>
  <c r="A473" i="120"/>
  <c r="G472" i="120"/>
  <c r="F472" i="120"/>
  <c r="A472" i="120"/>
  <c r="G471" i="120"/>
  <c r="F471" i="120"/>
  <c r="A471" i="120"/>
  <c r="G470" i="120"/>
  <c r="F470" i="120"/>
  <c r="A470" i="120"/>
  <c r="G469" i="120"/>
  <c r="F469" i="120"/>
  <c r="A469" i="120"/>
  <c r="G468" i="120"/>
  <c r="F468" i="120"/>
  <c r="A468" i="120"/>
  <c r="G467" i="120"/>
  <c r="F467" i="120"/>
  <c r="A467" i="120"/>
  <c r="G466" i="120"/>
  <c r="F466" i="120"/>
  <c r="A466" i="120"/>
  <c r="G465" i="120"/>
  <c r="F465" i="120"/>
  <c r="A465" i="120"/>
  <c r="G464" i="120"/>
  <c r="F464" i="120"/>
  <c r="A464" i="120"/>
  <c r="G463" i="120"/>
  <c r="F463" i="120"/>
  <c r="A463" i="120"/>
  <c r="G462" i="120"/>
  <c r="F462" i="120"/>
  <c r="A462" i="120"/>
  <c r="G461" i="120"/>
  <c r="F461" i="120"/>
  <c r="A461" i="120"/>
  <c r="G460" i="120"/>
  <c r="F460" i="120"/>
  <c r="A460" i="120"/>
  <c r="G459" i="120"/>
  <c r="F459" i="120"/>
  <c r="A459" i="120"/>
  <c r="G458" i="120"/>
  <c r="F458" i="120"/>
  <c r="A458" i="120"/>
  <c r="G457" i="120"/>
  <c r="F457" i="120"/>
  <c r="A457" i="120"/>
  <c r="G456" i="120"/>
  <c r="F456" i="120"/>
  <c r="A456" i="120"/>
  <c r="G455" i="120"/>
  <c r="F455" i="120"/>
  <c r="A455" i="120"/>
  <c r="G454" i="120"/>
  <c r="F454" i="120"/>
  <c r="A454" i="120"/>
  <c r="G453" i="120"/>
  <c r="F453" i="120"/>
  <c r="A453" i="120"/>
  <c r="G452" i="120"/>
  <c r="F452" i="120"/>
  <c r="A452" i="120"/>
  <c r="G451" i="120"/>
  <c r="F451" i="120"/>
  <c r="A451" i="120"/>
  <c r="G450" i="120"/>
  <c r="F450" i="120"/>
  <c r="A450" i="120"/>
  <c r="G449" i="120"/>
  <c r="F449" i="120"/>
  <c r="A449" i="120"/>
  <c r="G448" i="120"/>
  <c r="F448" i="120"/>
  <c r="A448" i="120"/>
  <c r="G447" i="120"/>
  <c r="F447" i="120"/>
  <c r="A447" i="120"/>
  <c r="G446" i="120"/>
  <c r="F446" i="120"/>
  <c r="A446" i="120"/>
  <c r="G445" i="120"/>
  <c r="F445" i="120"/>
  <c r="A445" i="120"/>
  <c r="G444" i="120"/>
  <c r="F444" i="120"/>
  <c r="A444" i="120"/>
  <c r="G443" i="120"/>
  <c r="F443" i="120"/>
  <c r="A443" i="120"/>
  <c r="G442" i="120"/>
  <c r="F442" i="120"/>
  <c r="A442" i="120"/>
  <c r="G441" i="120"/>
  <c r="F441" i="120"/>
  <c r="A441" i="120"/>
  <c r="G440" i="120"/>
  <c r="F440" i="120"/>
  <c r="A440" i="120"/>
  <c r="G439" i="120"/>
  <c r="F439" i="120"/>
  <c r="A439" i="120"/>
  <c r="G438" i="120"/>
  <c r="F438" i="120"/>
  <c r="A438" i="120"/>
  <c r="G437" i="120"/>
  <c r="F437" i="120"/>
  <c r="A437" i="120"/>
  <c r="G436" i="120"/>
  <c r="F436" i="120"/>
  <c r="A436" i="120"/>
  <c r="G435" i="120"/>
  <c r="F435" i="120"/>
  <c r="A435" i="120"/>
  <c r="G434" i="120"/>
  <c r="F434" i="120"/>
  <c r="A434" i="120"/>
  <c r="G433" i="120"/>
  <c r="F433" i="120"/>
  <c r="A433" i="120"/>
  <c r="G432" i="120"/>
  <c r="F432" i="120"/>
  <c r="A432" i="120"/>
  <c r="G431" i="120"/>
  <c r="F431" i="120"/>
  <c r="A431" i="120"/>
  <c r="G430" i="120"/>
  <c r="F430" i="120"/>
  <c r="A430" i="120"/>
  <c r="G429" i="120"/>
  <c r="F429" i="120"/>
  <c r="A429" i="120"/>
  <c r="G428" i="120"/>
  <c r="F428" i="120"/>
  <c r="A428" i="120"/>
  <c r="G427" i="120"/>
  <c r="F427" i="120"/>
  <c r="A427" i="120"/>
  <c r="G426" i="120"/>
  <c r="F426" i="120"/>
  <c r="A426" i="120"/>
  <c r="G425" i="120"/>
  <c r="F425" i="120"/>
  <c r="A425" i="120"/>
  <c r="G424" i="120"/>
  <c r="F424" i="120"/>
  <c r="A424" i="120"/>
  <c r="G423" i="120"/>
  <c r="F423" i="120"/>
  <c r="A423" i="120"/>
  <c r="G422" i="120"/>
  <c r="F422" i="120"/>
  <c r="A422" i="120"/>
  <c r="G421" i="120"/>
  <c r="F421" i="120"/>
  <c r="A421" i="120"/>
  <c r="G420" i="120"/>
  <c r="F420" i="120"/>
  <c r="A420" i="120"/>
  <c r="G419" i="120"/>
  <c r="F419" i="120"/>
  <c r="A419" i="120"/>
  <c r="G418" i="120"/>
  <c r="F418" i="120"/>
  <c r="A418" i="120"/>
  <c r="G417" i="120"/>
  <c r="F417" i="120"/>
  <c r="A417" i="120"/>
  <c r="G416" i="120"/>
  <c r="F416" i="120"/>
  <c r="A416" i="120"/>
  <c r="G415" i="120"/>
  <c r="F415" i="120"/>
  <c r="A415" i="120"/>
  <c r="G414" i="120"/>
  <c r="F414" i="120"/>
  <c r="A414" i="120"/>
  <c r="G413" i="120"/>
  <c r="F413" i="120"/>
  <c r="A413" i="120"/>
  <c r="G412" i="120"/>
  <c r="F412" i="120"/>
  <c r="A412" i="120"/>
  <c r="G411" i="120"/>
  <c r="F411" i="120"/>
  <c r="A411" i="120"/>
  <c r="G410" i="120"/>
  <c r="F410" i="120"/>
  <c r="A410" i="120"/>
  <c r="G409" i="120"/>
  <c r="F409" i="120"/>
  <c r="A409" i="120"/>
  <c r="G408" i="120"/>
  <c r="F408" i="120"/>
  <c r="A408" i="120"/>
  <c r="G407" i="120"/>
  <c r="F407" i="120"/>
  <c r="A407" i="120"/>
  <c r="G406" i="120"/>
  <c r="F406" i="120"/>
  <c r="A406" i="120"/>
  <c r="G405" i="120"/>
  <c r="F405" i="120"/>
  <c r="A405" i="120"/>
  <c r="G404" i="120"/>
  <c r="F404" i="120"/>
  <c r="A404" i="120"/>
  <c r="G403" i="120"/>
  <c r="F403" i="120"/>
  <c r="A403" i="120"/>
  <c r="G402" i="120"/>
  <c r="F402" i="120"/>
  <c r="A402" i="120"/>
  <c r="G401" i="120"/>
  <c r="F401" i="120"/>
  <c r="A401" i="120"/>
  <c r="G400" i="120"/>
  <c r="F400" i="120"/>
  <c r="A400" i="120"/>
  <c r="G399" i="120"/>
  <c r="F399" i="120"/>
  <c r="A399" i="120"/>
  <c r="G398" i="120"/>
  <c r="F398" i="120"/>
  <c r="A398" i="120"/>
  <c r="G397" i="120"/>
  <c r="F397" i="120"/>
  <c r="A397" i="120"/>
  <c r="G396" i="120"/>
  <c r="F396" i="120"/>
  <c r="A396" i="120"/>
  <c r="G395" i="120"/>
  <c r="F395" i="120"/>
  <c r="A395" i="120"/>
  <c r="G394" i="120"/>
  <c r="F394" i="120"/>
  <c r="A394" i="120"/>
  <c r="G393" i="120"/>
  <c r="F393" i="120"/>
  <c r="A393" i="120"/>
  <c r="G392" i="120"/>
  <c r="F392" i="120"/>
  <c r="A392" i="120"/>
  <c r="G391" i="120"/>
  <c r="F391" i="120"/>
  <c r="A391" i="120"/>
  <c r="G390" i="120"/>
  <c r="F390" i="120"/>
  <c r="A390" i="120"/>
  <c r="G389" i="120"/>
  <c r="F389" i="120"/>
  <c r="A389" i="120"/>
  <c r="G388" i="120"/>
  <c r="F388" i="120"/>
  <c r="A388" i="120"/>
  <c r="G387" i="120"/>
  <c r="F387" i="120"/>
  <c r="A387" i="120"/>
  <c r="G386" i="120"/>
  <c r="F386" i="120"/>
  <c r="A386" i="120"/>
  <c r="G385" i="120"/>
  <c r="F385" i="120"/>
  <c r="A385" i="120"/>
  <c r="G384" i="120"/>
  <c r="F384" i="120"/>
  <c r="A384" i="120"/>
  <c r="G383" i="120"/>
  <c r="F383" i="120"/>
  <c r="A383" i="120"/>
  <c r="G382" i="120"/>
  <c r="F382" i="120"/>
  <c r="A382" i="120"/>
  <c r="G381" i="120"/>
  <c r="F381" i="120"/>
  <c r="A381" i="120"/>
  <c r="G380" i="120"/>
  <c r="F380" i="120"/>
  <c r="A380" i="120"/>
  <c r="G379" i="120"/>
  <c r="F379" i="120"/>
  <c r="A379" i="120"/>
  <c r="G378" i="120"/>
  <c r="F378" i="120"/>
  <c r="A378" i="120"/>
  <c r="G377" i="120"/>
  <c r="F377" i="120"/>
  <c r="A377" i="120"/>
  <c r="G376" i="120"/>
  <c r="F376" i="120"/>
  <c r="A376" i="120"/>
  <c r="G375" i="120"/>
  <c r="F375" i="120"/>
  <c r="A375" i="120"/>
  <c r="G374" i="120"/>
  <c r="F374" i="120"/>
  <c r="A374" i="120"/>
  <c r="G373" i="120"/>
  <c r="F373" i="120"/>
  <c r="A373" i="120"/>
  <c r="G372" i="120"/>
  <c r="F372" i="120"/>
  <c r="A372" i="120"/>
  <c r="G371" i="120"/>
  <c r="F371" i="120"/>
  <c r="A371" i="120"/>
  <c r="G370" i="120"/>
  <c r="F370" i="120"/>
  <c r="A370" i="120"/>
  <c r="G369" i="120"/>
  <c r="F369" i="120"/>
  <c r="A369" i="120"/>
  <c r="G368" i="120"/>
  <c r="F368" i="120"/>
  <c r="A368" i="120"/>
  <c r="G367" i="120"/>
  <c r="F367" i="120"/>
  <c r="A367" i="120"/>
  <c r="G366" i="120"/>
  <c r="F366" i="120"/>
  <c r="A366" i="120"/>
  <c r="G365" i="120"/>
  <c r="F365" i="120"/>
  <c r="A365" i="120"/>
  <c r="G364" i="120"/>
  <c r="F364" i="120"/>
  <c r="A364" i="120"/>
  <c r="G363" i="120"/>
  <c r="F363" i="120"/>
  <c r="A363" i="120"/>
  <c r="G362" i="120"/>
  <c r="F362" i="120"/>
  <c r="A362" i="120"/>
  <c r="G361" i="120"/>
  <c r="F361" i="120"/>
  <c r="A361" i="120"/>
  <c r="G360" i="120"/>
  <c r="F360" i="120"/>
  <c r="A360" i="120"/>
  <c r="G359" i="120"/>
  <c r="F359" i="120"/>
  <c r="A359" i="120"/>
  <c r="G358" i="120"/>
  <c r="F358" i="120"/>
  <c r="A358" i="120"/>
  <c r="G357" i="120"/>
  <c r="F357" i="120"/>
  <c r="A357" i="120"/>
  <c r="G356" i="120"/>
  <c r="F356" i="120"/>
  <c r="A356" i="120"/>
  <c r="G355" i="120"/>
  <c r="F355" i="120"/>
  <c r="A355" i="120"/>
  <c r="G354" i="120"/>
  <c r="F354" i="120"/>
  <c r="A354" i="120"/>
  <c r="G353" i="120"/>
  <c r="F353" i="120"/>
  <c r="A353" i="120"/>
  <c r="G352" i="120"/>
  <c r="F352" i="120"/>
  <c r="A352" i="120"/>
  <c r="G351" i="120"/>
  <c r="F351" i="120"/>
  <c r="A351" i="120"/>
  <c r="G350" i="120"/>
  <c r="F350" i="120"/>
  <c r="A350" i="120"/>
  <c r="G349" i="120"/>
  <c r="F349" i="120"/>
  <c r="A349" i="120"/>
  <c r="G348" i="120"/>
  <c r="F348" i="120"/>
  <c r="A348" i="120"/>
  <c r="G347" i="120"/>
  <c r="F347" i="120"/>
  <c r="A347" i="120"/>
  <c r="G346" i="120"/>
  <c r="F346" i="120"/>
  <c r="A346" i="120"/>
  <c r="G345" i="120"/>
  <c r="F345" i="120"/>
  <c r="A345" i="120"/>
  <c r="G344" i="120"/>
  <c r="F344" i="120"/>
  <c r="A344" i="120"/>
  <c r="G343" i="120"/>
  <c r="F343" i="120"/>
  <c r="A343" i="120"/>
  <c r="G342" i="120"/>
  <c r="F342" i="120"/>
  <c r="A342" i="120"/>
  <c r="G341" i="120"/>
  <c r="F341" i="120"/>
  <c r="A341" i="120"/>
  <c r="G340" i="120"/>
  <c r="F340" i="120"/>
  <c r="A340" i="120"/>
  <c r="G339" i="120"/>
  <c r="F339" i="120"/>
  <c r="A339" i="120"/>
  <c r="G338" i="120"/>
  <c r="F338" i="120"/>
  <c r="A338" i="120"/>
  <c r="G337" i="120"/>
  <c r="F337" i="120"/>
  <c r="A337" i="120"/>
  <c r="G336" i="120"/>
  <c r="F336" i="120"/>
  <c r="A336" i="120"/>
  <c r="G335" i="120"/>
  <c r="F335" i="120"/>
  <c r="A335" i="120"/>
  <c r="G334" i="120"/>
  <c r="F334" i="120"/>
  <c r="A334" i="120"/>
  <c r="G333" i="120"/>
  <c r="F333" i="120"/>
  <c r="A333" i="120"/>
  <c r="G332" i="120"/>
  <c r="F332" i="120"/>
  <c r="A332" i="120"/>
  <c r="G331" i="120"/>
  <c r="F331" i="120"/>
  <c r="A331" i="120"/>
  <c r="G330" i="120"/>
  <c r="F330" i="120"/>
  <c r="A330" i="120"/>
  <c r="G329" i="120"/>
  <c r="F329" i="120"/>
  <c r="A329" i="120"/>
  <c r="G328" i="120"/>
  <c r="F328" i="120"/>
  <c r="A328" i="120"/>
  <c r="G327" i="120"/>
  <c r="F327" i="120"/>
  <c r="A327" i="120"/>
  <c r="G326" i="120"/>
  <c r="F326" i="120"/>
  <c r="A326" i="120"/>
  <c r="G325" i="120"/>
  <c r="F325" i="120"/>
  <c r="A325" i="120"/>
  <c r="G324" i="120"/>
  <c r="F324" i="120"/>
  <c r="A324" i="120"/>
  <c r="G323" i="120"/>
  <c r="F323" i="120"/>
  <c r="A323" i="120"/>
  <c r="G322" i="120"/>
  <c r="F322" i="120"/>
  <c r="A322" i="120"/>
  <c r="G321" i="120"/>
  <c r="F321" i="120"/>
  <c r="A321" i="120"/>
  <c r="G320" i="120"/>
  <c r="F320" i="120"/>
  <c r="A320" i="120"/>
  <c r="G319" i="120"/>
  <c r="F319" i="120"/>
  <c r="A319" i="120"/>
  <c r="G318" i="120"/>
  <c r="F318" i="120"/>
  <c r="A318" i="120"/>
  <c r="G317" i="120"/>
  <c r="F317" i="120"/>
  <c r="A317" i="120"/>
  <c r="G316" i="120"/>
  <c r="F316" i="120"/>
  <c r="A316" i="120"/>
  <c r="G315" i="120"/>
  <c r="F315" i="120"/>
  <c r="A315" i="120"/>
  <c r="G314" i="120"/>
  <c r="F314" i="120"/>
  <c r="A314" i="120"/>
  <c r="G313" i="120"/>
  <c r="F313" i="120"/>
  <c r="A313" i="120"/>
  <c r="G312" i="120"/>
  <c r="F312" i="120"/>
  <c r="A312" i="120"/>
  <c r="G311" i="120"/>
  <c r="F311" i="120"/>
  <c r="A311" i="120"/>
  <c r="G310" i="120"/>
  <c r="F310" i="120"/>
  <c r="A310" i="120"/>
  <c r="G309" i="120"/>
  <c r="F309" i="120"/>
  <c r="A309" i="120"/>
  <c r="G308" i="120"/>
  <c r="F308" i="120"/>
  <c r="A308" i="120"/>
  <c r="G307" i="120"/>
  <c r="F307" i="120"/>
  <c r="A307" i="120"/>
  <c r="G306" i="120"/>
  <c r="F306" i="120"/>
  <c r="A306" i="120"/>
  <c r="G305" i="120"/>
  <c r="F305" i="120"/>
  <c r="A305" i="120"/>
  <c r="G304" i="120"/>
  <c r="F304" i="120"/>
  <c r="A304" i="120"/>
  <c r="G303" i="120"/>
  <c r="F303" i="120"/>
  <c r="A303" i="120"/>
  <c r="G302" i="120"/>
  <c r="F302" i="120"/>
  <c r="A302" i="120"/>
  <c r="G301" i="120"/>
  <c r="F301" i="120"/>
  <c r="A301" i="120"/>
  <c r="G300" i="120"/>
  <c r="F300" i="120"/>
  <c r="A300" i="120"/>
  <c r="G299" i="120"/>
  <c r="F299" i="120"/>
  <c r="A299" i="120"/>
  <c r="G298" i="120"/>
  <c r="F298" i="120"/>
  <c r="A298" i="120"/>
  <c r="G297" i="120"/>
  <c r="F297" i="120"/>
  <c r="A297" i="120"/>
  <c r="G296" i="120"/>
  <c r="F296" i="120"/>
  <c r="A296" i="120"/>
  <c r="G295" i="120"/>
  <c r="F295" i="120"/>
  <c r="A295" i="120"/>
  <c r="G294" i="120"/>
  <c r="F294" i="120"/>
  <c r="A294" i="120"/>
  <c r="G293" i="120"/>
  <c r="F293" i="120"/>
  <c r="A293" i="120"/>
  <c r="G292" i="120"/>
  <c r="F292" i="120"/>
  <c r="A292" i="120"/>
  <c r="G291" i="120"/>
  <c r="F291" i="120"/>
  <c r="A291" i="120"/>
  <c r="G290" i="120"/>
  <c r="F290" i="120"/>
  <c r="A290" i="120"/>
  <c r="G289" i="120"/>
  <c r="F289" i="120"/>
  <c r="A289" i="120"/>
  <c r="G288" i="120"/>
  <c r="F288" i="120"/>
  <c r="A288" i="120"/>
  <c r="G287" i="120"/>
  <c r="F287" i="120"/>
  <c r="A287" i="120"/>
  <c r="G286" i="120"/>
  <c r="F286" i="120"/>
  <c r="A286" i="120"/>
  <c r="G285" i="120"/>
  <c r="F285" i="120"/>
  <c r="A285" i="120"/>
  <c r="G284" i="120"/>
  <c r="F284" i="120"/>
  <c r="A284" i="120"/>
  <c r="G283" i="120"/>
  <c r="F283" i="120"/>
  <c r="A283" i="120"/>
  <c r="G282" i="120"/>
  <c r="F282" i="120"/>
  <c r="A282" i="120"/>
  <c r="G281" i="120"/>
  <c r="F281" i="120"/>
  <c r="A281" i="120"/>
  <c r="G280" i="120"/>
  <c r="F280" i="120"/>
  <c r="A280" i="120"/>
  <c r="G279" i="120"/>
  <c r="F279" i="120"/>
  <c r="A279" i="120"/>
  <c r="G278" i="120"/>
  <c r="F278" i="120"/>
  <c r="A278" i="120"/>
  <c r="G277" i="120"/>
  <c r="F277" i="120"/>
  <c r="A277" i="120"/>
  <c r="G276" i="120"/>
  <c r="F276" i="120"/>
  <c r="A276" i="120"/>
  <c r="G275" i="120"/>
  <c r="F275" i="120"/>
  <c r="A275" i="120"/>
  <c r="G274" i="120"/>
  <c r="F274" i="120"/>
  <c r="A274" i="120"/>
  <c r="G273" i="120"/>
  <c r="F273" i="120"/>
  <c r="A273" i="120"/>
  <c r="G272" i="120"/>
  <c r="F272" i="120"/>
  <c r="A272" i="120"/>
  <c r="G271" i="120"/>
  <c r="F271" i="120"/>
  <c r="A271" i="120"/>
  <c r="G270" i="120"/>
  <c r="F270" i="120"/>
  <c r="A270" i="120"/>
  <c r="G269" i="120"/>
  <c r="F269" i="120"/>
  <c r="A269" i="120"/>
  <c r="G268" i="120"/>
  <c r="F268" i="120"/>
  <c r="A268" i="120"/>
  <c r="G267" i="120"/>
  <c r="F267" i="120"/>
  <c r="A267" i="120"/>
  <c r="G266" i="120"/>
  <c r="F266" i="120"/>
  <c r="A266" i="120"/>
  <c r="G265" i="120"/>
  <c r="F265" i="120"/>
  <c r="A265" i="120"/>
  <c r="G264" i="120"/>
  <c r="F264" i="120"/>
  <c r="A264" i="120"/>
  <c r="G263" i="120"/>
  <c r="F263" i="120"/>
  <c r="A263" i="120"/>
  <c r="G262" i="120"/>
  <c r="F262" i="120"/>
  <c r="A262" i="120"/>
  <c r="G261" i="120"/>
  <c r="F261" i="120"/>
  <c r="A261" i="120"/>
  <c r="G260" i="120"/>
  <c r="F260" i="120"/>
  <c r="A260" i="120"/>
  <c r="G259" i="120"/>
  <c r="F259" i="120"/>
  <c r="A259" i="120"/>
  <c r="G258" i="120"/>
  <c r="F258" i="120"/>
  <c r="A258" i="120"/>
  <c r="G257" i="120"/>
  <c r="F257" i="120"/>
  <c r="A257" i="120"/>
  <c r="G256" i="120"/>
  <c r="F256" i="120"/>
  <c r="A256" i="120"/>
  <c r="G255" i="120"/>
  <c r="F255" i="120"/>
  <c r="A255" i="120"/>
  <c r="G254" i="120"/>
  <c r="F254" i="120"/>
  <c r="A254" i="120"/>
  <c r="G253" i="120"/>
  <c r="F253" i="120"/>
  <c r="A253" i="120"/>
  <c r="G252" i="120"/>
  <c r="F252" i="120"/>
  <c r="A252" i="120"/>
  <c r="G251" i="120"/>
  <c r="F251" i="120"/>
  <c r="A251" i="120"/>
  <c r="G250" i="120"/>
  <c r="F250" i="120"/>
  <c r="A250" i="120"/>
  <c r="G249" i="120"/>
  <c r="F249" i="120"/>
  <c r="A249" i="120"/>
  <c r="G248" i="120"/>
  <c r="F248" i="120"/>
  <c r="A248" i="120"/>
  <c r="G247" i="120"/>
  <c r="F247" i="120"/>
  <c r="A247" i="120"/>
  <c r="G246" i="120"/>
  <c r="F246" i="120"/>
  <c r="A246" i="120"/>
  <c r="G245" i="120"/>
  <c r="F245" i="120"/>
  <c r="A245" i="120"/>
  <c r="G244" i="120"/>
  <c r="F244" i="120"/>
  <c r="A244" i="120"/>
  <c r="G243" i="120"/>
  <c r="F243" i="120"/>
  <c r="A243" i="120"/>
  <c r="G242" i="120"/>
  <c r="F242" i="120"/>
  <c r="A242" i="120"/>
  <c r="G241" i="120"/>
  <c r="F241" i="120"/>
  <c r="A241" i="120"/>
  <c r="G240" i="120"/>
  <c r="F240" i="120"/>
  <c r="A240" i="120"/>
  <c r="G239" i="120"/>
  <c r="F239" i="120"/>
  <c r="A239" i="120"/>
  <c r="G238" i="120"/>
  <c r="F238" i="120"/>
  <c r="A238" i="120"/>
  <c r="G237" i="120"/>
  <c r="F237" i="120"/>
  <c r="A237" i="120"/>
  <c r="G236" i="120"/>
  <c r="F236" i="120"/>
  <c r="A236" i="120"/>
  <c r="G235" i="120"/>
  <c r="F235" i="120"/>
  <c r="A235" i="120"/>
  <c r="G234" i="120"/>
  <c r="F234" i="120"/>
  <c r="A234" i="120"/>
  <c r="G233" i="120"/>
  <c r="F233" i="120"/>
  <c r="A233" i="120"/>
  <c r="G232" i="120"/>
  <c r="F232" i="120"/>
  <c r="A232" i="120"/>
  <c r="G231" i="120"/>
  <c r="F231" i="120"/>
  <c r="A231" i="120"/>
  <c r="G230" i="120"/>
  <c r="F230" i="120"/>
  <c r="A230" i="120"/>
  <c r="G229" i="120"/>
  <c r="F229" i="120"/>
  <c r="A229" i="120"/>
  <c r="G228" i="120"/>
  <c r="F228" i="120"/>
  <c r="A228" i="120"/>
  <c r="G227" i="120"/>
  <c r="F227" i="120"/>
  <c r="A227" i="120"/>
  <c r="G226" i="120"/>
  <c r="F226" i="120"/>
  <c r="A226" i="120"/>
  <c r="G225" i="120"/>
  <c r="F225" i="120"/>
  <c r="A225" i="120"/>
  <c r="G224" i="120"/>
  <c r="F224" i="120"/>
  <c r="A224" i="120"/>
  <c r="G223" i="120"/>
  <c r="F223" i="120"/>
  <c r="A223" i="120"/>
  <c r="G222" i="120"/>
  <c r="F222" i="120"/>
  <c r="A222" i="120"/>
  <c r="G221" i="120"/>
  <c r="F221" i="120"/>
  <c r="A221" i="120"/>
  <c r="G220" i="120"/>
  <c r="F220" i="120"/>
  <c r="A220" i="120"/>
  <c r="G219" i="120"/>
  <c r="F219" i="120"/>
  <c r="A219" i="120"/>
  <c r="G218" i="120"/>
  <c r="F218" i="120"/>
  <c r="A218" i="120"/>
  <c r="G217" i="120"/>
  <c r="F217" i="120"/>
  <c r="A217" i="120"/>
  <c r="G216" i="120"/>
  <c r="F216" i="120"/>
  <c r="A216" i="120"/>
  <c r="G215" i="120"/>
  <c r="F215" i="120"/>
  <c r="A215" i="120"/>
  <c r="G214" i="120"/>
  <c r="F214" i="120"/>
  <c r="A214" i="120"/>
  <c r="G213" i="120"/>
  <c r="F213" i="120"/>
  <c r="A213" i="120"/>
  <c r="G212" i="120"/>
  <c r="F212" i="120"/>
  <c r="A212" i="120"/>
  <c r="G211" i="120"/>
  <c r="F211" i="120"/>
  <c r="A211" i="120"/>
  <c r="G210" i="120"/>
  <c r="F210" i="120"/>
  <c r="A210" i="120"/>
  <c r="G209" i="120"/>
  <c r="F209" i="120"/>
  <c r="A209" i="120"/>
  <c r="G208" i="120"/>
  <c r="F208" i="120"/>
  <c r="A208" i="120"/>
  <c r="G207" i="120"/>
  <c r="F207" i="120"/>
  <c r="A207" i="120"/>
  <c r="G206" i="120"/>
  <c r="F206" i="120"/>
  <c r="A206" i="120"/>
  <c r="G205" i="120"/>
  <c r="F205" i="120"/>
  <c r="A205" i="120"/>
  <c r="G204" i="120"/>
  <c r="F204" i="120"/>
  <c r="A204" i="120"/>
  <c r="G203" i="120"/>
  <c r="F203" i="120"/>
  <c r="A203" i="120"/>
  <c r="G202" i="120"/>
  <c r="F202" i="120"/>
  <c r="A202" i="120"/>
  <c r="G201" i="120"/>
  <c r="F201" i="120"/>
  <c r="A201" i="120"/>
  <c r="G200" i="120"/>
  <c r="F200" i="120"/>
  <c r="A200" i="120"/>
  <c r="G199" i="120"/>
  <c r="F199" i="120"/>
  <c r="A199" i="120"/>
  <c r="G198" i="120"/>
  <c r="F198" i="120"/>
  <c r="A198" i="120"/>
  <c r="G197" i="120"/>
  <c r="F197" i="120"/>
  <c r="A197" i="120"/>
  <c r="G196" i="120"/>
  <c r="F196" i="120"/>
  <c r="A196" i="120"/>
  <c r="G195" i="120"/>
  <c r="F195" i="120"/>
  <c r="A195" i="120"/>
  <c r="G194" i="120"/>
  <c r="F194" i="120"/>
  <c r="A194" i="120"/>
  <c r="G193" i="120"/>
  <c r="F193" i="120"/>
  <c r="A193" i="120"/>
  <c r="G192" i="120"/>
  <c r="F192" i="120"/>
  <c r="A192" i="120"/>
  <c r="G191" i="120"/>
  <c r="F191" i="120"/>
  <c r="A191" i="120"/>
  <c r="G190" i="120"/>
  <c r="F190" i="120"/>
  <c r="A190" i="120"/>
  <c r="G189" i="120"/>
  <c r="F189" i="120"/>
  <c r="A189" i="120"/>
  <c r="G188" i="120"/>
  <c r="F188" i="120"/>
  <c r="A188" i="120"/>
  <c r="G187" i="120"/>
  <c r="F187" i="120"/>
  <c r="A187" i="120"/>
  <c r="G186" i="120"/>
  <c r="F186" i="120"/>
  <c r="A186" i="120"/>
  <c r="G185" i="120"/>
  <c r="F185" i="120"/>
  <c r="A185" i="120"/>
  <c r="G184" i="120"/>
  <c r="F184" i="120"/>
  <c r="A184" i="120"/>
  <c r="G183" i="120"/>
  <c r="F183" i="120"/>
  <c r="A183" i="120"/>
  <c r="G182" i="120"/>
  <c r="F182" i="120"/>
  <c r="A182" i="120"/>
  <c r="G181" i="120"/>
  <c r="F181" i="120"/>
  <c r="A181" i="120"/>
  <c r="G180" i="120"/>
  <c r="F180" i="120"/>
  <c r="A180" i="120"/>
  <c r="G179" i="120"/>
  <c r="F179" i="120"/>
  <c r="A179" i="120"/>
  <c r="G178" i="120"/>
  <c r="F178" i="120"/>
  <c r="A178" i="120"/>
  <c r="G177" i="120"/>
  <c r="F177" i="120"/>
  <c r="A177" i="120"/>
  <c r="G176" i="120"/>
  <c r="F176" i="120"/>
  <c r="A176" i="120"/>
  <c r="G175" i="120"/>
  <c r="F175" i="120"/>
  <c r="A175" i="120"/>
  <c r="G174" i="120"/>
  <c r="F174" i="120"/>
  <c r="A174" i="120"/>
  <c r="G173" i="120"/>
  <c r="F173" i="120"/>
  <c r="A173" i="120"/>
  <c r="G172" i="120"/>
  <c r="F172" i="120"/>
  <c r="A172" i="120"/>
  <c r="G171" i="120"/>
  <c r="F171" i="120"/>
  <c r="A171" i="120"/>
  <c r="G170" i="120"/>
  <c r="F170" i="120"/>
  <c r="A170" i="120"/>
  <c r="G169" i="120"/>
  <c r="F169" i="120"/>
  <c r="A169" i="120"/>
  <c r="G168" i="120"/>
  <c r="F168" i="120"/>
  <c r="A168" i="120"/>
  <c r="G167" i="120"/>
  <c r="F167" i="120"/>
  <c r="A167" i="120"/>
  <c r="G166" i="120"/>
  <c r="F166" i="120"/>
  <c r="A166" i="120"/>
  <c r="G165" i="120"/>
  <c r="F165" i="120"/>
  <c r="A165" i="120"/>
  <c r="G164" i="120"/>
  <c r="F164" i="120"/>
  <c r="A164" i="120"/>
  <c r="G163" i="120"/>
  <c r="F163" i="120"/>
  <c r="A163" i="120"/>
  <c r="G162" i="120"/>
  <c r="F162" i="120"/>
  <c r="A162" i="120"/>
  <c r="G161" i="120"/>
  <c r="F161" i="120"/>
  <c r="A161" i="120"/>
  <c r="G160" i="120"/>
  <c r="F160" i="120"/>
  <c r="A160" i="120"/>
  <c r="G159" i="120"/>
  <c r="F159" i="120"/>
  <c r="A159" i="120"/>
  <c r="G158" i="120"/>
  <c r="F158" i="120"/>
  <c r="A158" i="120"/>
  <c r="G157" i="120"/>
  <c r="F157" i="120"/>
  <c r="A157" i="120"/>
  <c r="G156" i="120"/>
  <c r="F156" i="120"/>
  <c r="A156" i="120"/>
  <c r="G155" i="120"/>
  <c r="F155" i="120"/>
  <c r="A155" i="120"/>
  <c r="G154" i="120"/>
  <c r="F154" i="120"/>
  <c r="A154" i="120"/>
  <c r="G153" i="120"/>
  <c r="F153" i="120"/>
  <c r="A153" i="120"/>
  <c r="G152" i="120"/>
  <c r="F152" i="120"/>
  <c r="A152" i="120"/>
  <c r="G151" i="120"/>
  <c r="F151" i="120"/>
  <c r="A151" i="120"/>
  <c r="G150" i="120"/>
  <c r="F150" i="120"/>
  <c r="A150" i="120"/>
  <c r="G149" i="120"/>
  <c r="F149" i="120"/>
  <c r="A149" i="120"/>
  <c r="G148" i="120"/>
  <c r="F148" i="120"/>
  <c r="A148" i="120"/>
  <c r="G147" i="120"/>
  <c r="F147" i="120"/>
  <c r="A147" i="120"/>
  <c r="G146" i="120"/>
  <c r="F146" i="120"/>
  <c r="A146" i="120"/>
  <c r="G145" i="120"/>
  <c r="F145" i="120"/>
  <c r="A145" i="120"/>
  <c r="G144" i="120"/>
  <c r="F144" i="120"/>
  <c r="A144" i="120"/>
  <c r="G143" i="120"/>
  <c r="F143" i="120"/>
  <c r="A143" i="120"/>
  <c r="G142" i="120"/>
  <c r="F142" i="120"/>
  <c r="A142" i="120"/>
  <c r="G141" i="120"/>
  <c r="F141" i="120"/>
  <c r="A141" i="120"/>
  <c r="G140" i="120"/>
  <c r="F140" i="120"/>
  <c r="A140" i="120"/>
  <c r="G139" i="120"/>
  <c r="F139" i="120"/>
  <c r="A139" i="120"/>
  <c r="G138" i="120"/>
  <c r="F138" i="120"/>
  <c r="A138" i="120"/>
  <c r="G137" i="120"/>
  <c r="F137" i="120"/>
  <c r="A137" i="120"/>
  <c r="G136" i="120"/>
  <c r="F136" i="120"/>
  <c r="A136" i="120"/>
  <c r="G135" i="120"/>
  <c r="F135" i="120"/>
  <c r="A135" i="120"/>
  <c r="G134" i="120"/>
  <c r="F134" i="120"/>
  <c r="A134" i="120"/>
  <c r="G133" i="120"/>
  <c r="F133" i="120"/>
  <c r="A133" i="120"/>
  <c r="G132" i="120"/>
  <c r="F132" i="120"/>
  <c r="A132" i="120"/>
  <c r="G131" i="120"/>
  <c r="F131" i="120"/>
  <c r="A131" i="120"/>
  <c r="G130" i="120"/>
  <c r="F130" i="120"/>
  <c r="A130" i="120"/>
  <c r="G129" i="120"/>
  <c r="F129" i="120"/>
  <c r="A129" i="120"/>
  <c r="G128" i="120"/>
  <c r="F128" i="120"/>
  <c r="A128" i="120"/>
  <c r="G127" i="120"/>
  <c r="F127" i="120"/>
  <c r="A127" i="120"/>
  <c r="G126" i="120"/>
  <c r="F126" i="120"/>
  <c r="A126" i="120"/>
  <c r="G125" i="120"/>
  <c r="F125" i="120"/>
  <c r="A125" i="120"/>
  <c r="G124" i="120"/>
  <c r="F124" i="120"/>
  <c r="A124" i="120"/>
  <c r="G123" i="120"/>
  <c r="F123" i="120"/>
  <c r="A123" i="120"/>
  <c r="G122" i="120"/>
  <c r="F122" i="120"/>
  <c r="A122" i="120"/>
  <c r="G121" i="120"/>
  <c r="F121" i="120"/>
  <c r="A121" i="120"/>
  <c r="G120" i="120"/>
  <c r="F120" i="120"/>
  <c r="A120" i="120"/>
  <c r="G119" i="120"/>
  <c r="F119" i="120"/>
  <c r="A119" i="120"/>
  <c r="G118" i="120"/>
  <c r="F118" i="120"/>
  <c r="A118" i="120"/>
  <c r="G117" i="120"/>
  <c r="F117" i="120"/>
  <c r="A117" i="120"/>
  <c r="G116" i="120"/>
  <c r="F116" i="120"/>
  <c r="A116" i="120"/>
  <c r="G115" i="120"/>
  <c r="F115" i="120"/>
  <c r="A115" i="120"/>
  <c r="G114" i="120"/>
  <c r="F114" i="120"/>
  <c r="A114" i="120"/>
  <c r="G113" i="120"/>
  <c r="F113" i="120"/>
  <c r="A113" i="120"/>
  <c r="G112" i="120"/>
  <c r="F112" i="120"/>
  <c r="A112" i="120"/>
  <c r="G111" i="120"/>
  <c r="F111" i="120"/>
  <c r="A111" i="120"/>
  <c r="G110" i="120"/>
  <c r="F110" i="120"/>
  <c r="A110" i="120"/>
  <c r="G109" i="120"/>
  <c r="F109" i="120"/>
  <c r="A109" i="120"/>
  <c r="G108" i="120"/>
  <c r="F108" i="120"/>
  <c r="E108" i="120"/>
  <c r="A108" i="120"/>
  <c r="G107" i="120"/>
  <c r="F107" i="120"/>
  <c r="E107" i="120"/>
  <c r="A107" i="120"/>
  <c r="G106" i="120"/>
  <c r="F106" i="120"/>
  <c r="A106" i="120"/>
  <c r="G105" i="120"/>
  <c r="F105" i="120"/>
  <c r="A105" i="120"/>
  <c r="G104" i="120"/>
  <c r="F104" i="120"/>
  <c r="A104" i="120"/>
  <c r="G103" i="120"/>
  <c r="F103" i="120"/>
  <c r="A103" i="120"/>
  <c r="G102" i="120"/>
  <c r="F102" i="120"/>
  <c r="A102" i="120"/>
  <c r="G101" i="120"/>
  <c r="F101" i="120"/>
  <c r="A101" i="120"/>
  <c r="G100" i="120"/>
  <c r="F100" i="120"/>
  <c r="A100" i="120"/>
  <c r="G99" i="120"/>
  <c r="F99" i="120"/>
  <c r="A99" i="120"/>
  <c r="G98" i="120"/>
  <c r="F98" i="120"/>
  <c r="A98" i="120"/>
  <c r="G97" i="120"/>
  <c r="F97" i="120"/>
  <c r="A97" i="120"/>
  <c r="G96" i="120"/>
  <c r="F96" i="120"/>
  <c r="A96" i="120"/>
  <c r="G95" i="120"/>
  <c r="F95" i="120"/>
  <c r="A95" i="120"/>
  <c r="G94" i="120"/>
  <c r="F94" i="120"/>
  <c r="A94" i="120"/>
  <c r="G93" i="120"/>
  <c r="F93" i="120"/>
  <c r="A93" i="120"/>
  <c r="G92" i="120"/>
  <c r="F92" i="120"/>
  <c r="A92" i="120"/>
  <c r="G91" i="120"/>
  <c r="F91" i="120"/>
  <c r="A91" i="120"/>
  <c r="G90" i="120"/>
  <c r="F90" i="120"/>
  <c r="A90" i="120"/>
  <c r="G89" i="120"/>
  <c r="F89" i="120"/>
  <c r="A89" i="120"/>
  <c r="G88" i="120"/>
  <c r="F88" i="120"/>
  <c r="A88" i="120"/>
  <c r="G87" i="120"/>
  <c r="F87" i="120"/>
  <c r="A87" i="120"/>
  <c r="G86" i="120"/>
  <c r="F86" i="120"/>
  <c r="A86" i="120"/>
  <c r="G85" i="120"/>
  <c r="F85" i="120"/>
  <c r="A85" i="120"/>
  <c r="G84" i="120"/>
  <c r="F84" i="120"/>
  <c r="A84" i="120"/>
  <c r="G83" i="120"/>
  <c r="F83" i="120"/>
  <c r="A83" i="120"/>
  <c r="G82" i="120"/>
  <c r="F82" i="120"/>
  <c r="A82" i="120"/>
  <c r="G81" i="120"/>
  <c r="F81" i="120"/>
  <c r="A81" i="120"/>
  <c r="G80" i="120"/>
  <c r="F80" i="120"/>
  <c r="A80" i="120"/>
  <c r="G79" i="120"/>
  <c r="F79" i="120"/>
  <c r="A79" i="120"/>
  <c r="G78" i="120"/>
  <c r="F78" i="120"/>
  <c r="A78" i="120"/>
  <c r="G77" i="120"/>
  <c r="F77" i="120"/>
  <c r="A77" i="120"/>
  <c r="G76" i="120"/>
  <c r="F76" i="120"/>
  <c r="A76" i="120"/>
  <c r="G75" i="120"/>
  <c r="F75" i="120"/>
  <c r="A75" i="120"/>
  <c r="G74" i="120"/>
  <c r="F74" i="120"/>
  <c r="A74" i="120"/>
  <c r="G73" i="120"/>
  <c r="F73" i="120"/>
  <c r="A73" i="120"/>
  <c r="G72" i="120"/>
  <c r="F72" i="120"/>
  <c r="A72" i="120"/>
  <c r="G71" i="120"/>
  <c r="F71" i="120"/>
  <c r="A71" i="120"/>
  <c r="G70" i="120"/>
  <c r="F70" i="120"/>
  <c r="A70" i="120"/>
  <c r="G69" i="120"/>
  <c r="F69" i="120"/>
  <c r="A69" i="120"/>
  <c r="G68" i="120"/>
  <c r="F68" i="120"/>
  <c r="A68" i="120"/>
  <c r="G67" i="120"/>
  <c r="F67" i="120"/>
  <c r="A67" i="120"/>
  <c r="G66" i="120"/>
  <c r="F66" i="120"/>
  <c r="A66" i="120"/>
  <c r="G65" i="120"/>
  <c r="F65" i="120"/>
  <c r="A65" i="120"/>
  <c r="G64" i="120"/>
  <c r="F64" i="120"/>
  <c r="A64" i="120"/>
  <c r="G63" i="120"/>
  <c r="F63" i="120"/>
  <c r="A63" i="120"/>
  <c r="G62" i="120"/>
  <c r="F62" i="120"/>
  <c r="A62" i="120"/>
  <c r="G61" i="120"/>
  <c r="F61" i="120"/>
  <c r="A61" i="120"/>
  <c r="G60" i="120"/>
  <c r="F60" i="120"/>
  <c r="A60" i="120"/>
  <c r="G59" i="120"/>
  <c r="F59" i="120"/>
  <c r="A59" i="120"/>
  <c r="G58" i="120"/>
  <c r="F58" i="120"/>
  <c r="A58" i="120"/>
  <c r="G57" i="120"/>
  <c r="F57" i="120"/>
  <c r="A57" i="120"/>
  <c r="G56" i="120"/>
  <c r="F56" i="120"/>
  <c r="A56" i="120"/>
  <c r="G55" i="120"/>
  <c r="F55" i="120"/>
  <c r="A55" i="120"/>
  <c r="G54" i="120"/>
  <c r="F54" i="120"/>
  <c r="A54" i="120"/>
  <c r="G53" i="120"/>
  <c r="F53" i="120"/>
  <c r="A53" i="120"/>
  <c r="G52" i="120"/>
  <c r="F52" i="120"/>
  <c r="A52" i="120"/>
  <c r="G51" i="120"/>
  <c r="F51" i="120"/>
  <c r="A51" i="120"/>
  <c r="G50" i="120"/>
  <c r="F50" i="120"/>
  <c r="A50" i="120"/>
  <c r="G49" i="120"/>
  <c r="F49" i="120"/>
  <c r="A49" i="120"/>
  <c r="G48" i="120"/>
  <c r="F48" i="120"/>
  <c r="A48" i="120"/>
  <c r="G47" i="120"/>
  <c r="F47" i="120"/>
  <c r="A47" i="120"/>
  <c r="G46" i="120"/>
  <c r="F46" i="120"/>
  <c r="A46" i="120"/>
  <c r="G45" i="120"/>
  <c r="F45" i="120"/>
  <c r="A45" i="120"/>
  <c r="G44" i="120"/>
  <c r="F44" i="120"/>
  <c r="A44" i="120"/>
  <c r="G43" i="120"/>
  <c r="F43" i="120"/>
  <c r="A43" i="120"/>
  <c r="G42" i="120"/>
  <c r="F42" i="120"/>
  <c r="A42" i="120"/>
  <c r="G41" i="120"/>
  <c r="F41" i="120"/>
  <c r="A41" i="120"/>
  <c r="G40" i="120"/>
  <c r="F40" i="120"/>
  <c r="A40" i="120"/>
  <c r="G39" i="120"/>
  <c r="F39" i="120"/>
  <c r="A39" i="120"/>
  <c r="G38" i="120"/>
  <c r="F38" i="120"/>
  <c r="A38" i="120"/>
  <c r="G37" i="120"/>
  <c r="F37" i="120"/>
  <c r="A37" i="120"/>
  <c r="G36" i="120"/>
  <c r="F36" i="120"/>
  <c r="A36" i="120"/>
  <c r="G35" i="120"/>
  <c r="F35" i="120"/>
  <c r="A35" i="120"/>
  <c r="G34" i="120"/>
  <c r="F34" i="120"/>
  <c r="A34" i="120"/>
  <c r="G33" i="120"/>
  <c r="F33" i="120"/>
  <c r="A33" i="120"/>
  <c r="G32" i="120"/>
  <c r="F32" i="120"/>
  <c r="A32" i="120"/>
  <c r="G31" i="120"/>
  <c r="F31" i="120"/>
  <c r="A31" i="120"/>
  <c r="G30" i="120"/>
  <c r="F30" i="120"/>
  <c r="A30" i="120"/>
  <c r="G29" i="120"/>
  <c r="F29" i="120"/>
  <c r="A29" i="120"/>
  <c r="G28" i="120"/>
  <c r="F28" i="120"/>
  <c r="A28" i="120"/>
  <c r="G27" i="120"/>
  <c r="F27" i="120"/>
  <c r="A27" i="120"/>
  <c r="G26" i="120"/>
  <c r="F26" i="120"/>
  <c r="A26" i="120"/>
  <c r="G25" i="120"/>
  <c r="F25" i="120"/>
  <c r="A25" i="120"/>
  <c r="G24" i="120"/>
  <c r="F24" i="120"/>
  <c r="A24" i="120"/>
  <c r="G23" i="120"/>
  <c r="F23" i="120"/>
  <c r="A23" i="120"/>
  <c r="G22" i="120"/>
  <c r="F22" i="120"/>
  <c r="A22" i="120"/>
  <c r="G21" i="120"/>
  <c r="F21" i="120"/>
  <c r="A21" i="120"/>
  <c r="G20" i="120"/>
  <c r="F20" i="120"/>
  <c r="A20" i="120"/>
  <c r="G19" i="120"/>
  <c r="F19" i="120"/>
  <c r="A19" i="120"/>
  <c r="G18" i="120"/>
  <c r="F18" i="120"/>
  <c r="A18" i="120"/>
  <c r="G17" i="120"/>
  <c r="F17" i="120"/>
  <c r="A17" i="120"/>
  <c r="G16" i="120"/>
  <c r="F16" i="120"/>
  <c r="A16" i="120"/>
  <c r="G15" i="120"/>
  <c r="F15" i="120"/>
  <c r="A15" i="120"/>
  <c r="G14" i="120"/>
  <c r="F14" i="120"/>
  <c r="A14" i="120"/>
  <c r="G13" i="120"/>
  <c r="F13" i="120"/>
  <c r="A13" i="120"/>
  <c r="G12" i="120"/>
  <c r="F12" i="120"/>
  <c r="A12" i="120"/>
  <c r="G11" i="120"/>
  <c r="F11" i="120"/>
  <c r="A11" i="120"/>
  <c r="G10" i="120"/>
  <c r="F10" i="120"/>
  <c r="A10" i="120"/>
  <c r="G9" i="120"/>
  <c r="F9" i="120"/>
  <c r="A9" i="120"/>
  <c r="G8" i="120"/>
  <c r="F8" i="120"/>
  <c r="A8" i="120"/>
  <c r="G7" i="120"/>
  <c r="F7" i="120"/>
  <c r="A7" i="120"/>
  <c r="G6" i="120"/>
  <c r="F6" i="120"/>
  <c r="A6" i="120"/>
  <c r="G5" i="120"/>
  <c r="F5" i="120"/>
  <c r="A5" i="120"/>
  <c r="G4" i="120"/>
  <c r="F4" i="120"/>
  <c r="A4" i="120"/>
  <c r="G3" i="120"/>
  <c r="F3" i="120"/>
  <c r="A3" i="120"/>
  <c r="G789" i="115" l="1"/>
  <c r="G791" i="115"/>
  <c r="J4568" i="115" a="1"/>
  <c r="J4568" i="115" s="1"/>
  <c r="J4569" i="115" a="1"/>
  <c r="J4569" i="115" s="1"/>
  <c r="J4570" i="115" a="1"/>
  <c r="J4570" i="115" s="1"/>
  <c r="J4571" i="115" a="1"/>
  <c r="J4571" i="115" s="1"/>
  <c r="J4572" i="115" a="1"/>
  <c r="J4572" i="115" s="1"/>
  <c r="J4573" i="115" a="1"/>
  <c r="J4573" i="115" s="1"/>
  <c r="J4574" i="115" a="1"/>
  <c r="J4574" i="115" s="1"/>
  <c r="J4575" i="115" a="1"/>
  <c r="J4575" i="115" s="1"/>
  <c r="J4576" i="115" a="1"/>
  <c r="J4576" i="115" s="1"/>
  <c r="J4577" i="115" a="1"/>
  <c r="J4577" i="115" s="1"/>
  <c r="J4578" i="115" a="1"/>
  <c r="J4578" i="115" s="1"/>
  <c r="J4579" i="115" a="1"/>
  <c r="J4579" i="115" s="1"/>
  <c r="J4580" i="115" a="1"/>
  <c r="J4580" i="115" s="1"/>
  <c r="J4581" i="115" a="1"/>
  <c r="J4581" i="115" s="1"/>
  <c r="J4582" i="115" a="1"/>
  <c r="J4582" i="115" s="1"/>
  <c r="J4583" i="115" a="1"/>
  <c r="J4583" i="115" s="1"/>
  <c r="J4584" i="115" a="1"/>
  <c r="J4584" i="115" s="1"/>
  <c r="J4585" i="115" a="1"/>
  <c r="J4585" i="115" s="1"/>
  <c r="J4586" i="115" a="1"/>
  <c r="J4586" i="115" s="1"/>
  <c r="J4587" i="115" a="1"/>
  <c r="J4587" i="115" s="1"/>
  <c r="J4588" i="115" a="1"/>
  <c r="J4588" i="115" s="1"/>
  <c r="J4589" i="115" a="1"/>
  <c r="J4589" i="115" s="1"/>
  <c r="J4590" i="115" a="1"/>
  <c r="J4590" i="115" s="1"/>
  <c r="J4591" i="115" a="1"/>
  <c r="J4591" i="115" s="1"/>
  <c r="J4592" i="115" a="1"/>
  <c r="J4592" i="115" s="1"/>
  <c r="J4593" i="115" a="1"/>
  <c r="J4593" i="115" s="1"/>
  <c r="J4594" i="115" a="1"/>
  <c r="J4594" i="115" s="1"/>
  <c r="J4595" i="115" a="1"/>
  <c r="J4595" i="115" s="1"/>
  <c r="J4596" i="115" a="1"/>
  <c r="J4596" i="115" s="1"/>
  <c r="J4597" i="115" a="1"/>
  <c r="J4597" i="115" s="1"/>
  <c r="J4598" i="115" a="1"/>
  <c r="J4598" i="115" s="1"/>
  <c r="J4599" i="115" a="1"/>
  <c r="J4599" i="115" s="1"/>
  <c r="J4600" i="115" a="1"/>
  <c r="J4600" i="115" s="1"/>
  <c r="J4601" i="115" a="1"/>
  <c r="J4601" i="115" s="1"/>
  <c r="J4602" i="115" a="1"/>
  <c r="J4602" i="115" s="1"/>
  <c r="J4603" i="115" a="1"/>
  <c r="J4603" i="115" s="1"/>
  <c r="J4604" i="115" a="1"/>
  <c r="J4604" i="115" s="1"/>
  <c r="J4605" i="115" a="1"/>
  <c r="J4605" i="115" s="1"/>
  <c r="J4606" i="115" a="1"/>
  <c r="J4606" i="115" s="1"/>
  <c r="J4607" i="115" a="1"/>
  <c r="J4607" i="115" s="1"/>
  <c r="J4608" i="115" a="1"/>
  <c r="J4608" i="115" s="1"/>
  <c r="J4609" i="115" a="1"/>
  <c r="J4609" i="115" s="1"/>
  <c r="J4610" i="115" a="1"/>
  <c r="J4610" i="115" s="1"/>
  <c r="J4611" i="115" a="1"/>
  <c r="J4611" i="115" s="1"/>
  <c r="J4612" i="115" a="1"/>
  <c r="J4612" i="115" s="1"/>
  <c r="J4613" i="115" a="1"/>
  <c r="J4613" i="115" s="1"/>
  <c r="J4614" i="115" a="1"/>
  <c r="J4614" i="115" s="1"/>
  <c r="J4615" i="115" a="1"/>
  <c r="J4615" i="115" s="1"/>
  <c r="J4616" i="115" a="1"/>
  <c r="J4616" i="115" s="1"/>
  <c r="J4617" i="115" a="1"/>
  <c r="J4617" i="115" s="1"/>
  <c r="J4618" i="115" a="1"/>
  <c r="J4618" i="115" s="1"/>
  <c r="J4619" i="115" a="1"/>
  <c r="J4619" i="115" s="1"/>
  <c r="J4620" i="115" a="1"/>
  <c r="J4620" i="115" s="1"/>
  <c r="J4621" i="115" a="1"/>
  <c r="J4621" i="115" s="1"/>
  <c r="J4622" i="115" a="1"/>
  <c r="J4622" i="115" s="1"/>
  <c r="J4623" i="115" a="1"/>
  <c r="J4623" i="115" s="1"/>
  <c r="J4624" i="115" a="1"/>
  <c r="J4624" i="115" s="1"/>
  <c r="J4625" i="115" a="1"/>
  <c r="J4625" i="115" s="1"/>
  <c r="J4626" i="115" a="1"/>
  <c r="J4626" i="115" s="1"/>
  <c r="J4627" i="115" a="1"/>
  <c r="J4627" i="115" s="1"/>
  <c r="J4628" i="115" a="1"/>
  <c r="J4628" i="115" s="1"/>
  <c r="J4629" i="115" a="1"/>
  <c r="J4629" i="115" s="1"/>
  <c r="J4630" i="115" a="1"/>
  <c r="J4630" i="115" s="1"/>
  <c r="J4631" i="115" a="1"/>
  <c r="J4631" i="115" s="1"/>
  <c r="J4632" i="115" a="1"/>
  <c r="J4632" i="115" s="1"/>
  <c r="J4633" i="115" a="1"/>
  <c r="J4633" i="115" s="1"/>
  <c r="J4634" i="115" a="1"/>
  <c r="J4634" i="115" s="1"/>
  <c r="J4635" i="115" a="1"/>
  <c r="J4635" i="115" s="1"/>
  <c r="J4636" i="115" a="1"/>
  <c r="J4636" i="115" s="1"/>
  <c r="J4637" i="115" a="1"/>
  <c r="J4637" i="115" s="1"/>
  <c r="J4638" i="115" a="1"/>
  <c r="J4638" i="115" s="1"/>
  <c r="J4639" i="115" a="1"/>
  <c r="J4639" i="115" s="1"/>
  <c r="J4640" i="115" a="1"/>
  <c r="J4640" i="115" s="1"/>
  <c r="J4641" i="115" a="1"/>
  <c r="J4641" i="115" s="1"/>
  <c r="J4642" i="115" a="1"/>
  <c r="J4642" i="115" s="1"/>
  <c r="J4643" i="115" a="1"/>
  <c r="J4643" i="115" s="1"/>
  <c r="J4644" i="115" a="1"/>
  <c r="J4644" i="115" s="1"/>
  <c r="J4645" i="115" a="1"/>
  <c r="J4645" i="115" s="1"/>
  <c r="J4646" i="115" a="1"/>
  <c r="J4646" i="115" s="1"/>
  <c r="J4647" i="115" a="1"/>
  <c r="J4647" i="115" s="1"/>
  <c r="J4648" i="115" a="1"/>
  <c r="J4648" i="115" s="1"/>
  <c r="J4649" i="115" a="1"/>
  <c r="J4649" i="115" s="1"/>
  <c r="J4650" i="115" a="1"/>
  <c r="J4650" i="115" s="1"/>
  <c r="J4651" i="115" a="1"/>
  <c r="J4651" i="115" s="1"/>
  <c r="J4652" i="115" a="1"/>
  <c r="J4652" i="115" s="1"/>
  <c r="J4653" i="115" a="1"/>
  <c r="J4653" i="115" s="1"/>
  <c r="J4654" i="115" a="1"/>
  <c r="J4654" i="115" s="1"/>
  <c r="J4655" i="115" a="1"/>
  <c r="J4655" i="115" s="1"/>
  <c r="J4656" i="115" a="1"/>
  <c r="J4656" i="115" s="1"/>
  <c r="J4657" i="115" a="1"/>
  <c r="J4657" i="115" s="1"/>
  <c r="J4658" i="115" a="1"/>
  <c r="J4658" i="115" s="1"/>
  <c r="J4659" i="115" a="1"/>
  <c r="J4659" i="115" s="1"/>
  <c r="J4660" i="115" a="1"/>
  <c r="J4660" i="115" s="1"/>
  <c r="J4661" i="115" a="1"/>
  <c r="J4661" i="115" s="1"/>
  <c r="J4662" i="115" a="1"/>
  <c r="J4662" i="115" s="1"/>
  <c r="J4663" i="115" a="1"/>
  <c r="J4663" i="115" s="1"/>
  <c r="J4664" i="115" a="1"/>
  <c r="J4664" i="115" s="1"/>
  <c r="J4665" i="115" a="1"/>
  <c r="J4665" i="115" s="1"/>
  <c r="J4666" i="115" a="1"/>
  <c r="J4666" i="115" s="1"/>
  <c r="J4667" i="115" a="1"/>
  <c r="J4667" i="115" s="1"/>
  <c r="J4668" i="115" a="1"/>
  <c r="J4668" i="115" s="1"/>
  <c r="J4669" i="115" a="1"/>
  <c r="J4669" i="115" s="1"/>
  <c r="J4670" i="115" a="1"/>
  <c r="J4670" i="115" s="1"/>
  <c r="J4671" i="115" a="1"/>
  <c r="J4671" i="115" s="1"/>
  <c r="J4672" i="115" a="1"/>
  <c r="J4672" i="115" s="1"/>
  <c r="J4673" i="115" a="1"/>
  <c r="J4673" i="115" s="1"/>
  <c r="J4674" i="115" a="1"/>
  <c r="J4674" i="115" s="1"/>
  <c r="J4675" i="115" a="1"/>
  <c r="J4675" i="115" s="1"/>
  <c r="J4676" i="115" a="1"/>
  <c r="J4676" i="115" s="1"/>
  <c r="J4677" i="115" a="1"/>
  <c r="J4677" i="115" s="1"/>
  <c r="J4678" i="115" a="1"/>
  <c r="J4678" i="115" s="1"/>
  <c r="J4679" i="115" a="1"/>
  <c r="J4679" i="115" s="1"/>
  <c r="J4680" i="115" a="1"/>
  <c r="J4680" i="115" s="1"/>
  <c r="J4681" i="115" a="1"/>
  <c r="J4681" i="115" s="1"/>
  <c r="J4682" i="115" a="1"/>
  <c r="J4682" i="115" s="1"/>
  <c r="J4683" i="115" a="1"/>
  <c r="J4683" i="115" s="1"/>
  <c r="J4684" i="115" a="1"/>
  <c r="J4684" i="115" s="1"/>
  <c r="J4685" i="115" a="1"/>
  <c r="J4685" i="115" s="1"/>
  <c r="J4686" i="115" a="1"/>
  <c r="J4686" i="115" s="1"/>
  <c r="J4687" i="115" a="1"/>
  <c r="J4687" i="115" s="1"/>
  <c r="J4688" i="115" a="1"/>
  <c r="J4688" i="115" s="1"/>
  <c r="J4689" i="115" a="1"/>
  <c r="J4689" i="115" s="1"/>
  <c r="J4690" i="115" a="1"/>
  <c r="J4690" i="115" s="1"/>
  <c r="J4691" i="115" a="1"/>
  <c r="J4691" i="115" s="1"/>
  <c r="J4692" i="115" a="1"/>
  <c r="J4692" i="115" s="1"/>
  <c r="J4693" i="115" a="1"/>
  <c r="J4693" i="115" s="1"/>
  <c r="J4694" i="115" a="1"/>
  <c r="J4694" i="115" s="1"/>
  <c r="J4695" i="115" a="1"/>
  <c r="J4695" i="115" s="1"/>
  <c r="J4696" i="115" a="1"/>
  <c r="J4696" i="115" s="1"/>
  <c r="J4697" i="115" a="1"/>
  <c r="J4697" i="115" s="1"/>
  <c r="J4698" i="115" a="1"/>
  <c r="J4698" i="115" s="1"/>
  <c r="J4699" i="115" a="1"/>
  <c r="J4699" i="115" s="1"/>
  <c r="J4700" i="115" a="1"/>
  <c r="J4700" i="115" s="1"/>
  <c r="J4701" i="115" a="1"/>
  <c r="J4701" i="115" s="1"/>
  <c r="J4702" i="115" a="1"/>
  <c r="J4702" i="115" s="1"/>
  <c r="J4703" i="115" a="1"/>
  <c r="J4703" i="115" s="1"/>
  <c r="J4704" i="115" a="1"/>
  <c r="J4704" i="115" s="1"/>
  <c r="J4705" i="115" a="1"/>
  <c r="J4705" i="115" s="1"/>
  <c r="J4706" i="115" a="1"/>
  <c r="J4706" i="115" s="1"/>
  <c r="J4707" i="115" a="1"/>
  <c r="J4707" i="115" s="1"/>
  <c r="J4708" i="115" a="1"/>
  <c r="J4708" i="115" s="1"/>
  <c r="J4709" i="115" a="1"/>
  <c r="J4709" i="115" s="1"/>
  <c r="J4710" i="115" a="1"/>
  <c r="J4710" i="115" s="1"/>
  <c r="J4711" i="115" a="1"/>
  <c r="J4711" i="115" s="1"/>
  <c r="J4712" i="115" a="1"/>
  <c r="J4712" i="115" s="1"/>
  <c r="J4713" i="115" a="1"/>
  <c r="J4713" i="115" s="1"/>
  <c r="J4714" i="115" a="1"/>
  <c r="J4714" i="115" s="1"/>
  <c r="J4715" i="115" a="1"/>
  <c r="J4715" i="115" s="1"/>
  <c r="J4716" i="115" a="1"/>
  <c r="J4716" i="115" s="1"/>
  <c r="J4717" i="115" a="1"/>
  <c r="J4717" i="115" s="1"/>
  <c r="J4718" i="115" a="1"/>
  <c r="J4718" i="115" s="1"/>
  <c r="J4719" i="115" a="1"/>
  <c r="J4719" i="115" s="1"/>
  <c r="J4720" i="115" a="1"/>
  <c r="J4720" i="115" s="1"/>
  <c r="J4721" i="115" a="1"/>
  <c r="J4721" i="115" s="1"/>
  <c r="J4722" i="115" a="1"/>
  <c r="J4722" i="115" s="1"/>
  <c r="J4723" i="115" a="1"/>
  <c r="J4723" i="115" s="1"/>
  <c r="J4724" i="115" a="1"/>
  <c r="J4724" i="115" s="1"/>
  <c r="J4725" i="115" a="1"/>
  <c r="J4725" i="115" s="1"/>
  <c r="J4726" i="115" a="1"/>
  <c r="J4726" i="115" s="1"/>
  <c r="J4727" i="115" a="1"/>
  <c r="J4727" i="115" s="1"/>
  <c r="J4728" i="115" a="1"/>
  <c r="J4728" i="115" s="1"/>
  <c r="J4729" i="115" a="1"/>
  <c r="J4729" i="115" s="1"/>
  <c r="J4730" i="115" a="1"/>
  <c r="J4730" i="115" s="1"/>
  <c r="J4731" i="115" a="1"/>
  <c r="J4731" i="115" s="1"/>
  <c r="J4732" i="115" a="1"/>
  <c r="J4732" i="115" s="1"/>
  <c r="J4733" i="115" a="1"/>
  <c r="J4733" i="115" s="1"/>
  <c r="J4734" i="115" a="1"/>
  <c r="J4734" i="115" s="1"/>
  <c r="J4735" i="115" a="1"/>
  <c r="J4735" i="115" s="1"/>
  <c r="J4736" i="115" a="1"/>
  <c r="J4736" i="115" s="1"/>
  <c r="J4737" i="115" a="1"/>
  <c r="J4737" i="115" s="1"/>
  <c r="J4738" i="115" a="1"/>
  <c r="J4738" i="115" s="1"/>
  <c r="J4739" i="115" a="1"/>
  <c r="J4739" i="115" s="1"/>
  <c r="J4740" i="115" a="1"/>
  <c r="J4740" i="115" s="1"/>
  <c r="J4741" i="115" a="1"/>
  <c r="J4741" i="115" s="1"/>
  <c r="J4742" i="115" a="1"/>
  <c r="J4742" i="115" s="1"/>
  <c r="J4743" i="115" a="1"/>
  <c r="J4743" i="115" s="1"/>
  <c r="J4744" i="115" a="1"/>
  <c r="J4744" i="115" s="1"/>
  <c r="J4745" i="115" a="1"/>
  <c r="J4745" i="115" s="1"/>
  <c r="J4746" i="115" a="1"/>
  <c r="J4746" i="115" s="1"/>
  <c r="J4747" i="115" a="1"/>
  <c r="J4747" i="115" s="1"/>
  <c r="J4748" i="115" a="1"/>
  <c r="J4748" i="115" s="1"/>
  <c r="J4749" i="115" a="1"/>
  <c r="J4749" i="115" s="1"/>
  <c r="J4750" i="115" a="1"/>
  <c r="J4750" i="115" s="1"/>
  <c r="J4751" i="115" a="1"/>
  <c r="J4751" i="115" s="1"/>
  <c r="J4752" i="115" a="1"/>
  <c r="J4752" i="115" s="1"/>
  <c r="J4753" i="115" a="1"/>
  <c r="J4753" i="115" s="1"/>
  <c r="J4754" i="115" a="1"/>
  <c r="J4754" i="115" s="1"/>
  <c r="J4755" i="115" a="1"/>
  <c r="J4755" i="115" s="1"/>
  <c r="J4756" i="115" a="1"/>
  <c r="J4756" i="115" s="1"/>
  <c r="J4757" i="115" a="1"/>
  <c r="J4757" i="115" s="1"/>
  <c r="J4758" i="115" a="1"/>
  <c r="J4758" i="115" s="1"/>
  <c r="J4759" i="115" a="1"/>
  <c r="J4759" i="115" s="1"/>
  <c r="J4760" i="115" a="1"/>
  <c r="J4760" i="115" s="1"/>
  <c r="J4761" i="115" a="1"/>
  <c r="J4761" i="115" s="1"/>
  <c r="J4762" i="115" a="1"/>
  <c r="J4762" i="115" s="1"/>
  <c r="J4763" i="115" a="1"/>
  <c r="J4763" i="115" s="1"/>
  <c r="J4764" i="115" a="1"/>
  <c r="J4764" i="115" s="1"/>
  <c r="J4765" i="115" a="1"/>
  <c r="J4765" i="115" s="1"/>
  <c r="J4766" i="115" a="1"/>
  <c r="J4766" i="115" s="1"/>
  <c r="J4767" i="115" a="1"/>
  <c r="J4767" i="115" s="1"/>
  <c r="J4768" i="115" a="1"/>
  <c r="J4768" i="115" s="1"/>
  <c r="J4769" i="115" a="1"/>
  <c r="J4769" i="115" s="1"/>
  <c r="J4770" i="115" a="1"/>
  <c r="J4770" i="115" s="1"/>
  <c r="J4771" i="115" a="1"/>
  <c r="J4771" i="115" s="1"/>
  <c r="J4772" i="115" a="1"/>
  <c r="J4772" i="115" s="1"/>
  <c r="J4773" i="115" a="1"/>
  <c r="J4773" i="115" s="1"/>
  <c r="J4774" i="115" a="1"/>
  <c r="J4774" i="115" s="1"/>
  <c r="J4775" i="115" a="1"/>
  <c r="J4775" i="115" s="1"/>
  <c r="J4776" i="115" a="1"/>
  <c r="J4776" i="115" s="1"/>
  <c r="J4777" i="115" a="1"/>
  <c r="J4777" i="115" s="1"/>
  <c r="J4778" i="115" a="1"/>
  <c r="J4778" i="115" s="1"/>
  <c r="J4779" i="115" a="1"/>
  <c r="J4779" i="115" s="1"/>
  <c r="J4780" i="115" a="1"/>
  <c r="J4780" i="115" s="1"/>
  <c r="J4781" i="115" a="1"/>
  <c r="J4781" i="115" s="1"/>
  <c r="J4782" i="115" a="1"/>
  <c r="J4782" i="115" s="1"/>
  <c r="J4783" i="115" a="1"/>
  <c r="J4783" i="115" s="1"/>
  <c r="J4784" i="115" a="1"/>
  <c r="J4784" i="115" s="1"/>
  <c r="J4785" i="115" a="1"/>
  <c r="J4785" i="115" s="1"/>
  <c r="J4786" i="115" a="1"/>
  <c r="J4786" i="115" s="1"/>
  <c r="J4787" i="115" a="1"/>
  <c r="J4787" i="115" s="1"/>
  <c r="J4788" i="115" a="1"/>
  <c r="J4788" i="115" s="1"/>
  <c r="J4789" i="115" a="1"/>
  <c r="J4789" i="115" s="1"/>
  <c r="J4790" i="115" a="1"/>
  <c r="J4790" i="115" s="1"/>
  <c r="J4791" i="115" a="1"/>
  <c r="J4791" i="115" s="1"/>
  <c r="J4792" i="115" a="1"/>
  <c r="J4792" i="115" s="1"/>
  <c r="J4793" i="115" a="1"/>
  <c r="J4793" i="115" s="1"/>
  <c r="J4794" i="115" a="1"/>
  <c r="J4794" i="115" s="1"/>
  <c r="J4795" i="115" a="1"/>
  <c r="J4795" i="115" s="1"/>
  <c r="J4796" i="115" a="1"/>
  <c r="J4796" i="115" s="1"/>
  <c r="J4797" i="115" a="1"/>
  <c r="J4797" i="115" s="1"/>
  <c r="J4798" i="115" a="1"/>
  <c r="J4798" i="115" s="1"/>
  <c r="J4799" i="115" a="1"/>
  <c r="J4799" i="115" s="1"/>
  <c r="J4800" i="115" a="1"/>
  <c r="J4800" i="115" s="1"/>
  <c r="J4801" i="115" a="1"/>
  <c r="J4801" i="115" s="1"/>
  <c r="J4802" i="115" a="1"/>
  <c r="J4802" i="115" s="1"/>
  <c r="J4803" i="115" a="1"/>
  <c r="J4803" i="115" s="1"/>
  <c r="J4804" i="115" a="1"/>
  <c r="J4804" i="115" s="1"/>
  <c r="J4805" i="115" a="1"/>
  <c r="J4805" i="115" s="1"/>
  <c r="J4806" i="115" a="1"/>
  <c r="J4806" i="115" s="1"/>
  <c r="J4807" i="115" a="1"/>
  <c r="J4807" i="115" s="1"/>
  <c r="J4808" i="115" a="1"/>
  <c r="J4808" i="115" s="1"/>
  <c r="J4809" i="115" a="1"/>
  <c r="J4809" i="115" s="1"/>
  <c r="J4810" i="115" a="1"/>
  <c r="J4810" i="115" s="1"/>
  <c r="J4811" i="115" a="1"/>
  <c r="J4811" i="115" s="1"/>
  <c r="J4812" i="115" a="1"/>
  <c r="J4812" i="115" s="1"/>
  <c r="J4813" i="115" a="1"/>
  <c r="J4813" i="115" s="1"/>
  <c r="J4814" i="115" a="1"/>
  <c r="J4814" i="115" s="1"/>
  <c r="J4815" i="115" a="1"/>
  <c r="J4815" i="115" s="1"/>
  <c r="J4816" i="115" a="1"/>
  <c r="J4816" i="115" s="1"/>
  <c r="J4817" i="115" a="1"/>
  <c r="J4817" i="115" s="1"/>
  <c r="J4818" i="115" a="1"/>
  <c r="J4818" i="115" s="1"/>
  <c r="J4819" i="115" a="1"/>
  <c r="J4819" i="115" s="1"/>
  <c r="J4820" i="115" a="1"/>
  <c r="J4820" i="115" s="1"/>
  <c r="J4821" i="115" a="1"/>
  <c r="J4821" i="115" s="1"/>
  <c r="J4822" i="115" a="1"/>
  <c r="J4822" i="115" s="1"/>
  <c r="J4823" i="115" a="1"/>
  <c r="J4823" i="115" s="1"/>
  <c r="J4824" i="115" a="1"/>
  <c r="J4824" i="115" s="1"/>
  <c r="J4825" i="115" a="1"/>
  <c r="J4825" i="115" s="1"/>
  <c r="J4826" i="115" a="1"/>
  <c r="J4826" i="115" s="1"/>
  <c r="J4827" i="115" a="1"/>
  <c r="J4827" i="115" s="1"/>
  <c r="J4828" i="115" a="1"/>
  <c r="J4828" i="115" s="1"/>
  <c r="J4829" i="115" a="1"/>
  <c r="J4829" i="115" s="1"/>
  <c r="J4830" i="115" a="1"/>
  <c r="J4830" i="115" s="1"/>
  <c r="J4831" i="115" a="1"/>
  <c r="J4831" i="115" s="1"/>
  <c r="J4832" i="115" a="1"/>
  <c r="J4832" i="115" s="1"/>
  <c r="J4833" i="115" a="1"/>
  <c r="J4833" i="115" s="1"/>
  <c r="J4834" i="115" a="1"/>
  <c r="J4834" i="115" s="1"/>
  <c r="J4835" i="115" a="1"/>
  <c r="J4835" i="115" s="1"/>
  <c r="J4836" i="115" a="1"/>
  <c r="J4836" i="115" s="1"/>
  <c r="J4837" i="115" a="1"/>
  <c r="J4837" i="115" s="1"/>
  <c r="J4838" i="115" a="1"/>
  <c r="J4838" i="115" s="1"/>
  <c r="J4839" i="115" a="1"/>
  <c r="J4839" i="115" s="1"/>
  <c r="J4840" i="115" a="1"/>
  <c r="J4840" i="115" s="1"/>
  <c r="J4841" i="115" a="1"/>
  <c r="J4841" i="115" s="1"/>
  <c r="J4842" i="115" a="1"/>
  <c r="J4842" i="115" s="1"/>
  <c r="J4843" i="115" a="1"/>
  <c r="J4843" i="115" s="1"/>
  <c r="J4844" i="115" a="1"/>
  <c r="J4844" i="115" s="1"/>
  <c r="J4845" i="115" a="1"/>
  <c r="J4845" i="115" s="1"/>
  <c r="J4846" i="115" a="1"/>
  <c r="J4846" i="115" s="1"/>
  <c r="J4847" i="115" a="1"/>
  <c r="J4847" i="115" s="1"/>
  <c r="J4848" i="115" a="1"/>
  <c r="J4848" i="115" s="1"/>
  <c r="J4849" i="115" a="1"/>
  <c r="J4849" i="115" s="1"/>
  <c r="J4850" i="115" a="1"/>
  <c r="J4850" i="115" s="1"/>
  <c r="J4851" i="115" a="1"/>
  <c r="J4851" i="115" s="1"/>
  <c r="J4852" i="115" a="1"/>
  <c r="J4852" i="115" s="1"/>
  <c r="J4853" i="115" a="1"/>
  <c r="J4853" i="115" s="1"/>
  <c r="J4854" i="115" a="1"/>
  <c r="J4854" i="115" s="1"/>
  <c r="J4855" i="115" a="1"/>
  <c r="J4855" i="115" s="1"/>
  <c r="J4856" i="115" a="1"/>
  <c r="J4856" i="115" s="1"/>
  <c r="J4857" i="115" a="1"/>
  <c r="J4857" i="115" s="1"/>
  <c r="J4858" i="115" a="1"/>
  <c r="J4858" i="115" s="1"/>
  <c r="J4859" i="115" a="1"/>
  <c r="J4859" i="115" s="1"/>
  <c r="J4860" i="115" a="1"/>
  <c r="J4860" i="115" s="1"/>
  <c r="J4861" i="115" a="1"/>
  <c r="J4861" i="115" s="1"/>
  <c r="J4862" i="115" a="1"/>
  <c r="J4862" i="115" s="1"/>
  <c r="J4863" i="115" a="1"/>
  <c r="J4863" i="115" s="1"/>
  <c r="J4864" i="115" a="1"/>
  <c r="J4864" i="115" s="1"/>
  <c r="J4865" i="115" a="1"/>
  <c r="J4865" i="115" s="1"/>
  <c r="J4866" i="115" a="1"/>
  <c r="J4866" i="115" s="1"/>
  <c r="J4867" i="115" a="1"/>
  <c r="J4867" i="115" s="1"/>
  <c r="J4868" i="115" a="1"/>
  <c r="J4868" i="115" s="1"/>
  <c r="J4869" i="115" a="1"/>
  <c r="J4869" i="115" s="1"/>
  <c r="J4870" i="115" a="1"/>
  <c r="J4870" i="115" s="1"/>
  <c r="J4871" i="115" a="1"/>
  <c r="J4871" i="115" s="1"/>
  <c r="J4872" i="115" a="1"/>
  <c r="J4872" i="115" s="1"/>
  <c r="J4873" i="115" a="1"/>
  <c r="J4873" i="115" s="1"/>
  <c r="J4874" i="115" a="1"/>
  <c r="J4874" i="115" s="1"/>
  <c r="J4875" i="115" a="1"/>
  <c r="J4875" i="115" s="1"/>
  <c r="J4876" i="115" a="1"/>
  <c r="J4876" i="115" s="1"/>
  <c r="J4877" i="115" a="1"/>
  <c r="J4877" i="115" s="1"/>
  <c r="J4878" i="115" a="1"/>
  <c r="J4878" i="115" s="1"/>
  <c r="J4879" i="115" a="1"/>
  <c r="J4879" i="115" s="1"/>
  <c r="J4880" i="115" a="1"/>
  <c r="J4880" i="115" s="1"/>
  <c r="J4881" i="115" a="1"/>
  <c r="J4881" i="115" s="1"/>
  <c r="J4882" i="115" a="1"/>
  <c r="J4882" i="115" s="1"/>
  <c r="J4883" i="115" a="1"/>
  <c r="J4883" i="115" s="1"/>
  <c r="J4884" i="115" a="1"/>
  <c r="J4884" i="115" s="1"/>
  <c r="J4885" i="115" a="1"/>
  <c r="J4885" i="115" s="1"/>
  <c r="J4886" i="115" a="1"/>
  <c r="J4886" i="115" s="1"/>
  <c r="J4887" i="115" a="1"/>
  <c r="J4887" i="115" s="1"/>
  <c r="J4888" i="115" a="1"/>
  <c r="J4888" i="115" s="1"/>
  <c r="J4889" i="115" a="1"/>
  <c r="J4889" i="115" s="1"/>
  <c r="J4890" i="115" a="1"/>
  <c r="J4890" i="115" s="1"/>
  <c r="J4891" i="115" a="1"/>
  <c r="J4891" i="115" s="1"/>
  <c r="J4892" i="115" a="1"/>
  <c r="J4892" i="115" s="1"/>
  <c r="J4893" i="115" a="1"/>
  <c r="J4893" i="115" s="1"/>
  <c r="J4894" i="115" a="1"/>
  <c r="J4894" i="115" s="1"/>
  <c r="J4895" i="115" a="1"/>
  <c r="J4895" i="115" s="1"/>
  <c r="J4896" i="115" a="1"/>
  <c r="J4896" i="115" s="1"/>
  <c r="J4897" i="115" a="1"/>
  <c r="J4897" i="115" s="1"/>
  <c r="J4898" i="115" a="1"/>
  <c r="J4898" i="115" s="1"/>
  <c r="J4899" i="115" a="1"/>
  <c r="J4899" i="115" s="1"/>
  <c r="J4900" i="115" a="1"/>
  <c r="J4900" i="115" s="1"/>
  <c r="J4901" i="115" a="1"/>
  <c r="J4901" i="115" s="1"/>
  <c r="J4902" i="115" a="1"/>
  <c r="J4902" i="115" s="1"/>
  <c r="J4903" i="115" a="1"/>
  <c r="J4903" i="115" s="1"/>
  <c r="J4904" i="115" a="1"/>
  <c r="J4904" i="115" s="1"/>
  <c r="J4905" i="115" a="1"/>
  <c r="J4905" i="115" s="1"/>
  <c r="J4906" i="115" a="1"/>
  <c r="J4906" i="115" s="1"/>
  <c r="J4907" i="115" a="1"/>
  <c r="J4907" i="115" s="1"/>
  <c r="J4908" i="115" a="1"/>
  <c r="J4908" i="115" s="1"/>
  <c r="J4909" i="115" a="1"/>
  <c r="J4909" i="115" s="1"/>
  <c r="J4910" i="115" a="1"/>
  <c r="J4910" i="115" s="1"/>
  <c r="J4911" i="115" a="1"/>
  <c r="J4911" i="115" s="1"/>
  <c r="J4912" i="115" a="1"/>
  <c r="J4912" i="115" s="1"/>
  <c r="J4913" i="115" a="1"/>
  <c r="J4913" i="115" s="1"/>
  <c r="J4914" i="115" a="1"/>
  <c r="J4914" i="115" s="1"/>
  <c r="J4915" i="115" a="1"/>
  <c r="J4915" i="115" s="1"/>
  <c r="J4916" i="115" a="1"/>
  <c r="J4916" i="115" s="1"/>
  <c r="J4917" i="115" a="1"/>
  <c r="J4917" i="115" s="1"/>
  <c r="J4918" i="115" a="1"/>
  <c r="J4918" i="115" s="1"/>
  <c r="J4919" i="115" a="1"/>
  <c r="J4919" i="115" s="1"/>
  <c r="J4920" i="115" a="1"/>
  <c r="J4920" i="115" s="1"/>
  <c r="J4921" i="115" a="1"/>
  <c r="J4921" i="115" s="1"/>
  <c r="J4922" i="115" a="1"/>
  <c r="J4922" i="115" s="1"/>
  <c r="J4923" i="115" a="1"/>
  <c r="J4923" i="115" s="1"/>
  <c r="J4924" i="115" a="1"/>
  <c r="J4924" i="115" s="1"/>
  <c r="J4925" i="115" a="1"/>
  <c r="J4925" i="115" s="1"/>
  <c r="J4926" i="115" a="1"/>
  <c r="J4926" i="115" s="1"/>
  <c r="J4927" i="115" a="1"/>
  <c r="J4927" i="115" s="1"/>
  <c r="J4928" i="115" a="1"/>
  <c r="J4928" i="115" s="1"/>
  <c r="J4929" i="115" a="1"/>
  <c r="J4929" i="115" s="1"/>
  <c r="J4930" i="115" a="1"/>
  <c r="J4930" i="115" s="1"/>
  <c r="J4931" i="115" a="1"/>
  <c r="J4931" i="115" s="1"/>
  <c r="J4932" i="115" a="1"/>
  <c r="J4932" i="115" s="1"/>
  <c r="J4933" i="115" a="1"/>
  <c r="J4933" i="115" s="1"/>
  <c r="J4934" i="115" a="1"/>
  <c r="J4934" i="115" s="1"/>
  <c r="J4935" i="115" a="1"/>
  <c r="J4935" i="115" s="1"/>
  <c r="J4936" i="115" a="1"/>
  <c r="J4936" i="115" s="1"/>
  <c r="J4937" i="115" a="1"/>
  <c r="J4937" i="115" s="1"/>
  <c r="J4938" i="115" a="1"/>
  <c r="J4938" i="115" s="1"/>
  <c r="J4939" i="115" a="1"/>
  <c r="J4939" i="115" s="1"/>
  <c r="J4940" i="115" a="1"/>
  <c r="J4940" i="115" s="1"/>
  <c r="J4941" i="115" a="1"/>
  <c r="J4941" i="115" s="1"/>
  <c r="J4942" i="115" a="1"/>
  <c r="J4942" i="115" s="1"/>
  <c r="J4943" i="115" a="1"/>
  <c r="J4943" i="115" s="1"/>
  <c r="J4944" i="115" a="1"/>
  <c r="J4944" i="115" s="1"/>
  <c r="J4945" i="115" a="1"/>
  <c r="J4945" i="115" s="1"/>
  <c r="J4946" i="115" a="1"/>
  <c r="J4946" i="115" s="1"/>
  <c r="J4947" i="115" a="1"/>
  <c r="J4947" i="115" s="1"/>
  <c r="J4948" i="115" a="1"/>
  <c r="J4948" i="115" s="1"/>
  <c r="J4949" i="115" a="1"/>
  <c r="J4949" i="115" s="1"/>
  <c r="J4950" i="115" a="1"/>
  <c r="J4950" i="115" s="1"/>
  <c r="J4951" i="115" a="1"/>
  <c r="J4951" i="115" s="1"/>
  <c r="J4952" i="115" a="1"/>
  <c r="J4952" i="115" s="1"/>
  <c r="J4953" i="115" a="1"/>
  <c r="J4953" i="115" s="1"/>
  <c r="J4954" i="115" a="1"/>
  <c r="J4954" i="115" s="1"/>
  <c r="J4955" i="115" a="1"/>
  <c r="J4955" i="115" s="1"/>
  <c r="J4956" i="115" a="1"/>
  <c r="J4956" i="115" s="1"/>
  <c r="J4957" i="115" a="1"/>
  <c r="J4957" i="115" s="1"/>
  <c r="J4958" i="115" a="1"/>
  <c r="J4958" i="115" s="1"/>
  <c r="J4959" i="115" a="1"/>
  <c r="J4959" i="115" s="1"/>
  <c r="J4960" i="115" a="1"/>
  <c r="J4960" i="115" s="1"/>
  <c r="J4961" i="115" a="1"/>
  <c r="J4961" i="115" s="1"/>
  <c r="J4962" i="115" a="1"/>
  <c r="J4962" i="115" s="1"/>
  <c r="J4963" i="115" a="1"/>
  <c r="J4963" i="115" s="1"/>
  <c r="J4964" i="115" a="1"/>
  <c r="J4964" i="115" s="1"/>
  <c r="J4965" i="115" a="1"/>
  <c r="J4965" i="115" s="1"/>
  <c r="J4966" i="115" a="1"/>
  <c r="J4966" i="115" s="1"/>
  <c r="J4967" i="115" a="1"/>
  <c r="J4967" i="115" s="1"/>
  <c r="J4968" i="115" a="1"/>
  <c r="J4968" i="115" s="1"/>
  <c r="J4969" i="115" a="1"/>
  <c r="J4969" i="115" s="1"/>
  <c r="J4970" i="115" a="1"/>
  <c r="J4970" i="115" s="1"/>
  <c r="J4971" i="115" a="1"/>
  <c r="J4971" i="115" s="1"/>
  <c r="J4972" i="115" a="1"/>
  <c r="J4972" i="115" s="1"/>
  <c r="J4973" i="115" a="1"/>
  <c r="J4973" i="115" s="1"/>
  <c r="J4974" i="115" a="1"/>
  <c r="J4974" i="115" s="1"/>
  <c r="J4975" i="115" a="1"/>
  <c r="J4975" i="115" s="1"/>
  <c r="J4976" i="115" a="1"/>
  <c r="J4976" i="115" s="1"/>
  <c r="J4977" i="115" a="1"/>
  <c r="J4977" i="115" s="1"/>
  <c r="J4978" i="115" a="1"/>
  <c r="J4978" i="115" s="1"/>
  <c r="J4979" i="115" a="1"/>
  <c r="J4979" i="115" s="1"/>
  <c r="J4980" i="115" a="1"/>
  <c r="J4980" i="115" s="1"/>
  <c r="J4981" i="115" a="1"/>
  <c r="J4981" i="115" s="1"/>
  <c r="J4982" i="115" a="1"/>
  <c r="J4982" i="115" s="1"/>
  <c r="J4983" i="115" a="1"/>
  <c r="J4983" i="115" s="1"/>
  <c r="J4984" i="115" a="1"/>
  <c r="J4984" i="115" s="1"/>
  <c r="J4985" i="115" a="1"/>
  <c r="J4985" i="115" s="1"/>
  <c r="J4986" i="115" a="1"/>
  <c r="J4986" i="115" s="1"/>
  <c r="J4987" i="115" a="1"/>
  <c r="J4987" i="115" s="1"/>
  <c r="J4988" i="115" a="1"/>
  <c r="J4988" i="115" s="1"/>
  <c r="J4989" i="115" a="1"/>
  <c r="J4989" i="115" s="1"/>
  <c r="J4990" i="115" a="1"/>
  <c r="J4990" i="115" s="1"/>
  <c r="J4991" i="115" a="1"/>
  <c r="J4991" i="115" s="1"/>
  <c r="J4992" i="115" a="1"/>
  <c r="J4992" i="115" s="1"/>
  <c r="J4993" i="115" a="1"/>
  <c r="J4993" i="115" s="1"/>
  <c r="J4994" i="115" a="1"/>
  <c r="J4994" i="115" s="1"/>
  <c r="J4995" i="115" a="1"/>
  <c r="J4995" i="115" s="1"/>
  <c r="J4996" i="115" a="1"/>
  <c r="J4996" i="115" s="1"/>
  <c r="J4997" i="115" a="1"/>
  <c r="J4997" i="115" s="1"/>
  <c r="J4998" i="115" a="1"/>
  <c r="J4998" i="115" s="1"/>
  <c r="J4999" i="115" a="1"/>
  <c r="J4999" i="115" s="1"/>
  <c r="J5000" i="115" a="1"/>
  <c r="J5000" i="115" s="1"/>
  <c r="J5001" i="115" a="1"/>
  <c r="J5001" i="115" s="1"/>
  <c r="J5002" i="115" a="1"/>
  <c r="J5002" i="115" s="1"/>
  <c r="J5003" i="115" a="1"/>
  <c r="J5003" i="115" s="1"/>
  <c r="J5004" i="115" a="1"/>
  <c r="J5004" i="115" s="1"/>
  <c r="J5005" i="115" a="1"/>
  <c r="J5005" i="115" s="1"/>
  <c r="J5006" i="115" a="1"/>
  <c r="J5006" i="115" s="1"/>
  <c r="J5007" i="115" a="1"/>
  <c r="J5007" i="115" s="1"/>
  <c r="J5008" i="115" a="1"/>
  <c r="J5008" i="115" s="1"/>
  <c r="J5009" i="115" a="1"/>
  <c r="J5009" i="115" s="1"/>
  <c r="J5010" i="115" a="1"/>
  <c r="J5010" i="115" s="1"/>
  <c r="J5011" i="115" a="1"/>
  <c r="J5011" i="115" s="1"/>
  <c r="J5012" i="115" a="1"/>
  <c r="J5012" i="115" s="1"/>
  <c r="J5013" i="115" a="1"/>
  <c r="J5013" i="115" s="1"/>
  <c r="J5014" i="115" a="1"/>
  <c r="J5014" i="115" s="1"/>
  <c r="J5015" i="115" a="1"/>
  <c r="J5015" i="115" s="1"/>
  <c r="J5016" i="115" a="1"/>
  <c r="J5016" i="115" s="1"/>
  <c r="J5017" i="115" a="1"/>
  <c r="J5017" i="115" s="1"/>
  <c r="J5018" i="115" a="1"/>
  <c r="J5018" i="115" s="1"/>
  <c r="J5019" i="115" a="1"/>
  <c r="J5019" i="115" s="1"/>
  <c r="J5020" i="115" a="1"/>
  <c r="J5020" i="115" s="1"/>
  <c r="J5021" i="115" a="1"/>
  <c r="J5021" i="115" s="1"/>
  <c r="J5022" i="115" a="1"/>
  <c r="J5022" i="115" s="1"/>
  <c r="J5023" i="115" a="1"/>
  <c r="J5023" i="115" s="1"/>
  <c r="J5024" i="115" a="1"/>
  <c r="J5024" i="115" s="1"/>
  <c r="J5025" i="115" a="1"/>
  <c r="J5025" i="115" s="1"/>
  <c r="J5026" i="115" a="1"/>
  <c r="J5026" i="115" s="1"/>
  <c r="J5027" i="115" a="1"/>
  <c r="J5027" i="115" s="1"/>
  <c r="J5028" i="115" a="1"/>
  <c r="J5028" i="115" s="1"/>
  <c r="J5029" i="115" a="1"/>
  <c r="J5029" i="115" s="1"/>
  <c r="J5030" i="115" a="1"/>
  <c r="J5030" i="115" s="1"/>
  <c r="J5031" i="115" a="1"/>
  <c r="J5031" i="115" s="1"/>
  <c r="J5032" i="115" a="1"/>
  <c r="J5032" i="115" s="1"/>
  <c r="J5033" i="115" a="1"/>
  <c r="J5033" i="115" s="1"/>
  <c r="J5034" i="115" a="1"/>
  <c r="J5034" i="115" s="1"/>
  <c r="J5035" i="115" a="1"/>
  <c r="J5035" i="115" s="1"/>
  <c r="J5036" i="115" a="1"/>
  <c r="J5036" i="115" s="1"/>
  <c r="J5037" i="115" a="1"/>
  <c r="J5037" i="115" s="1"/>
  <c r="J5038" i="115" a="1"/>
  <c r="J5038" i="115" s="1"/>
  <c r="J5039" i="115" a="1"/>
  <c r="J5039" i="115" s="1"/>
  <c r="J5040" i="115" a="1"/>
  <c r="J5040" i="115" s="1"/>
  <c r="J5041" i="115" a="1"/>
  <c r="J5041" i="115" s="1"/>
  <c r="J5042" i="115" a="1"/>
  <c r="J5042" i="115" s="1"/>
  <c r="J5043" i="115" a="1"/>
  <c r="J5043" i="115" s="1"/>
  <c r="J5044" i="115" a="1"/>
  <c r="J5044" i="115" s="1"/>
  <c r="J5045" i="115" a="1"/>
  <c r="J5045" i="115" s="1"/>
  <c r="J5046" i="115" a="1"/>
  <c r="J5046" i="115" s="1"/>
  <c r="J5047" i="115" a="1"/>
  <c r="J5047" i="115" s="1"/>
  <c r="J5048" i="115" a="1"/>
  <c r="J5048" i="115" s="1"/>
  <c r="J5049" i="115" a="1"/>
  <c r="J5049" i="115" s="1"/>
  <c r="J5050" i="115" a="1"/>
  <c r="J5050" i="115" s="1"/>
  <c r="J5051" i="115" a="1"/>
  <c r="J5051" i="115" s="1"/>
  <c r="J5052" i="115" a="1"/>
  <c r="J5052" i="115" s="1"/>
  <c r="J5053" i="115" a="1"/>
  <c r="J5053" i="115" s="1"/>
  <c r="J5054" i="115" a="1"/>
  <c r="J5054" i="115" s="1"/>
  <c r="J5055" i="115" a="1"/>
  <c r="J5055" i="115" s="1"/>
  <c r="J5056" i="115" a="1"/>
  <c r="J5056" i="115" s="1"/>
  <c r="J5057" i="115" a="1"/>
  <c r="J5057" i="115" s="1"/>
  <c r="J5058" i="115" a="1"/>
  <c r="J5058" i="115" s="1"/>
  <c r="J5059" i="115" a="1"/>
  <c r="J5059" i="115" s="1"/>
  <c r="J5060" i="115" a="1"/>
  <c r="J5060" i="115" s="1"/>
  <c r="J5061" i="115" a="1"/>
  <c r="J5061" i="115" s="1"/>
  <c r="J5062" i="115" a="1"/>
  <c r="J5062" i="115" s="1"/>
  <c r="J5063" i="115" a="1"/>
  <c r="J5063" i="115" s="1"/>
  <c r="J5064" i="115" a="1"/>
  <c r="J5064" i="115" s="1"/>
  <c r="J5065" i="115" a="1"/>
  <c r="J5065" i="115" s="1"/>
  <c r="J5066" i="115" a="1"/>
  <c r="J5066" i="115" s="1"/>
  <c r="J5067" i="115" a="1"/>
  <c r="J5067" i="115" s="1"/>
  <c r="J5068" i="115" a="1"/>
  <c r="J5068" i="115" s="1"/>
  <c r="J5069" i="115" a="1"/>
  <c r="J5069" i="115" s="1"/>
  <c r="J5070" i="115" a="1"/>
  <c r="J5070" i="115" s="1"/>
  <c r="J5071" i="115" a="1"/>
  <c r="J5071" i="115" s="1"/>
  <c r="J5072" i="115" a="1"/>
  <c r="J5072" i="115" s="1"/>
  <c r="J5073" i="115" a="1"/>
  <c r="J5073" i="115" s="1"/>
  <c r="J5074" i="115" a="1"/>
  <c r="J5074" i="115" s="1"/>
  <c r="J5075" i="115" a="1"/>
  <c r="J5075" i="115" s="1"/>
  <c r="J5076" i="115" a="1"/>
  <c r="J5076" i="115" s="1"/>
  <c r="J5077" i="115" a="1"/>
  <c r="J5077" i="115" s="1"/>
  <c r="J5078" i="115" a="1"/>
  <c r="J5078" i="115" s="1"/>
  <c r="J5079" i="115" a="1"/>
  <c r="J5079" i="115" s="1"/>
  <c r="J5080" i="115" a="1"/>
  <c r="J5080" i="115" s="1"/>
  <c r="J5081" i="115" a="1"/>
  <c r="J5081" i="115" s="1"/>
  <c r="J5082" i="115" a="1"/>
  <c r="J5082" i="115" s="1"/>
  <c r="J5083" i="115" a="1"/>
  <c r="J5083" i="115" s="1"/>
  <c r="J5084" i="115" a="1"/>
  <c r="J5084" i="115" s="1"/>
  <c r="J5085" i="115" a="1"/>
  <c r="J5085" i="115" s="1"/>
  <c r="J5086" i="115" a="1"/>
  <c r="J5086" i="115" s="1"/>
  <c r="J5087" i="115" a="1"/>
  <c r="J5087" i="115" s="1"/>
  <c r="J5088" i="115" a="1"/>
  <c r="J5088" i="115" s="1"/>
  <c r="J5089" i="115" a="1"/>
  <c r="J5089" i="115" s="1"/>
  <c r="J5090" i="115" a="1"/>
  <c r="J5090" i="115" s="1"/>
  <c r="J5091" i="115" a="1"/>
  <c r="J5091" i="115" s="1"/>
  <c r="J5092" i="115" a="1"/>
  <c r="J5092" i="115" s="1"/>
  <c r="J5093" i="115" a="1"/>
  <c r="J5093" i="115" s="1"/>
  <c r="J5094" i="115" a="1"/>
  <c r="J5094" i="115" s="1"/>
  <c r="J5095" i="115" a="1"/>
  <c r="J5095" i="115" s="1"/>
  <c r="J5096" i="115" a="1"/>
  <c r="J5096" i="115" s="1"/>
  <c r="J5097" i="115" a="1"/>
  <c r="J5097" i="115" s="1"/>
  <c r="J5098" i="115" a="1"/>
  <c r="J5098" i="115" s="1"/>
  <c r="J5099" i="115" a="1"/>
  <c r="J5099" i="115" s="1"/>
  <c r="J5100" i="115" a="1"/>
  <c r="J5100" i="115" s="1"/>
  <c r="J5101" i="115" a="1"/>
  <c r="J5101" i="115" s="1"/>
  <c r="J5102" i="115" a="1"/>
  <c r="J5102" i="115" s="1"/>
  <c r="J5103" i="115" a="1"/>
  <c r="J5103" i="115" s="1"/>
  <c r="J5104" i="115" a="1"/>
  <c r="J5104" i="115" s="1"/>
  <c r="J5105" i="115" a="1"/>
  <c r="J5105" i="115" s="1"/>
  <c r="J5106" i="115" a="1"/>
  <c r="J5106" i="115" s="1"/>
  <c r="J5107" i="115" a="1"/>
  <c r="J5107" i="115" s="1"/>
  <c r="J5108" i="115" a="1"/>
  <c r="J5108" i="115" s="1"/>
  <c r="J5109" i="115" a="1"/>
  <c r="J5109" i="115" s="1"/>
  <c r="J5110" i="115" a="1"/>
  <c r="J5110" i="115" s="1"/>
  <c r="J5111" i="115" a="1"/>
  <c r="J5111" i="115" s="1"/>
  <c r="J5112" i="115" a="1"/>
  <c r="J5112" i="115" s="1"/>
  <c r="J5113" i="115" a="1"/>
  <c r="J5113" i="115" s="1"/>
  <c r="J5114" i="115" a="1"/>
  <c r="J5114" i="115" s="1"/>
  <c r="J5115" i="115" a="1"/>
  <c r="J5115" i="115" s="1"/>
  <c r="J5116" i="115" a="1"/>
  <c r="J5116" i="115" s="1"/>
  <c r="J5117" i="115" a="1"/>
  <c r="J5117" i="115" s="1"/>
  <c r="J5118" i="115" a="1"/>
  <c r="J5118" i="115" s="1"/>
  <c r="J5119" i="115" a="1"/>
  <c r="J5119" i="115" s="1"/>
  <c r="J5120" i="115" a="1"/>
  <c r="J5120" i="115" s="1"/>
  <c r="J5121" i="115" a="1"/>
  <c r="J5121" i="115" s="1"/>
  <c r="J5122" i="115" a="1"/>
  <c r="J5122" i="115" s="1"/>
  <c r="J5123" i="115" a="1"/>
  <c r="J5123" i="115" s="1"/>
  <c r="J5124" i="115" a="1"/>
  <c r="J5124" i="115" s="1"/>
  <c r="J5125" i="115" a="1"/>
  <c r="J5125" i="115" s="1"/>
  <c r="J5126" i="115" a="1"/>
  <c r="J5126" i="115" s="1"/>
  <c r="J5127" i="115" a="1"/>
  <c r="J5127" i="115" s="1"/>
  <c r="J5128" i="115" a="1"/>
  <c r="J5128" i="115" s="1"/>
  <c r="J5129" i="115" a="1"/>
  <c r="J5129" i="115" s="1"/>
  <c r="J5130" i="115" a="1"/>
  <c r="J5130" i="115" s="1"/>
  <c r="J5131" i="115" a="1"/>
  <c r="J5131" i="115" s="1"/>
  <c r="J5132" i="115" a="1"/>
  <c r="J5132" i="115" s="1"/>
  <c r="J5133" i="115" a="1"/>
  <c r="J5133" i="115" s="1"/>
  <c r="J5134" i="115" a="1"/>
  <c r="J5134" i="115" s="1"/>
  <c r="J5135" i="115" a="1"/>
  <c r="J5135" i="115" s="1"/>
  <c r="J5136" i="115" a="1"/>
  <c r="J5136" i="115" s="1"/>
  <c r="J5137" i="115" a="1"/>
  <c r="J5137" i="115" s="1"/>
  <c r="J5138" i="115" a="1"/>
  <c r="J5138" i="115" s="1"/>
  <c r="J5139" i="115" a="1"/>
  <c r="J5139" i="115" s="1"/>
  <c r="J5140" i="115" a="1"/>
  <c r="J5140" i="115" s="1"/>
  <c r="J5141" i="115" a="1"/>
  <c r="J5141" i="115" s="1"/>
  <c r="J5142" i="115" a="1"/>
  <c r="J5142" i="115" s="1"/>
  <c r="J5143" i="115" a="1"/>
  <c r="J5143" i="115" s="1"/>
  <c r="J5144" i="115" a="1"/>
  <c r="J5144" i="115" s="1"/>
  <c r="J5145" i="115" a="1"/>
  <c r="J5145" i="115" s="1"/>
  <c r="J5146" i="115" a="1"/>
  <c r="J5146" i="115" s="1"/>
  <c r="J5147" i="115" a="1"/>
  <c r="J5147" i="115" s="1"/>
  <c r="J5148" i="115" a="1"/>
  <c r="J5148" i="115" s="1"/>
  <c r="J5149" i="115" a="1"/>
  <c r="J5149" i="115" s="1"/>
  <c r="J5150" i="115" a="1"/>
  <c r="J5150" i="115" s="1"/>
  <c r="J5151" i="115" a="1"/>
  <c r="J5151" i="115" s="1"/>
  <c r="J5152" i="115" a="1"/>
  <c r="J5152" i="115" s="1"/>
  <c r="J5153" i="115" a="1"/>
  <c r="J5153" i="115" s="1"/>
  <c r="J5154" i="115" a="1"/>
  <c r="J5154" i="115" s="1"/>
  <c r="J5155" i="115" a="1"/>
  <c r="J5155" i="115" s="1"/>
  <c r="J5156" i="115" a="1"/>
  <c r="J5156" i="115" s="1"/>
  <c r="J5157" i="115" a="1"/>
  <c r="J5157" i="115" s="1"/>
  <c r="J5158" i="115" a="1"/>
  <c r="J5158" i="115" s="1"/>
  <c r="J5159" i="115" a="1"/>
  <c r="J5159" i="115" s="1"/>
  <c r="J5160" i="115" a="1"/>
  <c r="J5160" i="115" s="1"/>
  <c r="J5161" i="115" a="1"/>
  <c r="J5161" i="115" s="1"/>
  <c r="J5162" i="115" a="1"/>
  <c r="J5162" i="115" s="1"/>
  <c r="J5163" i="115" a="1"/>
  <c r="J5163" i="115" s="1"/>
  <c r="J5164" i="115" a="1"/>
  <c r="J5164" i="115" s="1"/>
  <c r="J5165" i="115" a="1"/>
  <c r="J5165" i="115" s="1"/>
  <c r="J5166" i="115" a="1"/>
  <c r="J5166" i="115" s="1"/>
  <c r="J5167" i="115" a="1"/>
  <c r="J5167" i="115" s="1"/>
  <c r="J5168" i="115" a="1"/>
  <c r="J5168" i="115" s="1"/>
  <c r="J5169" i="115" a="1"/>
  <c r="J5169" i="115" s="1"/>
  <c r="J5170" i="115" a="1"/>
  <c r="J5170" i="115" s="1"/>
  <c r="J5171" i="115" a="1"/>
  <c r="J5171" i="115" s="1"/>
  <c r="J5172" i="115" a="1"/>
  <c r="J5172" i="115" s="1"/>
  <c r="J5173" i="115" a="1"/>
  <c r="J5173" i="115" s="1"/>
  <c r="J5174" i="115" a="1"/>
  <c r="J5174" i="115" s="1"/>
  <c r="J5175" i="115" a="1"/>
  <c r="J5175" i="115" s="1"/>
  <c r="J5176" i="115" a="1"/>
  <c r="J5176" i="115" s="1"/>
  <c r="J5177" i="115" a="1"/>
  <c r="J5177" i="115" s="1"/>
  <c r="J5178" i="115" a="1"/>
  <c r="J5178" i="115" s="1"/>
  <c r="J5179" i="115" a="1"/>
  <c r="J5179" i="115" s="1"/>
  <c r="J5180" i="115" a="1"/>
  <c r="J5180" i="115" s="1"/>
  <c r="J5181" i="115" a="1"/>
  <c r="J5181" i="115" s="1"/>
  <c r="J5182" i="115" a="1"/>
  <c r="J5182" i="115" s="1"/>
  <c r="J5183" i="115" a="1"/>
  <c r="J5183" i="115" s="1"/>
  <c r="J5184" i="115" a="1"/>
  <c r="J5184" i="115" s="1"/>
  <c r="J5185" i="115" a="1"/>
  <c r="J5185" i="115" s="1"/>
  <c r="J5186" i="115" a="1"/>
  <c r="J5186" i="115" s="1"/>
  <c r="J5187" i="115" a="1"/>
  <c r="J5187" i="115" s="1"/>
  <c r="J5188" i="115" a="1"/>
  <c r="J5188" i="115" s="1"/>
  <c r="J5189" i="115" a="1"/>
  <c r="J5189" i="115" s="1"/>
  <c r="J5190" i="115" a="1"/>
  <c r="J5190" i="115" s="1"/>
  <c r="J5191" i="115" a="1"/>
  <c r="J5191" i="115" s="1"/>
  <c r="J5192" i="115" a="1"/>
  <c r="J5192" i="115" s="1"/>
  <c r="J5193" i="115" a="1"/>
  <c r="J5193" i="115" s="1"/>
  <c r="J5194" i="115" a="1"/>
  <c r="J5194" i="115" s="1"/>
  <c r="J5195" i="115" a="1"/>
  <c r="J5195" i="115" s="1"/>
  <c r="J5196" i="115" a="1"/>
  <c r="J5196" i="115" s="1"/>
  <c r="J5197" i="115" a="1"/>
  <c r="J5197" i="115" s="1"/>
  <c r="J5198" i="115" a="1"/>
  <c r="J5198" i="115" s="1"/>
  <c r="J5199" i="115" a="1"/>
  <c r="J5199" i="115" s="1"/>
  <c r="J5200" i="115" a="1"/>
  <c r="J5200" i="115" s="1"/>
  <c r="J5201" i="115" a="1"/>
  <c r="J5201" i="115" s="1"/>
  <c r="J5202" i="115" a="1"/>
  <c r="J5202" i="115" s="1"/>
  <c r="J5203" i="115" a="1"/>
  <c r="J5203" i="115" s="1"/>
  <c r="J5204" i="115" a="1"/>
  <c r="J5204" i="115" s="1"/>
  <c r="J5205" i="115" a="1"/>
  <c r="J5205" i="115" s="1"/>
  <c r="J5206" i="115" a="1"/>
  <c r="J5206" i="115" s="1"/>
  <c r="J5207" i="115" a="1"/>
  <c r="J5207" i="115" s="1"/>
  <c r="J5208" i="115" a="1"/>
  <c r="J5208" i="115" s="1"/>
  <c r="J5209" i="115" a="1"/>
  <c r="J5209" i="115" s="1"/>
  <c r="J5210" i="115" a="1"/>
  <c r="J5210" i="115" s="1"/>
  <c r="J5211" i="115" a="1"/>
  <c r="J5211" i="115" s="1"/>
  <c r="J5212" i="115" a="1"/>
  <c r="J5212" i="115" s="1"/>
  <c r="J5213" i="115" a="1"/>
  <c r="J5213" i="115" s="1"/>
  <c r="J5214" i="115" a="1"/>
  <c r="J5214" i="115" s="1"/>
  <c r="J5215" i="115" a="1"/>
  <c r="J5215" i="115" s="1"/>
  <c r="J5216" i="115" a="1"/>
  <c r="J5216" i="115" s="1"/>
  <c r="J5217" i="115" a="1"/>
  <c r="J5217" i="115" s="1"/>
  <c r="J5218" i="115" a="1"/>
  <c r="J5218" i="115" s="1"/>
  <c r="J5219" i="115" a="1"/>
  <c r="J5219" i="115" s="1"/>
  <c r="J5220" i="115" a="1"/>
  <c r="J5220" i="115" s="1"/>
  <c r="J5221" i="115" a="1"/>
  <c r="J5221" i="115" s="1"/>
  <c r="J5222" i="115" a="1"/>
  <c r="J5222" i="115" s="1"/>
  <c r="J5223" i="115" a="1"/>
  <c r="J5223" i="115" s="1"/>
  <c r="J5224" i="115" a="1"/>
  <c r="J5224" i="115" s="1"/>
  <c r="J5225" i="115" a="1"/>
  <c r="J5225" i="115" s="1"/>
  <c r="J5226" i="115" a="1"/>
  <c r="J5226" i="115" s="1"/>
  <c r="J5227" i="115" a="1"/>
  <c r="J5227" i="115" s="1"/>
  <c r="J5228" i="115" a="1"/>
  <c r="J5228" i="115" s="1"/>
  <c r="J5229" i="115" a="1"/>
  <c r="J5229" i="115" s="1"/>
  <c r="J5230" i="115" a="1"/>
  <c r="J5230" i="115" s="1"/>
  <c r="J5231" i="115" a="1"/>
  <c r="J5231" i="115" s="1"/>
  <c r="J5232" i="115" a="1"/>
  <c r="J5232" i="115" s="1"/>
  <c r="J5233" i="115" a="1"/>
  <c r="J5233" i="115" s="1"/>
  <c r="J5234" i="115" a="1"/>
  <c r="J5234" i="115" s="1"/>
  <c r="J5235" i="115" a="1"/>
  <c r="J5235" i="115" s="1"/>
  <c r="J5236" i="115" a="1"/>
  <c r="J5236" i="115" s="1"/>
  <c r="J5237" i="115" a="1"/>
  <c r="J5237" i="115" s="1"/>
  <c r="J5238" i="115" a="1"/>
  <c r="J5238" i="115" s="1"/>
  <c r="J5239" i="115" a="1"/>
  <c r="J5239" i="115" s="1"/>
  <c r="J5240" i="115" a="1"/>
  <c r="J5240" i="115" s="1"/>
  <c r="J5241" i="115" a="1"/>
  <c r="J5241" i="115" s="1"/>
  <c r="J5242" i="115" a="1"/>
  <c r="J5242" i="115" s="1"/>
  <c r="J5243" i="115" a="1"/>
  <c r="J5243" i="115" s="1"/>
  <c r="J5244" i="115" a="1"/>
  <c r="J5244" i="115" s="1"/>
  <c r="J5245" i="115" a="1"/>
  <c r="J5245" i="115" s="1"/>
  <c r="J5246" i="115" a="1"/>
  <c r="J5246" i="115" s="1"/>
  <c r="J5247" i="115" a="1"/>
  <c r="J5247" i="115" s="1"/>
  <c r="J5248" i="115" a="1"/>
  <c r="J5248" i="115" s="1"/>
  <c r="J5249" i="115" a="1"/>
  <c r="J5249" i="115" s="1"/>
  <c r="J5250" i="115" a="1"/>
  <c r="J5250" i="115" s="1"/>
  <c r="J5251" i="115" a="1"/>
  <c r="J5251" i="115" s="1"/>
  <c r="J5252" i="115" a="1"/>
  <c r="J5252" i="115" s="1"/>
  <c r="J5253" i="115" a="1"/>
  <c r="J5253" i="115" s="1"/>
  <c r="J5254" i="115" a="1"/>
  <c r="J5254" i="115" s="1"/>
  <c r="J5255" i="115" a="1"/>
  <c r="J5255" i="115" s="1"/>
  <c r="J5256" i="115" a="1"/>
  <c r="J5256" i="115" s="1"/>
  <c r="J5257" i="115" a="1"/>
  <c r="J5257" i="115" s="1"/>
  <c r="J5258" i="115" a="1"/>
  <c r="J5258" i="115" s="1"/>
  <c r="J5259" i="115" a="1"/>
  <c r="J5259" i="115" s="1"/>
  <c r="J5260" i="115" a="1"/>
  <c r="J5260" i="115" s="1"/>
  <c r="J5261" i="115" a="1"/>
  <c r="J5261" i="115" s="1"/>
  <c r="J5262" i="115" a="1"/>
  <c r="J5262" i="115" s="1"/>
  <c r="J5263" i="115" a="1"/>
  <c r="J5263" i="115" s="1"/>
  <c r="J5264" i="115" a="1"/>
  <c r="J5264" i="115" s="1"/>
  <c r="J5265" i="115" a="1"/>
  <c r="J5265" i="115" s="1"/>
  <c r="J5266" i="115" a="1"/>
  <c r="J5266" i="115" s="1"/>
  <c r="J5267" i="115" a="1"/>
  <c r="J5267" i="115" s="1"/>
  <c r="J5268" i="115" a="1"/>
  <c r="J5268" i="115" s="1"/>
  <c r="J5269" i="115" a="1"/>
  <c r="J5269" i="115" s="1"/>
  <c r="J5270" i="115" a="1"/>
  <c r="J5270" i="115" s="1"/>
  <c r="J5271" i="115" a="1"/>
  <c r="J5271" i="115" s="1"/>
  <c r="J5272" i="115" a="1"/>
  <c r="J5272" i="115" s="1"/>
  <c r="J5273" i="115" a="1"/>
  <c r="J5273" i="115" s="1"/>
  <c r="J5274" i="115" a="1"/>
  <c r="J5274" i="115" s="1"/>
  <c r="J5275" i="115" a="1"/>
  <c r="J5275" i="115" s="1"/>
  <c r="J5276" i="115" a="1"/>
  <c r="J5276" i="115" s="1"/>
  <c r="J5277" i="115" a="1"/>
  <c r="J5277" i="115" s="1"/>
  <c r="J5278" i="115" a="1"/>
  <c r="J5278" i="115" s="1"/>
  <c r="J5279" i="115" a="1"/>
  <c r="J5279" i="115" s="1"/>
  <c r="J5280" i="115" a="1"/>
  <c r="J5280" i="115" s="1"/>
  <c r="J5281" i="115" a="1"/>
  <c r="J5281" i="115" s="1"/>
  <c r="J5282" i="115" a="1"/>
  <c r="J5282" i="115" s="1"/>
  <c r="J5283" i="115" a="1"/>
  <c r="J5283" i="115" s="1"/>
  <c r="J5284" i="115" a="1"/>
  <c r="J5284" i="115" s="1"/>
  <c r="J5285" i="115" a="1"/>
  <c r="J5285" i="115" s="1"/>
  <c r="J5286" i="115" a="1"/>
  <c r="J5286" i="115" s="1"/>
  <c r="J5287" i="115" a="1"/>
  <c r="J5287" i="115" s="1"/>
  <c r="J5288" i="115" a="1"/>
  <c r="J5288" i="115" s="1"/>
  <c r="E46" i="120" l="1"/>
  <c r="E92" i="120"/>
  <c r="E106" i="120"/>
  <c r="E49" i="120"/>
  <c r="E8" i="120"/>
  <c r="E94" i="120"/>
  <c r="E41" i="120"/>
  <c r="E80" i="120"/>
  <c r="E4" i="120"/>
  <c r="E55" i="120"/>
  <c r="E86" i="120"/>
  <c r="E16" i="120"/>
  <c r="E59" i="120"/>
  <c r="E37" i="120"/>
  <c r="E29" i="120"/>
  <c r="E76" i="120"/>
  <c r="E38" i="120"/>
  <c r="E47" i="120"/>
  <c r="E82" i="120"/>
  <c r="E101" i="120"/>
  <c r="E25" i="120"/>
  <c r="E68" i="120"/>
  <c r="E95" i="120"/>
  <c r="E43" i="120"/>
  <c r="E74" i="120"/>
  <c r="E88" i="120"/>
  <c r="E97" i="120"/>
  <c r="E17" i="120"/>
  <c r="E64" i="120"/>
  <c r="E35" i="120"/>
  <c r="E31" i="120"/>
  <c r="E70" i="120"/>
  <c r="E53" i="120"/>
  <c r="E89" i="120"/>
  <c r="E13" i="120"/>
  <c r="E56" i="120"/>
  <c r="E98" i="120"/>
  <c r="E23" i="120"/>
  <c r="E62" i="120"/>
  <c r="E85" i="120"/>
  <c r="E5" i="120"/>
  <c r="E52" i="120"/>
  <c r="E103" i="120"/>
  <c r="E19" i="120"/>
  <c r="E50" i="120"/>
  <c r="E67" i="120"/>
  <c r="E77" i="120"/>
  <c r="E26" i="120"/>
  <c r="E44" i="120"/>
  <c r="E91" i="120"/>
  <c r="E11" i="120"/>
  <c r="E102" i="120"/>
  <c r="E96" i="120"/>
  <c r="E87" i="120"/>
  <c r="E84" i="120"/>
  <c r="E75" i="120"/>
  <c r="E66" i="120"/>
  <c r="E57" i="120"/>
  <c r="E51" i="120"/>
  <c r="E42" i="120"/>
  <c r="E33" i="120"/>
  <c r="E27" i="120"/>
  <c r="E18" i="120"/>
  <c r="E9" i="120"/>
  <c r="E99" i="120"/>
  <c r="E93" i="120"/>
  <c r="E81" i="120"/>
  <c r="E72" i="120"/>
  <c r="E63" i="120"/>
  <c r="E54" i="120"/>
  <c r="E45" i="120"/>
  <c r="E36" i="120"/>
  <c r="E24" i="120"/>
  <c r="E15" i="120"/>
  <c r="E6" i="120"/>
  <c r="E105" i="120"/>
  <c r="E90" i="120"/>
  <c r="E78" i="120"/>
  <c r="E69" i="120"/>
  <c r="E60" i="120"/>
  <c r="E48" i="120"/>
  <c r="E39" i="120"/>
  <c r="E30" i="120"/>
  <c r="E21" i="120"/>
  <c r="E12" i="120"/>
  <c r="E3" i="120"/>
  <c r="E73" i="120"/>
  <c r="E32" i="120"/>
  <c r="E40" i="120"/>
  <c r="E83" i="120"/>
  <c r="E7" i="120"/>
  <c r="E34" i="120"/>
  <c r="E65" i="120"/>
  <c r="E104" i="120"/>
  <c r="E28" i="120"/>
  <c r="E79" i="120"/>
  <c r="E22" i="120"/>
  <c r="E14" i="120"/>
  <c r="E61" i="120"/>
  <c r="E100" i="120"/>
  <c r="E20" i="120"/>
  <c r="E71" i="120"/>
  <c r="E58" i="120"/>
  <c r="E10" i="120"/>
  <c r="G5" i="115"/>
  <c r="I5" i="115" s="1" a="1"/>
  <c r="I5" i="115" s="1"/>
  <c r="G4" i="115"/>
  <c r="I4" i="115" s="1" a="1"/>
  <c r="I4" i="115" s="1"/>
  <c r="G9" i="115"/>
  <c r="G13" i="115"/>
  <c r="G3" i="115"/>
  <c r="G7" i="115"/>
  <c r="G11" i="115"/>
  <c r="G8" i="115"/>
  <c r="G12" i="115"/>
  <c r="G108" i="115"/>
  <c r="G28" i="115"/>
  <c r="G120" i="115"/>
  <c r="G32" i="115"/>
  <c r="G56" i="115"/>
  <c r="G84" i="115"/>
  <c r="G124" i="115"/>
  <c r="G24" i="115"/>
  <c r="G60" i="115"/>
  <c r="G80" i="115"/>
  <c r="G112" i="115"/>
  <c r="G40" i="115"/>
  <c r="G64" i="115"/>
  <c r="G104" i="115"/>
  <c r="G36" i="115"/>
  <c r="G68" i="115"/>
  <c r="G116" i="115"/>
  <c r="G44" i="115"/>
  <c r="G72" i="115"/>
  <c r="G92" i="115"/>
  <c r="G20" i="115"/>
  <c r="G48" i="115"/>
  <c r="G76" i="115"/>
  <c r="G100" i="115"/>
  <c r="G16" i="115"/>
  <c r="G52" i="115"/>
  <c r="G88" i="115"/>
  <c r="G96" i="115"/>
  <c r="G15" i="115"/>
  <c r="G19" i="115"/>
  <c r="G23" i="115"/>
  <c r="G27" i="115"/>
  <c r="G31" i="115"/>
  <c r="G35" i="115"/>
  <c r="G39" i="115"/>
  <c r="G43" i="115"/>
  <c r="G47" i="115"/>
  <c r="G51" i="115"/>
  <c r="G55" i="115"/>
  <c r="G59" i="115"/>
  <c r="G144" i="115"/>
  <c r="G192" i="115"/>
  <c r="G248" i="115"/>
  <c r="G280" i="115"/>
  <c r="G324" i="115"/>
  <c r="G356" i="115"/>
  <c r="G384" i="115"/>
  <c r="G416" i="115"/>
  <c r="G464" i="115"/>
  <c r="G492" i="115"/>
  <c r="G516" i="115"/>
  <c r="G524" i="115"/>
  <c r="G532" i="115"/>
  <c r="G540" i="115"/>
  <c r="G576" i="115"/>
  <c r="G584" i="115"/>
  <c r="G592" i="115"/>
  <c r="G604" i="115"/>
  <c r="G608" i="115"/>
  <c r="G612" i="115"/>
  <c r="G616" i="115"/>
  <c r="G620" i="115"/>
  <c r="G628" i="115"/>
  <c r="G632" i="115"/>
  <c r="J632" i="115" s="1" a="1"/>
  <c r="J632" i="115" s="1"/>
  <c r="G636" i="115"/>
  <c r="J636" i="115" s="1" a="1"/>
  <c r="J636" i="115" s="1"/>
  <c r="G640" i="115"/>
  <c r="G644" i="115"/>
  <c r="J644" i="115" s="1" a="1"/>
  <c r="J644" i="115" s="1"/>
  <c r="G648" i="115"/>
  <c r="J648" i="115" s="1" a="1"/>
  <c r="J648" i="115" s="1"/>
  <c r="G652" i="115"/>
  <c r="J652" i="115" s="1" a="1"/>
  <c r="J652" i="115" s="1"/>
  <c r="G656" i="115"/>
  <c r="J656" i="115" s="1" a="1"/>
  <c r="J656" i="115" s="1"/>
  <c r="G660" i="115"/>
  <c r="J660" i="115" s="1" a="1"/>
  <c r="J660" i="115" s="1"/>
  <c r="G664" i="115"/>
  <c r="J664" i="115" s="1" a="1"/>
  <c r="J664" i="115" s="1"/>
  <c r="G668" i="115"/>
  <c r="J668" i="115" s="1" a="1"/>
  <c r="J668" i="115" s="1"/>
  <c r="G672" i="115"/>
  <c r="J672" i="115" s="1" a="1"/>
  <c r="J672" i="115" s="1"/>
  <c r="G676" i="115"/>
  <c r="J676" i="115" s="1" a="1"/>
  <c r="J676" i="115" s="1"/>
  <c r="G680" i="115"/>
  <c r="G684" i="115"/>
  <c r="G688" i="115"/>
  <c r="G692" i="115"/>
  <c r="G696" i="115"/>
  <c r="G700" i="115"/>
  <c r="G704" i="115"/>
  <c r="J704" i="115" s="1" a="1"/>
  <c r="J704" i="115" s="1"/>
  <c r="G708" i="115"/>
  <c r="G712" i="115"/>
  <c r="G716" i="115"/>
  <c r="G720" i="115"/>
  <c r="G724" i="115"/>
  <c r="G728" i="115"/>
  <c r="G732" i="115"/>
  <c r="G736" i="115"/>
  <c r="G740" i="115"/>
  <c r="G744" i="115"/>
  <c r="G748" i="115"/>
  <c r="G752" i="115"/>
  <c r="G756" i="115"/>
  <c r="J756" i="115" s="1" a="1"/>
  <c r="J756" i="115" s="1"/>
  <c r="G760" i="115"/>
  <c r="G764" i="115"/>
  <c r="G768" i="115"/>
  <c r="G772" i="115"/>
  <c r="G776" i="115"/>
  <c r="G780" i="115"/>
  <c r="G784" i="115"/>
  <c r="G788" i="115"/>
  <c r="G792" i="115"/>
  <c r="G796" i="115"/>
  <c r="G800" i="115"/>
  <c r="G804" i="115"/>
  <c r="G808" i="115"/>
  <c r="G812" i="115"/>
  <c r="G816" i="115"/>
  <c r="G820" i="115"/>
  <c r="G824" i="115"/>
  <c r="G828" i="115"/>
  <c r="G832" i="115"/>
  <c r="G836" i="115"/>
  <c r="G840" i="115"/>
  <c r="G844" i="115"/>
  <c r="G848" i="115"/>
  <c r="G852" i="115"/>
  <c r="G856" i="115"/>
  <c r="G860" i="115"/>
  <c r="G864" i="115"/>
  <c r="G868" i="115"/>
  <c r="G872" i="115"/>
  <c r="G876" i="115"/>
  <c r="G140" i="115"/>
  <c r="G180" i="115"/>
  <c r="G228" i="115"/>
  <c r="G264" i="115"/>
  <c r="G288" i="115"/>
  <c r="G320" i="115"/>
  <c r="G344" i="115"/>
  <c r="G376" i="115"/>
  <c r="G420" i="115"/>
  <c r="G468" i="115"/>
  <c r="G496" i="115"/>
  <c r="G520" i="115"/>
  <c r="G528" i="115"/>
  <c r="G536" i="115"/>
  <c r="G544" i="115"/>
  <c r="G580" i="115"/>
  <c r="G588" i="115"/>
  <c r="G596" i="115"/>
  <c r="G600" i="115"/>
  <c r="G624" i="115"/>
  <c r="G152" i="115"/>
  <c r="G184" i="115"/>
  <c r="G212" i="115"/>
  <c r="G236" i="115"/>
  <c r="G272" i="115"/>
  <c r="G312" i="115"/>
  <c r="G380" i="115"/>
  <c r="G400" i="115"/>
  <c r="G432" i="115"/>
  <c r="G472" i="115"/>
  <c r="G552" i="115"/>
  <c r="G172" i="115"/>
  <c r="G196" i="115"/>
  <c r="G224" i="115"/>
  <c r="G260" i="115"/>
  <c r="G284" i="115"/>
  <c r="G316" i="115"/>
  <c r="G352" i="115"/>
  <c r="G412" i="115"/>
  <c r="G452" i="115"/>
  <c r="G488" i="115"/>
  <c r="G564" i="115"/>
  <c r="G21" i="115"/>
  <c r="G45" i="115"/>
  <c r="G53" i="115"/>
  <c r="G57" i="115"/>
  <c r="G85" i="115"/>
  <c r="G93" i="115"/>
  <c r="G97" i="115"/>
  <c r="G121" i="115"/>
  <c r="G125" i="115"/>
  <c r="G129" i="115"/>
  <c r="G133" i="115"/>
  <c r="G137" i="115"/>
  <c r="G141" i="115"/>
  <c r="G145" i="115"/>
  <c r="G149" i="115"/>
  <c r="G153" i="115"/>
  <c r="G157" i="115"/>
  <c r="G161" i="115"/>
  <c r="G165" i="115"/>
  <c r="G169" i="115"/>
  <c r="G173" i="115"/>
  <c r="G177" i="115"/>
  <c r="G181" i="115"/>
  <c r="G185" i="115"/>
  <c r="G189" i="115"/>
  <c r="G160" i="115"/>
  <c r="G220" i="115"/>
  <c r="G256" i="115"/>
  <c r="G296" i="115"/>
  <c r="G328" i="115"/>
  <c r="G364" i="115"/>
  <c r="G408" i="115"/>
  <c r="G440" i="115"/>
  <c r="G484" i="115"/>
  <c r="G548" i="115"/>
  <c r="G41" i="115"/>
  <c r="G77" i="115"/>
  <c r="G117" i="115"/>
  <c r="G164" i="115"/>
  <c r="G200" i="115"/>
  <c r="G244" i="115"/>
  <c r="G292" i="115"/>
  <c r="G332" i="115"/>
  <c r="G360" i="115"/>
  <c r="G388" i="115"/>
  <c r="G436" i="115"/>
  <c r="J436" i="115" s="1" a="1"/>
  <c r="J436" i="115" s="1"/>
  <c r="G460" i="115"/>
  <c r="G500" i="115"/>
  <c r="G560" i="115"/>
  <c r="G17" i="115"/>
  <c r="G33" i="115"/>
  <c r="G61" i="115"/>
  <c r="G101" i="115"/>
  <c r="G128" i="115"/>
  <c r="G148" i="115"/>
  <c r="G176" i="115"/>
  <c r="G208" i="115"/>
  <c r="G232" i="115"/>
  <c r="G268" i="115"/>
  <c r="G304" i="115"/>
  <c r="G340" i="115"/>
  <c r="G372" i="115"/>
  <c r="G392" i="115"/>
  <c r="G424" i="115"/>
  <c r="G444" i="115"/>
  <c r="G480" i="115"/>
  <c r="G512" i="115"/>
  <c r="G572" i="115"/>
  <c r="G29" i="115"/>
  <c r="G69" i="115"/>
  <c r="G109" i="115"/>
  <c r="G136" i="115"/>
  <c r="G168" i="115"/>
  <c r="G204" i="115"/>
  <c r="G252" i="115"/>
  <c r="G300" i="115"/>
  <c r="G348" i="115"/>
  <c r="G404" i="115"/>
  <c r="G448" i="115"/>
  <c r="G476" i="115"/>
  <c r="G504" i="115"/>
  <c r="G556" i="115"/>
  <c r="G25" i="115"/>
  <c r="G49" i="115"/>
  <c r="G65" i="115"/>
  <c r="G81" i="115"/>
  <c r="G89" i="115"/>
  <c r="G105" i="115"/>
  <c r="G132" i="115"/>
  <c r="G156" i="115"/>
  <c r="G188" i="115"/>
  <c r="G216" i="115"/>
  <c r="G240" i="115"/>
  <c r="G276" i="115"/>
  <c r="G308" i="115"/>
  <c r="G336" i="115"/>
  <c r="G368" i="115"/>
  <c r="G396" i="115"/>
  <c r="G428" i="115"/>
  <c r="G456" i="115"/>
  <c r="G508" i="115"/>
  <c r="G568" i="115"/>
  <c r="G37" i="115"/>
  <c r="G73" i="115"/>
  <c r="G113" i="115"/>
  <c r="G63" i="115"/>
  <c r="G67" i="115"/>
  <c r="G71" i="115"/>
  <c r="G75" i="115"/>
  <c r="G79" i="115"/>
  <c r="G83" i="115"/>
  <c r="G87" i="115"/>
  <c r="G91" i="115"/>
  <c r="G95" i="115"/>
  <c r="G99" i="115"/>
  <c r="G103" i="115"/>
  <c r="G107" i="115"/>
  <c r="G111" i="115"/>
  <c r="G115" i="115"/>
  <c r="G119" i="115"/>
  <c r="G123" i="115"/>
  <c r="G127" i="115"/>
  <c r="G131" i="115"/>
  <c r="G135" i="115"/>
  <c r="G139" i="115"/>
  <c r="G143" i="115"/>
  <c r="G147" i="115"/>
  <c r="G151" i="115"/>
  <c r="G155" i="115"/>
  <c r="G159" i="115"/>
  <c r="G163" i="115"/>
  <c r="G167" i="115"/>
  <c r="G171" i="115"/>
  <c r="G175" i="115"/>
  <c r="G179" i="115"/>
  <c r="G183" i="115"/>
  <c r="G187" i="115"/>
  <c r="G191" i="115"/>
  <c r="G195" i="115"/>
  <c r="G199" i="115"/>
  <c r="G203" i="115"/>
  <c r="G207" i="115"/>
  <c r="G211" i="115"/>
  <c r="G215" i="115"/>
  <c r="G219" i="115"/>
  <c r="G223" i="115"/>
  <c r="G227" i="115"/>
  <c r="G231" i="115"/>
  <c r="G235" i="115"/>
  <c r="G239" i="115"/>
  <c r="G243" i="115"/>
  <c r="G247" i="115"/>
  <c r="G251" i="115"/>
  <c r="G255" i="115"/>
  <c r="G259" i="115"/>
  <c r="G263" i="115"/>
  <c r="G267" i="115"/>
  <c r="G271" i="115"/>
  <c r="G193" i="115"/>
  <c r="G201" i="115"/>
  <c r="G209" i="115"/>
  <c r="G217" i="115"/>
  <c r="G225" i="115"/>
  <c r="G233" i="115"/>
  <c r="G241" i="115"/>
  <c r="G249" i="115"/>
  <c r="G257" i="115"/>
  <c r="G265" i="115"/>
  <c r="G273" i="115"/>
  <c r="G281" i="115"/>
  <c r="G285" i="115"/>
  <c r="G293" i="115"/>
  <c r="G297" i="115"/>
  <c r="G301" i="115"/>
  <c r="G305" i="115"/>
  <c r="G309" i="115"/>
  <c r="G313" i="115"/>
  <c r="G317" i="115"/>
  <c r="G325" i="115"/>
  <c r="G329" i="115"/>
  <c r="G333" i="115"/>
  <c r="G337" i="115"/>
  <c r="G341" i="115"/>
  <c r="G345" i="115"/>
  <c r="G349" i="115"/>
  <c r="G353" i="115"/>
  <c r="G357" i="115"/>
  <c r="G361" i="115"/>
  <c r="G365" i="115"/>
  <c r="G369" i="115"/>
  <c r="G373" i="115"/>
  <c r="G377" i="115"/>
  <c r="G381" i="115"/>
  <c r="G385" i="115"/>
  <c r="G389" i="115"/>
  <c r="G393" i="115"/>
  <c r="G397" i="115"/>
  <c r="G401" i="115"/>
  <c r="G405" i="115"/>
  <c r="G409" i="115"/>
  <c r="G413" i="115"/>
  <c r="G417" i="115"/>
  <c r="G421" i="115"/>
  <c r="G425" i="115"/>
  <c r="G429" i="115"/>
  <c r="G433" i="115"/>
  <c r="G437" i="115"/>
  <c r="G441" i="115"/>
  <c r="G445" i="115"/>
  <c r="G449" i="115"/>
  <c r="G453" i="115"/>
  <c r="G457" i="115"/>
  <c r="G461" i="115"/>
  <c r="J461" i="115" s="1" a="1"/>
  <c r="J461" i="115" s="1"/>
  <c r="G465" i="115"/>
  <c r="G469" i="115"/>
  <c r="G473" i="115"/>
  <c r="G477" i="115"/>
  <c r="G481" i="115"/>
  <c r="G485" i="115"/>
  <c r="G489" i="115"/>
  <c r="G493" i="115"/>
  <c r="G497" i="115"/>
  <c r="G501" i="115"/>
  <c r="G505" i="115"/>
  <c r="G509" i="115"/>
  <c r="G513" i="115"/>
  <c r="G517" i="115"/>
  <c r="G521" i="115"/>
  <c r="G525" i="115"/>
  <c r="G529" i="115"/>
  <c r="G533" i="115"/>
  <c r="G537" i="115"/>
  <c r="G541" i="115"/>
  <c r="G545" i="115"/>
  <c r="G549" i="115"/>
  <c r="G553" i="115"/>
  <c r="G557" i="115"/>
  <c r="G561" i="115"/>
  <c r="G565" i="115"/>
  <c r="G569" i="115"/>
  <c r="G573" i="115"/>
  <c r="G577" i="115"/>
  <c r="G581" i="115"/>
  <c r="G585" i="115"/>
  <c r="G589" i="115"/>
  <c r="G593" i="115"/>
  <c r="G597" i="115"/>
  <c r="G601" i="115"/>
  <c r="G197" i="115"/>
  <c r="G205" i="115"/>
  <c r="G213" i="115"/>
  <c r="G221" i="115"/>
  <c r="G229" i="115"/>
  <c r="G237" i="115"/>
  <c r="G245" i="115"/>
  <c r="G253" i="115"/>
  <c r="G261" i="115"/>
  <c r="G269" i="115"/>
  <c r="G277" i="115"/>
  <c r="G289" i="115"/>
  <c r="G321" i="115"/>
  <c r="G10" i="115"/>
  <c r="G18" i="115"/>
  <c r="G26" i="115"/>
  <c r="G30" i="115"/>
  <c r="G38" i="115"/>
  <c r="G42" i="115"/>
  <c r="G46" i="115"/>
  <c r="G50" i="115"/>
  <c r="G54" i="115"/>
  <c r="G58" i="115"/>
  <c r="G62" i="115"/>
  <c r="G66" i="115"/>
  <c r="G70" i="115"/>
  <c r="G74" i="115"/>
  <c r="G78" i="115"/>
  <c r="G82" i="115"/>
  <c r="G86" i="115"/>
  <c r="G90" i="115"/>
  <c r="G94" i="115"/>
  <c r="G98" i="115"/>
  <c r="G102" i="115"/>
  <c r="G106" i="115"/>
  <c r="G110" i="115"/>
  <c r="G114" i="115"/>
  <c r="G118" i="115"/>
  <c r="G122" i="115"/>
  <c r="G126" i="115"/>
  <c r="G130" i="115"/>
  <c r="G134" i="115"/>
  <c r="G138" i="115"/>
  <c r="G6" i="115"/>
  <c r="G14" i="115"/>
  <c r="G22" i="115"/>
  <c r="G34" i="115"/>
  <c r="G275" i="115"/>
  <c r="G279" i="115"/>
  <c r="G283" i="115"/>
  <c r="G287" i="115"/>
  <c r="G291" i="115"/>
  <c r="G295" i="115"/>
  <c r="G299" i="115"/>
  <c r="G303" i="115"/>
  <c r="G307" i="115"/>
  <c r="G311" i="115"/>
  <c r="G315" i="115"/>
  <c r="G319" i="115"/>
  <c r="G323" i="115"/>
  <c r="G327" i="115"/>
  <c r="G331" i="115"/>
  <c r="G335" i="115"/>
  <c r="G339" i="115"/>
  <c r="G343" i="115"/>
  <c r="G347" i="115"/>
  <c r="G351" i="115"/>
  <c r="G355" i="115"/>
  <c r="G359" i="115"/>
  <c r="G363" i="115"/>
  <c r="G367" i="115"/>
  <c r="G371" i="115"/>
  <c r="G375" i="115"/>
  <c r="G379" i="115"/>
  <c r="G383" i="115"/>
  <c r="G387" i="115"/>
  <c r="G391" i="115"/>
  <c r="G395" i="115"/>
  <c r="G399" i="115"/>
  <c r="G403" i="115"/>
  <c r="G407" i="115"/>
  <c r="G411" i="115"/>
  <c r="G415" i="115"/>
  <c r="G419" i="115"/>
  <c r="G423" i="115"/>
  <c r="G427" i="115"/>
  <c r="G431" i="115"/>
  <c r="G435" i="115"/>
  <c r="G439" i="115"/>
  <c r="G443" i="115"/>
  <c r="G447" i="115"/>
  <c r="G451" i="115"/>
  <c r="G455" i="115"/>
  <c r="G459" i="115"/>
  <c r="J459" i="115" s="1" a="1"/>
  <c r="J459" i="115" s="1"/>
  <c r="G463" i="115"/>
  <c r="G467" i="115"/>
  <c r="G471" i="115"/>
  <c r="G475" i="115"/>
  <c r="G479" i="115"/>
  <c r="G483" i="115"/>
  <c r="G487" i="115"/>
  <c r="G491" i="115"/>
  <c r="G495" i="115"/>
  <c r="G499" i="115"/>
  <c r="G503" i="115"/>
  <c r="G507" i="115"/>
  <c r="G511" i="115"/>
  <c r="G515" i="115"/>
  <c r="G519" i="115"/>
  <c r="G523" i="115"/>
  <c r="G527" i="115"/>
  <c r="G531" i="115"/>
  <c r="G535" i="115"/>
  <c r="G539" i="115"/>
  <c r="G543" i="115"/>
  <c r="G547" i="115"/>
  <c r="G551" i="115"/>
  <c r="G555" i="115"/>
  <c r="G559" i="115"/>
  <c r="G563" i="115"/>
  <c r="G567" i="115"/>
  <c r="G571" i="115"/>
  <c r="G575" i="115"/>
  <c r="G579" i="115"/>
  <c r="G583" i="115"/>
  <c r="G587" i="115"/>
  <c r="G591" i="115"/>
  <c r="G599" i="115"/>
  <c r="G603" i="115"/>
  <c r="G607" i="115"/>
  <c r="G611" i="115"/>
  <c r="G615" i="115"/>
  <c r="G623" i="115"/>
  <c r="G627" i="115"/>
  <c r="G635" i="115"/>
  <c r="J635" i="115" s="1" a="1"/>
  <c r="J635" i="115" s="1"/>
  <c r="G639" i="115"/>
  <c r="J639" i="115" s="1" a="1"/>
  <c r="J639" i="115" s="1"/>
  <c r="G647" i="115"/>
  <c r="J647" i="115" s="1" a="1"/>
  <c r="J647" i="115" s="1"/>
  <c r="G651" i="115"/>
  <c r="J651" i="115" s="1" a="1"/>
  <c r="J651" i="115" s="1"/>
  <c r="G659" i="115"/>
  <c r="J659" i="115" s="1" a="1"/>
  <c r="J659" i="115" s="1"/>
  <c r="G663" i="115"/>
  <c r="J663" i="115" s="1" a="1"/>
  <c r="J663" i="115" s="1"/>
  <c r="G671" i="115"/>
  <c r="J671" i="115" s="1" a="1"/>
  <c r="J671" i="115" s="1"/>
  <c r="G675" i="115"/>
  <c r="J675" i="115" s="1" a="1"/>
  <c r="J675" i="115" s="1"/>
  <c r="G683" i="115"/>
  <c r="G687" i="115"/>
  <c r="G695" i="115"/>
  <c r="G699" i="115"/>
  <c r="G707" i="115"/>
  <c r="G711" i="115"/>
  <c r="G719" i="115"/>
  <c r="G723" i="115"/>
  <c r="G731" i="115"/>
  <c r="G735" i="115"/>
  <c r="G743" i="115"/>
  <c r="G747" i="115"/>
  <c r="G755" i="115"/>
  <c r="G759" i="115"/>
  <c r="J759" i="115" s="1" a="1"/>
  <c r="J759" i="115" s="1"/>
  <c r="G767" i="115"/>
  <c r="G771" i="115"/>
  <c r="G779" i="115"/>
  <c r="G783" i="115"/>
  <c r="G795" i="115"/>
  <c r="G803" i="115"/>
  <c r="G807" i="115"/>
  <c r="G815" i="115"/>
  <c r="G819" i="115"/>
  <c r="G827" i="115"/>
  <c r="G831" i="115"/>
  <c r="G839" i="115"/>
  <c r="G843" i="115"/>
  <c r="G851" i="115"/>
  <c r="G855" i="115"/>
  <c r="G863" i="115"/>
  <c r="G867" i="115"/>
  <c r="G875" i="115"/>
  <c r="G879" i="115"/>
  <c r="G887" i="115"/>
  <c r="G891" i="115"/>
  <c r="G899" i="115"/>
  <c r="G903" i="115"/>
  <c r="G911" i="115"/>
  <c r="G915" i="115"/>
  <c r="G923" i="115"/>
  <c r="G927" i="115"/>
  <c r="G935" i="115"/>
  <c r="G939" i="115"/>
  <c r="G947" i="115"/>
  <c r="G951" i="115"/>
  <c r="G959" i="115"/>
  <c r="G963" i="115"/>
  <c r="G975" i="115"/>
  <c r="G983" i="115"/>
  <c r="G987" i="115"/>
  <c r="G999" i="115"/>
  <c r="G1007" i="115"/>
  <c r="G1011" i="115"/>
  <c r="G1023" i="115"/>
  <c r="G1027" i="115"/>
  <c r="G1035" i="115"/>
  <c r="G1039" i="115"/>
  <c r="G1047" i="115"/>
  <c r="G1051" i="115"/>
  <c r="G1059" i="115"/>
  <c r="G1063" i="115"/>
  <c r="G1071" i="115"/>
  <c r="G1075" i="115"/>
  <c r="G1083" i="115"/>
  <c r="G1087" i="115"/>
  <c r="G1095" i="115"/>
  <c r="G1099" i="115"/>
  <c r="G1107" i="115"/>
  <c r="G1111" i="115"/>
  <c r="G1119" i="115"/>
  <c r="G1123" i="115"/>
  <c r="G1131" i="115"/>
  <c r="G1135" i="115"/>
  <c r="G1143" i="115"/>
  <c r="G880" i="115"/>
  <c r="G884" i="115"/>
  <c r="G888" i="115"/>
  <c r="G892" i="115"/>
  <c r="G896" i="115"/>
  <c r="G900" i="115"/>
  <c r="G904" i="115"/>
  <c r="G908" i="115"/>
  <c r="G912" i="115"/>
  <c r="G916" i="115"/>
  <c r="G920" i="115"/>
  <c r="G924" i="115"/>
  <c r="G928" i="115"/>
  <c r="G932" i="115"/>
  <c r="G936" i="115"/>
  <c r="G940" i="115"/>
  <c r="G944" i="115"/>
  <c r="G948" i="115"/>
  <c r="G952" i="115"/>
  <c r="G956" i="115"/>
  <c r="G960" i="115"/>
  <c r="G964" i="115"/>
  <c r="G968" i="115"/>
  <c r="G972" i="115"/>
  <c r="G976" i="115"/>
  <c r="G980" i="115"/>
  <c r="G984" i="115"/>
  <c r="G988" i="115"/>
  <c r="G992" i="115"/>
  <c r="G996" i="115"/>
  <c r="G1000" i="115"/>
  <c r="G1004" i="115"/>
  <c r="G1008" i="115"/>
  <c r="G1012" i="115"/>
  <c r="G1016" i="115"/>
  <c r="G1020" i="115"/>
  <c r="G1024" i="115"/>
  <c r="G1028" i="115"/>
  <c r="G1032" i="115"/>
  <c r="G1036" i="115"/>
  <c r="G1040" i="115"/>
  <c r="G1044" i="115"/>
  <c r="G1048" i="115"/>
  <c r="G1052" i="115"/>
  <c r="G1056" i="115"/>
  <c r="G1060" i="115"/>
  <c r="G1064" i="115"/>
  <c r="G1068" i="115"/>
  <c r="G1072" i="115"/>
  <c r="G1076" i="115"/>
  <c r="G1080" i="115"/>
  <c r="G1084" i="115"/>
  <c r="G1088" i="115"/>
  <c r="G1092" i="115"/>
  <c r="G1096" i="115"/>
  <c r="G1100" i="115"/>
  <c r="G1104" i="115"/>
  <c r="G1108" i="115"/>
  <c r="G1112" i="115"/>
  <c r="G1116" i="115"/>
  <c r="G1120" i="115"/>
  <c r="G1124" i="115"/>
  <c r="G1128" i="115"/>
  <c r="G1132" i="115"/>
  <c r="G1136" i="115"/>
  <c r="G1140" i="115"/>
  <c r="G1144" i="115"/>
  <c r="G605" i="115"/>
  <c r="G609" i="115"/>
  <c r="G613" i="115"/>
  <c r="G617" i="115"/>
  <c r="G621" i="115"/>
  <c r="G625" i="115"/>
  <c r="G629" i="115"/>
  <c r="G633" i="115"/>
  <c r="J633" i="115" s="1" a="1"/>
  <c r="J633" i="115" s="1"/>
  <c r="G637" i="115"/>
  <c r="J637" i="115" s="1" a="1"/>
  <c r="J637" i="115" s="1"/>
  <c r="G641" i="115"/>
  <c r="J641" i="115" s="1" a="1"/>
  <c r="J641" i="115" s="1"/>
  <c r="G645" i="115"/>
  <c r="J645" i="115" s="1" a="1"/>
  <c r="J645" i="115" s="1"/>
  <c r="G649" i="115"/>
  <c r="G653" i="115"/>
  <c r="G657" i="115"/>
  <c r="J657" i="115" s="1" a="1"/>
  <c r="J657" i="115" s="1"/>
  <c r="G661" i="115"/>
  <c r="J661" i="115" s="1" a="1"/>
  <c r="J661" i="115" s="1"/>
  <c r="G665" i="115"/>
  <c r="J665" i="115" s="1" a="1"/>
  <c r="J665" i="115" s="1"/>
  <c r="G669" i="115"/>
  <c r="J669" i="115" s="1" a="1"/>
  <c r="J669" i="115" s="1"/>
  <c r="G673" i="115"/>
  <c r="J673" i="115" s="1" a="1"/>
  <c r="J673" i="115" s="1"/>
  <c r="G677" i="115"/>
  <c r="G681" i="115"/>
  <c r="G685" i="115"/>
  <c r="G689" i="115"/>
  <c r="G693" i="115"/>
  <c r="G697" i="115"/>
  <c r="G701" i="115"/>
  <c r="G705" i="115"/>
  <c r="J705" i="115" s="1" a="1"/>
  <c r="J705" i="115" s="1"/>
  <c r="G709" i="115"/>
  <c r="G713" i="115"/>
  <c r="G717" i="115"/>
  <c r="G721" i="115"/>
  <c r="G725" i="115"/>
  <c r="G729" i="115"/>
  <c r="G733" i="115"/>
  <c r="G737" i="115"/>
  <c r="G741" i="115"/>
  <c r="G745" i="115"/>
  <c r="G749" i="115"/>
  <c r="G761" i="115"/>
  <c r="J761" i="115" s="1" a="1"/>
  <c r="J761" i="115" s="1"/>
  <c r="G773" i="115"/>
  <c r="G785" i="115"/>
  <c r="G797" i="115"/>
  <c r="G809" i="115"/>
  <c r="G821" i="115"/>
  <c r="G833" i="115"/>
  <c r="G845" i="115"/>
  <c r="G857" i="115"/>
  <c r="G869" i="115"/>
  <c r="G881" i="115"/>
  <c r="G905" i="115"/>
  <c r="G917" i="115"/>
  <c r="G929" i="115"/>
  <c r="J929" i="115" s="1" a="1"/>
  <c r="J929" i="115" s="1"/>
  <c r="G949" i="115"/>
  <c r="G953" i="115"/>
  <c r="G961" i="115"/>
  <c r="G965" i="115"/>
  <c r="G973" i="115"/>
  <c r="G977" i="115"/>
  <c r="G985" i="115"/>
  <c r="G989" i="115"/>
  <c r="G997" i="115"/>
  <c r="G1001" i="115"/>
  <c r="G1009" i="115"/>
  <c r="G1013" i="115"/>
  <c r="G1021" i="115"/>
  <c r="G1025" i="115"/>
  <c r="G1029" i="115"/>
  <c r="G1033" i="115"/>
  <c r="G1037" i="115"/>
  <c r="G1041" i="115"/>
  <c r="G1045" i="115"/>
  <c r="G1049" i="115"/>
  <c r="G1053" i="115"/>
  <c r="G1057" i="115"/>
  <c r="G1061" i="115"/>
  <c r="G1065" i="115"/>
  <c r="G1069" i="115"/>
  <c r="G1073" i="115"/>
  <c r="G1077" i="115"/>
  <c r="G1081" i="115"/>
  <c r="G1085" i="115"/>
  <c r="G1089" i="115"/>
  <c r="G1093" i="115"/>
  <c r="G1097" i="115"/>
  <c r="G1101" i="115"/>
  <c r="G1105" i="115"/>
  <c r="G1109" i="115"/>
  <c r="G1113" i="115"/>
  <c r="G1117" i="115"/>
  <c r="G1121" i="115"/>
  <c r="G1125" i="115"/>
  <c r="G1129" i="115"/>
  <c r="G1133" i="115"/>
  <c r="G1137" i="115"/>
  <c r="G1141" i="115"/>
  <c r="G142" i="115"/>
  <c r="G146" i="115"/>
  <c r="G150" i="115"/>
  <c r="G154" i="115"/>
  <c r="G158" i="115"/>
  <c r="G162" i="115"/>
  <c r="G166" i="115"/>
  <c r="G170" i="115"/>
  <c r="G174" i="115"/>
  <c r="G178" i="115"/>
  <c r="G182" i="115"/>
  <c r="G186" i="115"/>
  <c r="G190" i="115"/>
  <c r="G194" i="115"/>
  <c r="G198" i="115"/>
  <c r="G202" i="115"/>
  <c r="G206" i="115"/>
  <c r="G210" i="115"/>
  <c r="G214" i="115"/>
  <c r="G218" i="115"/>
  <c r="G222" i="115"/>
  <c r="G226" i="115"/>
  <c r="G230" i="115"/>
  <c r="G234" i="115"/>
  <c r="G238" i="115"/>
  <c r="G242" i="115"/>
  <c r="G246" i="115"/>
  <c r="G250" i="115"/>
  <c r="G254" i="115"/>
  <c r="G258" i="115"/>
  <c r="G262" i="115"/>
  <c r="G266" i="115"/>
  <c r="G270" i="115"/>
  <c r="G274" i="115"/>
  <c r="G278" i="115"/>
  <c r="G282" i="115"/>
  <c r="G286" i="115"/>
  <c r="G290" i="115"/>
  <c r="G294" i="115"/>
  <c r="G298" i="115"/>
  <c r="G302" i="115"/>
  <c r="G306" i="115"/>
  <c r="G310" i="115"/>
  <c r="G314" i="115"/>
  <c r="G318" i="115"/>
  <c r="G322" i="115"/>
  <c r="G326" i="115"/>
  <c r="G330" i="115"/>
  <c r="G334" i="115"/>
  <c r="G338" i="115"/>
  <c r="G342" i="115"/>
  <c r="G346" i="115"/>
  <c r="G350" i="115"/>
  <c r="G354" i="115"/>
  <c r="G358" i="115"/>
  <c r="G362" i="115"/>
  <c r="G366" i="115"/>
  <c r="G370" i="115"/>
  <c r="G374" i="115"/>
  <c r="G378" i="115"/>
  <c r="G382" i="115"/>
  <c r="G386" i="115"/>
  <c r="G390" i="115"/>
  <c r="G394" i="115"/>
  <c r="G398" i="115"/>
  <c r="G402" i="115"/>
  <c r="G406" i="115"/>
  <c r="G410" i="115"/>
  <c r="G414" i="115"/>
  <c r="G418" i="115"/>
  <c r="G422" i="115"/>
  <c r="G426" i="115"/>
  <c r="G430" i="115"/>
  <c r="G434" i="115"/>
  <c r="G438" i="115"/>
  <c r="G442" i="115"/>
  <c r="G446" i="115"/>
  <c r="G450" i="115"/>
  <c r="G454" i="115"/>
  <c r="G458" i="115"/>
  <c r="G462" i="115"/>
  <c r="G466" i="115"/>
  <c r="G470" i="115"/>
  <c r="G474" i="115"/>
  <c r="G478" i="115"/>
  <c r="G482" i="115"/>
  <c r="G486" i="115"/>
  <c r="G490" i="115"/>
  <c r="G494" i="115"/>
  <c r="G498" i="115"/>
  <c r="G502" i="115"/>
  <c r="G506" i="115"/>
  <c r="G510" i="115"/>
  <c r="G514" i="115"/>
  <c r="G518" i="115"/>
  <c r="G522" i="115"/>
  <c r="G526" i="115"/>
  <c r="G530" i="115"/>
  <c r="G534" i="115"/>
  <c r="G538" i="115"/>
  <c r="G542" i="115"/>
  <c r="G546" i="115"/>
  <c r="G550" i="115"/>
  <c r="G554" i="115"/>
  <c r="G558" i="115"/>
  <c r="G562" i="115"/>
  <c r="G566" i="115"/>
  <c r="G570" i="115"/>
  <c r="G574" i="115"/>
  <c r="G578" i="115"/>
  <c r="G582" i="115"/>
  <c r="G586" i="115"/>
  <c r="G590" i="115"/>
  <c r="G594" i="115"/>
  <c r="G598" i="115"/>
  <c r="G602" i="115"/>
  <c r="G606" i="115"/>
  <c r="G610" i="115"/>
  <c r="G614" i="115"/>
  <c r="G618" i="115"/>
  <c r="G622" i="115"/>
  <c r="G626" i="115"/>
  <c r="G630" i="115"/>
  <c r="G634" i="115"/>
  <c r="J634" i="115" s="1" a="1"/>
  <c r="J634" i="115" s="1"/>
  <c r="G638" i="115"/>
  <c r="J638" i="115" s="1" a="1"/>
  <c r="J638" i="115" s="1"/>
  <c r="G642" i="115"/>
  <c r="G646" i="115"/>
  <c r="J646" i="115" s="1" a="1"/>
  <c r="J646" i="115" s="1"/>
  <c r="G650" i="115"/>
  <c r="J650" i="115" s="1" a="1"/>
  <c r="J650" i="115" s="1"/>
  <c r="G654" i="115"/>
  <c r="J654" i="115" s="1" a="1"/>
  <c r="J654" i="115" s="1"/>
  <c r="G658" i="115"/>
  <c r="J658" i="115" s="1" a="1"/>
  <c r="J658" i="115" s="1"/>
  <c r="G662" i="115"/>
  <c r="J662" i="115" s="1" a="1"/>
  <c r="J662" i="115" s="1"/>
  <c r="G666" i="115"/>
  <c r="J666" i="115" s="1" a="1"/>
  <c r="J666" i="115" s="1"/>
  <c r="G670" i="115"/>
  <c r="J670" i="115" s="1" a="1"/>
  <c r="J670" i="115" s="1"/>
  <c r="G674" i="115"/>
  <c r="J674" i="115" s="1" a="1"/>
  <c r="J674" i="115" s="1"/>
  <c r="G678" i="115"/>
  <c r="G682" i="115"/>
  <c r="G686" i="115"/>
  <c r="G690" i="115"/>
  <c r="G694" i="115"/>
  <c r="G698" i="115"/>
  <c r="G702" i="115"/>
  <c r="G706" i="115"/>
  <c r="G710" i="115"/>
  <c r="G714" i="115"/>
  <c r="G718" i="115"/>
  <c r="G722" i="115"/>
  <c r="G726" i="115"/>
  <c r="G730" i="115"/>
  <c r="G734" i="115"/>
  <c r="G738" i="115"/>
  <c r="G742" i="115"/>
  <c r="G746" i="115"/>
  <c r="G750" i="115"/>
  <c r="G754" i="115"/>
  <c r="G758" i="115"/>
  <c r="J758" i="115" s="1" a="1"/>
  <c r="J758" i="115" s="1"/>
  <c r="G762" i="115"/>
  <c r="G766" i="115"/>
  <c r="G770" i="115"/>
  <c r="G774" i="115"/>
  <c r="G778" i="115"/>
  <c r="G782" i="115"/>
  <c r="G786" i="115"/>
  <c r="G790" i="115"/>
  <c r="G794" i="115"/>
  <c r="G798" i="115"/>
  <c r="G802" i="115"/>
  <c r="G806" i="115"/>
  <c r="G810" i="115"/>
  <c r="G814" i="115"/>
  <c r="G818" i="115"/>
  <c r="G822" i="115"/>
  <c r="G826" i="115"/>
  <c r="G830" i="115"/>
  <c r="G834" i="115"/>
  <c r="J834" i="115" s="1" a="1"/>
  <c r="J834" i="115" s="1"/>
  <c r="G950" i="115"/>
  <c r="J950" i="115" s="1" a="1"/>
  <c r="J950" i="115" s="1"/>
  <c r="G962" i="115"/>
  <c r="G974" i="115"/>
  <c r="G986" i="115"/>
  <c r="G998" i="115"/>
  <c r="G1010" i="115"/>
  <c r="G1022" i="115"/>
  <c r="G1026" i="115"/>
  <c r="G1030" i="115"/>
  <c r="G1034" i="115"/>
  <c r="G1038" i="115"/>
  <c r="G1042" i="115"/>
  <c r="G1046" i="115"/>
  <c r="G1050" i="115"/>
  <c r="G1054" i="115"/>
  <c r="G1058" i="115"/>
  <c r="G1062" i="115"/>
  <c r="G1066" i="115"/>
  <c r="G1070" i="115"/>
  <c r="G1074" i="115"/>
  <c r="G1078" i="115"/>
  <c r="G1082" i="115"/>
  <c r="G1086" i="115"/>
  <c r="G1090" i="115"/>
  <c r="G1094" i="115"/>
  <c r="G1098" i="115"/>
  <c r="G1102" i="115"/>
  <c r="G1106" i="115"/>
  <c r="G1110" i="115"/>
  <c r="G1114" i="115"/>
  <c r="G1118" i="115"/>
  <c r="G1122" i="115"/>
  <c r="G1126" i="115"/>
  <c r="G1130" i="115"/>
  <c r="G1134" i="115"/>
  <c r="G1138" i="115"/>
  <c r="G1142" i="115"/>
  <c r="G1139" i="115"/>
  <c r="G1127" i="115"/>
  <c r="G1115" i="115"/>
  <c r="G1103" i="115"/>
  <c r="G1091" i="115"/>
  <c r="G1079" i="115"/>
  <c r="G1067" i="115"/>
  <c r="G1055" i="115"/>
  <c r="G1043" i="115"/>
  <c r="G1031" i="115"/>
  <c r="G1019" i="115"/>
  <c r="G995" i="115"/>
  <c r="G971" i="115"/>
  <c r="G941" i="115"/>
  <c r="G893" i="115"/>
  <c r="G753" i="115"/>
  <c r="G757" i="115"/>
  <c r="G765" i="115"/>
  <c r="G769" i="115"/>
  <c r="G777" i="115"/>
  <c r="G781" i="115"/>
  <c r="G793" i="115"/>
  <c r="G801" i="115"/>
  <c r="G805" i="115"/>
  <c r="G813" i="115"/>
  <c r="G817" i="115"/>
  <c r="G825" i="115"/>
  <c r="G829" i="115"/>
  <c r="G837" i="115"/>
  <c r="G841" i="115"/>
  <c r="G849" i="115"/>
  <c r="G853" i="115"/>
  <c r="G861" i="115"/>
  <c r="G865" i="115"/>
  <c r="G873" i="115"/>
  <c r="G877" i="115"/>
  <c r="G885" i="115"/>
  <c r="G889" i="115"/>
  <c r="G897" i="115"/>
  <c r="G901" i="115"/>
  <c r="G909" i="115"/>
  <c r="G913" i="115"/>
  <c r="G921" i="115"/>
  <c r="G925" i="115"/>
  <c r="G933" i="115"/>
  <c r="G937" i="115"/>
  <c r="G945" i="115"/>
  <c r="G957" i="115"/>
  <c r="G969" i="115"/>
  <c r="G981" i="115"/>
  <c r="G993" i="115"/>
  <c r="G1005" i="115"/>
  <c r="G1017" i="115"/>
  <c r="G838" i="115"/>
  <c r="G842" i="115"/>
  <c r="G846" i="115"/>
  <c r="G850" i="115"/>
  <c r="G854" i="115"/>
  <c r="G858" i="115"/>
  <c r="G862" i="115"/>
  <c r="G866" i="115"/>
  <c r="G870" i="115"/>
  <c r="G874" i="115"/>
  <c r="G878" i="115"/>
  <c r="G882" i="115"/>
  <c r="G886" i="115"/>
  <c r="G890" i="115"/>
  <c r="G894" i="115"/>
  <c r="G898" i="115"/>
  <c r="G902" i="115"/>
  <c r="G906" i="115"/>
  <c r="G910" i="115"/>
  <c r="G914" i="115"/>
  <c r="G918" i="115"/>
  <c r="G922" i="115"/>
  <c r="G926" i="115"/>
  <c r="G930" i="115"/>
  <c r="G934" i="115"/>
  <c r="G938" i="115"/>
  <c r="G942" i="115"/>
  <c r="G946" i="115"/>
  <c r="G954" i="115"/>
  <c r="G958" i="115"/>
  <c r="G966" i="115"/>
  <c r="G970" i="115"/>
  <c r="G978" i="115"/>
  <c r="G982" i="115"/>
  <c r="G990" i="115"/>
  <c r="G994" i="115"/>
  <c r="G1002" i="115"/>
  <c r="G1006" i="115"/>
  <c r="G1014" i="115"/>
  <c r="G1018" i="115"/>
  <c r="G619" i="115"/>
  <c r="G631" i="115"/>
  <c r="J631" i="115" s="1" a="1"/>
  <c r="J631" i="115" s="1"/>
  <c r="G643" i="115"/>
  <c r="J643" i="115" s="1" a="1"/>
  <c r="J643" i="115" s="1"/>
  <c r="G655" i="115"/>
  <c r="J655" i="115" s="1" a="1"/>
  <c r="J655" i="115" s="1"/>
  <c r="G667" i="115"/>
  <c r="J667" i="115" s="1" a="1"/>
  <c r="J667" i="115" s="1"/>
  <c r="G679" i="115"/>
  <c r="G691" i="115"/>
  <c r="G703" i="115"/>
  <c r="G715" i="115"/>
  <c r="G727" i="115"/>
  <c r="G739" i="115"/>
  <c r="G751" i="115"/>
  <c r="G763" i="115"/>
  <c r="G775" i="115"/>
  <c r="G787" i="115"/>
  <c r="G799" i="115"/>
  <c r="G811" i="115"/>
  <c r="G823" i="115"/>
  <c r="J823" i="115" s="1" a="1"/>
  <c r="J823" i="115" s="1"/>
  <c r="G835" i="115"/>
  <c r="G847" i="115"/>
  <c r="G859" i="115"/>
  <c r="G871" i="115"/>
  <c r="G883" i="115"/>
  <c r="G895" i="115"/>
  <c r="G907" i="115"/>
  <c r="G919" i="115"/>
  <c r="G931" i="115"/>
  <c r="G943" i="115"/>
  <c r="G955" i="115"/>
  <c r="G967" i="115"/>
  <c r="G979" i="115"/>
  <c r="G991" i="115"/>
  <c r="G1003" i="115"/>
  <c r="G1015" i="115"/>
  <c r="G595" i="115"/>
  <c r="H37" i="115" l="1" a="1"/>
  <c r="H37" i="115" s="1"/>
  <c r="H5" i="115" a="1"/>
  <c r="H5" i="115" s="1"/>
  <c r="H4" i="115" a="1"/>
  <c r="H4" i="115" s="1"/>
  <c r="I933" i="115" a="1"/>
  <c r="I933" i="115" s="1"/>
  <c r="H933" i="115" a="1"/>
  <c r="H933" i="115" s="1"/>
  <c r="I861" i="115" a="1"/>
  <c r="I861" i="115" s="1"/>
  <c r="H861" i="115" a="1"/>
  <c r="H861" i="115" s="1"/>
  <c r="I789" i="115" a="1"/>
  <c r="I789" i="115" s="1"/>
  <c r="H789" i="115" a="1"/>
  <c r="H789" i="115" s="1"/>
  <c r="I941" i="115" a="1"/>
  <c r="I941" i="115" s="1"/>
  <c r="H941" i="115" a="1"/>
  <c r="H941" i="115" s="1"/>
  <c r="I1127" i="115" a="1"/>
  <c r="I1127" i="115" s="1"/>
  <c r="H1127" i="115" a="1"/>
  <c r="H1127" i="115" s="1"/>
  <c r="I1114" i="115" a="1"/>
  <c r="I1114" i="115" s="1"/>
  <c r="H1114" i="115" a="1"/>
  <c r="H1114" i="115" s="1"/>
  <c r="I1066" i="115" a="1"/>
  <c r="I1066" i="115" s="1"/>
  <c r="H1066" i="115" a="1"/>
  <c r="H1066" i="115" s="1"/>
  <c r="I1010" i="115" a="1"/>
  <c r="I1010" i="115" s="1"/>
  <c r="H1010" i="115" a="1"/>
  <c r="H1010" i="115" s="1"/>
  <c r="I810" i="115" a="1"/>
  <c r="I810" i="115" s="1"/>
  <c r="H810" i="115" a="1"/>
  <c r="H810" i="115" s="1"/>
  <c r="I762" i="115" a="1"/>
  <c r="I762" i="115" s="1"/>
  <c r="H762" i="115" a="1"/>
  <c r="H762" i="115" s="1"/>
  <c r="I714" i="115" a="1"/>
  <c r="I714" i="115" s="1"/>
  <c r="H714" i="115" a="1"/>
  <c r="H714" i="115" s="1"/>
  <c r="I666" i="115" a="1"/>
  <c r="I666" i="115" s="1"/>
  <c r="H666" i="115" a="1"/>
  <c r="H666" i="115" s="1"/>
  <c r="I618" i="115" a="1"/>
  <c r="I618" i="115" s="1"/>
  <c r="H618" i="115" a="1"/>
  <c r="H618" i="115" s="1"/>
  <c r="I570" i="115" a="1"/>
  <c r="I570" i="115" s="1"/>
  <c r="H570" i="115" a="1"/>
  <c r="H570" i="115" s="1"/>
  <c r="I522" i="115" a="1"/>
  <c r="I522" i="115" s="1"/>
  <c r="H522" i="115" a="1"/>
  <c r="H522" i="115" s="1"/>
  <c r="I474" i="115" a="1"/>
  <c r="I474" i="115" s="1"/>
  <c r="H474" i="115" a="1"/>
  <c r="H474" i="115" s="1"/>
  <c r="I426" i="115" a="1"/>
  <c r="I426" i="115" s="1"/>
  <c r="H426" i="115" a="1"/>
  <c r="H426" i="115" s="1"/>
  <c r="I378" i="115" a="1"/>
  <c r="I378" i="115" s="1"/>
  <c r="H378" i="115" a="1"/>
  <c r="H378" i="115" s="1"/>
  <c r="I330" i="115" a="1"/>
  <c r="I330" i="115" s="1"/>
  <c r="H330" i="115" a="1"/>
  <c r="H330" i="115" s="1"/>
  <c r="I282" i="115" a="1"/>
  <c r="I282" i="115" s="1"/>
  <c r="H282" i="115" a="1"/>
  <c r="H282" i="115" s="1"/>
  <c r="I234" i="115" a="1"/>
  <c r="I234" i="115" s="1"/>
  <c r="H234" i="115" a="1"/>
  <c r="H234" i="115" s="1"/>
  <c r="I186" i="115" a="1"/>
  <c r="I186" i="115" s="1"/>
  <c r="H186" i="115" a="1"/>
  <c r="H186" i="115" s="1"/>
  <c r="I1141" i="115" a="1"/>
  <c r="I1141" i="115" s="1"/>
  <c r="H1141" i="115" a="1"/>
  <c r="H1141" i="115" s="1"/>
  <c r="I1093" i="115" a="1"/>
  <c r="I1093" i="115" s="1"/>
  <c r="H1093" i="115" a="1"/>
  <c r="H1093" i="115" s="1"/>
  <c r="I1045" i="115" a="1"/>
  <c r="I1045" i="115" s="1"/>
  <c r="H1045" i="115" a="1"/>
  <c r="H1045" i="115" s="1"/>
  <c r="I985" i="115" a="1"/>
  <c r="I985" i="115" s="1"/>
  <c r="H985" i="115" a="1"/>
  <c r="H985" i="115" s="1"/>
  <c r="I857" i="115" a="1"/>
  <c r="I857" i="115" s="1"/>
  <c r="H857" i="115" a="1"/>
  <c r="H857" i="115" s="1"/>
  <c r="I737" i="115" a="1"/>
  <c r="I737" i="115" s="1"/>
  <c r="H737" i="115" a="1"/>
  <c r="H737" i="115" s="1"/>
  <c r="I689" i="115" a="1"/>
  <c r="I689" i="115" s="1"/>
  <c r="H689" i="115" a="1"/>
  <c r="H689" i="115" s="1"/>
  <c r="I641" i="115" a="1"/>
  <c r="I641" i="115" s="1"/>
  <c r="H641" i="115" a="1"/>
  <c r="H641" i="115" s="1"/>
  <c r="I1136" i="115" a="1"/>
  <c r="I1136" i="115" s="1"/>
  <c r="H1136" i="115" a="1"/>
  <c r="H1136" i="115" s="1"/>
  <c r="I1088" i="115" a="1"/>
  <c r="I1088" i="115" s="1"/>
  <c r="H1088" i="115" a="1"/>
  <c r="H1088" i="115" s="1"/>
  <c r="I1040" i="115" a="1"/>
  <c r="I1040" i="115" s="1"/>
  <c r="H1040" i="115" a="1"/>
  <c r="H1040" i="115" s="1"/>
  <c r="I992" i="115" a="1"/>
  <c r="I992" i="115" s="1"/>
  <c r="H992" i="115" a="1"/>
  <c r="H992" i="115" s="1"/>
  <c r="I944" i="115" a="1"/>
  <c r="I944" i="115" s="1"/>
  <c r="H944" i="115" a="1"/>
  <c r="H944" i="115" s="1"/>
  <c r="I896" i="115" a="1"/>
  <c r="I896" i="115" s="1"/>
  <c r="H896" i="115" a="1"/>
  <c r="H896" i="115" s="1"/>
  <c r="I1099" i="115" a="1"/>
  <c r="I1099" i="115" s="1"/>
  <c r="H1099" i="115" a="1"/>
  <c r="H1099" i="115" s="1"/>
  <c r="I1027" i="115" a="1"/>
  <c r="I1027" i="115" s="1"/>
  <c r="H1027" i="115" a="1"/>
  <c r="H1027" i="115" s="1"/>
  <c r="I939" i="115" a="1"/>
  <c r="I939" i="115" s="1"/>
  <c r="H939" i="115" a="1"/>
  <c r="H939" i="115" s="1"/>
  <c r="I867" i="115" a="1"/>
  <c r="I867" i="115" s="1"/>
  <c r="H867" i="115" a="1"/>
  <c r="H867" i="115" s="1"/>
  <c r="I795" i="115" a="1"/>
  <c r="I795" i="115" s="1"/>
  <c r="H795" i="115" a="1"/>
  <c r="H795" i="115" s="1"/>
  <c r="I723" i="115" a="1"/>
  <c r="I723" i="115" s="1"/>
  <c r="H723" i="115" a="1"/>
  <c r="H723" i="115" s="1"/>
  <c r="I651" i="115" a="1"/>
  <c r="I651" i="115" s="1"/>
  <c r="H651" i="115" a="1"/>
  <c r="H651" i="115" s="1"/>
  <c r="I587" i="115" a="1"/>
  <c r="I587" i="115" s="1"/>
  <c r="H587" i="115" a="1"/>
  <c r="H587" i="115" s="1"/>
  <c r="I539" i="115" a="1"/>
  <c r="I539" i="115" s="1"/>
  <c r="H539" i="115" a="1"/>
  <c r="H539" i="115" s="1"/>
  <c r="I491" i="115" a="1"/>
  <c r="I491" i="115" s="1"/>
  <c r="H491" i="115" a="1"/>
  <c r="H491" i="115" s="1"/>
  <c r="I443" i="115" a="1"/>
  <c r="I443" i="115" s="1"/>
  <c r="H443" i="115" a="1"/>
  <c r="H443" i="115" s="1"/>
  <c r="I395" i="115" a="1"/>
  <c r="I395" i="115" s="1"/>
  <c r="H395" i="115" a="1"/>
  <c r="H395" i="115" s="1"/>
  <c r="I347" i="115" a="1"/>
  <c r="I347" i="115" s="1"/>
  <c r="H347" i="115" a="1"/>
  <c r="H347" i="115" s="1"/>
  <c r="I299" i="115" a="1"/>
  <c r="I299" i="115" s="1"/>
  <c r="H299" i="115" a="1"/>
  <c r="H299" i="115" s="1"/>
  <c r="I134" i="115" a="1"/>
  <c r="I134" i="115" s="1"/>
  <c r="H134" i="115" a="1"/>
  <c r="H134" i="115" s="1"/>
  <c r="I86" i="115" a="1"/>
  <c r="I86" i="115" s="1"/>
  <c r="H86" i="115" a="1"/>
  <c r="H86" i="115" s="1"/>
  <c r="I38" i="115" a="1"/>
  <c r="I38" i="115" s="1"/>
  <c r="H38" i="115" a="1"/>
  <c r="H38" i="115" s="1"/>
  <c r="I237" i="115" a="1"/>
  <c r="I237" i="115" s="1"/>
  <c r="H237" i="115" a="1"/>
  <c r="H237" i="115" s="1"/>
  <c r="I577" i="115" a="1"/>
  <c r="I577" i="115" s="1"/>
  <c r="H577" i="115" a="1"/>
  <c r="H577" i="115" s="1"/>
  <c r="I529" i="115" a="1"/>
  <c r="I529" i="115" s="1"/>
  <c r="H529" i="115" a="1"/>
  <c r="H529" i="115" s="1"/>
  <c r="I481" i="115" a="1"/>
  <c r="I481" i="115" s="1"/>
  <c r="H481" i="115" a="1"/>
  <c r="H481" i="115" s="1"/>
  <c r="I433" i="115" a="1"/>
  <c r="I433" i="115" s="1"/>
  <c r="H433" i="115" a="1"/>
  <c r="H433" i="115" s="1"/>
  <c r="I385" i="115" a="1"/>
  <c r="I385" i="115" s="1"/>
  <c r="H385" i="115" a="1"/>
  <c r="H385" i="115" s="1"/>
  <c r="I337" i="115" a="1"/>
  <c r="I337" i="115" s="1"/>
  <c r="H337" i="115" a="1"/>
  <c r="H337" i="115" s="1"/>
  <c r="I281" i="115" a="1"/>
  <c r="I281" i="115" s="1"/>
  <c r="H281" i="115" a="1"/>
  <c r="H281" i="115" s="1"/>
  <c r="I271" i="115" a="1"/>
  <c r="I271" i="115" s="1"/>
  <c r="H271" i="115" a="1"/>
  <c r="H271" i="115" s="1"/>
  <c r="I223" i="115" a="1"/>
  <c r="I223" i="115" s="1"/>
  <c r="H223" i="115" a="1"/>
  <c r="H223" i="115" s="1"/>
  <c r="I175" i="115" a="1"/>
  <c r="I175" i="115" s="1"/>
  <c r="H175" i="115" a="1"/>
  <c r="H175" i="115" s="1"/>
  <c r="I127" i="115" a="1"/>
  <c r="I127" i="115" s="1"/>
  <c r="H127" i="115" a="1"/>
  <c r="H127" i="115" s="1"/>
  <c r="I79" i="115" a="1"/>
  <c r="I79" i="115" s="1"/>
  <c r="H79" i="115" a="1"/>
  <c r="H79" i="115" s="1"/>
  <c r="I396" i="115" a="1"/>
  <c r="I396" i="115" s="1"/>
  <c r="H396" i="115" a="1"/>
  <c r="H396" i="115" s="1"/>
  <c r="I81" i="115" a="1"/>
  <c r="I81" i="115" s="1"/>
  <c r="H81" i="115" a="1"/>
  <c r="H81" i="115" s="1"/>
  <c r="I204" i="115" a="1"/>
  <c r="I204" i="115" s="1"/>
  <c r="H204" i="115" a="1"/>
  <c r="H204" i="115" s="1"/>
  <c r="I372" i="115" a="1"/>
  <c r="I372" i="115" s="1"/>
  <c r="H372" i="115" a="1"/>
  <c r="H372" i="115" s="1"/>
  <c r="I17" i="115" a="1"/>
  <c r="I17" i="115" s="1"/>
  <c r="H17" i="115" a="1"/>
  <c r="H17" i="115" s="1"/>
  <c r="I117" i="115" a="1"/>
  <c r="I117" i="115" s="1"/>
  <c r="H117" i="115" a="1"/>
  <c r="H117" i="115" s="1"/>
  <c r="I160" i="115" a="1"/>
  <c r="I160" i="115" s="1"/>
  <c r="H160" i="115" a="1"/>
  <c r="H160" i="115" s="1"/>
  <c r="I145" i="115" a="1"/>
  <c r="I145" i="115" s="1"/>
  <c r="H145" i="115" a="1"/>
  <c r="H145" i="115" s="1"/>
  <c r="I45" i="115" a="1"/>
  <c r="I45" i="115" s="1"/>
  <c r="H45" i="115" a="1"/>
  <c r="H45" i="115" s="1"/>
  <c r="I172" i="115" a="1"/>
  <c r="I172" i="115" s="1"/>
  <c r="H172" i="115" a="1"/>
  <c r="H172" i="115" s="1"/>
  <c r="I624" i="115" a="1"/>
  <c r="I624" i="115" s="1"/>
  <c r="H624" i="115" a="1"/>
  <c r="H624" i="115" s="1"/>
  <c r="I376" i="115" a="1"/>
  <c r="I376" i="115" s="1"/>
  <c r="H376" i="115" a="1"/>
  <c r="H376" i="115" s="1"/>
  <c r="I860" i="115" a="1"/>
  <c r="I860" i="115" s="1"/>
  <c r="H860" i="115" a="1"/>
  <c r="H860" i="115" s="1"/>
  <c r="I812" i="115" a="1"/>
  <c r="I812" i="115" s="1"/>
  <c r="H812" i="115" a="1"/>
  <c r="H812" i="115" s="1"/>
  <c r="I764" i="115" a="1"/>
  <c r="I764" i="115" s="1"/>
  <c r="H764" i="115" a="1"/>
  <c r="H764" i="115" s="1"/>
  <c r="I716" i="115" a="1"/>
  <c r="I716" i="115" s="1"/>
  <c r="H716" i="115" a="1"/>
  <c r="H716" i="115" s="1"/>
  <c r="I668" i="115" a="1"/>
  <c r="I668" i="115" s="1"/>
  <c r="H668" i="115" a="1"/>
  <c r="H668" i="115" s="1"/>
  <c r="I616" i="115" a="1"/>
  <c r="I616" i="115" s="1"/>
  <c r="H616" i="115" a="1"/>
  <c r="H616" i="115" s="1"/>
  <c r="I464" i="115" a="1"/>
  <c r="I464" i="115" s="1"/>
  <c r="H464" i="115" a="1"/>
  <c r="H464" i="115" s="1"/>
  <c r="I47" i="115" a="1"/>
  <c r="I47" i="115" s="1"/>
  <c r="H47" i="115" a="1"/>
  <c r="H47" i="115" s="1"/>
  <c r="I16" i="115" a="1"/>
  <c r="I16" i="115" s="1"/>
  <c r="H16" i="115" a="1"/>
  <c r="H16" i="115" s="1"/>
  <c r="I64" i="115" a="1"/>
  <c r="I64" i="115" s="1"/>
  <c r="H64" i="115" a="1"/>
  <c r="H64" i="115" s="1"/>
  <c r="I108" i="115" a="1"/>
  <c r="I108" i="115" s="1"/>
  <c r="H108" i="115" a="1"/>
  <c r="H108" i="115" s="1"/>
  <c r="I990" i="115" a="1"/>
  <c r="I990" i="115" s="1"/>
  <c r="H990" i="115" a="1"/>
  <c r="H990" i="115" s="1"/>
  <c r="I926" i="115" a="1"/>
  <c r="I926" i="115" s="1"/>
  <c r="H926" i="115" a="1"/>
  <c r="H926" i="115" s="1"/>
  <c r="I878" i="115" a="1"/>
  <c r="I878" i="115" s="1"/>
  <c r="H878" i="115" a="1"/>
  <c r="H878" i="115" s="1"/>
  <c r="I925" i="115" a="1"/>
  <c r="I925" i="115" s="1"/>
  <c r="H925" i="115" a="1"/>
  <c r="H925" i="115" s="1"/>
  <c r="I853" i="115" a="1"/>
  <c r="I853" i="115" s="1"/>
  <c r="H853" i="115" a="1"/>
  <c r="H853" i="115" s="1"/>
  <c r="I781" i="115" a="1"/>
  <c r="I781" i="115" s="1"/>
  <c r="H781" i="115" a="1"/>
  <c r="H781" i="115" s="1"/>
  <c r="I971" i="115" a="1"/>
  <c r="I971" i="115" s="1"/>
  <c r="H971" i="115" a="1"/>
  <c r="H971" i="115" s="1"/>
  <c r="I1139" i="115" a="1"/>
  <c r="I1139" i="115" s="1"/>
  <c r="H1139" i="115" a="1"/>
  <c r="H1139" i="115" s="1"/>
  <c r="I1110" i="115" a="1"/>
  <c r="I1110" i="115" s="1"/>
  <c r="H1110" i="115" a="1"/>
  <c r="H1110" i="115" s="1"/>
  <c r="I1062" i="115" a="1"/>
  <c r="I1062" i="115" s="1"/>
  <c r="H1062" i="115" a="1"/>
  <c r="H1062" i="115" s="1"/>
  <c r="I998" i="115" a="1"/>
  <c r="I998" i="115" s="1"/>
  <c r="H998" i="115" a="1"/>
  <c r="H998" i="115" s="1"/>
  <c r="I806" i="115" a="1"/>
  <c r="I806" i="115" s="1"/>
  <c r="H806" i="115" a="1"/>
  <c r="H806" i="115" s="1"/>
  <c r="I758" i="115" a="1"/>
  <c r="I758" i="115" s="1"/>
  <c r="H758" i="115" a="1"/>
  <c r="H758" i="115" s="1"/>
  <c r="I710" i="115" a="1"/>
  <c r="I710" i="115" s="1"/>
  <c r="H710" i="115" a="1"/>
  <c r="H710" i="115" s="1"/>
  <c r="I662" i="115" a="1"/>
  <c r="I662" i="115" s="1"/>
  <c r="H662" i="115" a="1"/>
  <c r="H662" i="115" s="1"/>
  <c r="I614" i="115" a="1"/>
  <c r="I614" i="115" s="1"/>
  <c r="H614" i="115" a="1"/>
  <c r="H614" i="115" s="1"/>
  <c r="I566" i="115" a="1"/>
  <c r="I566" i="115" s="1"/>
  <c r="H566" i="115" a="1"/>
  <c r="H566" i="115" s="1"/>
  <c r="I518" i="115" a="1"/>
  <c r="I518" i="115" s="1"/>
  <c r="H518" i="115" a="1"/>
  <c r="H518" i="115" s="1"/>
  <c r="I470" i="115" a="1"/>
  <c r="I470" i="115" s="1"/>
  <c r="H470" i="115" a="1"/>
  <c r="H470" i="115" s="1"/>
  <c r="I422" i="115" a="1"/>
  <c r="I422" i="115" s="1"/>
  <c r="H422" i="115" a="1"/>
  <c r="H422" i="115" s="1"/>
  <c r="I374" i="115" a="1"/>
  <c r="I374" i="115" s="1"/>
  <c r="H374" i="115" a="1"/>
  <c r="H374" i="115" s="1"/>
  <c r="I326" i="115" a="1"/>
  <c r="I326" i="115" s="1"/>
  <c r="H326" i="115" a="1"/>
  <c r="H326" i="115" s="1"/>
  <c r="I278" i="115" a="1"/>
  <c r="I278" i="115" s="1"/>
  <c r="H278" i="115" a="1"/>
  <c r="H278" i="115" s="1"/>
  <c r="I230" i="115" a="1"/>
  <c r="I230" i="115" s="1"/>
  <c r="H230" i="115" a="1"/>
  <c r="H230" i="115" s="1"/>
  <c r="I182" i="115" a="1"/>
  <c r="I182" i="115" s="1"/>
  <c r="H182" i="115" a="1"/>
  <c r="H182" i="115" s="1"/>
  <c r="I1137" i="115" a="1"/>
  <c r="I1137" i="115" s="1"/>
  <c r="H1137" i="115" a="1"/>
  <c r="H1137" i="115" s="1"/>
  <c r="I1089" i="115" a="1"/>
  <c r="I1089" i="115" s="1"/>
  <c r="H1089" i="115" a="1"/>
  <c r="H1089" i="115" s="1"/>
  <c r="I1041" i="115" a="1"/>
  <c r="I1041" i="115" s="1"/>
  <c r="H1041" i="115" a="1"/>
  <c r="H1041" i="115" s="1"/>
  <c r="I977" i="115" a="1"/>
  <c r="I977" i="115" s="1"/>
  <c r="H977" i="115" a="1"/>
  <c r="H977" i="115" s="1"/>
  <c r="I845" i="115" a="1"/>
  <c r="I845" i="115" s="1"/>
  <c r="H845" i="115" a="1"/>
  <c r="H845" i="115" s="1"/>
  <c r="I733" i="115" a="1"/>
  <c r="I733" i="115" s="1"/>
  <c r="H733" i="115" a="1"/>
  <c r="H733" i="115" s="1"/>
  <c r="I685" i="115" a="1"/>
  <c r="I685" i="115" s="1"/>
  <c r="H685" i="115" a="1"/>
  <c r="H685" i="115" s="1"/>
  <c r="I637" i="115" a="1"/>
  <c r="I637" i="115" s="1"/>
  <c r="H637" i="115" a="1"/>
  <c r="H637" i="115" s="1"/>
  <c r="I1132" i="115" a="1"/>
  <c r="I1132" i="115" s="1"/>
  <c r="H1132" i="115" a="1"/>
  <c r="H1132" i="115" s="1"/>
  <c r="I1084" i="115" a="1"/>
  <c r="I1084" i="115" s="1"/>
  <c r="H1084" i="115" a="1"/>
  <c r="H1084" i="115" s="1"/>
  <c r="I1036" i="115" a="1"/>
  <c r="I1036" i="115" s="1"/>
  <c r="H1036" i="115" a="1"/>
  <c r="H1036" i="115" s="1"/>
  <c r="I988" i="115" a="1"/>
  <c r="I988" i="115" s="1"/>
  <c r="H988" i="115" a="1"/>
  <c r="H988" i="115" s="1"/>
  <c r="I940" i="115" a="1"/>
  <c r="I940" i="115" s="1"/>
  <c r="H940" i="115" a="1"/>
  <c r="H940" i="115" s="1"/>
  <c r="I892" i="115" a="1"/>
  <c r="I892" i="115" s="1"/>
  <c r="H892" i="115" a="1"/>
  <c r="H892" i="115" s="1"/>
  <c r="I1095" i="115" a="1"/>
  <c r="I1095" i="115" s="1"/>
  <c r="H1095" i="115" a="1"/>
  <c r="H1095" i="115" s="1"/>
  <c r="I1023" i="115" a="1"/>
  <c r="I1023" i="115" s="1"/>
  <c r="H1023" i="115" a="1"/>
  <c r="H1023" i="115" s="1"/>
  <c r="I935" i="115" a="1"/>
  <c r="I935" i="115" s="1"/>
  <c r="H935" i="115" a="1"/>
  <c r="H935" i="115" s="1"/>
  <c r="I863" i="115" a="1"/>
  <c r="I863" i="115" s="1"/>
  <c r="H863" i="115" a="1"/>
  <c r="H863" i="115" s="1"/>
  <c r="I791" i="115" a="1"/>
  <c r="I791" i="115" s="1"/>
  <c r="H791" i="115" a="1"/>
  <c r="H791" i="115" s="1"/>
  <c r="I719" i="115" a="1"/>
  <c r="I719" i="115" s="1"/>
  <c r="H719" i="115" a="1"/>
  <c r="H719" i="115" s="1"/>
  <c r="I647" i="115" a="1"/>
  <c r="I647" i="115" s="1"/>
  <c r="H647" i="115" a="1"/>
  <c r="H647" i="115" s="1"/>
  <c r="I583" i="115" a="1"/>
  <c r="I583" i="115" s="1"/>
  <c r="H583" i="115" a="1"/>
  <c r="H583" i="115" s="1"/>
  <c r="I535" i="115" a="1"/>
  <c r="I535" i="115" s="1"/>
  <c r="H535" i="115" a="1"/>
  <c r="H535" i="115" s="1"/>
  <c r="I487" i="115" a="1"/>
  <c r="I487" i="115" s="1"/>
  <c r="H487" i="115" a="1"/>
  <c r="H487" i="115" s="1"/>
  <c r="I439" i="115" a="1"/>
  <c r="I439" i="115" s="1"/>
  <c r="H439" i="115" a="1"/>
  <c r="H439" i="115" s="1"/>
  <c r="I391" i="115" a="1"/>
  <c r="I391" i="115" s="1"/>
  <c r="H391" i="115" a="1"/>
  <c r="H391" i="115" s="1"/>
  <c r="I343" i="115" a="1"/>
  <c r="I343" i="115" s="1"/>
  <c r="H343" i="115" a="1"/>
  <c r="H343" i="115" s="1"/>
  <c r="I295" i="115" a="1"/>
  <c r="I295" i="115" s="1"/>
  <c r="H295" i="115" a="1"/>
  <c r="H295" i="115" s="1"/>
  <c r="I130" i="115" a="1"/>
  <c r="I130" i="115" s="1"/>
  <c r="H130" i="115" a="1"/>
  <c r="H130" i="115" s="1"/>
  <c r="I82" i="115" a="1"/>
  <c r="I82" i="115" s="1"/>
  <c r="H82" i="115" a="1"/>
  <c r="H82" i="115" s="1"/>
  <c r="I30" i="115" a="1"/>
  <c r="I30" i="115" s="1"/>
  <c r="H30" i="115" a="1"/>
  <c r="H30" i="115" s="1"/>
  <c r="I229" i="115" a="1"/>
  <c r="I229" i="115" s="1"/>
  <c r="H229" i="115" a="1"/>
  <c r="H229" i="115" s="1"/>
  <c r="I573" i="115" a="1"/>
  <c r="I573" i="115" s="1"/>
  <c r="H573" i="115" a="1"/>
  <c r="H573" i="115" s="1"/>
  <c r="I525" i="115" a="1"/>
  <c r="I525" i="115" s="1"/>
  <c r="H525" i="115" a="1"/>
  <c r="H525" i="115" s="1"/>
  <c r="I477" i="115" a="1"/>
  <c r="I477" i="115" s="1"/>
  <c r="H477" i="115" a="1"/>
  <c r="H477" i="115" s="1"/>
  <c r="I429" i="115" a="1"/>
  <c r="I429" i="115" s="1"/>
  <c r="H429" i="115" a="1"/>
  <c r="H429" i="115" s="1"/>
  <c r="I381" i="115" a="1"/>
  <c r="I381" i="115" s="1"/>
  <c r="H381" i="115" a="1"/>
  <c r="H381" i="115" s="1"/>
  <c r="I333" i="115" a="1"/>
  <c r="I333" i="115" s="1"/>
  <c r="H333" i="115" a="1"/>
  <c r="H333" i="115" s="1"/>
  <c r="I273" i="115" a="1"/>
  <c r="I273" i="115" s="1"/>
  <c r="H273" i="115" a="1"/>
  <c r="H273" i="115" s="1"/>
  <c r="I267" i="115" a="1"/>
  <c r="I267" i="115" s="1"/>
  <c r="H267" i="115" a="1"/>
  <c r="H267" i="115" s="1"/>
  <c r="I219" i="115" a="1"/>
  <c r="I219" i="115" s="1"/>
  <c r="H219" i="115" a="1"/>
  <c r="H219" i="115" s="1"/>
  <c r="I171" i="115" a="1"/>
  <c r="I171" i="115" s="1"/>
  <c r="H171" i="115" a="1"/>
  <c r="H171" i="115" s="1"/>
  <c r="I123" i="115" a="1"/>
  <c r="I123" i="115" s="1"/>
  <c r="H123" i="115" a="1"/>
  <c r="H123" i="115" s="1"/>
  <c r="I75" i="115" a="1"/>
  <c r="I75" i="115" s="1"/>
  <c r="H75" i="115" a="1"/>
  <c r="H75" i="115" s="1"/>
  <c r="I368" i="115" a="1"/>
  <c r="I368" i="115" s="1"/>
  <c r="H368" i="115" a="1"/>
  <c r="H368" i="115" s="1"/>
  <c r="I65" i="115" a="1"/>
  <c r="I65" i="115" s="1"/>
  <c r="H65" i="115" a="1"/>
  <c r="H65" i="115" s="1"/>
  <c r="I168" i="115" a="1"/>
  <c r="I168" i="115" s="1"/>
  <c r="H168" i="115" a="1"/>
  <c r="H168" i="115" s="1"/>
  <c r="I340" i="115" a="1"/>
  <c r="I340" i="115" s="1"/>
  <c r="H340" i="115" a="1"/>
  <c r="H340" i="115" s="1"/>
  <c r="I560" i="115" a="1"/>
  <c r="I560" i="115" s="1"/>
  <c r="H560" i="115" a="1"/>
  <c r="H560" i="115" s="1"/>
  <c r="I77" i="115" a="1"/>
  <c r="I77" i="115" s="1"/>
  <c r="H77" i="115" a="1"/>
  <c r="H77" i="115" s="1"/>
  <c r="I189" i="115" a="1"/>
  <c r="I189" i="115" s="1"/>
  <c r="H189" i="115" a="1"/>
  <c r="H189" i="115" s="1"/>
  <c r="I141" i="115" a="1"/>
  <c r="I141" i="115" s="1"/>
  <c r="H141" i="115" a="1"/>
  <c r="H141" i="115" s="1"/>
  <c r="I21" i="115" a="1"/>
  <c r="I21" i="115" s="1"/>
  <c r="H21" i="115" a="1"/>
  <c r="H21" i="115" s="1"/>
  <c r="I552" i="115" a="1"/>
  <c r="I552" i="115" s="1"/>
  <c r="H552" i="115" a="1"/>
  <c r="H552" i="115" s="1"/>
  <c r="I600" i="115" a="1"/>
  <c r="I600" i="115" s="1"/>
  <c r="H600" i="115" a="1"/>
  <c r="H600" i="115" s="1"/>
  <c r="I344" i="115" a="1"/>
  <c r="I344" i="115" s="1"/>
  <c r="H344" i="115" a="1"/>
  <c r="H344" i="115" s="1"/>
  <c r="I856" i="115" a="1"/>
  <c r="I856" i="115" s="1"/>
  <c r="H856" i="115" a="1"/>
  <c r="H856" i="115" s="1"/>
  <c r="I808" i="115" a="1"/>
  <c r="I808" i="115" s="1"/>
  <c r="H808" i="115" a="1"/>
  <c r="H808" i="115" s="1"/>
  <c r="I760" i="115" a="1"/>
  <c r="I760" i="115" s="1"/>
  <c r="H760" i="115" a="1"/>
  <c r="H760" i="115" s="1"/>
  <c r="I712" i="115" a="1"/>
  <c r="I712" i="115" s="1"/>
  <c r="H712" i="115" a="1"/>
  <c r="H712" i="115" s="1"/>
  <c r="I664" i="115" a="1"/>
  <c r="I664" i="115" s="1"/>
  <c r="H664" i="115" a="1"/>
  <c r="H664" i="115" s="1"/>
  <c r="I612" i="115" a="1"/>
  <c r="I612" i="115" s="1"/>
  <c r="H612" i="115" a="1"/>
  <c r="H612" i="115" s="1"/>
  <c r="I416" i="115" a="1"/>
  <c r="I416" i="115" s="1"/>
  <c r="H416" i="115" a="1"/>
  <c r="H416" i="115" s="1"/>
  <c r="I43" i="115" a="1"/>
  <c r="I43" i="115" s="1"/>
  <c r="H43" i="115" a="1"/>
  <c r="H43" i="115" s="1"/>
  <c r="I100" i="115" a="1"/>
  <c r="I100" i="115" s="1"/>
  <c r="H100" i="115" a="1"/>
  <c r="H100" i="115" s="1"/>
  <c r="I40" i="115" a="1"/>
  <c r="I40" i="115" s="1"/>
  <c r="H40" i="115" a="1"/>
  <c r="H40" i="115" s="1"/>
  <c r="I763" i="115" a="1"/>
  <c r="I763" i="115" s="1"/>
  <c r="H763" i="115" a="1"/>
  <c r="H763" i="115" s="1"/>
  <c r="I619" i="115" a="1"/>
  <c r="I619" i="115" s="1"/>
  <c r="H619" i="115" a="1"/>
  <c r="H619" i="115" s="1"/>
  <c r="I930" i="115" a="1"/>
  <c r="I930" i="115" s="1"/>
  <c r="H930" i="115" a="1"/>
  <c r="H930" i="115" s="1"/>
  <c r="I882" i="115" a="1"/>
  <c r="I882" i="115" s="1"/>
  <c r="H882" i="115" a="1"/>
  <c r="H882" i="115" s="1"/>
  <c r="I895" i="115" a="1"/>
  <c r="I895" i="115" s="1"/>
  <c r="H895" i="115" a="1"/>
  <c r="H895" i="115" s="1"/>
  <c r="I751" i="115" a="1"/>
  <c r="I751" i="115" s="1"/>
  <c r="H751" i="115" a="1"/>
  <c r="H751" i="115" s="1"/>
  <c r="I883" i="115" a="1"/>
  <c r="I883" i="115" s="1"/>
  <c r="H883" i="115" a="1"/>
  <c r="H883" i="115" s="1"/>
  <c r="I739" i="115" a="1"/>
  <c r="I739" i="115" s="1"/>
  <c r="H739" i="115" a="1"/>
  <c r="H739" i="115" s="1"/>
  <c r="I982" i="115" a="1"/>
  <c r="I982" i="115" s="1"/>
  <c r="H982" i="115" a="1"/>
  <c r="H982" i="115" s="1"/>
  <c r="I922" i="115" a="1"/>
  <c r="I922" i="115" s="1"/>
  <c r="H922" i="115" a="1"/>
  <c r="H922" i="115" s="1"/>
  <c r="I874" i="115" a="1"/>
  <c r="I874" i="115" s="1"/>
  <c r="H874" i="115" a="1"/>
  <c r="H874" i="115" s="1"/>
  <c r="I921" i="115" a="1"/>
  <c r="I921" i="115" s="1"/>
  <c r="H921" i="115" a="1"/>
  <c r="H921" i="115" s="1"/>
  <c r="I849" i="115" a="1"/>
  <c r="I849" i="115" s="1"/>
  <c r="H849" i="115" a="1"/>
  <c r="H849" i="115" s="1"/>
  <c r="I777" i="115" a="1"/>
  <c r="I777" i="115" s="1"/>
  <c r="H777" i="115" a="1"/>
  <c r="H777" i="115" s="1"/>
  <c r="I995" i="115" a="1"/>
  <c r="I995" i="115" s="1"/>
  <c r="H995" i="115" a="1"/>
  <c r="H995" i="115" s="1"/>
  <c r="I1106" i="115" a="1"/>
  <c r="I1106" i="115" s="1"/>
  <c r="H1106" i="115" a="1"/>
  <c r="H1106" i="115" s="1"/>
  <c r="I1058" i="115" a="1"/>
  <c r="I1058" i="115" s="1"/>
  <c r="H1058" i="115" a="1"/>
  <c r="H1058" i="115" s="1"/>
  <c r="I986" i="115" a="1"/>
  <c r="I986" i="115" s="1"/>
  <c r="H986" i="115" a="1"/>
  <c r="H986" i="115" s="1"/>
  <c r="I802" i="115" a="1"/>
  <c r="I802" i="115" s="1"/>
  <c r="H802" i="115" a="1"/>
  <c r="H802" i="115" s="1"/>
  <c r="I754" i="115" a="1"/>
  <c r="I754" i="115" s="1"/>
  <c r="H754" i="115" a="1"/>
  <c r="H754" i="115" s="1"/>
  <c r="I706" i="115" a="1"/>
  <c r="I706" i="115" s="1"/>
  <c r="H706" i="115" a="1"/>
  <c r="H706" i="115" s="1"/>
  <c r="I658" i="115" a="1"/>
  <c r="I658" i="115" s="1"/>
  <c r="H658" i="115" a="1"/>
  <c r="H658" i="115" s="1"/>
  <c r="I610" i="115" a="1"/>
  <c r="I610" i="115" s="1"/>
  <c r="H610" i="115" a="1"/>
  <c r="H610" i="115" s="1"/>
  <c r="I562" i="115" a="1"/>
  <c r="I562" i="115" s="1"/>
  <c r="H562" i="115" a="1"/>
  <c r="H562" i="115" s="1"/>
  <c r="I514" i="115" a="1"/>
  <c r="I514" i="115" s="1"/>
  <c r="H514" i="115" a="1"/>
  <c r="H514" i="115" s="1"/>
  <c r="I466" i="115" a="1"/>
  <c r="I466" i="115" s="1"/>
  <c r="H466" i="115" a="1"/>
  <c r="H466" i="115" s="1"/>
  <c r="I418" i="115" a="1"/>
  <c r="I418" i="115" s="1"/>
  <c r="H418" i="115" a="1"/>
  <c r="H418" i="115" s="1"/>
  <c r="I370" i="115" a="1"/>
  <c r="I370" i="115" s="1"/>
  <c r="H370" i="115" a="1"/>
  <c r="H370" i="115" s="1"/>
  <c r="I322" i="115" a="1"/>
  <c r="I322" i="115" s="1"/>
  <c r="H322" i="115" a="1"/>
  <c r="H322" i="115" s="1"/>
  <c r="I274" i="115" a="1"/>
  <c r="I274" i="115" s="1"/>
  <c r="H274" i="115" a="1"/>
  <c r="H274" i="115" s="1"/>
  <c r="I226" i="115" a="1"/>
  <c r="I226" i="115" s="1"/>
  <c r="H226" i="115" a="1"/>
  <c r="H226" i="115" s="1"/>
  <c r="I178" i="115" a="1"/>
  <c r="I178" i="115" s="1"/>
  <c r="H178" i="115" a="1"/>
  <c r="H178" i="115" s="1"/>
  <c r="I1133" i="115" a="1"/>
  <c r="I1133" i="115" s="1"/>
  <c r="H1133" i="115" a="1"/>
  <c r="H1133" i="115" s="1"/>
  <c r="I1085" i="115" a="1"/>
  <c r="I1085" i="115" s="1"/>
  <c r="H1085" i="115" a="1"/>
  <c r="H1085" i="115" s="1"/>
  <c r="I1037" i="115" a="1"/>
  <c r="I1037" i="115" s="1"/>
  <c r="H1037" i="115" a="1"/>
  <c r="H1037" i="115" s="1"/>
  <c r="I973" i="115" a="1"/>
  <c r="I973" i="115" s="1"/>
  <c r="H973" i="115" a="1"/>
  <c r="H973" i="115" s="1"/>
  <c r="I833" i="115" a="1"/>
  <c r="I833" i="115" s="1"/>
  <c r="H833" i="115" a="1"/>
  <c r="H833" i="115" s="1"/>
  <c r="I729" i="115" a="1"/>
  <c r="I729" i="115" s="1"/>
  <c r="H729" i="115" a="1"/>
  <c r="H729" i="115" s="1"/>
  <c r="I681" i="115" a="1"/>
  <c r="I681" i="115" s="1"/>
  <c r="H681" i="115" a="1"/>
  <c r="H681" i="115" s="1"/>
  <c r="I633" i="115" a="1"/>
  <c r="I633" i="115" s="1"/>
  <c r="H633" i="115" a="1"/>
  <c r="H633" i="115" s="1"/>
  <c r="I1128" i="115" a="1"/>
  <c r="I1128" i="115" s="1"/>
  <c r="H1128" i="115" a="1"/>
  <c r="H1128" i="115" s="1"/>
  <c r="I1080" i="115" a="1"/>
  <c r="I1080" i="115" s="1"/>
  <c r="H1080" i="115" a="1"/>
  <c r="H1080" i="115" s="1"/>
  <c r="I1032" i="115" a="1"/>
  <c r="I1032" i="115" s="1"/>
  <c r="H1032" i="115" a="1"/>
  <c r="H1032" i="115" s="1"/>
  <c r="I984" i="115" a="1"/>
  <c r="I984" i="115" s="1"/>
  <c r="H984" i="115" a="1"/>
  <c r="H984" i="115" s="1"/>
  <c r="I936" i="115" a="1"/>
  <c r="I936" i="115" s="1"/>
  <c r="H936" i="115" a="1"/>
  <c r="H936" i="115" s="1"/>
  <c r="I888" i="115" a="1"/>
  <c r="I888" i="115" s="1"/>
  <c r="H888" i="115" a="1"/>
  <c r="H888" i="115" s="1"/>
  <c r="I1087" i="115" a="1"/>
  <c r="I1087" i="115" s="1"/>
  <c r="H1087" i="115" a="1"/>
  <c r="H1087" i="115" s="1"/>
  <c r="I1011" i="115" a="1"/>
  <c r="I1011" i="115" s="1"/>
  <c r="H1011" i="115" a="1"/>
  <c r="H1011" i="115" s="1"/>
  <c r="I927" i="115" a="1"/>
  <c r="I927" i="115" s="1"/>
  <c r="H927" i="115" a="1"/>
  <c r="H927" i="115" s="1"/>
  <c r="I855" i="115" a="1"/>
  <c r="I855" i="115" s="1"/>
  <c r="H855" i="115" a="1"/>
  <c r="H855" i="115" s="1"/>
  <c r="I783" i="115" a="1"/>
  <c r="I783" i="115" s="1"/>
  <c r="H783" i="115" a="1"/>
  <c r="H783" i="115" s="1"/>
  <c r="I711" i="115" a="1"/>
  <c r="I711" i="115" s="1"/>
  <c r="H711" i="115" a="1"/>
  <c r="H711" i="115" s="1"/>
  <c r="I639" i="115" a="1"/>
  <c r="I639" i="115" s="1"/>
  <c r="H639" i="115" a="1"/>
  <c r="H639" i="115" s="1"/>
  <c r="I579" i="115" a="1"/>
  <c r="I579" i="115" s="1"/>
  <c r="H579" i="115" a="1"/>
  <c r="H579" i="115" s="1"/>
  <c r="I531" i="115" a="1"/>
  <c r="I531" i="115" s="1"/>
  <c r="H531" i="115" a="1"/>
  <c r="H531" i="115" s="1"/>
  <c r="I483" i="115" a="1"/>
  <c r="I483" i="115" s="1"/>
  <c r="H483" i="115" a="1"/>
  <c r="H483" i="115" s="1"/>
  <c r="I435" i="115" a="1"/>
  <c r="I435" i="115" s="1"/>
  <c r="H435" i="115" a="1"/>
  <c r="H435" i="115" s="1"/>
  <c r="I387" i="115" a="1"/>
  <c r="I387" i="115" s="1"/>
  <c r="H387" i="115" a="1"/>
  <c r="H387" i="115" s="1"/>
  <c r="I339" i="115" a="1"/>
  <c r="I339" i="115" s="1"/>
  <c r="H339" i="115" a="1"/>
  <c r="H339" i="115" s="1"/>
  <c r="I291" i="115" a="1"/>
  <c r="I291" i="115" s="1"/>
  <c r="H291" i="115" a="1"/>
  <c r="H291" i="115" s="1"/>
  <c r="I126" i="115" a="1"/>
  <c r="I126" i="115" s="1"/>
  <c r="H126" i="115" a="1"/>
  <c r="H126" i="115" s="1"/>
  <c r="I78" i="115" a="1"/>
  <c r="I78" i="115" s="1"/>
  <c r="H78" i="115" a="1"/>
  <c r="H78" i="115" s="1"/>
  <c r="I26" i="115" a="1"/>
  <c r="I26" i="115" s="1"/>
  <c r="H26" i="115" a="1"/>
  <c r="H26" i="115" s="1"/>
  <c r="I221" i="115" a="1"/>
  <c r="I221" i="115" s="1"/>
  <c r="H221" i="115" a="1"/>
  <c r="H221" i="115" s="1"/>
  <c r="I569" i="115" a="1"/>
  <c r="I569" i="115" s="1"/>
  <c r="H569" i="115" a="1"/>
  <c r="H569" i="115" s="1"/>
  <c r="I521" i="115" a="1"/>
  <c r="I521" i="115" s="1"/>
  <c r="H521" i="115" a="1"/>
  <c r="H521" i="115" s="1"/>
  <c r="I473" i="115" a="1"/>
  <c r="I473" i="115" s="1"/>
  <c r="H473" i="115" a="1"/>
  <c r="H473" i="115" s="1"/>
  <c r="I425" i="115" a="1"/>
  <c r="I425" i="115" s="1"/>
  <c r="H425" i="115" a="1"/>
  <c r="H425" i="115" s="1"/>
  <c r="I377" i="115" a="1"/>
  <c r="I377" i="115" s="1"/>
  <c r="H377" i="115" a="1"/>
  <c r="H377" i="115" s="1"/>
  <c r="I329" i="115" a="1"/>
  <c r="I329" i="115" s="1"/>
  <c r="H329" i="115" a="1"/>
  <c r="H329" i="115" s="1"/>
  <c r="I265" i="115" a="1"/>
  <c r="I265" i="115" s="1"/>
  <c r="H265" i="115" a="1"/>
  <c r="H265" i="115" s="1"/>
  <c r="I263" i="115" a="1"/>
  <c r="I263" i="115" s="1"/>
  <c r="H263" i="115" a="1"/>
  <c r="H263" i="115" s="1"/>
  <c r="I215" i="115" a="1"/>
  <c r="I215" i="115" s="1"/>
  <c r="H215" i="115" a="1"/>
  <c r="H215" i="115" s="1"/>
  <c r="I167" i="115" a="1"/>
  <c r="I167" i="115" s="1"/>
  <c r="H167" i="115" a="1"/>
  <c r="H167" i="115" s="1"/>
  <c r="I119" i="115" a="1"/>
  <c r="I119" i="115" s="1"/>
  <c r="H119" i="115" a="1"/>
  <c r="H119" i="115" s="1"/>
  <c r="I71" i="115" a="1"/>
  <c r="I71" i="115" s="1"/>
  <c r="H71" i="115" a="1"/>
  <c r="H71" i="115" s="1"/>
  <c r="I336" i="115" a="1"/>
  <c r="I336" i="115" s="1"/>
  <c r="H336" i="115" a="1"/>
  <c r="H336" i="115" s="1"/>
  <c r="I49" i="115" a="1"/>
  <c r="I49" i="115" s="1"/>
  <c r="H49" i="115" a="1"/>
  <c r="H49" i="115" s="1"/>
  <c r="I136" i="115" a="1"/>
  <c r="I136" i="115" s="1"/>
  <c r="H136" i="115" a="1"/>
  <c r="H136" i="115" s="1"/>
  <c r="I304" i="115" a="1"/>
  <c r="I304" i="115" s="1"/>
  <c r="H304" i="115" a="1"/>
  <c r="H304" i="115" s="1"/>
  <c r="I500" i="115" a="1"/>
  <c r="I500" i="115" s="1"/>
  <c r="H500" i="115" a="1"/>
  <c r="H500" i="115" s="1"/>
  <c r="I41" i="115" a="1"/>
  <c r="I41" i="115" s="1"/>
  <c r="H41" i="115" a="1"/>
  <c r="H41" i="115" s="1"/>
  <c r="I185" i="115" a="1"/>
  <c r="I185" i="115" s="1"/>
  <c r="H185" i="115" a="1"/>
  <c r="H185" i="115" s="1"/>
  <c r="I137" i="115" a="1"/>
  <c r="I137" i="115" s="1"/>
  <c r="H137" i="115" a="1"/>
  <c r="H137" i="115" s="1"/>
  <c r="I564" i="115" a="1"/>
  <c r="I564" i="115" s="1"/>
  <c r="H564" i="115" a="1"/>
  <c r="H564" i="115" s="1"/>
  <c r="I472" i="115" a="1"/>
  <c r="I472" i="115" s="1"/>
  <c r="H472" i="115" a="1"/>
  <c r="H472" i="115" s="1"/>
  <c r="I596" i="115" a="1"/>
  <c r="I596" i="115" s="1"/>
  <c r="H596" i="115" a="1"/>
  <c r="H596" i="115" s="1"/>
  <c r="I320" i="115" a="1"/>
  <c r="I320" i="115" s="1"/>
  <c r="H320" i="115" a="1"/>
  <c r="H320" i="115" s="1"/>
  <c r="I852" i="115" a="1"/>
  <c r="I852" i="115" s="1"/>
  <c r="H852" i="115" a="1"/>
  <c r="H852" i="115" s="1"/>
  <c r="I804" i="115" a="1"/>
  <c r="I804" i="115" s="1"/>
  <c r="H804" i="115" a="1"/>
  <c r="H804" i="115" s="1"/>
  <c r="I756" i="115" a="1"/>
  <c r="I756" i="115" s="1"/>
  <c r="H756" i="115" a="1"/>
  <c r="H756" i="115" s="1"/>
  <c r="I708" i="115" a="1"/>
  <c r="I708" i="115" s="1"/>
  <c r="H708" i="115" a="1"/>
  <c r="H708" i="115" s="1"/>
  <c r="I660" i="115" a="1"/>
  <c r="I660" i="115" s="1"/>
  <c r="H660" i="115" a="1"/>
  <c r="H660" i="115" s="1"/>
  <c r="I608" i="115" a="1"/>
  <c r="I608" i="115" s="1"/>
  <c r="H608" i="115" a="1"/>
  <c r="H608" i="115" s="1"/>
  <c r="I384" i="115" a="1"/>
  <c r="I384" i="115" s="1"/>
  <c r="H384" i="115" a="1"/>
  <c r="H384" i="115" s="1"/>
  <c r="I39" i="115" a="1"/>
  <c r="I39" i="115" s="1"/>
  <c r="H39" i="115" a="1"/>
  <c r="H39" i="115" s="1"/>
  <c r="I76" i="115" a="1"/>
  <c r="I76" i="115" s="1"/>
  <c r="H76" i="115" a="1"/>
  <c r="H76" i="115" s="1"/>
  <c r="I112" i="115" a="1"/>
  <c r="I112" i="115" s="1"/>
  <c r="H112" i="115" a="1"/>
  <c r="H112" i="115" s="1"/>
  <c r="I913" i="115" a="1"/>
  <c r="I913" i="115" s="1"/>
  <c r="H913" i="115" a="1"/>
  <c r="H913" i="115" s="1"/>
  <c r="I841" i="115" a="1"/>
  <c r="I841" i="115" s="1"/>
  <c r="H841" i="115" a="1"/>
  <c r="H841" i="115" s="1"/>
  <c r="I769" i="115" a="1"/>
  <c r="I769" i="115" s="1"/>
  <c r="H769" i="115" a="1"/>
  <c r="H769" i="115" s="1"/>
  <c r="I1019" i="115" a="1"/>
  <c r="I1019" i="115" s="1"/>
  <c r="H1019" i="115" a="1"/>
  <c r="H1019" i="115" s="1"/>
  <c r="I1102" i="115" a="1"/>
  <c r="I1102" i="115" s="1"/>
  <c r="H1102" i="115" a="1"/>
  <c r="H1102" i="115" s="1"/>
  <c r="I1054" i="115" a="1"/>
  <c r="I1054" i="115" s="1"/>
  <c r="H1054" i="115" a="1"/>
  <c r="H1054" i="115" s="1"/>
  <c r="I974" i="115" a="1"/>
  <c r="I974" i="115" s="1"/>
  <c r="H974" i="115" a="1"/>
  <c r="H974" i="115" s="1"/>
  <c r="I798" i="115" a="1"/>
  <c r="I798" i="115" s="1"/>
  <c r="H798" i="115" a="1"/>
  <c r="H798" i="115" s="1"/>
  <c r="I750" i="115" a="1"/>
  <c r="I750" i="115" s="1"/>
  <c r="H750" i="115" a="1"/>
  <c r="H750" i="115" s="1"/>
  <c r="I702" i="115" a="1"/>
  <c r="I702" i="115" s="1"/>
  <c r="H702" i="115" a="1"/>
  <c r="H702" i="115" s="1"/>
  <c r="I654" i="115" a="1"/>
  <c r="I654" i="115" s="1"/>
  <c r="H654" i="115" a="1"/>
  <c r="H654" i="115" s="1"/>
  <c r="I606" i="115" a="1"/>
  <c r="I606" i="115" s="1"/>
  <c r="H606" i="115" a="1"/>
  <c r="H606" i="115" s="1"/>
  <c r="I558" i="115" a="1"/>
  <c r="I558" i="115" s="1"/>
  <c r="H558" i="115" a="1"/>
  <c r="H558" i="115" s="1"/>
  <c r="I510" i="115" a="1"/>
  <c r="I510" i="115" s="1"/>
  <c r="H510" i="115" a="1"/>
  <c r="H510" i="115" s="1"/>
  <c r="I462" i="115" a="1"/>
  <c r="I462" i="115" s="1"/>
  <c r="H462" i="115" a="1"/>
  <c r="H462" i="115" s="1"/>
  <c r="I414" i="115" a="1"/>
  <c r="I414" i="115" s="1"/>
  <c r="H414" i="115" a="1"/>
  <c r="H414" i="115" s="1"/>
  <c r="I366" i="115" a="1"/>
  <c r="I366" i="115" s="1"/>
  <c r="H366" i="115" a="1"/>
  <c r="H366" i="115" s="1"/>
  <c r="I318" i="115" a="1"/>
  <c r="I318" i="115" s="1"/>
  <c r="H318" i="115" a="1"/>
  <c r="H318" i="115" s="1"/>
  <c r="I270" i="115" a="1"/>
  <c r="I270" i="115" s="1"/>
  <c r="H270" i="115" a="1"/>
  <c r="H270" i="115" s="1"/>
  <c r="I222" i="115" a="1"/>
  <c r="I222" i="115" s="1"/>
  <c r="H222" i="115" a="1"/>
  <c r="H222" i="115" s="1"/>
  <c r="I174" i="115" a="1"/>
  <c r="I174" i="115" s="1"/>
  <c r="H174" i="115" a="1"/>
  <c r="H174" i="115" s="1"/>
  <c r="I1129" i="115" a="1"/>
  <c r="I1129" i="115" s="1"/>
  <c r="H1129" i="115" a="1"/>
  <c r="H1129" i="115" s="1"/>
  <c r="I1081" i="115" a="1"/>
  <c r="I1081" i="115" s="1"/>
  <c r="H1081" i="115" a="1"/>
  <c r="H1081" i="115" s="1"/>
  <c r="I1033" i="115" a="1"/>
  <c r="I1033" i="115" s="1"/>
  <c r="H1033" i="115" a="1"/>
  <c r="H1033" i="115" s="1"/>
  <c r="I965" i="115" a="1"/>
  <c r="I965" i="115" s="1"/>
  <c r="H965" i="115" a="1"/>
  <c r="H965" i="115" s="1"/>
  <c r="I821" i="115" a="1"/>
  <c r="I821" i="115" s="1"/>
  <c r="H821" i="115" a="1"/>
  <c r="H821" i="115" s="1"/>
  <c r="I725" i="115" a="1"/>
  <c r="I725" i="115" s="1"/>
  <c r="H725" i="115" a="1"/>
  <c r="H725" i="115" s="1"/>
  <c r="I677" i="115" a="1"/>
  <c r="I677" i="115" s="1"/>
  <c r="H677" i="115" a="1"/>
  <c r="H677" i="115" s="1"/>
  <c r="I629" i="115" a="1"/>
  <c r="I629" i="115" s="1"/>
  <c r="H629" i="115" a="1"/>
  <c r="H629" i="115" s="1"/>
  <c r="I1124" i="115" a="1"/>
  <c r="I1124" i="115" s="1"/>
  <c r="H1124" i="115" a="1"/>
  <c r="H1124" i="115" s="1"/>
  <c r="I1076" i="115" a="1"/>
  <c r="I1076" i="115" s="1"/>
  <c r="H1076" i="115" a="1"/>
  <c r="H1076" i="115" s="1"/>
  <c r="I1028" i="115" a="1"/>
  <c r="I1028" i="115" s="1"/>
  <c r="H1028" i="115" a="1"/>
  <c r="H1028" i="115" s="1"/>
  <c r="I980" i="115" a="1"/>
  <c r="I980" i="115" s="1"/>
  <c r="H980" i="115" a="1"/>
  <c r="H980" i="115" s="1"/>
  <c r="I932" i="115" a="1"/>
  <c r="I932" i="115" s="1"/>
  <c r="H932" i="115" a="1"/>
  <c r="H932" i="115" s="1"/>
  <c r="I884" i="115" a="1"/>
  <c r="I884" i="115" s="1"/>
  <c r="H884" i="115" a="1"/>
  <c r="H884" i="115" s="1"/>
  <c r="I1083" i="115" a="1"/>
  <c r="I1083" i="115" s="1"/>
  <c r="H1083" i="115" a="1"/>
  <c r="H1083" i="115" s="1"/>
  <c r="I1007" i="115" a="1"/>
  <c r="I1007" i="115" s="1"/>
  <c r="H1007" i="115" a="1"/>
  <c r="H1007" i="115" s="1"/>
  <c r="I923" i="115" a="1"/>
  <c r="I923" i="115" s="1"/>
  <c r="H923" i="115" a="1"/>
  <c r="H923" i="115" s="1"/>
  <c r="I851" i="115" a="1"/>
  <c r="I851" i="115" s="1"/>
  <c r="H851" i="115" a="1"/>
  <c r="H851" i="115" s="1"/>
  <c r="I779" i="115" a="1"/>
  <c r="I779" i="115" s="1"/>
  <c r="H779" i="115" a="1"/>
  <c r="H779" i="115" s="1"/>
  <c r="I707" i="115" a="1"/>
  <c r="I707" i="115" s="1"/>
  <c r="H707" i="115" a="1"/>
  <c r="H707" i="115" s="1"/>
  <c r="I635" i="115" a="1"/>
  <c r="I635" i="115" s="1"/>
  <c r="H635" i="115" a="1"/>
  <c r="H635" i="115" s="1"/>
  <c r="I575" i="115" a="1"/>
  <c r="I575" i="115" s="1"/>
  <c r="H575" i="115" a="1"/>
  <c r="H575" i="115" s="1"/>
  <c r="I527" i="115" a="1"/>
  <c r="I527" i="115" s="1"/>
  <c r="H527" i="115" a="1"/>
  <c r="H527" i="115" s="1"/>
  <c r="I479" i="115" a="1"/>
  <c r="I479" i="115" s="1"/>
  <c r="H479" i="115" a="1"/>
  <c r="H479" i="115" s="1"/>
  <c r="I431" i="115" a="1"/>
  <c r="I431" i="115" s="1"/>
  <c r="H431" i="115" a="1"/>
  <c r="H431" i="115" s="1"/>
  <c r="I383" i="115" a="1"/>
  <c r="I383" i="115" s="1"/>
  <c r="H383" i="115" a="1"/>
  <c r="H383" i="115" s="1"/>
  <c r="I335" i="115" a="1"/>
  <c r="I335" i="115" s="1"/>
  <c r="H335" i="115" a="1"/>
  <c r="H335" i="115" s="1"/>
  <c r="I287" i="115" a="1"/>
  <c r="I287" i="115" s="1"/>
  <c r="H287" i="115" a="1"/>
  <c r="H287" i="115" s="1"/>
  <c r="I122" i="115" a="1"/>
  <c r="I122" i="115" s="1"/>
  <c r="H122" i="115" a="1"/>
  <c r="H122" i="115" s="1"/>
  <c r="I74" i="115" a="1"/>
  <c r="I74" i="115" s="1"/>
  <c r="H74" i="115" a="1"/>
  <c r="H74" i="115" s="1"/>
  <c r="I18" i="115" a="1"/>
  <c r="I18" i="115" s="1"/>
  <c r="H18" i="115" a="1"/>
  <c r="H18" i="115" s="1"/>
  <c r="I213" i="115" a="1"/>
  <c r="I213" i="115" s="1"/>
  <c r="H213" i="115" a="1"/>
  <c r="H213" i="115" s="1"/>
  <c r="I565" i="115" a="1"/>
  <c r="I565" i="115" s="1"/>
  <c r="H565" i="115" a="1"/>
  <c r="H565" i="115" s="1"/>
  <c r="I517" i="115" a="1"/>
  <c r="I517" i="115" s="1"/>
  <c r="H517" i="115" a="1"/>
  <c r="H517" i="115" s="1"/>
  <c r="I469" i="115" a="1"/>
  <c r="I469" i="115" s="1"/>
  <c r="H469" i="115" a="1"/>
  <c r="H469" i="115" s="1"/>
  <c r="I421" i="115" a="1"/>
  <c r="I421" i="115" s="1"/>
  <c r="H421" i="115" a="1"/>
  <c r="H421" i="115" s="1"/>
  <c r="I373" i="115" a="1"/>
  <c r="I373" i="115" s="1"/>
  <c r="H373" i="115" a="1"/>
  <c r="H373" i="115" s="1"/>
  <c r="I325" i="115" a="1"/>
  <c r="I325" i="115" s="1"/>
  <c r="H325" i="115" a="1"/>
  <c r="H325" i="115" s="1"/>
  <c r="I257" i="115" a="1"/>
  <c r="I257" i="115" s="1"/>
  <c r="H257" i="115" a="1"/>
  <c r="H257" i="115" s="1"/>
  <c r="I259" i="115" a="1"/>
  <c r="I259" i="115" s="1"/>
  <c r="H259" i="115" a="1"/>
  <c r="H259" i="115" s="1"/>
  <c r="I211" i="115" a="1"/>
  <c r="I211" i="115" s="1"/>
  <c r="H211" i="115" a="1"/>
  <c r="H211" i="115" s="1"/>
  <c r="I163" i="115" a="1"/>
  <c r="I163" i="115" s="1"/>
  <c r="H163" i="115" a="1"/>
  <c r="H163" i="115" s="1"/>
  <c r="I115" i="115" a="1"/>
  <c r="I115" i="115" s="1"/>
  <c r="H115" i="115" a="1"/>
  <c r="H115" i="115" s="1"/>
  <c r="I67" i="115" a="1"/>
  <c r="I67" i="115" s="1"/>
  <c r="H67" i="115" a="1"/>
  <c r="H67" i="115" s="1"/>
  <c r="I308" i="115" a="1"/>
  <c r="I308" i="115" s="1"/>
  <c r="H308" i="115" a="1"/>
  <c r="H308" i="115" s="1"/>
  <c r="I25" i="115" a="1"/>
  <c r="I25" i="115" s="1"/>
  <c r="H25" i="115" a="1"/>
  <c r="H25" i="115" s="1"/>
  <c r="I109" i="115" a="1"/>
  <c r="I109" i="115" s="1"/>
  <c r="H109" i="115" a="1"/>
  <c r="H109" i="115" s="1"/>
  <c r="I268" i="115" a="1"/>
  <c r="I268" i="115" s="1"/>
  <c r="H268" i="115" a="1"/>
  <c r="H268" i="115" s="1"/>
  <c r="I460" i="115" a="1"/>
  <c r="I460" i="115" s="1"/>
  <c r="H460" i="115" a="1"/>
  <c r="H460" i="115" s="1"/>
  <c r="I548" i="115" a="1"/>
  <c r="I548" i="115" s="1"/>
  <c r="H548" i="115" a="1"/>
  <c r="H548" i="115" s="1"/>
  <c r="I181" i="115" a="1"/>
  <c r="I181" i="115" s="1"/>
  <c r="H181" i="115" a="1"/>
  <c r="H181" i="115" s="1"/>
  <c r="I133" i="115" a="1"/>
  <c r="I133" i="115" s="1"/>
  <c r="H133" i="115" a="1"/>
  <c r="H133" i="115" s="1"/>
  <c r="I488" i="115" a="1"/>
  <c r="I488" i="115" s="1"/>
  <c r="H488" i="115" a="1"/>
  <c r="H488" i="115" s="1"/>
  <c r="I432" i="115" a="1"/>
  <c r="I432" i="115" s="1"/>
  <c r="H432" i="115" a="1"/>
  <c r="H432" i="115" s="1"/>
  <c r="I588" i="115" a="1"/>
  <c r="I588" i="115" s="1"/>
  <c r="H588" i="115" a="1"/>
  <c r="H588" i="115" s="1"/>
  <c r="I288" i="115" a="1"/>
  <c r="I288" i="115" s="1"/>
  <c r="H288" i="115" a="1"/>
  <c r="H288" i="115" s="1"/>
  <c r="I848" i="115" a="1"/>
  <c r="I848" i="115" s="1"/>
  <c r="H848" i="115" a="1"/>
  <c r="H848" i="115" s="1"/>
  <c r="I800" i="115" a="1"/>
  <c r="I800" i="115" s="1"/>
  <c r="H800" i="115" a="1"/>
  <c r="H800" i="115" s="1"/>
  <c r="I752" i="115" a="1"/>
  <c r="I752" i="115" s="1"/>
  <c r="H752" i="115" a="1"/>
  <c r="H752" i="115" s="1"/>
  <c r="I704" i="115" a="1"/>
  <c r="I704" i="115" s="1"/>
  <c r="H704" i="115" a="1"/>
  <c r="H704" i="115" s="1"/>
  <c r="I656" i="115" a="1"/>
  <c r="I656" i="115" s="1"/>
  <c r="H656" i="115" a="1"/>
  <c r="H656" i="115" s="1"/>
  <c r="I604" i="115" a="1"/>
  <c r="I604" i="115" s="1"/>
  <c r="H604" i="115" a="1"/>
  <c r="H604" i="115" s="1"/>
  <c r="I356" i="115" a="1"/>
  <c r="I356" i="115" s="1"/>
  <c r="H356" i="115" a="1"/>
  <c r="H356" i="115" s="1"/>
  <c r="I35" i="115" a="1"/>
  <c r="I35" i="115" s="1"/>
  <c r="H35" i="115" a="1"/>
  <c r="H35" i="115" s="1"/>
  <c r="I48" i="115" a="1"/>
  <c r="I48" i="115" s="1"/>
  <c r="H48" i="115" a="1"/>
  <c r="H48" i="115" s="1"/>
  <c r="I80" i="115" a="1"/>
  <c r="I80" i="115" s="1"/>
  <c r="H80" i="115" a="1"/>
  <c r="H80" i="115" s="1"/>
  <c r="I12" i="115" a="1"/>
  <c r="I12" i="115" s="1"/>
  <c r="H12" i="115" a="1"/>
  <c r="H12" i="115" s="1"/>
  <c r="I970" i="115" a="1"/>
  <c r="I970" i="115" s="1"/>
  <c r="H970" i="115" a="1"/>
  <c r="H970" i="115" s="1"/>
  <c r="I914" i="115" a="1"/>
  <c r="I914" i="115" s="1"/>
  <c r="H914" i="115" a="1"/>
  <c r="H914" i="115" s="1"/>
  <c r="I866" i="115" a="1"/>
  <c r="I866" i="115" s="1"/>
  <c r="H866" i="115" a="1"/>
  <c r="H866" i="115" s="1"/>
  <c r="I1017" i="115" a="1"/>
  <c r="I1017" i="115" s="1"/>
  <c r="H1017" i="115" a="1"/>
  <c r="H1017" i="115" s="1"/>
  <c r="I909" i="115" a="1"/>
  <c r="I909" i="115" s="1"/>
  <c r="H909" i="115" a="1"/>
  <c r="H909" i="115" s="1"/>
  <c r="I837" i="115" a="1"/>
  <c r="I837" i="115" s="1"/>
  <c r="H837" i="115" a="1"/>
  <c r="H837" i="115" s="1"/>
  <c r="I765" i="115" a="1"/>
  <c r="I765" i="115" s="1"/>
  <c r="H765" i="115" a="1"/>
  <c r="H765" i="115" s="1"/>
  <c r="I1031" i="115" a="1"/>
  <c r="I1031" i="115" s="1"/>
  <c r="H1031" i="115" a="1"/>
  <c r="H1031" i="115" s="1"/>
  <c r="I1098" i="115" a="1"/>
  <c r="I1098" i="115" s="1"/>
  <c r="H1098" i="115" a="1"/>
  <c r="H1098" i="115" s="1"/>
  <c r="I1050" i="115" a="1"/>
  <c r="I1050" i="115" s="1"/>
  <c r="H1050" i="115" a="1"/>
  <c r="H1050" i="115" s="1"/>
  <c r="I962" i="115" a="1"/>
  <c r="I962" i="115" s="1"/>
  <c r="H962" i="115" a="1"/>
  <c r="H962" i="115" s="1"/>
  <c r="I794" i="115" a="1"/>
  <c r="I794" i="115" s="1"/>
  <c r="H794" i="115" a="1"/>
  <c r="H794" i="115" s="1"/>
  <c r="I746" i="115" a="1"/>
  <c r="I746" i="115" s="1"/>
  <c r="H746" i="115" a="1"/>
  <c r="H746" i="115" s="1"/>
  <c r="I698" i="115" a="1"/>
  <c r="I698" i="115" s="1"/>
  <c r="H698" i="115" a="1"/>
  <c r="H698" i="115" s="1"/>
  <c r="I650" i="115" a="1"/>
  <c r="I650" i="115" s="1"/>
  <c r="H650" i="115" a="1"/>
  <c r="H650" i="115" s="1"/>
  <c r="I602" i="115" a="1"/>
  <c r="I602" i="115" s="1"/>
  <c r="H602" i="115" a="1"/>
  <c r="H602" i="115" s="1"/>
  <c r="I554" i="115" a="1"/>
  <c r="I554" i="115" s="1"/>
  <c r="H554" i="115" a="1"/>
  <c r="H554" i="115" s="1"/>
  <c r="I506" i="115" a="1"/>
  <c r="I506" i="115" s="1"/>
  <c r="H506" i="115" a="1"/>
  <c r="H506" i="115" s="1"/>
  <c r="I458" i="115" a="1"/>
  <c r="I458" i="115" s="1"/>
  <c r="H458" i="115" a="1"/>
  <c r="H458" i="115" s="1"/>
  <c r="I410" i="115" a="1"/>
  <c r="I410" i="115" s="1"/>
  <c r="H410" i="115" a="1"/>
  <c r="H410" i="115" s="1"/>
  <c r="I362" i="115" a="1"/>
  <c r="I362" i="115" s="1"/>
  <c r="H362" i="115" a="1"/>
  <c r="H362" i="115" s="1"/>
  <c r="I314" i="115" a="1"/>
  <c r="I314" i="115" s="1"/>
  <c r="H314" i="115" a="1"/>
  <c r="H314" i="115" s="1"/>
  <c r="I266" i="115" a="1"/>
  <c r="I266" i="115" s="1"/>
  <c r="H266" i="115" a="1"/>
  <c r="H266" i="115" s="1"/>
  <c r="I218" i="115" a="1"/>
  <c r="I218" i="115" s="1"/>
  <c r="H218" i="115" a="1"/>
  <c r="H218" i="115" s="1"/>
  <c r="I170" i="115" a="1"/>
  <c r="I170" i="115" s="1"/>
  <c r="H170" i="115" a="1"/>
  <c r="H170" i="115" s="1"/>
  <c r="I1125" i="115" a="1"/>
  <c r="I1125" i="115" s="1"/>
  <c r="H1125" i="115" a="1"/>
  <c r="H1125" i="115" s="1"/>
  <c r="I1077" i="115" a="1"/>
  <c r="I1077" i="115" s="1"/>
  <c r="H1077" i="115" a="1"/>
  <c r="H1077" i="115" s="1"/>
  <c r="I1029" i="115" a="1"/>
  <c r="I1029" i="115" s="1"/>
  <c r="H1029" i="115" a="1"/>
  <c r="H1029" i="115" s="1"/>
  <c r="I961" i="115" a="1"/>
  <c r="I961" i="115" s="1"/>
  <c r="H961" i="115" a="1"/>
  <c r="H961" i="115" s="1"/>
  <c r="I809" i="115" a="1"/>
  <c r="I809" i="115" s="1"/>
  <c r="H809" i="115" a="1"/>
  <c r="H809" i="115" s="1"/>
  <c r="I721" i="115" a="1"/>
  <c r="I721" i="115" s="1"/>
  <c r="H721" i="115" a="1"/>
  <c r="H721" i="115" s="1"/>
  <c r="I673" i="115" a="1"/>
  <c r="I673" i="115" s="1"/>
  <c r="H673" i="115" a="1"/>
  <c r="H673" i="115" s="1"/>
  <c r="I625" i="115" a="1"/>
  <c r="I625" i="115" s="1"/>
  <c r="H625" i="115" a="1"/>
  <c r="H625" i="115" s="1"/>
  <c r="I1120" i="115" a="1"/>
  <c r="I1120" i="115" s="1"/>
  <c r="H1120" i="115" a="1"/>
  <c r="H1120" i="115" s="1"/>
  <c r="I1072" i="115" a="1"/>
  <c r="I1072" i="115" s="1"/>
  <c r="H1072" i="115" a="1"/>
  <c r="H1072" i="115" s="1"/>
  <c r="I1024" i="115" a="1"/>
  <c r="I1024" i="115" s="1"/>
  <c r="H1024" i="115" a="1"/>
  <c r="H1024" i="115" s="1"/>
  <c r="I976" i="115" a="1"/>
  <c r="I976" i="115" s="1"/>
  <c r="H976" i="115" a="1"/>
  <c r="H976" i="115" s="1"/>
  <c r="I928" i="115" a="1"/>
  <c r="I928" i="115" s="1"/>
  <c r="H928" i="115" a="1"/>
  <c r="H928" i="115" s="1"/>
  <c r="I880" i="115" a="1"/>
  <c r="I880" i="115" s="1"/>
  <c r="H880" i="115" a="1"/>
  <c r="H880" i="115" s="1"/>
  <c r="I1075" i="115" a="1"/>
  <c r="I1075" i="115" s="1"/>
  <c r="H1075" i="115" a="1"/>
  <c r="H1075" i="115" s="1"/>
  <c r="I999" i="115" a="1"/>
  <c r="I999" i="115" s="1"/>
  <c r="H999" i="115" a="1"/>
  <c r="H999" i="115" s="1"/>
  <c r="I915" i="115" a="1"/>
  <c r="I915" i="115" s="1"/>
  <c r="H915" i="115" a="1"/>
  <c r="H915" i="115" s="1"/>
  <c r="I843" i="115" a="1"/>
  <c r="I843" i="115" s="1"/>
  <c r="H843" i="115" a="1"/>
  <c r="H843" i="115" s="1"/>
  <c r="I771" i="115" a="1"/>
  <c r="I771" i="115" s="1"/>
  <c r="H771" i="115" a="1"/>
  <c r="H771" i="115" s="1"/>
  <c r="I699" i="115" a="1"/>
  <c r="I699" i="115" s="1"/>
  <c r="H699" i="115" a="1"/>
  <c r="H699" i="115" s="1"/>
  <c r="I627" i="115" a="1"/>
  <c r="I627" i="115" s="1"/>
  <c r="H627" i="115" a="1"/>
  <c r="H627" i="115" s="1"/>
  <c r="I571" i="115" a="1"/>
  <c r="I571" i="115" s="1"/>
  <c r="H571" i="115" a="1"/>
  <c r="H571" i="115" s="1"/>
  <c r="I523" i="115" a="1"/>
  <c r="I523" i="115" s="1"/>
  <c r="H523" i="115" a="1"/>
  <c r="H523" i="115" s="1"/>
  <c r="I475" i="115" a="1"/>
  <c r="I475" i="115" s="1"/>
  <c r="H475" i="115" a="1"/>
  <c r="H475" i="115" s="1"/>
  <c r="I427" i="115" a="1"/>
  <c r="I427" i="115" s="1"/>
  <c r="H427" i="115" a="1"/>
  <c r="H427" i="115" s="1"/>
  <c r="I379" i="115" a="1"/>
  <c r="I379" i="115" s="1"/>
  <c r="H379" i="115" a="1"/>
  <c r="H379" i="115" s="1"/>
  <c r="I331" i="115" a="1"/>
  <c r="I331" i="115" s="1"/>
  <c r="H331" i="115" a="1"/>
  <c r="H331" i="115" s="1"/>
  <c r="I283" i="115" a="1"/>
  <c r="I283" i="115" s="1"/>
  <c r="H283" i="115" a="1"/>
  <c r="H283" i="115" s="1"/>
  <c r="I118" i="115" a="1"/>
  <c r="I118" i="115" s="1"/>
  <c r="H118" i="115" a="1"/>
  <c r="H118" i="115" s="1"/>
  <c r="I70" i="115" a="1"/>
  <c r="I70" i="115" s="1"/>
  <c r="H70" i="115" a="1"/>
  <c r="H70" i="115" s="1"/>
  <c r="I10" i="115" a="1"/>
  <c r="I10" i="115" s="1"/>
  <c r="H10" i="115" a="1"/>
  <c r="H10" i="115" s="1"/>
  <c r="I205" i="115" a="1"/>
  <c r="I205" i="115" s="1"/>
  <c r="H205" i="115" a="1"/>
  <c r="H205" i="115" s="1"/>
  <c r="I561" i="115" a="1"/>
  <c r="I561" i="115" s="1"/>
  <c r="H561" i="115" a="1"/>
  <c r="H561" i="115" s="1"/>
  <c r="I513" i="115" a="1"/>
  <c r="I513" i="115" s="1"/>
  <c r="H513" i="115" a="1"/>
  <c r="H513" i="115" s="1"/>
  <c r="I465" i="115" a="1"/>
  <c r="I465" i="115" s="1"/>
  <c r="H465" i="115" a="1"/>
  <c r="H465" i="115" s="1"/>
  <c r="I417" i="115" a="1"/>
  <c r="I417" i="115" s="1"/>
  <c r="H417" i="115" a="1"/>
  <c r="H417" i="115" s="1"/>
  <c r="I369" i="115" a="1"/>
  <c r="I369" i="115" s="1"/>
  <c r="H369" i="115" a="1"/>
  <c r="H369" i="115" s="1"/>
  <c r="I317" i="115" a="1"/>
  <c r="I317" i="115" s="1"/>
  <c r="H317" i="115" a="1"/>
  <c r="H317" i="115" s="1"/>
  <c r="I249" i="115" a="1"/>
  <c r="I249" i="115" s="1"/>
  <c r="H249" i="115" a="1"/>
  <c r="H249" i="115" s="1"/>
  <c r="I255" i="115" a="1"/>
  <c r="I255" i="115" s="1"/>
  <c r="H255" i="115" a="1"/>
  <c r="H255" i="115" s="1"/>
  <c r="I207" i="115" a="1"/>
  <c r="I207" i="115" s="1"/>
  <c r="H207" i="115" a="1"/>
  <c r="H207" i="115" s="1"/>
  <c r="I159" i="115" a="1"/>
  <c r="I159" i="115" s="1"/>
  <c r="H159" i="115" a="1"/>
  <c r="H159" i="115" s="1"/>
  <c r="I111" i="115" a="1"/>
  <c r="I111" i="115" s="1"/>
  <c r="H111" i="115" a="1"/>
  <c r="H111" i="115" s="1"/>
  <c r="I63" i="115" a="1"/>
  <c r="I63" i="115" s="1"/>
  <c r="H63" i="115" a="1"/>
  <c r="H63" i="115" s="1"/>
  <c r="I276" i="115" a="1"/>
  <c r="I276" i="115" s="1"/>
  <c r="H276" i="115" a="1"/>
  <c r="H276" i="115" s="1"/>
  <c r="I556" i="115" a="1"/>
  <c r="I556" i="115" s="1"/>
  <c r="H556" i="115" a="1"/>
  <c r="H556" i="115" s="1"/>
  <c r="I69" i="115" a="1"/>
  <c r="I69" i="115" s="1"/>
  <c r="H69" i="115" a="1"/>
  <c r="H69" i="115" s="1"/>
  <c r="I232" i="115" a="1"/>
  <c r="I232" i="115" s="1"/>
  <c r="H232" i="115" a="1"/>
  <c r="H232" i="115" s="1"/>
  <c r="I436" i="115" a="1"/>
  <c r="I436" i="115" s="1"/>
  <c r="H436" i="115" a="1"/>
  <c r="H436" i="115" s="1"/>
  <c r="I484" i="115" a="1"/>
  <c r="I484" i="115" s="1"/>
  <c r="H484" i="115" a="1"/>
  <c r="H484" i="115" s="1"/>
  <c r="I177" i="115" a="1"/>
  <c r="I177" i="115" s="1"/>
  <c r="H177" i="115" a="1"/>
  <c r="H177" i="115" s="1"/>
  <c r="I129" i="115" a="1"/>
  <c r="I129" i="115" s="1"/>
  <c r="H129" i="115" a="1"/>
  <c r="H129" i="115" s="1"/>
  <c r="I452" i="115" a="1"/>
  <c r="I452" i="115" s="1"/>
  <c r="H452" i="115" a="1"/>
  <c r="H452" i="115" s="1"/>
  <c r="I400" i="115" a="1"/>
  <c r="I400" i="115" s="1"/>
  <c r="H400" i="115" a="1"/>
  <c r="H400" i="115" s="1"/>
  <c r="I580" i="115" a="1"/>
  <c r="I580" i="115" s="1"/>
  <c r="H580" i="115" a="1"/>
  <c r="H580" i="115" s="1"/>
  <c r="I264" i="115" a="1"/>
  <c r="I264" i="115" s="1"/>
  <c r="H264" i="115" a="1"/>
  <c r="H264" i="115" s="1"/>
  <c r="I844" i="115" a="1"/>
  <c r="I844" i="115" s="1"/>
  <c r="H844" i="115" a="1"/>
  <c r="H844" i="115" s="1"/>
  <c r="I796" i="115" a="1"/>
  <c r="I796" i="115" s="1"/>
  <c r="H796" i="115" a="1"/>
  <c r="H796" i="115" s="1"/>
  <c r="I748" i="115" a="1"/>
  <c r="I748" i="115" s="1"/>
  <c r="H748" i="115" a="1"/>
  <c r="H748" i="115" s="1"/>
  <c r="I700" i="115" a="1"/>
  <c r="I700" i="115" s="1"/>
  <c r="H700" i="115" a="1"/>
  <c r="H700" i="115" s="1"/>
  <c r="I652" i="115" a="1"/>
  <c r="I652" i="115" s="1"/>
  <c r="H652" i="115" a="1"/>
  <c r="H652" i="115" s="1"/>
  <c r="I592" i="115" a="1"/>
  <c r="I592" i="115" s="1"/>
  <c r="H592" i="115" a="1"/>
  <c r="H592" i="115" s="1"/>
  <c r="I324" i="115" a="1"/>
  <c r="I324" i="115" s="1"/>
  <c r="H324" i="115" a="1"/>
  <c r="H324" i="115" s="1"/>
  <c r="I31" i="115" a="1"/>
  <c r="I31" i="115" s="1"/>
  <c r="H31" i="115" a="1"/>
  <c r="H31" i="115" s="1"/>
  <c r="I20" i="115" a="1"/>
  <c r="I20" i="115" s="1"/>
  <c r="H20" i="115" a="1"/>
  <c r="H20" i="115" s="1"/>
  <c r="I60" i="115" a="1"/>
  <c r="I60" i="115" s="1"/>
  <c r="H60" i="115" a="1"/>
  <c r="H60" i="115" s="1"/>
  <c r="I8" i="115" a="1"/>
  <c r="I8" i="115" s="1"/>
  <c r="H8" i="115" a="1"/>
  <c r="H8" i="115" s="1"/>
  <c r="I994" i="115" a="1"/>
  <c r="I994" i="115" s="1"/>
  <c r="H994" i="115" a="1"/>
  <c r="H994" i="115" s="1"/>
  <c r="I918" i="115" a="1"/>
  <c r="I918" i="115" s="1"/>
  <c r="H918" i="115" a="1"/>
  <c r="H918" i="115" s="1"/>
  <c r="I859" i="115" a="1"/>
  <c r="I859" i="115" s="1"/>
  <c r="H859" i="115" a="1"/>
  <c r="H859" i="115" s="1"/>
  <c r="I595" i="115" a="1"/>
  <c r="I595" i="115" s="1"/>
  <c r="H595" i="115" a="1"/>
  <c r="H595" i="115" s="1"/>
  <c r="I991" i="115" a="1"/>
  <c r="I991" i="115" s="1"/>
  <c r="H991" i="115" a="1"/>
  <c r="H991" i="115" s="1"/>
  <c r="I847" i="115" a="1"/>
  <c r="I847" i="115" s="1"/>
  <c r="H847" i="115" a="1"/>
  <c r="H847" i="115" s="1"/>
  <c r="I703" i="115" a="1"/>
  <c r="I703" i="115" s="1"/>
  <c r="H703" i="115" a="1"/>
  <c r="H703" i="115" s="1"/>
  <c r="I966" i="115" a="1"/>
  <c r="I966" i="115" s="1"/>
  <c r="H966" i="115" a="1"/>
  <c r="H966" i="115" s="1"/>
  <c r="I910" i="115" a="1"/>
  <c r="I910" i="115" s="1"/>
  <c r="H910" i="115" a="1"/>
  <c r="H910" i="115" s="1"/>
  <c r="I862" i="115" a="1"/>
  <c r="I862" i="115" s="1"/>
  <c r="H862" i="115" a="1"/>
  <c r="H862" i="115" s="1"/>
  <c r="I1005" i="115" a="1"/>
  <c r="I1005" i="115" s="1"/>
  <c r="H1005" i="115" a="1"/>
  <c r="H1005" i="115" s="1"/>
  <c r="I901" i="115" a="1"/>
  <c r="I901" i="115" s="1"/>
  <c r="H901" i="115" a="1"/>
  <c r="H901" i="115" s="1"/>
  <c r="I829" i="115" a="1"/>
  <c r="I829" i="115" s="1"/>
  <c r="H829" i="115" a="1"/>
  <c r="H829" i="115" s="1"/>
  <c r="I757" i="115" a="1"/>
  <c r="I757" i="115" s="1"/>
  <c r="H757" i="115" a="1"/>
  <c r="H757" i="115" s="1"/>
  <c r="I1043" i="115" a="1"/>
  <c r="I1043" i="115" s="1"/>
  <c r="H1043" i="115" a="1"/>
  <c r="H1043" i="115" s="1"/>
  <c r="I1142" i="115" a="1"/>
  <c r="I1142" i="115" s="1"/>
  <c r="H1142" i="115" a="1"/>
  <c r="H1142" i="115" s="1"/>
  <c r="I1094" i="115" a="1"/>
  <c r="I1094" i="115" s="1"/>
  <c r="H1094" i="115" a="1"/>
  <c r="H1094" i="115" s="1"/>
  <c r="I1046" i="115" a="1"/>
  <c r="I1046" i="115" s="1"/>
  <c r="H1046" i="115" a="1"/>
  <c r="H1046" i="115" s="1"/>
  <c r="I950" i="115" a="1"/>
  <c r="I950" i="115" s="1"/>
  <c r="H950" i="115" a="1"/>
  <c r="H950" i="115" s="1"/>
  <c r="I790" i="115" a="1"/>
  <c r="I790" i="115" s="1"/>
  <c r="H790" i="115" a="1"/>
  <c r="H790" i="115" s="1"/>
  <c r="I742" i="115" a="1"/>
  <c r="I742" i="115" s="1"/>
  <c r="H742" i="115" a="1"/>
  <c r="H742" i="115" s="1"/>
  <c r="I694" i="115" a="1"/>
  <c r="I694" i="115" s="1"/>
  <c r="H694" i="115" a="1"/>
  <c r="H694" i="115" s="1"/>
  <c r="I646" i="115" a="1"/>
  <c r="I646" i="115" s="1"/>
  <c r="H646" i="115" a="1"/>
  <c r="H646" i="115" s="1"/>
  <c r="I598" i="115" a="1"/>
  <c r="I598" i="115" s="1"/>
  <c r="H598" i="115" a="1"/>
  <c r="H598" i="115" s="1"/>
  <c r="I550" i="115" a="1"/>
  <c r="I550" i="115" s="1"/>
  <c r="H550" i="115" a="1"/>
  <c r="H550" i="115" s="1"/>
  <c r="I502" i="115" a="1"/>
  <c r="I502" i="115" s="1"/>
  <c r="H502" i="115" a="1"/>
  <c r="H502" i="115" s="1"/>
  <c r="I454" i="115" a="1"/>
  <c r="I454" i="115" s="1"/>
  <c r="H454" i="115" a="1"/>
  <c r="H454" i="115" s="1"/>
  <c r="I406" i="115" a="1"/>
  <c r="I406" i="115" s="1"/>
  <c r="H406" i="115" a="1"/>
  <c r="H406" i="115" s="1"/>
  <c r="I358" i="115" a="1"/>
  <c r="I358" i="115" s="1"/>
  <c r="H358" i="115" a="1"/>
  <c r="H358" i="115" s="1"/>
  <c r="I310" i="115" a="1"/>
  <c r="I310" i="115" s="1"/>
  <c r="H310" i="115" a="1"/>
  <c r="H310" i="115" s="1"/>
  <c r="I262" i="115" a="1"/>
  <c r="I262" i="115" s="1"/>
  <c r="H262" i="115" a="1"/>
  <c r="H262" i="115" s="1"/>
  <c r="I214" i="115" a="1"/>
  <c r="I214" i="115" s="1"/>
  <c r="H214" i="115" a="1"/>
  <c r="H214" i="115" s="1"/>
  <c r="I166" i="115" a="1"/>
  <c r="I166" i="115" s="1"/>
  <c r="H166" i="115" a="1"/>
  <c r="H166" i="115" s="1"/>
  <c r="I1121" i="115" a="1"/>
  <c r="I1121" i="115" s="1"/>
  <c r="H1121" i="115" a="1"/>
  <c r="H1121" i="115" s="1"/>
  <c r="I1073" i="115" a="1"/>
  <c r="I1073" i="115" s="1"/>
  <c r="H1073" i="115" a="1"/>
  <c r="H1073" i="115" s="1"/>
  <c r="I1025" i="115" a="1"/>
  <c r="I1025" i="115" s="1"/>
  <c r="H1025" i="115" a="1"/>
  <c r="H1025" i="115" s="1"/>
  <c r="I953" i="115" a="1"/>
  <c r="I953" i="115" s="1"/>
  <c r="H953" i="115" a="1"/>
  <c r="H953" i="115" s="1"/>
  <c r="I797" i="115" a="1"/>
  <c r="I797" i="115" s="1"/>
  <c r="H797" i="115" a="1"/>
  <c r="H797" i="115" s="1"/>
  <c r="I717" i="115" a="1"/>
  <c r="I717" i="115" s="1"/>
  <c r="H717" i="115" a="1"/>
  <c r="H717" i="115" s="1"/>
  <c r="I669" i="115" a="1"/>
  <c r="I669" i="115" s="1"/>
  <c r="H669" i="115" a="1"/>
  <c r="H669" i="115" s="1"/>
  <c r="I621" i="115" a="1"/>
  <c r="I621" i="115" s="1"/>
  <c r="H621" i="115" a="1"/>
  <c r="H621" i="115" s="1"/>
  <c r="I1116" i="115" a="1"/>
  <c r="I1116" i="115" s="1"/>
  <c r="H1116" i="115" a="1"/>
  <c r="H1116" i="115" s="1"/>
  <c r="I1068" i="115" a="1"/>
  <c r="I1068" i="115" s="1"/>
  <c r="H1068" i="115" a="1"/>
  <c r="H1068" i="115" s="1"/>
  <c r="I1020" i="115" a="1"/>
  <c r="I1020" i="115" s="1"/>
  <c r="H1020" i="115" a="1"/>
  <c r="H1020" i="115" s="1"/>
  <c r="I972" i="115" a="1"/>
  <c r="I972" i="115" s="1"/>
  <c r="H972" i="115" a="1"/>
  <c r="H972" i="115" s="1"/>
  <c r="I924" i="115" a="1"/>
  <c r="I924" i="115" s="1"/>
  <c r="H924" i="115" a="1"/>
  <c r="H924" i="115" s="1"/>
  <c r="I1143" i="115" a="1"/>
  <c r="I1143" i="115" s="1"/>
  <c r="H1143" i="115" a="1"/>
  <c r="H1143" i="115" s="1"/>
  <c r="I1071" i="115" a="1"/>
  <c r="I1071" i="115" s="1"/>
  <c r="H1071" i="115" a="1"/>
  <c r="H1071" i="115" s="1"/>
  <c r="I987" i="115" a="1"/>
  <c r="I987" i="115" s="1"/>
  <c r="H987" i="115" a="1"/>
  <c r="H987" i="115" s="1"/>
  <c r="I911" i="115" a="1"/>
  <c r="I911" i="115" s="1"/>
  <c r="H911" i="115" a="1"/>
  <c r="H911" i="115" s="1"/>
  <c r="I839" i="115" a="1"/>
  <c r="I839" i="115" s="1"/>
  <c r="H839" i="115" a="1"/>
  <c r="H839" i="115" s="1"/>
  <c r="I767" i="115" a="1"/>
  <c r="I767" i="115" s="1"/>
  <c r="H767" i="115" a="1"/>
  <c r="H767" i="115" s="1"/>
  <c r="I695" i="115" a="1"/>
  <c r="I695" i="115" s="1"/>
  <c r="H695" i="115" a="1"/>
  <c r="H695" i="115" s="1"/>
  <c r="I623" i="115" a="1"/>
  <c r="I623" i="115" s="1"/>
  <c r="H623" i="115" a="1"/>
  <c r="H623" i="115" s="1"/>
  <c r="I567" i="115" a="1"/>
  <c r="I567" i="115" s="1"/>
  <c r="H567" i="115" a="1"/>
  <c r="H567" i="115" s="1"/>
  <c r="I519" i="115" a="1"/>
  <c r="I519" i="115" s="1"/>
  <c r="H519" i="115" a="1"/>
  <c r="H519" i="115" s="1"/>
  <c r="I471" i="115" a="1"/>
  <c r="I471" i="115" s="1"/>
  <c r="H471" i="115" a="1"/>
  <c r="H471" i="115" s="1"/>
  <c r="I423" i="115" a="1"/>
  <c r="I423" i="115" s="1"/>
  <c r="H423" i="115" a="1"/>
  <c r="H423" i="115" s="1"/>
  <c r="I375" i="115" a="1"/>
  <c r="I375" i="115" s="1"/>
  <c r="H375" i="115" a="1"/>
  <c r="H375" i="115" s="1"/>
  <c r="I327" i="115" a="1"/>
  <c r="I327" i="115" s="1"/>
  <c r="H327" i="115" a="1"/>
  <c r="H327" i="115" s="1"/>
  <c r="I279" i="115" a="1"/>
  <c r="I279" i="115" s="1"/>
  <c r="H279" i="115" a="1"/>
  <c r="H279" i="115" s="1"/>
  <c r="I114" i="115" a="1"/>
  <c r="I114" i="115" s="1"/>
  <c r="H114" i="115" a="1"/>
  <c r="H114" i="115" s="1"/>
  <c r="I66" i="115" a="1"/>
  <c r="I66" i="115" s="1"/>
  <c r="H66" i="115" a="1"/>
  <c r="H66" i="115" s="1"/>
  <c r="I321" i="115" a="1"/>
  <c r="I321" i="115" s="1"/>
  <c r="H321" i="115" a="1"/>
  <c r="H321" i="115" s="1"/>
  <c r="I197" i="115" a="1"/>
  <c r="I197" i="115" s="1"/>
  <c r="H197" i="115" a="1"/>
  <c r="H197" i="115" s="1"/>
  <c r="I557" i="115" a="1"/>
  <c r="I557" i="115" s="1"/>
  <c r="H557" i="115" a="1"/>
  <c r="H557" i="115" s="1"/>
  <c r="I509" i="115" a="1"/>
  <c r="I509" i="115" s="1"/>
  <c r="H509" i="115" a="1"/>
  <c r="H509" i="115" s="1"/>
  <c r="I461" i="115" a="1"/>
  <c r="I461" i="115" s="1"/>
  <c r="H461" i="115" a="1"/>
  <c r="H461" i="115" s="1"/>
  <c r="I413" i="115" a="1"/>
  <c r="I413" i="115" s="1"/>
  <c r="H413" i="115" a="1"/>
  <c r="H413" i="115" s="1"/>
  <c r="I365" i="115" a="1"/>
  <c r="I365" i="115" s="1"/>
  <c r="H365" i="115" a="1"/>
  <c r="H365" i="115" s="1"/>
  <c r="I313" i="115" a="1"/>
  <c r="I313" i="115" s="1"/>
  <c r="H313" i="115" a="1"/>
  <c r="H313" i="115" s="1"/>
  <c r="I241" i="115" a="1"/>
  <c r="I241" i="115" s="1"/>
  <c r="H241" i="115" a="1"/>
  <c r="H241" i="115" s="1"/>
  <c r="I251" i="115" a="1"/>
  <c r="I251" i="115" s="1"/>
  <c r="H251" i="115" a="1"/>
  <c r="H251" i="115" s="1"/>
  <c r="I203" i="115" a="1"/>
  <c r="I203" i="115" s="1"/>
  <c r="H203" i="115" a="1"/>
  <c r="H203" i="115" s="1"/>
  <c r="I155" i="115" a="1"/>
  <c r="I155" i="115" s="1"/>
  <c r="H155" i="115" a="1"/>
  <c r="H155" i="115" s="1"/>
  <c r="I107" i="115" a="1"/>
  <c r="I107" i="115" s="1"/>
  <c r="H107" i="115" a="1"/>
  <c r="H107" i="115" s="1"/>
  <c r="I113" i="115" a="1"/>
  <c r="I113" i="115" s="1"/>
  <c r="H113" i="115" a="1"/>
  <c r="H113" i="115" s="1"/>
  <c r="I240" i="115" a="1"/>
  <c r="I240" i="115" s="1"/>
  <c r="H240" i="115" a="1"/>
  <c r="H240" i="115" s="1"/>
  <c r="I504" i="115" a="1"/>
  <c r="I504" i="115" s="1"/>
  <c r="H504" i="115" a="1"/>
  <c r="H504" i="115" s="1"/>
  <c r="I29" i="115" a="1"/>
  <c r="I29" i="115" s="1"/>
  <c r="H29" i="115" a="1"/>
  <c r="H29" i="115" s="1"/>
  <c r="I208" i="115" a="1"/>
  <c r="I208" i="115" s="1"/>
  <c r="H208" i="115" a="1"/>
  <c r="H208" i="115" s="1"/>
  <c r="I388" i="115" a="1"/>
  <c r="I388" i="115" s="1"/>
  <c r="H388" i="115" a="1"/>
  <c r="H388" i="115" s="1"/>
  <c r="I440" i="115" a="1"/>
  <c r="I440" i="115" s="1"/>
  <c r="H440" i="115" a="1"/>
  <c r="H440" i="115" s="1"/>
  <c r="I173" i="115" a="1"/>
  <c r="I173" i="115" s="1"/>
  <c r="H173" i="115" a="1"/>
  <c r="H173" i="115" s="1"/>
  <c r="I125" i="115" a="1"/>
  <c r="I125" i="115" s="1"/>
  <c r="H125" i="115" a="1"/>
  <c r="H125" i="115" s="1"/>
  <c r="I412" i="115" a="1"/>
  <c r="I412" i="115" s="1"/>
  <c r="H412" i="115" a="1"/>
  <c r="H412" i="115" s="1"/>
  <c r="I380" i="115" a="1"/>
  <c r="I380" i="115" s="1"/>
  <c r="H380" i="115" a="1"/>
  <c r="H380" i="115" s="1"/>
  <c r="I544" i="115" a="1"/>
  <c r="I544" i="115" s="1"/>
  <c r="H544" i="115" a="1"/>
  <c r="H544" i="115" s="1"/>
  <c r="I228" i="115" a="1"/>
  <c r="I228" i="115" s="1"/>
  <c r="H228" i="115" a="1"/>
  <c r="H228" i="115" s="1"/>
  <c r="I840" i="115" a="1"/>
  <c r="I840" i="115" s="1"/>
  <c r="H840" i="115" a="1"/>
  <c r="H840" i="115" s="1"/>
  <c r="I792" i="115" a="1"/>
  <c r="I792" i="115" s="1"/>
  <c r="H792" i="115" a="1"/>
  <c r="H792" i="115" s="1"/>
  <c r="I744" i="115" a="1"/>
  <c r="I744" i="115" s="1"/>
  <c r="H744" i="115" a="1"/>
  <c r="H744" i="115" s="1"/>
  <c r="I696" i="115" a="1"/>
  <c r="I696" i="115" s="1"/>
  <c r="H696" i="115" a="1"/>
  <c r="H696" i="115" s="1"/>
  <c r="I648" i="115" a="1"/>
  <c r="I648" i="115" s="1"/>
  <c r="H648" i="115" a="1"/>
  <c r="H648" i="115" s="1"/>
  <c r="I584" i="115" a="1"/>
  <c r="I584" i="115" s="1"/>
  <c r="H584" i="115" a="1"/>
  <c r="H584" i="115" s="1"/>
  <c r="I280" i="115" a="1"/>
  <c r="I280" i="115" s="1"/>
  <c r="H280" i="115" a="1"/>
  <c r="H280" i="115" s="1"/>
  <c r="I27" i="115" a="1"/>
  <c r="I27" i="115" s="1"/>
  <c r="H27" i="115" a="1"/>
  <c r="H27" i="115" s="1"/>
  <c r="I92" i="115" a="1"/>
  <c r="I92" i="115" s="1"/>
  <c r="H92" i="115" a="1"/>
  <c r="H92" i="115" s="1"/>
  <c r="I24" i="115" a="1"/>
  <c r="I24" i="115" s="1"/>
  <c r="H24" i="115" a="1"/>
  <c r="H24" i="115" s="1"/>
  <c r="I11" i="115" a="1"/>
  <c r="I11" i="115" s="1"/>
  <c r="H11" i="115" a="1"/>
  <c r="H11" i="115" s="1"/>
  <c r="I958" i="115" a="1"/>
  <c r="I958" i="115" s="1"/>
  <c r="H958" i="115" a="1"/>
  <c r="H958" i="115" s="1"/>
  <c r="I906" i="115" a="1"/>
  <c r="I906" i="115" s="1"/>
  <c r="H906" i="115" a="1"/>
  <c r="H906" i="115" s="1"/>
  <c r="I858" i="115" a="1"/>
  <c r="I858" i="115" s="1"/>
  <c r="H858" i="115" a="1"/>
  <c r="H858" i="115" s="1"/>
  <c r="I993" i="115" a="1"/>
  <c r="I993" i="115" s="1"/>
  <c r="H993" i="115" a="1"/>
  <c r="H993" i="115" s="1"/>
  <c r="I897" i="115" a="1"/>
  <c r="I897" i="115" s="1"/>
  <c r="H897" i="115" a="1"/>
  <c r="H897" i="115" s="1"/>
  <c r="I825" i="115" a="1"/>
  <c r="I825" i="115" s="1"/>
  <c r="H825" i="115" a="1"/>
  <c r="H825" i="115" s="1"/>
  <c r="I753" i="115" a="1"/>
  <c r="I753" i="115" s="1"/>
  <c r="H753" i="115" a="1"/>
  <c r="H753" i="115" s="1"/>
  <c r="I1055" i="115" a="1"/>
  <c r="I1055" i="115" s="1"/>
  <c r="H1055" i="115" a="1"/>
  <c r="H1055" i="115" s="1"/>
  <c r="I1138" i="115" a="1"/>
  <c r="I1138" i="115" s="1"/>
  <c r="H1138" i="115" a="1"/>
  <c r="H1138" i="115" s="1"/>
  <c r="I1090" i="115" a="1"/>
  <c r="I1090" i="115" s="1"/>
  <c r="H1090" i="115" a="1"/>
  <c r="H1090" i="115" s="1"/>
  <c r="I1042" i="115" a="1"/>
  <c r="I1042" i="115" s="1"/>
  <c r="H1042" i="115" a="1"/>
  <c r="H1042" i="115" s="1"/>
  <c r="I834" i="115" a="1"/>
  <c r="I834" i="115" s="1"/>
  <c r="H834" i="115" a="1"/>
  <c r="H834" i="115" s="1"/>
  <c r="I786" i="115" a="1"/>
  <c r="I786" i="115" s="1"/>
  <c r="H786" i="115" a="1"/>
  <c r="H786" i="115" s="1"/>
  <c r="I738" i="115" a="1"/>
  <c r="I738" i="115" s="1"/>
  <c r="H738" i="115" a="1"/>
  <c r="H738" i="115" s="1"/>
  <c r="I690" i="115" a="1"/>
  <c r="I690" i="115" s="1"/>
  <c r="H690" i="115" a="1"/>
  <c r="H690" i="115" s="1"/>
  <c r="I642" i="115" a="1"/>
  <c r="I642" i="115" s="1"/>
  <c r="H642" i="115" a="1"/>
  <c r="H642" i="115" s="1"/>
  <c r="I594" i="115" a="1"/>
  <c r="I594" i="115" s="1"/>
  <c r="H594" i="115" a="1"/>
  <c r="H594" i="115" s="1"/>
  <c r="I546" i="115" a="1"/>
  <c r="I546" i="115" s="1"/>
  <c r="H546" i="115" a="1"/>
  <c r="H546" i="115" s="1"/>
  <c r="I498" i="115" a="1"/>
  <c r="I498" i="115" s="1"/>
  <c r="H498" i="115" a="1"/>
  <c r="H498" i="115" s="1"/>
  <c r="I450" i="115" a="1"/>
  <c r="I450" i="115" s="1"/>
  <c r="H450" i="115" a="1"/>
  <c r="H450" i="115" s="1"/>
  <c r="I402" i="115" a="1"/>
  <c r="I402" i="115" s="1"/>
  <c r="H402" i="115" a="1"/>
  <c r="H402" i="115" s="1"/>
  <c r="I354" i="115" a="1"/>
  <c r="I354" i="115" s="1"/>
  <c r="H354" i="115" a="1"/>
  <c r="H354" i="115" s="1"/>
  <c r="I306" i="115" a="1"/>
  <c r="I306" i="115" s="1"/>
  <c r="H306" i="115" a="1"/>
  <c r="H306" i="115" s="1"/>
  <c r="I258" i="115" a="1"/>
  <c r="I258" i="115" s="1"/>
  <c r="H258" i="115" a="1"/>
  <c r="H258" i="115" s="1"/>
  <c r="I210" i="115" a="1"/>
  <c r="I210" i="115" s="1"/>
  <c r="H210" i="115" a="1"/>
  <c r="H210" i="115" s="1"/>
  <c r="I162" i="115" a="1"/>
  <c r="I162" i="115" s="1"/>
  <c r="H162" i="115" a="1"/>
  <c r="H162" i="115" s="1"/>
  <c r="I1117" i="115" a="1"/>
  <c r="I1117" i="115" s="1"/>
  <c r="H1117" i="115" a="1"/>
  <c r="H1117" i="115" s="1"/>
  <c r="I1069" i="115" a="1"/>
  <c r="I1069" i="115" s="1"/>
  <c r="H1069" i="115" a="1"/>
  <c r="H1069" i="115" s="1"/>
  <c r="I1021" i="115" a="1"/>
  <c r="I1021" i="115" s="1"/>
  <c r="H1021" i="115" a="1"/>
  <c r="H1021" i="115" s="1"/>
  <c r="I949" i="115" a="1"/>
  <c r="I949" i="115" s="1"/>
  <c r="H949" i="115" a="1"/>
  <c r="H949" i="115" s="1"/>
  <c r="I785" i="115" a="1"/>
  <c r="I785" i="115" s="1"/>
  <c r="H785" i="115" a="1"/>
  <c r="H785" i="115" s="1"/>
  <c r="I713" i="115" a="1"/>
  <c r="I713" i="115" s="1"/>
  <c r="H713" i="115" a="1"/>
  <c r="H713" i="115" s="1"/>
  <c r="I665" i="115" a="1"/>
  <c r="I665" i="115" s="1"/>
  <c r="H665" i="115" a="1"/>
  <c r="H665" i="115" s="1"/>
  <c r="I617" i="115" a="1"/>
  <c r="I617" i="115" s="1"/>
  <c r="H617" i="115" a="1"/>
  <c r="H617" i="115" s="1"/>
  <c r="I1112" i="115" a="1"/>
  <c r="I1112" i="115" s="1"/>
  <c r="H1112" i="115" a="1"/>
  <c r="H1112" i="115" s="1"/>
  <c r="I1064" i="115" a="1"/>
  <c r="I1064" i="115" s="1"/>
  <c r="H1064" i="115" a="1"/>
  <c r="H1064" i="115" s="1"/>
  <c r="I1016" i="115" a="1"/>
  <c r="I1016" i="115" s="1"/>
  <c r="H1016" i="115" a="1"/>
  <c r="H1016" i="115" s="1"/>
  <c r="I968" i="115" a="1"/>
  <c r="I968" i="115" s="1"/>
  <c r="H968" i="115" a="1"/>
  <c r="H968" i="115" s="1"/>
  <c r="I920" i="115" a="1"/>
  <c r="I920" i="115" s="1"/>
  <c r="H920" i="115" a="1"/>
  <c r="H920" i="115" s="1"/>
  <c r="I1135" i="115" a="1"/>
  <c r="I1135" i="115" s="1"/>
  <c r="H1135" i="115" a="1"/>
  <c r="H1135" i="115" s="1"/>
  <c r="I1063" i="115" a="1"/>
  <c r="I1063" i="115" s="1"/>
  <c r="H1063" i="115" a="1"/>
  <c r="H1063" i="115" s="1"/>
  <c r="I983" i="115" a="1"/>
  <c r="I983" i="115" s="1"/>
  <c r="H983" i="115" a="1"/>
  <c r="H983" i="115" s="1"/>
  <c r="I903" i="115" a="1"/>
  <c r="I903" i="115" s="1"/>
  <c r="H903" i="115" a="1"/>
  <c r="H903" i="115" s="1"/>
  <c r="I831" i="115" a="1"/>
  <c r="I831" i="115" s="1"/>
  <c r="H831" i="115" a="1"/>
  <c r="H831" i="115" s="1"/>
  <c r="I759" i="115" a="1"/>
  <c r="I759" i="115" s="1"/>
  <c r="H759" i="115" a="1"/>
  <c r="H759" i="115" s="1"/>
  <c r="I687" i="115" a="1"/>
  <c r="I687" i="115" s="1"/>
  <c r="H687" i="115" a="1"/>
  <c r="H687" i="115" s="1"/>
  <c r="I615" i="115" a="1"/>
  <c r="I615" i="115" s="1"/>
  <c r="H615" i="115" a="1"/>
  <c r="H615" i="115" s="1"/>
  <c r="I563" i="115" a="1"/>
  <c r="I563" i="115" s="1"/>
  <c r="H563" i="115" a="1"/>
  <c r="H563" i="115" s="1"/>
  <c r="I515" i="115" a="1"/>
  <c r="I515" i="115" s="1"/>
  <c r="H515" i="115" a="1"/>
  <c r="H515" i="115" s="1"/>
  <c r="I467" i="115" a="1"/>
  <c r="I467" i="115" s="1"/>
  <c r="H467" i="115" a="1"/>
  <c r="H467" i="115" s="1"/>
  <c r="I419" i="115" a="1"/>
  <c r="I419" i="115" s="1"/>
  <c r="H419" i="115" a="1"/>
  <c r="H419" i="115" s="1"/>
  <c r="I371" i="115" a="1"/>
  <c r="I371" i="115" s="1"/>
  <c r="H371" i="115" a="1"/>
  <c r="H371" i="115" s="1"/>
  <c r="I323" i="115" a="1"/>
  <c r="I323" i="115" s="1"/>
  <c r="H323" i="115" a="1"/>
  <c r="H323" i="115" s="1"/>
  <c r="I275" i="115" a="1"/>
  <c r="I275" i="115" s="1"/>
  <c r="H275" i="115" a="1"/>
  <c r="H275" i="115" s="1"/>
  <c r="I110" i="115" a="1"/>
  <c r="I110" i="115" s="1"/>
  <c r="H110" i="115" a="1"/>
  <c r="H110" i="115" s="1"/>
  <c r="I62" i="115" a="1"/>
  <c r="I62" i="115" s="1"/>
  <c r="H62" i="115" a="1"/>
  <c r="H62" i="115" s="1"/>
  <c r="I289" i="115" a="1"/>
  <c r="I289" i="115" s="1"/>
  <c r="H289" i="115" a="1"/>
  <c r="H289" i="115" s="1"/>
  <c r="I601" i="115" a="1"/>
  <c r="I601" i="115" s="1"/>
  <c r="H601" i="115" a="1"/>
  <c r="H601" i="115" s="1"/>
  <c r="I553" i="115" a="1"/>
  <c r="I553" i="115" s="1"/>
  <c r="H553" i="115" a="1"/>
  <c r="H553" i="115" s="1"/>
  <c r="I505" i="115" a="1"/>
  <c r="I505" i="115" s="1"/>
  <c r="H505" i="115" a="1"/>
  <c r="H505" i="115" s="1"/>
  <c r="I457" i="115" a="1"/>
  <c r="I457" i="115" s="1"/>
  <c r="H457" i="115" a="1"/>
  <c r="H457" i="115" s="1"/>
  <c r="I409" i="115" a="1"/>
  <c r="I409" i="115" s="1"/>
  <c r="H409" i="115" a="1"/>
  <c r="H409" i="115" s="1"/>
  <c r="I361" i="115" a="1"/>
  <c r="I361" i="115" s="1"/>
  <c r="H361" i="115" a="1"/>
  <c r="H361" i="115" s="1"/>
  <c r="I309" i="115" a="1"/>
  <c r="I309" i="115" s="1"/>
  <c r="H309" i="115" a="1"/>
  <c r="H309" i="115" s="1"/>
  <c r="I233" i="115" a="1"/>
  <c r="I233" i="115" s="1"/>
  <c r="H233" i="115" a="1"/>
  <c r="H233" i="115" s="1"/>
  <c r="I247" i="115" a="1"/>
  <c r="I247" i="115" s="1"/>
  <c r="H247" i="115" a="1"/>
  <c r="H247" i="115" s="1"/>
  <c r="I199" i="115" a="1"/>
  <c r="I199" i="115" s="1"/>
  <c r="H199" i="115" a="1"/>
  <c r="H199" i="115" s="1"/>
  <c r="I151" i="115" a="1"/>
  <c r="I151" i="115" s="1"/>
  <c r="H151" i="115" a="1"/>
  <c r="H151" i="115" s="1"/>
  <c r="I103" i="115" a="1"/>
  <c r="I103" i="115" s="1"/>
  <c r="H103" i="115" a="1"/>
  <c r="H103" i="115" s="1"/>
  <c r="I73" i="115" a="1"/>
  <c r="I73" i="115" s="1"/>
  <c r="H73" i="115" a="1"/>
  <c r="H73" i="115" s="1"/>
  <c r="I216" i="115" a="1"/>
  <c r="I216" i="115" s="1"/>
  <c r="H216" i="115" a="1"/>
  <c r="H216" i="115" s="1"/>
  <c r="I476" i="115" a="1"/>
  <c r="I476" i="115" s="1"/>
  <c r="H476" i="115" a="1"/>
  <c r="H476" i="115" s="1"/>
  <c r="I572" i="115" a="1"/>
  <c r="I572" i="115" s="1"/>
  <c r="H572" i="115" a="1"/>
  <c r="H572" i="115" s="1"/>
  <c r="I176" i="115" a="1"/>
  <c r="I176" i="115" s="1"/>
  <c r="H176" i="115" a="1"/>
  <c r="H176" i="115" s="1"/>
  <c r="I360" i="115" a="1"/>
  <c r="I360" i="115" s="1"/>
  <c r="H360" i="115" a="1"/>
  <c r="H360" i="115" s="1"/>
  <c r="I408" i="115" a="1"/>
  <c r="I408" i="115" s="1"/>
  <c r="H408" i="115" a="1"/>
  <c r="H408" i="115" s="1"/>
  <c r="I169" i="115" a="1"/>
  <c r="I169" i="115" s="1"/>
  <c r="H169" i="115" a="1"/>
  <c r="H169" i="115" s="1"/>
  <c r="I121" i="115" a="1"/>
  <c r="I121" i="115" s="1"/>
  <c r="H121" i="115" a="1"/>
  <c r="H121" i="115" s="1"/>
  <c r="I352" i="115" a="1"/>
  <c r="I352" i="115" s="1"/>
  <c r="H352" i="115" a="1"/>
  <c r="H352" i="115" s="1"/>
  <c r="I312" i="115" a="1"/>
  <c r="I312" i="115" s="1"/>
  <c r="H312" i="115" a="1"/>
  <c r="H312" i="115" s="1"/>
  <c r="I536" i="115" a="1"/>
  <c r="I536" i="115" s="1"/>
  <c r="H536" i="115" a="1"/>
  <c r="H536" i="115" s="1"/>
  <c r="I180" i="115" a="1"/>
  <c r="I180" i="115" s="1"/>
  <c r="H180" i="115" a="1"/>
  <c r="H180" i="115" s="1"/>
  <c r="I836" i="115" a="1"/>
  <c r="I836" i="115" s="1"/>
  <c r="H836" i="115" a="1"/>
  <c r="H836" i="115" s="1"/>
  <c r="I788" i="115" a="1"/>
  <c r="I788" i="115" s="1"/>
  <c r="H788" i="115" a="1"/>
  <c r="H788" i="115" s="1"/>
  <c r="I740" i="115" a="1"/>
  <c r="I740" i="115" s="1"/>
  <c r="H740" i="115" a="1"/>
  <c r="H740" i="115" s="1"/>
  <c r="I692" i="115" a="1"/>
  <c r="I692" i="115" s="1"/>
  <c r="H692" i="115" a="1"/>
  <c r="H692" i="115" s="1"/>
  <c r="I644" i="115" a="1"/>
  <c r="I644" i="115" s="1"/>
  <c r="H644" i="115" a="1"/>
  <c r="H644" i="115" s="1"/>
  <c r="I576" i="115" a="1"/>
  <c r="I576" i="115" s="1"/>
  <c r="H576" i="115" a="1"/>
  <c r="H576" i="115" s="1"/>
  <c r="I248" i="115" a="1"/>
  <c r="I248" i="115" s="1"/>
  <c r="H248" i="115" a="1"/>
  <c r="H248" i="115" s="1"/>
  <c r="I23" i="115" a="1"/>
  <c r="I23" i="115" s="1"/>
  <c r="H23" i="115" a="1"/>
  <c r="H23" i="115" s="1"/>
  <c r="I72" i="115" a="1"/>
  <c r="I72" i="115" s="1"/>
  <c r="H72" i="115" a="1"/>
  <c r="H72" i="115" s="1"/>
  <c r="I124" i="115" a="1"/>
  <c r="I124" i="115" s="1"/>
  <c r="H124" i="115" a="1"/>
  <c r="H124" i="115" s="1"/>
  <c r="I7" i="115" a="1"/>
  <c r="I7" i="115" s="1"/>
  <c r="H7" i="115" a="1"/>
  <c r="H7" i="115" s="1"/>
  <c r="I981" i="115" a="1"/>
  <c r="I981" i="115" s="1"/>
  <c r="H981" i="115" a="1"/>
  <c r="H981" i="115" s="1"/>
  <c r="I889" i="115" a="1"/>
  <c r="I889" i="115" s="1"/>
  <c r="H889" i="115" a="1"/>
  <c r="H889" i="115" s="1"/>
  <c r="I817" i="115" a="1"/>
  <c r="I817" i="115" s="1"/>
  <c r="H817" i="115" a="1"/>
  <c r="H817" i="115" s="1"/>
  <c r="I1067" i="115" a="1"/>
  <c r="I1067" i="115" s="1"/>
  <c r="H1067" i="115" a="1"/>
  <c r="H1067" i="115" s="1"/>
  <c r="I1134" i="115" a="1"/>
  <c r="I1134" i="115" s="1"/>
  <c r="H1134" i="115" a="1"/>
  <c r="H1134" i="115" s="1"/>
  <c r="I1086" i="115" a="1"/>
  <c r="I1086" i="115" s="1"/>
  <c r="H1086" i="115" a="1"/>
  <c r="H1086" i="115" s="1"/>
  <c r="I1038" i="115" a="1"/>
  <c r="I1038" i="115" s="1"/>
  <c r="H1038" i="115" a="1"/>
  <c r="H1038" i="115" s="1"/>
  <c r="I830" i="115" a="1"/>
  <c r="I830" i="115" s="1"/>
  <c r="H830" i="115" a="1"/>
  <c r="H830" i="115" s="1"/>
  <c r="I782" i="115" a="1"/>
  <c r="I782" i="115" s="1"/>
  <c r="H782" i="115" a="1"/>
  <c r="H782" i="115" s="1"/>
  <c r="I734" i="115" a="1"/>
  <c r="I734" i="115" s="1"/>
  <c r="H734" i="115" a="1"/>
  <c r="H734" i="115" s="1"/>
  <c r="I686" i="115" a="1"/>
  <c r="I686" i="115" s="1"/>
  <c r="H686" i="115" a="1"/>
  <c r="H686" i="115" s="1"/>
  <c r="I638" i="115" a="1"/>
  <c r="I638" i="115" s="1"/>
  <c r="H638" i="115" a="1"/>
  <c r="H638" i="115" s="1"/>
  <c r="I590" i="115" a="1"/>
  <c r="I590" i="115" s="1"/>
  <c r="H590" i="115" a="1"/>
  <c r="H590" i="115" s="1"/>
  <c r="I542" i="115" a="1"/>
  <c r="I542" i="115" s="1"/>
  <c r="H542" i="115" a="1"/>
  <c r="H542" i="115" s="1"/>
  <c r="I494" i="115" a="1"/>
  <c r="I494" i="115" s="1"/>
  <c r="H494" i="115" a="1"/>
  <c r="H494" i="115" s="1"/>
  <c r="I446" i="115" a="1"/>
  <c r="I446" i="115" s="1"/>
  <c r="H446" i="115" a="1"/>
  <c r="H446" i="115" s="1"/>
  <c r="I398" i="115" a="1"/>
  <c r="I398" i="115" s="1"/>
  <c r="H398" i="115" a="1"/>
  <c r="H398" i="115" s="1"/>
  <c r="I350" i="115" a="1"/>
  <c r="I350" i="115" s="1"/>
  <c r="H350" i="115" a="1"/>
  <c r="H350" i="115" s="1"/>
  <c r="I302" i="115" a="1"/>
  <c r="I302" i="115" s="1"/>
  <c r="H302" i="115" a="1"/>
  <c r="H302" i="115" s="1"/>
  <c r="I254" i="115" a="1"/>
  <c r="I254" i="115" s="1"/>
  <c r="H254" i="115" a="1"/>
  <c r="H254" i="115" s="1"/>
  <c r="I206" i="115" a="1"/>
  <c r="I206" i="115" s="1"/>
  <c r="H206" i="115" a="1"/>
  <c r="H206" i="115" s="1"/>
  <c r="I158" i="115" a="1"/>
  <c r="I158" i="115" s="1"/>
  <c r="H158" i="115" a="1"/>
  <c r="H158" i="115" s="1"/>
  <c r="I1113" i="115" a="1"/>
  <c r="I1113" i="115" s="1"/>
  <c r="H1113" i="115" a="1"/>
  <c r="H1113" i="115" s="1"/>
  <c r="I1065" i="115" a="1"/>
  <c r="I1065" i="115" s="1"/>
  <c r="H1065" i="115" a="1"/>
  <c r="H1065" i="115" s="1"/>
  <c r="I1013" i="115" a="1"/>
  <c r="I1013" i="115" s="1"/>
  <c r="H1013" i="115" a="1"/>
  <c r="H1013" i="115" s="1"/>
  <c r="I929" i="115" a="1"/>
  <c r="I929" i="115" s="1"/>
  <c r="H929" i="115" a="1"/>
  <c r="H929" i="115" s="1"/>
  <c r="I773" i="115" a="1"/>
  <c r="I773" i="115" s="1"/>
  <c r="H773" i="115" a="1"/>
  <c r="H773" i="115" s="1"/>
  <c r="I709" i="115" a="1"/>
  <c r="I709" i="115" s="1"/>
  <c r="H709" i="115" a="1"/>
  <c r="H709" i="115" s="1"/>
  <c r="I661" i="115" a="1"/>
  <c r="I661" i="115" s="1"/>
  <c r="H661" i="115" a="1"/>
  <c r="H661" i="115" s="1"/>
  <c r="I613" i="115" a="1"/>
  <c r="I613" i="115" s="1"/>
  <c r="H613" i="115" a="1"/>
  <c r="H613" i="115" s="1"/>
  <c r="I1108" i="115" a="1"/>
  <c r="I1108" i="115" s="1"/>
  <c r="H1108" i="115" a="1"/>
  <c r="H1108" i="115" s="1"/>
  <c r="I1060" i="115" a="1"/>
  <c r="I1060" i="115" s="1"/>
  <c r="H1060" i="115" a="1"/>
  <c r="H1060" i="115" s="1"/>
  <c r="I1012" i="115" a="1"/>
  <c r="I1012" i="115" s="1"/>
  <c r="H1012" i="115" a="1"/>
  <c r="H1012" i="115" s="1"/>
  <c r="I964" i="115" a="1"/>
  <c r="I964" i="115" s="1"/>
  <c r="H964" i="115" a="1"/>
  <c r="H964" i="115" s="1"/>
  <c r="I916" i="115" a="1"/>
  <c r="I916" i="115" s="1"/>
  <c r="H916" i="115" a="1"/>
  <c r="H916" i="115" s="1"/>
  <c r="I1131" i="115" a="1"/>
  <c r="I1131" i="115" s="1"/>
  <c r="H1131" i="115" a="1"/>
  <c r="H1131" i="115" s="1"/>
  <c r="I1059" i="115" a="1"/>
  <c r="I1059" i="115" s="1"/>
  <c r="H1059" i="115" a="1"/>
  <c r="H1059" i="115" s="1"/>
  <c r="I975" i="115" a="1"/>
  <c r="I975" i="115" s="1"/>
  <c r="H975" i="115" a="1"/>
  <c r="H975" i="115" s="1"/>
  <c r="I899" i="115" a="1"/>
  <c r="I899" i="115" s="1"/>
  <c r="H899" i="115" a="1"/>
  <c r="H899" i="115" s="1"/>
  <c r="I827" i="115" a="1"/>
  <c r="I827" i="115" s="1"/>
  <c r="H827" i="115" a="1"/>
  <c r="H827" i="115" s="1"/>
  <c r="I755" i="115" a="1"/>
  <c r="I755" i="115" s="1"/>
  <c r="H755" i="115" a="1"/>
  <c r="H755" i="115" s="1"/>
  <c r="I683" i="115" a="1"/>
  <c r="I683" i="115" s="1"/>
  <c r="H683" i="115" a="1"/>
  <c r="H683" i="115" s="1"/>
  <c r="I611" i="115" a="1"/>
  <c r="I611" i="115" s="1"/>
  <c r="H611" i="115" a="1"/>
  <c r="H611" i="115" s="1"/>
  <c r="I559" i="115" a="1"/>
  <c r="I559" i="115" s="1"/>
  <c r="H559" i="115" a="1"/>
  <c r="H559" i="115" s="1"/>
  <c r="I511" i="115" a="1"/>
  <c r="I511" i="115" s="1"/>
  <c r="H511" i="115" a="1"/>
  <c r="H511" i="115" s="1"/>
  <c r="I463" i="115" a="1"/>
  <c r="I463" i="115" s="1"/>
  <c r="H463" i="115" a="1"/>
  <c r="H463" i="115" s="1"/>
  <c r="I415" i="115" a="1"/>
  <c r="I415" i="115" s="1"/>
  <c r="H415" i="115" a="1"/>
  <c r="H415" i="115" s="1"/>
  <c r="I367" i="115" a="1"/>
  <c r="I367" i="115" s="1"/>
  <c r="H367" i="115" a="1"/>
  <c r="H367" i="115" s="1"/>
  <c r="I319" i="115" a="1"/>
  <c r="I319" i="115" s="1"/>
  <c r="H319" i="115" a="1"/>
  <c r="H319" i="115" s="1"/>
  <c r="I34" i="115" a="1"/>
  <c r="I34" i="115" s="1"/>
  <c r="H34" i="115" a="1"/>
  <c r="H34" i="115" s="1"/>
  <c r="I106" i="115" a="1"/>
  <c r="I106" i="115" s="1"/>
  <c r="H106" i="115" a="1"/>
  <c r="H106" i="115" s="1"/>
  <c r="I58" i="115" a="1"/>
  <c r="I58" i="115" s="1"/>
  <c r="H58" i="115" a="1"/>
  <c r="H58" i="115" s="1"/>
  <c r="I277" i="115" a="1"/>
  <c r="I277" i="115" s="1"/>
  <c r="H277" i="115" a="1"/>
  <c r="H277" i="115" s="1"/>
  <c r="I597" i="115" a="1"/>
  <c r="I597" i="115" s="1"/>
  <c r="H597" i="115" a="1"/>
  <c r="H597" i="115" s="1"/>
  <c r="I549" i="115" a="1"/>
  <c r="I549" i="115" s="1"/>
  <c r="H549" i="115" a="1"/>
  <c r="H549" i="115" s="1"/>
  <c r="I501" i="115" a="1"/>
  <c r="I501" i="115" s="1"/>
  <c r="H501" i="115" a="1"/>
  <c r="H501" i="115" s="1"/>
  <c r="I453" i="115" a="1"/>
  <c r="I453" i="115" s="1"/>
  <c r="H453" i="115" a="1"/>
  <c r="H453" i="115" s="1"/>
  <c r="I405" i="115" a="1"/>
  <c r="I405" i="115" s="1"/>
  <c r="H405" i="115" a="1"/>
  <c r="H405" i="115" s="1"/>
  <c r="I357" i="115" a="1"/>
  <c r="I357" i="115" s="1"/>
  <c r="H357" i="115" a="1"/>
  <c r="H357" i="115" s="1"/>
  <c r="I305" i="115" a="1"/>
  <c r="I305" i="115" s="1"/>
  <c r="H305" i="115" a="1"/>
  <c r="H305" i="115" s="1"/>
  <c r="I225" i="115" a="1"/>
  <c r="I225" i="115" s="1"/>
  <c r="H225" i="115" a="1"/>
  <c r="H225" i="115" s="1"/>
  <c r="I243" i="115" a="1"/>
  <c r="I243" i="115" s="1"/>
  <c r="H243" i="115" a="1"/>
  <c r="H243" i="115" s="1"/>
  <c r="I195" i="115" a="1"/>
  <c r="I195" i="115" s="1"/>
  <c r="H195" i="115" a="1"/>
  <c r="H195" i="115" s="1"/>
  <c r="I147" i="115" a="1"/>
  <c r="I147" i="115" s="1"/>
  <c r="H147" i="115" a="1"/>
  <c r="H147" i="115" s="1"/>
  <c r="I99" i="115" a="1"/>
  <c r="I99" i="115" s="1"/>
  <c r="H99" i="115" a="1"/>
  <c r="H99" i="115" s="1"/>
  <c r="I37" i="115" a="1"/>
  <c r="I37" i="115" s="1"/>
  <c r="I188" i="115" a="1"/>
  <c r="I188" i="115" s="1"/>
  <c r="H188" i="115" a="1"/>
  <c r="H188" i="115" s="1"/>
  <c r="I448" i="115" a="1"/>
  <c r="I448" i="115" s="1"/>
  <c r="H448" i="115" a="1"/>
  <c r="H448" i="115" s="1"/>
  <c r="I512" i="115" a="1"/>
  <c r="I512" i="115" s="1"/>
  <c r="H512" i="115" a="1"/>
  <c r="H512" i="115" s="1"/>
  <c r="I148" i="115" a="1"/>
  <c r="I148" i="115" s="1"/>
  <c r="H148" i="115" a="1"/>
  <c r="H148" i="115" s="1"/>
  <c r="I332" i="115" a="1"/>
  <c r="I332" i="115" s="1"/>
  <c r="H332" i="115" a="1"/>
  <c r="H332" i="115" s="1"/>
  <c r="I364" i="115" a="1"/>
  <c r="I364" i="115" s="1"/>
  <c r="H364" i="115" a="1"/>
  <c r="H364" i="115" s="1"/>
  <c r="I165" i="115" a="1"/>
  <c r="I165" i="115" s="1"/>
  <c r="H165" i="115" a="1"/>
  <c r="H165" i="115" s="1"/>
  <c r="I97" i="115" a="1"/>
  <c r="I97" i="115" s="1"/>
  <c r="H97" i="115" a="1"/>
  <c r="H97" i="115" s="1"/>
  <c r="I316" i="115" a="1"/>
  <c r="I316" i="115" s="1"/>
  <c r="H316" i="115" a="1"/>
  <c r="H316" i="115" s="1"/>
  <c r="I272" i="115" a="1"/>
  <c r="I272" i="115" s="1"/>
  <c r="H272" i="115" a="1"/>
  <c r="H272" i="115" s="1"/>
  <c r="I528" i="115" a="1"/>
  <c r="I528" i="115" s="1"/>
  <c r="H528" i="115" a="1"/>
  <c r="H528" i="115" s="1"/>
  <c r="I140" i="115" a="1"/>
  <c r="I140" i="115" s="1"/>
  <c r="H140" i="115" a="1"/>
  <c r="H140" i="115" s="1"/>
  <c r="I832" i="115" a="1"/>
  <c r="I832" i="115" s="1"/>
  <c r="H832" i="115" a="1"/>
  <c r="H832" i="115" s="1"/>
  <c r="I784" i="115" a="1"/>
  <c r="I784" i="115" s="1"/>
  <c r="H784" i="115" a="1"/>
  <c r="H784" i="115" s="1"/>
  <c r="I736" i="115" a="1"/>
  <c r="I736" i="115" s="1"/>
  <c r="H736" i="115" a="1"/>
  <c r="H736" i="115" s="1"/>
  <c r="I688" i="115" a="1"/>
  <c r="I688" i="115" s="1"/>
  <c r="H688" i="115" a="1"/>
  <c r="H688" i="115" s="1"/>
  <c r="I640" i="115" a="1"/>
  <c r="I640" i="115" s="1"/>
  <c r="H640" i="115" a="1"/>
  <c r="H640" i="115" s="1"/>
  <c r="I540" i="115" a="1"/>
  <c r="I540" i="115" s="1"/>
  <c r="H540" i="115" a="1"/>
  <c r="H540" i="115" s="1"/>
  <c r="I192" i="115" a="1"/>
  <c r="I192" i="115" s="1"/>
  <c r="H192" i="115" a="1"/>
  <c r="H192" i="115" s="1"/>
  <c r="I19" i="115" a="1"/>
  <c r="I19" i="115" s="1"/>
  <c r="H19" i="115" a="1"/>
  <c r="H19" i="115" s="1"/>
  <c r="I44" i="115" a="1"/>
  <c r="I44" i="115" s="1"/>
  <c r="H44" i="115" a="1"/>
  <c r="H44" i="115" s="1"/>
  <c r="I84" i="115" a="1"/>
  <c r="I84" i="115" s="1"/>
  <c r="H84" i="115" a="1"/>
  <c r="H84" i="115" s="1"/>
  <c r="H3" i="115" a="1"/>
  <c r="H3" i="115" s="1"/>
  <c r="I3" i="115" a="1"/>
  <c r="I3" i="115" s="1"/>
  <c r="I727" i="115" a="1"/>
  <c r="I727" i="115" s="1"/>
  <c r="H727" i="115" a="1"/>
  <c r="H727" i="115" s="1"/>
  <c r="I1003" i="115" a="1"/>
  <c r="I1003" i="115" s="1"/>
  <c r="H1003" i="115" a="1"/>
  <c r="H1003" i="115" s="1"/>
  <c r="I979" i="115" a="1"/>
  <c r="I979" i="115" s="1"/>
  <c r="H979" i="115" a="1"/>
  <c r="H979" i="115" s="1"/>
  <c r="I967" i="115" a="1"/>
  <c r="I967" i="115" s="1"/>
  <c r="H967" i="115" a="1"/>
  <c r="H967" i="115" s="1"/>
  <c r="I823" i="115" a="1"/>
  <c r="I823" i="115" s="1"/>
  <c r="H823" i="115" a="1"/>
  <c r="H823" i="115" s="1"/>
  <c r="I679" i="115" a="1"/>
  <c r="I679" i="115" s="1"/>
  <c r="H679" i="115" a="1"/>
  <c r="H679" i="115" s="1"/>
  <c r="I954" i="115" a="1"/>
  <c r="I954" i="115" s="1"/>
  <c r="H954" i="115" a="1"/>
  <c r="H954" i="115" s="1"/>
  <c r="I902" i="115" a="1"/>
  <c r="I902" i="115" s="1"/>
  <c r="H902" i="115" a="1"/>
  <c r="H902" i="115" s="1"/>
  <c r="I854" i="115" a="1"/>
  <c r="I854" i="115" s="1"/>
  <c r="H854" i="115" a="1"/>
  <c r="H854" i="115" s="1"/>
  <c r="I955" i="115" a="1"/>
  <c r="I955" i="115" s="1"/>
  <c r="H955" i="115" a="1"/>
  <c r="H955" i="115" s="1"/>
  <c r="I811" i="115" a="1"/>
  <c r="I811" i="115" s="1"/>
  <c r="H811" i="115" a="1"/>
  <c r="H811" i="115" s="1"/>
  <c r="I667" i="115" a="1"/>
  <c r="I667" i="115" s="1"/>
  <c r="H667" i="115" a="1"/>
  <c r="H667" i="115" s="1"/>
  <c r="I1018" i="115" a="1"/>
  <c r="I1018" i="115" s="1"/>
  <c r="H1018" i="115" a="1"/>
  <c r="H1018" i="115" s="1"/>
  <c r="I946" i="115" a="1"/>
  <c r="I946" i="115" s="1"/>
  <c r="H946" i="115" a="1"/>
  <c r="H946" i="115" s="1"/>
  <c r="I898" i="115" a="1"/>
  <c r="I898" i="115" s="1"/>
  <c r="H898" i="115" a="1"/>
  <c r="H898" i="115" s="1"/>
  <c r="I850" i="115" a="1"/>
  <c r="I850" i="115" s="1"/>
  <c r="H850" i="115" a="1"/>
  <c r="H850" i="115" s="1"/>
  <c r="I969" i="115" a="1"/>
  <c r="I969" i="115" s="1"/>
  <c r="H969" i="115" a="1"/>
  <c r="H969" i="115" s="1"/>
  <c r="I885" i="115" a="1"/>
  <c r="I885" i="115" s="1"/>
  <c r="H885" i="115" a="1"/>
  <c r="H885" i="115" s="1"/>
  <c r="I813" i="115" a="1"/>
  <c r="I813" i="115" s="1"/>
  <c r="H813" i="115" a="1"/>
  <c r="H813" i="115" s="1"/>
  <c r="I1079" i="115" a="1"/>
  <c r="I1079" i="115" s="1"/>
  <c r="H1079" i="115" a="1"/>
  <c r="H1079" i="115" s="1"/>
  <c r="I1130" i="115" a="1"/>
  <c r="I1130" i="115" s="1"/>
  <c r="H1130" i="115" a="1"/>
  <c r="H1130" i="115" s="1"/>
  <c r="I1082" i="115" a="1"/>
  <c r="I1082" i="115" s="1"/>
  <c r="H1082" i="115" a="1"/>
  <c r="H1082" i="115" s="1"/>
  <c r="I1034" i="115" a="1"/>
  <c r="I1034" i="115" s="1"/>
  <c r="H1034" i="115" a="1"/>
  <c r="H1034" i="115" s="1"/>
  <c r="I826" i="115" a="1"/>
  <c r="I826" i="115" s="1"/>
  <c r="H826" i="115" a="1"/>
  <c r="H826" i="115" s="1"/>
  <c r="I778" i="115" a="1"/>
  <c r="I778" i="115" s="1"/>
  <c r="H778" i="115" a="1"/>
  <c r="H778" i="115" s="1"/>
  <c r="I730" i="115" a="1"/>
  <c r="I730" i="115" s="1"/>
  <c r="H730" i="115" a="1"/>
  <c r="H730" i="115" s="1"/>
  <c r="I682" i="115" a="1"/>
  <c r="I682" i="115" s="1"/>
  <c r="H682" i="115" a="1"/>
  <c r="H682" i="115" s="1"/>
  <c r="I634" i="115" a="1"/>
  <c r="I634" i="115" s="1"/>
  <c r="H634" i="115" a="1"/>
  <c r="H634" i="115" s="1"/>
  <c r="I586" i="115" a="1"/>
  <c r="I586" i="115" s="1"/>
  <c r="H586" i="115" a="1"/>
  <c r="H586" i="115" s="1"/>
  <c r="I538" i="115" a="1"/>
  <c r="I538" i="115" s="1"/>
  <c r="H538" i="115" a="1"/>
  <c r="H538" i="115" s="1"/>
  <c r="I490" i="115" a="1"/>
  <c r="I490" i="115" s="1"/>
  <c r="H490" i="115" a="1"/>
  <c r="H490" i="115" s="1"/>
  <c r="I442" i="115" a="1"/>
  <c r="I442" i="115" s="1"/>
  <c r="H442" i="115" a="1"/>
  <c r="H442" i="115" s="1"/>
  <c r="I394" i="115" a="1"/>
  <c r="I394" i="115" s="1"/>
  <c r="H394" i="115" a="1"/>
  <c r="H394" i="115" s="1"/>
  <c r="I346" i="115" a="1"/>
  <c r="I346" i="115" s="1"/>
  <c r="H346" i="115" a="1"/>
  <c r="H346" i="115" s="1"/>
  <c r="I298" i="115" a="1"/>
  <c r="I298" i="115" s="1"/>
  <c r="H298" i="115" a="1"/>
  <c r="H298" i="115" s="1"/>
  <c r="I250" i="115" a="1"/>
  <c r="I250" i="115" s="1"/>
  <c r="H250" i="115" a="1"/>
  <c r="H250" i="115" s="1"/>
  <c r="I202" i="115" a="1"/>
  <c r="I202" i="115" s="1"/>
  <c r="H202" i="115" a="1"/>
  <c r="H202" i="115" s="1"/>
  <c r="I154" i="115" a="1"/>
  <c r="I154" i="115" s="1"/>
  <c r="H154" i="115" a="1"/>
  <c r="H154" i="115" s="1"/>
  <c r="I1109" i="115" a="1"/>
  <c r="I1109" i="115" s="1"/>
  <c r="H1109" i="115" a="1"/>
  <c r="H1109" i="115" s="1"/>
  <c r="I1061" i="115" a="1"/>
  <c r="I1061" i="115" s="1"/>
  <c r="H1061" i="115" a="1"/>
  <c r="H1061" i="115" s="1"/>
  <c r="I1009" i="115" a="1"/>
  <c r="I1009" i="115" s="1"/>
  <c r="H1009" i="115" a="1"/>
  <c r="H1009" i="115" s="1"/>
  <c r="I917" i="115" a="1"/>
  <c r="I917" i="115" s="1"/>
  <c r="H917" i="115" a="1"/>
  <c r="H917" i="115" s="1"/>
  <c r="I761" i="115" a="1"/>
  <c r="I761" i="115" s="1"/>
  <c r="H761" i="115" a="1"/>
  <c r="H761" i="115" s="1"/>
  <c r="I705" i="115" a="1"/>
  <c r="I705" i="115" s="1"/>
  <c r="H705" i="115" a="1"/>
  <c r="H705" i="115" s="1"/>
  <c r="I657" i="115" a="1"/>
  <c r="I657" i="115" s="1"/>
  <c r="H657" i="115" a="1"/>
  <c r="H657" i="115" s="1"/>
  <c r="I609" i="115" a="1"/>
  <c r="I609" i="115" s="1"/>
  <c r="H609" i="115" a="1"/>
  <c r="H609" i="115" s="1"/>
  <c r="I1104" i="115" a="1"/>
  <c r="I1104" i="115" s="1"/>
  <c r="H1104" i="115" a="1"/>
  <c r="H1104" i="115" s="1"/>
  <c r="I1056" i="115" a="1"/>
  <c r="I1056" i="115" s="1"/>
  <c r="H1056" i="115" a="1"/>
  <c r="H1056" i="115" s="1"/>
  <c r="I1008" i="115" a="1"/>
  <c r="I1008" i="115" s="1"/>
  <c r="H1008" i="115" a="1"/>
  <c r="H1008" i="115" s="1"/>
  <c r="I960" i="115" a="1"/>
  <c r="I960" i="115" s="1"/>
  <c r="H960" i="115" a="1"/>
  <c r="H960" i="115" s="1"/>
  <c r="I912" i="115" a="1"/>
  <c r="I912" i="115" s="1"/>
  <c r="H912" i="115" a="1"/>
  <c r="H912" i="115" s="1"/>
  <c r="I1123" i="115" a="1"/>
  <c r="I1123" i="115" s="1"/>
  <c r="H1123" i="115" a="1"/>
  <c r="H1123" i="115" s="1"/>
  <c r="I1051" i="115" a="1"/>
  <c r="I1051" i="115" s="1"/>
  <c r="H1051" i="115" a="1"/>
  <c r="H1051" i="115" s="1"/>
  <c r="I963" i="115" a="1"/>
  <c r="I963" i="115" s="1"/>
  <c r="H963" i="115" a="1"/>
  <c r="H963" i="115" s="1"/>
  <c r="I891" i="115" a="1"/>
  <c r="I891" i="115" s="1"/>
  <c r="H891" i="115" a="1"/>
  <c r="H891" i="115" s="1"/>
  <c r="I819" i="115" a="1"/>
  <c r="I819" i="115" s="1"/>
  <c r="H819" i="115" a="1"/>
  <c r="H819" i="115" s="1"/>
  <c r="I747" i="115" a="1"/>
  <c r="I747" i="115" s="1"/>
  <c r="H747" i="115" a="1"/>
  <c r="H747" i="115" s="1"/>
  <c r="I675" i="115" a="1"/>
  <c r="I675" i="115" s="1"/>
  <c r="H675" i="115" a="1"/>
  <c r="H675" i="115" s="1"/>
  <c r="I607" i="115" a="1"/>
  <c r="I607" i="115" s="1"/>
  <c r="H607" i="115" a="1"/>
  <c r="H607" i="115" s="1"/>
  <c r="I555" i="115" a="1"/>
  <c r="I555" i="115" s="1"/>
  <c r="H555" i="115" a="1"/>
  <c r="H555" i="115" s="1"/>
  <c r="I507" i="115" a="1"/>
  <c r="I507" i="115" s="1"/>
  <c r="H507" i="115" a="1"/>
  <c r="H507" i="115" s="1"/>
  <c r="I459" i="115" a="1"/>
  <c r="I459" i="115" s="1"/>
  <c r="H459" i="115" a="1"/>
  <c r="H459" i="115" s="1"/>
  <c r="I411" i="115" a="1"/>
  <c r="I411" i="115" s="1"/>
  <c r="H411" i="115" a="1"/>
  <c r="H411" i="115" s="1"/>
  <c r="I363" i="115" a="1"/>
  <c r="I363" i="115" s="1"/>
  <c r="H363" i="115" a="1"/>
  <c r="H363" i="115" s="1"/>
  <c r="I315" i="115" a="1"/>
  <c r="I315" i="115" s="1"/>
  <c r="H315" i="115" a="1"/>
  <c r="H315" i="115" s="1"/>
  <c r="I22" i="115" a="1"/>
  <c r="I22" i="115" s="1"/>
  <c r="H22" i="115" a="1"/>
  <c r="H22" i="115" s="1"/>
  <c r="I102" i="115" a="1"/>
  <c r="I102" i="115" s="1"/>
  <c r="H102" i="115" a="1"/>
  <c r="H102" i="115" s="1"/>
  <c r="I54" i="115" a="1"/>
  <c r="I54" i="115" s="1"/>
  <c r="H54" i="115" a="1"/>
  <c r="H54" i="115" s="1"/>
  <c r="I269" i="115" a="1"/>
  <c r="I269" i="115" s="1"/>
  <c r="H269" i="115" a="1"/>
  <c r="H269" i="115" s="1"/>
  <c r="I593" i="115" a="1"/>
  <c r="I593" i="115" s="1"/>
  <c r="H593" i="115" a="1"/>
  <c r="H593" i="115" s="1"/>
  <c r="I545" i="115" a="1"/>
  <c r="I545" i="115" s="1"/>
  <c r="H545" i="115" a="1"/>
  <c r="H545" i="115" s="1"/>
  <c r="I497" i="115" a="1"/>
  <c r="I497" i="115" s="1"/>
  <c r="H497" i="115" a="1"/>
  <c r="H497" i="115" s="1"/>
  <c r="I449" i="115" a="1"/>
  <c r="I449" i="115" s="1"/>
  <c r="H449" i="115" a="1"/>
  <c r="H449" i="115" s="1"/>
  <c r="I401" i="115" a="1"/>
  <c r="I401" i="115" s="1"/>
  <c r="H401" i="115" a="1"/>
  <c r="H401" i="115" s="1"/>
  <c r="I353" i="115" a="1"/>
  <c r="I353" i="115" s="1"/>
  <c r="H353" i="115" a="1"/>
  <c r="H353" i="115" s="1"/>
  <c r="I301" i="115" a="1"/>
  <c r="I301" i="115" s="1"/>
  <c r="H301" i="115" a="1"/>
  <c r="H301" i="115" s="1"/>
  <c r="I217" i="115" a="1"/>
  <c r="I217" i="115" s="1"/>
  <c r="H217" i="115" a="1"/>
  <c r="H217" i="115" s="1"/>
  <c r="I239" i="115" a="1"/>
  <c r="I239" i="115" s="1"/>
  <c r="H239" i="115" a="1"/>
  <c r="H239" i="115" s="1"/>
  <c r="I191" i="115" a="1"/>
  <c r="I191" i="115" s="1"/>
  <c r="H191" i="115" a="1"/>
  <c r="H191" i="115" s="1"/>
  <c r="I143" i="115" a="1"/>
  <c r="I143" i="115" s="1"/>
  <c r="H143" i="115" a="1"/>
  <c r="H143" i="115" s="1"/>
  <c r="I95" i="115" a="1"/>
  <c r="I95" i="115" s="1"/>
  <c r="H95" i="115" a="1"/>
  <c r="H95" i="115" s="1"/>
  <c r="I568" i="115" a="1"/>
  <c r="I568" i="115" s="1"/>
  <c r="H568" i="115" a="1"/>
  <c r="H568" i="115" s="1"/>
  <c r="I156" i="115" a="1"/>
  <c r="I156" i="115" s="1"/>
  <c r="H156" i="115" a="1"/>
  <c r="H156" i="115" s="1"/>
  <c r="I404" i="115" a="1"/>
  <c r="I404" i="115" s="1"/>
  <c r="H404" i="115" a="1"/>
  <c r="H404" i="115" s="1"/>
  <c r="I480" i="115" a="1"/>
  <c r="I480" i="115" s="1"/>
  <c r="H480" i="115" a="1"/>
  <c r="H480" i="115" s="1"/>
  <c r="I128" i="115" a="1"/>
  <c r="I128" i="115" s="1"/>
  <c r="H128" i="115" a="1"/>
  <c r="H128" i="115" s="1"/>
  <c r="I292" i="115" a="1"/>
  <c r="I292" i="115" s="1"/>
  <c r="H292" i="115" a="1"/>
  <c r="H292" i="115" s="1"/>
  <c r="I328" i="115" a="1"/>
  <c r="I328" i="115" s="1"/>
  <c r="H328" i="115" a="1"/>
  <c r="H328" i="115" s="1"/>
  <c r="I161" i="115" a="1"/>
  <c r="I161" i="115" s="1"/>
  <c r="H161" i="115" a="1"/>
  <c r="H161" i="115" s="1"/>
  <c r="I93" i="115" a="1"/>
  <c r="I93" i="115" s="1"/>
  <c r="H93" i="115" a="1"/>
  <c r="H93" i="115" s="1"/>
  <c r="I284" i="115" a="1"/>
  <c r="I284" i="115" s="1"/>
  <c r="H284" i="115" a="1"/>
  <c r="H284" i="115" s="1"/>
  <c r="I236" i="115" a="1"/>
  <c r="I236" i="115" s="1"/>
  <c r="H236" i="115" a="1"/>
  <c r="H236" i="115" s="1"/>
  <c r="I520" i="115" a="1"/>
  <c r="I520" i="115" s="1"/>
  <c r="H520" i="115" a="1"/>
  <c r="H520" i="115" s="1"/>
  <c r="I876" i="115" a="1"/>
  <c r="I876" i="115" s="1"/>
  <c r="H876" i="115" a="1"/>
  <c r="H876" i="115" s="1"/>
  <c r="I828" i="115" a="1"/>
  <c r="I828" i="115" s="1"/>
  <c r="H828" i="115" a="1"/>
  <c r="H828" i="115" s="1"/>
  <c r="I780" i="115" a="1"/>
  <c r="I780" i="115" s="1"/>
  <c r="H780" i="115" a="1"/>
  <c r="H780" i="115" s="1"/>
  <c r="I732" i="115" a="1"/>
  <c r="I732" i="115" s="1"/>
  <c r="H732" i="115" a="1"/>
  <c r="H732" i="115" s="1"/>
  <c r="I684" i="115" a="1"/>
  <c r="I684" i="115" s="1"/>
  <c r="H684" i="115" a="1"/>
  <c r="H684" i="115" s="1"/>
  <c r="I636" i="115" a="1"/>
  <c r="I636" i="115" s="1"/>
  <c r="H636" i="115" a="1"/>
  <c r="H636" i="115" s="1"/>
  <c r="I532" i="115" a="1"/>
  <c r="I532" i="115" s="1"/>
  <c r="H532" i="115" a="1"/>
  <c r="H532" i="115" s="1"/>
  <c r="I144" i="115" a="1"/>
  <c r="I144" i="115" s="1"/>
  <c r="H144" i="115" a="1"/>
  <c r="H144" i="115" s="1"/>
  <c r="I15" i="115" a="1"/>
  <c r="I15" i="115" s="1"/>
  <c r="H15" i="115" a="1"/>
  <c r="H15" i="115" s="1"/>
  <c r="I116" i="115" a="1"/>
  <c r="I116" i="115" s="1"/>
  <c r="H116" i="115" a="1"/>
  <c r="H116" i="115" s="1"/>
  <c r="I56" i="115" a="1"/>
  <c r="I56" i="115" s="1"/>
  <c r="H56" i="115" a="1"/>
  <c r="H56" i="115" s="1"/>
  <c r="I13" i="115" a="1"/>
  <c r="I13" i="115" s="1"/>
  <c r="H13" i="115" a="1"/>
  <c r="H13" i="115" s="1"/>
  <c r="I907" i="115" a="1"/>
  <c r="I907" i="115" s="1"/>
  <c r="H907" i="115" a="1"/>
  <c r="H907" i="115" s="1"/>
  <c r="I871" i="115" a="1"/>
  <c r="I871" i="115" s="1"/>
  <c r="H871" i="115" a="1"/>
  <c r="H871" i="115" s="1"/>
  <c r="I978" i="115" a="1"/>
  <c r="I978" i="115" s="1"/>
  <c r="H978" i="115" a="1"/>
  <c r="H978" i="115" s="1"/>
  <c r="I870" i="115" a="1"/>
  <c r="I870" i="115" s="1"/>
  <c r="H870" i="115" a="1"/>
  <c r="H870" i="115" s="1"/>
  <c r="I715" i="115" a="1"/>
  <c r="I715" i="115" s="1"/>
  <c r="H715" i="115" a="1"/>
  <c r="H715" i="115" s="1"/>
  <c r="I943" i="115" a="1"/>
  <c r="I943" i="115" s="1"/>
  <c r="H943" i="115" a="1"/>
  <c r="H943" i="115" s="1"/>
  <c r="I1014" i="115" a="1"/>
  <c r="I1014" i="115" s="1"/>
  <c r="H1014" i="115" a="1"/>
  <c r="H1014" i="115" s="1"/>
  <c r="I942" i="115" a="1"/>
  <c r="I942" i="115" s="1"/>
  <c r="H942" i="115" a="1"/>
  <c r="H942" i="115" s="1"/>
  <c r="I894" i="115" a="1"/>
  <c r="I894" i="115" s="1"/>
  <c r="H894" i="115" a="1"/>
  <c r="H894" i="115" s="1"/>
  <c r="I846" i="115" a="1"/>
  <c r="I846" i="115" s="1"/>
  <c r="H846" i="115" a="1"/>
  <c r="H846" i="115" s="1"/>
  <c r="I957" i="115" a="1"/>
  <c r="I957" i="115" s="1"/>
  <c r="H957" i="115" a="1"/>
  <c r="H957" i="115" s="1"/>
  <c r="I877" i="115" a="1"/>
  <c r="I877" i="115" s="1"/>
  <c r="H877" i="115" a="1"/>
  <c r="H877" i="115" s="1"/>
  <c r="I805" i="115" a="1"/>
  <c r="I805" i="115" s="1"/>
  <c r="H805" i="115" a="1"/>
  <c r="H805" i="115" s="1"/>
  <c r="I1091" i="115" a="1"/>
  <c r="I1091" i="115" s="1"/>
  <c r="H1091" i="115" a="1"/>
  <c r="H1091" i="115" s="1"/>
  <c r="I1126" i="115" a="1"/>
  <c r="I1126" i="115" s="1"/>
  <c r="H1126" i="115" a="1"/>
  <c r="H1126" i="115" s="1"/>
  <c r="I1078" i="115" a="1"/>
  <c r="I1078" i="115" s="1"/>
  <c r="H1078" i="115" a="1"/>
  <c r="H1078" i="115" s="1"/>
  <c r="I1030" i="115" a="1"/>
  <c r="I1030" i="115" s="1"/>
  <c r="H1030" i="115" a="1"/>
  <c r="H1030" i="115" s="1"/>
  <c r="I822" i="115" a="1"/>
  <c r="I822" i="115" s="1"/>
  <c r="H822" i="115" a="1"/>
  <c r="H822" i="115" s="1"/>
  <c r="I774" i="115" a="1"/>
  <c r="I774" i="115" s="1"/>
  <c r="H774" i="115" a="1"/>
  <c r="H774" i="115" s="1"/>
  <c r="I726" i="115" a="1"/>
  <c r="I726" i="115" s="1"/>
  <c r="H726" i="115" a="1"/>
  <c r="H726" i="115" s="1"/>
  <c r="I678" i="115" a="1"/>
  <c r="I678" i="115" s="1"/>
  <c r="H678" i="115" a="1"/>
  <c r="H678" i="115" s="1"/>
  <c r="I630" i="115" a="1"/>
  <c r="I630" i="115" s="1"/>
  <c r="H630" i="115" a="1"/>
  <c r="H630" i="115" s="1"/>
  <c r="I582" i="115" a="1"/>
  <c r="I582" i="115" s="1"/>
  <c r="H582" i="115" a="1"/>
  <c r="H582" i="115" s="1"/>
  <c r="I534" i="115" a="1"/>
  <c r="I534" i="115" s="1"/>
  <c r="H534" i="115" a="1"/>
  <c r="H534" i="115" s="1"/>
  <c r="I486" i="115" a="1"/>
  <c r="I486" i="115" s="1"/>
  <c r="H486" i="115" a="1"/>
  <c r="H486" i="115" s="1"/>
  <c r="I438" i="115" a="1"/>
  <c r="I438" i="115" s="1"/>
  <c r="H438" i="115" a="1"/>
  <c r="H438" i="115" s="1"/>
  <c r="I390" i="115" a="1"/>
  <c r="I390" i="115" s="1"/>
  <c r="H390" i="115" a="1"/>
  <c r="H390" i="115" s="1"/>
  <c r="I342" i="115" a="1"/>
  <c r="I342" i="115" s="1"/>
  <c r="H342" i="115" a="1"/>
  <c r="H342" i="115" s="1"/>
  <c r="I294" i="115" a="1"/>
  <c r="I294" i="115" s="1"/>
  <c r="H294" i="115" a="1"/>
  <c r="H294" i="115" s="1"/>
  <c r="I246" i="115" a="1"/>
  <c r="I246" i="115" s="1"/>
  <c r="H246" i="115" a="1"/>
  <c r="H246" i="115" s="1"/>
  <c r="I198" i="115" a="1"/>
  <c r="I198" i="115" s="1"/>
  <c r="H198" i="115" a="1"/>
  <c r="H198" i="115" s="1"/>
  <c r="I150" i="115" a="1"/>
  <c r="I150" i="115" s="1"/>
  <c r="H150" i="115" a="1"/>
  <c r="H150" i="115" s="1"/>
  <c r="I1105" i="115" a="1"/>
  <c r="I1105" i="115" s="1"/>
  <c r="H1105" i="115" a="1"/>
  <c r="H1105" i="115" s="1"/>
  <c r="I1057" i="115" a="1"/>
  <c r="I1057" i="115" s="1"/>
  <c r="H1057" i="115" a="1"/>
  <c r="H1057" i="115" s="1"/>
  <c r="I1001" i="115" a="1"/>
  <c r="I1001" i="115" s="1"/>
  <c r="H1001" i="115" a="1"/>
  <c r="H1001" i="115" s="1"/>
  <c r="I905" i="115" a="1"/>
  <c r="I905" i="115" s="1"/>
  <c r="H905" i="115" a="1"/>
  <c r="H905" i="115" s="1"/>
  <c r="I749" i="115" a="1"/>
  <c r="I749" i="115" s="1"/>
  <c r="H749" i="115" a="1"/>
  <c r="H749" i="115" s="1"/>
  <c r="I701" i="115" a="1"/>
  <c r="I701" i="115" s="1"/>
  <c r="H701" i="115" a="1"/>
  <c r="H701" i="115" s="1"/>
  <c r="I653" i="115" a="1"/>
  <c r="I653" i="115" s="1"/>
  <c r="H653" i="115" a="1"/>
  <c r="H653" i="115" s="1"/>
  <c r="I605" i="115" a="1"/>
  <c r="I605" i="115" s="1"/>
  <c r="H605" i="115" a="1"/>
  <c r="H605" i="115" s="1"/>
  <c r="I1100" i="115" a="1"/>
  <c r="I1100" i="115" s="1"/>
  <c r="H1100" i="115" a="1"/>
  <c r="H1100" i="115" s="1"/>
  <c r="I1052" i="115" a="1"/>
  <c r="I1052" i="115" s="1"/>
  <c r="H1052" i="115" a="1"/>
  <c r="H1052" i="115" s="1"/>
  <c r="I1004" i="115" a="1"/>
  <c r="I1004" i="115" s="1"/>
  <c r="H1004" i="115" a="1"/>
  <c r="H1004" i="115" s="1"/>
  <c r="I956" i="115" a="1"/>
  <c r="I956" i="115" s="1"/>
  <c r="H956" i="115" a="1"/>
  <c r="H956" i="115" s="1"/>
  <c r="I908" i="115" a="1"/>
  <c r="I908" i="115" s="1"/>
  <c r="H908" i="115" a="1"/>
  <c r="H908" i="115" s="1"/>
  <c r="I1119" i="115" a="1"/>
  <c r="I1119" i="115" s="1"/>
  <c r="H1119" i="115" a="1"/>
  <c r="H1119" i="115" s="1"/>
  <c r="I1047" i="115" a="1"/>
  <c r="I1047" i="115" s="1"/>
  <c r="H1047" i="115" a="1"/>
  <c r="H1047" i="115" s="1"/>
  <c r="I959" i="115" a="1"/>
  <c r="I959" i="115" s="1"/>
  <c r="H959" i="115" a="1"/>
  <c r="H959" i="115" s="1"/>
  <c r="I887" i="115" a="1"/>
  <c r="I887" i="115" s="1"/>
  <c r="H887" i="115" a="1"/>
  <c r="H887" i="115" s="1"/>
  <c r="I815" i="115" a="1"/>
  <c r="I815" i="115" s="1"/>
  <c r="H815" i="115" a="1"/>
  <c r="H815" i="115" s="1"/>
  <c r="I743" i="115" a="1"/>
  <c r="I743" i="115" s="1"/>
  <c r="H743" i="115" a="1"/>
  <c r="H743" i="115" s="1"/>
  <c r="I671" i="115" a="1"/>
  <c r="I671" i="115" s="1"/>
  <c r="H671" i="115" a="1"/>
  <c r="H671" i="115" s="1"/>
  <c r="I603" i="115" a="1"/>
  <c r="I603" i="115" s="1"/>
  <c r="H603" i="115" a="1"/>
  <c r="H603" i="115" s="1"/>
  <c r="I551" i="115" a="1"/>
  <c r="I551" i="115" s="1"/>
  <c r="H551" i="115" a="1"/>
  <c r="H551" i="115" s="1"/>
  <c r="I503" i="115" a="1"/>
  <c r="I503" i="115" s="1"/>
  <c r="H503" i="115" a="1"/>
  <c r="H503" i="115" s="1"/>
  <c r="I455" i="115" a="1"/>
  <c r="I455" i="115" s="1"/>
  <c r="H455" i="115" a="1"/>
  <c r="H455" i="115" s="1"/>
  <c r="I407" i="115" a="1"/>
  <c r="I407" i="115" s="1"/>
  <c r="H407" i="115" a="1"/>
  <c r="H407" i="115" s="1"/>
  <c r="I359" i="115" a="1"/>
  <c r="I359" i="115" s="1"/>
  <c r="H359" i="115" a="1"/>
  <c r="H359" i="115" s="1"/>
  <c r="I311" i="115" a="1"/>
  <c r="I311" i="115" s="1"/>
  <c r="H311" i="115" a="1"/>
  <c r="H311" i="115" s="1"/>
  <c r="I14" i="115" a="1"/>
  <c r="I14" i="115" s="1"/>
  <c r="H14" i="115" a="1"/>
  <c r="H14" i="115" s="1"/>
  <c r="I98" i="115" a="1"/>
  <c r="I98" i="115" s="1"/>
  <c r="H98" i="115" a="1"/>
  <c r="H98" i="115" s="1"/>
  <c r="I50" i="115" a="1"/>
  <c r="I50" i="115" s="1"/>
  <c r="H50" i="115" a="1"/>
  <c r="H50" i="115" s="1"/>
  <c r="I261" i="115" a="1"/>
  <c r="I261" i="115" s="1"/>
  <c r="H261" i="115" a="1"/>
  <c r="H261" i="115" s="1"/>
  <c r="I589" i="115" a="1"/>
  <c r="I589" i="115" s="1"/>
  <c r="H589" i="115" a="1"/>
  <c r="H589" i="115" s="1"/>
  <c r="I541" i="115" a="1"/>
  <c r="I541" i="115" s="1"/>
  <c r="H541" i="115" a="1"/>
  <c r="H541" i="115" s="1"/>
  <c r="I493" i="115" a="1"/>
  <c r="I493" i="115" s="1"/>
  <c r="H493" i="115" a="1"/>
  <c r="H493" i="115" s="1"/>
  <c r="I445" i="115" a="1"/>
  <c r="I445" i="115" s="1"/>
  <c r="H445" i="115" a="1"/>
  <c r="H445" i="115" s="1"/>
  <c r="I397" i="115" a="1"/>
  <c r="I397" i="115" s="1"/>
  <c r="H397" i="115" a="1"/>
  <c r="H397" i="115" s="1"/>
  <c r="I349" i="115" a="1"/>
  <c r="I349" i="115" s="1"/>
  <c r="H349" i="115" a="1"/>
  <c r="H349" i="115" s="1"/>
  <c r="I297" i="115" a="1"/>
  <c r="I297" i="115" s="1"/>
  <c r="H297" i="115" a="1"/>
  <c r="H297" i="115" s="1"/>
  <c r="I209" i="115" a="1"/>
  <c r="I209" i="115" s="1"/>
  <c r="H209" i="115" a="1"/>
  <c r="H209" i="115" s="1"/>
  <c r="I235" i="115" a="1"/>
  <c r="I235" i="115" s="1"/>
  <c r="H235" i="115" a="1"/>
  <c r="H235" i="115" s="1"/>
  <c r="I187" i="115" a="1"/>
  <c r="I187" i="115" s="1"/>
  <c r="H187" i="115" a="1"/>
  <c r="H187" i="115" s="1"/>
  <c r="I139" i="115" a="1"/>
  <c r="I139" i="115" s="1"/>
  <c r="H139" i="115" a="1"/>
  <c r="H139" i="115" s="1"/>
  <c r="I91" i="115" a="1"/>
  <c r="I91" i="115" s="1"/>
  <c r="H91" i="115" a="1"/>
  <c r="H91" i="115" s="1"/>
  <c r="I508" i="115" a="1"/>
  <c r="I508" i="115" s="1"/>
  <c r="H508" i="115" a="1"/>
  <c r="H508" i="115" s="1"/>
  <c r="I132" i="115" a="1"/>
  <c r="I132" i="115" s="1"/>
  <c r="H132" i="115" a="1"/>
  <c r="H132" i="115" s="1"/>
  <c r="I348" i="115" a="1"/>
  <c r="I348" i="115" s="1"/>
  <c r="H348" i="115" a="1"/>
  <c r="H348" i="115" s="1"/>
  <c r="I444" i="115" a="1"/>
  <c r="I444" i="115" s="1"/>
  <c r="H444" i="115" a="1"/>
  <c r="H444" i="115" s="1"/>
  <c r="I101" i="115" a="1"/>
  <c r="I101" i="115" s="1"/>
  <c r="H101" i="115" a="1"/>
  <c r="H101" i="115" s="1"/>
  <c r="I244" i="115" a="1"/>
  <c r="I244" i="115" s="1"/>
  <c r="H244" i="115" a="1"/>
  <c r="H244" i="115" s="1"/>
  <c r="I296" i="115" a="1"/>
  <c r="I296" i="115" s="1"/>
  <c r="H296" i="115" a="1"/>
  <c r="H296" i="115" s="1"/>
  <c r="I157" i="115" a="1"/>
  <c r="I157" i="115" s="1"/>
  <c r="H157" i="115" a="1"/>
  <c r="H157" i="115" s="1"/>
  <c r="I85" i="115" a="1"/>
  <c r="I85" i="115" s="1"/>
  <c r="H85" i="115" a="1"/>
  <c r="H85" i="115" s="1"/>
  <c r="I260" i="115" a="1"/>
  <c r="I260" i="115" s="1"/>
  <c r="H260" i="115" a="1"/>
  <c r="H260" i="115" s="1"/>
  <c r="I212" i="115" a="1"/>
  <c r="I212" i="115" s="1"/>
  <c r="H212" i="115" a="1"/>
  <c r="H212" i="115" s="1"/>
  <c r="I496" i="115" a="1"/>
  <c r="I496" i="115" s="1"/>
  <c r="H496" i="115" a="1"/>
  <c r="H496" i="115" s="1"/>
  <c r="I872" i="115" a="1"/>
  <c r="I872" i="115" s="1"/>
  <c r="H872" i="115" a="1"/>
  <c r="H872" i="115" s="1"/>
  <c r="I824" i="115" a="1"/>
  <c r="I824" i="115" s="1"/>
  <c r="H824" i="115" a="1"/>
  <c r="H824" i="115" s="1"/>
  <c r="I776" i="115" a="1"/>
  <c r="I776" i="115" s="1"/>
  <c r="H776" i="115" a="1"/>
  <c r="H776" i="115" s="1"/>
  <c r="I728" i="115" a="1"/>
  <c r="I728" i="115" s="1"/>
  <c r="H728" i="115" a="1"/>
  <c r="H728" i="115" s="1"/>
  <c r="I680" i="115" a="1"/>
  <c r="I680" i="115" s="1"/>
  <c r="H680" i="115" a="1"/>
  <c r="H680" i="115" s="1"/>
  <c r="I632" i="115" a="1"/>
  <c r="I632" i="115" s="1"/>
  <c r="H632" i="115" a="1"/>
  <c r="H632" i="115" s="1"/>
  <c r="I524" i="115" a="1"/>
  <c r="I524" i="115" s="1"/>
  <c r="H524" i="115" a="1"/>
  <c r="H524" i="115" s="1"/>
  <c r="I59" i="115" a="1"/>
  <c r="I59" i="115" s="1"/>
  <c r="H59" i="115" a="1"/>
  <c r="H59" i="115" s="1"/>
  <c r="I96" i="115" a="1"/>
  <c r="I96" i="115" s="1"/>
  <c r="H96" i="115" a="1"/>
  <c r="H96" i="115" s="1"/>
  <c r="I68" i="115" a="1"/>
  <c r="I68" i="115" s="1"/>
  <c r="H68" i="115" a="1"/>
  <c r="H68" i="115" s="1"/>
  <c r="I32" i="115" a="1"/>
  <c r="I32" i="115" s="1"/>
  <c r="H32" i="115" a="1"/>
  <c r="H32" i="115" s="1"/>
  <c r="I9" i="115" a="1"/>
  <c r="I9" i="115" s="1"/>
  <c r="H9" i="115" a="1"/>
  <c r="H9" i="115" s="1"/>
  <c r="I691" i="115" a="1"/>
  <c r="I691" i="115" s="1"/>
  <c r="H691" i="115" a="1"/>
  <c r="H691" i="115" s="1"/>
  <c r="I799" i="115" a="1"/>
  <c r="I799" i="115" s="1"/>
  <c r="H799" i="115" a="1"/>
  <c r="H799" i="115" s="1"/>
  <c r="I945" i="115" a="1"/>
  <c r="I945" i="115" s="1"/>
  <c r="H945" i="115" a="1"/>
  <c r="H945" i="115" s="1"/>
  <c r="I873" i="115" a="1"/>
  <c r="I873" i="115" s="1"/>
  <c r="H873" i="115" a="1"/>
  <c r="H873" i="115" s="1"/>
  <c r="I801" i="115" a="1"/>
  <c r="I801" i="115" s="1"/>
  <c r="H801" i="115" a="1"/>
  <c r="H801" i="115" s="1"/>
  <c r="I1103" i="115" a="1"/>
  <c r="I1103" i="115" s="1"/>
  <c r="H1103" i="115" a="1"/>
  <c r="H1103" i="115" s="1"/>
  <c r="I1122" i="115" a="1"/>
  <c r="I1122" i="115" s="1"/>
  <c r="H1122" i="115" a="1"/>
  <c r="H1122" i="115" s="1"/>
  <c r="I1074" i="115" a="1"/>
  <c r="I1074" i="115" s="1"/>
  <c r="H1074" i="115" a="1"/>
  <c r="H1074" i="115" s="1"/>
  <c r="I1026" i="115" a="1"/>
  <c r="I1026" i="115" s="1"/>
  <c r="H1026" i="115" a="1"/>
  <c r="H1026" i="115" s="1"/>
  <c r="I818" i="115" a="1"/>
  <c r="I818" i="115" s="1"/>
  <c r="H818" i="115" a="1"/>
  <c r="H818" i="115" s="1"/>
  <c r="I770" i="115" a="1"/>
  <c r="I770" i="115" s="1"/>
  <c r="H770" i="115" a="1"/>
  <c r="H770" i="115" s="1"/>
  <c r="I722" i="115" a="1"/>
  <c r="I722" i="115" s="1"/>
  <c r="H722" i="115" a="1"/>
  <c r="H722" i="115" s="1"/>
  <c r="I674" i="115" a="1"/>
  <c r="I674" i="115" s="1"/>
  <c r="H674" i="115" a="1"/>
  <c r="H674" i="115" s="1"/>
  <c r="I626" i="115" a="1"/>
  <c r="I626" i="115" s="1"/>
  <c r="H626" i="115" a="1"/>
  <c r="H626" i="115" s="1"/>
  <c r="I578" i="115" a="1"/>
  <c r="I578" i="115" s="1"/>
  <c r="H578" i="115" a="1"/>
  <c r="H578" i="115" s="1"/>
  <c r="I530" i="115" a="1"/>
  <c r="I530" i="115" s="1"/>
  <c r="H530" i="115" a="1"/>
  <c r="H530" i="115" s="1"/>
  <c r="I482" i="115" a="1"/>
  <c r="I482" i="115" s="1"/>
  <c r="H482" i="115" a="1"/>
  <c r="H482" i="115" s="1"/>
  <c r="I434" i="115" a="1"/>
  <c r="I434" i="115" s="1"/>
  <c r="H434" i="115" a="1"/>
  <c r="H434" i="115" s="1"/>
  <c r="I386" i="115" a="1"/>
  <c r="I386" i="115" s="1"/>
  <c r="H386" i="115" a="1"/>
  <c r="H386" i="115" s="1"/>
  <c r="I338" i="115" a="1"/>
  <c r="I338" i="115" s="1"/>
  <c r="H338" i="115" a="1"/>
  <c r="H338" i="115" s="1"/>
  <c r="I290" i="115" a="1"/>
  <c r="I290" i="115" s="1"/>
  <c r="H290" i="115" a="1"/>
  <c r="H290" i="115" s="1"/>
  <c r="I242" i="115" a="1"/>
  <c r="I242" i="115" s="1"/>
  <c r="H242" i="115" a="1"/>
  <c r="H242" i="115" s="1"/>
  <c r="I194" i="115" a="1"/>
  <c r="I194" i="115" s="1"/>
  <c r="H194" i="115" a="1"/>
  <c r="H194" i="115" s="1"/>
  <c r="I146" i="115" a="1"/>
  <c r="I146" i="115" s="1"/>
  <c r="H146" i="115" a="1"/>
  <c r="H146" i="115" s="1"/>
  <c r="I1101" i="115" a="1"/>
  <c r="I1101" i="115" s="1"/>
  <c r="H1101" i="115" a="1"/>
  <c r="H1101" i="115" s="1"/>
  <c r="I1053" i="115" a="1"/>
  <c r="I1053" i="115" s="1"/>
  <c r="H1053" i="115" a="1"/>
  <c r="H1053" i="115" s="1"/>
  <c r="I997" i="115" a="1"/>
  <c r="I997" i="115" s="1"/>
  <c r="H997" i="115" a="1"/>
  <c r="H997" i="115" s="1"/>
  <c r="I881" i="115" a="1"/>
  <c r="I881" i="115" s="1"/>
  <c r="H881" i="115" a="1"/>
  <c r="H881" i="115" s="1"/>
  <c r="I745" i="115" a="1"/>
  <c r="I745" i="115" s="1"/>
  <c r="H745" i="115" a="1"/>
  <c r="H745" i="115" s="1"/>
  <c r="I697" i="115" a="1"/>
  <c r="I697" i="115" s="1"/>
  <c r="H697" i="115" a="1"/>
  <c r="H697" i="115" s="1"/>
  <c r="I649" i="115" a="1"/>
  <c r="I649" i="115" s="1"/>
  <c r="H649" i="115" a="1"/>
  <c r="H649" i="115" s="1"/>
  <c r="I1144" i="115" a="1"/>
  <c r="I1144" i="115" s="1"/>
  <c r="H1144" i="115" a="1"/>
  <c r="H1144" i="115" s="1"/>
  <c r="I1096" i="115" a="1"/>
  <c r="I1096" i="115" s="1"/>
  <c r="H1096" i="115" a="1"/>
  <c r="H1096" i="115" s="1"/>
  <c r="I1048" i="115" a="1"/>
  <c r="I1048" i="115" s="1"/>
  <c r="H1048" i="115" a="1"/>
  <c r="H1048" i="115" s="1"/>
  <c r="I1000" i="115" a="1"/>
  <c r="I1000" i="115" s="1"/>
  <c r="H1000" i="115" a="1"/>
  <c r="H1000" i="115" s="1"/>
  <c r="I952" i="115" a="1"/>
  <c r="I952" i="115" s="1"/>
  <c r="H952" i="115" a="1"/>
  <c r="H952" i="115" s="1"/>
  <c r="I904" i="115" a="1"/>
  <c r="I904" i="115" s="1"/>
  <c r="H904" i="115" a="1"/>
  <c r="H904" i="115" s="1"/>
  <c r="I1111" i="115" a="1"/>
  <c r="I1111" i="115" s="1"/>
  <c r="H1111" i="115" a="1"/>
  <c r="H1111" i="115" s="1"/>
  <c r="I1039" i="115" a="1"/>
  <c r="I1039" i="115" s="1"/>
  <c r="H1039" i="115" a="1"/>
  <c r="H1039" i="115" s="1"/>
  <c r="I951" i="115" a="1"/>
  <c r="I951" i="115" s="1"/>
  <c r="H951" i="115" a="1"/>
  <c r="H951" i="115" s="1"/>
  <c r="I879" i="115" a="1"/>
  <c r="I879" i="115" s="1"/>
  <c r="H879" i="115" a="1"/>
  <c r="H879" i="115" s="1"/>
  <c r="I807" i="115" a="1"/>
  <c r="I807" i="115" s="1"/>
  <c r="H807" i="115" a="1"/>
  <c r="H807" i="115" s="1"/>
  <c r="I735" i="115" a="1"/>
  <c r="I735" i="115" s="1"/>
  <c r="H735" i="115" a="1"/>
  <c r="H735" i="115" s="1"/>
  <c r="I663" i="115" a="1"/>
  <c r="I663" i="115" s="1"/>
  <c r="H663" i="115" a="1"/>
  <c r="H663" i="115" s="1"/>
  <c r="I599" i="115" a="1"/>
  <c r="I599" i="115" s="1"/>
  <c r="H599" i="115" a="1"/>
  <c r="H599" i="115" s="1"/>
  <c r="I547" i="115" a="1"/>
  <c r="I547" i="115" s="1"/>
  <c r="H547" i="115" a="1"/>
  <c r="H547" i="115" s="1"/>
  <c r="I499" i="115" a="1"/>
  <c r="I499" i="115" s="1"/>
  <c r="H499" i="115" a="1"/>
  <c r="H499" i="115" s="1"/>
  <c r="I451" i="115" a="1"/>
  <c r="I451" i="115" s="1"/>
  <c r="H451" i="115" a="1"/>
  <c r="H451" i="115" s="1"/>
  <c r="I403" i="115" a="1"/>
  <c r="I403" i="115" s="1"/>
  <c r="H403" i="115" a="1"/>
  <c r="H403" i="115" s="1"/>
  <c r="I355" i="115" a="1"/>
  <c r="I355" i="115" s="1"/>
  <c r="H355" i="115" a="1"/>
  <c r="H355" i="115" s="1"/>
  <c r="I307" i="115" a="1"/>
  <c r="I307" i="115" s="1"/>
  <c r="H307" i="115" a="1"/>
  <c r="H307" i="115" s="1"/>
  <c r="I6" i="115" a="1"/>
  <c r="I6" i="115" s="1"/>
  <c r="H6" i="115" a="1"/>
  <c r="H6" i="115" s="1"/>
  <c r="I94" i="115" a="1"/>
  <c r="I94" i="115" s="1"/>
  <c r="H94" i="115" a="1"/>
  <c r="H94" i="115" s="1"/>
  <c r="I46" i="115" a="1"/>
  <c r="I46" i="115" s="1"/>
  <c r="H46" i="115" a="1"/>
  <c r="H46" i="115" s="1"/>
  <c r="I253" i="115" a="1"/>
  <c r="I253" i="115" s="1"/>
  <c r="H253" i="115" a="1"/>
  <c r="H253" i="115" s="1"/>
  <c r="I585" i="115" a="1"/>
  <c r="I585" i="115" s="1"/>
  <c r="H585" i="115" a="1"/>
  <c r="H585" i="115" s="1"/>
  <c r="I537" i="115" a="1"/>
  <c r="I537" i="115" s="1"/>
  <c r="H537" i="115" a="1"/>
  <c r="H537" i="115" s="1"/>
  <c r="I489" i="115" a="1"/>
  <c r="I489" i="115" s="1"/>
  <c r="H489" i="115" a="1"/>
  <c r="H489" i="115" s="1"/>
  <c r="I441" i="115" a="1"/>
  <c r="I441" i="115" s="1"/>
  <c r="H441" i="115" a="1"/>
  <c r="H441" i="115" s="1"/>
  <c r="I393" i="115" a="1"/>
  <c r="I393" i="115" s="1"/>
  <c r="H393" i="115" a="1"/>
  <c r="H393" i="115" s="1"/>
  <c r="I345" i="115" a="1"/>
  <c r="I345" i="115" s="1"/>
  <c r="H345" i="115" a="1"/>
  <c r="H345" i="115" s="1"/>
  <c r="I293" i="115" a="1"/>
  <c r="I293" i="115" s="1"/>
  <c r="H293" i="115" a="1"/>
  <c r="H293" i="115" s="1"/>
  <c r="I201" i="115" a="1"/>
  <c r="I201" i="115" s="1"/>
  <c r="H201" i="115" a="1"/>
  <c r="H201" i="115" s="1"/>
  <c r="I231" i="115" a="1"/>
  <c r="I231" i="115" s="1"/>
  <c r="H231" i="115" a="1"/>
  <c r="H231" i="115" s="1"/>
  <c r="I183" i="115" a="1"/>
  <c r="I183" i="115" s="1"/>
  <c r="H183" i="115" a="1"/>
  <c r="H183" i="115" s="1"/>
  <c r="I135" i="115" a="1"/>
  <c r="I135" i="115" s="1"/>
  <c r="H135" i="115" a="1"/>
  <c r="H135" i="115" s="1"/>
  <c r="I87" i="115" a="1"/>
  <c r="I87" i="115" s="1"/>
  <c r="H87" i="115" a="1"/>
  <c r="H87" i="115" s="1"/>
  <c r="I456" i="115" a="1"/>
  <c r="I456" i="115" s="1"/>
  <c r="H456" i="115" a="1"/>
  <c r="H456" i="115" s="1"/>
  <c r="I105" i="115" a="1"/>
  <c r="I105" i="115" s="1"/>
  <c r="H105" i="115" a="1"/>
  <c r="H105" i="115" s="1"/>
  <c r="I300" i="115" a="1"/>
  <c r="I300" i="115" s="1"/>
  <c r="H300" i="115" a="1"/>
  <c r="H300" i="115" s="1"/>
  <c r="I424" i="115" a="1"/>
  <c r="I424" i="115" s="1"/>
  <c r="H424" i="115" a="1"/>
  <c r="H424" i="115" s="1"/>
  <c r="I61" i="115" a="1"/>
  <c r="I61" i="115" s="1"/>
  <c r="H61" i="115" a="1"/>
  <c r="H61" i="115" s="1"/>
  <c r="I200" i="115" a="1"/>
  <c r="I200" i="115" s="1"/>
  <c r="H200" i="115" a="1"/>
  <c r="H200" i="115" s="1"/>
  <c r="I256" i="115" a="1"/>
  <c r="I256" i="115" s="1"/>
  <c r="H256" i="115" a="1"/>
  <c r="H256" i="115" s="1"/>
  <c r="I153" i="115" a="1"/>
  <c r="I153" i="115" s="1"/>
  <c r="H153" i="115" a="1"/>
  <c r="H153" i="115" s="1"/>
  <c r="I57" i="115" a="1"/>
  <c r="I57" i="115" s="1"/>
  <c r="H57" i="115" a="1"/>
  <c r="H57" i="115" s="1"/>
  <c r="I224" i="115" a="1"/>
  <c r="I224" i="115" s="1"/>
  <c r="H224" i="115" a="1"/>
  <c r="H224" i="115" s="1"/>
  <c r="I184" i="115" a="1"/>
  <c r="I184" i="115" s="1"/>
  <c r="H184" i="115" a="1"/>
  <c r="H184" i="115" s="1"/>
  <c r="I468" i="115" a="1"/>
  <c r="I468" i="115" s="1"/>
  <c r="H468" i="115" a="1"/>
  <c r="H468" i="115" s="1"/>
  <c r="I868" i="115" a="1"/>
  <c r="I868" i="115" s="1"/>
  <c r="H868" i="115" a="1"/>
  <c r="H868" i="115" s="1"/>
  <c r="I820" i="115" a="1"/>
  <c r="I820" i="115" s="1"/>
  <c r="H820" i="115" a="1"/>
  <c r="H820" i="115" s="1"/>
  <c r="I772" i="115" a="1"/>
  <c r="I772" i="115" s="1"/>
  <c r="H772" i="115" a="1"/>
  <c r="H772" i="115" s="1"/>
  <c r="I724" i="115" a="1"/>
  <c r="I724" i="115" s="1"/>
  <c r="H724" i="115" a="1"/>
  <c r="H724" i="115" s="1"/>
  <c r="I676" i="115" a="1"/>
  <c r="I676" i="115" s="1"/>
  <c r="H676" i="115" a="1"/>
  <c r="H676" i="115" s="1"/>
  <c r="I628" i="115" a="1"/>
  <c r="I628" i="115" s="1"/>
  <c r="H628" i="115" a="1"/>
  <c r="H628" i="115" s="1"/>
  <c r="I516" i="115" a="1"/>
  <c r="I516" i="115" s="1"/>
  <c r="H516" i="115" a="1"/>
  <c r="H516" i="115" s="1"/>
  <c r="I55" i="115" a="1"/>
  <c r="I55" i="115" s="1"/>
  <c r="H55" i="115" a="1"/>
  <c r="H55" i="115" s="1"/>
  <c r="I88" i="115" a="1"/>
  <c r="I88" i="115" s="1"/>
  <c r="H88" i="115" a="1"/>
  <c r="H88" i="115" s="1"/>
  <c r="I36" i="115" a="1"/>
  <c r="I36" i="115" s="1"/>
  <c r="H36" i="115" a="1"/>
  <c r="H36" i="115" s="1"/>
  <c r="I120" i="115" a="1"/>
  <c r="I120" i="115" s="1"/>
  <c r="H120" i="115" a="1"/>
  <c r="H120" i="115" s="1"/>
  <c r="I1015" i="115" a="1"/>
  <c r="I1015" i="115" s="1"/>
  <c r="H1015" i="115" a="1"/>
  <c r="H1015" i="115" s="1"/>
  <c r="I835" i="115" a="1"/>
  <c r="I835" i="115" s="1"/>
  <c r="H835" i="115" a="1"/>
  <c r="H835" i="115" s="1"/>
  <c r="I655" i="115" a="1"/>
  <c r="I655" i="115" s="1"/>
  <c r="H655" i="115" a="1"/>
  <c r="H655" i="115" s="1"/>
  <c r="I931" i="115" a="1"/>
  <c r="I931" i="115" s="1"/>
  <c r="H931" i="115" a="1"/>
  <c r="H931" i="115" s="1"/>
  <c r="I787" i="115" a="1"/>
  <c r="I787" i="115" s="1"/>
  <c r="H787" i="115" a="1"/>
  <c r="H787" i="115" s="1"/>
  <c r="I643" i="115" a="1"/>
  <c r="I643" i="115" s="1"/>
  <c r="H643" i="115" a="1"/>
  <c r="H643" i="115" s="1"/>
  <c r="I1006" i="115" a="1"/>
  <c r="I1006" i="115" s="1"/>
  <c r="H1006" i="115" a="1"/>
  <c r="H1006" i="115" s="1"/>
  <c r="I938" i="115" a="1"/>
  <c r="I938" i="115" s="1"/>
  <c r="H938" i="115" a="1"/>
  <c r="H938" i="115" s="1"/>
  <c r="I890" i="115" a="1"/>
  <c r="I890" i="115" s="1"/>
  <c r="H890" i="115" a="1"/>
  <c r="H890" i="115" s="1"/>
  <c r="I842" i="115" a="1"/>
  <c r="I842" i="115" s="1"/>
  <c r="H842" i="115" a="1"/>
  <c r="H842" i="115" s="1"/>
  <c r="I919" i="115" a="1"/>
  <c r="I919" i="115" s="1"/>
  <c r="H919" i="115" a="1"/>
  <c r="H919" i="115" s="1"/>
  <c r="I775" i="115" a="1"/>
  <c r="I775" i="115" s="1"/>
  <c r="H775" i="115" a="1"/>
  <c r="H775" i="115" s="1"/>
  <c r="I631" i="115" a="1"/>
  <c r="I631" i="115" s="1"/>
  <c r="H631" i="115" a="1"/>
  <c r="H631" i="115" s="1"/>
  <c r="I1002" i="115" a="1"/>
  <c r="I1002" i="115" s="1"/>
  <c r="H1002" i="115" a="1"/>
  <c r="H1002" i="115" s="1"/>
  <c r="I934" i="115" a="1"/>
  <c r="I934" i="115" s="1"/>
  <c r="H934" i="115" a="1"/>
  <c r="H934" i="115" s="1"/>
  <c r="I886" i="115" a="1"/>
  <c r="I886" i="115" s="1"/>
  <c r="H886" i="115" a="1"/>
  <c r="H886" i="115" s="1"/>
  <c r="I838" i="115" a="1"/>
  <c r="I838" i="115" s="1"/>
  <c r="H838" i="115" a="1"/>
  <c r="H838" i="115" s="1"/>
  <c r="I937" i="115" a="1"/>
  <c r="I937" i="115" s="1"/>
  <c r="H937" i="115" a="1"/>
  <c r="H937" i="115" s="1"/>
  <c r="I865" i="115" a="1"/>
  <c r="I865" i="115" s="1"/>
  <c r="H865" i="115" a="1"/>
  <c r="H865" i="115" s="1"/>
  <c r="I793" i="115" a="1"/>
  <c r="I793" i="115" s="1"/>
  <c r="H793" i="115" a="1"/>
  <c r="H793" i="115" s="1"/>
  <c r="I893" i="115" a="1"/>
  <c r="I893" i="115" s="1"/>
  <c r="H893" i="115" a="1"/>
  <c r="H893" i="115" s="1"/>
  <c r="I1115" i="115" a="1"/>
  <c r="I1115" i="115" s="1"/>
  <c r="H1115" i="115" a="1"/>
  <c r="H1115" i="115" s="1"/>
  <c r="I1118" i="115" a="1"/>
  <c r="I1118" i="115" s="1"/>
  <c r="H1118" i="115" a="1"/>
  <c r="H1118" i="115" s="1"/>
  <c r="I1070" i="115" a="1"/>
  <c r="I1070" i="115" s="1"/>
  <c r="H1070" i="115" a="1"/>
  <c r="H1070" i="115" s="1"/>
  <c r="I1022" i="115" a="1"/>
  <c r="I1022" i="115" s="1"/>
  <c r="H1022" i="115" a="1"/>
  <c r="H1022" i="115" s="1"/>
  <c r="I814" i="115" a="1"/>
  <c r="I814" i="115" s="1"/>
  <c r="H814" i="115" a="1"/>
  <c r="H814" i="115" s="1"/>
  <c r="I766" i="115" a="1"/>
  <c r="I766" i="115" s="1"/>
  <c r="H766" i="115" a="1"/>
  <c r="H766" i="115" s="1"/>
  <c r="I718" i="115" a="1"/>
  <c r="I718" i="115" s="1"/>
  <c r="H718" i="115" a="1"/>
  <c r="H718" i="115" s="1"/>
  <c r="I670" i="115" a="1"/>
  <c r="I670" i="115" s="1"/>
  <c r="H670" i="115" a="1"/>
  <c r="H670" i="115" s="1"/>
  <c r="I622" i="115" a="1"/>
  <c r="I622" i="115" s="1"/>
  <c r="H622" i="115" a="1"/>
  <c r="H622" i="115" s="1"/>
  <c r="I574" i="115" a="1"/>
  <c r="I574" i="115" s="1"/>
  <c r="H574" i="115" a="1"/>
  <c r="H574" i="115" s="1"/>
  <c r="I526" i="115" a="1"/>
  <c r="I526" i="115" s="1"/>
  <c r="H526" i="115" a="1"/>
  <c r="H526" i="115" s="1"/>
  <c r="I478" i="115" a="1"/>
  <c r="I478" i="115" s="1"/>
  <c r="H478" i="115" a="1"/>
  <c r="H478" i="115" s="1"/>
  <c r="I430" i="115" a="1"/>
  <c r="I430" i="115" s="1"/>
  <c r="H430" i="115" a="1"/>
  <c r="H430" i="115" s="1"/>
  <c r="I382" i="115" a="1"/>
  <c r="I382" i="115" s="1"/>
  <c r="H382" i="115" a="1"/>
  <c r="H382" i="115" s="1"/>
  <c r="I334" i="115" a="1"/>
  <c r="I334" i="115" s="1"/>
  <c r="H334" i="115" a="1"/>
  <c r="H334" i="115" s="1"/>
  <c r="I286" i="115" a="1"/>
  <c r="I286" i="115" s="1"/>
  <c r="H286" i="115" a="1"/>
  <c r="H286" i="115" s="1"/>
  <c r="I238" i="115" a="1"/>
  <c r="I238" i="115" s="1"/>
  <c r="H238" i="115" a="1"/>
  <c r="H238" i="115" s="1"/>
  <c r="I190" i="115" a="1"/>
  <c r="I190" i="115" s="1"/>
  <c r="H190" i="115" a="1"/>
  <c r="H190" i="115" s="1"/>
  <c r="I142" i="115" a="1"/>
  <c r="I142" i="115" s="1"/>
  <c r="H142" i="115" a="1"/>
  <c r="H142" i="115" s="1"/>
  <c r="I1097" i="115" a="1"/>
  <c r="I1097" i="115" s="1"/>
  <c r="H1097" i="115" a="1"/>
  <c r="H1097" i="115" s="1"/>
  <c r="I1049" i="115" a="1"/>
  <c r="I1049" i="115" s="1"/>
  <c r="H1049" i="115" a="1"/>
  <c r="H1049" i="115" s="1"/>
  <c r="I989" i="115" a="1"/>
  <c r="I989" i="115" s="1"/>
  <c r="H989" i="115" a="1"/>
  <c r="H989" i="115" s="1"/>
  <c r="I869" i="115" a="1"/>
  <c r="I869" i="115" s="1"/>
  <c r="H869" i="115" a="1"/>
  <c r="H869" i="115" s="1"/>
  <c r="I741" i="115" a="1"/>
  <c r="I741" i="115" s="1"/>
  <c r="H741" i="115" a="1"/>
  <c r="H741" i="115" s="1"/>
  <c r="I693" i="115" a="1"/>
  <c r="I693" i="115" s="1"/>
  <c r="H693" i="115" a="1"/>
  <c r="H693" i="115" s="1"/>
  <c r="I645" i="115" a="1"/>
  <c r="I645" i="115" s="1"/>
  <c r="H645" i="115" a="1"/>
  <c r="H645" i="115" s="1"/>
  <c r="I1140" i="115" a="1"/>
  <c r="I1140" i="115" s="1"/>
  <c r="H1140" i="115" a="1"/>
  <c r="H1140" i="115" s="1"/>
  <c r="I1092" i="115" a="1"/>
  <c r="I1092" i="115" s="1"/>
  <c r="H1092" i="115" a="1"/>
  <c r="H1092" i="115" s="1"/>
  <c r="I1044" i="115" a="1"/>
  <c r="I1044" i="115" s="1"/>
  <c r="H1044" i="115" a="1"/>
  <c r="H1044" i="115" s="1"/>
  <c r="I996" i="115" a="1"/>
  <c r="I996" i="115" s="1"/>
  <c r="H996" i="115" a="1"/>
  <c r="H996" i="115" s="1"/>
  <c r="I948" i="115" a="1"/>
  <c r="I948" i="115" s="1"/>
  <c r="H948" i="115" a="1"/>
  <c r="H948" i="115" s="1"/>
  <c r="I900" i="115" a="1"/>
  <c r="I900" i="115" s="1"/>
  <c r="H900" i="115" a="1"/>
  <c r="H900" i="115" s="1"/>
  <c r="I1107" i="115" a="1"/>
  <c r="I1107" i="115" s="1"/>
  <c r="H1107" i="115" a="1"/>
  <c r="H1107" i="115" s="1"/>
  <c r="I1035" i="115" a="1"/>
  <c r="I1035" i="115" s="1"/>
  <c r="H1035" i="115" a="1"/>
  <c r="H1035" i="115" s="1"/>
  <c r="I947" i="115" a="1"/>
  <c r="I947" i="115" s="1"/>
  <c r="H947" i="115" a="1"/>
  <c r="H947" i="115" s="1"/>
  <c r="I875" i="115" a="1"/>
  <c r="I875" i="115" s="1"/>
  <c r="H875" i="115" a="1"/>
  <c r="H875" i="115" s="1"/>
  <c r="I803" i="115" a="1"/>
  <c r="I803" i="115" s="1"/>
  <c r="H803" i="115" a="1"/>
  <c r="H803" i="115" s="1"/>
  <c r="I731" i="115" a="1"/>
  <c r="I731" i="115" s="1"/>
  <c r="H731" i="115" a="1"/>
  <c r="H731" i="115" s="1"/>
  <c r="I659" i="115" a="1"/>
  <c r="I659" i="115" s="1"/>
  <c r="H659" i="115" a="1"/>
  <c r="H659" i="115" s="1"/>
  <c r="I591" i="115" a="1"/>
  <c r="I591" i="115" s="1"/>
  <c r="H591" i="115" a="1"/>
  <c r="H591" i="115" s="1"/>
  <c r="I543" i="115" a="1"/>
  <c r="I543" i="115" s="1"/>
  <c r="H543" i="115" a="1"/>
  <c r="H543" i="115" s="1"/>
  <c r="I495" i="115" a="1"/>
  <c r="I495" i="115" s="1"/>
  <c r="H495" i="115" a="1"/>
  <c r="H495" i="115" s="1"/>
  <c r="I447" i="115" a="1"/>
  <c r="I447" i="115" s="1"/>
  <c r="H447" i="115" a="1"/>
  <c r="H447" i="115" s="1"/>
  <c r="I399" i="115" a="1"/>
  <c r="I399" i="115" s="1"/>
  <c r="H399" i="115" a="1"/>
  <c r="H399" i="115" s="1"/>
  <c r="I351" i="115" a="1"/>
  <c r="I351" i="115" s="1"/>
  <c r="H351" i="115" a="1"/>
  <c r="H351" i="115" s="1"/>
  <c r="I303" i="115" a="1"/>
  <c r="I303" i="115" s="1"/>
  <c r="H303" i="115" a="1"/>
  <c r="H303" i="115" s="1"/>
  <c r="I138" i="115" a="1"/>
  <c r="I138" i="115" s="1"/>
  <c r="H138" i="115" a="1"/>
  <c r="H138" i="115" s="1"/>
  <c r="I90" i="115" a="1"/>
  <c r="I90" i="115" s="1"/>
  <c r="H90" i="115" a="1"/>
  <c r="H90" i="115" s="1"/>
  <c r="I42" i="115" a="1"/>
  <c r="I42" i="115" s="1"/>
  <c r="H42" i="115" a="1"/>
  <c r="H42" i="115" s="1"/>
  <c r="I245" i="115" a="1"/>
  <c r="I245" i="115" s="1"/>
  <c r="H245" i="115" a="1"/>
  <c r="H245" i="115" s="1"/>
  <c r="I581" i="115" a="1"/>
  <c r="I581" i="115" s="1"/>
  <c r="H581" i="115" a="1"/>
  <c r="H581" i="115" s="1"/>
  <c r="I533" i="115" a="1"/>
  <c r="I533" i="115" s="1"/>
  <c r="H533" i="115" a="1"/>
  <c r="H533" i="115" s="1"/>
  <c r="I485" i="115" a="1"/>
  <c r="I485" i="115" s="1"/>
  <c r="H485" i="115" a="1"/>
  <c r="H485" i="115" s="1"/>
  <c r="I437" i="115" a="1"/>
  <c r="I437" i="115" s="1"/>
  <c r="H437" i="115" a="1"/>
  <c r="H437" i="115" s="1"/>
  <c r="I389" i="115" a="1"/>
  <c r="I389" i="115" s="1"/>
  <c r="H389" i="115" a="1"/>
  <c r="H389" i="115" s="1"/>
  <c r="I341" i="115" a="1"/>
  <c r="I341" i="115" s="1"/>
  <c r="H341" i="115" a="1"/>
  <c r="H341" i="115" s="1"/>
  <c r="I285" i="115" a="1"/>
  <c r="I285" i="115" s="1"/>
  <c r="H285" i="115" a="1"/>
  <c r="H285" i="115" s="1"/>
  <c r="I193" i="115" a="1"/>
  <c r="I193" i="115" s="1"/>
  <c r="H193" i="115" a="1"/>
  <c r="H193" i="115" s="1"/>
  <c r="I227" i="115" a="1"/>
  <c r="I227" i="115" s="1"/>
  <c r="H227" i="115" a="1"/>
  <c r="H227" i="115" s="1"/>
  <c r="I179" i="115" a="1"/>
  <c r="I179" i="115" s="1"/>
  <c r="H179" i="115" a="1"/>
  <c r="H179" i="115" s="1"/>
  <c r="I131" i="115" a="1"/>
  <c r="I131" i="115" s="1"/>
  <c r="H131" i="115" a="1"/>
  <c r="H131" i="115" s="1"/>
  <c r="I83" i="115" a="1"/>
  <c r="I83" i="115" s="1"/>
  <c r="H83" i="115" a="1"/>
  <c r="H83" i="115" s="1"/>
  <c r="I428" i="115" a="1"/>
  <c r="I428" i="115" s="1"/>
  <c r="H428" i="115" a="1"/>
  <c r="H428" i="115" s="1"/>
  <c r="I89" i="115" a="1"/>
  <c r="I89" i="115" s="1"/>
  <c r="H89" i="115" a="1"/>
  <c r="H89" i="115" s="1"/>
  <c r="I252" i="115" a="1"/>
  <c r="I252" i="115" s="1"/>
  <c r="H252" i="115" a="1"/>
  <c r="H252" i="115" s="1"/>
  <c r="I392" i="115" a="1"/>
  <c r="I392" i="115" s="1"/>
  <c r="H392" i="115" a="1"/>
  <c r="H392" i="115" s="1"/>
  <c r="I33" i="115" a="1"/>
  <c r="I33" i="115" s="1"/>
  <c r="H33" i="115" a="1"/>
  <c r="H33" i="115" s="1"/>
  <c r="I164" i="115" a="1"/>
  <c r="I164" i="115" s="1"/>
  <c r="H164" i="115" a="1"/>
  <c r="H164" i="115" s="1"/>
  <c r="I220" i="115" a="1"/>
  <c r="I220" i="115" s="1"/>
  <c r="H220" i="115" a="1"/>
  <c r="H220" i="115" s="1"/>
  <c r="I149" i="115" a="1"/>
  <c r="I149" i="115" s="1"/>
  <c r="H149" i="115" a="1"/>
  <c r="H149" i="115" s="1"/>
  <c r="I53" i="115" a="1"/>
  <c r="I53" i="115" s="1"/>
  <c r="H53" i="115" a="1"/>
  <c r="H53" i="115" s="1"/>
  <c r="I196" i="115" a="1"/>
  <c r="I196" i="115" s="1"/>
  <c r="H196" i="115" a="1"/>
  <c r="H196" i="115" s="1"/>
  <c r="I152" i="115" a="1"/>
  <c r="I152" i="115" s="1"/>
  <c r="H152" i="115" a="1"/>
  <c r="H152" i="115" s="1"/>
  <c r="I420" i="115" a="1"/>
  <c r="I420" i="115" s="1"/>
  <c r="H420" i="115" a="1"/>
  <c r="H420" i="115" s="1"/>
  <c r="I864" i="115" a="1"/>
  <c r="I864" i="115" s="1"/>
  <c r="H864" i="115" a="1"/>
  <c r="H864" i="115" s="1"/>
  <c r="I816" i="115" a="1"/>
  <c r="I816" i="115" s="1"/>
  <c r="H816" i="115" a="1"/>
  <c r="H816" i="115" s="1"/>
  <c r="I768" i="115" a="1"/>
  <c r="I768" i="115" s="1"/>
  <c r="H768" i="115" a="1"/>
  <c r="H768" i="115" s="1"/>
  <c r="I720" i="115" a="1"/>
  <c r="I720" i="115" s="1"/>
  <c r="H720" i="115" a="1"/>
  <c r="H720" i="115" s="1"/>
  <c r="I672" i="115" a="1"/>
  <c r="I672" i="115" s="1"/>
  <c r="H672" i="115" a="1"/>
  <c r="H672" i="115" s="1"/>
  <c r="I620" i="115" a="1"/>
  <c r="I620" i="115" s="1"/>
  <c r="H620" i="115" a="1"/>
  <c r="H620" i="115" s="1"/>
  <c r="I492" i="115" a="1"/>
  <c r="I492" i="115" s="1"/>
  <c r="H492" i="115" a="1"/>
  <c r="H492" i="115" s="1"/>
  <c r="I51" i="115" a="1"/>
  <c r="I51" i="115" s="1"/>
  <c r="H51" i="115" a="1"/>
  <c r="H51" i="115" s="1"/>
  <c r="I52" i="115" a="1"/>
  <c r="I52" i="115" s="1"/>
  <c r="H52" i="115" a="1"/>
  <c r="H52" i="115" s="1"/>
  <c r="I104" i="115" a="1"/>
  <c r="I104" i="115" s="1"/>
  <c r="H104" i="115" a="1"/>
  <c r="H104" i="115" s="1"/>
  <c r="I28" i="115" a="1"/>
  <c r="I28" i="115" s="1"/>
  <c r="H28" i="115" a="1"/>
  <c r="H28" i="115" s="1"/>
  <c r="J106" i="115" l="1" a="1"/>
  <c r="J106" i="115" s="1"/>
  <c r="J611" i="115" a="1"/>
  <c r="J611" i="115" s="1"/>
  <c r="J899" i="115" a="1"/>
  <c r="J899" i="115" s="1"/>
  <c r="J494" i="115" a="1"/>
  <c r="J494" i="115" s="1"/>
  <c r="J1038" i="115" a="1"/>
  <c r="J1038" i="115" s="1"/>
  <c r="J817" i="115" a="1"/>
  <c r="J817" i="115" s="1"/>
  <c r="J788" i="115" a="1"/>
  <c r="J788" i="115" s="1"/>
  <c r="J1064" i="115" a="1"/>
  <c r="J1064" i="115" s="1"/>
  <c r="J1069" i="115" a="1"/>
  <c r="J1069" i="115" s="1"/>
  <c r="J642" i="115" a="1"/>
  <c r="J642" i="115" s="1"/>
  <c r="J1059" i="115" a="1"/>
  <c r="J1059" i="115" s="1"/>
  <c r="J1012" i="115" a="1"/>
  <c r="J1012" i="115" s="1"/>
  <c r="J1013" i="115" a="1"/>
  <c r="J1013" i="115" s="1"/>
  <c r="J782" i="115" a="1"/>
  <c r="J782" i="115" s="1"/>
  <c r="J981" i="115" a="1"/>
  <c r="J981" i="115" s="1"/>
  <c r="J121" i="115" a="1"/>
  <c r="J121" i="115" s="1"/>
  <c r="J601" i="115" a="1"/>
  <c r="J601" i="115" s="1"/>
  <c r="J687" i="115" a="1"/>
  <c r="J687" i="115" s="1"/>
  <c r="J983" i="115" a="1"/>
  <c r="J983" i="115" s="1"/>
  <c r="J949" i="115" a="1"/>
  <c r="J949" i="115" s="1"/>
  <c r="J1090" i="115" a="1"/>
  <c r="J1090" i="115" s="1"/>
  <c r="J825" i="115" a="1"/>
  <c r="J825" i="115" s="1"/>
  <c r="J92" i="115" a="1"/>
  <c r="J92" i="115" s="1"/>
  <c r="J412" i="115" a="1"/>
  <c r="J412" i="115" s="1"/>
  <c r="J911" i="115" a="1"/>
  <c r="J911" i="115" s="1"/>
  <c r="J924" i="115" a="1"/>
  <c r="J924" i="115" s="1"/>
  <c r="J797" i="115" a="1"/>
  <c r="J797" i="115" s="1"/>
  <c r="J862" i="115" a="1"/>
  <c r="J862" i="115" s="1"/>
  <c r="J918" i="115" a="1"/>
  <c r="J918" i="115" s="1"/>
  <c r="J844" i="115" a="1"/>
  <c r="J844" i="115" s="1"/>
  <c r="J452" i="115" a="1"/>
  <c r="J452" i="115" s="1"/>
  <c r="J627" i="115" a="1"/>
  <c r="J627" i="115" s="1"/>
  <c r="J915" i="115" a="1"/>
  <c r="J915" i="115" s="1"/>
  <c r="J809" i="115" a="1"/>
  <c r="J809" i="115" s="1"/>
  <c r="J506" i="115" a="1"/>
  <c r="J506" i="115" s="1"/>
  <c r="J1050" i="115" a="1"/>
  <c r="J1050" i="115" s="1"/>
  <c r="J837" i="115" a="1"/>
  <c r="J837" i="115" s="1"/>
  <c r="J932" i="115" a="1"/>
  <c r="J932" i="115" s="1"/>
  <c r="J702" i="115" a="1"/>
  <c r="J702" i="115" s="1"/>
  <c r="J1011" i="115" a="1"/>
  <c r="J1011" i="115" s="1"/>
  <c r="J973" i="115" a="1"/>
  <c r="J973" i="115" s="1"/>
  <c r="J921" i="115" a="1"/>
  <c r="J921" i="115" s="1"/>
  <c r="J863" i="115" a="1"/>
  <c r="J863" i="115" s="1"/>
  <c r="J733" i="115" a="1"/>
  <c r="J733" i="115" s="1"/>
  <c r="J993" i="115" a="1"/>
  <c r="J993" i="115" s="1"/>
  <c r="J405" i="115" a="1"/>
  <c r="J405" i="115" s="1"/>
  <c r="J964" i="115" a="1"/>
  <c r="J964" i="115" s="1"/>
  <c r="J903" i="115" a="1"/>
  <c r="J903" i="115" s="1"/>
  <c r="J785" i="115" a="1"/>
  <c r="J785" i="115" s="1"/>
  <c r="J498" i="115" a="1"/>
  <c r="J498" i="115" s="1"/>
  <c r="J1073" i="115" a="1"/>
  <c r="J1073" i="115" s="1"/>
  <c r="J1005" i="115" a="1"/>
  <c r="J1005" i="115" s="1"/>
  <c r="J60" i="115" a="1"/>
  <c r="J60" i="115" s="1"/>
  <c r="J159" i="115" a="1"/>
  <c r="J159" i="115" s="1"/>
  <c r="J843" i="115" a="1"/>
  <c r="J843" i="115" s="1"/>
  <c r="J765" i="115" a="1"/>
  <c r="J765" i="115" s="1"/>
  <c r="J604" i="115" a="1"/>
  <c r="J604" i="115" s="1"/>
  <c r="J383" i="115" a="1"/>
  <c r="J383" i="115" s="1"/>
  <c r="J884" i="115" a="1"/>
  <c r="J884" i="115" s="1"/>
  <c r="J1081" i="115" a="1"/>
  <c r="J1081" i="115" s="1"/>
  <c r="J564" i="115" a="1"/>
  <c r="J564" i="115" s="1"/>
  <c r="J927" i="115" a="1"/>
  <c r="J927" i="115" s="1"/>
  <c r="J833" i="115" a="1"/>
  <c r="J833" i="115" s="1"/>
  <c r="J849" i="115" a="1"/>
  <c r="J849" i="115" s="1"/>
  <c r="J30" i="115" a="1"/>
  <c r="J30" i="115" s="1"/>
  <c r="J791" i="115" a="1"/>
  <c r="J791" i="115" s="1"/>
  <c r="J685" i="115" a="1"/>
  <c r="J685" i="115" s="1"/>
  <c r="J464" i="115" a="1"/>
  <c r="J464" i="115" s="1"/>
  <c r="J1045" i="115" a="1"/>
  <c r="J1045" i="115" s="1"/>
  <c r="J618" i="115" a="1"/>
  <c r="J618" i="115" s="1"/>
  <c r="J933" i="115" a="1"/>
  <c r="J933" i="115" s="1"/>
  <c r="J107" i="115" a="1"/>
  <c r="J107" i="115" s="1"/>
  <c r="J519" i="115" a="1"/>
  <c r="J519" i="115" s="1"/>
  <c r="J1020" i="115" a="1"/>
  <c r="J1020" i="115" s="1"/>
  <c r="J790" i="115" a="1"/>
  <c r="J790" i="115" s="1"/>
  <c r="J966" i="115" a="1"/>
  <c r="J966" i="115" s="1"/>
  <c r="J465" i="115" a="1"/>
  <c r="J465" i="115" s="1"/>
  <c r="J523" i="115" a="1"/>
  <c r="J523" i="115" s="1"/>
  <c r="J1075" i="115" a="1"/>
  <c r="J1075" i="115" s="1"/>
  <c r="J1024" i="115" a="1"/>
  <c r="J1024" i="115" s="1"/>
  <c r="J1029" i="115" a="1"/>
  <c r="J1029" i="115" s="1"/>
  <c r="J602" i="115" a="1"/>
  <c r="J602" i="115" s="1"/>
  <c r="J794" i="115" a="1"/>
  <c r="J794" i="115" s="1"/>
  <c r="J115" i="115" a="1"/>
  <c r="J115" i="115" s="1"/>
  <c r="J779" i="115" a="1"/>
  <c r="J779" i="115" s="1"/>
  <c r="J677" i="115" a="1"/>
  <c r="J677" i="115" s="1"/>
  <c r="J1019" i="115" a="1"/>
  <c r="J1019" i="115" s="1"/>
  <c r="J804" i="115" a="1"/>
  <c r="J804" i="115" s="1"/>
  <c r="J1080" i="115" a="1"/>
  <c r="J1080" i="115" s="1"/>
  <c r="J274" i="115" a="1"/>
  <c r="J274" i="115" s="1"/>
  <c r="J986" i="115" a="1"/>
  <c r="J986" i="115" s="1"/>
  <c r="J988" i="115" a="1"/>
  <c r="J988" i="115" s="1"/>
  <c r="J470" i="115" a="1"/>
  <c r="J470" i="115" s="1"/>
  <c r="J58" i="115" a="1"/>
  <c r="J58" i="115" s="1"/>
  <c r="J827" i="115" a="1"/>
  <c r="J827" i="115" s="1"/>
  <c r="J709" i="115" a="1"/>
  <c r="J709" i="115" s="1"/>
  <c r="J446" i="115" a="1"/>
  <c r="J446" i="115" s="1"/>
  <c r="J1067" i="115" a="1"/>
  <c r="J1067" i="115" s="1"/>
  <c r="J740" i="115" a="1"/>
  <c r="J740" i="115" s="1"/>
  <c r="J1016" i="115" a="1"/>
  <c r="J1016" i="115" s="1"/>
  <c r="J786" i="115" a="1"/>
  <c r="J786" i="115" s="1"/>
  <c r="J958" i="115" a="1"/>
  <c r="J958" i="115" s="1"/>
  <c r="J228" i="115" a="1"/>
  <c r="J228" i="115" s="1"/>
  <c r="J113" i="115" a="1"/>
  <c r="J113" i="115" s="1"/>
  <c r="J1094" i="115" a="1"/>
  <c r="J1094" i="115" s="1"/>
  <c r="J991" i="115" a="1"/>
  <c r="J991" i="115" s="1"/>
  <c r="J700" i="115" a="1"/>
  <c r="J700" i="115" s="1"/>
  <c r="J475" i="115" a="1"/>
  <c r="J475" i="115" s="1"/>
  <c r="J976" i="115" a="1"/>
  <c r="J976" i="115" s="1"/>
  <c r="J970" i="115" a="1"/>
  <c r="J970" i="115" s="1"/>
  <c r="J629" i="115" a="1"/>
  <c r="J629" i="115" s="1"/>
  <c r="J473" i="115" a="1"/>
  <c r="J473" i="115" s="1"/>
  <c r="J1032" i="115" a="1"/>
  <c r="J1032" i="115" s="1"/>
  <c r="J226" i="115" a="1"/>
  <c r="J226" i="115" s="1"/>
  <c r="J802" i="115" a="1"/>
  <c r="J802" i="115" s="1"/>
  <c r="J883" i="115" a="1"/>
  <c r="J883" i="115" s="1"/>
  <c r="J381" i="115" a="1"/>
  <c r="J381" i="115" s="1"/>
  <c r="J940" i="115" a="1"/>
  <c r="J940" i="115" s="1"/>
  <c r="J926" i="115" a="1"/>
  <c r="J926" i="115" s="1"/>
  <c r="J860" i="115" a="1"/>
  <c r="J860" i="115" s="1"/>
  <c r="J1066" i="115" a="1"/>
  <c r="J1066" i="115" s="1"/>
  <c r="J597" i="115" a="1"/>
  <c r="J597" i="115" s="1"/>
  <c r="J683" i="115" a="1"/>
  <c r="J683" i="115" s="1"/>
  <c r="J613" i="115" a="1"/>
  <c r="J613" i="115" s="1"/>
  <c r="J1065" i="115" a="1"/>
  <c r="J1065" i="115" s="1"/>
  <c r="J1086" i="115" a="1"/>
  <c r="J1086" i="115" s="1"/>
  <c r="J920" i="115" a="1"/>
  <c r="J920" i="115" s="1"/>
  <c r="J858" i="115" a="1"/>
  <c r="J858" i="115" s="1"/>
  <c r="J792" i="115" a="1"/>
  <c r="J792" i="115" s="1"/>
  <c r="J509" i="115" a="1"/>
  <c r="J509" i="115" s="1"/>
  <c r="J987" i="115" a="1"/>
  <c r="J987" i="115" s="1"/>
  <c r="J1068" i="115" a="1"/>
  <c r="J1068" i="115" s="1"/>
  <c r="J953" i="115" a="1"/>
  <c r="J953" i="115" s="1"/>
  <c r="J262" i="115" a="1"/>
  <c r="J262" i="115" s="1"/>
  <c r="J829" i="115" a="1"/>
  <c r="J829" i="115" s="1"/>
  <c r="J703" i="115" a="1"/>
  <c r="J703" i="115" s="1"/>
  <c r="J994" i="115" a="1"/>
  <c r="J994" i="115" s="1"/>
  <c r="J484" i="115" a="1"/>
  <c r="J484" i="115" s="1"/>
  <c r="J699" i="115" a="1"/>
  <c r="J699" i="115" s="1"/>
  <c r="J880" i="115" a="1"/>
  <c r="J880" i="115" s="1"/>
  <c r="J625" i="115" a="1"/>
  <c r="J625" i="115" s="1"/>
  <c r="J1077" i="115" a="1"/>
  <c r="J1077" i="115" s="1"/>
  <c r="J866" i="115" a="1"/>
  <c r="J866" i="115" s="1"/>
  <c r="J35" i="115" a="1"/>
  <c r="J35" i="115" s="1"/>
  <c r="J800" i="115" a="1"/>
  <c r="J800" i="115" s="1"/>
  <c r="J517" i="115" a="1"/>
  <c r="J517" i="115" s="1"/>
  <c r="J1007" i="115" a="1"/>
  <c r="J1007" i="115" s="1"/>
  <c r="J1076" i="115" a="1"/>
  <c r="J1076" i="115" s="1"/>
  <c r="J965" i="115" a="1"/>
  <c r="J965" i="115" s="1"/>
  <c r="J270" i="115" a="1"/>
  <c r="J270" i="115" s="1"/>
  <c r="J971" i="115" a="1"/>
  <c r="J971" i="115" s="1"/>
  <c r="J990" i="115" a="1"/>
  <c r="J990" i="115" s="1"/>
  <c r="J616" i="115" a="1"/>
  <c r="J616" i="115" s="1"/>
  <c r="J117" i="115" a="1"/>
  <c r="J117" i="115" s="1"/>
  <c r="J79" i="115" a="1"/>
  <c r="J79" i="115" s="1"/>
  <c r="J723" i="115" a="1"/>
  <c r="J723" i="115" s="1"/>
  <c r="J896" i="115" a="1"/>
  <c r="J896" i="115" s="1"/>
  <c r="J1093" i="115" a="1"/>
  <c r="J1093" i="115" s="1"/>
  <c r="J974" i="115" a="1"/>
  <c r="J974" i="115" s="1"/>
  <c r="J913" i="115" a="1"/>
  <c r="J913" i="115" s="1"/>
  <c r="J500" i="115" a="1"/>
  <c r="J500" i="115" s="1"/>
  <c r="J377" i="115" a="1"/>
  <c r="J377" i="115" s="1"/>
  <c r="J783" i="115" a="1"/>
  <c r="J783" i="115" s="1"/>
  <c r="J936" i="115" a="1"/>
  <c r="J936" i="115" s="1"/>
  <c r="J681" i="115" a="1"/>
  <c r="J681" i="115" s="1"/>
  <c r="J995" i="115" a="1"/>
  <c r="J995" i="115" s="1"/>
  <c r="J982" i="115" a="1"/>
  <c r="J982" i="115" s="1"/>
  <c r="J930" i="115" a="1"/>
  <c r="J930" i="115" s="1"/>
  <c r="J856" i="115" a="1"/>
  <c r="J856" i="115" s="1"/>
  <c r="J189" i="115" a="1"/>
  <c r="J189" i="115" s="1"/>
  <c r="J273" i="115" a="1"/>
  <c r="J273" i="115" s="1"/>
  <c r="J573" i="115" a="1"/>
  <c r="J573" i="115" s="1"/>
  <c r="J343" i="115" a="1"/>
  <c r="J343" i="115" s="1"/>
  <c r="J1095" i="115" a="1"/>
  <c r="J1095" i="115" s="1"/>
  <c r="J1041" i="115" a="1"/>
  <c r="J1041" i="115" s="1"/>
  <c r="J614" i="115" a="1"/>
  <c r="J614" i="115" s="1"/>
  <c r="J1062" i="115" a="1"/>
  <c r="J1062" i="115" s="1"/>
  <c r="J1017" i="115" a="1"/>
  <c r="J1017" i="115" s="1"/>
  <c r="J109" i="115" a="1"/>
  <c r="J109" i="115" s="1"/>
  <c r="J469" i="115" a="1"/>
  <c r="J469" i="115" s="1"/>
  <c r="J122" i="115" a="1"/>
  <c r="J122" i="115" s="1"/>
  <c r="J923" i="115" a="1"/>
  <c r="J923" i="115" s="1"/>
  <c r="J1028" i="115" a="1"/>
  <c r="J1028" i="115" s="1"/>
  <c r="J821" i="115" a="1"/>
  <c r="J821" i="115" s="1"/>
  <c r="J798" i="115" a="1"/>
  <c r="J798" i="115" s="1"/>
  <c r="J841" i="115" a="1"/>
  <c r="J841" i="115" s="1"/>
  <c r="J608" i="115" a="1"/>
  <c r="J608" i="115" s="1"/>
  <c r="J41" i="115" a="1"/>
  <c r="J41" i="115" s="1"/>
  <c r="J221" i="115" a="1"/>
  <c r="J221" i="115" s="1"/>
  <c r="J711" i="115" a="1"/>
  <c r="J711" i="115" s="1"/>
  <c r="J888" i="115" a="1"/>
  <c r="J888" i="115" s="1"/>
  <c r="J1085" i="115" a="1"/>
  <c r="J1085" i="115" s="1"/>
  <c r="J922" i="115" a="1"/>
  <c r="J922" i="115" s="1"/>
  <c r="J882" i="115" a="1"/>
  <c r="J882" i="115" s="1"/>
  <c r="J808" i="115" a="1"/>
  <c r="J808" i="115" s="1"/>
  <c r="J1023" i="115" a="1"/>
  <c r="J1023" i="115" s="1"/>
  <c r="J1084" i="115" a="1"/>
  <c r="J1084" i="115" s="1"/>
  <c r="J977" i="115" a="1"/>
  <c r="J977" i="115" s="1"/>
  <c r="J998" i="115" a="1"/>
  <c r="J998" i="115" s="1"/>
  <c r="J853" i="115" a="1"/>
  <c r="J853" i="115" s="1"/>
  <c r="J716" i="115" a="1"/>
  <c r="J716" i="115" s="1"/>
  <c r="J172" i="115" a="1"/>
  <c r="J172" i="115" s="1"/>
  <c r="J433" i="115" a="1"/>
  <c r="J433" i="115" s="1"/>
  <c r="J867" i="115" a="1"/>
  <c r="J867" i="115" s="1"/>
  <c r="J992" i="115" a="1"/>
  <c r="J992" i="115" s="1"/>
  <c r="J941" i="115" a="1"/>
  <c r="J941" i="115" s="1"/>
  <c r="J620" i="115" a="1"/>
  <c r="J620" i="115" s="1"/>
  <c r="J420" i="115" a="1"/>
  <c r="J420" i="115" s="1"/>
  <c r="J164" i="115" a="1"/>
  <c r="J164" i="115" s="1"/>
  <c r="J83" i="115" a="1"/>
  <c r="J83" i="115" s="1"/>
  <c r="J399" i="115" a="1"/>
  <c r="J399" i="115" s="1"/>
  <c r="J900" i="115" a="1"/>
  <c r="J900" i="115" s="1"/>
  <c r="J838" i="115" a="1"/>
  <c r="J838" i="115" s="1"/>
  <c r="J919" i="115" a="1"/>
  <c r="J919" i="115" s="1"/>
  <c r="J787" i="115" a="1"/>
  <c r="J787" i="115" s="1"/>
  <c r="J36" i="115" a="1"/>
  <c r="J36" i="115" s="1"/>
  <c r="J724" i="115" a="1"/>
  <c r="J724" i="115" s="1"/>
  <c r="J499" i="115" a="1"/>
  <c r="J499" i="115" s="1"/>
  <c r="J879" i="115" a="1"/>
  <c r="J879" i="115" s="1"/>
  <c r="J1000" i="115" a="1"/>
  <c r="J1000" i="115" s="1"/>
  <c r="J745" i="115" a="1"/>
  <c r="J745" i="115" s="1"/>
  <c r="J801" i="115" a="1"/>
  <c r="J801" i="115" s="1"/>
  <c r="J956" i="115" a="1"/>
  <c r="J956" i="115" s="1"/>
  <c r="J52" i="115" a="1"/>
  <c r="J52" i="115" s="1"/>
  <c r="J864" i="115" a="1"/>
  <c r="J864" i="115" s="1"/>
  <c r="J220" i="115" a="1"/>
  <c r="J220" i="115" s="1"/>
  <c r="J1049" i="115" a="1"/>
  <c r="J1049" i="115" s="1"/>
  <c r="J1070" i="115" a="1"/>
  <c r="J1070" i="115" s="1"/>
  <c r="J937" i="115" a="1"/>
  <c r="J937" i="115" s="1"/>
  <c r="J120" i="115" a="1"/>
  <c r="J120" i="115" s="1"/>
  <c r="J766" i="115" a="1"/>
  <c r="J766" i="115" s="1"/>
  <c r="J873" i="115" a="1"/>
  <c r="J873" i="115" s="1"/>
  <c r="J243" i="115" a="1"/>
  <c r="J243" i="115" s="1"/>
  <c r="J34" i="115" a="1"/>
  <c r="J34" i="115" s="1"/>
  <c r="J975" i="115" a="1"/>
  <c r="J975" i="115" s="1"/>
  <c r="J1060" i="115" a="1"/>
  <c r="J1060" i="115" s="1"/>
  <c r="J830" i="115" a="1"/>
  <c r="J830" i="115" s="1"/>
  <c r="J889" i="115" a="1"/>
  <c r="J889" i="115" s="1"/>
  <c r="J248" i="115" a="1"/>
  <c r="J248" i="115" s="1"/>
  <c r="J836" i="115" a="1"/>
  <c r="J836" i="115" s="1"/>
  <c r="J615" i="115" a="1"/>
  <c r="J615" i="115" s="1"/>
  <c r="J1063" i="115" a="1"/>
  <c r="J1063" i="115" s="1"/>
  <c r="J1021" i="115" a="1"/>
  <c r="J1021" i="115" s="1"/>
  <c r="J1042" i="115" a="1"/>
  <c r="J1042" i="115" s="1"/>
  <c r="J897" i="115" a="1"/>
  <c r="J897" i="115" s="1"/>
  <c r="J380" i="115" a="1"/>
  <c r="J380" i="115" s="1"/>
  <c r="J839" i="115" a="1"/>
  <c r="J839" i="115" s="1"/>
  <c r="J972" i="115" a="1"/>
  <c r="J972" i="115" s="1"/>
  <c r="J454" i="115" a="1"/>
  <c r="J454" i="115" s="1"/>
  <c r="J1043" i="115" a="1"/>
  <c r="J1043" i="115" s="1"/>
  <c r="J910" i="115" a="1"/>
  <c r="J910" i="115" s="1"/>
  <c r="J859" i="115" a="1"/>
  <c r="J859" i="115" s="1"/>
  <c r="J31" i="115" a="1"/>
  <c r="J31" i="115" s="1"/>
  <c r="J796" i="115" a="1"/>
  <c r="J796" i="115" s="1"/>
  <c r="J255" i="115" a="1"/>
  <c r="J255" i="115" s="1"/>
  <c r="J513" i="115" a="1"/>
  <c r="J513" i="115" s="1"/>
  <c r="J999" i="115" a="1"/>
  <c r="J999" i="115" s="1"/>
  <c r="J1072" i="115" a="1"/>
  <c r="J1072" i="115" s="1"/>
  <c r="J961" i="115" a="1"/>
  <c r="J961" i="115" s="1"/>
  <c r="J554" i="115" a="1"/>
  <c r="J554" i="115" s="1"/>
  <c r="J962" i="115" a="1"/>
  <c r="J962" i="115" s="1"/>
  <c r="J909" i="115" a="1"/>
  <c r="J909" i="115" s="1"/>
  <c r="J479" i="115" a="1"/>
  <c r="J479" i="115" s="1"/>
  <c r="J851" i="115" a="1"/>
  <c r="J851" i="115" s="1"/>
  <c r="J980" i="115" a="1"/>
  <c r="J980" i="115" s="1"/>
  <c r="J852" i="115" a="1"/>
  <c r="J852" i="115" s="1"/>
  <c r="J265" i="115" a="1"/>
  <c r="J265" i="115" s="1"/>
  <c r="J569" i="115" a="1"/>
  <c r="J569" i="115" s="1"/>
  <c r="J339" i="115" a="1"/>
  <c r="J339" i="115" s="1"/>
  <c r="J1087" i="115" a="1"/>
  <c r="J1087" i="115" s="1"/>
  <c r="J1037" i="115" a="1"/>
  <c r="J1037" i="115" s="1"/>
  <c r="J610" i="115" a="1"/>
  <c r="J610" i="115" s="1"/>
  <c r="J1058" i="115" a="1"/>
  <c r="J1058" i="115" s="1"/>
  <c r="J874" i="115" a="1"/>
  <c r="J874" i="115" s="1"/>
  <c r="J895" i="115" a="1"/>
  <c r="J895" i="115" s="1"/>
  <c r="J477" i="115" a="1"/>
  <c r="J477" i="115" s="1"/>
  <c r="J935" i="115" a="1"/>
  <c r="J935" i="115" s="1"/>
  <c r="J1036" i="115" a="1"/>
  <c r="J1036" i="115" s="1"/>
  <c r="J230" i="115" a="1"/>
  <c r="J230" i="115" s="1"/>
  <c r="J518" i="115" a="1"/>
  <c r="J518" i="115" s="1"/>
  <c r="J806" i="115" a="1"/>
  <c r="J806" i="115" s="1"/>
  <c r="J624" i="115" a="1"/>
  <c r="J624" i="115" s="1"/>
  <c r="J17" i="115" a="1"/>
  <c r="J17" i="115" s="1"/>
  <c r="J38" i="115" a="1"/>
  <c r="J38" i="115" s="1"/>
  <c r="J795" i="115" a="1"/>
  <c r="J795" i="115" s="1"/>
  <c r="J944" i="115" a="1"/>
  <c r="J944" i="115" s="1"/>
  <c r="J689" i="115" a="1"/>
  <c r="J689" i="115" s="1"/>
  <c r="J426" i="115" a="1"/>
  <c r="J426" i="115" s="1"/>
  <c r="J714" i="115" a="1"/>
  <c r="J714" i="115" s="1"/>
  <c r="J925" i="115" a="1"/>
  <c r="J925" i="115" s="1"/>
  <c r="J764" i="115" a="1"/>
  <c r="J764" i="115" s="1"/>
  <c r="J481" i="115" a="1"/>
  <c r="J481" i="115" s="1"/>
  <c r="J939" i="115" a="1"/>
  <c r="J939" i="115" s="1"/>
  <c r="J1040" i="115" a="1"/>
  <c r="J1040" i="115" s="1"/>
  <c r="J816" i="115" a="1"/>
  <c r="J816" i="115" s="1"/>
  <c r="J1035" i="115" a="1"/>
  <c r="J1035" i="115" s="1"/>
  <c r="J1092" i="115" a="1"/>
  <c r="J1092" i="115" s="1"/>
  <c r="J989" i="115" a="1"/>
  <c r="J989" i="115" s="1"/>
  <c r="J574" i="115" a="1"/>
  <c r="J574" i="115" s="1"/>
  <c r="J1022" i="115" a="1"/>
  <c r="J1022" i="115" s="1"/>
  <c r="J1014" i="115" a="1"/>
  <c r="J1014" i="115" s="1"/>
  <c r="J967" i="115" a="1"/>
  <c r="J967" i="115" s="1"/>
  <c r="J768" i="115" a="1"/>
  <c r="J768" i="115" s="1"/>
  <c r="J252" i="115" a="1"/>
  <c r="J252" i="115" s="1"/>
  <c r="J227" i="115" a="1"/>
  <c r="J227" i="115" s="1"/>
  <c r="J865" i="115" a="1"/>
  <c r="J865" i="115" s="1"/>
  <c r="J1006" i="115" a="1"/>
  <c r="J1006" i="115" s="1"/>
  <c r="J1015" i="115" a="1"/>
  <c r="J1015" i="115" s="1"/>
  <c r="J468" i="115" a="1"/>
  <c r="J468" i="115" s="1"/>
  <c r="J253" i="115" a="1"/>
  <c r="J253" i="115" s="1"/>
  <c r="J904" i="115" a="1"/>
  <c r="J904" i="115" s="1"/>
  <c r="J649" i="115" a="1"/>
  <c r="J649" i="115" s="1"/>
  <c r="J872" i="115" a="1"/>
  <c r="J872" i="115" s="1"/>
  <c r="J508" i="115" a="1"/>
  <c r="J508" i="115" s="1"/>
  <c r="J1057" i="115" a="1"/>
  <c r="J1057" i="115" s="1"/>
  <c r="J342" i="115" a="1"/>
  <c r="J342" i="115" s="1"/>
  <c r="J630" i="115" a="1"/>
  <c r="J630" i="115" s="1"/>
  <c r="J1078" i="115" a="1"/>
  <c r="J1078" i="115" s="1"/>
  <c r="J846" i="115" a="1"/>
  <c r="J846" i="115" s="1"/>
  <c r="J870" i="115" a="1"/>
  <c r="J870" i="115" s="1"/>
  <c r="J116" i="115" a="1"/>
  <c r="J116" i="115" s="1"/>
  <c r="J732" i="115" a="1"/>
  <c r="J732" i="115" s="1"/>
  <c r="J102" i="115" a="1"/>
  <c r="J102" i="115" s="1"/>
  <c r="J891" i="115" a="1"/>
  <c r="J891" i="115" s="1"/>
  <c r="J1008" i="115" a="1"/>
  <c r="J1008" i="115" s="1"/>
  <c r="J778" i="115" a="1"/>
  <c r="J778" i="115" s="1"/>
  <c r="J813" i="115" a="1"/>
  <c r="J813" i="115" s="1"/>
  <c r="J1018" i="115" a="1"/>
  <c r="J1018" i="115" s="1"/>
  <c r="J954" i="115" a="1"/>
  <c r="J954" i="115" s="1"/>
  <c r="J540" i="115" a="1"/>
  <c r="J540" i="115" s="1"/>
  <c r="J99" i="115" a="1"/>
  <c r="J99" i="115" s="1"/>
  <c r="J916" i="115" a="1"/>
  <c r="J916" i="115" s="1"/>
  <c r="J686" i="115" a="1"/>
  <c r="J686" i="115" s="1"/>
  <c r="J151" i="115" a="1"/>
  <c r="J151" i="115" s="1"/>
  <c r="J831" i="115" a="1"/>
  <c r="J831" i="115" s="1"/>
  <c r="J968" i="115" a="1"/>
  <c r="J968" i="115" s="1"/>
  <c r="J713" i="115" a="1"/>
  <c r="J713" i="115" s="1"/>
  <c r="J450" i="115" a="1"/>
  <c r="J450" i="115" s="1"/>
  <c r="J1055" i="115" a="1"/>
  <c r="J1055" i="115" s="1"/>
  <c r="J906" i="115" a="1"/>
  <c r="J906" i="115" s="1"/>
  <c r="J840" i="115" a="1"/>
  <c r="J840" i="115" s="1"/>
  <c r="J557" i="115" a="1"/>
  <c r="J557" i="115" s="1"/>
  <c r="J623" i="115" a="1"/>
  <c r="J623" i="115" s="1"/>
  <c r="J1071" i="115" a="1"/>
  <c r="J1071" i="115" s="1"/>
  <c r="J1025" i="115" a="1"/>
  <c r="J1025" i="115" s="1"/>
  <c r="J598" i="115" a="1"/>
  <c r="J598" i="115" s="1"/>
  <c r="J1046" i="115" a="1"/>
  <c r="J1046" i="115" s="1"/>
  <c r="J901" i="115" a="1"/>
  <c r="J901" i="115" s="1"/>
  <c r="J847" i="115" a="1"/>
  <c r="J847" i="115" s="1"/>
  <c r="J111" i="115" a="1"/>
  <c r="J111" i="115" s="1"/>
  <c r="J928" i="115" a="1"/>
  <c r="J928" i="115" s="1"/>
  <c r="J698" i="115" a="1"/>
  <c r="J698" i="115" s="1"/>
  <c r="J1031" i="115" a="1"/>
  <c r="J1031" i="115" s="1"/>
  <c r="J914" i="115" a="1"/>
  <c r="J914" i="115" s="1"/>
  <c r="J848" i="115" a="1"/>
  <c r="J848" i="115" s="1"/>
  <c r="J257" i="115" a="1"/>
  <c r="J257" i="115" s="1"/>
  <c r="J1083" i="115" a="1"/>
  <c r="J1083" i="115" s="1"/>
  <c r="J1033" i="115" a="1"/>
  <c r="J1033" i="115" s="1"/>
  <c r="J1054" i="115" a="1"/>
  <c r="J1054" i="115" s="1"/>
  <c r="J78" i="115" a="1"/>
  <c r="J78" i="115" s="1"/>
  <c r="J483" i="115" a="1"/>
  <c r="J483" i="115" s="1"/>
  <c r="J855" i="115" a="1"/>
  <c r="J855" i="115" s="1"/>
  <c r="J984" i="115" a="1"/>
  <c r="J984" i="115" s="1"/>
  <c r="J466" i="115" a="1"/>
  <c r="J466" i="115" s="1"/>
  <c r="J777" i="115" a="1"/>
  <c r="J777" i="115" s="1"/>
  <c r="J739" i="115" a="1"/>
  <c r="J739" i="115" s="1"/>
  <c r="J612" i="115" a="1"/>
  <c r="J612" i="115" s="1"/>
  <c r="J77" i="115" a="1"/>
  <c r="J77" i="115" s="1"/>
  <c r="J229" i="115" a="1"/>
  <c r="J229" i="115" s="1"/>
  <c r="J892" i="115" a="1"/>
  <c r="J892" i="115" s="1"/>
  <c r="J1089" i="115" a="1"/>
  <c r="J1089" i="115" s="1"/>
  <c r="J374" i="115" a="1"/>
  <c r="J374" i="115" s="1"/>
  <c r="J878" i="115" a="1"/>
  <c r="J878" i="115" s="1"/>
  <c r="J47" i="115" a="1"/>
  <c r="J47" i="115" s="1"/>
  <c r="J812" i="115" a="1"/>
  <c r="J812" i="115" s="1"/>
  <c r="J1027" i="115" a="1"/>
  <c r="J1027" i="115" s="1"/>
  <c r="J1088" i="115" a="1"/>
  <c r="J1088" i="115" s="1"/>
  <c r="J985" i="115" a="1"/>
  <c r="J985" i="115" s="1"/>
  <c r="J1010" i="115" a="1"/>
  <c r="J1010" i="115" s="1"/>
  <c r="J861" i="115" a="1"/>
  <c r="J861" i="115" s="1"/>
  <c r="J33" i="115" a="1"/>
  <c r="J33" i="115" s="1"/>
  <c r="J803" i="115" a="1"/>
  <c r="J803" i="115" s="1"/>
  <c r="J934" i="115" a="1"/>
  <c r="J934" i="115" s="1"/>
  <c r="J85" i="115" a="1"/>
  <c r="J85" i="115" s="1"/>
  <c r="J682" i="115" a="1"/>
  <c r="J682" i="115" s="1"/>
  <c r="J947" i="115" a="1"/>
  <c r="J947" i="115" s="1"/>
  <c r="J1044" i="115" a="1"/>
  <c r="J1044" i="115" s="1"/>
  <c r="J869" i="115" a="1"/>
  <c r="J869" i="115" s="1"/>
  <c r="J814" i="115" a="1"/>
  <c r="J814" i="115" s="1"/>
  <c r="J793" i="115" a="1"/>
  <c r="J793" i="115" s="1"/>
  <c r="J1002" i="115" a="1"/>
  <c r="J1002" i="115" s="1"/>
  <c r="J938" i="115" a="1"/>
  <c r="J938" i="115" s="1"/>
  <c r="J835" i="115" a="1"/>
  <c r="J835" i="115" s="1"/>
  <c r="J868" i="115" a="1"/>
  <c r="J868" i="115" s="1"/>
  <c r="J585" i="115" a="1"/>
  <c r="J585" i="115" s="1"/>
  <c r="J1053" i="115" a="1"/>
  <c r="J1053" i="115" s="1"/>
  <c r="J626" i="115" a="1"/>
  <c r="J626" i="115" s="1"/>
  <c r="J1074" i="115" a="1"/>
  <c r="J1074" i="115" s="1"/>
  <c r="J799" i="115" a="1"/>
  <c r="J799" i="115" s="1"/>
  <c r="J59" i="115" a="1"/>
  <c r="J59" i="115" s="1"/>
  <c r="J824" i="115" a="1"/>
  <c r="J824" i="115" s="1"/>
  <c r="J541" i="115" a="1"/>
  <c r="J541" i="115" s="1"/>
  <c r="J603" i="115" a="1"/>
  <c r="J603" i="115" s="1"/>
  <c r="J1047" i="115" a="1"/>
  <c r="J1047" i="115" s="1"/>
  <c r="J1001" i="115" a="1"/>
  <c r="J1001" i="115" s="1"/>
  <c r="J1030" i="115" a="1"/>
  <c r="J1030" i="115" s="1"/>
  <c r="J957" i="115" a="1"/>
  <c r="J957" i="115" s="1"/>
  <c r="J715" i="115" a="1"/>
  <c r="J715" i="115" s="1"/>
  <c r="J684" i="115" a="1"/>
  <c r="J684" i="115" s="1"/>
  <c r="J401" i="115" a="1"/>
  <c r="J401" i="115" s="1"/>
  <c r="J819" i="115" a="1"/>
  <c r="J819" i="115" s="1"/>
  <c r="J960" i="115" a="1"/>
  <c r="J960" i="115" s="1"/>
  <c r="J730" i="115" a="1"/>
  <c r="J730" i="115" s="1"/>
  <c r="J1079" i="115" a="1"/>
  <c r="J1079" i="115" s="1"/>
  <c r="J946" i="115" a="1"/>
  <c r="J946" i="115" s="1"/>
  <c r="J902" i="115" a="1"/>
  <c r="J902" i="115" s="1"/>
  <c r="J1003" i="115" a="1"/>
  <c r="J1003" i="115" s="1"/>
  <c r="J832" i="115" a="1"/>
  <c r="J832" i="115" s="1"/>
  <c r="J857" i="115" a="1"/>
  <c r="J857" i="115" s="1"/>
  <c r="J810" i="115" a="1"/>
  <c r="J810" i="115" s="1"/>
  <c r="J789" i="115" a="1"/>
  <c r="J789" i="115" s="1"/>
  <c r="J845" i="115" a="1"/>
  <c r="J845" i="115" s="1"/>
  <c r="J37" i="115" a="1"/>
  <c r="J37" i="115" s="1"/>
  <c r="J104" i="115" a="1"/>
  <c r="J104" i="115" s="1"/>
  <c r="J720" i="115" a="1"/>
  <c r="J720" i="115" s="1"/>
  <c r="J875" i="115" a="1"/>
  <c r="J875" i="115" s="1"/>
  <c r="J996" i="115" a="1"/>
  <c r="J996" i="115" s="1"/>
  <c r="J741" i="115" a="1"/>
  <c r="J741" i="115" s="1"/>
  <c r="J893" i="115" a="1"/>
  <c r="J893" i="115" s="1"/>
  <c r="J890" i="115" a="1"/>
  <c r="J890" i="115" s="1"/>
  <c r="J55" i="115" a="1"/>
  <c r="J55" i="115" s="1"/>
  <c r="J820" i="115" a="1"/>
  <c r="J820" i="115" s="1"/>
  <c r="J537" i="115" a="1"/>
  <c r="J537" i="115" s="1"/>
  <c r="J1039" i="115" a="1"/>
  <c r="J1039" i="115" s="1"/>
  <c r="J997" i="115" a="1"/>
  <c r="J997" i="115" s="1"/>
  <c r="J578" i="115" a="1"/>
  <c r="J578" i="115" s="1"/>
  <c r="J1026" i="115" a="1"/>
  <c r="J1026" i="115" s="1"/>
  <c r="J945" i="115" a="1"/>
  <c r="J945" i="115" s="1"/>
  <c r="J96" i="115" a="1"/>
  <c r="J96" i="115" s="1"/>
  <c r="J348" i="115" a="1"/>
  <c r="J348" i="115" s="1"/>
  <c r="J959" i="115" a="1"/>
  <c r="J959" i="115" s="1"/>
  <c r="J1052" i="115" a="1"/>
  <c r="J1052" i="115" s="1"/>
  <c r="J905" i="115" a="1"/>
  <c r="J905" i="115" s="1"/>
  <c r="J246" i="115" a="1"/>
  <c r="J246" i="115" s="1"/>
  <c r="J822" i="115" a="1"/>
  <c r="J822" i="115" s="1"/>
  <c r="J877" i="115" a="1"/>
  <c r="J877" i="115" s="1"/>
  <c r="J943" i="115" a="1"/>
  <c r="J943" i="115" s="1"/>
  <c r="J292" i="115" a="1"/>
  <c r="J292" i="115" s="1"/>
  <c r="J411" i="115" a="1"/>
  <c r="J411" i="115" s="1"/>
  <c r="J747" i="115" a="1"/>
  <c r="J747" i="115" s="1"/>
  <c r="J912" i="115" a="1"/>
  <c r="J912" i="115" s="1"/>
  <c r="J898" i="115" a="1"/>
  <c r="J898" i="115" s="1"/>
  <c r="J854" i="115" a="1"/>
  <c r="J854" i="115" s="1"/>
  <c r="J979" i="115" a="1"/>
  <c r="J979" i="115" s="1"/>
  <c r="J784" i="115" a="1"/>
  <c r="J784" i="115" s="1"/>
  <c r="J97" i="115" a="1"/>
  <c r="J97" i="115" s="1"/>
  <c r="J448" i="115" a="1"/>
  <c r="J448" i="115" s="1"/>
  <c r="J807" i="115" a="1"/>
  <c r="J807" i="115" s="1"/>
  <c r="J952" i="115" a="1"/>
  <c r="J952" i="115" s="1"/>
  <c r="J722" i="115" a="1"/>
  <c r="J722" i="115" s="1"/>
  <c r="J244" i="115" a="1"/>
  <c r="J244" i="115" s="1"/>
  <c r="J908" i="115" a="1"/>
  <c r="J908" i="115" s="1"/>
  <c r="J653" i="115" a="1"/>
  <c r="J653" i="115" s="1"/>
  <c r="J678" i="115" a="1"/>
  <c r="J678" i="115" s="1"/>
  <c r="J894" i="115" a="1"/>
  <c r="J894" i="115" s="1"/>
  <c r="J978" i="115" a="1"/>
  <c r="J978" i="115" s="1"/>
  <c r="J780" i="115" a="1"/>
  <c r="J780" i="115" s="1"/>
  <c r="J404" i="115" a="1"/>
  <c r="J404" i="115" s="1"/>
  <c r="J497" i="115" a="1"/>
  <c r="J497" i="115" s="1"/>
  <c r="J555" i="115" a="1"/>
  <c r="J555" i="115" s="1"/>
  <c r="J963" i="115" a="1"/>
  <c r="J963" i="115" s="1"/>
  <c r="J1056" i="115" a="1"/>
  <c r="J1056" i="115" s="1"/>
  <c r="J917" i="115" a="1"/>
  <c r="J917" i="115" s="1"/>
  <c r="J250" i="115" a="1"/>
  <c r="J250" i="115" s="1"/>
  <c r="J826" i="115" a="1"/>
  <c r="J826" i="115" s="1"/>
  <c r="J885" i="115" a="1"/>
  <c r="J885" i="115" s="1"/>
  <c r="J679" i="115" a="1"/>
  <c r="J679" i="115" s="1"/>
  <c r="J640" i="115" a="1"/>
  <c r="J640" i="115" s="1"/>
  <c r="J528" i="115" a="1"/>
  <c r="J528" i="115" s="1"/>
  <c r="J332" i="115" a="1"/>
  <c r="J332" i="115" s="1"/>
  <c r="J467" i="115" a="1"/>
  <c r="J467" i="115" s="1"/>
  <c r="J565" i="115" a="1"/>
  <c r="J565" i="115" s="1"/>
  <c r="J708" i="115" a="1"/>
  <c r="J708" i="115" s="1"/>
  <c r="J32" i="115" a="1"/>
  <c r="J32" i="115" s="1"/>
  <c r="J680" i="115" a="1"/>
  <c r="J680" i="115" s="1"/>
  <c r="J101" i="115" a="1"/>
  <c r="J101" i="115" s="1"/>
  <c r="J397" i="115" a="1"/>
  <c r="J397" i="115" s="1"/>
  <c r="J815" i="115" a="1"/>
  <c r="J815" i="115" s="1"/>
  <c r="J701" i="115" a="1"/>
  <c r="J701" i="115" s="1"/>
  <c r="J726" i="115" a="1"/>
  <c r="J726" i="115" s="1"/>
  <c r="J1091" i="115" a="1"/>
  <c r="J1091" i="115" s="1"/>
  <c r="J942" i="115" a="1"/>
  <c r="J942" i="115" s="1"/>
  <c r="J871" i="115" a="1"/>
  <c r="J871" i="115" s="1"/>
  <c r="J828" i="115" a="1"/>
  <c r="J828" i="115" s="1"/>
  <c r="J545" i="115" a="1"/>
  <c r="J545" i="115" s="1"/>
  <c r="J607" i="115" a="1"/>
  <c r="J607" i="115" s="1"/>
  <c r="J1051" i="115" a="1"/>
  <c r="J1051" i="115" s="1"/>
  <c r="J1009" i="115" a="1"/>
  <c r="J1009" i="115" s="1"/>
  <c r="J586" i="115" a="1"/>
  <c r="J586" i="115" s="1"/>
  <c r="J1034" i="115" a="1"/>
  <c r="J1034" i="115" s="1"/>
  <c r="J969" i="115" a="1"/>
  <c r="J969" i="115" s="1"/>
  <c r="J811" i="115" a="1"/>
  <c r="J811" i="115" s="1"/>
  <c r="J688" i="115" a="1"/>
  <c r="J688" i="115" s="1"/>
  <c r="J948" i="115" a="1"/>
  <c r="J948" i="115" s="1"/>
  <c r="J718" i="115" a="1"/>
  <c r="J718" i="115" s="1"/>
  <c r="J886" i="115" a="1"/>
  <c r="J886" i="115" s="1"/>
  <c r="J842" i="115" a="1"/>
  <c r="J842" i="115" s="1"/>
  <c r="J931" i="115" a="1"/>
  <c r="J931" i="115" s="1"/>
  <c r="J88" i="115" a="1"/>
  <c r="J88" i="115" s="1"/>
  <c r="J772" i="115" a="1"/>
  <c r="J772" i="115" s="1"/>
  <c r="J951" i="115" a="1"/>
  <c r="J951" i="115" s="1"/>
  <c r="J1048" i="115" a="1"/>
  <c r="J1048" i="115" s="1"/>
  <c r="J881" i="115" a="1"/>
  <c r="J881" i="115" s="1"/>
  <c r="J242" i="115" a="1"/>
  <c r="J242" i="115" s="1"/>
  <c r="J530" i="115" a="1"/>
  <c r="J530" i="115" s="1"/>
  <c r="J818" i="115" a="1"/>
  <c r="J818" i="115" s="1"/>
  <c r="J445" i="115" a="1"/>
  <c r="J445" i="115" s="1"/>
  <c r="J503" i="115" a="1"/>
  <c r="J503" i="115" s="1"/>
  <c r="J887" i="115" a="1"/>
  <c r="J887" i="115" s="1"/>
  <c r="J1004" i="115" a="1"/>
  <c r="J1004" i="115" s="1"/>
  <c r="J749" i="115" a="1"/>
  <c r="J749" i="115" s="1"/>
  <c r="J486" i="115" a="1"/>
  <c r="J486" i="115" s="1"/>
  <c r="J774" i="115" a="1"/>
  <c r="J774" i="115" s="1"/>
  <c r="J805" i="115" a="1"/>
  <c r="J805" i="115" s="1"/>
  <c r="J907" i="115" a="1"/>
  <c r="J907" i="115" s="1"/>
  <c r="J876" i="115" a="1"/>
  <c r="J876" i="115" s="1"/>
  <c r="J609" i="115" a="1"/>
  <c r="J609" i="115" s="1"/>
  <c r="J1061" i="115" a="1"/>
  <c r="J1061" i="115" s="1"/>
  <c r="J1082" i="115" a="1"/>
  <c r="J1082" i="115" s="1"/>
  <c r="J850" i="115" a="1"/>
  <c r="J850" i="115" s="1"/>
  <c r="J955" i="115" a="1"/>
  <c r="J955" i="115" s="1"/>
  <c r="J44" i="115" a="1"/>
  <c r="J44" i="115" s="1"/>
  <c r="J736" i="115" a="1"/>
  <c r="J736" i="115" s="1"/>
  <c r="N76" i="104"/>
  <c r="K77" i="104"/>
  <c r="I57" i="63"/>
  <c r="E43" i="109" l="1"/>
  <c r="E42" i="109"/>
  <c r="E41" i="109"/>
  <c r="AZ10" i="105" l="1"/>
  <c r="AC7" i="122"/>
  <c r="I8" i="122"/>
  <c r="J8" i="122"/>
  <c r="N8" i="122"/>
  <c r="Q8" i="122"/>
  <c r="T8" i="122"/>
  <c r="AB8" i="122"/>
  <c r="F472" i="122"/>
  <c r="F473" i="122"/>
  <c r="F474" i="122"/>
  <c r="F475" i="122"/>
  <c r="F476" i="122"/>
  <c r="F477" i="122"/>
  <c r="F478" i="122"/>
  <c r="F479" i="122"/>
  <c r="F480" i="122"/>
  <c r="F481" i="122"/>
  <c r="F482" i="122"/>
  <c r="F483" i="122"/>
  <c r="F484" i="122"/>
  <c r="F485" i="122"/>
  <c r="F486" i="122"/>
  <c r="F487" i="122"/>
  <c r="F488" i="122"/>
  <c r="F489" i="122"/>
  <c r="F490" i="122"/>
  <c r="F491" i="122"/>
  <c r="F492" i="122"/>
  <c r="F493" i="122"/>
  <c r="F494" i="122"/>
  <c r="F495" i="122"/>
  <c r="F496" i="122"/>
  <c r="F497" i="122"/>
  <c r="F498" i="122"/>
  <c r="F499" i="122"/>
  <c r="F500" i="122"/>
  <c r="F501" i="122"/>
  <c r="F502" i="122"/>
  <c r="F503" i="122"/>
  <c r="F504" i="122"/>
  <c r="F505" i="122"/>
  <c r="F506" i="122"/>
  <c r="F507" i="122"/>
  <c r="F508" i="122"/>
  <c r="F509" i="122"/>
  <c r="F510" i="122"/>
  <c r="F511" i="122"/>
  <c r="F512" i="122"/>
  <c r="F513" i="122"/>
  <c r="F514" i="122"/>
  <c r="F515" i="122"/>
  <c r="F516" i="122"/>
  <c r="F517" i="122"/>
  <c r="F518" i="122"/>
  <c r="F519" i="122"/>
  <c r="F520" i="122"/>
  <c r="F521" i="122"/>
  <c r="F522" i="122"/>
  <c r="F523" i="122"/>
  <c r="F524" i="122"/>
  <c r="F525" i="122"/>
  <c r="F526" i="122"/>
  <c r="F527" i="122"/>
  <c r="F528" i="122"/>
  <c r="F529" i="122"/>
  <c r="F530" i="122"/>
  <c r="F531" i="122"/>
  <c r="F532" i="122"/>
  <c r="F533" i="122"/>
  <c r="F534" i="122"/>
  <c r="F535" i="122"/>
  <c r="F536" i="122"/>
  <c r="F537" i="122"/>
  <c r="F538" i="122"/>
  <c r="F539" i="122"/>
  <c r="F540" i="122"/>
  <c r="F541" i="122"/>
  <c r="AA8" i="122" l="1"/>
  <c r="H8" i="122"/>
  <c r="AA7" i="122"/>
  <c r="H7" i="122"/>
  <c r="D15" i="104"/>
  <c r="D14" i="104"/>
  <c r="D17" i="104"/>
  <c r="D13" i="104"/>
  <c r="D16" i="104"/>
  <c r="O8" i="122"/>
  <c r="AJ7" i="122"/>
  <c r="S7" i="122"/>
  <c r="K7" i="122"/>
  <c r="D90" i="101"/>
  <c r="D19" i="104" l="1"/>
  <c r="K2" i="101"/>
  <c r="C1" i="110" s="1"/>
  <c r="C41" i="105"/>
  <c r="J16" i="104" l="1"/>
  <c r="C21" i="63"/>
  <c r="D41" i="105"/>
  <c r="F41" i="105" s="1"/>
  <c r="C64" i="104" l="1"/>
  <c r="D96" i="101" l="1"/>
  <c r="D97" i="101" l="1"/>
  <c r="R8" i="122" l="1"/>
  <c r="E66" i="104" s="1"/>
  <c r="D94" i="101" l="1"/>
  <c r="B42" i="109" l="1"/>
  <c r="B10" i="92" s="1"/>
  <c r="C42" i="109"/>
  <c r="C10" i="92" s="1"/>
  <c r="D42" i="109"/>
  <c r="D10" i="92" s="1"/>
  <c r="E10" i="92"/>
  <c r="F42" i="109"/>
  <c r="F10" i="92" s="1"/>
  <c r="G42" i="109"/>
  <c r="G10" i="92" s="1"/>
  <c r="H42" i="109"/>
  <c r="H10" i="92" s="1"/>
  <c r="I42" i="109"/>
  <c r="I10" i="92" s="1"/>
  <c r="J42" i="109"/>
  <c r="J10" i="92" s="1"/>
  <c r="K42" i="109"/>
  <c r="K10" i="92" s="1"/>
  <c r="L42" i="109"/>
  <c r="L10" i="92" s="1"/>
  <c r="M42" i="109"/>
  <c r="M10" i="92" s="1"/>
  <c r="N42" i="109"/>
  <c r="N10" i="92" s="1"/>
  <c r="B43" i="109"/>
  <c r="B11" i="92" s="1"/>
  <c r="C43" i="109"/>
  <c r="C11" i="92" s="1"/>
  <c r="D43" i="109"/>
  <c r="D11" i="92" s="1"/>
  <c r="E11" i="92"/>
  <c r="F43" i="109"/>
  <c r="F11" i="92" s="1"/>
  <c r="G43" i="109"/>
  <c r="G11" i="92" s="1"/>
  <c r="H43" i="109"/>
  <c r="H11" i="92" s="1"/>
  <c r="I43" i="109"/>
  <c r="I11" i="92" s="1"/>
  <c r="J43" i="109"/>
  <c r="J11" i="92" s="1"/>
  <c r="K43" i="109"/>
  <c r="K11" i="92" s="1"/>
  <c r="L43" i="109"/>
  <c r="L11" i="92" s="1"/>
  <c r="M43" i="109"/>
  <c r="M11" i="92" s="1"/>
  <c r="N43" i="109"/>
  <c r="N11" i="92" s="1"/>
  <c r="C41" i="109"/>
  <c r="C9" i="92" s="1"/>
  <c r="D41" i="109"/>
  <c r="D9" i="92" s="1"/>
  <c r="E9" i="92"/>
  <c r="F41" i="109"/>
  <c r="F9" i="92" s="1"/>
  <c r="G41" i="109"/>
  <c r="G9" i="92" s="1"/>
  <c r="H41" i="109"/>
  <c r="H9" i="92" s="1"/>
  <c r="I41" i="109"/>
  <c r="I9" i="92" s="1"/>
  <c r="J41" i="109"/>
  <c r="J9" i="92" s="1"/>
  <c r="K41" i="109"/>
  <c r="K9" i="92" s="1"/>
  <c r="L41" i="109"/>
  <c r="L9" i="92" s="1"/>
  <c r="M41" i="109"/>
  <c r="M9" i="92" s="1"/>
  <c r="N41" i="109"/>
  <c r="N9" i="92" s="1"/>
  <c r="B41" i="109"/>
  <c r="B9" i="92" s="1"/>
  <c r="K78" i="104" l="1"/>
  <c r="S13" i="108"/>
  <c r="T13" i="108"/>
  <c r="U13" i="108"/>
  <c r="V13" i="108"/>
  <c r="W13" i="108"/>
  <c r="X13" i="108"/>
  <c r="S14" i="108"/>
  <c r="T14" i="108"/>
  <c r="U14" i="108"/>
  <c r="V14" i="108"/>
  <c r="W14" i="108"/>
  <c r="X14" i="108"/>
  <c r="S15" i="108"/>
  <c r="T15" i="108"/>
  <c r="U15" i="108"/>
  <c r="V15" i="108"/>
  <c r="W15" i="108"/>
  <c r="X15" i="108"/>
  <c r="S16" i="108"/>
  <c r="T16" i="108"/>
  <c r="U16" i="108"/>
  <c r="V16" i="108"/>
  <c r="W16" i="108"/>
  <c r="X16" i="108"/>
  <c r="S17" i="108"/>
  <c r="T17" i="108"/>
  <c r="U17" i="108"/>
  <c r="V17" i="108"/>
  <c r="W17" i="108"/>
  <c r="X17" i="108"/>
  <c r="S18" i="108"/>
  <c r="T18" i="108"/>
  <c r="U18" i="108"/>
  <c r="V18" i="108"/>
  <c r="W18" i="108"/>
  <c r="X18" i="108"/>
  <c r="S19" i="108"/>
  <c r="T19" i="108"/>
  <c r="U19" i="108"/>
  <c r="V19" i="108"/>
  <c r="W19" i="108"/>
  <c r="X19" i="108"/>
  <c r="S20" i="108"/>
  <c r="T20" i="108"/>
  <c r="U20" i="108"/>
  <c r="V20" i="108"/>
  <c r="W20" i="108"/>
  <c r="X20" i="108"/>
  <c r="S21" i="108"/>
  <c r="T21" i="108"/>
  <c r="U21" i="108"/>
  <c r="V21" i="108"/>
  <c r="W21" i="108"/>
  <c r="X21" i="108"/>
  <c r="S22" i="108"/>
  <c r="T22" i="108"/>
  <c r="U22" i="108"/>
  <c r="V22" i="108"/>
  <c r="W22" i="108"/>
  <c r="X22" i="108"/>
  <c r="S23" i="108"/>
  <c r="T23" i="108"/>
  <c r="U23" i="108"/>
  <c r="V23" i="108"/>
  <c r="W23" i="108"/>
  <c r="X23" i="108"/>
  <c r="S24" i="108"/>
  <c r="T24" i="108"/>
  <c r="U24" i="108"/>
  <c r="V24" i="108"/>
  <c r="W24" i="108"/>
  <c r="X24" i="108"/>
  <c r="S25" i="108"/>
  <c r="T25" i="108"/>
  <c r="U25" i="108"/>
  <c r="V25" i="108"/>
  <c r="W25" i="108"/>
  <c r="X25" i="108"/>
  <c r="S26" i="108"/>
  <c r="T26" i="108"/>
  <c r="U26" i="108"/>
  <c r="V26" i="108"/>
  <c r="W26" i="108"/>
  <c r="X26" i="108"/>
  <c r="S27" i="108"/>
  <c r="T27" i="108"/>
  <c r="U27" i="108"/>
  <c r="V27" i="108"/>
  <c r="W27" i="108"/>
  <c r="X27" i="108"/>
  <c r="S28" i="108"/>
  <c r="T28" i="108"/>
  <c r="U28" i="108"/>
  <c r="V28" i="108"/>
  <c r="W28" i="108"/>
  <c r="X28" i="108"/>
  <c r="S29" i="108"/>
  <c r="T29" i="108"/>
  <c r="U29" i="108"/>
  <c r="V29" i="108"/>
  <c r="W29" i="108"/>
  <c r="X29" i="108"/>
  <c r="S30" i="108"/>
  <c r="T30" i="108"/>
  <c r="U30" i="108"/>
  <c r="V30" i="108"/>
  <c r="W30" i="108"/>
  <c r="X30" i="108"/>
  <c r="S31" i="108"/>
  <c r="T31" i="108"/>
  <c r="U31" i="108"/>
  <c r="V31" i="108"/>
  <c r="W31" i="108"/>
  <c r="X31" i="108"/>
  <c r="S32" i="108"/>
  <c r="T32" i="108"/>
  <c r="U32" i="108"/>
  <c r="V32" i="108"/>
  <c r="W32" i="108"/>
  <c r="X32" i="108"/>
  <c r="S33" i="108"/>
  <c r="T33" i="108"/>
  <c r="U33" i="108"/>
  <c r="V33" i="108"/>
  <c r="W33" i="108"/>
  <c r="X33" i="108"/>
  <c r="S34" i="108"/>
  <c r="T34" i="108"/>
  <c r="U34" i="108"/>
  <c r="V34" i="108"/>
  <c r="W34" i="108"/>
  <c r="X34" i="108"/>
  <c r="S35" i="108"/>
  <c r="T35" i="108"/>
  <c r="U35" i="108"/>
  <c r="V35" i="108"/>
  <c r="W35" i="108"/>
  <c r="X35" i="108"/>
  <c r="S36" i="108"/>
  <c r="T36" i="108"/>
  <c r="U36" i="108"/>
  <c r="V36" i="108"/>
  <c r="W36" i="108"/>
  <c r="X36" i="108"/>
  <c r="S37" i="108"/>
  <c r="T37" i="108"/>
  <c r="U37" i="108"/>
  <c r="V37" i="108"/>
  <c r="W37" i="108"/>
  <c r="X37" i="108"/>
  <c r="S38" i="108"/>
  <c r="T38" i="108"/>
  <c r="U38" i="108"/>
  <c r="V38" i="108"/>
  <c r="W38" i="108"/>
  <c r="X38" i="108"/>
  <c r="S39" i="108"/>
  <c r="T39" i="108"/>
  <c r="U39" i="108"/>
  <c r="V39" i="108"/>
  <c r="W39" i="108"/>
  <c r="X39" i="108"/>
  <c r="S40" i="108"/>
  <c r="T40" i="108"/>
  <c r="U40" i="108"/>
  <c r="V40" i="108"/>
  <c r="W40" i="108"/>
  <c r="X40" i="108"/>
  <c r="S41" i="108"/>
  <c r="T41" i="108"/>
  <c r="U41" i="108"/>
  <c r="V41" i="108"/>
  <c r="W41" i="108"/>
  <c r="X41" i="108"/>
  <c r="S42" i="108"/>
  <c r="T42" i="108"/>
  <c r="U42" i="108"/>
  <c r="V42" i="108"/>
  <c r="W42" i="108"/>
  <c r="X42" i="108"/>
  <c r="S43" i="108"/>
  <c r="T43" i="108"/>
  <c r="U43" i="108"/>
  <c r="V43" i="108"/>
  <c r="W43" i="108"/>
  <c r="X43" i="108"/>
  <c r="S44" i="108"/>
  <c r="T44" i="108"/>
  <c r="U44" i="108"/>
  <c r="V44" i="108"/>
  <c r="W44" i="108"/>
  <c r="X44" i="108"/>
  <c r="S45" i="108"/>
  <c r="T45" i="108"/>
  <c r="U45" i="108"/>
  <c r="V45" i="108"/>
  <c r="W45" i="108"/>
  <c r="X45" i="108"/>
  <c r="S46" i="108"/>
  <c r="T46" i="108"/>
  <c r="U46" i="108"/>
  <c r="V46" i="108"/>
  <c r="W46" i="108"/>
  <c r="X46" i="108"/>
  <c r="S47" i="108"/>
  <c r="T47" i="108"/>
  <c r="U47" i="108"/>
  <c r="V47" i="108"/>
  <c r="W47" i="108"/>
  <c r="X47" i="108"/>
  <c r="S48" i="108"/>
  <c r="T48" i="108"/>
  <c r="U48" i="108"/>
  <c r="V48" i="108"/>
  <c r="W48" i="108"/>
  <c r="X48" i="108"/>
  <c r="S49" i="108"/>
  <c r="T49" i="108"/>
  <c r="U49" i="108"/>
  <c r="V49" i="108"/>
  <c r="W49" i="108"/>
  <c r="X49" i="108"/>
  <c r="S50" i="108"/>
  <c r="T50" i="108"/>
  <c r="U50" i="108"/>
  <c r="V50" i="108"/>
  <c r="W50" i="108"/>
  <c r="X50" i="108"/>
  <c r="S51" i="108"/>
  <c r="T51" i="108"/>
  <c r="U51" i="108"/>
  <c r="V51" i="108"/>
  <c r="W51" i="108"/>
  <c r="X51" i="108"/>
  <c r="S52" i="108"/>
  <c r="T52" i="108"/>
  <c r="U52" i="108"/>
  <c r="V52" i="108"/>
  <c r="W52" i="108"/>
  <c r="X52" i="108"/>
  <c r="S53" i="108"/>
  <c r="T53" i="108"/>
  <c r="U53" i="108"/>
  <c r="V53" i="108"/>
  <c r="W53" i="108"/>
  <c r="X53" i="108"/>
  <c r="S54" i="108"/>
  <c r="T54" i="108"/>
  <c r="U54" i="108"/>
  <c r="V54" i="108"/>
  <c r="W54" i="108"/>
  <c r="X54" i="108"/>
  <c r="S55" i="108"/>
  <c r="T55" i="108"/>
  <c r="U55" i="108"/>
  <c r="V55" i="108"/>
  <c r="W55" i="108"/>
  <c r="X55" i="108"/>
  <c r="S56" i="108"/>
  <c r="T56" i="108"/>
  <c r="U56" i="108"/>
  <c r="V56" i="108"/>
  <c r="W56" i="108"/>
  <c r="X56" i="108"/>
  <c r="S57" i="108"/>
  <c r="T57" i="108"/>
  <c r="U57" i="108"/>
  <c r="V57" i="108"/>
  <c r="W57" i="108"/>
  <c r="X57" i="108"/>
  <c r="S58" i="108"/>
  <c r="T58" i="108"/>
  <c r="U58" i="108"/>
  <c r="V58" i="108"/>
  <c r="W58" i="108"/>
  <c r="X58" i="108"/>
  <c r="S59" i="108"/>
  <c r="T59" i="108"/>
  <c r="U59" i="108"/>
  <c r="V59" i="108"/>
  <c r="W59" i="108"/>
  <c r="X59" i="108"/>
  <c r="S60" i="108"/>
  <c r="T60" i="108"/>
  <c r="U60" i="108"/>
  <c r="V60" i="108"/>
  <c r="W60" i="108"/>
  <c r="X60" i="108"/>
  <c r="S61" i="108"/>
  <c r="T61" i="108"/>
  <c r="U61" i="108"/>
  <c r="V61" i="108"/>
  <c r="W61" i="108"/>
  <c r="X61" i="108"/>
  <c r="S62" i="108"/>
  <c r="T62" i="108"/>
  <c r="U62" i="108"/>
  <c r="V62" i="108"/>
  <c r="W62" i="108"/>
  <c r="X62" i="108"/>
  <c r="S63" i="108"/>
  <c r="T63" i="108"/>
  <c r="U63" i="108"/>
  <c r="V63" i="108"/>
  <c r="W63" i="108"/>
  <c r="X63" i="108"/>
  <c r="S64" i="108"/>
  <c r="T64" i="108"/>
  <c r="U64" i="108"/>
  <c r="V64" i="108"/>
  <c r="W64" i="108"/>
  <c r="X64" i="108"/>
  <c r="S65" i="108"/>
  <c r="T65" i="108"/>
  <c r="U65" i="108"/>
  <c r="V65" i="108"/>
  <c r="W65" i="108"/>
  <c r="X65" i="108"/>
  <c r="S66" i="108"/>
  <c r="T66" i="108"/>
  <c r="U66" i="108"/>
  <c r="V66" i="108"/>
  <c r="W66" i="108"/>
  <c r="X66" i="108"/>
  <c r="S67" i="108"/>
  <c r="T67" i="108"/>
  <c r="U67" i="108"/>
  <c r="V67" i="108"/>
  <c r="W67" i="108"/>
  <c r="X67" i="108"/>
  <c r="S68" i="108"/>
  <c r="T68" i="108"/>
  <c r="U68" i="108"/>
  <c r="V68" i="108"/>
  <c r="W68" i="108"/>
  <c r="X68" i="108"/>
  <c r="S69" i="108"/>
  <c r="T69" i="108"/>
  <c r="U69" i="108"/>
  <c r="V69" i="108"/>
  <c r="W69" i="108"/>
  <c r="X69" i="108"/>
  <c r="S70" i="108"/>
  <c r="T70" i="108"/>
  <c r="U70" i="108"/>
  <c r="V70" i="108"/>
  <c r="W70" i="108"/>
  <c r="X70" i="108"/>
  <c r="S71" i="108"/>
  <c r="T71" i="108"/>
  <c r="U71" i="108"/>
  <c r="V71" i="108"/>
  <c r="W71" i="108"/>
  <c r="X71" i="108"/>
  <c r="S72" i="108"/>
  <c r="T72" i="108"/>
  <c r="U72" i="108"/>
  <c r="V72" i="108"/>
  <c r="W72" i="108"/>
  <c r="X72" i="108"/>
  <c r="S73" i="108"/>
  <c r="T73" i="108"/>
  <c r="U73" i="108"/>
  <c r="V73" i="108"/>
  <c r="W73" i="108"/>
  <c r="X73" i="108"/>
  <c r="S74" i="108"/>
  <c r="T74" i="108"/>
  <c r="U74" i="108"/>
  <c r="V74" i="108"/>
  <c r="W74" i="108"/>
  <c r="X74" i="108"/>
  <c r="S75" i="108"/>
  <c r="T75" i="108"/>
  <c r="U75" i="108"/>
  <c r="V75" i="108"/>
  <c r="W75" i="108"/>
  <c r="X75" i="108"/>
  <c r="S76" i="108"/>
  <c r="T76" i="108"/>
  <c r="U76" i="108"/>
  <c r="V76" i="108"/>
  <c r="W76" i="108"/>
  <c r="X76" i="108"/>
  <c r="S77" i="108"/>
  <c r="T77" i="108"/>
  <c r="U77" i="108"/>
  <c r="V77" i="108"/>
  <c r="W77" i="108"/>
  <c r="X77" i="108"/>
  <c r="S78" i="108"/>
  <c r="T78" i="108"/>
  <c r="U78" i="108"/>
  <c r="V78" i="108"/>
  <c r="W78" i="108"/>
  <c r="X78" i="108"/>
  <c r="S79" i="108"/>
  <c r="T79" i="108"/>
  <c r="U79" i="108"/>
  <c r="V79" i="108"/>
  <c r="W79" i="108"/>
  <c r="X79" i="108"/>
  <c r="S80" i="108"/>
  <c r="T80" i="108"/>
  <c r="U80" i="108"/>
  <c r="V80" i="108"/>
  <c r="W80" i="108"/>
  <c r="X80" i="108"/>
  <c r="S81" i="108"/>
  <c r="T81" i="108"/>
  <c r="U81" i="108"/>
  <c r="V81" i="108"/>
  <c r="W81" i="108"/>
  <c r="X81" i="108"/>
  <c r="S82" i="108"/>
  <c r="T82" i="108"/>
  <c r="U82" i="108"/>
  <c r="V82" i="108"/>
  <c r="W82" i="108"/>
  <c r="X82" i="108"/>
  <c r="S83" i="108"/>
  <c r="T83" i="108"/>
  <c r="U83" i="108"/>
  <c r="V83" i="108"/>
  <c r="W83" i="108"/>
  <c r="X83" i="108"/>
  <c r="S84" i="108"/>
  <c r="T84" i="108"/>
  <c r="U84" i="108"/>
  <c r="V84" i="108"/>
  <c r="W84" i="108"/>
  <c r="X84" i="108"/>
  <c r="S85" i="108"/>
  <c r="T85" i="108"/>
  <c r="U85" i="108"/>
  <c r="V85" i="108"/>
  <c r="W85" i="108"/>
  <c r="X85" i="108"/>
  <c r="S86" i="108"/>
  <c r="T86" i="108"/>
  <c r="U86" i="108"/>
  <c r="V86" i="108"/>
  <c r="W86" i="108"/>
  <c r="X86" i="108"/>
  <c r="S87" i="108"/>
  <c r="T87" i="108"/>
  <c r="U87" i="108"/>
  <c r="V87" i="108"/>
  <c r="W87" i="108"/>
  <c r="X87" i="108"/>
  <c r="S88" i="108"/>
  <c r="T88" i="108"/>
  <c r="U88" i="108"/>
  <c r="V88" i="108"/>
  <c r="W88" i="108"/>
  <c r="X88" i="108"/>
  <c r="S89" i="108"/>
  <c r="T89" i="108"/>
  <c r="U89" i="108"/>
  <c r="V89" i="108"/>
  <c r="W89" i="108"/>
  <c r="X89" i="108"/>
  <c r="S90" i="108"/>
  <c r="T90" i="108"/>
  <c r="U90" i="108"/>
  <c r="V90" i="108"/>
  <c r="W90" i="108"/>
  <c r="X90" i="108"/>
  <c r="S91" i="108"/>
  <c r="T91" i="108"/>
  <c r="U91" i="108"/>
  <c r="V91" i="108"/>
  <c r="W91" i="108"/>
  <c r="X91" i="108"/>
  <c r="S92" i="108"/>
  <c r="T92" i="108"/>
  <c r="U92" i="108"/>
  <c r="V92" i="108"/>
  <c r="W92" i="108"/>
  <c r="X92" i="108"/>
  <c r="S93" i="108"/>
  <c r="T93" i="108"/>
  <c r="U93" i="108"/>
  <c r="V93" i="108"/>
  <c r="W93" i="108"/>
  <c r="X93" i="108"/>
  <c r="S94" i="108"/>
  <c r="T94" i="108"/>
  <c r="U94" i="108"/>
  <c r="V94" i="108"/>
  <c r="W94" i="108"/>
  <c r="X94" i="108"/>
  <c r="S95" i="108"/>
  <c r="T95" i="108"/>
  <c r="U95" i="108"/>
  <c r="V95" i="108"/>
  <c r="W95" i="108"/>
  <c r="X95" i="108"/>
  <c r="S96" i="108"/>
  <c r="T96" i="108"/>
  <c r="U96" i="108"/>
  <c r="V96" i="108"/>
  <c r="W96" i="108"/>
  <c r="X96" i="108"/>
  <c r="S97" i="108"/>
  <c r="T97" i="108"/>
  <c r="U97" i="108"/>
  <c r="V97" i="108"/>
  <c r="W97" i="108"/>
  <c r="X97" i="108"/>
  <c r="S98" i="108"/>
  <c r="T98" i="108"/>
  <c r="U98" i="108"/>
  <c r="V98" i="108"/>
  <c r="W98" i="108"/>
  <c r="X98" i="108"/>
  <c r="S99" i="108"/>
  <c r="T99" i="108"/>
  <c r="U99" i="108"/>
  <c r="V99" i="108"/>
  <c r="W99" i="108"/>
  <c r="X99" i="108"/>
  <c r="S100" i="108"/>
  <c r="T100" i="108"/>
  <c r="U100" i="108"/>
  <c r="V100" i="108"/>
  <c r="W100" i="108"/>
  <c r="X100" i="108"/>
  <c r="S101" i="108"/>
  <c r="T101" i="108"/>
  <c r="U101" i="108"/>
  <c r="V101" i="108"/>
  <c r="W101" i="108"/>
  <c r="X101" i="108"/>
  <c r="S102" i="108"/>
  <c r="T102" i="108"/>
  <c r="U102" i="108"/>
  <c r="V102" i="108"/>
  <c r="W102" i="108"/>
  <c r="X102" i="108"/>
  <c r="S103" i="108"/>
  <c r="T103" i="108"/>
  <c r="U103" i="108"/>
  <c r="V103" i="108"/>
  <c r="W103" i="108"/>
  <c r="X103" i="108"/>
  <c r="S104" i="108"/>
  <c r="T104" i="108"/>
  <c r="U104" i="108"/>
  <c r="V104" i="108"/>
  <c r="W104" i="108"/>
  <c r="X104" i="108"/>
  <c r="S105" i="108"/>
  <c r="T105" i="108"/>
  <c r="U105" i="108"/>
  <c r="V105" i="108"/>
  <c r="W105" i="108"/>
  <c r="X105" i="108"/>
  <c r="S106" i="108"/>
  <c r="T106" i="108"/>
  <c r="U106" i="108"/>
  <c r="V106" i="108"/>
  <c r="W106" i="108"/>
  <c r="X106" i="108"/>
  <c r="S107" i="108"/>
  <c r="T107" i="108"/>
  <c r="U107" i="108"/>
  <c r="V107" i="108"/>
  <c r="W107" i="108"/>
  <c r="X107" i="108"/>
  <c r="S108" i="108"/>
  <c r="T108" i="108"/>
  <c r="U108" i="108"/>
  <c r="V108" i="108"/>
  <c r="W108" i="108"/>
  <c r="X108" i="108"/>
  <c r="S109" i="108"/>
  <c r="T109" i="108"/>
  <c r="U109" i="108"/>
  <c r="V109" i="108"/>
  <c r="W109" i="108"/>
  <c r="X109" i="108"/>
  <c r="S110" i="108"/>
  <c r="T110" i="108"/>
  <c r="U110" i="108"/>
  <c r="V110" i="108"/>
  <c r="W110" i="108"/>
  <c r="X110" i="108"/>
  <c r="S111" i="108"/>
  <c r="T111" i="108"/>
  <c r="U111" i="108"/>
  <c r="V111" i="108"/>
  <c r="W111" i="108"/>
  <c r="X111" i="108"/>
  <c r="S112" i="108"/>
  <c r="T112" i="108"/>
  <c r="U112" i="108"/>
  <c r="V112" i="108"/>
  <c r="W112" i="108"/>
  <c r="X112" i="108"/>
  <c r="S113" i="108"/>
  <c r="T113" i="108"/>
  <c r="U113" i="108"/>
  <c r="V113" i="108"/>
  <c r="W113" i="108"/>
  <c r="X113" i="108"/>
  <c r="S114" i="108"/>
  <c r="T114" i="108"/>
  <c r="U114" i="108"/>
  <c r="V114" i="108"/>
  <c r="W114" i="108"/>
  <c r="X114" i="108"/>
  <c r="S115" i="108"/>
  <c r="T115" i="108"/>
  <c r="U115" i="108"/>
  <c r="V115" i="108"/>
  <c r="W115" i="108"/>
  <c r="X115" i="108"/>
  <c r="S116" i="108"/>
  <c r="T116" i="108"/>
  <c r="U116" i="108"/>
  <c r="V116" i="108"/>
  <c r="W116" i="108"/>
  <c r="X116" i="108"/>
  <c r="S117" i="108"/>
  <c r="T117" i="108"/>
  <c r="U117" i="108"/>
  <c r="V117" i="108"/>
  <c r="W117" i="108"/>
  <c r="X117" i="108"/>
  <c r="S118" i="108"/>
  <c r="T118" i="108"/>
  <c r="U118" i="108"/>
  <c r="V118" i="108"/>
  <c r="W118" i="108"/>
  <c r="X118" i="108"/>
  <c r="S119" i="108"/>
  <c r="T119" i="108"/>
  <c r="U119" i="108"/>
  <c r="V119" i="108"/>
  <c r="W119" i="108"/>
  <c r="X119" i="108"/>
  <c r="S120" i="108"/>
  <c r="T120" i="108"/>
  <c r="U120" i="108"/>
  <c r="V120" i="108"/>
  <c r="W120" i="108"/>
  <c r="X120" i="108"/>
  <c r="S121" i="108"/>
  <c r="T121" i="108"/>
  <c r="U121" i="108"/>
  <c r="V121" i="108"/>
  <c r="W121" i="108"/>
  <c r="X121" i="108"/>
  <c r="S122" i="108"/>
  <c r="T122" i="108"/>
  <c r="U122" i="108"/>
  <c r="V122" i="108"/>
  <c r="W122" i="108"/>
  <c r="X122" i="108"/>
  <c r="S123" i="108"/>
  <c r="T123" i="108"/>
  <c r="U123" i="108"/>
  <c r="V123" i="108"/>
  <c r="W123" i="108"/>
  <c r="X123" i="108"/>
  <c r="S124" i="108"/>
  <c r="T124" i="108"/>
  <c r="U124" i="108"/>
  <c r="V124" i="108"/>
  <c r="W124" i="108"/>
  <c r="X124" i="108"/>
  <c r="S125" i="108"/>
  <c r="T125" i="108"/>
  <c r="U125" i="108"/>
  <c r="V125" i="108"/>
  <c r="W125" i="108"/>
  <c r="X125" i="108"/>
  <c r="S126" i="108"/>
  <c r="T126" i="108"/>
  <c r="U126" i="108"/>
  <c r="V126" i="108"/>
  <c r="W126" i="108"/>
  <c r="X126" i="108"/>
  <c r="S127" i="108"/>
  <c r="T127" i="108"/>
  <c r="U127" i="108"/>
  <c r="V127" i="108"/>
  <c r="W127" i="108"/>
  <c r="X127" i="108"/>
  <c r="S128" i="108"/>
  <c r="T128" i="108"/>
  <c r="U128" i="108"/>
  <c r="V128" i="108"/>
  <c r="W128" i="108"/>
  <c r="X128" i="108"/>
  <c r="S129" i="108"/>
  <c r="T129" i="108"/>
  <c r="U129" i="108"/>
  <c r="V129" i="108"/>
  <c r="W129" i="108"/>
  <c r="X129" i="108"/>
  <c r="S130" i="108"/>
  <c r="T130" i="108"/>
  <c r="U130" i="108"/>
  <c r="V130" i="108"/>
  <c r="W130" i="108"/>
  <c r="X130" i="108"/>
  <c r="S131" i="108"/>
  <c r="T131" i="108"/>
  <c r="U131" i="108"/>
  <c r="V131" i="108"/>
  <c r="W131" i="108"/>
  <c r="X131" i="108"/>
  <c r="S132" i="108"/>
  <c r="T132" i="108"/>
  <c r="U132" i="108"/>
  <c r="V132" i="108"/>
  <c r="W132" i="108"/>
  <c r="X132" i="108"/>
  <c r="S133" i="108"/>
  <c r="T133" i="108"/>
  <c r="U133" i="108"/>
  <c r="V133" i="108"/>
  <c r="W133" i="108"/>
  <c r="X133" i="108"/>
  <c r="S134" i="108"/>
  <c r="T134" i="108"/>
  <c r="U134" i="108"/>
  <c r="V134" i="108"/>
  <c r="W134" i="108"/>
  <c r="X134" i="108"/>
  <c r="S135" i="108"/>
  <c r="T135" i="108"/>
  <c r="U135" i="108"/>
  <c r="V135" i="108"/>
  <c r="W135" i="108"/>
  <c r="X135" i="108"/>
  <c r="S136" i="108"/>
  <c r="T136" i="108"/>
  <c r="U136" i="108"/>
  <c r="V136" i="108"/>
  <c r="W136" i="108"/>
  <c r="X136" i="108"/>
  <c r="S137" i="108"/>
  <c r="T137" i="108"/>
  <c r="U137" i="108"/>
  <c r="V137" i="108"/>
  <c r="W137" i="108"/>
  <c r="X137" i="108"/>
  <c r="S138" i="108"/>
  <c r="T138" i="108"/>
  <c r="U138" i="108"/>
  <c r="V138" i="108"/>
  <c r="W138" i="108"/>
  <c r="X138" i="108"/>
  <c r="S139" i="108"/>
  <c r="T139" i="108"/>
  <c r="U139" i="108"/>
  <c r="V139" i="108"/>
  <c r="W139" i="108"/>
  <c r="X139" i="108"/>
  <c r="S140" i="108"/>
  <c r="T140" i="108"/>
  <c r="U140" i="108"/>
  <c r="V140" i="108"/>
  <c r="W140" i="108"/>
  <c r="X140" i="108"/>
  <c r="S141" i="108"/>
  <c r="T141" i="108"/>
  <c r="U141" i="108"/>
  <c r="V141" i="108"/>
  <c r="W141" i="108"/>
  <c r="X141" i="108"/>
  <c r="S142" i="108"/>
  <c r="T142" i="108"/>
  <c r="U142" i="108"/>
  <c r="V142" i="108"/>
  <c r="W142" i="108"/>
  <c r="X142" i="108"/>
  <c r="S143" i="108"/>
  <c r="T143" i="108"/>
  <c r="U143" i="108"/>
  <c r="V143" i="108"/>
  <c r="W143" i="108"/>
  <c r="X143" i="108"/>
  <c r="S144" i="108"/>
  <c r="T144" i="108"/>
  <c r="U144" i="108"/>
  <c r="V144" i="108"/>
  <c r="W144" i="108"/>
  <c r="X144" i="108"/>
  <c r="S145" i="108"/>
  <c r="T145" i="108"/>
  <c r="U145" i="108"/>
  <c r="V145" i="108"/>
  <c r="W145" i="108"/>
  <c r="X145" i="108"/>
  <c r="S146" i="108"/>
  <c r="T146" i="108"/>
  <c r="U146" i="108"/>
  <c r="V146" i="108"/>
  <c r="W146" i="108"/>
  <c r="X146" i="108"/>
  <c r="S147" i="108"/>
  <c r="T147" i="108"/>
  <c r="U147" i="108"/>
  <c r="V147" i="108"/>
  <c r="W147" i="108"/>
  <c r="X147" i="108"/>
  <c r="S148" i="108"/>
  <c r="T148" i="108"/>
  <c r="U148" i="108"/>
  <c r="V148" i="108"/>
  <c r="W148" i="108"/>
  <c r="X148" i="108"/>
  <c r="S149" i="108"/>
  <c r="T149" i="108"/>
  <c r="U149" i="108"/>
  <c r="V149" i="108"/>
  <c r="W149" i="108"/>
  <c r="X149" i="108"/>
  <c r="S150" i="108"/>
  <c r="T150" i="108"/>
  <c r="U150" i="108"/>
  <c r="V150" i="108"/>
  <c r="W150" i="108"/>
  <c r="X150" i="108"/>
  <c r="S151" i="108"/>
  <c r="T151" i="108"/>
  <c r="U151" i="108"/>
  <c r="V151" i="108"/>
  <c r="W151" i="108"/>
  <c r="X151" i="108"/>
  <c r="S152" i="108"/>
  <c r="T152" i="108"/>
  <c r="U152" i="108"/>
  <c r="V152" i="108"/>
  <c r="W152" i="108"/>
  <c r="X152" i="108"/>
  <c r="S153" i="108"/>
  <c r="T153" i="108"/>
  <c r="U153" i="108"/>
  <c r="V153" i="108"/>
  <c r="W153" i="108"/>
  <c r="X153" i="108"/>
  <c r="S154" i="108"/>
  <c r="T154" i="108"/>
  <c r="U154" i="108"/>
  <c r="V154" i="108"/>
  <c r="W154" i="108"/>
  <c r="X154" i="108"/>
  <c r="S155" i="108"/>
  <c r="T155" i="108"/>
  <c r="U155" i="108"/>
  <c r="V155" i="108"/>
  <c r="W155" i="108"/>
  <c r="X155" i="108"/>
  <c r="S156" i="108"/>
  <c r="T156" i="108"/>
  <c r="U156" i="108"/>
  <c r="V156" i="108"/>
  <c r="W156" i="108"/>
  <c r="X156" i="108"/>
  <c r="S157" i="108"/>
  <c r="T157" i="108"/>
  <c r="U157" i="108"/>
  <c r="V157" i="108"/>
  <c r="W157" i="108"/>
  <c r="X157" i="108"/>
  <c r="S158" i="108"/>
  <c r="T158" i="108"/>
  <c r="U158" i="108"/>
  <c r="V158" i="108"/>
  <c r="W158" i="108"/>
  <c r="X158" i="108"/>
  <c r="S159" i="108"/>
  <c r="T159" i="108"/>
  <c r="U159" i="108"/>
  <c r="V159" i="108"/>
  <c r="W159" i="108"/>
  <c r="X159" i="108"/>
  <c r="S160" i="108"/>
  <c r="T160" i="108"/>
  <c r="U160" i="108"/>
  <c r="V160" i="108"/>
  <c r="W160" i="108"/>
  <c r="X160" i="108"/>
  <c r="S161" i="108"/>
  <c r="T161" i="108"/>
  <c r="U161" i="108"/>
  <c r="V161" i="108"/>
  <c r="W161" i="108"/>
  <c r="X161" i="108"/>
  <c r="S162" i="108"/>
  <c r="T162" i="108"/>
  <c r="U162" i="108"/>
  <c r="V162" i="108"/>
  <c r="W162" i="108"/>
  <c r="X162" i="108"/>
  <c r="S163" i="108"/>
  <c r="T163" i="108"/>
  <c r="U163" i="108"/>
  <c r="V163" i="108"/>
  <c r="W163" i="108"/>
  <c r="X163" i="108"/>
  <c r="S164" i="108"/>
  <c r="T164" i="108"/>
  <c r="U164" i="108"/>
  <c r="V164" i="108"/>
  <c r="W164" i="108"/>
  <c r="X164" i="108"/>
  <c r="S165" i="108"/>
  <c r="T165" i="108"/>
  <c r="U165" i="108"/>
  <c r="V165" i="108"/>
  <c r="W165" i="108"/>
  <c r="X165" i="108"/>
  <c r="S166" i="108"/>
  <c r="T166" i="108"/>
  <c r="U166" i="108"/>
  <c r="V166" i="108"/>
  <c r="W166" i="108"/>
  <c r="X166" i="108"/>
  <c r="S167" i="108"/>
  <c r="T167" i="108"/>
  <c r="U167" i="108"/>
  <c r="V167" i="108"/>
  <c r="W167" i="108"/>
  <c r="X167" i="108"/>
  <c r="S168" i="108"/>
  <c r="T168" i="108"/>
  <c r="U168" i="108"/>
  <c r="V168" i="108"/>
  <c r="W168" i="108"/>
  <c r="X168" i="108"/>
  <c r="S169" i="108"/>
  <c r="T169" i="108"/>
  <c r="U169" i="108"/>
  <c r="V169" i="108"/>
  <c r="W169" i="108"/>
  <c r="X169" i="108"/>
  <c r="S170" i="108"/>
  <c r="T170" i="108"/>
  <c r="U170" i="108"/>
  <c r="V170" i="108"/>
  <c r="W170" i="108"/>
  <c r="X170" i="108"/>
  <c r="S171" i="108"/>
  <c r="T171" i="108"/>
  <c r="U171" i="108"/>
  <c r="V171" i="108"/>
  <c r="W171" i="108"/>
  <c r="X171" i="108"/>
  <c r="S172" i="108"/>
  <c r="T172" i="108"/>
  <c r="U172" i="108"/>
  <c r="V172" i="108"/>
  <c r="W172" i="108"/>
  <c r="X172" i="108"/>
  <c r="S173" i="108"/>
  <c r="T173" i="108"/>
  <c r="U173" i="108"/>
  <c r="V173" i="108"/>
  <c r="W173" i="108"/>
  <c r="X173" i="108"/>
  <c r="S174" i="108"/>
  <c r="T174" i="108"/>
  <c r="U174" i="108"/>
  <c r="V174" i="108"/>
  <c r="W174" i="108"/>
  <c r="X174" i="108"/>
  <c r="S175" i="108"/>
  <c r="T175" i="108"/>
  <c r="U175" i="108"/>
  <c r="V175" i="108"/>
  <c r="W175" i="108"/>
  <c r="X175" i="108"/>
  <c r="S176" i="108"/>
  <c r="T176" i="108"/>
  <c r="U176" i="108"/>
  <c r="V176" i="108"/>
  <c r="W176" i="108"/>
  <c r="X176" i="108"/>
  <c r="S177" i="108"/>
  <c r="T177" i="108"/>
  <c r="U177" i="108"/>
  <c r="V177" i="108"/>
  <c r="W177" i="108"/>
  <c r="X177" i="108"/>
  <c r="S178" i="108"/>
  <c r="T178" i="108"/>
  <c r="U178" i="108"/>
  <c r="V178" i="108"/>
  <c r="W178" i="108"/>
  <c r="X178" i="108"/>
  <c r="S179" i="108"/>
  <c r="T179" i="108"/>
  <c r="U179" i="108"/>
  <c r="V179" i="108"/>
  <c r="W179" i="108"/>
  <c r="X179" i="108"/>
  <c r="S180" i="108"/>
  <c r="T180" i="108"/>
  <c r="U180" i="108"/>
  <c r="V180" i="108"/>
  <c r="W180" i="108"/>
  <c r="X180" i="108"/>
  <c r="S181" i="108"/>
  <c r="T181" i="108"/>
  <c r="U181" i="108"/>
  <c r="V181" i="108"/>
  <c r="W181" i="108"/>
  <c r="X181" i="108"/>
  <c r="S182" i="108"/>
  <c r="T182" i="108"/>
  <c r="U182" i="108"/>
  <c r="V182" i="108"/>
  <c r="W182" i="108"/>
  <c r="X182" i="108"/>
  <c r="S183" i="108"/>
  <c r="T183" i="108"/>
  <c r="U183" i="108"/>
  <c r="V183" i="108"/>
  <c r="W183" i="108"/>
  <c r="X183" i="108"/>
  <c r="S184" i="108"/>
  <c r="T184" i="108"/>
  <c r="U184" i="108"/>
  <c r="V184" i="108"/>
  <c r="W184" i="108"/>
  <c r="X184" i="108"/>
  <c r="S185" i="108"/>
  <c r="T185" i="108"/>
  <c r="U185" i="108"/>
  <c r="V185" i="108"/>
  <c r="W185" i="108"/>
  <c r="X185" i="108"/>
  <c r="S186" i="108"/>
  <c r="T186" i="108"/>
  <c r="U186" i="108"/>
  <c r="V186" i="108"/>
  <c r="W186" i="108"/>
  <c r="X186" i="108"/>
  <c r="S187" i="108"/>
  <c r="T187" i="108"/>
  <c r="U187" i="108"/>
  <c r="V187" i="108"/>
  <c r="W187" i="108"/>
  <c r="X187" i="108"/>
  <c r="S188" i="108"/>
  <c r="T188" i="108"/>
  <c r="U188" i="108"/>
  <c r="V188" i="108"/>
  <c r="W188" i="108"/>
  <c r="X188" i="108"/>
  <c r="S189" i="108"/>
  <c r="T189" i="108"/>
  <c r="U189" i="108"/>
  <c r="V189" i="108"/>
  <c r="W189" i="108"/>
  <c r="X189" i="108"/>
  <c r="S190" i="108"/>
  <c r="T190" i="108"/>
  <c r="U190" i="108"/>
  <c r="V190" i="108"/>
  <c r="W190" i="108"/>
  <c r="X190" i="108"/>
  <c r="S191" i="108"/>
  <c r="T191" i="108"/>
  <c r="U191" i="108"/>
  <c r="V191" i="108"/>
  <c r="W191" i="108"/>
  <c r="X191" i="108"/>
  <c r="S192" i="108"/>
  <c r="T192" i="108"/>
  <c r="U192" i="108"/>
  <c r="V192" i="108"/>
  <c r="W192" i="108"/>
  <c r="X192" i="108"/>
  <c r="S193" i="108"/>
  <c r="T193" i="108"/>
  <c r="U193" i="108"/>
  <c r="V193" i="108"/>
  <c r="W193" i="108"/>
  <c r="X193" i="108"/>
  <c r="S194" i="108"/>
  <c r="T194" i="108"/>
  <c r="U194" i="108"/>
  <c r="V194" i="108"/>
  <c r="W194" i="108"/>
  <c r="X194" i="108"/>
  <c r="S195" i="108"/>
  <c r="T195" i="108"/>
  <c r="U195" i="108"/>
  <c r="V195" i="108"/>
  <c r="W195" i="108"/>
  <c r="X195" i="108"/>
  <c r="S196" i="108"/>
  <c r="T196" i="108"/>
  <c r="U196" i="108"/>
  <c r="V196" i="108"/>
  <c r="W196" i="108"/>
  <c r="X196" i="108"/>
  <c r="S197" i="108"/>
  <c r="T197" i="108"/>
  <c r="U197" i="108"/>
  <c r="V197" i="108"/>
  <c r="W197" i="108"/>
  <c r="X197" i="108"/>
  <c r="S198" i="108"/>
  <c r="T198" i="108"/>
  <c r="U198" i="108"/>
  <c r="V198" i="108"/>
  <c r="W198" i="108"/>
  <c r="X198" i="108"/>
  <c r="S199" i="108"/>
  <c r="T199" i="108"/>
  <c r="U199" i="108"/>
  <c r="V199" i="108"/>
  <c r="W199" i="108"/>
  <c r="X199" i="108"/>
  <c r="S200" i="108"/>
  <c r="T200" i="108"/>
  <c r="U200" i="108"/>
  <c r="V200" i="108"/>
  <c r="W200" i="108"/>
  <c r="X200" i="108"/>
  <c r="S201" i="108"/>
  <c r="T201" i="108"/>
  <c r="U201" i="108"/>
  <c r="V201" i="108"/>
  <c r="W201" i="108"/>
  <c r="X201" i="108"/>
  <c r="S202" i="108"/>
  <c r="T202" i="108"/>
  <c r="U202" i="108"/>
  <c r="V202" i="108"/>
  <c r="W202" i="108"/>
  <c r="X202" i="108"/>
  <c r="S203" i="108"/>
  <c r="T203" i="108"/>
  <c r="U203" i="108"/>
  <c r="V203" i="108"/>
  <c r="W203" i="108"/>
  <c r="X203" i="108"/>
  <c r="S204" i="108"/>
  <c r="T204" i="108"/>
  <c r="U204" i="108"/>
  <c r="V204" i="108"/>
  <c r="W204" i="108"/>
  <c r="X204" i="108"/>
  <c r="S205" i="108"/>
  <c r="T205" i="108"/>
  <c r="U205" i="108"/>
  <c r="V205" i="108"/>
  <c r="W205" i="108"/>
  <c r="X205" i="108"/>
  <c r="S206" i="108"/>
  <c r="T206" i="108"/>
  <c r="U206" i="108"/>
  <c r="V206" i="108"/>
  <c r="W206" i="108"/>
  <c r="X206" i="108"/>
  <c r="S207" i="108"/>
  <c r="T207" i="108"/>
  <c r="U207" i="108"/>
  <c r="V207" i="108"/>
  <c r="W207" i="108"/>
  <c r="X207" i="108"/>
  <c r="S208" i="108"/>
  <c r="T208" i="108"/>
  <c r="U208" i="108"/>
  <c r="V208" i="108"/>
  <c r="W208" i="108"/>
  <c r="X208" i="108"/>
  <c r="S209" i="108"/>
  <c r="T209" i="108"/>
  <c r="U209" i="108"/>
  <c r="V209" i="108"/>
  <c r="W209" i="108"/>
  <c r="X209" i="108"/>
  <c r="S210" i="108"/>
  <c r="T210" i="108"/>
  <c r="U210" i="108"/>
  <c r="V210" i="108"/>
  <c r="W210" i="108"/>
  <c r="X210" i="108"/>
  <c r="S211" i="108"/>
  <c r="T211" i="108"/>
  <c r="U211" i="108"/>
  <c r="V211" i="108"/>
  <c r="W211" i="108"/>
  <c r="X211" i="108"/>
  <c r="S212" i="108"/>
  <c r="T212" i="108"/>
  <c r="U212" i="108"/>
  <c r="V212" i="108"/>
  <c r="W212" i="108"/>
  <c r="X212" i="108"/>
  <c r="S213" i="108"/>
  <c r="T213" i="108"/>
  <c r="U213" i="108"/>
  <c r="V213" i="108"/>
  <c r="W213" i="108"/>
  <c r="X213" i="108"/>
  <c r="S214" i="108"/>
  <c r="T214" i="108"/>
  <c r="U214" i="108"/>
  <c r="V214" i="108"/>
  <c r="W214" i="108"/>
  <c r="X214" i="108"/>
  <c r="S215" i="108"/>
  <c r="T215" i="108"/>
  <c r="U215" i="108"/>
  <c r="V215" i="108"/>
  <c r="W215" i="108"/>
  <c r="X215" i="108"/>
  <c r="S216" i="108"/>
  <c r="T216" i="108"/>
  <c r="U216" i="108"/>
  <c r="V216" i="108"/>
  <c r="W216" i="108"/>
  <c r="X216" i="108"/>
  <c r="S217" i="108"/>
  <c r="T217" i="108"/>
  <c r="U217" i="108"/>
  <c r="V217" i="108"/>
  <c r="W217" i="108"/>
  <c r="X217" i="108"/>
  <c r="S218" i="108"/>
  <c r="T218" i="108"/>
  <c r="U218" i="108"/>
  <c r="V218" i="108"/>
  <c r="W218" i="108"/>
  <c r="X218" i="108"/>
  <c r="S219" i="108"/>
  <c r="T219" i="108"/>
  <c r="U219" i="108"/>
  <c r="V219" i="108"/>
  <c r="W219" i="108"/>
  <c r="X219" i="108"/>
  <c r="S220" i="108"/>
  <c r="T220" i="108"/>
  <c r="U220" i="108"/>
  <c r="V220" i="108"/>
  <c r="W220" i="108"/>
  <c r="X220" i="108"/>
  <c r="S221" i="108"/>
  <c r="T221" i="108"/>
  <c r="U221" i="108"/>
  <c r="V221" i="108"/>
  <c r="W221" i="108"/>
  <c r="X221" i="108"/>
  <c r="S222" i="108"/>
  <c r="T222" i="108"/>
  <c r="U222" i="108"/>
  <c r="V222" i="108"/>
  <c r="W222" i="108"/>
  <c r="X222" i="108"/>
  <c r="S223" i="108"/>
  <c r="T223" i="108"/>
  <c r="U223" i="108"/>
  <c r="V223" i="108"/>
  <c r="W223" i="108"/>
  <c r="X223" i="108"/>
  <c r="S224" i="108"/>
  <c r="T224" i="108"/>
  <c r="U224" i="108"/>
  <c r="V224" i="108"/>
  <c r="W224" i="108"/>
  <c r="X224" i="108"/>
  <c r="S225" i="108"/>
  <c r="T225" i="108"/>
  <c r="U225" i="108"/>
  <c r="V225" i="108"/>
  <c r="W225" i="108"/>
  <c r="X225" i="108"/>
  <c r="S226" i="108"/>
  <c r="T226" i="108"/>
  <c r="U226" i="108"/>
  <c r="V226" i="108"/>
  <c r="W226" i="108"/>
  <c r="X226" i="108"/>
  <c r="S227" i="108"/>
  <c r="T227" i="108"/>
  <c r="U227" i="108"/>
  <c r="V227" i="108"/>
  <c r="W227" i="108"/>
  <c r="X227" i="108"/>
  <c r="S228" i="108"/>
  <c r="T228" i="108"/>
  <c r="U228" i="108"/>
  <c r="V228" i="108"/>
  <c r="W228" i="108"/>
  <c r="X228" i="108"/>
  <c r="S229" i="108"/>
  <c r="T229" i="108"/>
  <c r="U229" i="108"/>
  <c r="V229" i="108"/>
  <c r="W229" i="108"/>
  <c r="X229" i="108"/>
  <c r="S230" i="108"/>
  <c r="T230" i="108"/>
  <c r="U230" i="108"/>
  <c r="V230" i="108"/>
  <c r="W230" i="108"/>
  <c r="X230" i="108"/>
  <c r="S231" i="108"/>
  <c r="T231" i="108"/>
  <c r="U231" i="108"/>
  <c r="V231" i="108"/>
  <c r="W231" i="108"/>
  <c r="X231" i="108"/>
  <c r="S232" i="108"/>
  <c r="T232" i="108"/>
  <c r="U232" i="108"/>
  <c r="V232" i="108"/>
  <c r="W232" i="108"/>
  <c r="X232" i="108"/>
  <c r="S233" i="108"/>
  <c r="T233" i="108"/>
  <c r="U233" i="108"/>
  <c r="V233" i="108"/>
  <c r="W233" i="108"/>
  <c r="X233" i="108"/>
  <c r="S234" i="108"/>
  <c r="T234" i="108"/>
  <c r="U234" i="108"/>
  <c r="V234" i="108"/>
  <c r="W234" i="108"/>
  <c r="X234" i="108"/>
  <c r="S235" i="108"/>
  <c r="T235" i="108"/>
  <c r="U235" i="108"/>
  <c r="V235" i="108"/>
  <c r="W235" i="108"/>
  <c r="X235" i="108"/>
  <c r="S236" i="108"/>
  <c r="T236" i="108"/>
  <c r="U236" i="108"/>
  <c r="V236" i="108"/>
  <c r="W236" i="108"/>
  <c r="X236" i="108"/>
  <c r="S237" i="108"/>
  <c r="T237" i="108"/>
  <c r="U237" i="108"/>
  <c r="V237" i="108"/>
  <c r="W237" i="108"/>
  <c r="X237" i="108"/>
  <c r="S238" i="108"/>
  <c r="T238" i="108"/>
  <c r="U238" i="108"/>
  <c r="V238" i="108"/>
  <c r="W238" i="108"/>
  <c r="X238" i="108"/>
  <c r="S239" i="108"/>
  <c r="T239" i="108"/>
  <c r="U239" i="108"/>
  <c r="V239" i="108"/>
  <c r="W239" i="108"/>
  <c r="X239" i="108"/>
  <c r="S240" i="108"/>
  <c r="T240" i="108"/>
  <c r="U240" i="108"/>
  <c r="V240" i="108"/>
  <c r="W240" i="108"/>
  <c r="X240" i="108"/>
  <c r="S241" i="108"/>
  <c r="T241" i="108"/>
  <c r="U241" i="108"/>
  <c r="V241" i="108"/>
  <c r="W241" i="108"/>
  <c r="X241" i="108"/>
  <c r="S242" i="108"/>
  <c r="T242" i="108"/>
  <c r="U242" i="108"/>
  <c r="V242" i="108"/>
  <c r="W242" i="108"/>
  <c r="X242" i="108"/>
  <c r="S243" i="108"/>
  <c r="T243" i="108"/>
  <c r="U243" i="108"/>
  <c r="V243" i="108"/>
  <c r="W243" i="108"/>
  <c r="X243" i="108"/>
  <c r="S244" i="108"/>
  <c r="T244" i="108"/>
  <c r="U244" i="108"/>
  <c r="V244" i="108"/>
  <c r="W244" i="108"/>
  <c r="X244" i="108"/>
  <c r="S245" i="108"/>
  <c r="T245" i="108"/>
  <c r="U245" i="108"/>
  <c r="V245" i="108"/>
  <c r="W245" i="108"/>
  <c r="X245" i="108"/>
  <c r="S246" i="108"/>
  <c r="T246" i="108"/>
  <c r="U246" i="108"/>
  <c r="V246" i="108"/>
  <c r="W246" i="108"/>
  <c r="X246" i="108"/>
  <c r="S247" i="108"/>
  <c r="T247" i="108"/>
  <c r="U247" i="108"/>
  <c r="V247" i="108"/>
  <c r="W247" i="108"/>
  <c r="X247" i="108"/>
  <c r="S248" i="108"/>
  <c r="T248" i="108"/>
  <c r="U248" i="108"/>
  <c r="V248" i="108"/>
  <c r="W248" i="108"/>
  <c r="X248" i="108"/>
  <c r="S249" i="108"/>
  <c r="T249" i="108"/>
  <c r="U249" i="108"/>
  <c r="V249" i="108"/>
  <c r="W249" i="108"/>
  <c r="X249" i="108"/>
  <c r="S250" i="108"/>
  <c r="T250" i="108"/>
  <c r="U250" i="108"/>
  <c r="V250" i="108"/>
  <c r="W250" i="108"/>
  <c r="X250" i="108"/>
  <c r="S251" i="108"/>
  <c r="T251" i="108"/>
  <c r="U251" i="108"/>
  <c r="V251" i="108"/>
  <c r="W251" i="108"/>
  <c r="X251" i="108"/>
  <c r="S252" i="108"/>
  <c r="T252" i="108"/>
  <c r="U252" i="108"/>
  <c r="V252" i="108"/>
  <c r="W252" i="108"/>
  <c r="X252" i="108"/>
  <c r="S253" i="108"/>
  <c r="T253" i="108"/>
  <c r="U253" i="108"/>
  <c r="V253" i="108"/>
  <c r="W253" i="108"/>
  <c r="X253" i="108"/>
  <c r="S254" i="108"/>
  <c r="T254" i="108"/>
  <c r="U254" i="108"/>
  <c r="V254" i="108"/>
  <c r="W254" i="108"/>
  <c r="X254" i="108"/>
  <c r="S255" i="108"/>
  <c r="T255" i="108"/>
  <c r="U255" i="108"/>
  <c r="V255" i="108"/>
  <c r="W255" i="108"/>
  <c r="X255" i="108"/>
  <c r="S256" i="108"/>
  <c r="T256" i="108"/>
  <c r="U256" i="108"/>
  <c r="V256" i="108"/>
  <c r="W256" i="108"/>
  <c r="X256" i="108"/>
  <c r="S257" i="108"/>
  <c r="T257" i="108"/>
  <c r="U257" i="108"/>
  <c r="V257" i="108"/>
  <c r="W257" i="108"/>
  <c r="X257" i="108"/>
  <c r="S258" i="108"/>
  <c r="T258" i="108"/>
  <c r="U258" i="108"/>
  <c r="V258" i="108"/>
  <c r="W258" i="108"/>
  <c r="X258" i="108"/>
  <c r="S259" i="108"/>
  <c r="T259" i="108"/>
  <c r="U259" i="108"/>
  <c r="V259" i="108"/>
  <c r="W259" i="108"/>
  <c r="X259" i="108"/>
  <c r="S260" i="108"/>
  <c r="T260" i="108"/>
  <c r="U260" i="108"/>
  <c r="V260" i="108"/>
  <c r="W260" i="108"/>
  <c r="X260" i="108"/>
  <c r="S261" i="108"/>
  <c r="T261" i="108"/>
  <c r="U261" i="108"/>
  <c r="V261" i="108"/>
  <c r="W261" i="108"/>
  <c r="X261" i="108"/>
  <c r="S262" i="108"/>
  <c r="T262" i="108"/>
  <c r="U262" i="108"/>
  <c r="V262" i="108"/>
  <c r="W262" i="108"/>
  <c r="X262" i="108"/>
  <c r="S263" i="108"/>
  <c r="T263" i="108"/>
  <c r="U263" i="108"/>
  <c r="V263" i="108"/>
  <c r="W263" i="108"/>
  <c r="X263" i="108"/>
  <c r="S264" i="108"/>
  <c r="T264" i="108"/>
  <c r="U264" i="108"/>
  <c r="V264" i="108"/>
  <c r="W264" i="108"/>
  <c r="X264" i="108"/>
  <c r="S265" i="108"/>
  <c r="T265" i="108"/>
  <c r="U265" i="108"/>
  <c r="V265" i="108"/>
  <c r="W265" i="108"/>
  <c r="X265" i="108"/>
  <c r="S266" i="108"/>
  <c r="T266" i="108"/>
  <c r="U266" i="108"/>
  <c r="V266" i="108"/>
  <c r="W266" i="108"/>
  <c r="X266" i="108"/>
  <c r="S267" i="108"/>
  <c r="T267" i="108"/>
  <c r="U267" i="108"/>
  <c r="V267" i="108"/>
  <c r="W267" i="108"/>
  <c r="X267" i="108"/>
  <c r="S268" i="108"/>
  <c r="T268" i="108"/>
  <c r="U268" i="108"/>
  <c r="V268" i="108"/>
  <c r="W268" i="108"/>
  <c r="X268" i="108"/>
  <c r="S269" i="108"/>
  <c r="T269" i="108"/>
  <c r="U269" i="108"/>
  <c r="V269" i="108"/>
  <c r="W269" i="108"/>
  <c r="X269" i="108"/>
  <c r="S270" i="108"/>
  <c r="T270" i="108"/>
  <c r="U270" i="108"/>
  <c r="V270" i="108"/>
  <c r="W270" i="108"/>
  <c r="X270" i="108"/>
  <c r="S271" i="108"/>
  <c r="T271" i="108"/>
  <c r="U271" i="108"/>
  <c r="V271" i="108"/>
  <c r="W271" i="108"/>
  <c r="X271" i="108"/>
  <c r="S272" i="108"/>
  <c r="T272" i="108"/>
  <c r="U272" i="108"/>
  <c r="V272" i="108"/>
  <c r="W272" i="108"/>
  <c r="X272" i="108"/>
  <c r="S273" i="108"/>
  <c r="T273" i="108"/>
  <c r="U273" i="108"/>
  <c r="V273" i="108"/>
  <c r="W273" i="108"/>
  <c r="X273" i="108"/>
  <c r="S274" i="108"/>
  <c r="T274" i="108"/>
  <c r="U274" i="108"/>
  <c r="V274" i="108"/>
  <c r="W274" i="108"/>
  <c r="X274" i="108"/>
  <c r="S275" i="108"/>
  <c r="T275" i="108"/>
  <c r="U275" i="108"/>
  <c r="V275" i="108"/>
  <c r="W275" i="108"/>
  <c r="X275" i="108"/>
  <c r="S276" i="108"/>
  <c r="T276" i="108"/>
  <c r="U276" i="108"/>
  <c r="V276" i="108"/>
  <c r="W276" i="108"/>
  <c r="X276" i="108"/>
  <c r="S277" i="108"/>
  <c r="T277" i="108"/>
  <c r="U277" i="108"/>
  <c r="V277" i="108"/>
  <c r="W277" i="108"/>
  <c r="X277" i="108"/>
  <c r="S278" i="108"/>
  <c r="T278" i="108"/>
  <c r="U278" i="108"/>
  <c r="V278" i="108"/>
  <c r="W278" i="108"/>
  <c r="X278" i="108"/>
  <c r="S279" i="108"/>
  <c r="T279" i="108"/>
  <c r="U279" i="108"/>
  <c r="V279" i="108"/>
  <c r="W279" i="108"/>
  <c r="X279" i="108"/>
  <c r="S280" i="108"/>
  <c r="T280" i="108"/>
  <c r="U280" i="108"/>
  <c r="V280" i="108"/>
  <c r="W280" i="108"/>
  <c r="X280" i="108"/>
  <c r="S281" i="108"/>
  <c r="T281" i="108"/>
  <c r="U281" i="108"/>
  <c r="V281" i="108"/>
  <c r="W281" i="108"/>
  <c r="X281" i="108"/>
  <c r="S282" i="108"/>
  <c r="T282" i="108"/>
  <c r="U282" i="108"/>
  <c r="V282" i="108"/>
  <c r="W282" i="108"/>
  <c r="X282" i="108"/>
  <c r="S283" i="108"/>
  <c r="T283" i="108"/>
  <c r="U283" i="108"/>
  <c r="V283" i="108"/>
  <c r="W283" i="108"/>
  <c r="X283" i="108"/>
  <c r="S284" i="108"/>
  <c r="T284" i="108"/>
  <c r="U284" i="108"/>
  <c r="V284" i="108"/>
  <c r="W284" i="108"/>
  <c r="X284" i="108"/>
  <c r="S285" i="108"/>
  <c r="T285" i="108"/>
  <c r="U285" i="108"/>
  <c r="V285" i="108"/>
  <c r="W285" i="108"/>
  <c r="X285" i="108"/>
  <c r="S286" i="108"/>
  <c r="T286" i="108"/>
  <c r="U286" i="108"/>
  <c r="V286" i="108"/>
  <c r="W286" i="108"/>
  <c r="X286" i="108"/>
  <c r="S287" i="108"/>
  <c r="T287" i="108"/>
  <c r="U287" i="108"/>
  <c r="V287" i="108"/>
  <c r="W287" i="108"/>
  <c r="X287" i="108"/>
  <c r="S288" i="108"/>
  <c r="T288" i="108"/>
  <c r="U288" i="108"/>
  <c r="V288" i="108"/>
  <c r="W288" i="108"/>
  <c r="X288" i="108"/>
  <c r="S289" i="108"/>
  <c r="T289" i="108"/>
  <c r="U289" i="108"/>
  <c r="V289" i="108"/>
  <c r="W289" i="108"/>
  <c r="X289" i="108"/>
  <c r="S290" i="108"/>
  <c r="T290" i="108"/>
  <c r="U290" i="108"/>
  <c r="V290" i="108"/>
  <c r="W290" i="108"/>
  <c r="X290" i="108"/>
  <c r="S291" i="108"/>
  <c r="T291" i="108"/>
  <c r="U291" i="108"/>
  <c r="V291" i="108"/>
  <c r="W291" i="108"/>
  <c r="X291" i="108"/>
  <c r="S292" i="108"/>
  <c r="T292" i="108"/>
  <c r="U292" i="108"/>
  <c r="V292" i="108"/>
  <c r="W292" i="108"/>
  <c r="X292" i="108"/>
  <c r="S293" i="108"/>
  <c r="T293" i="108"/>
  <c r="U293" i="108"/>
  <c r="V293" i="108"/>
  <c r="W293" i="108"/>
  <c r="X293" i="108"/>
  <c r="S294" i="108"/>
  <c r="T294" i="108"/>
  <c r="U294" i="108"/>
  <c r="V294" i="108"/>
  <c r="W294" i="108"/>
  <c r="X294" i="108"/>
  <c r="S295" i="108"/>
  <c r="T295" i="108"/>
  <c r="U295" i="108"/>
  <c r="V295" i="108"/>
  <c r="W295" i="108"/>
  <c r="X295" i="108"/>
  <c r="S296" i="108"/>
  <c r="T296" i="108"/>
  <c r="U296" i="108"/>
  <c r="V296" i="108"/>
  <c r="W296" i="108"/>
  <c r="X296" i="108"/>
  <c r="S297" i="108"/>
  <c r="T297" i="108"/>
  <c r="U297" i="108"/>
  <c r="V297" i="108"/>
  <c r="W297" i="108"/>
  <c r="X297" i="108"/>
  <c r="S298" i="108"/>
  <c r="T298" i="108"/>
  <c r="U298" i="108"/>
  <c r="V298" i="108"/>
  <c r="W298" i="108"/>
  <c r="X298" i="108"/>
  <c r="S299" i="108"/>
  <c r="T299" i="108"/>
  <c r="U299" i="108"/>
  <c r="V299" i="108"/>
  <c r="W299" i="108"/>
  <c r="X299" i="108"/>
  <c r="S300" i="108"/>
  <c r="T300" i="108"/>
  <c r="U300" i="108"/>
  <c r="V300" i="108"/>
  <c r="W300" i="108"/>
  <c r="X300" i="108"/>
  <c r="S301" i="108"/>
  <c r="T301" i="108"/>
  <c r="U301" i="108"/>
  <c r="V301" i="108"/>
  <c r="W301" i="108"/>
  <c r="X301" i="108"/>
  <c r="S302" i="108"/>
  <c r="T302" i="108"/>
  <c r="U302" i="108"/>
  <c r="V302" i="108"/>
  <c r="W302" i="108"/>
  <c r="X302" i="108"/>
  <c r="S303" i="108"/>
  <c r="T303" i="108"/>
  <c r="U303" i="108"/>
  <c r="V303" i="108"/>
  <c r="W303" i="108"/>
  <c r="X303" i="108"/>
  <c r="S304" i="108"/>
  <c r="T304" i="108"/>
  <c r="U304" i="108"/>
  <c r="V304" i="108"/>
  <c r="W304" i="108"/>
  <c r="X304" i="108"/>
  <c r="S305" i="108"/>
  <c r="T305" i="108"/>
  <c r="U305" i="108"/>
  <c r="V305" i="108"/>
  <c r="W305" i="108"/>
  <c r="X305" i="108"/>
  <c r="S306" i="108"/>
  <c r="T306" i="108"/>
  <c r="U306" i="108"/>
  <c r="V306" i="108"/>
  <c r="W306" i="108"/>
  <c r="X306" i="108"/>
  <c r="S307" i="108"/>
  <c r="T307" i="108"/>
  <c r="U307" i="108"/>
  <c r="V307" i="108"/>
  <c r="W307" i="108"/>
  <c r="X307" i="108"/>
  <c r="S308" i="108"/>
  <c r="T308" i="108"/>
  <c r="U308" i="108"/>
  <c r="V308" i="108"/>
  <c r="W308" i="108"/>
  <c r="X308" i="108"/>
  <c r="S309" i="108"/>
  <c r="T309" i="108"/>
  <c r="U309" i="108"/>
  <c r="V309" i="108"/>
  <c r="W309" i="108"/>
  <c r="X309" i="108"/>
  <c r="S310" i="108"/>
  <c r="T310" i="108"/>
  <c r="U310" i="108"/>
  <c r="V310" i="108"/>
  <c r="W310" i="108"/>
  <c r="X310" i="108"/>
  <c r="S311" i="108"/>
  <c r="T311" i="108"/>
  <c r="U311" i="108"/>
  <c r="V311" i="108"/>
  <c r="W311" i="108"/>
  <c r="X311" i="108"/>
  <c r="S312" i="108"/>
  <c r="T312" i="108"/>
  <c r="U312" i="108"/>
  <c r="V312" i="108"/>
  <c r="W312" i="108"/>
  <c r="X312" i="108"/>
  <c r="S313" i="108"/>
  <c r="T313" i="108"/>
  <c r="U313" i="108"/>
  <c r="V313" i="108"/>
  <c r="W313" i="108"/>
  <c r="X313" i="108"/>
  <c r="S314" i="108"/>
  <c r="T314" i="108"/>
  <c r="U314" i="108"/>
  <c r="V314" i="108"/>
  <c r="W314" i="108"/>
  <c r="X314" i="108"/>
  <c r="S315" i="108"/>
  <c r="T315" i="108"/>
  <c r="U315" i="108"/>
  <c r="V315" i="108"/>
  <c r="W315" i="108"/>
  <c r="X315" i="108"/>
  <c r="S316" i="108"/>
  <c r="T316" i="108"/>
  <c r="U316" i="108"/>
  <c r="V316" i="108"/>
  <c r="W316" i="108"/>
  <c r="X316" i="108"/>
  <c r="S317" i="108"/>
  <c r="T317" i="108"/>
  <c r="U317" i="108"/>
  <c r="V317" i="108"/>
  <c r="W317" i="108"/>
  <c r="X317" i="108"/>
  <c r="S318" i="108"/>
  <c r="T318" i="108"/>
  <c r="U318" i="108"/>
  <c r="V318" i="108"/>
  <c r="W318" i="108"/>
  <c r="X318" i="108"/>
  <c r="S319" i="108"/>
  <c r="T319" i="108"/>
  <c r="U319" i="108"/>
  <c r="V319" i="108"/>
  <c r="W319" i="108"/>
  <c r="X319" i="108"/>
  <c r="S320" i="108"/>
  <c r="T320" i="108"/>
  <c r="U320" i="108"/>
  <c r="V320" i="108"/>
  <c r="W320" i="108"/>
  <c r="X320" i="108"/>
  <c r="S321" i="108"/>
  <c r="T321" i="108"/>
  <c r="U321" i="108"/>
  <c r="V321" i="108"/>
  <c r="W321" i="108"/>
  <c r="X321" i="108"/>
  <c r="S322" i="108"/>
  <c r="T322" i="108"/>
  <c r="U322" i="108"/>
  <c r="V322" i="108"/>
  <c r="W322" i="108"/>
  <c r="X322" i="108"/>
  <c r="S323" i="108"/>
  <c r="T323" i="108"/>
  <c r="U323" i="108"/>
  <c r="V323" i="108"/>
  <c r="W323" i="108"/>
  <c r="X323" i="108"/>
  <c r="S324" i="108"/>
  <c r="T324" i="108"/>
  <c r="U324" i="108"/>
  <c r="V324" i="108"/>
  <c r="W324" i="108"/>
  <c r="X324" i="108"/>
  <c r="S325" i="108"/>
  <c r="T325" i="108"/>
  <c r="U325" i="108"/>
  <c r="V325" i="108"/>
  <c r="W325" i="108"/>
  <c r="X325" i="108"/>
  <c r="S326" i="108"/>
  <c r="T326" i="108"/>
  <c r="U326" i="108"/>
  <c r="V326" i="108"/>
  <c r="W326" i="108"/>
  <c r="X326" i="108"/>
  <c r="S327" i="108"/>
  <c r="T327" i="108"/>
  <c r="U327" i="108"/>
  <c r="V327" i="108"/>
  <c r="W327" i="108"/>
  <c r="X327" i="108"/>
  <c r="S328" i="108"/>
  <c r="T328" i="108"/>
  <c r="U328" i="108"/>
  <c r="V328" i="108"/>
  <c r="W328" i="108"/>
  <c r="X328" i="108"/>
  <c r="S329" i="108"/>
  <c r="T329" i="108"/>
  <c r="U329" i="108"/>
  <c r="V329" i="108"/>
  <c r="W329" i="108"/>
  <c r="X329" i="108"/>
  <c r="S330" i="108"/>
  <c r="T330" i="108"/>
  <c r="U330" i="108"/>
  <c r="V330" i="108"/>
  <c r="W330" i="108"/>
  <c r="X330" i="108"/>
  <c r="S331" i="108"/>
  <c r="T331" i="108"/>
  <c r="U331" i="108"/>
  <c r="V331" i="108"/>
  <c r="W331" i="108"/>
  <c r="X331" i="108"/>
  <c r="S332" i="108"/>
  <c r="T332" i="108"/>
  <c r="U332" i="108"/>
  <c r="V332" i="108"/>
  <c r="W332" i="108"/>
  <c r="X332" i="108"/>
  <c r="S333" i="108"/>
  <c r="T333" i="108"/>
  <c r="U333" i="108"/>
  <c r="V333" i="108"/>
  <c r="W333" i="108"/>
  <c r="X333" i="108"/>
  <c r="S334" i="108"/>
  <c r="T334" i="108"/>
  <c r="U334" i="108"/>
  <c r="V334" i="108"/>
  <c r="W334" i="108"/>
  <c r="X334" i="108"/>
  <c r="S335" i="108"/>
  <c r="T335" i="108"/>
  <c r="U335" i="108"/>
  <c r="V335" i="108"/>
  <c r="W335" i="108"/>
  <c r="X335" i="108"/>
  <c r="S336" i="108"/>
  <c r="T336" i="108"/>
  <c r="U336" i="108"/>
  <c r="V336" i="108"/>
  <c r="W336" i="108"/>
  <c r="X336" i="108"/>
  <c r="S337" i="108"/>
  <c r="T337" i="108"/>
  <c r="U337" i="108"/>
  <c r="V337" i="108"/>
  <c r="W337" i="108"/>
  <c r="X337" i="108"/>
  <c r="S338" i="108"/>
  <c r="T338" i="108"/>
  <c r="U338" i="108"/>
  <c r="V338" i="108"/>
  <c r="W338" i="108"/>
  <c r="X338" i="108"/>
  <c r="S339" i="108"/>
  <c r="T339" i="108"/>
  <c r="U339" i="108"/>
  <c r="V339" i="108"/>
  <c r="W339" i="108"/>
  <c r="X339" i="108"/>
  <c r="S340" i="108"/>
  <c r="T340" i="108"/>
  <c r="U340" i="108"/>
  <c r="V340" i="108"/>
  <c r="W340" i="108"/>
  <c r="X340" i="108"/>
  <c r="S341" i="108"/>
  <c r="T341" i="108"/>
  <c r="U341" i="108"/>
  <c r="V341" i="108"/>
  <c r="W341" i="108"/>
  <c r="X341" i="108"/>
  <c r="S342" i="108"/>
  <c r="T342" i="108"/>
  <c r="U342" i="108"/>
  <c r="V342" i="108"/>
  <c r="W342" i="108"/>
  <c r="X342" i="108"/>
  <c r="S343" i="108"/>
  <c r="T343" i="108"/>
  <c r="U343" i="108"/>
  <c r="V343" i="108"/>
  <c r="W343" i="108"/>
  <c r="X343" i="108"/>
  <c r="S344" i="108"/>
  <c r="T344" i="108"/>
  <c r="U344" i="108"/>
  <c r="V344" i="108"/>
  <c r="W344" i="108"/>
  <c r="X344" i="108"/>
  <c r="S345" i="108"/>
  <c r="T345" i="108"/>
  <c r="U345" i="108"/>
  <c r="V345" i="108"/>
  <c r="W345" i="108"/>
  <c r="X345" i="108"/>
  <c r="S346" i="108"/>
  <c r="T346" i="108"/>
  <c r="U346" i="108"/>
  <c r="V346" i="108"/>
  <c r="W346" i="108"/>
  <c r="X346" i="108"/>
  <c r="S347" i="108"/>
  <c r="T347" i="108"/>
  <c r="U347" i="108"/>
  <c r="V347" i="108"/>
  <c r="W347" i="108"/>
  <c r="X347" i="108"/>
  <c r="S348" i="108"/>
  <c r="T348" i="108"/>
  <c r="U348" i="108"/>
  <c r="V348" i="108"/>
  <c r="W348" i="108"/>
  <c r="X348" i="108"/>
  <c r="S349" i="108"/>
  <c r="T349" i="108"/>
  <c r="U349" i="108"/>
  <c r="V349" i="108"/>
  <c r="W349" i="108"/>
  <c r="X349" i="108"/>
  <c r="S350" i="108"/>
  <c r="T350" i="108"/>
  <c r="U350" i="108"/>
  <c r="V350" i="108"/>
  <c r="W350" i="108"/>
  <c r="X350" i="108"/>
  <c r="S351" i="108"/>
  <c r="T351" i="108"/>
  <c r="U351" i="108"/>
  <c r="V351" i="108"/>
  <c r="W351" i="108"/>
  <c r="X351" i="108"/>
  <c r="S352" i="108"/>
  <c r="T352" i="108"/>
  <c r="U352" i="108"/>
  <c r="V352" i="108"/>
  <c r="W352" i="108"/>
  <c r="X352" i="108"/>
  <c r="S353" i="108"/>
  <c r="T353" i="108"/>
  <c r="U353" i="108"/>
  <c r="V353" i="108"/>
  <c r="W353" i="108"/>
  <c r="X353" i="108"/>
  <c r="S354" i="108"/>
  <c r="T354" i="108"/>
  <c r="U354" i="108"/>
  <c r="V354" i="108"/>
  <c r="W354" i="108"/>
  <c r="X354" i="108"/>
  <c r="S355" i="108"/>
  <c r="T355" i="108"/>
  <c r="U355" i="108"/>
  <c r="V355" i="108"/>
  <c r="W355" i="108"/>
  <c r="X355" i="108"/>
  <c r="S356" i="108"/>
  <c r="T356" i="108"/>
  <c r="U356" i="108"/>
  <c r="V356" i="108"/>
  <c r="W356" i="108"/>
  <c r="X356" i="108"/>
  <c r="S357" i="108"/>
  <c r="T357" i="108"/>
  <c r="U357" i="108"/>
  <c r="V357" i="108"/>
  <c r="W357" i="108"/>
  <c r="X357" i="108"/>
  <c r="S358" i="108"/>
  <c r="T358" i="108"/>
  <c r="U358" i="108"/>
  <c r="V358" i="108"/>
  <c r="W358" i="108"/>
  <c r="X358" i="108"/>
  <c r="S359" i="108"/>
  <c r="T359" i="108"/>
  <c r="U359" i="108"/>
  <c r="V359" i="108"/>
  <c r="W359" i="108"/>
  <c r="X359" i="108"/>
  <c r="S360" i="108"/>
  <c r="T360" i="108"/>
  <c r="U360" i="108"/>
  <c r="V360" i="108"/>
  <c r="W360" i="108"/>
  <c r="X360" i="108"/>
  <c r="S361" i="108"/>
  <c r="T361" i="108"/>
  <c r="U361" i="108"/>
  <c r="V361" i="108"/>
  <c r="W361" i="108"/>
  <c r="X361" i="108"/>
  <c r="S362" i="108"/>
  <c r="T362" i="108"/>
  <c r="U362" i="108"/>
  <c r="V362" i="108"/>
  <c r="W362" i="108"/>
  <c r="X362" i="108"/>
  <c r="S363" i="108"/>
  <c r="T363" i="108"/>
  <c r="U363" i="108"/>
  <c r="V363" i="108"/>
  <c r="W363" i="108"/>
  <c r="X363" i="108"/>
  <c r="S364" i="108"/>
  <c r="T364" i="108"/>
  <c r="U364" i="108"/>
  <c r="V364" i="108"/>
  <c r="W364" i="108"/>
  <c r="X364" i="108"/>
  <c r="S365" i="108"/>
  <c r="T365" i="108"/>
  <c r="U365" i="108"/>
  <c r="V365" i="108"/>
  <c r="W365" i="108"/>
  <c r="X365" i="108"/>
  <c r="S366" i="108"/>
  <c r="T366" i="108"/>
  <c r="U366" i="108"/>
  <c r="V366" i="108"/>
  <c r="W366" i="108"/>
  <c r="X366" i="108"/>
  <c r="S367" i="108"/>
  <c r="T367" i="108"/>
  <c r="U367" i="108"/>
  <c r="V367" i="108"/>
  <c r="W367" i="108"/>
  <c r="X367" i="108"/>
  <c r="S368" i="108"/>
  <c r="T368" i="108"/>
  <c r="U368" i="108"/>
  <c r="V368" i="108"/>
  <c r="W368" i="108"/>
  <c r="X368" i="108"/>
  <c r="S369" i="108"/>
  <c r="T369" i="108"/>
  <c r="U369" i="108"/>
  <c r="V369" i="108"/>
  <c r="W369" i="108"/>
  <c r="X369" i="108"/>
  <c r="S370" i="108"/>
  <c r="T370" i="108"/>
  <c r="U370" i="108"/>
  <c r="V370" i="108"/>
  <c r="W370" i="108"/>
  <c r="X370" i="108"/>
  <c r="S371" i="108"/>
  <c r="T371" i="108"/>
  <c r="U371" i="108"/>
  <c r="V371" i="108"/>
  <c r="W371" i="108"/>
  <c r="X371" i="108"/>
  <c r="S372" i="108"/>
  <c r="T372" i="108"/>
  <c r="U372" i="108"/>
  <c r="V372" i="108"/>
  <c r="W372" i="108"/>
  <c r="X372" i="108"/>
  <c r="S373" i="108"/>
  <c r="T373" i="108"/>
  <c r="U373" i="108"/>
  <c r="V373" i="108"/>
  <c r="W373" i="108"/>
  <c r="X373" i="108"/>
  <c r="S374" i="108"/>
  <c r="T374" i="108"/>
  <c r="U374" i="108"/>
  <c r="V374" i="108"/>
  <c r="W374" i="108"/>
  <c r="X374" i="108"/>
  <c r="S375" i="108"/>
  <c r="T375" i="108"/>
  <c r="U375" i="108"/>
  <c r="V375" i="108"/>
  <c r="W375" i="108"/>
  <c r="X375" i="108"/>
  <c r="S376" i="108"/>
  <c r="T376" i="108"/>
  <c r="U376" i="108"/>
  <c r="V376" i="108"/>
  <c r="W376" i="108"/>
  <c r="X376" i="108"/>
  <c r="S377" i="108"/>
  <c r="T377" i="108"/>
  <c r="U377" i="108"/>
  <c r="V377" i="108"/>
  <c r="W377" i="108"/>
  <c r="X377" i="108"/>
  <c r="S378" i="108"/>
  <c r="T378" i="108"/>
  <c r="U378" i="108"/>
  <c r="V378" i="108"/>
  <c r="W378" i="108"/>
  <c r="X378" i="108"/>
  <c r="S379" i="108"/>
  <c r="T379" i="108"/>
  <c r="U379" i="108"/>
  <c r="V379" i="108"/>
  <c r="W379" i="108"/>
  <c r="X379" i="108"/>
  <c r="S380" i="108"/>
  <c r="T380" i="108"/>
  <c r="U380" i="108"/>
  <c r="V380" i="108"/>
  <c r="W380" i="108"/>
  <c r="X380" i="108"/>
  <c r="S381" i="108"/>
  <c r="T381" i="108"/>
  <c r="U381" i="108"/>
  <c r="V381" i="108"/>
  <c r="W381" i="108"/>
  <c r="X381" i="108"/>
  <c r="S382" i="108"/>
  <c r="T382" i="108"/>
  <c r="U382" i="108"/>
  <c r="V382" i="108"/>
  <c r="W382" i="108"/>
  <c r="X382" i="108"/>
  <c r="S383" i="108"/>
  <c r="T383" i="108"/>
  <c r="U383" i="108"/>
  <c r="V383" i="108"/>
  <c r="W383" i="108"/>
  <c r="X383" i="108"/>
  <c r="S384" i="108"/>
  <c r="T384" i="108"/>
  <c r="U384" i="108"/>
  <c r="V384" i="108"/>
  <c r="W384" i="108"/>
  <c r="X384" i="108"/>
  <c r="S385" i="108"/>
  <c r="T385" i="108"/>
  <c r="U385" i="108"/>
  <c r="V385" i="108"/>
  <c r="W385" i="108"/>
  <c r="X385" i="108"/>
  <c r="S386" i="108"/>
  <c r="T386" i="108"/>
  <c r="U386" i="108"/>
  <c r="V386" i="108"/>
  <c r="W386" i="108"/>
  <c r="X386" i="108"/>
  <c r="S387" i="108"/>
  <c r="T387" i="108"/>
  <c r="U387" i="108"/>
  <c r="V387" i="108"/>
  <c r="W387" i="108"/>
  <c r="X387" i="108"/>
  <c r="S388" i="108"/>
  <c r="T388" i="108"/>
  <c r="U388" i="108"/>
  <c r="V388" i="108"/>
  <c r="W388" i="108"/>
  <c r="X388" i="108"/>
  <c r="S389" i="108"/>
  <c r="T389" i="108"/>
  <c r="U389" i="108"/>
  <c r="V389" i="108"/>
  <c r="W389" i="108"/>
  <c r="X389" i="108"/>
  <c r="S390" i="108"/>
  <c r="T390" i="108"/>
  <c r="U390" i="108"/>
  <c r="V390" i="108"/>
  <c r="W390" i="108"/>
  <c r="X390" i="108"/>
  <c r="S391" i="108"/>
  <c r="T391" i="108"/>
  <c r="U391" i="108"/>
  <c r="V391" i="108"/>
  <c r="W391" i="108"/>
  <c r="X391" i="108"/>
  <c r="S392" i="108"/>
  <c r="T392" i="108"/>
  <c r="U392" i="108"/>
  <c r="V392" i="108"/>
  <c r="W392" i="108"/>
  <c r="X392" i="108"/>
  <c r="S393" i="108"/>
  <c r="T393" i="108"/>
  <c r="U393" i="108"/>
  <c r="V393" i="108"/>
  <c r="W393" i="108"/>
  <c r="X393" i="108"/>
  <c r="S394" i="108"/>
  <c r="T394" i="108"/>
  <c r="U394" i="108"/>
  <c r="V394" i="108"/>
  <c r="W394" i="108"/>
  <c r="X394" i="108"/>
  <c r="S395" i="108"/>
  <c r="T395" i="108"/>
  <c r="U395" i="108"/>
  <c r="V395" i="108"/>
  <c r="W395" i="108"/>
  <c r="X395" i="108"/>
  <c r="S396" i="108"/>
  <c r="T396" i="108"/>
  <c r="U396" i="108"/>
  <c r="V396" i="108"/>
  <c r="W396" i="108"/>
  <c r="X396" i="108"/>
  <c r="S397" i="108"/>
  <c r="T397" i="108"/>
  <c r="U397" i="108"/>
  <c r="V397" i="108"/>
  <c r="W397" i="108"/>
  <c r="X397" i="108"/>
  <c r="S398" i="108"/>
  <c r="T398" i="108"/>
  <c r="U398" i="108"/>
  <c r="V398" i="108"/>
  <c r="W398" i="108"/>
  <c r="X398" i="108"/>
  <c r="S399" i="108"/>
  <c r="T399" i="108"/>
  <c r="U399" i="108"/>
  <c r="V399" i="108"/>
  <c r="W399" i="108"/>
  <c r="X399" i="108"/>
  <c r="S400" i="108"/>
  <c r="T400" i="108"/>
  <c r="U400" i="108"/>
  <c r="V400" i="108"/>
  <c r="W400" i="108"/>
  <c r="X400" i="108"/>
  <c r="S401" i="108"/>
  <c r="T401" i="108"/>
  <c r="U401" i="108"/>
  <c r="V401" i="108"/>
  <c r="W401" i="108"/>
  <c r="X401" i="108"/>
  <c r="S402" i="108"/>
  <c r="T402" i="108"/>
  <c r="U402" i="108"/>
  <c r="V402" i="108"/>
  <c r="W402" i="108"/>
  <c r="X402" i="108"/>
  <c r="S403" i="108"/>
  <c r="T403" i="108"/>
  <c r="U403" i="108"/>
  <c r="V403" i="108"/>
  <c r="W403" i="108"/>
  <c r="X403" i="108"/>
  <c r="S404" i="108"/>
  <c r="T404" i="108"/>
  <c r="U404" i="108"/>
  <c r="V404" i="108"/>
  <c r="W404" i="108"/>
  <c r="X404" i="108"/>
  <c r="S405" i="108"/>
  <c r="T405" i="108"/>
  <c r="U405" i="108"/>
  <c r="V405" i="108"/>
  <c r="W405" i="108"/>
  <c r="X405" i="108"/>
  <c r="S406" i="108"/>
  <c r="T406" i="108"/>
  <c r="U406" i="108"/>
  <c r="V406" i="108"/>
  <c r="W406" i="108"/>
  <c r="X406" i="108"/>
  <c r="S407" i="108"/>
  <c r="T407" i="108"/>
  <c r="U407" i="108"/>
  <c r="V407" i="108"/>
  <c r="W407" i="108"/>
  <c r="X407" i="108"/>
  <c r="S408" i="108"/>
  <c r="T408" i="108"/>
  <c r="U408" i="108"/>
  <c r="V408" i="108"/>
  <c r="W408" i="108"/>
  <c r="X408" i="108"/>
  <c r="S409" i="108"/>
  <c r="T409" i="108"/>
  <c r="U409" i="108"/>
  <c r="V409" i="108"/>
  <c r="W409" i="108"/>
  <c r="X409" i="108"/>
  <c r="S410" i="108"/>
  <c r="T410" i="108"/>
  <c r="U410" i="108"/>
  <c r="V410" i="108"/>
  <c r="W410" i="108"/>
  <c r="X410" i="108"/>
  <c r="S411" i="108"/>
  <c r="T411" i="108"/>
  <c r="U411" i="108"/>
  <c r="V411" i="108"/>
  <c r="W411" i="108"/>
  <c r="X411" i="108"/>
  <c r="S412" i="108"/>
  <c r="T412" i="108"/>
  <c r="U412" i="108"/>
  <c r="V412" i="108"/>
  <c r="W412" i="108"/>
  <c r="X412" i="108"/>
  <c r="S413" i="108"/>
  <c r="T413" i="108"/>
  <c r="U413" i="108"/>
  <c r="V413" i="108"/>
  <c r="W413" i="108"/>
  <c r="X413" i="108"/>
  <c r="S414" i="108"/>
  <c r="T414" i="108"/>
  <c r="U414" i="108"/>
  <c r="V414" i="108"/>
  <c r="W414" i="108"/>
  <c r="X414" i="108"/>
  <c r="S415" i="108"/>
  <c r="T415" i="108"/>
  <c r="U415" i="108"/>
  <c r="V415" i="108"/>
  <c r="W415" i="108"/>
  <c r="X415" i="108"/>
  <c r="S416" i="108"/>
  <c r="T416" i="108"/>
  <c r="U416" i="108"/>
  <c r="V416" i="108"/>
  <c r="W416" i="108"/>
  <c r="X416" i="108"/>
  <c r="S417" i="108"/>
  <c r="T417" i="108"/>
  <c r="U417" i="108"/>
  <c r="V417" i="108"/>
  <c r="W417" i="108"/>
  <c r="X417" i="108"/>
  <c r="S418" i="108"/>
  <c r="T418" i="108"/>
  <c r="U418" i="108"/>
  <c r="V418" i="108"/>
  <c r="W418" i="108"/>
  <c r="X418" i="108"/>
  <c r="S419" i="108"/>
  <c r="T419" i="108"/>
  <c r="U419" i="108"/>
  <c r="V419" i="108"/>
  <c r="W419" i="108"/>
  <c r="X419" i="108"/>
  <c r="S420" i="108"/>
  <c r="T420" i="108"/>
  <c r="U420" i="108"/>
  <c r="V420" i="108"/>
  <c r="W420" i="108"/>
  <c r="X420" i="108"/>
  <c r="S421" i="108"/>
  <c r="T421" i="108"/>
  <c r="U421" i="108"/>
  <c r="V421" i="108"/>
  <c r="W421" i="108"/>
  <c r="X421" i="108"/>
  <c r="S422" i="108"/>
  <c r="T422" i="108"/>
  <c r="U422" i="108"/>
  <c r="V422" i="108"/>
  <c r="W422" i="108"/>
  <c r="X422" i="108"/>
  <c r="S423" i="108"/>
  <c r="T423" i="108"/>
  <c r="U423" i="108"/>
  <c r="V423" i="108"/>
  <c r="W423" i="108"/>
  <c r="X423" i="108"/>
  <c r="S424" i="108"/>
  <c r="T424" i="108"/>
  <c r="U424" i="108"/>
  <c r="V424" i="108"/>
  <c r="W424" i="108"/>
  <c r="X424" i="108"/>
  <c r="S425" i="108"/>
  <c r="T425" i="108"/>
  <c r="U425" i="108"/>
  <c r="V425" i="108"/>
  <c r="W425" i="108"/>
  <c r="X425" i="108"/>
  <c r="S426" i="108"/>
  <c r="T426" i="108"/>
  <c r="U426" i="108"/>
  <c r="V426" i="108"/>
  <c r="W426" i="108"/>
  <c r="X426" i="108"/>
  <c r="S427" i="108"/>
  <c r="T427" i="108"/>
  <c r="U427" i="108"/>
  <c r="V427" i="108"/>
  <c r="W427" i="108"/>
  <c r="X427" i="108"/>
  <c r="S428" i="108"/>
  <c r="T428" i="108"/>
  <c r="U428" i="108"/>
  <c r="V428" i="108"/>
  <c r="W428" i="108"/>
  <c r="X428" i="108"/>
  <c r="S429" i="108"/>
  <c r="T429" i="108"/>
  <c r="U429" i="108"/>
  <c r="V429" i="108"/>
  <c r="W429" i="108"/>
  <c r="X429" i="108"/>
  <c r="S430" i="108"/>
  <c r="T430" i="108"/>
  <c r="U430" i="108"/>
  <c r="V430" i="108"/>
  <c r="W430" i="108"/>
  <c r="X430" i="108"/>
  <c r="S431" i="108"/>
  <c r="T431" i="108"/>
  <c r="U431" i="108"/>
  <c r="V431" i="108"/>
  <c r="W431" i="108"/>
  <c r="X431" i="108"/>
  <c r="S432" i="108"/>
  <c r="T432" i="108"/>
  <c r="U432" i="108"/>
  <c r="V432" i="108"/>
  <c r="W432" i="108"/>
  <c r="X432" i="108"/>
  <c r="S433" i="108"/>
  <c r="T433" i="108"/>
  <c r="U433" i="108"/>
  <c r="V433" i="108"/>
  <c r="W433" i="108"/>
  <c r="X433" i="108"/>
  <c r="S434" i="108"/>
  <c r="T434" i="108"/>
  <c r="U434" i="108"/>
  <c r="V434" i="108"/>
  <c r="W434" i="108"/>
  <c r="X434" i="108"/>
  <c r="S435" i="108"/>
  <c r="T435" i="108"/>
  <c r="U435" i="108"/>
  <c r="V435" i="108"/>
  <c r="W435" i="108"/>
  <c r="X435" i="108"/>
  <c r="S436" i="108"/>
  <c r="T436" i="108"/>
  <c r="U436" i="108"/>
  <c r="V436" i="108"/>
  <c r="W436" i="108"/>
  <c r="X436" i="108"/>
  <c r="S437" i="108"/>
  <c r="T437" i="108"/>
  <c r="U437" i="108"/>
  <c r="V437" i="108"/>
  <c r="W437" i="108"/>
  <c r="X437" i="108"/>
  <c r="S438" i="108"/>
  <c r="T438" i="108"/>
  <c r="U438" i="108"/>
  <c r="V438" i="108"/>
  <c r="W438" i="108"/>
  <c r="X438" i="108"/>
  <c r="S439" i="108"/>
  <c r="T439" i="108"/>
  <c r="U439" i="108"/>
  <c r="V439" i="108"/>
  <c r="W439" i="108"/>
  <c r="X439" i="108"/>
  <c r="S440" i="108"/>
  <c r="T440" i="108"/>
  <c r="U440" i="108"/>
  <c r="V440" i="108"/>
  <c r="W440" i="108"/>
  <c r="X440" i="108"/>
  <c r="S441" i="108"/>
  <c r="T441" i="108"/>
  <c r="U441" i="108"/>
  <c r="V441" i="108"/>
  <c r="W441" i="108"/>
  <c r="X441" i="108"/>
  <c r="S442" i="108"/>
  <c r="T442" i="108"/>
  <c r="U442" i="108"/>
  <c r="V442" i="108"/>
  <c r="W442" i="108"/>
  <c r="X442" i="108"/>
  <c r="S443" i="108"/>
  <c r="T443" i="108"/>
  <c r="U443" i="108"/>
  <c r="V443" i="108"/>
  <c r="W443" i="108"/>
  <c r="X443" i="108"/>
  <c r="S444" i="108"/>
  <c r="T444" i="108"/>
  <c r="U444" i="108"/>
  <c r="V444" i="108"/>
  <c r="W444" i="108"/>
  <c r="X444" i="108"/>
  <c r="S445" i="108"/>
  <c r="T445" i="108"/>
  <c r="U445" i="108"/>
  <c r="V445" i="108"/>
  <c r="W445" i="108"/>
  <c r="X445" i="108"/>
  <c r="S446" i="108"/>
  <c r="T446" i="108"/>
  <c r="U446" i="108"/>
  <c r="V446" i="108"/>
  <c r="W446" i="108"/>
  <c r="X446" i="108"/>
  <c r="S447" i="108"/>
  <c r="T447" i="108"/>
  <c r="U447" i="108"/>
  <c r="V447" i="108"/>
  <c r="W447" i="108"/>
  <c r="X447" i="108"/>
  <c r="S448" i="108"/>
  <c r="T448" i="108"/>
  <c r="U448" i="108"/>
  <c r="V448" i="108"/>
  <c r="W448" i="108"/>
  <c r="X448" i="108"/>
  <c r="S449" i="108"/>
  <c r="T449" i="108"/>
  <c r="U449" i="108"/>
  <c r="V449" i="108"/>
  <c r="W449" i="108"/>
  <c r="X449" i="108"/>
  <c r="S450" i="108"/>
  <c r="T450" i="108"/>
  <c r="U450" i="108"/>
  <c r="V450" i="108"/>
  <c r="W450" i="108"/>
  <c r="X450" i="108"/>
  <c r="S451" i="108"/>
  <c r="T451" i="108"/>
  <c r="U451" i="108"/>
  <c r="V451" i="108"/>
  <c r="W451" i="108"/>
  <c r="X451" i="108"/>
  <c r="S452" i="108"/>
  <c r="T452" i="108"/>
  <c r="U452" i="108"/>
  <c r="V452" i="108"/>
  <c r="W452" i="108"/>
  <c r="X452" i="108"/>
  <c r="S453" i="108"/>
  <c r="T453" i="108"/>
  <c r="U453" i="108"/>
  <c r="V453" i="108"/>
  <c r="W453" i="108"/>
  <c r="X453" i="108"/>
  <c r="S454" i="108"/>
  <c r="T454" i="108"/>
  <c r="U454" i="108"/>
  <c r="V454" i="108"/>
  <c r="W454" i="108"/>
  <c r="X454" i="108"/>
  <c r="S455" i="108"/>
  <c r="T455" i="108"/>
  <c r="U455" i="108"/>
  <c r="V455" i="108"/>
  <c r="W455" i="108"/>
  <c r="X455" i="108"/>
  <c r="S456" i="108"/>
  <c r="T456" i="108"/>
  <c r="U456" i="108"/>
  <c r="V456" i="108"/>
  <c r="W456" i="108"/>
  <c r="X456" i="108"/>
  <c r="S457" i="108"/>
  <c r="T457" i="108"/>
  <c r="U457" i="108"/>
  <c r="V457" i="108"/>
  <c r="W457" i="108"/>
  <c r="X457" i="108"/>
  <c r="S458" i="108"/>
  <c r="T458" i="108"/>
  <c r="U458" i="108"/>
  <c r="V458" i="108"/>
  <c r="W458" i="108"/>
  <c r="X458" i="108"/>
  <c r="S459" i="108"/>
  <c r="T459" i="108"/>
  <c r="U459" i="108"/>
  <c r="V459" i="108"/>
  <c r="W459" i="108"/>
  <c r="X459" i="108"/>
  <c r="S460" i="108"/>
  <c r="T460" i="108"/>
  <c r="U460" i="108"/>
  <c r="V460" i="108"/>
  <c r="W460" i="108"/>
  <c r="X460" i="108"/>
  <c r="S461" i="108"/>
  <c r="T461" i="108"/>
  <c r="U461" i="108"/>
  <c r="V461" i="108"/>
  <c r="W461" i="108"/>
  <c r="X461" i="108"/>
  <c r="S462" i="108"/>
  <c r="T462" i="108"/>
  <c r="U462" i="108"/>
  <c r="V462" i="108"/>
  <c r="W462" i="108"/>
  <c r="X462" i="108"/>
  <c r="S463" i="108"/>
  <c r="T463" i="108"/>
  <c r="U463" i="108"/>
  <c r="V463" i="108"/>
  <c r="W463" i="108"/>
  <c r="X463" i="108"/>
  <c r="S464" i="108"/>
  <c r="T464" i="108"/>
  <c r="U464" i="108"/>
  <c r="V464" i="108"/>
  <c r="W464" i="108"/>
  <c r="X464" i="108"/>
  <c r="S465" i="108"/>
  <c r="T465" i="108"/>
  <c r="U465" i="108"/>
  <c r="V465" i="108"/>
  <c r="W465" i="108"/>
  <c r="X465" i="108"/>
  <c r="S466" i="108"/>
  <c r="T466" i="108"/>
  <c r="U466" i="108"/>
  <c r="V466" i="108"/>
  <c r="W466" i="108"/>
  <c r="X466" i="108"/>
  <c r="S467" i="108"/>
  <c r="T467" i="108"/>
  <c r="U467" i="108"/>
  <c r="V467" i="108"/>
  <c r="W467" i="108"/>
  <c r="X467" i="108"/>
  <c r="S468" i="108"/>
  <c r="T468" i="108"/>
  <c r="U468" i="108"/>
  <c r="V468" i="108"/>
  <c r="W468" i="108"/>
  <c r="X468" i="108"/>
  <c r="S469" i="108"/>
  <c r="T469" i="108"/>
  <c r="U469" i="108"/>
  <c r="V469" i="108"/>
  <c r="W469" i="108"/>
  <c r="X469" i="108"/>
  <c r="S470" i="108"/>
  <c r="T470" i="108"/>
  <c r="U470" i="108"/>
  <c r="V470" i="108"/>
  <c r="W470" i="108"/>
  <c r="X470" i="108"/>
  <c r="S471" i="108"/>
  <c r="T471" i="108"/>
  <c r="U471" i="108"/>
  <c r="V471" i="108"/>
  <c r="W471" i="108"/>
  <c r="X471" i="108"/>
  <c r="S472" i="108"/>
  <c r="T472" i="108"/>
  <c r="U472" i="108"/>
  <c r="V472" i="108"/>
  <c r="W472" i="108"/>
  <c r="X472" i="108"/>
  <c r="S473" i="108"/>
  <c r="T473" i="108"/>
  <c r="U473" i="108"/>
  <c r="V473" i="108"/>
  <c r="W473" i="108"/>
  <c r="X473" i="108"/>
  <c r="S474" i="108"/>
  <c r="T474" i="108"/>
  <c r="U474" i="108"/>
  <c r="V474" i="108"/>
  <c r="W474" i="108"/>
  <c r="X474" i="108"/>
  <c r="S475" i="108"/>
  <c r="T475" i="108"/>
  <c r="U475" i="108"/>
  <c r="V475" i="108"/>
  <c r="W475" i="108"/>
  <c r="X475" i="108"/>
  <c r="S476" i="108"/>
  <c r="T476" i="108"/>
  <c r="U476" i="108"/>
  <c r="V476" i="108"/>
  <c r="W476" i="108"/>
  <c r="X476" i="108"/>
  <c r="S477" i="108"/>
  <c r="T477" i="108"/>
  <c r="U477" i="108"/>
  <c r="V477" i="108"/>
  <c r="W477" i="108"/>
  <c r="X477" i="108"/>
  <c r="S478" i="108"/>
  <c r="T478" i="108"/>
  <c r="U478" i="108"/>
  <c r="V478" i="108"/>
  <c r="W478" i="108"/>
  <c r="X478" i="108"/>
  <c r="S479" i="108"/>
  <c r="T479" i="108"/>
  <c r="U479" i="108"/>
  <c r="V479" i="108"/>
  <c r="W479" i="108"/>
  <c r="X479" i="108"/>
  <c r="S480" i="108"/>
  <c r="T480" i="108"/>
  <c r="U480" i="108"/>
  <c r="V480" i="108"/>
  <c r="W480" i="108"/>
  <c r="X480" i="108"/>
  <c r="S481" i="108"/>
  <c r="T481" i="108"/>
  <c r="U481" i="108"/>
  <c r="V481" i="108"/>
  <c r="W481" i="108"/>
  <c r="X481" i="108"/>
  <c r="S482" i="108"/>
  <c r="T482" i="108"/>
  <c r="U482" i="108"/>
  <c r="V482" i="108"/>
  <c r="W482" i="108"/>
  <c r="X482" i="108"/>
  <c r="S483" i="108"/>
  <c r="T483" i="108"/>
  <c r="U483" i="108"/>
  <c r="V483" i="108"/>
  <c r="W483" i="108"/>
  <c r="X483" i="108"/>
  <c r="S484" i="108"/>
  <c r="T484" i="108"/>
  <c r="U484" i="108"/>
  <c r="V484" i="108"/>
  <c r="W484" i="108"/>
  <c r="X484" i="108"/>
  <c r="S485" i="108"/>
  <c r="T485" i="108"/>
  <c r="U485" i="108"/>
  <c r="V485" i="108"/>
  <c r="W485" i="108"/>
  <c r="X485" i="108"/>
  <c r="S486" i="108"/>
  <c r="T486" i="108"/>
  <c r="U486" i="108"/>
  <c r="V486" i="108"/>
  <c r="W486" i="108"/>
  <c r="X486" i="108"/>
  <c r="S487" i="108"/>
  <c r="T487" i="108"/>
  <c r="U487" i="108"/>
  <c r="V487" i="108"/>
  <c r="W487" i="108"/>
  <c r="X487" i="108"/>
  <c r="S488" i="108"/>
  <c r="T488" i="108"/>
  <c r="U488" i="108"/>
  <c r="V488" i="108"/>
  <c r="W488" i="108"/>
  <c r="X488" i="108"/>
  <c r="S489" i="108"/>
  <c r="T489" i="108"/>
  <c r="U489" i="108"/>
  <c r="V489" i="108"/>
  <c r="W489" i="108"/>
  <c r="X489" i="108"/>
  <c r="S490" i="108"/>
  <c r="T490" i="108"/>
  <c r="U490" i="108"/>
  <c r="V490" i="108"/>
  <c r="W490" i="108"/>
  <c r="X490" i="108"/>
  <c r="S491" i="108"/>
  <c r="T491" i="108"/>
  <c r="U491" i="108"/>
  <c r="V491" i="108"/>
  <c r="W491" i="108"/>
  <c r="X491" i="108"/>
  <c r="S492" i="108"/>
  <c r="T492" i="108"/>
  <c r="U492" i="108"/>
  <c r="V492" i="108"/>
  <c r="W492" i="108"/>
  <c r="X492" i="108"/>
  <c r="S493" i="108"/>
  <c r="T493" i="108"/>
  <c r="U493" i="108"/>
  <c r="V493" i="108"/>
  <c r="W493" i="108"/>
  <c r="X493" i="108"/>
  <c r="S494" i="108"/>
  <c r="T494" i="108"/>
  <c r="U494" i="108"/>
  <c r="V494" i="108"/>
  <c r="W494" i="108"/>
  <c r="X494" i="108"/>
  <c r="S495" i="108"/>
  <c r="T495" i="108"/>
  <c r="U495" i="108"/>
  <c r="V495" i="108"/>
  <c r="W495" i="108"/>
  <c r="X495" i="108"/>
  <c r="S496" i="108"/>
  <c r="T496" i="108"/>
  <c r="U496" i="108"/>
  <c r="V496" i="108"/>
  <c r="W496" i="108"/>
  <c r="X496" i="108"/>
  <c r="S497" i="108"/>
  <c r="T497" i="108"/>
  <c r="U497" i="108"/>
  <c r="V497" i="108"/>
  <c r="W497" i="108"/>
  <c r="X497" i="108"/>
  <c r="S498" i="108"/>
  <c r="T498" i="108"/>
  <c r="U498" i="108"/>
  <c r="V498" i="108"/>
  <c r="W498" i="108"/>
  <c r="X498" i="108"/>
  <c r="S499" i="108"/>
  <c r="T499" i="108"/>
  <c r="U499" i="108"/>
  <c r="V499" i="108"/>
  <c r="W499" i="108"/>
  <c r="X499" i="108"/>
  <c r="S500" i="108"/>
  <c r="T500" i="108"/>
  <c r="U500" i="108"/>
  <c r="V500" i="108"/>
  <c r="W500" i="108"/>
  <c r="X500" i="108"/>
  <c r="S501" i="108"/>
  <c r="T501" i="108"/>
  <c r="U501" i="108"/>
  <c r="V501" i="108"/>
  <c r="W501" i="108"/>
  <c r="X501" i="108"/>
  <c r="S502" i="108"/>
  <c r="T502" i="108"/>
  <c r="U502" i="108"/>
  <c r="V502" i="108"/>
  <c r="W502" i="108"/>
  <c r="X502" i="108"/>
  <c r="S503" i="108"/>
  <c r="T503" i="108"/>
  <c r="U503" i="108"/>
  <c r="V503" i="108"/>
  <c r="W503" i="108"/>
  <c r="X503" i="108"/>
  <c r="S504" i="108"/>
  <c r="T504" i="108"/>
  <c r="U504" i="108"/>
  <c r="V504" i="108"/>
  <c r="W504" i="108"/>
  <c r="X504" i="108"/>
  <c r="S505" i="108"/>
  <c r="T505" i="108"/>
  <c r="U505" i="108"/>
  <c r="V505" i="108"/>
  <c r="W505" i="108"/>
  <c r="X505" i="108"/>
  <c r="S506" i="108"/>
  <c r="T506" i="108"/>
  <c r="U506" i="108"/>
  <c r="V506" i="108"/>
  <c r="W506" i="108"/>
  <c r="X506" i="108"/>
  <c r="S507" i="108"/>
  <c r="T507" i="108"/>
  <c r="U507" i="108"/>
  <c r="V507" i="108"/>
  <c r="W507" i="108"/>
  <c r="X507" i="108"/>
  <c r="S508" i="108"/>
  <c r="T508" i="108"/>
  <c r="U508" i="108"/>
  <c r="V508" i="108"/>
  <c r="W508" i="108"/>
  <c r="X508" i="108"/>
  <c r="S509" i="108"/>
  <c r="T509" i="108"/>
  <c r="U509" i="108"/>
  <c r="V509" i="108"/>
  <c r="W509" i="108"/>
  <c r="X509" i="108"/>
  <c r="S510" i="108"/>
  <c r="T510" i="108"/>
  <c r="U510" i="108"/>
  <c r="V510" i="108"/>
  <c r="W510" i="108"/>
  <c r="X510" i="108"/>
  <c r="S511" i="108"/>
  <c r="T511" i="108"/>
  <c r="U511" i="108"/>
  <c r="V511" i="108"/>
  <c r="W511" i="108"/>
  <c r="X511" i="108"/>
  <c r="S512" i="108"/>
  <c r="T512" i="108"/>
  <c r="U512" i="108"/>
  <c r="V512" i="108"/>
  <c r="W512" i="108"/>
  <c r="X512" i="108"/>
  <c r="S513" i="108"/>
  <c r="T513" i="108"/>
  <c r="U513" i="108"/>
  <c r="V513" i="108"/>
  <c r="W513" i="108"/>
  <c r="X513" i="108"/>
  <c r="S514" i="108"/>
  <c r="T514" i="108"/>
  <c r="U514" i="108"/>
  <c r="V514" i="108"/>
  <c r="W514" i="108"/>
  <c r="X514" i="108"/>
  <c r="S515" i="108"/>
  <c r="T515" i="108"/>
  <c r="U515" i="108"/>
  <c r="V515" i="108"/>
  <c r="W515" i="108"/>
  <c r="X515" i="108"/>
  <c r="S516" i="108"/>
  <c r="T516" i="108"/>
  <c r="U516" i="108"/>
  <c r="V516" i="108"/>
  <c r="W516" i="108"/>
  <c r="X516" i="108"/>
  <c r="S517" i="108"/>
  <c r="T517" i="108"/>
  <c r="U517" i="108"/>
  <c r="V517" i="108"/>
  <c r="W517" i="108"/>
  <c r="X517" i="108"/>
  <c r="S518" i="108"/>
  <c r="T518" i="108"/>
  <c r="U518" i="108"/>
  <c r="V518" i="108"/>
  <c r="W518" i="108"/>
  <c r="X518" i="108"/>
  <c r="S519" i="108"/>
  <c r="T519" i="108"/>
  <c r="U519" i="108"/>
  <c r="V519" i="108"/>
  <c r="W519" i="108"/>
  <c r="X519" i="108"/>
  <c r="S520" i="108"/>
  <c r="T520" i="108"/>
  <c r="U520" i="108"/>
  <c r="V520" i="108"/>
  <c r="W520" i="108"/>
  <c r="X520" i="108"/>
  <c r="S521" i="108"/>
  <c r="T521" i="108"/>
  <c r="U521" i="108"/>
  <c r="V521" i="108"/>
  <c r="W521" i="108"/>
  <c r="X521" i="108"/>
  <c r="S522" i="108"/>
  <c r="T522" i="108"/>
  <c r="U522" i="108"/>
  <c r="V522" i="108"/>
  <c r="W522" i="108"/>
  <c r="X522" i="108"/>
  <c r="S523" i="108"/>
  <c r="T523" i="108"/>
  <c r="U523" i="108"/>
  <c r="V523" i="108"/>
  <c r="W523" i="108"/>
  <c r="X523" i="108"/>
  <c r="S524" i="108"/>
  <c r="T524" i="108"/>
  <c r="U524" i="108"/>
  <c r="V524" i="108"/>
  <c r="W524" i="108"/>
  <c r="X524" i="108"/>
  <c r="S525" i="108"/>
  <c r="T525" i="108"/>
  <c r="U525" i="108"/>
  <c r="V525" i="108"/>
  <c r="W525" i="108"/>
  <c r="X525" i="108"/>
  <c r="S526" i="108"/>
  <c r="T526" i="108"/>
  <c r="U526" i="108"/>
  <c r="V526" i="108"/>
  <c r="W526" i="108"/>
  <c r="X526" i="108"/>
  <c r="S527" i="108"/>
  <c r="T527" i="108"/>
  <c r="U527" i="108"/>
  <c r="V527" i="108"/>
  <c r="W527" i="108"/>
  <c r="X527" i="108"/>
  <c r="S528" i="108"/>
  <c r="T528" i="108"/>
  <c r="U528" i="108"/>
  <c r="V528" i="108"/>
  <c r="W528" i="108"/>
  <c r="X528" i="108"/>
  <c r="S529" i="108"/>
  <c r="T529" i="108"/>
  <c r="U529" i="108"/>
  <c r="V529" i="108"/>
  <c r="W529" i="108"/>
  <c r="X529" i="108"/>
  <c r="S530" i="108"/>
  <c r="T530" i="108"/>
  <c r="U530" i="108"/>
  <c r="V530" i="108"/>
  <c r="W530" i="108"/>
  <c r="X530" i="108"/>
  <c r="S531" i="108"/>
  <c r="T531" i="108"/>
  <c r="U531" i="108"/>
  <c r="V531" i="108"/>
  <c r="W531" i="108"/>
  <c r="X531" i="108"/>
  <c r="S532" i="108"/>
  <c r="T532" i="108"/>
  <c r="U532" i="108"/>
  <c r="V532" i="108"/>
  <c r="W532" i="108"/>
  <c r="X532" i="108"/>
  <c r="S533" i="108"/>
  <c r="T533" i="108"/>
  <c r="U533" i="108"/>
  <c r="V533" i="108"/>
  <c r="W533" i="108"/>
  <c r="X533" i="108"/>
  <c r="S534" i="108"/>
  <c r="T534" i="108"/>
  <c r="U534" i="108"/>
  <c r="V534" i="108"/>
  <c r="W534" i="108"/>
  <c r="X534" i="108"/>
  <c r="S535" i="108"/>
  <c r="T535" i="108"/>
  <c r="U535" i="108"/>
  <c r="V535" i="108"/>
  <c r="W535" i="108"/>
  <c r="X535" i="108"/>
  <c r="S536" i="108"/>
  <c r="T536" i="108"/>
  <c r="U536" i="108"/>
  <c r="V536" i="108"/>
  <c r="W536" i="108"/>
  <c r="X536" i="108"/>
  <c r="S537" i="108"/>
  <c r="T537" i="108"/>
  <c r="U537" i="108"/>
  <c r="V537" i="108"/>
  <c r="W537" i="108"/>
  <c r="X537" i="108"/>
  <c r="S538" i="108"/>
  <c r="T538" i="108"/>
  <c r="U538" i="108"/>
  <c r="V538" i="108"/>
  <c r="W538" i="108"/>
  <c r="X538" i="108"/>
  <c r="S539" i="108"/>
  <c r="T539" i="108"/>
  <c r="U539" i="108"/>
  <c r="V539" i="108"/>
  <c r="W539" i="108"/>
  <c r="X539" i="108"/>
  <c r="S540" i="108"/>
  <c r="T540" i="108"/>
  <c r="U540" i="108"/>
  <c r="V540" i="108"/>
  <c r="W540" i="108"/>
  <c r="X540" i="108"/>
  <c r="S541" i="108"/>
  <c r="T541" i="108"/>
  <c r="U541" i="108"/>
  <c r="V541" i="108"/>
  <c r="W541" i="108"/>
  <c r="X541" i="108"/>
  <c r="S542" i="108"/>
  <c r="T542" i="108"/>
  <c r="U542" i="108"/>
  <c r="V542" i="108"/>
  <c r="W542" i="108"/>
  <c r="X542" i="108"/>
  <c r="S543" i="108"/>
  <c r="T543" i="108"/>
  <c r="U543" i="108"/>
  <c r="V543" i="108"/>
  <c r="W543" i="108"/>
  <c r="X543" i="108"/>
  <c r="S544" i="108"/>
  <c r="T544" i="108"/>
  <c r="U544" i="108"/>
  <c r="V544" i="108"/>
  <c r="W544" i="108"/>
  <c r="X544" i="108"/>
  <c r="S545" i="108"/>
  <c r="T545" i="108"/>
  <c r="U545" i="108"/>
  <c r="V545" i="108"/>
  <c r="W545" i="108"/>
  <c r="X545" i="108"/>
  <c r="S546" i="108"/>
  <c r="T546" i="108"/>
  <c r="U546" i="108"/>
  <c r="V546" i="108"/>
  <c r="W546" i="108"/>
  <c r="X546" i="108"/>
  <c r="S547" i="108"/>
  <c r="T547" i="108"/>
  <c r="U547" i="108"/>
  <c r="V547" i="108"/>
  <c r="W547" i="108"/>
  <c r="X547" i="108"/>
  <c r="S548" i="108"/>
  <c r="T548" i="108"/>
  <c r="U548" i="108"/>
  <c r="V548" i="108"/>
  <c r="W548" i="108"/>
  <c r="X548" i="108"/>
  <c r="S549" i="108"/>
  <c r="T549" i="108"/>
  <c r="U549" i="108"/>
  <c r="V549" i="108"/>
  <c r="W549" i="108"/>
  <c r="X549" i="108"/>
  <c r="S550" i="108"/>
  <c r="T550" i="108"/>
  <c r="U550" i="108"/>
  <c r="V550" i="108"/>
  <c r="W550" i="108"/>
  <c r="X550" i="108"/>
  <c r="S551" i="108"/>
  <c r="T551" i="108"/>
  <c r="U551" i="108"/>
  <c r="V551" i="108"/>
  <c r="W551" i="108"/>
  <c r="X551" i="108"/>
  <c r="S552" i="108"/>
  <c r="T552" i="108"/>
  <c r="U552" i="108"/>
  <c r="V552" i="108"/>
  <c r="W552" i="108"/>
  <c r="X552" i="108"/>
  <c r="S553" i="108"/>
  <c r="T553" i="108"/>
  <c r="U553" i="108"/>
  <c r="V553" i="108"/>
  <c r="W553" i="108"/>
  <c r="X553" i="108"/>
  <c r="S554" i="108"/>
  <c r="T554" i="108"/>
  <c r="U554" i="108"/>
  <c r="V554" i="108"/>
  <c r="W554" i="108"/>
  <c r="X554" i="108"/>
  <c r="S555" i="108"/>
  <c r="T555" i="108"/>
  <c r="U555" i="108"/>
  <c r="V555" i="108"/>
  <c r="W555" i="108"/>
  <c r="X555" i="108"/>
  <c r="S556" i="108"/>
  <c r="T556" i="108"/>
  <c r="U556" i="108"/>
  <c r="V556" i="108"/>
  <c r="W556" i="108"/>
  <c r="X556" i="108"/>
  <c r="S557" i="108"/>
  <c r="T557" i="108"/>
  <c r="U557" i="108"/>
  <c r="V557" i="108"/>
  <c r="W557" i="108"/>
  <c r="X557" i="108"/>
  <c r="S558" i="108"/>
  <c r="T558" i="108"/>
  <c r="U558" i="108"/>
  <c r="V558" i="108"/>
  <c r="W558" i="108"/>
  <c r="X558" i="108"/>
  <c r="S559" i="108"/>
  <c r="T559" i="108"/>
  <c r="U559" i="108"/>
  <c r="V559" i="108"/>
  <c r="W559" i="108"/>
  <c r="X559" i="108"/>
  <c r="S560" i="108"/>
  <c r="T560" i="108"/>
  <c r="U560" i="108"/>
  <c r="V560" i="108"/>
  <c r="W560" i="108"/>
  <c r="X560" i="108"/>
  <c r="S561" i="108"/>
  <c r="T561" i="108"/>
  <c r="U561" i="108"/>
  <c r="V561" i="108"/>
  <c r="W561" i="108"/>
  <c r="X561" i="108"/>
  <c r="S562" i="108"/>
  <c r="T562" i="108"/>
  <c r="U562" i="108"/>
  <c r="V562" i="108"/>
  <c r="W562" i="108"/>
  <c r="X562" i="108"/>
  <c r="S563" i="108"/>
  <c r="T563" i="108"/>
  <c r="U563" i="108"/>
  <c r="V563" i="108"/>
  <c r="W563" i="108"/>
  <c r="X563" i="108"/>
  <c r="S564" i="108"/>
  <c r="T564" i="108"/>
  <c r="U564" i="108"/>
  <c r="V564" i="108"/>
  <c r="W564" i="108"/>
  <c r="X564" i="108"/>
  <c r="S565" i="108"/>
  <c r="T565" i="108"/>
  <c r="U565" i="108"/>
  <c r="V565" i="108"/>
  <c r="W565" i="108"/>
  <c r="X565" i="108"/>
  <c r="S566" i="108"/>
  <c r="T566" i="108"/>
  <c r="U566" i="108"/>
  <c r="V566" i="108"/>
  <c r="W566" i="108"/>
  <c r="X566" i="108"/>
  <c r="S567" i="108"/>
  <c r="T567" i="108"/>
  <c r="U567" i="108"/>
  <c r="V567" i="108"/>
  <c r="W567" i="108"/>
  <c r="X567" i="108"/>
  <c r="S568" i="108"/>
  <c r="T568" i="108"/>
  <c r="U568" i="108"/>
  <c r="V568" i="108"/>
  <c r="W568" i="108"/>
  <c r="X568" i="108"/>
  <c r="S569" i="108"/>
  <c r="T569" i="108"/>
  <c r="U569" i="108"/>
  <c r="V569" i="108"/>
  <c r="W569" i="108"/>
  <c r="X569" i="108"/>
  <c r="S570" i="108"/>
  <c r="T570" i="108"/>
  <c r="U570" i="108"/>
  <c r="V570" i="108"/>
  <c r="W570" i="108"/>
  <c r="X570" i="108"/>
  <c r="S571" i="108"/>
  <c r="T571" i="108"/>
  <c r="U571" i="108"/>
  <c r="V571" i="108"/>
  <c r="W571" i="108"/>
  <c r="X571" i="108"/>
  <c r="S572" i="108"/>
  <c r="T572" i="108"/>
  <c r="U572" i="108"/>
  <c r="V572" i="108"/>
  <c r="W572" i="108"/>
  <c r="X572" i="108"/>
  <c r="S573" i="108"/>
  <c r="T573" i="108"/>
  <c r="U573" i="108"/>
  <c r="V573" i="108"/>
  <c r="W573" i="108"/>
  <c r="X573" i="108"/>
  <c r="S574" i="108"/>
  <c r="T574" i="108"/>
  <c r="U574" i="108"/>
  <c r="V574" i="108"/>
  <c r="W574" i="108"/>
  <c r="X574" i="108"/>
  <c r="S575" i="108"/>
  <c r="T575" i="108"/>
  <c r="U575" i="108"/>
  <c r="V575" i="108"/>
  <c r="W575" i="108"/>
  <c r="X575" i="108"/>
  <c r="S576" i="108"/>
  <c r="T576" i="108"/>
  <c r="U576" i="108"/>
  <c r="V576" i="108"/>
  <c r="W576" i="108"/>
  <c r="X576" i="108"/>
  <c r="S577" i="108"/>
  <c r="T577" i="108"/>
  <c r="U577" i="108"/>
  <c r="V577" i="108"/>
  <c r="W577" i="108"/>
  <c r="X577" i="108"/>
  <c r="S578" i="108"/>
  <c r="T578" i="108"/>
  <c r="U578" i="108"/>
  <c r="V578" i="108"/>
  <c r="W578" i="108"/>
  <c r="X578" i="108"/>
  <c r="S579" i="108"/>
  <c r="T579" i="108"/>
  <c r="U579" i="108"/>
  <c r="V579" i="108"/>
  <c r="W579" i="108"/>
  <c r="X579" i="108"/>
  <c r="S580" i="108"/>
  <c r="T580" i="108"/>
  <c r="U580" i="108"/>
  <c r="V580" i="108"/>
  <c r="W580" i="108"/>
  <c r="X580" i="108"/>
  <c r="S581" i="108"/>
  <c r="T581" i="108"/>
  <c r="U581" i="108"/>
  <c r="V581" i="108"/>
  <c r="W581" i="108"/>
  <c r="X581" i="108"/>
  <c r="S582" i="108"/>
  <c r="T582" i="108"/>
  <c r="U582" i="108"/>
  <c r="V582" i="108"/>
  <c r="W582" i="108"/>
  <c r="X582" i="108"/>
  <c r="S583" i="108"/>
  <c r="T583" i="108"/>
  <c r="U583" i="108"/>
  <c r="V583" i="108"/>
  <c r="W583" i="108"/>
  <c r="X583" i="108"/>
  <c r="S584" i="108"/>
  <c r="T584" i="108"/>
  <c r="U584" i="108"/>
  <c r="V584" i="108"/>
  <c r="W584" i="108"/>
  <c r="X584" i="108"/>
  <c r="S585" i="108"/>
  <c r="T585" i="108"/>
  <c r="U585" i="108"/>
  <c r="V585" i="108"/>
  <c r="W585" i="108"/>
  <c r="X585" i="108"/>
  <c r="S586" i="108"/>
  <c r="T586" i="108"/>
  <c r="U586" i="108"/>
  <c r="V586" i="108"/>
  <c r="W586" i="108"/>
  <c r="X586" i="108"/>
  <c r="S587" i="108"/>
  <c r="T587" i="108"/>
  <c r="U587" i="108"/>
  <c r="V587" i="108"/>
  <c r="W587" i="108"/>
  <c r="X587" i="108"/>
  <c r="S588" i="108"/>
  <c r="T588" i="108"/>
  <c r="U588" i="108"/>
  <c r="V588" i="108"/>
  <c r="W588" i="108"/>
  <c r="X588" i="108"/>
  <c r="S589" i="108"/>
  <c r="T589" i="108"/>
  <c r="U589" i="108"/>
  <c r="V589" i="108"/>
  <c r="W589" i="108"/>
  <c r="X589" i="108"/>
  <c r="S590" i="108"/>
  <c r="T590" i="108"/>
  <c r="U590" i="108"/>
  <c r="V590" i="108"/>
  <c r="W590" i="108"/>
  <c r="X590" i="108"/>
  <c r="S591" i="108"/>
  <c r="T591" i="108"/>
  <c r="U591" i="108"/>
  <c r="V591" i="108"/>
  <c r="W591" i="108"/>
  <c r="X591" i="108"/>
  <c r="S592" i="108"/>
  <c r="T592" i="108"/>
  <c r="U592" i="108"/>
  <c r="V592" i="108"/>
  <c r="W592" i="108"/>
  <c r="X592" i="108"/>
  <c r="S593" i="108"/>
  <c r="T593" i="108"/>
  <c r="U593" i="108"/>
  <c r="V593" i="108"/>
  <c r="W593" i="108"/>
  <c r="X593" i="108"/>
  <c r="S594" i="108"/>
  <c r="T594" i="108"/>
  <c r="U594" i="108"/>
  <c r="V594" i="108"/>
  <c r="W594" i="108"/>
  <c r="X594" i="108"/>
  <c r="S595" i="108"/>
  <c r="T595" i="108"/>
  <c r="U595" i="108"/>
  <c r="V595" i="108"/>
  <c r="W595" i="108"/>
  <c r="X595" i="108"/>
  <c r="S596" i="108"/>
  <c r="T596" i="108"/>
  <c r="U596" i="108"/>
  <c r="V596" i="108"/>
  <c r="W596" i="108"/>
  <c r="X596" i="108"/>
  <c r="S597" i="108"/>
  <c r="T597" i="108"/>
  <c r="U597" i="108"/>
  <c r="V597" i="108"/>
  <c r="W597" i="108"/>
  <c r="X597" i="108"/>
  <c r="S598" i="108"/>
  <c r="T598" i="108"/>
  <c r="U598" i="108"/>
  <c r="V598" i="108"/>
  <c r="W598" i="108"/>
  <c r="X598" i="108"/>
  <c r="S599" i="108"/>
  <c r="T599" i="108"/>
  <c r="U599" i="108"/>
  <c r="V599" i="108"/>
  <c r="W599" i="108"/>
  <c r="X599" i="108"/>
  <c r="S600" i="108"/>
  <c r="T600" i="108"/>
  <c r="U600" i="108"/>
  <c r="V600" i="108"/>
  <c r="W600" i="108"/>
  <c r="X600" i="108"/>
  <c r="S601" i="108"/>
  <c r="T601" i="108"/>
  <c r="U601" i="108"/>
  <c r="V601" i="108"/>
  <c r="W601" i="108"/>
  <c r="X601" i="108"/>
  <c r="S602" i="108"/>
  <c r="T602" i="108"/>
  <c r="U602" i="108"/>
  <c r="V602" i="108"/>
  <c r="W602" i="108"/>
  <c r="X602" i="108"/>
  <c r="S603" i="108"/>
  <c r="T603" i="108"/>
  <c r="U603" i="108"/>
  <c r="V603" i="108"/>
  <c r="W603" i="108"/>
  <c r="X603" i="108"/>
  <c r="S604" i="108"/>
  <c r="T604" i="108"/>
  <c r="U604" i="108"/>
  <c r="V604" i="108"/>
  <c r="W604" i="108"/>
  <c r="X604" i="108"/>
  <c r="S605" i="108"/>
  <c r="T605" i="108"/>
  <c r="U605" i="108"/>
  <c r="V605" i="108"/>
  <c r="W605" i="108"/>
  <c r="X605" i="108"/>
  <c r="S606" i="108"/>
  <c r="T606" i="108"/>
  <c r="U606" i="108"/>
  <c r="V606" i="108"/>
  <c r="W606" i="108"/>
  <c r="X606" i="108"/>
  <c r="S607" i="108"/>
  <c r="T607" i="108"/>
  <c r="U607" i="108"/>
  <c r="V607" i="108"/>
  <c r="W607" i="108"/>
  <c r="X607" i="108"/>
  <c r="S608" i="108"/>
  <c r="T608" i="108"/>
  <c r="U608" i="108"/>
  <c r="V608" i="108"/>
  <c r="W608" i="108"/>
  <c r="X608" i="108"/>
  <c r="S609" i="108"/>
  <c r="T609" i="108"/>
  <c r="U609" i="108"/>
  <c r="V609" i="108"/>
  <c r="W609" i="108"/>
  <c r="X609" i="108"/>
  <c r="S610" i="108"/>
  <c r="T610" i="108"/>
  <c r="U610" i="108"/>
  <c r="V610" i="108"/>
  <c r="W610" i="108"/>
  <c r="X610" i="108"/>
  <c r="S611" i="108"/>
  <c r="T611" i="108"/>
  <c r="U611" i="108"/>
  <c r="V611" i="108"/>
  <c r="W611" i="108"/>
  <c r="X611" i="108"/>
  <c r="S612" i="108"/>
  <c r="T612" i="108"/>
  <c r="U612" i="108"/>
  <c r="V612" i="108"/>
  <c r="W612" i="108"/>
  <c r="X612" i="108"/>
  <c r="S613" i="108"/>
  <c r="T613" i="108"/>
  <c r="U613" i="108"/>
  <c r="V613" i="108"/>
  <c r="W613" i="108"/>
  <c r="X613" i="108"/>
  <c r="S614" i="108"/>
  <c r="T614" i="108"/>
  <c r="U614" i="108"/>
  <c r="V614" i="108"/>
  <c r="W614" i="108"/>
  <c r="X614" i="108"/>
  <c r="S615" i="108"/>
  <c r="T615" i="108"/>
  <c r="U615" i="108"/>
  <c r="V615" i="108"/>
  <c r="W615" i="108"/>
  <c r="X615" i="108"/>
  <c r="S616" i="108"/>
  <c r="T616" i="108"/>
  <c r="U616" i="108"/>
  <c r="V616" i="108"/>
  <c r="W616" i="108"/>
  <c r="X616" i="108"/>
  <c r="S617" i="108"/>
  <c r="T617" i="108"/>
  <c r="U617" i="108"/>
  <c r="V617" i="108"/>
  <c r="W617" i="108"/>
  <c r="X617" i="108"/>
  <c r="S618" i="108"/>
  <c r="T618" i="108"/>
  <c r="U618" i="108"/>
  <c r="V618" i="108"/>
  <c r="W618" i="108"/>
  <c r="X618" i="108"/>
  <c r="S619" i="108"/>
  <c r="T619" i="108"/>
  <c r="U619" i="108"/>
  <c r="V619" i="108"/>
  <c r="W619" i="108"/>
  <c r="X619" i="108"/>
  <c r="S620" i="108"/>
  <c r="T620" i="108"/>
  <c r="U620" i="108"/>
  <c r="V620" i="108"/>
  <c r="W620" i="108"/>
  <c r="X620" i="108"/>
  <c r="S621" i="108"/>
  <c r="T621" i="108"/>
  <c r="U621" i="108"/>
  <c r="V621" i="108"/>
  <c r="W621" i="108"/>
  <c r="X621" i="108"/>
  <c r="S622" i="108"/>
  <c r="T622" i="108"/>
  <c r="U622" i="108"/>
  <c r="V622" i="108"/>
  <c r="W622" i="108"/>
  <c r="X622" i="108"/>
  <c r="S623" i="108"/>
  <c r="T623" i="108"/>
  <c r="U623" i="108"/>
  <c r="V623" i="108"/>
  <c r="W623" i="108"/>
  <c r="X623" i="108"/>
  <c r="S624" i="108"/>
  <c r="T624" i="108"/>
  <c r="U624" i="108"/>
  <c r="V624" i="108"/>
  <c r="W624" i="108"/>
  <c r="X624" i="108"/>
  <c r="S625" i="108"/>
  <c r="T625" i="108"/>
  <c r="U625" i="108"/>
  <c r="V625" i="108"/>
  <c r="W625" i="108"/>
  <c r="X625" i="108"/>
  <c r="S626" i="108"/>
  <c r="T626" i="108"/>
  <c r="U626" i="108"/>
  <c r="V626" i="108"/>
  <c r="W626" i="108"/>
  <c r="X626" i="108"/>
  <c r="S627" i="108"/>
  <c r="T627" i="108"/>
  <c r="U627" i="108"/>
  <c r="V627" i="108"/>
  <c r="W627" i="108"/>
  <c r="X627" i="108"/>
  <c r="S628" i="108"/>
  <c r="T628" i="108"/>
  <c r="U628" i="108"/>
  <c r="V628" i="108"/>
  <c r="W628" i="108"/>
  <c r="X628" i="108"/>
  <c r="S629" i="108"/>
  <c r="T629" i="108"/>
  <c r="U629" i="108"/>
  <c r="V629" i="108"/>
  <c r="W629" i="108"/>
  <c r="X629" i="108"/>
  <c r="S630" i="108"/>
  <c r="T630" i="108"/>
  <c r="U630" i="108"/>
  <c r="V630" i="108"/>
  <c r="W630" i="108"/>
  <c r="X630" i="108"/>
  <c r="S631" i="108"/>
  <c r="T631" i="108"/>
  <c r="U631" i="108"/>
  <c r="V631" i="108"/>
  <c r="W631" i="108"/>
  <c r="X631" i="108"/>
  <c r="S632" i="108"/>
  <c r="T632" i="108"/>
  <c r="U632" i="108"/>
  <c r="V632" i="108"/>
  <c r="W632" i="108"/>
  <c r="X632" i="108"/>
  <c r="S633" i="108"/>
  <c r="T633" i="108"/>
  <c r="U633" i="108"/>
  <c r="V633" i="108"/>
  <c r="W633" i="108"/>
  <c r="X633" i="108"/>
  <c r="S634" i="108"/>
  <c r="T634" i="108"/>
  <c r="U634" i="108"/>
  <c r="V634" i="108"/>
  <c r="W634" i="108"/>
  <c r="X634" i="108"/>
  <c r="S635" i="108"/>
  <c r="T635" i="108"/>
  <c r="U635" i="108"/>
  <c r="V635" i="108"/>
  <c r="W635" i="108"/>
  <c r="X635" i="108"/>
  <c r="S636" i="108"/>
  <c r="T636" i="108"/>
  <c r="U636" i="108"/>
  <c r="V636" i="108"/>
  <c r="W636" i="108"/>
  <c r="X636" i="108"/>
  <c r="S637" i="108"/>
  <c r="T637" i="108"/>
  <c r="U637" i="108"/>
  <c r="V637" i="108"/>
  <c r="W637" i="108"/>
  <c r="X637" i="108"/>
  <c r="S638" i="108"/>
  <c r="T638" i="108"/>
  <c r="U638" i="108"/>
  <c r="V638" i="108"/>
  <c r="W638" i="108"/>
  <c r="X638" i="108"/>
  <c r="S639" i="108"/>
  <c r="T639" i="108"/>
  <c r="U639" i="108"/>
  <c r="V639" i="108"/>
  <c r="W639" i="108"/>
  <c r="X639" i="108"/>
  <c r="S640" i="108"/>
  <c r="T640" i="108"/>
  <c r="U640" i="108"/>
  <c r="V640" i="108"/>
  <c r="W640" i="108"/>
  <c r="X640" i="108"/>
  <c r="S641" i="108"/>
  <c r="T641" i="108"/>
  <c r="U641" i="108"/>
  <c r="V641" i="108"/>
  <c r="W641" i="108"/>
  <c r="X641" i="108"/>
  <c r="S642" i="108"/>
  <c r="T642" i="108"/>
  <c r="U642" i="108"/>
  <c r="V642" i="108"/>
  <c r="W642" i="108"/>
  <c r="X642" i="108"/>
  <c r="S643" i="108"/>
  <c r="T643" i="108"/>
  <c r="U643" i="108"/>
  <c r="V643" i="108"/>
  <c r="W643" i="108"/>
  <c r="X643" i="108"/>
  <c r="S644" i="108"/>
  <c r="T644" i="108"/>
  <c r="U644" i="108"/>
  <c r="V644" i="108"/>
  <c r="W644" i="108"/>
  <c r="X644" i="108"/>
  <c r="S645" i="108"/>
  <c r="T645" i="108"/>
  <c r="U645" i="108"/>
  <c r="V645" i="108"/>
  <c r="W645" i="108"/>
  <c r="X645" i="108"/>
  <c r="S646" i="108"/>
  <c r="T646" i="108"/>
  <c r="U646" i="108"/>
  <c r="V646" i="108"/>
  <c r="W646" i="108"/>
  <c r="X646" i="108"/>
  <c r="S647" i="108"/>
  <c r="T647" i="108"/>
  <c r="U647" i="108"/>
  <c r="V647" i="108"/>
  <c r="W647" i="108"/>
  <c r="X647" i="108"/>
  <c r="S648" i="108"/>
  <c r="T648" i="108"/>
  <c r="U648" i="108"/>
  <c r="V648" i="108"/>
  <c r="W648" i="108"/>
  <c r="X648" i="108"/>
  <c r="S649" i="108"/>
  <c r="T649" i="108"/>
  <c r="U649" i="108"/>
  <c r="V649" i="108"/>
  <c r="W649" i="108"/>
  <c r="X649" i="108"/>
  <c r="S650" i="108"/>
  <c r="T650" i="108"/>
  <c r="U650" i="108"/>
  <c r="V650" i="108"/>
  <c r="W650" i="108"/>
  <c r="X650" i="108"/>
  <c r="S651" i="108"/>
  <c r="T651" i="108"/>
  <c r="U651" i="108"/>
  <c r="V651" i="108"/>
  <c r="W651" i="108"/>
  <c r="X651" i="108"/>
  <c r="S652" i="108"/>
  <c r="T652" i="108"/>
  <c r="U652" i="108"/>
  <c r="V652" i="108"/>
  <c r="W652" i="108"/>
  <c r="X652" i="108"/>
  <c r="S653" i="108"/>
  <c r="T653" i="108"/>
  <c r="U653" i="108"/>
  <c r="V653" i="108"/>
  <c r="W653" i="108"/>
  <c r="X653" i="108"/>
  <c r="S654" i="108"/>
  <c r="T654" i="108"/>
  <c r="U654" i="108"/>
  <c r="V654" i="108"/>
  <c r="W654" i="108"/>
  <c r="X654" i="108"/>
  <c r="S655" i="108"/>
  <c r="T655" i="108"/>
  <c r="U655" i="108"/>
  <c r="V655" i="108"/>
  <c r="W655" i="108"/>
  <c r="X655" i="108"/>
  <c r="S656" i="108"/>
  <c r="T656" i="108"/>
  <c r="U656" i="108"/>
  <c r="V656" i="108"/>
  <c r="W656" i="108"/>
  <c r="X656" i="108"/>
  <c r="S657" i="108"/>
  <c r="T657" i="108"/>
  <c r="U657" i="108"/>
  <c r="V657" i="108"/>
  <c r="W657" i="108"/>
  <c r="X657" i="108"/>
  <c r="S658" i="108"/>
  <c r="T658" i="108"/>
  <c r="U658" i="108"/>
  <c r="V658" i="108"/>
  <c r="W658" i="108"/>
  <c r="X658" i="108"/>
  <c r="S659" i="108"/>
  <c r="T659" i="108"/>
  <c r="U659" i="108"/>
  <c r="V659" i="108"/>
  <c r="W659" i="108"/>
  <c r="X659" i="108"/>
  <c r="S660" i="108"/>
  <c r="T660" i="108"/>
  <c r="U660" i="108"/>
  <c r="V660" i="108"/>
  <c r="W660" i="108"/>
  <c r="X660" i="108"/>
  <c r="S661" i="108"/>
  <c r="T661" i="108"/>
  <c r="U661" i="108"/>
  <c r="V661" i="108"/>
  <c r="W661" i="108"/>
  <c r="X661" i="108"/>
  <c r="S662" i="108"/>
  <c r="T662" i="108"/>
  <c r="U662" i="108"/>
  <c r="V662" i="108"/>
  <c r="W662" i="108"/>
  <c r="X662" i="108"/>
  <c r="S663" i="108"/>
  <c r="T663" i="108"/>
  <c r="U663" i="108"/>
  <c r="V663" i="108"/>
  <c r="W663" i="108"/>
  <c r="X663" i="108"/>
  <c r="S664" i="108"/>
  <c r="T664" i="108"/>
  <c r="U664" i="108"/>
  <c r="V664" i="108"/>
  <c r="W664" i="108"/>
  <c r="X664" i="108"/>
  <c r="S665" i="108"/>
  <c r="T665" i="108"/>
  <c r="U665" i="108"/>
  <c r="V665" i="108"/>
  <c r="W665" i="108"/>
  <c r="X665" i="108"/>
  <c r="S666" i="108"/>
  <c r="T666" i="108"/>
  <c r="U666" i="108"/>
  <c r="V666" i="108"/>
  <c r="W666" i="108"/>
  <c r="X666" i="108"/>
  <c r="S667" i="108"/>
  <c r="T667" i="108"/>
  <c r="U667" i="108"/>
  <c r="V667" i="108"/>
  <c r="W667" i="108"/>
  <c r="X667" i="108"/>
  <c r="S668" i="108"/>
  <c r="T668" i="108"/>
  <c r="U668" i="108"/>
  <c r="V668" i="108"/>
  <c r="W668" i="108"/>
  <c r="X668" i="108"/>
  <c r="S669" i="108"/>
  <c r="T669" i="108"/>
  <c r="U669" i="108"/>
  <c r="V669" i="108"/>
  <c r="W669" i="108"/>
  <c r="X669" i="108"/>
  <c r="S670" i="108"/>
  <c r="T670" i="108"/>
  <c r="U670" i="108"/>
  <c r="V670" i="108"/>
  <c r="W670" i="108"/>
  <c r="X670" i="108"/>
  <c r="S671" i="108"/>
  <c r="T671" i="108"/>
  <c r="U671" i="108"/>
  <c r="V671" i="108"/>
  <c r="W671" i="108"/>
  <c r="X671" i="108"/>
  <c r="S672" i="108"/>
  <c r="T672" i="108"/>
  <c r="U672" i="108"/>
  <c r="V672" i="108"/>
  <c r="W672" i="108"/>
  <c r="X672" i="108"/>
  <c r="S673" i="108"/>
  <c r="T673" i="108"/>
  <c r="U673" i="108"/>
  <c r="V673" i="108"/>
  <c r="W673" i="108"/>
  <c r="X673" i="108"/>
  <c r="S674" i="108"/>
  <c r="T674" i="108"/>
  <c r="U674" i="108"/>
  <c r="V674" i="108"/>
  <c r="W674" i="108"/>
  <c r="X674" i="108"/>
  <c r="S675" i="108"/>
  <c r="T675" i="108"/>
  <c r="U675" i="108"/>
  <c r="V675" i="108"/>
  <c r="W675" i="108"/>
  <c r="X675" i="108"/>
  <c r="S676" i="108"/>
  <c r="T676" i="108"/>
  <c r="U676" i="108"/>
  <c r="V676" i="108"/>
  <c r="W676" i="108"/>
  <c r="X676" i="108"/>
  <c r="S677" i="108"/>
  <c r="T677" i="108"/>
  <c r="U677" i="108"/>
  <c r="V677" i="108"/>
  <c r="W677" i="108"/>
  <c r="X677" i="108"/>
  <c r="S678" i="108"/>
  <c r="T678" i="108"/>
  <c r="U678" i="108"/>
  <c r="V678" i="108"/>
  <c r="W678" i="108"/>
  <c r="X678" i="108"/>
  <c r="S679" i="108"/>
  <c r="T679" i="108"/>
  <c r="U679" i="108"/>
  <c r="V679" i="108"/>
  <c r="W679" i="108"/>
  <c r="X679" i="108"/>
  <c r="S680" i="108"/>
  <c r="T680" i="108"/>
  <c r="U680" i="108"/>
  <c r="V680" i="108"/>
  <c r="W680" i="108"/>
  <c r="X680" i="108"/>
  <c r="S681" i="108"/>
  <c r="T681" i="108"/>
  <c r="U681" i="108"/>
  <c r="V681" i="108"/>
  <c r="W681" i="108"/>
  <c r="X681" i="108"/>
  <c r="S682" i="108"/>
  <c r="T682" i="108"/>
  <c r="U682" i="108"/>
  <c r="V682" i="108"/>
  <c r="W682" i="108"/>
  <c r="X682" i="108"/>
  <c r="S683" i="108"/>
  <c r="T683" i="108"/>
  <c r="U683" i="108"/>
  <c r="V683" i="108"/>
  <c r="W683" i="108"/>
  <c r="X683" i="108"/>
  <c r="S684" i="108"/>
  <c r="T684" i="108"/>
  <c r="U684" i="108"/>
  <c r="V684" i="108"/>
  <c r="W684" i="108"/>
  <c r="X684" i="108"/>
  <c r="S685" i="108"/>
  <c r="T685" i="108"/>
  <c r="U685" i="108"/>
  <c r="V685" i="108"/>
  <c r="W685" i="108"/>
  <c r="X685" i="108"/>
  <c r="S686" i="108"/>
  <c r="T686" i="108"/>
  <c r="U686" i="108"/>
  <c r="V686" i="108"/>
  <c r="W686" i="108"/>
  <c r="X686" i="108"/>
  <c r="S687" i="108"/>
  <c r="T687" i="108"/>
  <c r="U687" i="108"/>
  <c r="V687" i="108"/>
  <c r="W687" i="108"/>
  <c r="X687" i="108"/>
  <c r="S688" i="108"/>
  <c r="T688" i="108"/>
  <c r="U688" i="108"/>
  <c r="V688" i="108"/>
  <c r="W688" i="108"/>
  <c r="X688" i="108"/>
  <c r="S689" i="108"/>
  <c r="T689" i="108"/>
  <c r="U689" i="108"/>
  <c r="V689" i="108"/>
  <c r="W689" i="108"/>
  <c r="X689" i="108"/>
  <c r="S690" i="108"/>
  <c r="T690" i="108"/>
  <c r="U690" i="108"/>
  <c r="V690" i="108"/>
  <c r="W690" i="108"/>
  <c r="X690" i="108"/>
  <c r="S691" i="108"/>
  <c r="T691" i="108"/>
  <c r="U691" i="108"/>
  <c r="V691" i="108"/>
  <c r="W691" i="108"/>
  <c r="X691" i="108"/>
  <c r="S692" i="108"/>
  <c r="T692" i="108"/>
  <c r="U692" i="108"/>
  <c r="V692" i="108"/>
  <c r="W692" i="108"/>
  <c r="X692" i="108"/>
  <c r="S693" i="108"/>
  <c r="T693" i="108"/>
  <c r="U693" i="108"/>
  <c r="V693" i="108"/>
  <c r="W693" i="108"/>
  <c r="X693" i="108"/>
  <c r="S694" i="108"/>
  <c r="T694" i="108"/>
  <c r="U694" i="108"/>
  <c r="V694" i="108"/>
  <c r="W694" i="108"/>
  <c r="X694" i="108"/>
  <c r="S695" i="108"/>
  <c r="T695" i="108"/>
  <c r="U695" i="108"/>
  <c r="V695" i="108"/>
  <c r="W695" i="108"/>
  <c r="X695" i="108"/>
  <c r="S696" i="108"/>
  <c r="T696" i="108"/>
  <c r="U696" i="108"/>
  <c r="V696" i="108"/>
  <c r="W696" i="108"/>
  <c r="X696" i="108"/>
  <c r="S697" i="108"/>
  <c r="T697" i="108"/>
  <c r="U697" i="108"/>
  <c r="V697" i="108"/>
  <c r="W697" i="108"/>
  <c r="X697" i="108"/>
  <c r="S698" i="108"/>
  <c r="T698" i="108"/>
  <c r="U698" i="108"/>
  <c r="V698" i="108"/>
  <c r="W698" i="108"/>
  <c r="X698" i="108"/>
  <c r="S699" i="108"/>
  <c r="T699" i="108"/>
  <c r="U699" i="108"/>
  <c r="V699" i="108"/>
  <c r="W699" i="108"/>
  <c r="X699" i="108"/>
  <c r="S700" i="108"/>
  <c r="T700" i="108"/>
  <c r="U700" i="108"/>
  <c r="V700" i="108"/>
  <c r="W700" i="108"/>
  <c r="X700" i="108"/>
  <c r="S701" i="108"/>
  <c r="T701" i="108"/>
  <c r="U701" i="108"/>
  <c r="V701" i="108"/>
  <c r="W701" i="108"/>
  <c r="X701" i="108"/>
  <c r="S702" i="108"/>
  <c r="T702" i="108"/>
  <c r="U702" i="108"/>
  <c r="V702" i="108"/>
  <c r="W702" i="108"/>
  <c r="X702" i="108"/>
  <c r="S703" i="108"/>
  <c r="T703" i="108"/>
  <c r="U703" i="108"/>
  <c r="V703" i="108"/>
  <c r="W703" i="108"/>
  <c r="X703" i="108"/>
  <c r="S704" i="108"/>
  <c r="T704" i="108"/>
  <c r="U704" i="108"/>
  <c r="V704" i="108"/>
  <c r="W704" i="108"/>
  <c r="X704" i="108"/>
  <c r="S705" i="108"/>
  <c r="T705" i="108"/>
  <c r="U705" i="108"/>
  <c r="V705" i="108"/>
  <c r="W705" i="108"/>
  <c r="X705" i="108"/>
  <c r="S706" i="108"/>
  <c r="T706" i="108"/>
  <c r="U706" i="108"/>
  <c r="V706" i="108"/>
  <c r="W706" i="108"/>
  <c r="X706" i="108"/>
  <c r="S707" i="108"/>
  <c r="T707" i="108"/>
  <c r="U707" i="108"/>
  <c r="V707" i="108"/>
  <c r="W707" i="108"/>
  <c r="X707" i="108"/>
  <c r="S708" i="108"/>
  <c r="T708" i="108"/>
  <c r="U708" i="108"/>
  <c r="V708" i="108"/>
  <c r="W708" i="108"/>
  <c r="X708" i="108"/>
  <c r="S709" i="108"/>
  <c r="T709" i="108"/>
  <c r="U709" i="108"/>
  <c r="V709" i="108"/>
  <c r="W709" i="108"/>
  <c r="X709" i="108"/>
  <c r="S710" i="108"/>
  <c r="T710" i="108"/>
  <c r="U710" i="108"/>
  <c r="V710" i="108"/>
  <c r="W710" i="108"/>
  <c r="X710" i="108"/>
  <c r="S711" i="108"/>
  <c r="T711" i="108"/>
  <c r="U711" i="108"/>
  <c r="V711" i="108"/>
  <c r="W711" i="108"/>
  <c r="X711" i="108"/>
  <c r="S712" i="108"/>
  <c r="T712" i="108"/>
  <c r="U712" i="108"/>
  <c r="V712" i="108"/>
  <c r="W712" i="108"/>
  <c r="X712" i="108"/>
  <c r="S713" i="108"/>
  <c r="T713" i="108"/>
  <c r="U713" i="108"/>
  <c r="V713" i="108"/>
  <c r="W713" i="108"/>
  <c r="X713" i="108"/>
  <c r="S714" i="108"/>
  <c r="T714" i="108"/>
  <c r="U714" i="108"/>
  <c r="V714" i="108"/>
  <c r="W714" i="108"/>
  <c r="X714" i="108"/>
  <c r="S715" i="108"/>
  <c r="T715" i="108"/>
  <c r="U715" i="108"/>
  <c r="V715" i="108"/>
  <c r="W715" i="108"/>
  <c r="X715" i="108"/>
  <c r="S716" i="108"/>
  <c r="T716" i="108"/>
  <c r="U716" i="108"/>
  <c r="V716" i="108"/>
  <c r="W716" i="108"/>
  <c r="X716" i="108"/>
  <c r="S717" i="108"/>
  <c r="T717" i="108"/>
  <c r="U717" i="108"/>
  <c r="V717" i="108"/>
  <c r="W717" i="108"/>
  <c r="X717" i="108"/>
  <c r="S718" i="108"/>
  <c r="T718" i="108"/>
  <c r="U718" i="108"/>
  <c r="V718" i="108"/>
  <c r="W718" i="108"/>
  <c r="X718" i="108"/>
  <c r="S719" i="108"/>
  <c r="T719" i="108"/>
  <c r="U719" i="108"/>
  <c r="V719" i="108"/>
  <c r="W719" i="108"/>
  <c r="X719" i="108"/>
  <c r="S720" i="108"/>
  <c r="T720" i="108"/>
  <c r="U720" i="108"/>
  <c r="V720" i="108"/>
  <c r="W720" i="108"/>
  <c r="X720" i="108"/>
  <c r="S721" i="108"/>
  <c r="T721" i="108"/>
  <c r="U721" i="108"/>
  <c r="V721" i="108"/>
  <c r="W721" i="108"/>
  <c r="X721" i="108"/>
  <c r="S722" i="108"/>
  <c r="T722" i="108"/>
  <c r="U722" i="108"/>
  <c r="V722" i="108"/>
  <c r="W722" i="108"/>
  <c r="X722" i="108"/>
  <c r="S723" i="108"/>
  <c r="T723" i="108"/>
  <c r="U723" i="108"/>
  <c r="V723" i="108"/>
  <c r="W723" i="108"/>
  <c r="X723" i="108"/>
  <c r="S724" i="108"/>
  <c r="T724" i="108"/>
  <c r="U724" i="108"/>
  <c r="V724" i="108"/>
  <c r="W724" i="108"/>
  <c r="X724" i="108"/>
  <c r="S725" i="108"/>
  <c r="T725" i="108"/>
  <c r="U725" i="108"/>
  <c r="V725" i="108"/>
  <c r="W725" i="108"/>
  <c r="X725" i="108"/>
  <c r="S726" i="108"/>
  <c r="T726" i="108"/>
  <c r="U726" i="108"/>
  <c r="V726" i="108"/>
  <c r="W726" i="108"/>
  <c r="X726" i="108"/>
  <c r="S727" i="108"/>
  <c r="T727" i="108"/>
  <c r="U727" i="108"/>
  <c r="V727" i="108"/>
  <c r="W727" i="108"/>
  <c r="X727" i="108"/>
  <c r="S728" i="108"/>
  <c r="T728" i="108"/>
  <c r="U728" i="108"/>
  <c r="V728" i="108"/>
  <c r="W728" i="108"/>
  <c r="X728" i="108"/>
  <c r="S729" i="108"/>
  <c r="T729" i="108"/>
  <c r="U729" i="108"/>
  <c r="V729" i="108"/>
  <c r="W729" i="108"/>
  <c r="X729" i="108"/>
  <c r="S730" i="108"/>
  <c r="T730" i="108"/>
  <c r="U730" i="108"/>
  <c r="V730" i="108"/>
  <c r="W730" i="108"/>
  <c r="X730" i="108"/>
  <c r="S731" i="108"/>
  <c r="T731" i="108"/>
  <c r="U731" i="108"/>
  <c r="V731" i="108"/>
  <c r="W731" i="108"/>
  <c r="X731" i="108"/>
  <c r="S732" i="108"/>
  <c r="T732" i="108"/>
  <c r="U732" i="108"/>
  <c r="V732" i="108"/>
  <c r="W732" i="108"/>
  <c r="X732" i="108"/>
  <c r="S733" i="108"/>
  <c r="T733" i="108"/>
  <c r="U733" i="108"/>
  <c r="V733" i="108"/>
  <c r="W733" i="108"/>
  <c r="X733" i="108"/>
  <c r="S734" i="108"/>
  <c r="T734" i="108"/>
  <c r="U734" i="108"/>
  <c r="V734" i="108"/>
  <c r="W734" i="108"/>
  <c r="X734" i="108"/>
  <c r="S735" i="108"/>
  <c r="T735" i="108"/>
  <c r="U735" i="108"/>
  <c r="V735" i="108"/>
  <c r="W735" i="108"/>
  <c r="X735" i="108"/>
  <c r="S736" i="108"/>
  <c r="T736" i="108"/>
  <c r="U736" i="108"/>
  <c r="V736" i="108"/>
  <c r="W736" i="108"/>
  <c r="X736" i="108"/>
  <c r="S737" i="108"/>
  <c r="T737" i="108"/>
  <c r="U737" i="108"/>
  <c r="V737" i="108"/>
  <c r="W737" i="108"/>
  <c r="X737" i="108"/>
  <c r="S738" i="108"/>
  <c r="T738" i="108"/>
  <c r="U738" i="108"/>
  <c r="V738" i="108"/>
  <c r="W738" i="108"/>
  <c r="X738" i="108"/>
  <c r="S739" i="108"/>
  <c r="T739" i="108"/>
  <c r="U739" i="108"/>
  <c r="V739" i="108"/>
  <c r="W739" i="108"/>
  <c r="X739" i="108"/>
  <c r="S740" i="108"/>
  <c r="T740" i="108"/>
  <c r="U740" i="108"/>
  <c r="V740" i="108"/>
  <c r="W740" i="108"/>
  <c r="X740" i="108"/>
  <c r="S741" i="108"/>
  <c r="T741" i="108"/>
  <c r="U741" i="108"/>
  <c r="V741" i="108"/>
  <c r="W741" i="108"/>
  <c r="X741" i="108"/>
  <c r="S742" i="108"/>
  <c r="T742" i="108"/>
  <c r="U742" i="108"/>
  <c r="V742" i="108"/>
  <c r="W742" i="108"/>
  <c r="X742" i="108"/>
  <c r="S743" i="108"/>
  <c r="T743" i="108"/>
  <c r="U743" i="108"/>
  <c r="V743" i="108"/>
  <c r="W743" i="108"/>
  <c r="X743" i="108"/>
  <c r="S744" i="108"/>
  <c r="T744" i="108"/>
  <c r="U744" i="108"/>
  <c r="V744" i="108"/>
  <c r="W744" i="108"/>
  <c r="X744" i="108"/>
  <c r="S745" i="108"/>
  <c r="T745" i="108"/>
  <c r="U745" i="108"/>
  <c r="V745" i="108"/>
  <c r="W745" i="108"/>
  <c r="X745" i="108"/>
  <c r="S746" i="108"/>
  <c r="T746" i="108"/>
  <c r="U746" i="108"/>
  <c r="V746" i="108"/>
  <c r="W746" i="108"/>
  <c r="X746" i="108"/>
  <c r="S747" i="108"/>
  <c r="T747" i="108"/>
  <c r="U747" i="108"/>
  <c r="V747" i="108"/>
  <c r="W747" i="108"/>
  <c r="X747" i="108"/>
  <c r="S748" i="108"/>
  <c r="T748" i="108"/>
  <c r="U748" i="108"/>
  <c r="V748" i="108"/>
  <c r="W748" i="108"/>
  <c r="X748" i="108"/>
  <c r="S749" i="108"/>
  <c r="T749" i="108"/>
  <c r="U749" i="108"/>
  <c r="V749" i="108"/>
  <c r="W749" i="108"/>
  <c r="X749" i="108"/>
  <c r="S750" i="108"/>
  <c r="T750" i="108"/>
  <c r="U750" i="108"/>
  <c r="V750" i="108"/>
  <c r="W750" i="108"/>
  <c r="X750" i="108"/>
  <c r="S751" i="108"/>
  <c r="T751" i="108"/>
  <c r="U751" i="108"/>
  <c r="V751" i="108"/>
  <c r="W751" i="108"/>
  <c r="X751" i="108"/>
  <c r="S752" i="108"/>
  <c r="T752" i="108"/>
  <c r="U752" i="108"/>
  <c r="V752" i="108"/>
  <c r="W752" i="108"/>
  <c r="X752" i="108"/>
  <c r="S753" i="108"/>
  <c r="T753" i="108"/>
  <c r="U753" i="108"/>
  <c r="V753" i="108"/>
  <c r="W753" i="108"/>
  <c r="X753" i="108"/>
  <c r="S754" i="108"/>
  <c r="T754" i="108"/>
  <c r="U754" i="108"/>
  <c r="V754" i="108"/>
  <c r="W754" i="108"/>
  <c r="X754" i="108"/>
  <c r="S755" i="108"/>
  <c r="T755" i="108"/>
  <c r="U755" i="108"/>
  <c r="V755" i="108"/>
  <c r="W755" i="108"/>
  <c r="X755" i="108"/>
  <c r="S756" i="108"/>
  <c r="T756" i="108"/>
  <c r="U756" i="108"/>
  <c r="V756" i="108"/>
  <c r="W756" i="108"/>
  <c r="X756" i="108"/>
  <c r="S757" i="108"/>
  <c r="T757" i="108"/>
  <c r="U757" i="108"/>
  <c r="V757" i="108"/>
  <c r="W757" i="108"/>
  <c r="X757" i="108"/>
  <c r="S758" i="108"/>
  <c r="T758" i="108"/>
  <c r="U758" i="108"/>
  <c r="V758" i="108"/>
  <c r="W758" i="108"/>
  <c r="X758" i="108"/>
  <c r="S759" i="108"/>
  <c r="T759" i="108"/>
  <c r="U759" i="108"/>
  <c r="V759" i="108"/>
  <c r="W759" i="108"/>
  <c r="X759" i="108"/>
  <c r="S760" i="108"/>
  <c r="T760" i="108"/>
  <c r="U760" i="108"/>
  <c r="V760" i="108"/>
  <c r="W760" i="108"/>
  <c r="X760" i="108"/>
  <c r="S761" i="108"/>
  <c r="T761" i="108"/>
  <c r="U761" i="108"/>
  <c r="V761" i="108"/>
  <c r="W761" i="108"/>
  <c r="X761" i="108"/>
  <c r="S762" i="108"/>
  <c r="T762" i="108"/>
  <c r="U762" i="108"/>
  <c r="V762" i="108"/>
  <c r="W762" i="108"/>
  <c r="X762" i="108"/>
  <c r="S763" i="108"/>
  <c r="T763" i="108"/>
  <c r="U763" i="108"/>
  <c r="V763" i="108"/>
  <c r="W763" i="108"/>
  <c r="X763" i="108"/>
  <c r="S764" i="108"/>
  <c r="T764" i="108"/>
  <c r="U764" i="108"/>
  <c r="V764" i="108"/>
  <c r="W764" i="108"/>
  <c r="X764" i="108"/>
  <c r="S765" i="108"/>
  <c r="T765" i="108"/>
  <c r="U765" i="108"/>
  <c r="V765" i="108"/>
  <c r="W765" i="108"/>
  <c r="X765" i="108"/>
  <c r="S766" i="108"/>
  <c r="T766" i="108"/>
  <c r="U766" i="108"/>
  <c r="V766" i="108"/>
  <c r="W766" i="108"/>
  <c r="X766" i="108"/>
  <c r="S767" i="108"/>
  <c r="T767" i="108"/>
  <c r="U767" i="108"/>
  <c r="V767" i="108"/>
  <c r="W767" i="108"/>
  <c r="X767" i="108"/>
  <c r="S768" i="108"/>
  <c r="T768" i="108"/>
  <c r="U768" i="108"/>
  <c r="V768" i="108"/>
  <c r="W768" i="108"/>
  <c r="X768" i="108"/>
  <c r="S769" i="108"/>
  <c r="T769" i="108"/>
  <c r="U769" i="108"/>
  <c r="V769" i="108"/>
  <c r="W769" i="108"/>
  <c r="X769" i="108"/>
  <c r="S770" i="108"/>
  <c r="T770" i="108"/>
  <c r="U770" i="108"/>
  <c r="V770" i="108"/>
  <c r="W770" i="108"/>
  <c r="X770" i="108"/>
  <c r="S771" i="108"/>
  <c r="T771" i="108"/>
  <c r="U771" i="108"/>
  <c r="V771" i="108"/>
  <c r="W771" i="108"/>
  <c r="X771" i="108"/>
  <c r="S772" i="108"/>
  <c r="T772" i="108"/>
  <c r="U772" i="108"/>
  <c r="V772" i="108"/>
  <c r="W772" i="108"/>
  <c r="X772" i="108"/>
  <c r="S773" i="108"/>
  <c r="T773" i="108"/>
  <c r="U773" i="108"/>
  <c r="V773" i="108"/>
  <c r="W773" i="108"/>
  <c r="X773" i="108"/>
  <c r="S774" i="108"/>
  <c r="T774" i="108"/>
  <c r="U774" i="108"/>
  <c r="V774" i="108"/>
  <c r="W774" i="108"/>
  <c r="X774" i="108"/>
  <c r="S775" i="108"/>
  <c r="T775" i="108"/>
  <c r="U775" i="108"/>
  <c r="V775" i="108"/>
  <c r="W775" i="108"/>
  <c r="X775" i="108"/>
  <c r="S776" i="108"/>
  <c r="T776" i="108"/>
  <c r="U776" i="108"/>
  <c r="V776" i="108"/>
  <c r="W776" i="108"/>
  <c r="X776" i="108"/>
  <c r="S777" i="108"/>
  <c r="T777" i="108"/>
  <c r="U777" i="108"/>
  <c r="V777" i="108"/>
  <c r="W777" i="108"/>
  <c r="X777" i="108"/>
  <c r="S778" i="108"/>
  <c r="T778" i="108"/>
  <c r="U778" i="108"/>
  <c r="V778" i="108"/>
  <c r="W778" i="108"/>
  <c r="X778" i="108"/>
  <c r="S779" i="108"/>
  <c r="T779" i="108"/>
  <c r="U779" i="108"/>
  <c r="V779" i="108"/>
  <c r="W779" i="108"/>
  <c r="X779" i="108"/>
  <c r="S780" i="108"/>
  <c r="T780" i="108"/>
  <c r="U780" i="108"/>
  <c r="V780" i="108"/>
  <c r="W780" i="108"/>
  <c r="X780" i="108"/>
  <c r="S781" i="108"/>
  <c r="T781" i="108"/>
  <c r="U781" i="108"/>
  <c r="V781" i="108"/>
  <c r="W781" i="108"/>
  <c r="X781" i="108"/>
  <c r="S782" i="108"/>
  <c r="T782" i="108"/>
  <c r="U782" i="108"/>
  <c r="V782" i="108"/>
  <c r="W782" i="108"/>
  <c r="X782" i="108"/>
  <c r="S783" i="108"/>
  <c r="T783" i="108"/>
  <c r="U783" i="108"/>
  <c r="V783" i="108"/>
  <c r="W783" i="108"/>
  <c r="X783" i="108"/>
  <c r="S784" i="108"/>
  <c r="T784" i="108"/>
  <c r="U784" i="108"/>
  <c r="V784" i="108"/>
  <c r="W784" i="108"/>
  <c r="X784" i="108"/>
  <c r="S785" i="108"/>
  <c r="T785" i="108"/>
  <c r="U785" i="108"/>
  <c r="V785" i="108"/>
  <c r="W785" i="108"/>
  <c r="X785" i="108"/>
  <c r="S786" i="108"/>
  <c r="T786" i="108"/>
  <c r="U786" i="108"/>
  <c r="V786" i="108"/>
  <c r="W786" i="108"/>
  <c r="X786" i="108"/>
  <c r="S787" i="108"/>
  <c r="T787" i="108"/>
  <c r="U787" i="108"/>
  <c r="V787" i="108"/>
  <c r="W787" i="108"/>
  <c r="X787" i="108"/>
  <c r="S788" i="108"/>
  <c r="T788" i="108"/>
  <c r="U788" i="108"/>
  <c r="V788" i="108"/>
  <c r="W788" i="108"/>
  <c r="X788" i="108"/>
  <c r="S789" i="108"/>
  <c r="T789" i="108"/>
  <c r="U789" i="108"/>
  <c r="V789" i="108"/>
  <c r="W789" i="108"/>
  <c r="X789" i="108"/>
  <c r="S790" i="108"/>
  <c r="T790" i="108"/>
  <c r="U790" i="108"/>
  <c r="V790" i="108"/>
  <c r="W790" i="108"/>
  <c r="X790" i="108"/>
  <c r="S791" i="108"/>
  <c r="T791" i="108"/>
  <c r="U791" i="108"/>
  <c r="V791" i="108"/>
  <c r="W791" i="108"/>
  <c r="X791" i="108"/>
  <c r="S792" i="108"/>
  <c r="T792" i="108"/>
  <c r="U792" i="108"/>
  <c r="V792" i="108"/>
  <c r="W792" i="108"/>
  <c r="X792" i="108"/>
  <c r="S793" i="108"/>
  <c r="T793" i="108"/>
  <c r="U793" i="108"/>
  <c r="V793" i="108"/>
  <c r="W793" i="108"/>
  <c r="X793" i="108"/>
  <c r="S794" i="108"/>
  <c r="T794" i="108"/>
  <c r="U794" i="108"/>
  <c r="V794" i="108"/>
  <c r="W794" i="108"/>
  <c r="X794" i="108"/>
  <c r="S795" i="108"/>
  <c r="T795" i="108"/>
  <c r="U795" i="108"/>
  <c r="V795" i="108"/>
  <c r="W795" i="108"/>
  <c r="X795" i="108"/>
  <c r="S796" i="108"/>
  <c r="T796" i="108"/>
  <c r="U796" i="108"/>
  <c r="V796" i="108"/>
  <c r="W796" i="108"/>
  <c r="X796" i="108"/>
  <c r="S797" i="108"/>
  <c r="T797" i="108"/>
  <c r="U797" i="108"/>
  <c r="V797" i="108"/>
  <c r="W797" i="108"/>
  <c r="X797" i="108"/>
  <c r="S798" i="108"/>
  <c r="T798" i="108"/>
  <c r="U798" i="108"/>
  <c r="V798" i="108"/>
  <c r="W798" i="108"/>
  <c r="X798" i="108"/>
  <c r="S799" i="108"/>
  <c r="T799" i="108"/>
  <c r="U799" i="108"/>
  <c r="V799" i="108"/>
  <c r="W799" i="108"/>
  <c r="X799" i="108"/>
  <c r="S800" i="108"/>
  <c r="T800" i="108"/>
  <c r="U800" i="108"/>
  <c r="V800" i="108"/>
  <c r="W800" i="108"/>
  <c r="X800" i="108"/>
  <c r="S801" i="108"/>
  <c r="T801" i="108"/>
  <c r="U801" i="108"/>
  <c r="V801" i="108"/>
  <c r="W801" i="108"/>
  <c r="X801" i="108"/>
  <c r="S802" i="108"/>
  <c r="T802" i="108"/>
  <c r="U802" i="108"/>
  <c r="V802" i="108"/>
  <c r="W802" i="108"/>
  <c r="X802" i="108"/>
  <c r="S803" i="108"/>
  <c r="T803" i="108"/>
  <c r="U803" i="108"/>
  <c r="V803" i="108"/>
  <c r="W803" i="108"/>
  <c r="X803" i="108"/>
  <c r="S804" i="108"/>
  <c r="T804" i="108"/>
  <c r="U804" i="108"/>
  <c r="V804" i="108"/>
  <c r="W804" i="108"/>
  <c r="X804" i="108"/>
  <c r="S805" i="108"/>
  <c r="T805" i="108"/>
  <c r="U805" i="108"/>
  <c r="V805" i="108"/>
  <c r="W805" i="108"/>
  <c r="X805" i="108"/>
  <c r="S806" i="108"/>
  <c r="T806" i="108"/>
  <c r="U806" i="108"/>
  <c r="V806" i="108"/>
  <c r="W806" i="108"/>
  <c r="X806" i="108"/>
  <c r="S807" i="108"/>
  <c r="T807" i="108"/>
  <c r="U807" i="108"/>
  <c r="V807" i="108"/>
  <c r="W807" i="108"/>
  <c r="X807" i="108"/>
  <c r="S808" i="108"/>
  <c r="T808" i="108"/>
  <c r="U808" i="108"/>
  <c r="V808" i="108"/>
  <c r="W808" i="108"/>
  <c r="X808" i="108"/>
  <c r="S809" i="108"/>
  <c r="T809" i="108"/>
  <c r="U809" i="108"/>
  <c r="V809" i="108"/>
  <c r="W809" i="108"/>
  <c r="X809" i="108"/>
  <c r="S810" i="108"/>
  <c r="T810" i="108"/>
  <c r="U810" i="108"/>
  <c r="V810" i="108"/>
  <c r="W810" i="108"/>
  <c r="X810" i="108"/>
  <c r="S811" i="108"/>
  <c r="T811" i="108"/>
  <c r="U811" i="108"/>
  <c r="V811" i="108"/>
  <c r="W811" i="108"/>
  <c r="X811" i="108"/>
  <c r="S812" i="108"/>
  <c r="T812" i="108"/>
  <c r="U812" i="108"/>
  <c r="V812" i="108"/>
  <c r="W812" i="108"/>
  <c r="X812" i="108"/>
  <c r="S813" i="108"/>
  <c r="T813" i="108"/>
  <c r="U813" i="108"/>
  <c r="V813" i="108"/>
  <c r="W813" i="108"/>
  <c r="X813" i="108"/>
  <c r="S814" i="108"/>
  <c r="T814" i="108"/>
  <c r="U814" i="108"/>
  <c r="V814" i="108"/>
  <c r="W814" i="108"/>
  <c r="X814" i="108"/>
  <c r="S815" i="108"/>
  <c r="T815" i="108"/>
  <c r="U815" i="108"/>
  <c r="V815" i="108"/>
  <c r="W815" i="108"/>
  <c r="X815" i="108"/>
  <c r="S816" i="108"/>
  <c r="T816" i="108"/>
  <c r="U816" i="108"/>
  <c r="V816" i="108"/>
  <c r="W816" i="108"/>
  <c r="X816" i="108"/>
  <c r="S817" i="108"/>
  <c r="T817" i="108"/>
  <c r="U817" i="108"/>
  <c r="V817" i="108"/>
  <c r="W817" i="108"/>
  <c r="X817" i="108"/>
  <c r="S818" i="108"/>
  <c r="T818" i="108"/>
  <c r="U818" i="108"/>
  <c r="V818" i="108"/>
  <c r="W818" i="108"/>
  <c r="X818" i="108"/>
  <c r="S819" i="108"/>
  <c r="T819" i="108"/>
  <c r="U819" i="108"/>
  <c r="V819" i="108"/>
  <c r="W819" i="108"/>
  <c r="X819" i="108"/>
  <c r="S820" i="108"/>
  <c r="T820" i="108"/>
  <c r="U820" i="108"/>
  <c r="V820" i="108"/>
  <c r="W820" i="108"/>
  <c r="X820" i="108"/>
  <c r="S821" i="108"/>
  <c r="T821" i="108"/>
  <c r="U821" i="108"/>
  <c r="V821" i="108"/>
  <c r="W821" i="108"/>
  <c r="X821" i="108"/>
  <c r="S822" i="108"/>
  <c r="T822" i="108"/>
  <c r="U822" i="108"/>
  <c r="V822" i="108"/>
  <c r="W822" i="108"/>
  <c r="X822" i="108"/>
  <c r="S823" i="108"/>
  <c r="T823" i="108"/>
  <c r="U823" i="108"/>
  <c r="V823" i="108"/>
  <c r="W823" i="108"/>
  <c r="X823" i="108"/>
  <c r="S824" i="108"/>
  <c r="T824" i="108"/>
  <c r="U824" i="108"/>
  <c r="V824" i="108"/>
  <c r="W824" i="108"/>
  <c r="X824" i="108"/>
  <c r="S825" i="108"/>
  <c r="T825" i="108"/>
  <c r="U825" i="108"/>
  <c r="V825" i="108"/>
  <c r="W825" i="108"/>
  <c r="X825" i="108"/>
  <c r="S826" i="108"/>
  <c r="T826" i="108"/>
  <c r="U826" i="108"/>
  <c r="V826" i="108"/>
  <c r="W826" i="108"/>
  <c r="X826" i="108"/>
  <c r="S827" i="108"/>
  <c r="T827" i="108"/>
  <c r="U827" i="108"/>
  <c r="V827" i="108"/>
  <c r="W827" i="108"/>
  <c r="X827" i="108"/>
  <c r="S828" i="108"/>
  <c r="T828" i="108"/>
  <c r="U828" i="108"/>
  <c r="V828" i="108"/>
  <c r="W828" i="108"/>
  <c r="X828" i="108"/>
  <c r="S829" i="108"/>
  <c r="T829" i="108"/>
  <c r="U829" i="108"/>
  <c r="V829" i="108"/>
  <c r="W829" i="108"/>
  <c r="X829" i="108"/>
  <c r="S830" i="108"/>
  <c r="T830" i="108"/>
  <c r="U830" i="108"/>
  <c r="V830" i="108"/>
  <c r="W830" i="108"/>
  <c r="X830" i="108"/>
  <c r="S831" i="108"/>
  <c r="T831" i="108"/>
  <c r="U831" i="108"/>
  <c r="V831" i="108"/>
  <c r="W831" i="108"/>
  <c r="X831" i="108"/>
  <c r="S832" i="108"/>
  <c r="T832" i="108"/>
  <c r="U832" i="108"/>
  <c r="V832" i="108"/>
  <c r="W832" i="108"/>
  <c r="X832" i="108"/>
  <c r="S833" i="108"/>
  <c r="T833" i="108"/>
  <c r="U833" i="108"/>
  <c r="V833" i="108"/>
  <c r="W833" i="108"/>
  <c r="X833" i="108"/>
  <c r="S834" i="108"/>
  <c r="T834" i="108"/>
  <c r="U834" i="108"/>
  <c r="V834" i="108"/>
  <c r="W834" i="108"/>
  <c r="X834" i="108"/>
  <c r="S835" i="108"/>
  <c r="T835" i="108"/>
  <c r="U835" i="108"/>
  <c r="V835" i="108"/>
  <c r="W835" i="108"/>
  <c r="X835" i="108"/>
  <c r="S836" i="108"/>
  <c r="T836" i="108"/>
  <c r="U836" i="108"/>
  <c r="V836" i="108"/>
  <c r="W836" i="108"/>
  <c r="X836" i="108"/>
  <c r="S837" i="108"/>
  <c r="T837" i="108"/>
  <c r="U837" i="108"/>
  <c r="V837" i="108"/>
  <c r="W837" i="108"/>
  <c r="X837" i="108"/>
  <c r="S838" i="108"/>
  <c r="T838" i="108"/>
  <c r="U838" i="108"/>
  <c r="V838" i="108"/>
  <c r="W838" i="108"/>
  <c r="X838" i="108"/>
  <c r="S839" i="108"/>
  <c r="T839" i="108"/>
  <c r="U839" i="108"/>
  <c r="V839" i="108"/>
  <c r="W839" i="108"/>
  <c r="X839" i="108"/>
  <c r="S840" i="108"/>
  <c r="T840" i="108"/>
  <c r="U840" i="108"/>
  <c r="V840" i="108"/>
  <c r="W840" i="108"/>
  <c r="X840" i="108"/>
  <c r="S841" i="108"/>
  <c r="T841" i="108"/>
  <c r="U841" i="108"/>
  <c r="V841" i="108"/>
  <c r="W841" i="108"/>
  <c r="X841" i="108"/>
  <c r="S842" i="108"/>
  <c r="T842" i="108"/>
  <c r="U842" i="108"/>
  <c r="V842" i="108"/>
  <c r="W842" i="108"/>
  <c r="X842" i="108"/>
  <c r="S843" i="108"/>
  <c r="T843" i="108"/>
  <c r="U843" i="108"/>
  <c r="V843" i="108"/>
  <c r="W843" i="108"/>
  <c r="X843" i="108"/>
  <c r="S844" i="108"/>
  <c r="T844" i="108"/>
  <c r="U844" i="108"/>
  <c r="V844" i="108"/>
  <c r="W844" i="108"/>
  <c r="X844" i="108"/>
  <c r="S845" i="108"/>
  <c r="T845" i="108"/>
  <c r="U845" i="108"/>
  <c r="V845" i="108"/>
  <c r="W845" i="108"/>
  <c r="X845" i="108"/>
  <c r="S846" i="108"/>
  <c r="T846" i="108"/>
  <c r="U846" i="108"/>
  <c r="V846" i="108"/>
  <c r="W846" i="108"/>
  <c r="X846" i="108"/>
  <c r="S847" i="108"/>
  <c r="T847" i="108"/>
  <c r="U847" i="108"/>
  <c r="V847" i="108"/>
  <c r="W847" i="108"/>
  <c r="X847" i="108"/>
  <c r="S848" i="108"/>
  <c r="T848" i="108"/>
  <c r="U848" i="108"/>
  <c r="V848" i="108"/>
  <c r="W848" i="108"/>
  <c r="X848" i="108"/>
  <c r="S849" i="108"/>
  <c r="T849" i="108"/>
  <c r="U849" i="108"/>
  <c r="V849" i="108"/>
  <c r="W849" i="108"/>
  <c r="X849" i="108"/>
  <c r="S850" i="108"/>
  <c r="T850" i="108"/>
  <c r="U850" i="108"/>
  <c r="V850" i="108"/>
  <c r="W850" i="108"/>
  <c r="X850" i="108"/>
  <c r="S851" i="108"/>
  <c r="T851" i="108"/>
  <c r="U851" i="108"/>
  <c r="V851" i="108"/>
  <c r="W851" i="108"/>
  <c r="X851" i="108"/>
  <c r="S852" i="108"/>
  <c r="T852" i="108"/>
  <c r="U852" i="108"/>
  <c r="V852" i="108"/>
  <c r="W852" i="108"/>
  <c r="X852" i="108"/>
  <c r="S853" i="108"/>
  <c r="T853" i="108"/>
  <c r="U853" i="108"/>
  <c r="V853" i="108"/>
  <c r="W853" i="108"/>
  <c r="X853" i="108"/>
  <c r="S854" i="108"/>
  <c r="T854" i="108"/>
  <c r="U854" i="108"/>
  <c r="V854" i="108"/>
  <c r="W854" i="108"/>
  <c r="X854" i="108"/>
  <c r="S855" i="108"/>
  <c r="T855" i="108"/>
  <c r="U855" i="108"/>
  <c r="V855" i="108"/>
  <c r="W855" i="108"/>
  <c r="X855" i="108"/>
  <c r="S856" i="108"/>
  <c r="T856" i="108"/>
  <c r="U856" i="108"/>
  <c r="V856" i="108"/>
  <c r="W856" i="108"/>
  <c r="X856" i="108"/>
  <c r="S857" i="108"/>
  <c r="T857" i="108"/>
  <c r="U857" i="108"/>
  <c r="V857" i="108"/>
  <c r="W857" i="108"/>
  <c r="X857" i="108"/>
  <c r="S858" i="108"/>
  <c r="T858" i="108"/>
  <c r="U858" i="108"/>
  <c r="V858" i="108"/>
  <c r="W858" i="108"/>
  <c r="X858" i="108"/>
  <c r="S859" i="108"/>
  <c r="T859" i="108"/>
  <c r="U859" i="108"/>
  <c r="V859" i="108"/>
  <c r="W859" i="108"/>
  <c r="X859" i="108"/>
  <c r="S860" i="108"/>
  <c r="T860" i="108"/>
  <c r="U860" i="108"/>
  <c r="V860" i="108"/>
  <c r="W860" i="108"/>
  <c r="X860" i="108"/>
  <c r="S861" i="108"/>
  <c r="T861" i="108"/>
  <c r="U861" i="108"/>
  <c r="V861" i="108"/>
  <c r="W861" i="108"/>
  <c r="X861" i="108"/>
  <c r="S862" i="108"/>
  <c r="T862" i="108"/>
  <c r="U862" i="108"/>
  <c r="V862" i="108"/>
  <c r="W862" i="108"/>
  <c r="X862" i="108"/>
  <c r="S863" i="108"/>
  <c r="T863" i="108"/>
  <c r="U863" i="108"/>
  <c r="V863" i="108"/>
  <c r="W863" i="108"/>
  <c r="X863" i="108"/>
  <c r="S864" i="108"/>
  <c r="T864" i="108"/>
  <c r="U864" i="108"/>
  <c r="V864" i="108"/>
  <c r="W864" i="108"/>
  <c r="X864" i="108"/>
  <c r="S865" i="108"/>
  <c r="T865" i="108"/>
  <c r="U865" i="108"/>
  <c r="V865" i="108"/>
  <c r="W865" i="108"/>
  <c r="X865" i="108"/>
  <c r="S866" i="108"/>
  <c r="T866" i="108"/>
  <c r="U866" i="108"/>
  <c r="V866" i="108"/>
  <c r="W866" i="108"/>
  <c r="X866" i="108"/>
  <c r="S867" i="108"/>
  <c r="T867" i="108"/>
  <c r="U867" i="108"/>
  <c r="V867" i="108"/>
  <c r="W867" i="108"/>
  <c r="X867" i="108"/>
  <c r="S868" i="108"/>
  <c r="T868" i="108"/>
  <c r="U868" i="108"/>
  <c r="V868" i="108"/>
  <c r="W868" i="108"/>
  <c r="X868" i="108"/>
  <c r="S869" i="108"/>
  <c r="T869" i="108"/>
  <c r="U869" i="108"/>
  <c r="V869" i="108"/>
  <c r="W869" i="108"/>
  <c r="X869" i="108"/>
  <c r="S870" i="108"/>
  <c r="T870" i="108"/>
  <c r="U870" i="108"/>
  <c r="V870" i="108"/>
  <c r="W870" i="108"/>
  <c r="X870" i="108"/>
  <c r="S871" i="108"/>
  <c r="T871" i="108"/>
  <c r="U871" i="108"/>
  <c r="V871" i="108"/>
  <c r="W871" i="108"/>
  <c r="X871" i="108"/>
  <c r="S872" i="108"/>
  <c r="T872" i="108"/>
  <c r="U872" i="108"/>
  <c r="V872" i="108"/>
  <c r="W872" i="108"/>
  <c r="X872" i="108"/>
  <c r="S873" i="108"/>
  <c r="T873" i="108"/>
  <c r="U873" i="108"/>
  <c r="V873" i="108"/>
  <c r="W873" i="108"/>
  <c r="X873" i="108"/>
  <c r="S874" i="108"/>
  <c r="T874" i="108"/>
  <c r="U874" i="108"/>
  <c r="V874" i="108"/>
  <c r="W874" i="108"/>
  <c r="X874" i="108"/>
  <c r="S875" i="108"/>
  <c r="T875" i="108"/>
  <c r="U875" i="108"/>
  <c r="V875" i="108"/>
  <c r="W875" i="108"/>
  <c r="X875" i="108"/>
  <c r="S876" i="108"/>
  <c r="T876" i="108"/>
  <c r="U876" i="108"/>
  <c r="V876" i="108"/>
  <c r="W876" i="108"/>
  <c r="X876" i="108"/>
  <c r="S877" i="108"/>
  <c r="T877" i="108"/>
  <c r="U877" i="108"/>
  <c r="V877" i="108"/>
  <c r="W877" i="108"/>
  <c r="X877" i="108"/>
  <c r="S878" i="108"/>
  <c r="T878" i="108"/>
  <c r="U878" i="108"/>
  <c r="V878" i="108"/>
  <c r="W878" i="108"/>
  <c r="X878" i="108"/>
  <c r="S879" i="108"/>
  <c r="T879" i="108"/>
  <c r="U879" i="108"/>
  <c r="V879" i="108"/>
  <c r="W879" i="108"/>
  <c r="X879" i="108"/>
  <c r="S880" i="108"/>
  <c r="T880" i="108"/>
  <c r="U880" i="108"/>
  <c r="V880" i="108"/>
  <c r="W880" i="108"/>
  <c r="X880" i="108"/>
  <c r="S881" i="108"/>
  <c r="T881" i="108"/>
  <c r="U881" i="108"/>
  <c r="V881" i="108"/>
  <c r="W881" i="108"/>
  <c r="X881" i="108"/>
  <c r="S882" i="108"/>
  <c r="T882" i="108"/>
  <c r="U882" i="108"/>
  <c r="V882" i="108"/>
  <c r="W882" i="108"/>
  <c r="X882" i="108"/>
  <c r="S883" i="108"/>
  <c r="T883" i="108"/>
  <c r="U883" i="108"/>
  <c r="V883" i="108"/>
  <c r="W883" i="108"/>
  <c r="X883" i="108"/>
  <c r="S884" i="108"/>
  <c r="T884" i="108"/>
  <c r="U884" i="108"/>
  <c r="V884" i="108"/>
  <c r="W884" i="108"/>
  <c r="X884" i="108"/>
  <c r="S885" i="108"/>
  <c r="T885" i="108"/>
  <c r="U885" i="108"/>
  <c r="V885" i="108"/>
  <c r="W885" i="108"/>
  <c r="X885" i="108"/>
  <c r="S886" i="108"/>
  <c r="T886" i="108"/>
  <c r="U886" i="108"/>
  <c r="V886" i="108"/>
  <c r="W886" i="108"/>
  <c r="X886" i="108"/>
  <c r="S887" i="108"/>
  <c r="T887" i="108"/>
  <c r="U887" i="108"/>
  <c r="V887" i="108"/>
  <c r="W887" i="108"/>
  <c r="X887" i="108"/>
  <c r="S888" i="108"/>
  <c r="T888" i="108"/>
  <c r="U888" i="108"/>
  <c r="V888" i="108"/>
  <c r="W888" i="108"/>
  <c r="X888" i="108"/>
  <c r="S889" i="108"/>
  <c r="T889" i="108"/>
  <c r="U889" i="108"/>
  <c r="V889" i="108"/>
  <c r="W889" i="108"/>
  <c r="X889" i="108"/>
  <c r="S890" i="108"/>
  <c r="T890" i="108"/>
  <c r="U890" i="108"/>
  <c r="V890" i="108"/>
  <c r="W890" i="108"/>
  <c r="X890" i="108"/>
  <c r="S891" i="108"/>
  <c r="T891" i="108"/>
  <c r="U891" i="108"/>
  <c r="V891" i="108"/>
  <c r="W891" i="108"/>
  <c r="X891" i="108"/>
  <c r="S892" i="108"/>
  <c r="T892" i="108"/>
  <c r="U892" i="108"/>
  <c r="V892" i="108"/>
  <c r="W892" i="108"/>
  <c r="X892" i="108"/>
  <c r="S893" i="108"/>
  <c r="T893" i="108"/>
  <c r="U893" i="108"/>
  <c r="V893" i="108"/>
  <c r="W893" i="108"/>
  <c r="X893" i="108"/>
  <c r="S894" i="108"/>
  <c r="T894" i="108"/>
  <c r="U894" i="108"/>
  <c r="V894" i="108"/>
  <c r="W894" i="108"/>
  <c r="X894" i="108"/>
  <c r="S895" i="108"/>
  <c r="T895" i="108"/>
  <c r="U895" i="108"/>
  <c r="V895" i="108"/>
  <c r="W895" i="108"/>
  <c r="X895" i="108"/>
  <c r="S896" i="108"/>
  <c r="T896" i="108"/>
  <c r="U896" i="108"/>
  <c r="V896" i="108"/>
  <c r="W896" i="108"/>
  <c r="X896" i="108"/>
  <c r="S897" i="108"/>
  <c r="T897" i="108"/>
  <c r="U897" i="108"/>
  <c r="V897" i="108"/>
  <c r="W897" i="108"/>
  <c r="X897" i="108"/>
  <c r="S898" i="108"/>
  <c r="T898" i="108"/>
  <c r="U898" i="108"/>
  <c r="V898" i="108"/>
  <c r="W898" i="108"/>
  <c r="X898" i="108"/>
  <c r="S899" i="108"/>
  <c r="T899" i="108"/>
  <c r="U899" i="108"/>
  <c r="V899" i="108"/>
  <c r="W899" i="108"/>
  <c r="X899" i="108"/>
  <c r="S900" i="108"/>
  <c r="T900" i="108"/>
  <c r="U900" i="108"/>
  <c r="V900" i="108"/>
  <c r="W900" i="108"/>
  <c r="X900" i="108"/>
  <c r="S901" i="108"/>
  <c r="T901" i="108"/>
  <c r="U901" i="108"/>
  <c r="V901" i="108"/>
  <c r="W901" i="108"/>
  <c r="X901" i="108"/>
  <c r="S902" i="108"/>
  <c r="T902" i="108"/>
  <c r="U902" i="108"/>
  <c r="V902" i="108"/>
  <c r="W902" i="108"/>
  <c r="X902" i="108"/>
  <c r="S903" i="108"/>
  <c r="T903" i="108"/>
  <c r="U903" i="108"/>
  <c r="V903" i="108"/>
  <c r="W903" i="108"/>
  <c r="X903" i="108"/>
  <c r="S904" i="108"/>
  <c r="T904" i="108"/>
  <c r="U904" i="108"/>
  <c r="V904" i="108"/>
  <c r="W904" i="108"/>
  <c r="X904" i="108"/>
  <c r="S905" i="108"/>
  <c r="T905" i="108"/>
  <c r="U905" i="108"/>
  <c r="V905" i="108"/>
  <c r="W905" i="108"/>
  <c r="X905" i="108"/>
  <c r="S906" i="108"/>
  <c r="T906" i="108"/>
  <c r="U906" i="108"/>
  <c r="V906" i="108"/>
  <c r="W906" i="108"/>
  <c r="X906" i="108"/>
  <c r="S907" i="108"/>
  <c r="T907" i="108"/>
  <c r="U907" i="108"/>
  <c r="V907" i="108"/>
  <c r="W907" i="108"/>
  <c r="X907" i="108"/>
  <c r="S908" i="108"/>
  <c r="T908" i="108"/>
  <c r="U908" i="108"/>
  <c r="V908" i="108"/>
  <c r="W908" i="108"/>
  <c r="X908" i="108"/>
  <c r="S909" i="108"/>
  <c r="T909" i="108"/>
  <c r="U909" i="108"/>
  <c r="V909" i="108"/>
  <c r="W909" i="108"/>
  <c r="X909" i="108"/>
  <c r="S910" i="108"/>
  <c r="T910" i="108"/>
  <c r="U910" i="108"/>
  <c r="V910" i="108"/>
  <c r="W910" i="108"/>
  <c r="X910" i="108"/>
  <c r="S911" i="108"/>
  <c r="T911" i="108"/>
  <c r="U911" i="108"/>
  <c r="V911" i="108"/>
  <c r="W911" i="108"/>
  <c r="X911" i="108"/>
  <c r="S912" i="108"/>
  <c r="T912" i="108"/>
  <c r="U912" i="108"/>
  <c r="V912" i="108"/>
  <c r="W912" i="108"/>
  <c r="X912" i="108"/>
  <c r="S913" i="108"/>
  <c r="T913" i="108"/>
  <c r="U913" i="108"/>
  <c r="V913" i="108"/>
  <c r="W913" i="108"/>
  <c r="X913" i="108"/>
  <c r="S914" i="108"/>
  <c r="T914" i="108"/>
  <c r="U914" i="108"/>
  <c r="V914" i="108"/>
  <c r="W914" i="108"/>
  <c r="X914" i="108"/>
  <c r="S915" i="108"/>
  <c r="T915" i="108"/>
  <c r="U915" i="108"/>
  <c r="V915" i="108"/>
  <c r="W915" i="108"/>
  <c r="X915" i="108"/>
  <c r="S916" i="108"/>
  <c r="T916" i="108"/>
  <c r="U916" i="108"/>
  <c r="V916" i="108"/>
  <c r="W916" i="108"/>
  <c r="X916" i="108"/>
  <c r="S917" i="108"/>
  <c r="T917" i="108"/>
  <c r="U917" i="108"/>
  <c r="V917" i="108"/>
  <c r="W917" i="108"/>
  <c r="X917" i="108"/>
  <c r="S918" i="108"/>
  <c r="T918" i="108"/>
  <c r="U918" i="108"/>
  <c r="V918" i="108"/>
  <c r="W918" i="108"/>
  <c r="X918" i="108"/>
  <c r="S919" i="108"/>
  <c r="T919" i="108"/>
  <c r="U919" i="108"/>
  <c r="V919" i="108"/>
  <c r="W919" i="108"/>
  <c r="X919" i="108"/>
  <c r="S920" i="108"/>
  <c r="T920" i="108"/>
  <c r="U920" i="108"/>
  <c r="V920" i="108"/>
  <c r="W920" i="108"/>
  <c r="X920" i="108"/>
  <c r="S921" i="108"/>
  <c r="T921" i="108"/>
  <c r="U921" i="108"/>
  <c r="V921" i="108"/>
  <c r="W921" i="108"/>
  <c r="X921" i="108"/>
  <c r="S922" i="108"/>
  <c r="T922" i="108"/>
  <c r="U922" i="108"/>
  <c r="V922" i="108"/>
  <c r="W922" i="108"/>
  <c r="X922" i="108"/>
  <c r="S923" i="108"/>
  <c r="T923" i="108"/>
  <c r="U923" i="108"/>
  <c r="V923" i="108"/>
  <c r="W923" i="108"/>
  <c r="X923" i="108"/>
  <c r="S924" i="108"/>
  <c r="T924" i="108"/>
  <c r="U924" i="108"/>
  <c r="V924" i="108"/>
  <c r="W924" i="108"/>
  <c r="X924" i="108"/>
  <c r="S925" i="108"/>
  <c r="T925" i="108"/>
  <c r="U925" i="108"/>
  <c r="V925" i="108"/>
  <c r="W925" i="108"/>
  <c r="X925" i="108"/>
  <c r="S926" i="108"/>
  <c r="T926" i="108"/>
  <c r="U926" i="108"/>
  <c r="V926" i="108"/>
  <c r="W926" i="108"/>
  <c r="X926" i="108"/>
  <c r="S927" i="108"/>
  <c r="T927" i="108"/>
  <c r="U927" i="108"/>
  <c r="V927" i="108"/>
  <c r="W927" i="108"/>
  <c r="X927" i="108"/>
  <c r="S928" i="108"/>
  <c r="T928" i="108"/>
  <c r="U928" i="108"/>
  <c r="V928" i="108"/>
  <c r="W928" i="108"/>
  <c r="X928" i="108"/>
  <c r="S929" i="108"/>
  <c r="T929" i="108"/>
  <c r="U929" i="108"/>
  <c r="V929" i="108"/>
  <c r="W929" i="108"/>
  <c r="X929" i="108"/>
  <c r="S930" i="108"/>
  <c r="T930" i="108"/>
  <c r="U930" i="108"/>
  <c r="V930" i="108"/>
  <c r="W930" i="108"/>
  <c r="X930" i="108"/>
  <c r="S931" i="108"/>
  <c r="T931" i="108"/>
  <c r="U931" i="108"/>
  <c r="V931" i="108"/>
  <c r="W931" i="108"/>
  <c r="X931" i="108"/>
  <c r="S932" i="108"/>
  <c r="T932" i="108"/>
  <c r="U932" i="108"/>
  <c r="V932" i="108"/>
  <c r="W932" i="108"/>
  <c r="X932" i="108"/>
  <c r="S933" i="108"/>
  <c r="T933" i="108"/>
  <c r="U933" i="108"/>
  <c r="V933" i="108"/>
  <c r="W933" i="108"/>
  <c r="X933" i="108"/>
  <c r="S934" i="108"/>
  <c r="T934" i="108"/>
  <c r="U934" i="108"/>
  <c r="V934" i="108"/>
  <c r="W934" i="108"/>
  <c r="X934" i="108"/>
  <c r="S935" i="108"/>
  <c r="T935" i="108"/>
  <c r="U935" i="108"/>
  <c r="V935" i="108"/>
  <c r="W935" i="108"/>
  <c r="X935" i="108"/>
  <c r="S936" i="108"/>
  <c r="T936" i="108"/>
  <c r="U936" i="108"/>
  <c r="V936" i="108"/>
  <c r="W936" i="108"/>
  <c r="X936" i="108"/>
  <c r="S937" i="108"/>
  <c r="T937" i="108"/>
  <c r="U937" i="108"/>
  <c r="V937" i="108"/>
  <c r="W937" i="108"/>
  <c r="X937" i="108"/>
  <c r="S938" i="108"/>
  <c r="T938" i="108"/>
  <c r="U938" i="108"/>
  <c r="V938" i="108"/>
  <c r="W938" i="108"/>
  <c r="X938" i="108"/>
  <c r="S939" i="108"/>
  <c r="T939" i="108"/>
  <c r="U939" i="108"/>
  <c r="V939" i="108"/>
  <c r="W939" i="108"/>
  <c r="X939" i="108"/>
  <c r="S940" i="108"/>
  <c r="T940" i="108"/>
  <c r="U940" i="108"/>
  <c r="V940" i="108"/>
  <c r="W940" i="108"/>
  <c r="X940" i="108"/>
  <c r="S941" i="108"/>
  <c r="T941" i="108"/>
  <c r="U941" i="108"/>
  <c r="V941" i="108"/>
  <c r="W941" i="108"/>
  <c r="X941" i="108"/>
  <c r="S942" i="108"/>
  <c r="T942" i="108"/>
  <c r="U942" i="108"/>
  <c r="V942" i="108"/>
  <c r="W942" i="108"/>
  <c r="X942" i="108"/>
  <c r="S943" i="108"/>
  <c r="T943" i="108"/>
  <c r="U943" i="108"/>
  <c r="V943" i="108"/>
  <c r="W943" i="108"/>
  <c r="X943" i="108"/>
  <c r="S944" i="108"/>
  <c r="T944" i="108"/>
  <c r="U944" i="108"/>
  <c r="V944" i="108"/>
  <c r="W944" i="108"/>
  <c r="X944" i="108"/>
  <c r="S945" i="108"/>
  <c r="T945" i="108"/>
  <c r="U945" i="108"/>
  <c r="V945" i="108"/>
  <c r="W945" i="108"/>
  <c r="X945" i="108"/>
  <c r="S946" i="108"/>
  <c r="T946" i="108"/>
  <c r="U946" i="108"/>
  <c r="V946" i="108"/>
  <c r="W946" i="108"/>
  <c r="X946" i="108"/>
  <c r="S947" i="108"/>
  <c r="T947" i="108"/>
  <c r="U947" i="108"/>
  <c r="V947" i="108"/>
  <c r="W947" i="108"/>
  <c r="X947" i="108"/>
  <c r="S948" i="108"/>
  <c r="T948" i="108"/>
  <c r="U948" i="108"/>
  <c r="V948" i="108"/>
  <c r="W948" i="108"/>
  <c r="X948" i="108"/>
  <c r="S949" i="108"/>
  <c r="T949" i="108"/>
  <c r="U949" i="108"/>
  <c r="V949" i="108"/>
  <c r="W949" i="108"/>
  <c r="X949" i="108"/>
  <c r="S950" i="108"/>
  <c r="T950" i="108"/>
  <c r="U950" i="108"/>
  <c r="V950" i="108"/>
  <c r="W950" i="108"/>
  <c r="X950" i="108"/>
  <c r="S951" i="108"/>
  <c r="T951" i="108"/>
  <c r="U951" i="108"/>
  <c r="V951" i="108"/>
  <c r="W951" i="108"/>
  <c r="X951" i="108"/>
  <c r="S952" i="108"/>
  <c r="T952" i="108"/>
  <c r="U952" i="108"/>
  <c r="V952" i="108"/>
  <c r="W952" i="108"/>
  <c r="X952" i="108"/>
  <c r="S953" i="108"/>
  <c r="T953" i="108"/>
  <c r="U953" i="108"/>
  <c r="V953" i="108"/>
  <c r="W953" i="108"/>
  <c r="X953" i="108"/>
  <c r="S954" i="108"/>
  <c r="T954" i="108"/>
  <c r="U954" i="108"/>
  <c r="V954" i="108"/>
  <c r="W954" i="108"/>
  <c r="X954" i="108"/>
  <c r="S955" i="108"/>
  <c r="T955" i="108"/>
  <c r="U955" i="108"/>
  <c r="V955" i="108"/>
  <c r="W955" i="108"/>
  <c r="X955" i="108"/>
  <c r="S956" i="108"/>
  <c r="T956" i="108"/>
  <c r="U956" i="108"/>
  <c r="V956" i="108"/>
  <c r="W956" i="108"/>
  <c r="X956" i="108"/>
  <c r="S957" i="108"/>
  <c r="T957" i="108"/>
  <c r="U957" i="108"/>
  <c r="V957" i="108"/>
  <c r="W957" i="108"/>
  <c r="X957" i="108"/>
  <c r="S958" i="108"/>
  <c r="T958" i="108"/>
  <c r="U958" i="108"/>
  <c r="V958" i="108"/>
  <c r="W958" i="108"/>
  <c r="X958" i="108"/>
  <c r="S959" i="108"/>
  <c r="T959" i="108"/>
  <c r="U959" i="108"/>
  <c r="V959" i="108"/>
  <c r="W959" i="108"/>
  <c r="X959" i="108"/>
  <c r="S960" i="108"/>
  <c r="T960" i="108"/>
  <c r="U960" i="108"/>
  <c r="V960" i="108"/>
  <c r="W960" i="108"/>
  <c r="X960" i="108"/>
  <c r="S961" i="108"/>
  <c r="T961" i="108"/>
  <c r="U961" i="108"/>
  <c r="V961" i="108"/>
  <c r="W961" i="108"/>
  <c r="X961" i="108"/>
  <c r="S962" i="108"/>
  <c r="T962" i="108"/>
  <c r="U962" i="108"/>
  <c r="V962" i="108"/>
  <c r="W962" i="108"/>
  <c r="X962" i="108"/>
  <c r="S963" i="108"/>
  <c r="T963" i="108"/>
  <c r="U963" i="108"/>
  <c r="V963" i="108"/>
  <c r="W963" i="108"/>
  <c r="X963" i="108"/>
  <c r="S964" i="108"/>
  <c r="T964" i="108"/>
  <c r="U964" i="108"/>
  <c r="V964" i="108"/>
  <c r="W964" i="108"/>
  <c r="X964" i="108"/>
  <c r="S965" i="108"/>
  <c r="T965" i="108"/>
  <c r="U965" i="108"/>
  <c r="V965" i="108"/>
  <c r="W965" i="108"/>
  <c r="X965" i="108"/>
  <c r="S966" i="108"/>
  <c r="T966" i="108"/>
  <c r="U966" i="108"/>
  <c r="V966" i="108"/>
  <c r="W966" i="108"/>
  <c r="X966" i="108"/>
  <c r="S967" i="108"/>
  <c r="T967" i="108"/>
  <c r="U967" i="108"/>
  <c r="V967" i="108"/>
  <c r="W967" i="108"/>
  <c r="X967" i="108"/>
  <c r="S968" i="108"/>
  <c r="T968" i="108"/>
  <c r="U968" i="108"/>
  <c r="V968" i="108"/>
  <c r="W968" i="108"/>
  <c r="X968" i="108"/>
  <c r="S969" i="108"/>
  <c r="T969" i="108"/>
  <c r="U969" i="108"/>
  <c r="V969" i="108"/>
  <c r="W969" i="108"/>
  <c r="X969" i="108"/>
  <c r="S970" i="108"/>
  <c r="T970" i="108"/>
  <c r="U970" i="108"/>
  <c r="V970" i="108"/>
  <c r="W970" i="108"/>
  <c r="X970" i="108"/>
  <c r="S971" i="108"/>
  <c r="T971" i="108"/>
  <c r="U971" i="108"/>
  <c r="V971" i="108"/>
  <c r="W971" i="108"/>
  <c r="X971" i="108"/>
  <c r="S972" i="108"/>
  <c r="T972" i="108"/>
  <c r="U972" i="108"/>
  <c r="V972" i="108"/>
  <c r="W972" i="108"/>
  <c r="X972" i="108"/>
  <c r="S973" i="108"/>
  <c r="T973" i="108"/>
  <c r="U973" i="108"/>
  <c r="V973" i="108"/>
  <c r="W973" i="108"/>
  <c r="X973" i="108"/>
  <c r="S974" i="108"/>
  <c r="T974" i="108"/>
  <c r="U974" i="108"/>
  <c r="V974" i="108"/>
  <c r="W974" i="108"/>
  <c r="X974" i="108"/>
  <c r="S975" i="108"/>
  <c r="T975" i="108"/>
  <c r="U975" i="108"/>
  <c r="V975" i="108"/>
  <c r="W975" i="108"/>
  <c r="X975" i="108"/>
  <c r="S976" i="108"/>
  <c r="T976" i="108"/>
  <c r="U976" i="108"/>
  <c r="V976" i="108"/>
  <c r="W976" i="108"/>
  <c r="X976" i="108"/>
  <c r="S977" i="108"/>
  <c r="T977" i="108"/>
  <c r="U977" i="108"/>
  <c r="V977" i="108"/>
  <c r="W977" i="108"/>
  <c r="X977" i="108"/>
  <c r="S978" i="108"/>
  <c r="T978" i="108"/>
  <c r="U978" i="108"/>
  <c r="V978" i="108"/>
  <c r="W978" i="108"/>
  <c r="X978" i="108"/>
  <c r="S979" i="108"/>
  <c r="T979" i="108"/>
  <c r="U979" i="108"/>
  <c r="V979" i="108"/>
  <c r="W979" i="108"/>
  <c r="X979" i="108"/>
  <c r="S980" i="108"/>
  <c r="T980" i="108"/>
  <c r="U980" i="108"/>
  <c r="V980" i="108"/>
  <c r="W980" i="108"/>
  <c r="X980" i="108"/>
  <c r="S981" i="108"/>
  <c r="T981" i="108"/>
  <c r="U981" i="108"/>
  <c r="V981" i="108"/>
  <c r="W981" i="108"/>
  <c r="X981" i="108"/>
  <c r="S982" i="108"/>
  <c r="T982" i="108"/>
  <c r="U982" i="108"/>
  <c r="V982" i="108"/>
  <c r="W982" i="108"/>
  <c r="X982" i="108"/>
  <c r="S983" i="108"/>
  <c r="T983" i="108"/>
  <c r="U983" i="108"/>
  <c r="V983" i="108"/>
  <c r="W983" i="108"/>
  <c r="X983" i="108"/>
  <c r="S984" i="108"/>
  <c r="T984" i="108"/>
  <c r="U984" i="108"/>
  <c r="V984" i="108"/>
  <c r="W984" i="108"/>
  <c r="X984" i="108"/>
  <c r="S985" i="108"/>
  <c r="T985" i="108"/>
  <c r="U985" i="108"/>
  <c r="V985" i="108"/>
  <c r="W985" i="108"/>
  <c r="X985" i="108"/>
  <c r="S986" i="108"/>
  <c r="T986" i="108"/>
  <c r="U986" i="108"/>
  <c r="V986" i="108"/>
  <c r="W986" i="108"/>
  <c r="X986" i="108"/>
  <c r="S987" i="108"/>
  <c r="T987" i="108"/>
  <c r="U987" i="108"/>
  <c r="V987" i="108"/>
  <c r="W987" i="108"/>
  <c r="X987" i="108"/>
  <c r="S988" i="108"/>
  <c r="T988" i="108"/>
  <c r="U988" i="108"/>
  <c r="V988" i="108"/>
  <c r="W988" i="108"/>
  <c r="X988" i="108"/>
  <c r="S989" i="108"/>
  <c r="T989" i="108"/>
  <c r="U989" i="108"/>
  <c r="V989" i="108"/>
  <c r="W989" i="108"/>
  <c r="X989" i="108"/>
  <c r="S990" i="108"/>
  <c r="T990" i="108"/>
  <c r="U990" i="108"/>
  <c r="V990" i="108"/>
  <c r="W990" i="108"/>
  <c r="X990" i="108"/>
  <c r="S991" i="108"/>
  <c r="T991" i="108"/>
  <c r="U991" i="108"/>
  <c r="V991" i="108"/>
  <c r="W991" i="108"/>
  <c r="X991" i="108"/>
  <c r="S992" i="108"/>
  <c r="T992" i="108"/>
  <c r="U992" i="108"/>
  <c r="V992" i="108"/>
  <c r="W992" i="108"/>
  <c r="X992" i="108"/>
  <c r="S993" i="108"/>
  <c r="T993" i="108"/>
  <c r="U993" i="108"/>
  <c r="V993" i="108"/>
  <c r="W993" i="108"/>
  <c r="X993" i="108"/>
  <c r="S994" i="108"/>
  <c r="T994" i="108"/>
  <c r="U994" i="108"/>
  <c r="V994" i="108"/>
  <c r="W994" i="108"/>
  <c r="X994" i="108"/>
  <c r="S995" i="108"/>
  <c r="T995" i="108"/>
  <c r="U995" i="108"/>
  <c r="V995" i="108"/>
  <c r="W995" i="108"/>
  <c r="X995" i="108"/>
  <c r="S996" i="108"/>
  <c r="T996" i="108"/>
  <c r="U996" i="108"/>
  <c r="V996" i="108"/>
  <c r="W996" i="108"/>
  <c r="X996" i="108"/>
  <c r="S997" i="108"/>
  <c r="T997" i="108"/>
  <c r="U997" i="108"/>
  <c r="V997" i="108"/>
  <c r="W997" i="108"/>
  <c r="X997" i="108"/>
  <c r="S998" i="108"/>
  <c r="T998" i="108"/>
  <c r="U998" i="108"/>
  <c r="V998" i="108"/>
  <c r="W998" i="108"/>
  <c r="X998" i="108"/>
  <c r="S999" i="108"/>
  <c r="T999" i="108"/>
  <c r="U999" i="108"/>
  <c r="V999" i="108"/>
  <c r="W999" i="108"/>
  <c r="X999" i="108"/>
  <c r="S1000" i="108"/>
  <c r="T1000" i="108"/>
  <c r="U1000" i="108"/>
  <c r="V1000" i="108"/>
  <c r="W1000" i="108"/>
  <c r="X1000" i="108"/>
  <c r="S1001" i="108"/>
  <c r="T1001" i="108"/>
  <c r="U1001" i="108"/>
  <c r="V1001" i="108"/>
  <c r="W1001" i="108"/>
  <c r="X1001" i="108"/>
  <c r="S1002" i="108"/>
  <c r="T1002" i="108"/>
  <c r="U1002" i="108"/>
  <c r="V1002" i="108"/>
  <c r="W1002" i="108"/>
  <c r="X1002" i="108"/>
  <c r="S1003" i="108"/>
  <c r="T1003" i="108"/>
  <c r="U1003" i="108"/>
  <c r="V1003" i="108"/>
  <c r="W1003" i="108"/>
  <c r="X1003" i="108"/>
  <c r="S1004" i="108"/>
  <c r="T1004" i="108"/>
  <c r="U1004" i="108"/>
  <c r="V1004" i="108"/>
  <c r="W1004" i="108"/>
  <c r="X1004" i="108"/>
  <c r="S1005" i="108"/>
  <c r="T1005" i="108"/>
  <c r="U1005" i="108"/>
  <c r="V1005" i="108"/>
  <c r="W1005" i="108"/>
  <c r="X1005" i="108"/>
  <c r="S1006" i="108"/>
  <c r="T1006" i="108"/>
  <c r="U1006" i="108"/>
  <c r="V1006" i="108"/>
  <c r="W1006" i="108"/>
  <c r="X1006" i="108"/>
  <c r="S1007" i="108"/>
  <c r="T1007" i="108"/>
  <c r="U1007" i="108"/>
  <c r="V1007" i="108"/>
  <c r="W1007" i="108"/>
  <c r="X1007" i="108"/>
  <c r="S1008" i="108"/>
  <c r="T1008" i="108"/>
  <c r="U1008" i="108"/>
  <c r="V1008" i="108"/>
  <c r="W1008" i="108"/>
  <c r="X1008" i="108"/>
  <c r="S1009" i="108"/>
  <c r="T1009" i="108"/>
  <c r="U1009" i="108"/>
  <c r="V1009" i="108"/>
  <c r="W1009" i="108"/>
  <c r="X1009" i="108"/>
  <c r="S1010" i="108"/>
  <c r="T1010" i="108"/>
  <c r="U1010" i="108"/>
  <c r="V1010" i="108"/>
  <c r="W1010" i="108"/>
  <c r="X1010" i="108"/>
  <c r="S1011" i="108"/>
  <c r="T1011" i="108"/>
  <c r="U1011" i="108"/>
  <c r="V1011" i="108"/>
  <c r="W1011" i="108"/>
  <c r="X1011" i="108"/>
  <c r="S1012" i="108"/>
  <c r="T1012" i="108"/>
  <c r="U1012" i="108"/>
  <c r="V1012" i="108"/>
  <c r="W1012" i="108"/>
  <c r="X1012" i="108"/>
  <c r="S1013" i="108"/>
  <c r="T1013" i="108"/>
  <c r="U1013" i="108"/>
  <c r="V1013" i="108"/>
  <c r="W1013" i="108"/>
  <c r="X1013" i="108"/>
  <c r="S1014" i="108"/>
  <c r="T1014" i="108"/>
  <c r="U1014" i="108"/>
  <c r="V1014" i="108"/>
  <c r="W1014" i="108"/>
  <c r="X1014" i="108"/>
  <c r="S1015" i="108"/>
  <c r="T1015" i="108"/>
  <c r="U1015" i="108"/>
  <c r="V1015" i="108"/>
  <c r="W1015" i="108"/>
  <c r="X1015" i="108"/>
  <c r="S1016" i="108"/>
  <c r="T1016" i="108"/>
  <c r="U1016" i="108"/>
  <c r="V1016" i="108"/>
  <c r="W1016" i="108"/>
  <c r="X1016" i="108"/>
  <c r="S1017" i="108"/>
  <c r="T1017" i="108"/>
  <c r="U1017" i="108"/>
  <c r="V1017" i="108"/>
  <c r="W1017" i="108"/>
  <c r="X1017" i="108"/>
  <c r="S1018" i="108"/>
  <c r="T1018" i="108"/>
  <c r="U1018" i="108"/>
  <c r="V1018" i="108"/>
  <c r="W1018" i="108"/>
  <c r="X1018" i="108"/>
  <c r="S1019" i="108"/>
  <c r="T1019" i="108"/>
  <c r="U1019" i="108"/>
  <c r="V1019" i="108"/>
  <c r="W1019" i="108"/>
  <c r="X1019" i="108"/>
  <c r="S1020" i="108"/>
  <c r="T1020" i="108"/>
  <c r="U1020" i="108"/>
  <c r="V1020" i="108"/>
  <c r="W1020" i="108"/>
  <c r="X1020" i="108"/>
  <c r="S1021" i="108"/>
  <c r="T1021" i="108"/>
  <c r="U1021" i="108"/>
  <c r="V1021" i="108"/>
  <c r="W1021" i="108"/>
  <c r="X1021" i="108"/>
  <c r="S1022" i="108"/>
  <c r="T1022" i="108"/>
  <c r="U1022" i="108"/>
  <c r="V1022" i="108"/>
  <c r="W1022" i="108"/>
  <c r="X1022" i="108"/>
  <c r="S1023" i="108"/>
  <c r="T1023" i="108"/>
  <c r="U1023" i="108"/>
  <c r="V1023" i="108"/>
  <c r="W1023" i="108"/>
  <c r="X1023" i="108"/>
  <c r="S1024" i="108"/>
  <c r="T1024" i="108"/>
  <c r="U1024" i="108"/>
  <c r="V1024" i="108"/>
  <c r="W1024" i="108"/>
  <c r="X1024" i="108"/>
  <c r="S1025" i="108"/>
  <c r="T1025" i="108"/>
  <c r="U1025" i="108"/>
  <c r="V1025" i="108"/>
  <c r="W1025" i="108"/>
  <c r="X1025" i="108"/>
  <c r="S1026" i="108"/>
  <c r="T1026" i="108"/>
  <c r="U1026" i="108"/>
  <c r="V1026" i="108"/>
  <c r="W1026" i="108"/>
  <c r="X1026" i="108"/>
  <c r="S1027" i="108"/>
  <c r="T1027" i="108"/>
  <c r="U1027" i="108"/>
  <c r="V1027" i="108"/>
  <c r="W1027" i="108"/>
  <c r="X1027" i="108"/>
  <c r="S1028" i="108"/>
  <c r="T1028" i="108"/>
  <c r="U1028" i="108"/>
  <c r="V1028" i="108"/>
  <c r="W1028" i="108"/>
  <c r="X1028" i="108"/>
  <c r="S1029" i="108"/>
  <c r="T1029" i="108"/>
  <c r="U1029" i="108"/>
  <c r="V1029" i="108"/>
  <c r="W1029" i="108"/>
  <c r="X1029" i="108"/>
  <c r="S1030" i="108"/>
  <c r="T1030" i="108"/>
  <c r="U1030" i="108"/>
  <c r="V1030" i="108"/>
  <c r="W1030" i="108"/>
  <c r="X1030" i="108"/>
  <c r="S1031" i="108"/>
  <c r="T1031" i="108"/>
  <c r="U1031" i="108"/>
  <c r="V1031" i="108"/>
  <c r="W1031" i="108"/>
  <c r="X1031" i="108"/>
  <c r="S1032" i="108"/>
  <c r="T1032" i="108"/>
  <c r="U1032" i="108"/>
  <c r="V1032" i="108"/>
  <c r="W1032" i="108"/>
  <c r="X1032" i="108"/>
  <c r="S1033" i="108"/>
  <c r="T1033" i="108"/>
  <c r="U1033" i="108"/>
  <c r="V1033" i="108"/>
  <c r="W1033" i="108"/>
  <c r="X1033" i="108"/>
  <c r="S1034" i="108"/>
  <c r="T1034" i="108"/>
  <c r="U1034" i="108"/>
  <c r="V1034" i="108"/>
  <c r="W1034" i="108"/>
  <c r="X1034" i="108"/>
  <c r="S1035" i="108"/>
  <c r="T1035" i="108"/>
  <c r="U1035" i="108"/>
  <c r="V1035" i="108"/>
  <c r="W1035" i="108"/>
  <c r="X1035" i="108"/>
  <c r="S1036" i="108"/>
  <c r="T1036" i="108"/>
  <c r="U1036" i="108"/>
  <c r="V1036" i="108"/>
  <c r="W1036" i="108"/>
  <c r="X1036" i="108"/>
  <c r="S1037" i="108"/>
  <c r="T1037" i="108"/>
  <c r="U1037" i="108"/>
  <c r="V1037" i="108"/>
  <c r="W1037" i="108"/>
  <c r="X1037" i="108"/>
  <c r="S1038" i="108"/>
  <c r="T1038" i="108"/>
  <c r="U1038" i="108"/>
  <c r="V1038" i="108"/>
  <c r="W1038" i="108"/>
  <c r="X1038" i="108"/>
  <c r="S1039" i="108"/>
  <c r="T1039" i="108"/>
  <c r="U1039" i="108"/>
  <c r="V1039" i="108"/>
  <c r="W1039" i="108"/>
  <c r="X1039" i="108"/>
  <c r="S1040" i="108"/>
  <c r="T1040" i="108"/>
  <c r="U1040" i="108"/>
  <c r="V1040" i="108"/>
  <c r="W1040" i="108"/>
  <c r="X1040" i="108"/>
  <c r="S1041" i="108"/>
  <c r="T1041" i="108"/>
  <c r="U1041" i="108"/>
  <c r="V1041" i="108"/>
  <c r="W1041" i="108"/>
  <c r="X1041" i="108"/>
  <c r="S1042" i="108"/>
  <c r="T1042" i="108"/>
  <c r="U1042" i="108"/>
  <c r="V1042" i="108"/>
  <c r="W1042" i="108"/>
  <c r="X1042" i="108"/>
  <c r="S1043" i="108"/>
  <c r="T1043" i="108"/>
  <c r="U1043" i="108"/>
  <c r="V1043" i="108"/>
  <c r="W1043" i="108"/>
  <c r="X1043" i="108"/>
  <c r="S1044" i="108"/>
  <c r="T1044" i="108"/>
  <c r="U1044" i="108"/>
  <c r="V1044" i="108"/>
  <c r="W1044" i="108"/>
  <c r="X1044" i="108"/>
  <c r="S1045" i="108"/>
  <c r="T1045" i="108"/>
  <c r="U1045" i="108"/>
  <c r="V1045" i="108"/>
  <c r="W1045" i="108"/>
  <c r="X1045" i="108"/>
  <c r="S1046" i="108"/>
  <c r="T1046" i="108"/>
  <c r="U1046" i="108"/>
  <c r="V1046" i="108"/>
  <c r="W1046" i="108"/>
  <c r="X1046" i="108"/>
  <c r="S1047" i="108"/>
  <c r="T1047" i="108"/>
  <c r="U1047" i="108"/>
  <c r="V1047" i="108"/>
  <c r="W1047" i="108"/>
  <c r="X1047" i="108"/>
  <c r="S1048" i="108"/>
  <c r="T1048" i="108"/>
  <c r="U1048" i="108"/>
  <c r="V1048" i="108"/>
  <c r="W1048" i="108"/>
  <c r="X1048" i="108"/>
  <c r="S1049" i="108"/>
  <c r="T1049" i="108"/>
  <c r="U1049" i="108"/>
  <c r="V1049" i="108"/>
  <c r="W1049" i="108"/>
  <c r="X1049" i="108"/>
  <c r="S1050" i="108"/>
  <c r="T1050" i="108"/>
  <c r="U1050" i="108"/>
  <c r="V1050" i="108"/>
  <c r="W1050" i="108"/>
  <c r="X1050" i="108"/>
  <c r="S1051" i="108"/>
  <c r="T1051" i="108"/>
  <c r="U1051" i="108"/>
  <c r="V1051" i="108"/>
  <c r="W1051" i="108"/>
  <c r="X1051" i="108"/>
  <c r="S1052" i="108"/>
  <c r="T1052" i="108"/>
  <c r="U1052" i="108"/>
  <c r="V1052" i="108"/>
  <c r="W1052" i="108"/>
  <c r="X1052" i="108"/>
  <c r="S1053" i="108"/>
  <c r="T1053" i="108"/>
  <c r="U1053" i="108"/>
  <c r="V1053" i="108"/>
  <c r="W1053" i="108"/>
  <c r="X1053" i="108"/>
  <c r="S1054" i="108"/>
  <c r="T1054" i="108"/>
  <c r="U1054" i="108"/>
  <c r="V1054" i="108"/>
  <c r="W1054" i="108"/>
  <c r="X1054" i="108"/>
  <c r="S1055" i="108"/>
  <c r="T1055" i="108"/>
  <c r="U1055" i="108"/>
  <c r="V1055" i="108"/>
  <c r="W1055" i="108"/>
  <c r="X1055" i="108"/>
  <c r="S1056" i="108"/>
  <c r="T1056" i="108"/>
  <c r="U1056" i="108"/>
  <c r="V1056" i="108"/>
  <c r="W1056" i="108"/>
  <c r="X1056" i="108"/>
  <c r="S1057" i="108"/>
  <c r="T1057" i="108"/>
  <c r="U1057" i="108"/>
  <c r="V1057" i="108"/>
  <c r="W1057" i="108"/>
  <c r="X1057" i="108"/>
  <c r="S1058" i="108"/>
  <c r="T1058" i="108"/>
  <c r="U1058" i="108"/>
  <c r="V1058" i="108"/>
  <c r="W1058" i="108"/>
  <c r="X1058" i="108"/>
  <c r="S1059" i="108"/>
  <c r="T1059" i="108"/>
  <c r="U1059" i="108"/>
  <c r="V1059" i="108"/>
  <c r="W1059" i="108"/>
  <c r="X1059" i="108"/>
  <c r="S1060" i="108"/>
  <c r="T1060" i="108"/>
  <c r="U1060" i="108"/>
  <c r="V1060" i="108"/>
  <c r="W1060" i="108"/>
  <c r="X1060" i="108"/>
  <c r="S1061" i="108"/>
  <c r="T1061" i="108"/>
  <c r="U1061" i="108"/>
  <c r="V1061" i="108"/>
  <c r="W1061" i="108"/>
  <c r="X1061" i="108"/>
  <c r="S1062" i="108"/>
  <c r="T1062" i="108"/>
  <c r="U1062" i="108"/>
  <c r="V1062" i="108"/>
  <c r="W1062" i="108"/>
  <c r="X1062" i="108"/>
  <c r="S1063" i="108"/>
  <c r="T1063" i="108"/>
  <c r="U1063" i="108"/>
  <c r="V1063" i="108"/>
  <c r="W1063" i="108"/>
  <c r="X1063" i="108"/>
  <c r="S1064" i="108"/>
  <c r="T1064" i="108"/>
  <c r="U1064" i="108"/>
  <c r="V1064" i="108"/>
  <c r="W1064" i="108"/>
  <c r="X1064" i="108"/>
  <c r="S1065" i="108"/>
  <c r="T1065" i="108"/>
  <c r="U1065" i="108"/>
  <c r="V1065" i="108"/>
  <c r="W1065" i="108"/>
  <c r="X1065" i="108"/>
  <c r="S1066" i="108"/>
  <c r="T1066" i="108"/>
  <c r="U1066" i="108"/>
  <c r="V1066" i="108"/>
  <c r="W1066" i="108"/>
  <c r="X1066" i="108"/>
  <c r="S1067" i="108"/>
  <c r="T1067" i="108"/>
  <c r="U1067" i="108"/>
  <c r="V1067" i="108"/>
  <c r="W1067" i="108"/>
  <c r="X1067" i="108"/>
  <c r="S1068" i="108"/>
  <c r="T1068" i="108"/>
  <c r="U1068" i="108"/>
  <c r="V1068" i="108"/>
  <c r="W1068" i="108"/>
  <c r="X1068" i="108"/>
  <c r="S1069" i="108"/>
  <c r="T1069" i="108"/>
  <c r="U1069" i="108"/>
  <c r="V1069" i="108"/>
  <c r="W1069" i="108"/>
  <c r="X1069" i="108"/>
  <c r="S1070" i="108"/>
  <c r="T1070" i="108"/>
  <c r="U1070" i="108"/>
  <c r="V1070" i="108"/>
  <c r="W1070" i="108"/>
  <c r="X1070" i="108"/>
  <c r="S1071" i="108"/>
  <c r="T1071" i="108"/>
  <c r="U1071" i="108"/>
  <c r="V1071" i="108"/>
  <c r="W1071" i="108"/>
  <c r="X1071" i="108"/>
  <c r="S1072" i="108"/>
  <c r="T1072" i="108"/>
  <c r="U1072" i="108"/>
  <c r="V1072" i="108"/>
  <c r="W1072" i="108"/>
  <c r="X1072" i="108"/>
  <c r="S1073" i="108"/>
  <c r="T1073" i="108"/>
  <c r="U1073" i="108"/>
  <c r="V1073" i="108"/>
  <c r="W1073" i="108"/>
  <c r="X1073" i="108"/>
  <c r="S1074" i="108"/>
  <c r="T1074" i="108"/>
  <c r="U1074" i="108"/>
  <c r="V1074" i="108"/>
  <c r="W1074" i="108"/>
  <c r="X1074" i="108"/>
  <c r="S1075" i="108"/>
  <c r="T1075" i="108"/>
  <c r="U1075" i="108"/>
  <c r="V1075" i="108"/>
  <c r="W1075" i="108"/>
  <c r="X1075" i="108"/>
  <c r="S1076" i="108"/>
  <c r="T1076" i="108"/>
  <c r="U1076" i="108"/>
  <c r="V1076" i="108"/>
  <c r="W1076" i="108"/>
  <c r="X1076" i="108"/>
  <c r="S1077" i="108"/>
  <c r="T1077" i="108"/>
  <c r="U1077" i="108"/>
  <c r="V1077" i="108"/>
  <c r="W1077" i="108"/>
  <c r="X1077" i="108"/>
  <c r="S1078" i="108"/>
  <c r="T1078" i="108"/>
  <c r="U1078" i="108"/>
  <c r="V1078" i="108"/>
  <c r="W1078" i="108"/>
  <c r="X1078" i="108"/>
  <c r="S1079" i="108"/>
  <c r="T1079" i="108"/>
  <c r="U1079" i="108"/>
  <c r="V1079" i="108"/>
  <c r="W1079" i="108"/>
  <c r="X1079" i="108"/>
  <c r="S1080" i="108"/>
  <c r="T1080" i="108"/>
  <c r="U1080" i="108"/>
  <c r="V1080" i="108"/>
  <c r="W1080" i="108"/>
  <c r="X1080" i="108"/>
  <c r="S1081" i="108"/>
  <c r="T1081" i="108"/>
  <c r="U1081" i="108"/>
  <c r="V1081" i="108"/>
  <c r="W1081" i="108"/>
  <c r="X1081" i="108"/>
  <c r="S1082" i="108"/>
  <c r="T1082" i="108"/>
  <c r="U1082" i="108"/>
  <c r="V1082" i="108"/>
  <c r="W1082" i="108"/>
  <c r="X1082" i="108"/>
  <c r="S1083" i="108"/>
  <c r="T1083" i="108"/>
  <c r="U1083" i="108"/>
  <c r="V1083" i="108"/>
  <c r="W1083" i="108"/>
  <c r="X1083" i="108"/>
  <c r="S1084" i="108"/>
  <c r="T1084" i="108"/>
  <c r="U1084" i="108"/>
  <c r="V1084" i="108"/>
  <c r="W1084" i="108"/>
  <c r="X1084" i="108"/>
  <c r="S1085" i="108"/>
  <c r="T1085" i="108"/>
  <c r="U1085" i="108"/>
  <c r="V1085" i="108"/>
  <c r="W1085" i="108"/>
  <c r="X1085" i="108"/>
  <c r="S1086" i="108"/>
  <c r="T1086" i="108"/>
  <c r="U1086" i="108"/>
  <c r="V1086" i="108"/>
  <c r="W1086" i="108"/>
  <c r="X1086" i="108"/>
  <c r="S1087" i="108"/>
  <c r="T1087" i="108"/>
  <c r="U1087" i="108"/>
  <c r="V1087" i="108"/>
  <c r="W1087" i="108"/>
  <c r="X1087" i="108"/>
  <c r="S1088" i="108"/>
  <c r="T1088" i="108"/>
  <c r="U1088" i="108"/>
  <c r="V1088" i="108"/>
  <c r="W1088" i="108"/>
  <c r="X1088" i="108"/>
  <c r="S1089" i="108"/>
  <c r="T1089" i="108"/>
  <c r="U1089" i="108"/>
  <c r="V1089" i="108"/>
  <c r="W1089" i="108"/>
  <c r="X1089" i="108"/>
  <c r="S1090" i="108"/>
  <c r="T1090" i="108"/>
  <c r="U1090" i="108"/>
  <c r="V1090" i="108"/>
  <c r="W1090" i="108"/>
  <c r="X1090" i="108"/>
  <c r="S1091" i="108"/>
  <c r="T1091" i="108"/>
  <c r="U1091" i="108"/>
  <c r="V1091" i="108"/>
  <c r="W1091" i="108"/>
  <c r="X1091" i="108"/>
  <c r="S1092" i="108"/>
  <c r="T1092" i="108"/>
  <c r="U1092" i="108"/>
  <c r="V1092" i="108"/>
  <c r="W1092" i="108"/>
  <c r="X1092" i="108"/>
  <c r="S1093" i="108"/>
  <c r="T1093" i="108"/>
  <c r="U1093" i="108"/>
  <c r="V1093" i="108"/>
  <c r="W1093" i="108"/>
  <c r="X1093" i="108"/>
  <c r="S1094" i="108"/>
  <c r="T1094" i="108"/>
  <c r="U1094" i="108"/>
  <c r="V1094" i="108"/>
  <c r="W1094" i="108"/>
  <c r="X1094" i="108"/>
  <c r="S1095" i="108"/>
  <c r="T1095" i="108"/>
  <c r="U1095" i="108"/>
  <c r="V1095" i="108"/>
  <c r="W1095" i="108"/>
  <c r="X1095" i="108"/>
  <c r="S1096" i="108"/>
  <c r="T1096" i="108"/>
  <c r="U1096" i="108"/>
  <c r="V1096" i="108"/>
  <c r="W1096" i="108"/>
  <c r="X1096" i="108"/>
  <c r="S1097" i="108"/>
  <c r="T1097" i="108"/>
  <c r="U1097" i="108"/>
  <c r="V1097" i="108"/>
  <c r="W1097" i="108"/>
  <c r="X1097" i="108"/>
  <c r="S1098" i="108"/>
  <c r="T1098" i="108"/>
  <c r="U1098" i="108"/>
  <c r="V1098" i="108"/>
  <c r="W1098" i="108"/>
  <c r="X1098" i="108"/>
  <c r="S1099" i="108"/>
  <c r="T1099" i="108"/>
  <c r="U1099" i="108"/>
  <c r="V1099" i="108"/>
  <c r="W1099" i="108"/>
  <c r="X1099" i="108"/>
  <c r="S1100" i="108"/>
  <c r="T1100" i="108"/>
  <c r="U1100" i="108"/>
  <c r="V1100" i="108"/>
  <c r="W1100" i="108"/>
  <c r="X1100" i="108"/>
  <c r="S1101" i="108"/>
  <c r="T1101" i="108"/>
  <c r="U1101" i="108"/>
  <c r="V1101" i="108"/>
  <c r="W1101" i="108"/>
  <c r="X1101" i="108"/>
  <c r="S1102" i="108"/>
  <c r="T1102" i="108"/>
  <c r="U1102" i="108"/>
  <c r="V1102" i="108"/>
  <c r="W1102" i="108"/>
  <c r="X1102" i="108"/>
  <c r="S1103" i="108"/>
  <c r="T1103" i="108"/>
  <c r="U1103" i="108"/>
  <c r="V1103" i="108"/>
  <c r="W1103" i="108"/>
  <c r="X1103" i="108"/>
  <c r="S1104" i="108"/>
  <c r="T1104" i="108"/>
  <c r="U1104" i="108"/>
  <c r="V1104" i="108"/>
  <c r="W1104" i="108"/>
  <c r="X1104" i="108"/>
  <c r="S1105" i="108"/>
  <c r="T1105" i="108"/>
  <c r="U1105" i="108"/>
  <c r="V1105" i="108"/>
  <c r="W1105" i="108"/>
  <c r="X1105" i="108"/>
  <c r="S1106" i="108"/>
  <c r="T1106" i="108"/>
  <c r="U1106" i="108"/>
  <c r="V1106" i="108"/>
  <c r="W1106" i="108"/>
  <c r="X1106" i="108"/>
  <c r="S1107" i="108"/>
  <c r="T1107" i="108"/>
  <c r="U1107" i="108"/>
  <c r="V1107" i="108"/>
  <c r="W1107" i="108"/>
  <c r="X1107" i="108"/>
  <c r="S1108" i="108"/>
  <c r="T1108" i="108"/>
  <c r="U1108" i="108"/>
  <c r="V1108" i="108"/>
  <c r="W1108" i="108"/>
  <c r="X1108" i="108"/>
  <c r="S1109" i="108"/>
  <c r="T1109" i="108"/>
  <c r="U1109" i="108"/>
  <c r="V1109" i="108"/>
  <c r="W1109" i="108"/>
  <c r="X1109" i="108"/>
  <c r="S1110" i="108"/>
  <c r="T1110" i="108"/>
  <c r="U1110" i="108"/>
  <c r="V1110" i="108"/>
  <c r="W1110" i="108"/>
  <c r="X1110" i="108"/>
  <c r="S1111" i="108"/>
  <c r="T1111" i="108"/>
  <c r="U1111" i="108"/>
  <c r="V1111" i="108"/>
  <c r="W1111" i="108"/>
  <c r="X1111" i="108"/>
  <c r="S1112" i="108"/>
  <c r="T1112" i="108"/>
  <c r="U1112" i="108"/>
  <c r="V1112" i="108"/>
  <c r="W1112" i="108"/>
  <c r="X1112" i="108"/>
  <c r="S1113" i="108"/>
  <c r="T1113" i="108"/>
  <c r="U1113" i="108"/>
  <c r="V1113" i="108"/>
  <c r="W1113" i="108"/>
  <c r="X1113" i="108"/>
  <c r="S1114" i="108"/>
  <c r="T1114" i="108"/>
  <c r="U1114" i="108"/>
  <c r="V1114" i="108"/>
  <c r="W1114" i="108"/>
  <c r="X1114" i="108"/>
  <c r="S1115" i="108"/>
  <c r="T1115" i="108"/>
  <c r="U1115" i="108"/>
  <c r="V1115" i="108"/>
  <c r="W1115" i="108"/>
  <c r="X1115" i="108"/>
  <c r="S1116" i="108"/>
  <c r="T1116" i="108"/>
  <c r="U1116" i="108"/>
  <c r="V1116" i="108"/>
  <c r="W1116" i="108"/>
  <c r="X1116" i="108"/>
  <c r="S1117" i="108"/>
  <c r="T1117" i="108"/>
  <c r="U1117" i="108"/>
  <c r="V1117" i="108"/>
  <c r="W1117" i="108"/>
  <c r="X1117" i="108"/>
  <c r="S1118" i="108"/>
  <c r="T1118" i="108"/>
  <c r="U1118" i="108"/>
  <c r="V1118" i="108"/>
  <c r="W1118" i="108"/>
  <c r="X1118" i="108"/>
  <c r="S1119" i="108"/>
  <c r="T1119" i="108"/>
  <c r="U1119" i="108"/>
  <c r="V1119" i="108"/>
  <c r="W1119" i="108"/>
  <c r="X1119" i="108"/>
  <c r="S1120" i="108"/>
  <c r="T1120" i="108"/>
  <c r="U1120" i="108"/>
  <c r="V1120" i="108"/>
  <c r="W1120" i="108"/>
  <c r="X1120" i="108"/>
  <c r="S1121" i="108"/>
  <c r="T1121" i="108"/>
  <c r="U1121" i="108"/>
  <c r="V1121" i="108"/>
  <c r="W1121" i="108"/>
  <c r="X1121" i="108"/>
  <c r="S1122" i="108"/>
  <c r="T1122" i="108"/>
  <c r="U1122" i="108"/>
  <c r="V1122" i="108"/>
  <c r="W1122" i="108"/>
  <c r="X1122" i="108"/>
  <c r="S1123" i="108"/>
  <c r="T1123" i="108"/>
  <c r="U1123" i="108"/>
  <c r="V1123" i="108"/>
  <c r="W1123" i="108"/>
  <c r="X1123" i="108"/>
  <c r="S1124" i="108"/>
  <c r="T1124" i="108"/>
  <c r="U1124" i="108"/>
  <c r="V1124" i="108"/>
  <c r="W1124" i="108"/>
  <c r="X1124" i="108"/>
  <c r="S1125" i="108"/>
  <c r="T1125" i="108"/>
  <c r="U1125" i="108"/>
  <c r="V1125" i="108"/>
  <c r="W1125" i="108"/>
  <c r="X1125" i="108"/>
  <c r="S1126" i="108"/>
  <c r="T1126" i="108"/>
  <c r="U1126" i="108"/>
  <c r="V1126" i="108"/>
  <c r="W1126" i="108"/>
  <c r="X1126" i="108"/>
  <c r="S1127" i="108"/>
  <c r="T1127" i="108"/>
  <c r="U1127" i="108"/>
  <c r="V1127" i="108"/>
  <c r="W1127" i="108"/>
  <c r="X1127" i="108"/>
  <c r="S1128" i="108"/>
  <c r="T1128" i="108"/>
  <c r="U1128" i="108"/>
  <c r="V1128" i="108"/>
  <c r="W1128" i="108"/>
  <c r="X1128" i="108"/>
  <c r="S1129" i="108"/>
  <c r="T1129" i="108"/>
  <c r="U1129" i="108"/>
  <c r="V1129" i="108"/>
  <c r="W1129" i="108"/>
  <c r="X1129" i="108"/>
  <c r="S1130" i="108"/>
  <c r="T1130" i="108"/>
  <c r="U1130" i="108"/>
  <c r="V1130" i="108"/>
  <c r="W1130" i="108"/>
  <c r="X1130" i="108"/>
  <c r="S1131" i="108"/>
  <c r="T1131" i="108"/>
  <c r="U1131" i="108"/>
  <c r="V1131" i="108"/>
  <c r="W1131" i="108"/>
  <c r="X1131" i="108"/>
  <c r="S1132" i="108"/>
  <c r="T1132" i="108"/>
  <c r="U1132" i="108"/>
  <c r="V1132" i="108"/>
  <c r="W1132" i="108"/>
  <c r="X1132" i="108"/>
  <c r="S1133" i="108"/>
  <c r="T1133" i="108"/>
  <c r="U1133" i="108"/>
  <c r="V1133" i="108"/>
  <c r="W1133" i="108"/>
  <c r="X1133" i="108"/>
  <c r="S1134" i="108"/>
  <c r="T1134" i="108"/>
  <c r="U1134" i="108"/>
  <c r="V1134" i="108"/>
  <c r="W1134" i="108"/>
  <c r="X1134" i="108"/>
  <c r="S1135" i="108"/>
  <c r="T1135" i="108"/>
  <c r="U1135" i="108"/>
  <c r="V1135" i="108"/>
  <c r="W1135" i="108"/>
  <c r="X1135" i="108"/>
  <c r="S1136" i="108"/>
  <c r="T1136" i="108"/>
  <c r="U1136" i="108"/>
  <c r="V1136" i="108"/>
  <c r="W1136" i="108"/>
  <c r="X1136" i="108"/>
  <c r="S1137" i="108"/>
  <c r="T1137" i="108"/>
  <c r="U1137" i="108"/>
  <c r="V1137" i="108"/>
  <c r="W1137" i="108"/>
  <c r="X1137" i="108"/>
  <c r="S1138" i="108"/>
  <c r="T1138" i="108"/>
  <c r="U1138" i="108"/>
  <c r="V1138" i="108"/>
  <c r="W1138" i="108"/>
  <c r="X1138" i="108"/>
  <c r="S1139" i="108"/>
  <c r="T1139" i="108"/>
  <c r="U1139" i="108"/>
  <c r="V1139" i="108"/>
  <c r="W1139" i="108"/>
  <c r="X1139" i="108"/>
  <c r="S1140" i="108"/>
  <c r="T1140" i="108"/>
  <c r="U1140" i="108"/>
  <c r="V1140" i="108"/>
  <c r="W1140" i="108"/>
  <c r="X1140" i="108"/>
  <c r="S1141" i="108"/>
  <c r="T1141" i="108"/>
  <c r="U1141" i="108"/>
  <c r="V1141" i="108"/>
  <c r="W1141" i="108"/>
  <c r="X1141" i="108"/>
  <c r="S1142" i="108"/>
  <c r="T1142" i="108"/>
  <c r="U1142" i="108"/>
  <c r="V1142" i="108"/>
  <c r="W1142" i="108"/>
  <c r="X1142" i="108"/>
  <c r="S1143" i="108"/>
  <c r="T1143" i="108"/>
  <c r="U1143" i="108"/>
  <c r="V1143" i="108"/>
  <c r="W1143" i="108"/>
  <c r="X1143" i="108"/>
  <c r="S1144" i="108"/>
  <c r="T1144" i="108"/>
  <c r="U1144" i="108"/>
  <c r="V1144" i="108"/>
  <c r="W1144" i="108"/>
  <c r="X1144" i="108"/>
  <c r="S1145" i="108"/>
  <c r="T1145" i="108"/>
  <c r="U1145" i="108"/>
  <c r="V1145" i="108"/>
  <c r="W1145" i="108"/>
  <c r="X1145" i="108"/>
  <c r="S1146" i="108"/>
  <c r="T1146" i="108"/>
  <c r="U1146" i="108"/>
  <c r="V1146" i="108"/>
  <c r="W1146" i="108"/>
  <c r="X1146" i="108"/>
  <c r="S1147" i="108"/>
  <c r="T1147" i="108"/>
  <c r="U1147" i="108"/>
  <c r="V1147" i="108"/>
  <c r="W1147" i="108"/>
  <c r="X1147" i="108"/>
  <c r="S1148" i="108"/>
  <c r="T1148" i="108"/>
  <c r="U1148" i="108"/>
  <c r="V1148" i="108"/>
  <c r="W1148" i="108"/>
  <c r="X1148" i="108"/>
  <c r="S1149" i="108"/>
  <c r="T1149" i="108"/>
  <c r="U1149" i="108"/>
  <c r="V1149" i="108"/>
  <c r="W1149" i="108"/>
  <c r="X1149" i="108"/>
  <c r="S1150" i="108"/>
  <c r="T1150" i="108"/>
  <c r="U1150" i="108"/>
  <c r="V1150" i="108"/>
  <c r="W1150" i="108"/>
  <c r="X1150" i="108"/>
  <c r="S1151" i="108"/>
  <c r="T1151" i="108"/>
  <c r="U1151" i="108"/>
  <c r="V1151" i="108"/>
  <c r="W1151" i="108"/>
  <c r="X1151" i="108"/>
  <c r="S1152" i="108"/>
  <c r="T1152" i="108"/>
  <c r="U1152" i="108"/>
  <c r="V1152" i="108"/>
  <c r="W1152" i="108"/>
  <c r="X1152" i="108"/>
  <c r="T12" i="108"/>
  <c r="V12" i="108"/>
  <c r="W12" i="108"/>
  <c r="X12" i="108"/>
  <c r="S12" i="108"/>
  <c r="J12" i="122" l="1"/>
  <c r="J36" i="122"/>
  <c r="J60" i="122"/>
  <c r="J84" i="122"/>
  <c r="J108" i="122"/>
  <c r="J132" i="122"/>
  <c r="J156" i="122"/>
  <c r="J180" i="122"/>
  <c r="J204" i="122"/>
  <c r="J228" i="122"/>
  <c r="J252" i="122"/>
  <c r="J276" i="122"/>
  <c r="J300" i="122"/>
  <c r="J324" i="122"/>
  <c r="J348" i="122"/>
  <c r="J372" i="122"/>
  <c r="J396" i="122"/>
  <c r="J420" i="122"/>
  <c r="J444" i="122"/>
  <c r="J468" i="122"/>
  <c r="I32" i="122"/>
  <c r="I56" i="122"/>
  <c r="I80" i="122"/>
  <c r="I104" i="122"/>
  <c r="I128" i="122"/>
  <c r="I152" i="122"/>
  <c r="I176" i="122"/>
  <c r="I200" i="122"/>
  <c r="I224" i="122"/>
  <c r="I248" i="122"/>
  <c r="I272" i="122"/>
  <c r="I296" i="122"/>
  <c r="I320" i="122"/>
  <c r="I344" i="122"/>
  <c r="I368" i="122"/>
  <c r="I392" i="122"/>
  <c r="I416" i="122"/>
  <c r="I440" i="122"/>
  <c r="I464" i="122"/>
  <c r="J138" i="122"/>
  <c r="J234" i="122"/>
  <c r="J306" i="122"/>
  <c r="I14" i="122"/>
  <c r="I158" i="122"/>
  <c r="I302" i="122"/>
  <c r="I446" i="122"/>
  <c r="J139" i="122"/>
  <c r="J163" i="122"/>
  <c r="J307" i="122"/>
  <c r="J403" i="122"/>
  <c r="I63" i="122"/>
  <c r="I207" i="122"/>
  <c r="I351" i="122"/>
  <c r="J44" i="122"/>
  <c r="J164" i="122"/>
  <c r="J308" i="122"/>
  <c r="I40" i="122"/>
  <c r="I184" i="122"/>
  <c r="J13" i="122"/>
  <c r="J37" i="122"/>
  <c r="J61" i="122"/>
  <c r="J85" i="122"/>
  <c r="J109" i="122"/>
  <c r="J133" i="122"/>
  <c r="J157" i="122"/>
  <c r="J181" i="122"/>
  <c r="J205" i="122"/>
  <c r="J229" i="122"/>
  <c r="J253" i="122"/>
  <c r="J277" i="122"/>
  <c r="J301" i="122"/>
  <c r="J325" i="122"/>
  <c r="J349" i="122"/>
  <c r="J373" i="122"/>
  <c r="J397" i="122"/>
  <c r="J421" i="122"/>
  <c r="J445" i="122"/>
  <c r="J11" i="122"/>
  <c r="I33" i="122"/>
  <c r="I57" i="122"/>
  <c r="I81" i="122"/>
  <c r="I105" i="122"/>
  <c r="I129" i="122"/>
  <c r="I153" i="122"/>
  <c r="I177" i="122"/>
  <c r="I201" i="122"/>
  <c r="I225" i="122"/>
  <c r="I249" i="122"/>
  <c r="I273" i="122"/>
  <c r="I297" i="122"/>
  <c r="I321" i="122"/>
  <c r="I345" i="122"/>
  <c r="I369" i="122"/>
  <c r="I393" i="122"/>
  <c r="I417" i="122"/>
  <c r="I441" i="122"/>
  <c r="I465" i="122"/>
  <c r="J114" i="122"/>
  <c r="J282" i="122"/>
  <c r="J426" i="122"/>
  <c r="I134" i="122"/>
  <c r="I278" i="122"/>
  <c r="I422" i="122"/>
  <c r="J115" i="122"/>
  <c r="J187" i="122"/>
  <c r="J331" i="122"/>
  <c r="J451" i="122"/>
  <c r="I111" i="122"/>
  <c r="I255" i="122"/>
  <c r="I399" i="122"/>
  <c r="J92" i="122"/>
  <c r="J260" i="122"/>
  <c r="J380" i="122"/>
  <c r="I64" i="122"/>
  <c r="I208" i="122"/>
  <c r="J14" i="122"/>
  <c r="J38" i="122"/>
  <c r="J62" i="122"/>
  <c r="J86" i="122"/>
  <c r="J110" i="122"/>
  <c r="J134" i="122"/>
  <c r="J158" i="122"/>
  <c r="J182" i="122"/>
  <c r="J206" i="122"/>
  <c r="J230" i="122"/>
  <c r="J254" i="122"/>
  <c r="J278" i="122"/>
  <c r="J302" i="122"/>
  <c r="J326" i="122"/>
  <c r="J350" i="122"/>
  <c r="J374" i="122"/>
  <c r="J398" i="122"/>
  <c r="J422" i="122"/>
  <c r="J446" i="122"/>
  <c r="J10" i="122"/>
  <c r="I34" i="122"/>
  <c r="I58" i="122"/>
  <c r="I82" i="122"/>
  <c r="I106" i="122"/>
  <c r="I130" i="122"/>
  <c r="I154" i="122"/>
  <c r="I178" i="122"/>
  <c r="I202" i="122"/>
  <c r="I226" i="122"/>
  <c r="I250" i="122"/>
  <c r="I274" i="122"/>
  <c r="I298" i="122"/>
  <c r="I322" i="122"/>
  <c r="I346" i="122"/>
  <c r="I370" i="122"/>
  <c r="I394" i="122"/>
  <c r="I418" i="122"/>
  <c r="I442" i="122"/>
  <c r="I466" i="122"/>
  <c r="J90" i="122"/>
  <c r="J258" i="122"/>
  <c r="J402" i="122"/>
  <c r="I86" i="122"/>
  <c r="I230" i="122"/>
  <c r="I350" i="122"/>
  <c r="J19" i="122"/>
  <c r="J283" i="122"/>
  <c r="I15" i="122"/>
  <c r="I159" i="122"/>
  <c r="I303" i="122"/>
  <c r="I447" i="122"/>
  <c r="J140" i="122"/>
  <c r="J212" i="122"/>
  <c r="J332" i="122"/>
  <c r="J452" i="122"/>
  <c r="I136" i="122"/>
  <c r="J15" i="122"/>
  <c r="J39" i="122"/>
  <c r="J63" i="122"/>
  <c r="J87" i="122"/>
  <c r="J111" i="122"/>
  <c r="J135" i="122"/>
  <c r="J159" i="122"/>
  <c r="J183" i="122"/>
  <c r="J207" i="122"/>
  <c r="J231" i="122"/>
  <c r="J255" i="122"/>
  <c r="J279" i="122"/>
  <c r="J303" i="122"/>
  <c r="J327" i="122"/>
  <c r="J351" i="122"/>
  <c r="J375" i="122"/>
  <c r="J399" i="122"/>
  <c r="J423" i="122"/>
  <c r="J447" i="122"/>
  <c r="I11" i="122"/>
  <c r="I35" i="122"/>
  <c r="I59" i="122"/>
  <c r="I83" i="122"/>
  <c r="I107" i="122"/>
  <c r="I131" i="122"/>
  <c r="I155" i="122"/>
  <c r="I179" i="122"/>
  <c r="I203" i="122"/>
  <c r="I227" i="122"/>
  <c r="I251" i="122"/>
  <c r="I275" i="122"/>
  <c r="I299" i="122"/>
  <c r="I323" i="122"/>
  <c r="I347" i="122"/>
  <c r="I371" i="122"/>
  <c r="I395" i="122"/>
  <c r="I419" i="122"/>
  <c r="I443" i="122"/>
  <c r="I467" i="122"/>
  <c r="J66" i="122"/>
  <c r="J162" i="122"/>
  <c r="J354" i="122"/>
  <c r="I38" i="122"/>
  <c r="I182" i="122"/>
  <c r="I326" i="122"/>
  <c r="J43" i="122"/>
  <c r="J259" i="122"/>
  <c r="J427" i="122"/>
  <c r="I135" i="122"/>
  <c r="I327" i="122"/>
  <c r="J68" i="122"/>
  <c r="J236" i="122"/>
  <c r="J356" i="122"/>
  <c r="I16" i="122"/>
  <c r="I160" i="122"/>
  <c r="J16" i="122"/>
  <c r="J40" i="122"/>
  <c r="J64" i="122"/>
  <c r="J88" i="122"/>
  <c r="J112" i="122"/>
  <c r="J136" i="122"/>
  <c r="J160" i="122"/>
  <c r="J184" i="122"/>
  <c r="J208" i="122"/>
  <c r="J232" i="122"/>
  <c r="J256" i="122"/>
  <c r="J280" i="122"/>
  <c r="J304" i="122"/>
  <c r="J328" i="122"/>
  <c r="J352" i="122"/>
  <c r="J376" i="122"/>
  <c r="J400" i="122"/>
  <c r="J424" i="122"/>
  <c r="J448" i="122"/>
  <c r="I12" i="122"/>
  <c r="I36" i="122"/>
  <c r="I60" i="122"/>
  <c r="I84" i="122"/>
  <c r="I108" i="122"/>
  <c r="I132" i="122"/>
  <c r="I156" i="122"/>
  <c r="I180" i="122"/>
  <c r="I204" i="122"/>
  <c r="I228" i="122"/>
  <c r="I252" i="122"/>
  <c r="I276" i="122"/>
  <c r="I300" i="122"/>
  <c r="I324" i="122"/>
  <c r="I348" i="122"/>
  <c r="I372" i="122"/>
  <c r="I396" i="122"/>
  <c r="I420" i="122"/>
  <c r="I444" i="122"/>
  <c r="I468" i="122"/>
  <c r="J42" i="122"/>
  <c r="J210" i="122"/>
  <c r="J330" i="122"/>
  <c r="J450" i="122"/>
  <c r="I110" i="122"/>
  <c r="I254" i="122"/>
  <c r="I398" i="122"/>
  <c r="J67" i="122"/>
  <c r="J211" i="122"/>
  <c r="J355" i="122"/>
  <c r="I39" i="122"/>
  <c r="I183" i="122"/>
  <c r="I279" i="122"/>
  <c r="I423" i="122"/>
  <c r="J116" i="122"/>
  <c r="J284" i="122"/>
  <c r="J428" i="122"/>
  <c r="I112" i="122"/>
  <c r="J17" i="122"/>
  <c r="J41" i="122"/>
  <c r="J65" i="122"/>
  <c r="J89" i="122"/>
  <c r="J113" i="122"/>
  <c r="J137" i="122"/>
  <c r="J161" i="122"/>
  <c r="J185" i="122"/>
  <c r="J209" i="122"/>
  <c r="J233" i="122"/>
  <c r="J257" i="122"/>
  <c r="J281" i="122"/>
  <c r="J305" i="122"/>
  <c r="J329" i="122"/>
  <c r="J353" i="122"/>
  <c r="J377" i="122"/>
  <c r="J401" i="122"/>
  <c r="J425" i="122"/>
  <c r="J449" i="122"/>
  <c r="I13" i="122"/>
  <c r="I37" i="122"/>
  <c r="I61" i="122"/>
  <c r="I85" i="122"/>
  <c r="I109" i="122"/>
  <c r="I133" i="122"/>
  <c r="I157" i="122"/>
  <c r="I181" i="122"/>
  <c r="I205" i="122"/>
  <c r="I229" i="122"/>
  <c r="I253" i="122"/>
  <c r="I277" i="122"/>
  <c r="I301" i="122"/>
  <c r="I325" i="122"/>
  <c r="I349" i="122"/>
  <c r="I373" i="122"/>
  <c r="I397" i="122"/>
  <c r="I421" i="122"/>
  <c r="I445" i="122"/>
  <c r="AB10" i="122"/>
  <c r="J18" i="122"/>
  <c r="J186" i="122"/>
  <c r="J378" i="122"/>
  <c r="I62" i="122"/>
  <c r="I206" i="122"/>
  <c r="I374" i="122"/>
  <c r="J91" i="122"/>
  <c r="J235" i="122"/>
  <c r="J379" i="122"/>
  <c r="I87" i="122"/>
  <c r="I231" i="122"/>
  <c r="I375" i="122"/>
  <c r="J20" i="122"/>
  <c r="J188" i="122"/>
  <c r="J404" i="122"/>
  <c r="I88" i="122"/>
  <c r="I232" i="122"/>
  <c r="J25" i="122"/>
  <c r="J49" i="122"/>
  <c r="J73" i="122"/>
  <c r="J97" i="122"/>
  <c r="J121" i="122"/>
  <c r="J145" i="122"/>
  <c r="J169" i="122"/>
  <c r="J193" i="122"/>
  <c r="J217" i="122"/>
  <c r="J241" i="122"/>
  <c r="J265" i="122"/>
  <c r="J289" i="122"/>
  <c r="J313" i="122"/>
  <c r="J337" i="122"/>
  <c r="J361" i="122"/>
  <c r="J385" i="122"/>
  <c r="J409" i="122"/>
  <c r="J433" i="122"/>
  <c r="J457" i="122"/>
  <c r="I21" i="122"/>
  <c r="I45" i="122"/>
  <c r="I69" i="122"/>
  <c r="I93" i="122"/>
  <c r="I117" i="122"/>
  <c r="I141" i="122"/>
  <c r="I165" i="122"/>
  <c r="I189" i="122"/>
  <c r="I213" i="122"/>
  <c r="I237" i="122"/>
  <c r="I261" i="122"/>
  <c r="I285" i="122"/>
  <c r="I309" i="122"/>
  <c r="I333" i="122"/>
  <c r="I357" i="122"/>
  <c r="I381" i="122"/>
  <c r="I405" i="122"/>
  <c r="I429" i="122"/>
  <c r="I453" i="122"/>
  <c r="J26" i="122"/>
  <c r="J50" i="122"/>
  <c r="J74" i="122"/>
  <c r="J98" i="122"/>
  <c r="J122" i="122"/>
  <c r="J146" i="122"/>
  <c r="J170" i="122"/>
  <c r="J194" i="122"/>
  <c r="J218" i="122"/>
  <c r="J242" i="122"/>
  <c r="J266" i="122"/>
  <c r="J290" i="122"/>
  <c r="J314" i="122"/>
  <c r="J338" i="122"/>
  <c r="J362" i="122"/>
  <c r="J386" i="122"/>
  <c r="J410" i="122"/>
  <c r="J434" i="122"/>
  <c r="J458" i="122"/>
  <c r="I22" i="122"/>
  <c r="I46" i="122"/>
  <c r="I70" i="122"/>
  <c r="I94" i="122"/>
  <c r="I118" i="122"/>
  <c r="I142" i="122"/>
  <c r="I166" i="122"/>
  <c r="I190" i="122"/>
  <c r="I214" i="122"/>
  <c r="I238" i="122"/>
  <c r="I262" i="122"/>
  <c r="I286" i="122"/>
  <c r="I310" i="122"/>
  <c r="I334" i="122"/>
  <c r="I358" i="122"/>
  <c r="I382" i="122"/>
  <c r="I406" i="122"/>
  <c r="I430" i="122"/>
  <c r="I454" i="122"/>
  <c r="J27" i="122"/>
  <c r="J51" i="122"/>
  <c r="J75" i="122"/>
  <c r="J99" i="122"/>
  <c r="J123" i="122"/>
  <c r="J147" i="122"/>
  <c r="J171" i="122"/>
  <c r="J195" i="122"/>
  <c r="J219" i="122"/>
  <c r="J29" i="122"/>
  <c r="J53" i="122"/>
  <c r="J77" i="122"/>
  <c r="J101" i="122"/>
  <c r="J125" i="122"/>
  <c r="J149" i="122"/>
  <c r="J173" i="122"/>
  <c r="J197" i="122"/>
  <c r="J221" i="122"/>
  <c r="J245" i="122"/>
  <c r="J269" i="122"/>
  <c r="J293" i="122"/>
  <c r="J317" i="122"/>
  <c r="J341" i="122"/>
  <c r="J365" i="122"/>
  <c r="J389" i="122"/>
  <c r="J413" i="122"/>
  <c r="J437" i="122"/>
  <c r="J461" i="122"/>
  <c r="I25" i="122"/>
  <c r="I49" i="122"/>
  <c r="I73" i="122"/>
  <c r="I97" i="122"/>
  <c r="I121" i="122"/>
  <c r="I145" i="122"/>
  <c r="I169" i="122"/>
  <c r="I193" i="122"/>
  <c r="I217" i="122"/>
  <c r="I241" i="122"/>
  <c r="I265" i="122"/>
  <c r="I289" i="122"/>
  <c r="I313" i="122"/>
  <c r="I337" i="122"/>
  <c r="I361" i="122"/>
  <c r="I385" i="122"/>
  <c r="I409" i="122"/>
  <c r="I433" i="122"/>
  <c r="I457" i="122"/>
  <c r="J30" i="122"/>
  <c r="J54" i="122"/>
  <c r="J78" i="122"/>
  <c r="J102" i="122"/>
  <c r="J126" i="122"/>
  <c r="J150" i="122"/>
  <c r="J174" i="122"/>
  <c r="J198" i="122"/>
  <c r="J222" i="122"/>
  <c r="J246" i="122"/>
  <c r="J270" i="122"/>
  <c r="J294" i="122"/>
  <c r="J318" i="122"/>
  <c r="J342" i="122"/>
  <c r="J366" i="122"/>
  <c r="J390" i="122"/>
  <c r="J414" i="122"/>
  <c r="J438" i="122"/>
  <c r="J462" i="122"/>
  <c r="I26" i="122"/>
  <c r="I50" i="122"/>
  <c r="I74" i="122"/>
  <c r="I98" i="122"/>
  <c r="I122" i="122"/>
  <c r="I146" i="122"/>
  <c r="I170" i="122"/>
  <c r="I194" i="122"/>
  <c r="I218" i="122"/>
  <c r="I242" i="122"/>
  <c r="I266" i="122"/>
  <c r="J21" i="122"/>
  <c r="J76" i="122"/>
  <c r="J130" i="122"/>
  <c r="J191" i="122"/>
  <c r="J247" i="122"/>
  <c r="J297" i="122"/>
  <c r="J347" i="122"/>
  <c r="J406" i="122"/>
  <c r="J456" i="122"/>
  <c r="I48" i="122"/>
  <c r="I100" i="122"/>
  <c r="I150" i="122"/>
  <c r="I209" i="122"/>
  <c r="I258" i="122"/>
  <c r="I305" i="122"/>
  <c r="I343" i="122"/>
  <c r="I389" i="122"/>
  <c r="I435" i="122"/>
  <c r="I352" i="122"/>
  <c r="I436" i="122"/>
  <c r="I355" i="122"/>
  <c r="I312" i="122"/>
  <c r="I115" i="122"/>
  <c r="I268" i="122"/>
  <c r="J94" i="122"/>
  <c r="I315" i="122"/>
  <c r="J316" i="122"/>
  <c r="I17" i="122"/>
  <c r="I362" i="122"/>
  <c r="J267" i="122"/>
  <c r="I222" i="122"/>
  <c r="J100" i="122"/>
  <c r="I318" i="122"/>
  <c r="J371" i="122"/>
  <c r="I174" i="122"/>
  <c r="J104" i="122"/>
  <c r="I366" i="122"/>
  <c r="I24" i="122"/>
  <c r="I235" i="122"/>
  <c r="J106" i="122"/>
  <c r="I414" i="122"/>
  <c r="J436" i="122"/>
  <c r="I377" i="122"/>
  <c r="J172" i="122"/>
  <c r="I332" i="122"/>
  <c r="J440" i="122"/>
  <c r="J119" i="122"/>
  <c r="I426" i="122"/>
  <c r="I41" i="122"/>
  <c r="J124" i="122"/>
  <c r="I293" i="122"/>
  <c r="I95" i="122"/>
  <c r="I340" i="122"/>
  <c r="J189" i="122"/>
  <c r="J346" i="122"/>
  <c r="I99" i="122"/>
  <c r="J22" i="122"/>
  <c r="J79" i="122"/>
  <c r="J131" i="122"/>
  <c r="J192" i="122"/>
  <c r="J248" i="122"/>
  <c r="J298" i="122"/>
  <c r="J357" i="122"/>
  <c r="J407" i="122"/>
  <c r="J459" i="122"/>
  <c r="I51" i="122"/>
  <c r="I101" i="122"/>
  <c r="I151" i="122"/>
  <c r="I210" i="122"/>
  <c r="I259" i="122"/>
  <c r="I306" i="122"/>
  <c r="I390" i="122"/>
  <c r="I439" i="122"/>
  <c r="I448" i="122"/>
  <c r="J466" i="122"/>
  <c r="I403" i="122"/>
  <c r="J263" i="122"/>
  <c r="I116" i="122"/>
  <c r="I404" i="122"/>
  <c r="J213" i="122"/>
  <c r="I270" i="122"/>
  <c r="J369" i="122"/>
  <c r="I120" i="122"/>
  <c r="I452" i="122"/>
  <c r="J215" i="122"/>
  <c r="I280" i="122"/>
  <c r="J271" i="122"/>
  <c r="I319" i="122"/>
  <c r="J272" i="122"/>
  <c r="I23" i="122"/>
  <c r="I412" i="122"/>
  <c r="J273" i="122"/>
  <c r="I367" i="122"/>
  <c r="J274" i="122"/>
  <c r="I127" i="122"/>
  <c r="J275" i="122"/>
  <c r="I331" i="122"/>
  <c r="J285" i="122"/>
  <c r="I188" i="122"/>
  <c r="J227" i="122"/>
  <c r="I425" i="122"/>
  <c r="J441" i="122"/>
  <c r="I291" i="122"/>
  <c r="J238" i="122"/>
  <c r="J343" i="122"/>
  <c r="I144" i="122"/>
  <c r="J240" i="122"/>
  <c r="I247" i="122"/>
  <c r="J454" i="122"/>
  <c r="I295" i="122"/>
  <c r="J190" i="122"/>
  <c r="I388" i="122"/>
  <c r="J23" i="122"/>
  <c r="J80" i="122"/>
  <c r="J141" i="122"/>
  <c r="J196" i="122"/>
  <c r="J249" i="122"/>
  <c r="J299" i="122"/>
  <c r="J358" i="122"/>
  <c r="J408" i="122"/>
  <c r="J460" i="122"/>
  <c r="I52" i="122"/>
  <c r="I102" i="122"/>
  <c r="I161" i="122"/>
  <c r="I211" i="122"/>
  <c r="I260" i="122"/>
  <c r="I307" i="122"/>
  <c r="I353" i="122"/>
  <c r="I391" i="122"/>
  <c r="I437" i="122"/>
  <c r="I438" i="122"/>
  <c r="I401" i="122"/>
  <c r="I356" i="122"/>
  <c r="J364" i="122"/>
  <c r="J315" i="122"/>
  <c r="J417" i="122"/>
  <c r="I269" i="122"/>
  <c r="J95" i="122"/>
  <c r="J418" i="122"/>
  <c r="I316" i="122"/>
  <c r="J153" i="122"/>
  <c r="I172" i="122"/>
  <c r="J154" i="122"/>
  <c r="I123" i="122"/>
  <c r="J321" i="122"/>
  <c r="I281" i="122"/>
  <c r="J165" i="122"/>
  <c r="I328" i="122"/>
  <c r="J432" i="122"/>
  <c r="J52" i="122"/>
  <c r="I376" i="122"/>
  <c r="J384" i="122"/>
  <c r="I287" i="122"/>
  <c r="J226" i="122"/>
  <c r="I138" i="122"/>
  <c r="J336" i="122"/>
  <c r="I335" i="122"/>
  <c r="J287" i="122"/>
  <c r="I244" i="122"/>
  <c r="J340" i="122"/>
  <c r="I292" i="122"/>
  <c r="J178" i="122"/>
  <c r="I428" i="122"/>
  <c r="I43" i="122"/>
  <c r="J128" i="122"/>
  <c r="I341" i="122"/>
  <c r="J455" i="122"/>
  <c r="I304" i="122"/>
  <c r="J24" i="122"/>
  <c r="J81" i="122"/>
  <c r="J142" i="122"/>
  <c r="J199" i="122"/>
  <c r="J250" i="122"/>
  <c r="J309" i="122"/>
  <c r="J359" i="122"/>
  <c r="J411" i="122"/>
  <c r="J463" i="122"/>
  <c r="I53" i="122"/>
  <c r="I103" i="122"/>
  <c r="I162" i="122"/>
  <c r="I212" i="122"/>
  <c r="I263" i="122"/>
  <c r="I308" i="122"/>
  <c r="I354" i="122"/>
  <c r="I400" i="122"/>
  <c r="I264" i="122"/>
  <c r="I402" i="122"/>
  <c r="J416" i="122"/>
  <c r="I449" i="122"/>
  <c r="J367" i="122"/>
  <c r="J467" i="122"/>
  <c r="I360" i="122"/>
  <c r="J34" i="122"/>
  <c r="I119" i="122"/>
  <c r="J419" i="122"/>
  <c r="I18" i="122"/>
  <c r="I317" i="122"/>
  <c r="J45" i="122"/>
  <c r="I19" i="122"/>
  <c r="I455" i="122"/>
  <c r="J430" i="122"/>
  <c r="I411" i="122"/>
  <c r="J220" i="122"/>
  <c r="I282" i="122"/>
  <c r="J382" i="122"/>
  <c r="I329" i="122"/>
  <c r="J224" i="122"/>
  <c r="I236" i="122"/>
  <c r="J334" i="122"/>
  <c r="I187" i="122"/>
  <c r="J117" i="122"/>
  <c r="I424" i="122"/>
  <c r="I89" i="122"/>
  <c r="I379" i="122"/>
  <c r="J237" i="122"/>
  <c r="J288" i="122"/>
  <c r="I143" i="122"/>
  <c r="J291" i="122"/>
  <c r="I196" i="122"/>
  <c r="J179" i="122"/>
  <c r="J345" i="122"/>
  <c r="I148" i="122"/>
  <c r="J129" i="122"/>
  <c r="J28" i="122"/>
  <c r="J82" i="122"/>
  <c r="J143" i="122"/>
  <c r="J200" i="122"/>
  <c r="J251" i="122"/>
  <c r="J310" i="122"/>
  <c r="J360" i="122"/>
  <c r="J412" i="122"/>
  <c r="J464" i="122"/>
  <c r="I54" i="122"/>
  <c r="I113" i="122"/>
  <c r="I163" i="122"/>
  <c r="I215" i="122"/>
  <c r="I311" i="122"/>
  <c r="I65" i="122"/>
  <c r="I314" i="122"/>
  <c r="J151" i="122"/>
  <c r="I66" i="122"/>
  <c r="I450" i="122"/>
  <c r="J368" i="122"/>
  <c r="I171" i="122"/>
  <c r="I451" i="122"/>
  <c r="J319" i="122"/>
  <c r="I68" i="122"/>
  <c r="I408" i="122"/>
  <c r="J370" i="122"/>
  <c r="I223" i="122"/>
  <c r="J46" i="122"/>
  <c r="I456" i="122"/>
  <c r="I75" i="122"/>
  <c r="I458" i="122"/>
  <c r="J223" i="122"/>
  <c r="I283" i="122"/>
  <c r="J383" i="122"/>
  <c r="J168" i="122"/>
  <c r="I78" i="122"/>
  <c r="I461" i="122"/>
  <c r="J439" i="122"/>
  <c r="I378" i="122"/>
  <c r="J118" i="122"/>
  <c r="J391" i="122"/>
  <c r="I140" i="122"/>
  <c r="J177" i="122"/>
  <c r="I338" i="122"/>
  <c r="J393" i="122"/>
  <c r="I384" i="122"/>
  <c r="J344" i="122"/>
  <c r="J243" i="122"/>
  <c r="I256" i="122"/>
  <c r="J405" i="122"/>
  <c r="I257" i="122"/>
  <c r="J31" i="122"/>
  <c r="J83" i="122"/>
  <c r="J144" i="122"/>
  <c r="J201" i="122"/>
  <c r="J261" i="122"/>
  <c r="J311" i="122"/>
  <c r="J363" i="122"/>
  <c r="J415" i="122"/>
  <c r="J465" i="122"/>
  <c r="I55" i="122"/>
  <c r="I114" i="122"/>
  <c r="I164" i="122"/>
  <c r="I216" i="122"/>
  <c r="I267" i="122"/>
  <c r="I167" i="122"/>
  <c r="I359" i="122"/>
  <c r="J33" i="122"/>
  <c r="I168" i="122"/>
  <c r="J264" i="122"/>
  <c r="I67" i="122"/>
  <c r="I407" i="122"/>
  <c r="J214" i="122"/>
  <c r="I271" i="122"/>
  <c r="J268" i="122"/>
  <c r="J429" i="122"/>
  <c r="I364" i="122"/>
  <c r="J216" i="122"/>
  <c r="I233" i="122"/>
  <c r="J322" i="122"/>
  <c r="I125" i="122"/>
  <c r="J166" i="122"/>
  <c r="I413" i="122"/>
  <c r="I27" i="122"/>
  <c r="I330" i="122"/>
  <c r="J107" i="122"/>
  <c r="I239" i="122"/>
  <c r="J387" i="122"/>
  <c r="I462" i="122"/>
  <c r="J175" i="122"/>
  <c r="I463" i="122"/>
  <c r="I31" i="122"/>
  <c r="I336" i="122"/>
  <c r="J120" i="122"/>
  <c r="I427" i="122"/>
  <c r="I42" i="122"/>
  <c r="J127" i="122"/>
  <c r="I431" i="122"/>
  <c r="I96" i="122"/>
  <c r="I387" i="122"/>
  <c r="J244" i="122"/>
  <c r="I342" i="122"/>
  <c r="J32" i="122"/>
  <c r="J93" i="122"/>
  <c r="J148" i="122"/>
  <c r="J202" i="122"/>
  <c r="J262" i="122"/>
  <c r="J312" i="122"/>
  <c r="I219" i="122"/>
  <c r="J203" i="122"/>
  <c r="I220" i="122"/>
  <c r="J152" i="122"/>
  <c r="I221" i="122"/>
  <c r="J96" i="122"/>
  <c r="I363" i="122"/>
  <c r="J320" i="122"/>
  <c r="I173" i="122"/>
  <c r="J155" i="122"/>
  <c r="I124" i="122"/>
  <c r="J381" i="122"/>
  <c r="I234" i="122"/>
  <c r="J105" i="122"/>
  <c r="J333" i="122"/>
  <c r="I284" i="122"/>
  <c r="J225" i="122"/>
  <c r="I137" i="122"/>
  <c r="J335" i="122"/>
  <c r="I288" i="122"/>
  <c r="J388" i="122"/>
  <c r="I243" i="122"/>
  <c r="J176" i="122"/>
  <c r="J392" i="122"/>
  <c r="I195" i="122"/>
  <c r="J239" i="122"/>
  <c r="I339" i="122"/>
  <c r="J394" i="122"/>
  <c r="I294" i="122"/>
  <c r="J295" i="122"/>
  <c r="J296" i="122"/>
  <c r="I149" i="122"/>
  <c r="J35" i="122"/>
  <c r="I71" i="122"/>
  <c r="I410" i="122"/>
  <c r="J103" i="122"/>
  <c r="I20" i="122"/>
  <c r="I72" i="122"/>
  <c r="I365" i="122"/>
  <c r="J47" i="122"/>
  <c r="J431" i="122"/>
  <c r="I175" i="122"/>
  <c r="J48" i="122"/>
  <c r="J323" i="122"/>
  <c r="I76" i="122"/>
  <c r="I126" i="122"/>
  <c r="I185" i="122"/>
  <c r="I459" i="122"/>
  <c r="J167" i="122"/>
  <c r="J435" i="122"/>
  <c r="I77" i="122"/>
  <c r="I186" i="122"/>
  <c r="I460" i="122"/>
  <c r="J55" i="122"/>
  <c r="I28" i="122"/>
  <c r="I415" i="122"/>
  <c r="J56" i="122"/>
  <c r="I29" i="122"/>
  <c r="I79" i="122"/>
  <c r="I240" i="122"/>
  <c r="J57" i="122"/>
  <c r="J286" i="122"/>
  <c r="I30" i="122"/>
  <c r="I139" i="122"/>
  <c r="I191" i="122"/>
  <c r="I290" i="122"/>
  <c r="J58" i="122"/>
  <c r="J339" i="122"/>
  <c r="I90" i="122"/>
  <c r="I192" i="122"/>
  <c r="I380" i="122"/>
  <c r="J59" i="122"/>
  <c r="J442" i="122"/>
  <c r="I91" i="122"/>
  <c r="I245" i="122"/>
  <c r="I383" i="122"/>
  <c r="J69" i="122"/>
  <c r="J443" i="122"/>
  <c r="I92" i="122"/>
  <c r="I246" i="122"/>
  <c r="J70" i="122"/>
  <c r="J292" i="122"/>
  <c r="J453" i="122"/>
  <c r="I147" i="122"/>
  <c r="I197" i="122"/>
  <c r="I386" i="122"/>
  <c r="J71" i="122"/>
  <c r="J395" i="122"/>
  <c r="I44" i="122"/>
  <c r="I198" i="122"/>
  <c r="I432" i="122"/>
  <c r="J72" i="122"/>
  <c r="I47" i="122"/>
  <c r="I199" i="122"/>
  <c r="I434" i="122"/>
  <c r="AB456" i="122" l="1"/>
  <c r="AB162" i="122"/>
  <c r="AB452" i="122"/>
  <c r="AB150" i="122"/>
  <c r="AB438" i="122"/>
  <c r="AB120" i="122"/>
  <c r="AB21" i="122"/>
  <c r="AB365" i="122"/>
  <c r="AB53" i="122"/>
  <c r="AB144" i="122"/>
  <c r="AB265" i="122"/>
  <c r="AB270" i="122"/>
  <c r="AB369" i="122"/>
  <c r="AB130" i="122"/>
  <c r="AB282" i="122"/>
  <c r="AB401" i="122"/>
  <c r="AB104" i="122"/>
  <c r="AB103" i="122"/>
  <c r="AB174" i="122"/>
  <c r="AB181" i="122"/>
  <c r="AB446" i="122"/>
  <c r="AB318" i="122"/>
  <c r="AB157" i="122"/>
  <c r="AB32" i="122"/>
  <c r="AB234" i="122"/>
  <c r="AB256" i="122"/>
  <c r="AB217" i="122"/>
  <c r="AB133" i="122"/>
  <c r="AB158" i="122"/>
  <c r="AB147" i="122"/>
  <c r="AB291" i="122"/>
  <c r="AB193" i="122"/>
  <c r="AB14" i="122"/>
  <c r="AB364" i="122"/>
  <c r="AB247" i="122"/>
  <c r="AB313" i="122"/>
  <c r="AB45" i="122"/>
  <c r="AB444" i="122"/>
  <c r="AB35" i="122"/>
  <c r="AB139" i="122"/>
  <c r="AB138" i="122"/>
  <c r="AB100" i="122"/>
  <c r="AB289" i="122"/>
  <c r="AB262" i="122"/>
  <c r="AB202" i="122"/>
  <c r="AB80" i="122"/>
  <c r="AB411" i="122"/>
  <c r="AB437" i="122"/>
  <c r="AB48" i="122"/>
  <c r="AB238" i="122"/>
  <c r="AB375" i="122"/>
  <c r="AB396" i="122"/>
  <c r="AB56" i="122"/>
  <c r="AB386" i="122"/>
  <c r="AB271" i="122"/>
  <c r="AB391" i="122"/>
  <c r="AB241" i="122"/>
  <c r="AB214" i="122"/>
  <c r="AB231" i="122"/>
  <c r="AB302" i="122"/>
  <c r="AB20" i="122"/>
  <c r="AB190" i="122"/>
  <c r="AB87" i="122"/>
  <c r="AB407" i="122"/>
  <c r="AB68" i="122"/>
  <c r="AB166" i="122"/>
  <c r="AB109" i="122"/>
  <c r="AB112" i="122"/>
  <c r="AB324" i="122"/>
  <c r="AB79" i="122"/>
  <c r="AB124" i="122"/>
  <c r="AB142" i="122"/>
  <c r="AB85" i="122"/>
  <c r="AB300" i="122"/>
  <c r="AB29" i="122"/>
  <c r="AB425" i="122"/>
  <c r="AB118" i="122"/>
  <c r="AB453" i="122"/>
  <c r="AB61" i="122"/>
  <c r="AB276" i="122"/>
  <c r="AB161" i="122"/>
  <c r="AB94" i="122"/>
  <c r="AB429" i="122"/>
  <c r="AB374" i="122"/>
  <c r="AB37" i="122"/>
  <c r="AB252" i="122"/>
  <c r="AB419" i="122"/>
  <c r="AB415" i="122"/>
  <c r="AB31" i="122"/>
  <c r="AB196" i="122"/>
  <c r="AB102" i="122"/>
  <c r="AB70" i="122"/>
  <c r="AB405" i="122"/>
  <c r="AB206" i="122"/>
  <c r="AB13" i="122"/>
  <c r="AB423" i="122"/>
  <c r="AB228" i="122"/>
  <c r="AB28" i="122"/>
  <c r="AB52" i="122"/>
  <c r="AB448" i="122"/>
  <c r="AB381" i="122"/>
  <c r="AB62" i="122"/>
  <c r="AB279" i="122"/>
  <c r="AB204" i="122"/>
  <c r="AB167" i="122"/>
  <c r="AB22" i="122"/>
  <c r="AB357" i="122"/>
  <c r="AB183" i="122"/>
  <c r="AB180" i="122"/>
  <c r="AB221" i="122"/>
  <c r="AB267" i="122"/>
  <c r="AB304" i="122"/>
  <c r="AB390" i="122"/>
  <c r="AB39" i="122"/>
  <c r="AB156" i="122"/>
  <c r="AB127" i="122"/>
  <c r="AB132" i="122"/>
  <c r="AB129" i="122"/>
  <c r="AB368" i="122"/>
  <c r="AB245" i="122"/>
  <c r="AB77" i="122"/>
  <c r="AB339" i="122"/>
  <c r="AB220" i="122"/>
  <c r="AB239" i="122"/>
  <c r="AB164" i="122"/>
  <c r="AB378" i="122"/>
  <c r="AB65" i="122"/>
  <c r="AB379" i="122"/>
  <c r="AB341" i="122"/>
  <c r="AB172" i="122"/>
  <c r="AB259" i="122"/>
  <c r="AB312" i="122"/>
  <c r="AB218" i="122"/>
  <c r="AB285" i="122"/>
  <c r="AB108" i="122"/>
  <c r="AB160" i="122"/>
  <c r="AB275" i="122"/>
  <c r="AB466" i="122"/>
  <c r="AB105" i="122"/>
  <c r="AB184" i="122"/>
  <c r="AB344" i="122"/>
  <c r="AB286" i="122"/>
  <c r="AB417" i="122"/>
  <c r="AB455" i="122"/>
  <c r="AB240" i="122"/>
  <c r="AB404" i="122"/>
  <c r="AB260" i="122"/>
  <c r="AB443" i="122"/>
  <c r="AB173" i="122"/>
  <c r="AB359" i="122"/>
  <c r="AB201" i="122"/>
  <c r="AB143" i="122"/>
  <c r="AB255" i="122"/>
  <c r="AB25" i="122"/>
  <c r="AB114" i="122"/>
  <c r="AB195" i="122"/>
  <c r="AB219" i="122"/>
  <c r="AB330" i="122"/>
  <c r="AB55" i="122"/>
  <c r="AB461" i="122"/>
  <c r="AB215" i="122"/>
  <c r="AB424" i="122"/>
  <c r="AB43" i="122"/>
  <c r="AB316" i="122"/>
  <c r="AB151" i="122"/>
  <c r="AB436" i="122"/>
  <c r="AB170" i="122"/>
  <c r="AB237" i="122"/>
  <c r="AB421" i="122"/>
  <c r="AB398" i="122"/>
  <c r="AB60" i="122"/>
  <c r="AB227" i="122"/>
  <c r="AB418" i="122"/>
  <c r="AB57" i="122"/>
  <c r="AB296" i="122"/>
  <c r="AB326" i="122"/>
  <c r="AB387" i="122"/>
  <c r="AB257" i="122"/>
  <c r="AB431" i="122"/>
  <c r="AB19" i="122"/>
  <c r="AB15" i="122"/>
  <c r="AB67" i="122"/>
  <c r="AB297" i="122"/>
  <c r="AB362" i="122"/>
  <c r="AB58" i="122"/>
  <c r="AB336" i="122"/>
  <c r="AB338" i="122"/>
  <c r="AB225" i="122"/>
  <c r="AB450" i="122"/>
  <c r="AB140" i="122"/>
  <c r="AB177" i="122"/>
  <c r="AB360" i="122"/>
  <c r="AB392" i="122"/>
  <c r="AB115" i="122"/>
  <c r="AB261" i="122"/>
  <c r="AB84" i="122"/>
  <c r="AB40" i="122"/>
  <c r="AB459" i="122"/>
  <c r="AB27" i="122"/>
  <c r="AB78" i="122"/>
  <c r="AB163" i="122"/>
  <c r="AB402" i="122"/>
  <c r="AB428" i="122"/>
  <c r="AB412" i="122"/>
  <c r="AB101" i="122"/>
  <c r="AB377" i="122"/>
  <c r="AB352" i="122"/>
  <c r="AB146" i="122"/>
  <c r="AB454" i="122"/>
  <c r="AB213" i="122"/>
  <c r="AB397" i="122"/>
  <c r="AB254" i="122"/>
  <c r="AB36" i="122"/>
  <c r="AB203" i="122"/>
  <c r="AB394" i="122"/>
  <c r="AB422" i="122"/>
  <c r="AB33" i="122"/>
  <c r="AB272" i="122"/>
  <c r="AB420" i="122"/>
  <c r="AB38" i="122"/>
  <c r="AB303" i="122"/>
  <c r="AB345" i="122"/>
  <c r="AB148" i="122"/>
  <c r="AB64" i="122"/>
  <c r="AB451" i="122"/>
  <c r="AB145" i="122"/>
  <c r="AB18" i="122"/>
  <c r="AB249" i="122"/>
  <c r="AB97" i="122"/>
  <c r="AB230" i="122"/>
  <c r="AB460" i="122"/>
  <c r="AB314" i="122"/>
  <c r="AB242" i="122"/>
  <c r="AB299" i="122"/>
  <c r="AB89" i="122"/>
  <c r="AB355" i="122"/>
  <c r="AB442" i="122"/>
  <c r="AB434" i="122"/>
  <c r="AB380" i="122"/>
  <c r="AB185" i="122"/>
  <c r="AB413" i="122"/>
  <c r="AB113" i="122"/>
  <c r="AB187" i="122"/>
  <c r="AB264" i="122"/>
  <c r="AB23" i="122"/>
  <c r="AB51" i="122"/>
  <c r="AB435" i="122"/>
  <c r="AB122" i="122"/>
  <c r="AB457" i="122"/>
  <c r="AB430" i="122"/>
  <c r="AB373" i="122"/>
  <c r="AB110" i="122"/>
  <c r="AB12" i="122"/>
  <c r="AB179" i="122"/>
  <c r="AB370" i="122"/>
  <c r="AB278" i="122"/>
  <c r="AB248" i="122"/>
  <c r="AB229" i="122"/>
  <c r="AB182" i="122"/>
  <c r="AB96" i="122"/>
  <c r="AB447" i="122"/>
  <c r="AB159" i="122"/>
  <c r="AB376" i="122"/>
  <c r="AB169" i="122"/>
  <c r="AB71" i="122"/>
  <c r="AB211" i="122"/>
  <c r="AB328" i="122"/>
  <c r="AB121" i="122"/>
  <c r="AB34" i="122"/>
  <c r="AB149" i="122"/>
  <c r="AB293" i="122"/>
  <c r="AB464" i="122"/>
  <c r="AB119" i="122"/>
  <c r="AB371" i="122"/>
  <c r="AB41" i="122"/>
  <c r="AB416" i="122"/>
  <c r="AB268" i="122"/>
  <c r="AB186" i="122"/>
  <c r="AB309" i="122"/>
  <c r="AB449" i="122"/>
  <c r="AB332" i="122"/>
  <c r="AB445" i="122"/>
  <c r="AB81" i="122"/>
  <c r="AB199" i="122"/>
  <c r="AB192" i="122"/>
  <c r="AB126" i="122"/>
  <c r="AB243" i="122"/>
  <c r="AB54" i="122"/>
  <c r="AB400" i="122"/>
  <c r="AB292" i="122"/>
  <c r="AB269" i="122"/>
  <c r="AB414" i="122"/>
  <c r="AB389" i="122"/>
  <c r="AB98" i="122"/>
  <c r="AB433" i="122"/>
  <c r="AB406" i="122"/>
  <c r="AB165" i="122"/>
  <c r="AB349" i="122"/>
  <c r="AB327" i="122"/>
  <c r="AB155" i="122"/>
  <c r="AB346" i="122"/>
  <c r="AB134" i="122"/>
  <c r="AB351" i="122"/>
  <c r="AB224" i="122"/>
  <c r="AB191" i="122"/>
  <c r="AB284" i="122"/>
  <c r="AB154" i="122"/>
  <c r="AB307" i="122"/>
  <c r="AB321" i="122"/>
  <c r="AB82" i="122"/>
  <c r="AB384" i="122"/>
  <c r="AB273" i="122"/>
  <c r="AB171" i="122"/>
  <c r="AB363" i="122"/>
  <c r="AB315" i="122"/>
  <c r="AB440" i="122"/>
  <c r="AB462" i="122"/>
  <c r="AB426" i="122"/>
  <c r="AB323" i="122"/>
  <c r="AB383" i="122"/>
  <c r="AB194" i="122"/>
  <c r="AB320" i="122"/>
  <c r="AB47" i="122"/>
  <c r="AB90" i="122"/>
  <c r="AB76" i="122"/>
  <c r="AB125" i="122"/>
  <c r="AB283" i="122"/>
  <c r="AB236" i="122"/>
  <c r="AB354" i="122"/>
  <c r="AB388" i="122"/>
  <c r="AB319" i="122"/>
  <c r="AB343" i="122"/>
  <c r="AB74" i="122"/>
  <c r="AB409" i="122"/>
  <c r="AB382" i="122"/>
  <c r="AB141" i="122"/>
  <c r="AB325" i="122"/>
  <c r="AB135" i="122"/>
  <c r="AB131" i="122"/>
  <c r="AB322" i="122"/>
  <c r="AB207" i="122"/>
  <c r="AB200" i="122"/>
  <c r="AB441" i="122"/>
  <c r="AB205" i="122"/>
  <c r="AB223" i="122"/>
  <c r="AB393" i="122"/>
  <c r="AB72" i="122"/>
  <c r="AB372" i="122"/>
  <c r="AB99" i="122"/>
  <c r="AB106" i="122"/>
  <c r="AB427" i="122"/>
  <c r="AB340" i="122"/>
  <c r="AB168" i="122"/>
  <c r="AB403" i="122"/>
  <c r="AB246" i="122"/>
  <c r="AB463" i="122"/>
  <c r="AB439" i="122"/>
  <c r="AB347" i="122"/>
  <c r="AB294" i="122"/>
  <c r="AB153" i="122"/>
  <c r="AB216" i="122"/>
  <c r="AB311" i="122"/>
  <c r="AB210" i="122"/>
  <c r="AB16" i="122"/>
  <c r="AB288" i="122"/>
  <c r="AB308" i="122"/>
  <c r="AB244" i="122"/>
  <c r="AB235" i="122"/>
  <c r="AB305" i="122"/>
  <c r="AB50" i="122"/>
  <c r="AB385" i="122"/>
  <c r="AB358" i="122"/>
  <c r="AB117" i="122"/>
  <c r="AB232" i="122"/>
  <c r="AB301" i="122"/>
  <c r="AB107" i="122"/>
  <c r="AB136" i="122"/>
  <c r="AB298" i="122"/>
  <c r="AB63" i="122"/>
  <c r="AB176" i="122"/>
  <c r="AB44" i="122"/>
  <c r="AB408" i="122"/>
  <c r="AB42" i="122"/>
  <c r="AB410" i="122"/>
  <c r="AB317" i="122"/>
  <c r="AB17" i="122"/>
  <c r="AB395" i="122"/>
  <c r="AB92" i="122"/>
  <c r="AB281" i="122"/>
  <c r="AB46" i="122"/>
  <c r="AB86" i="122"/>
  <c r="AB331" i="122"/>
  <c r="AB266" i="122"/>
  <c r="AB306" i="122"/>
  <c r="AB91" i="122"/>
  <c r="AB251" i="122"/>
  <c r="AB432" i="122"/>
  <c r="AB233" i="122"/>
  <c r="AB458" i="122"/>
  <c r="AB329" i="122"/>
  <c r="AB263" i="122"/>
  <c r="AB295" i="122"/>
  <c r="AB280" i="122"/>
  <c r="AB24" i="122"/>
  <c r="AB258" i="122"/>
  <c r="AB26" i="122"/>
  <c r="AB361" i="122"/>
  <c r="AB334" i="122"/>
  <c r="AB93" i="122"/>
  <c r="AB88" i="122"/>
  <c r="AB277" i="122"/>
  <c r="AB83" i="122"/>
  <c r="AB274" i="122"/>
  <c r="AB152" i="122"/>
  <c r="AB226" i="122"/>
  <c r="AB30" i="122"/>
  <c r="AB178" i="122"/>
  <c r="AB287" i="122"/>
  <c r="AB197" i="122"/>
  <c r="AB353" i="122"/>
  <c r="AB348" i="122"/>
  <c r="AB222" i="122"/>
  <c r="AB208" i="122"/>
  <c r="AB116" i="122"/>
  <c r="AB467" i="122"/>
  <c r="AB95" i="122"/>
  <c r="AB350" i="122"/>
  <c r="AB73" i="122"/>
  <c r="AB399" i="122"/>
  <c r="AB66" i="122"/>
  <c r="AB49" i="122"/>
  <c r="AB123" i="122"/>
  <c r="AB333" i="122"/>
  <c r="AB111" i="122"/>
  <c r="AB367" i="122"/>
  <c r="AB198" i="122"/>
  <c r="AB290" i="122"/>
  <c r="AB175" i="122"/>
  <c r="AB137" i="122"/>
  <c r="AB342" i="122"/>
  <c r="AB75" i="122"/>
  <c r="AB212" i="122"/>
  <c r="AB335" i="122"/>
  <c r="AB356" i="122"/>
  <c r="AB366" i="122"/>
  <c r="AB209" i="122"/>
  <c r="AB337" i="122"/>
  <c r="AB310" i="122"/>
  <c r="AB69" i="122"/>
  <c r="AB253" i="122"/>
  <c r="AB468" i="122"/>
  <c r="AB59" i="122"/>
  <c r="AB250" i="122"/>
  <c r="AB465" i="122"/>
  <c r="AB128" i="122"/>
  <c r="AB11" i="122"/>
  <c r="U9" i="101"/>
  <c r="U12" i="101"/>
  <c r="U13" i="101"/>
  <c r="U8" i="101"/>
  <c r="U11" i="101"/>
  <c r="P15" i="101" l="1"/>
  <c r="C9" i="104" l="1"/>
  <c r="P14" i="101"/>
  <c r="F91" i="104"/>
  <c r="AT9" i="122" l="1"/>
  <c r="AQ9" i="122"/>
  <c r="S79" i="101"/>
  <c r="S83" i="101"/>
  <c r="S80" i="101"/>
  <c r="S84" i="101"/>
  <c r="S81" i="101"/>
  <c r="S86" i="101"/>
  <c r="S78" i="101"/>
  <c r="S82" i="101"/>
  <c r="S87" i="101"/>
  <c r="E2" i="63"/>
  <c r="C9" i="63"/>
  <c r="C15" i="63"/>
  <c r="C17" i="63"/>
  <c r="C19" i="63"/>
  <c r="H10" i="101"/>
  <c r="I45" i="63" s="1"/>
  <c r="H11" i="101"/>
  <c r="I46" i="63" s="1"/>
  <c r="H12" i="101"/>
  <c r="I47" i="63" s="1"/>
  <c r="H13" i="101"/>
  <c r="I48" i="63" s="1"/>
  <c r="H14" i="101"/>
  <c r="I49" i="63" s="1"/>
  <c r="H15" i="101"/>
  <c r="I50" i="63" s="1"/>
  <c r="H16" i="101"/>
  <c r="I51" i="63" s="1"/>
  <c r="H17" i="101"/>
  <c r="I52" i="63" s="1"/>
  <c r="H18" i="101"/>
  <c r="I53" i="63" s="1"/>
  <c r="H19" i="101"/>
  <c r="I54" i="63" s="1"/>
  <c r="H20" i="101"/>
  <c r="I55" i="63" s="1"/>
  <c r="H71" i="104"/>
  <c r="C71" i="104"/>
  <c r="C84" i="104"/>
  <c r="AA1311" i="122"/>
  <c r="K7" i="101"/>
  <c r="D50" i="101"/>
  <c r="D51" i="101"/>
  <c r="D52" i="101"/>
  <c r="C94" i="101"/>
  <c r="H64" i="104" l="1"/>
  <c r="H88" i="104"/>
  <c r="M5" i="92"/>
  <c r="I30" i="63"/>
  <c r="C90" i="101"/>
  <c r="D81" i="101"/>
  <c r="D67" i="101"/>
  <c r="M60" i="101"/>
  <c r="D56" i="101"/>
  <c r="N50" i="101"/>
  <c r="D48" i="101"/>
  <c r="N32" i="101"/>
  <c r="M28" i="101"/>
  <c r="F12" i="101"/>
  <c r="I40" i="63" s="1"/>
  <c r="F10" i="101"/>
  <c r="I38" i="63" s="1"/>
  <c r="P8" i="101"/>
  <c r="J7" i="101"/>
  <c r="C69" i="104"/>
  <c r="C23" i="104"/>
  <c r="D77" i="101"/>
  <c r="D72" i="101"/>
  <c r="N58" i="101"/>
  <c r="M49" i="101"/>
  <c r="M34" i="101"/>
  <c r="N31" i="101"/>
  <c r="K9" i="101"/>
  <c r="C89" i="101"/>
  <c r="D80" i="101"/>
  <c r="D75" i="101"/>
  <c r="D70" i="101"/>
  <c r="D65" i="101"/>
  <c r="D60" i="101"/>
  <c r="M58" i="101"/>
  <c r="N55" i="101"/>
  <c r="D49" i="101"/>
  <c r="C48" i="101"/>
  <c r="N35" i="101"/>
  <c r="N33" i="101"/>
  <c r="M32" i="101"/>
  <c r="S25" i="101"/>
  <c r="D12" i="101"/>
  <c r="I34" i="63" s="1"/>
  <c r="D11" i="101"/>
  <c r="I33" i="63" s="1"/>
  <c r="D10" i="101"/>
  <c r="I32" i="63" s="1"/>
  <c r="H9" i="101"/>
  <c r="O8" i="101"/>
  <c r="D7" i="101"/>
  <c r="C62" i="104"/>
  <c r="H11" i="104"/>
  <c r="D79" i="101"/>
  <c r="D69" i="101"/>
  <c r="M59" i="101"/>
  <c r="N54" i="101"/>
  <c r="O49" i="101"/>
  <c r="N37" i="101"/>
  <c r="M33" i="101"/>
  <c r="N29" i="101"/>
  <c r="O7" i="101"/>
  <c r="D87" i="101"/>
  <c r="D74" i="101"/>
  <c r="D63" i="101"/>
  <c r="D58" i="101"/>
  <c r="N51" i="101"/>
  <c r="N48" i="101"/>
  <c r="M35" i="101"/>
  <c r="D23" i="101"/>
  <c r="F13" i="101"/>
  <c r="I41" i="63" s="1"/>
  <c r="F9" i="101"/>
  <c r="C7" i="101"/>
  <c r="C91" i="101"/>
  <c r="C87" i="101"/>
  <c r="D78" i="101"/>
  <c r="D73" i="101"/>
  <c r="D68" i="101"/>
  <c r="D62" i="101"/>
  <c r="D59" i="101"/>
  <c r="D57" i="101"/>
  <c r="N49" i="101"/>
  <c r="M48" i="101"/>
  <c r="N36" i="101"/>
  <c r="N34" i="101"/>
  <c r="O31" i="101"/>
  <c r="N28" i="101"/>
  <c r="C23" i="101"/>
  <c r="O9" i="101"/>
  <c r="D9" i="101"/>
  <c r="C4" i="101"/>
  <c r="I44" i="63"/>
  <c r="I37" i="63"/>
  <c r="C12" i="63"/>
  <c r="N53" i="101"/>
  <c r="N38" i="101"/>
  <c r="C23" i="63"/>
  <c r="D64" i="101"/>
  <c r="F11" i="101"/>
  <c r="I39" i="63" s="1"/>
  <c r="P9" i="101"/>
  <c r="D91" i="101" l="1"/>
  <c r="D89" i="101"/>
  <c r="F10" i="12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tc={28947130-6587-4199-BB35-49C816E5D7FA}</author>
  </authors>
  <commentList>
    <comment ref="E406" authorId="0" shapeId="0" xr:uid="{28947130-6587-4199-BB35-49C816E5D7F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Kundenangabe: Muss nicht übersetzt werden</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<sst xmlns="http://schemas.openxmlformats.org/spreadsheetml/2006/main" count="15249" uniqueCount="6174">
  <si>
    <t>DE</t>
  </si>
  <si>
    <t>z. B. "4514"</t>
  </si>
  <si>
    <t>z. B. "WU"</t>
  </si>
  <si>
    <t>-</t>
  </si>
  <si>
    <t>§</t>
  </si>
  <si>
    <t>innerhalb BWE</t>
  </si>
  <si>
    <t>Zustandserfassung und -beurteilung</t>
  </si>
  <si>
    <t>Zustandserfassung</t>
  </si>
  <si>
    <t>B</t>
  </si>
  <si>
    <t>B04</t>
  </si>
  <si>
    <t>IH-Meldung/Meldungsart IM</t>
  </si>
  <si>
    <t>Werterhaltung</t>
  </si>
  <si>
    <t>B04.01</t>
  </si>
  <si>
    <t>B04.02</t>
  </si>
  <si>
    <t>B04.03</t>
  </si>
  <si>
    <t>B04.04</t>
  </si>
  <si>
    <t>B04.05</t>
  </si>
  <si>
    <t>B04.06</t>
  </si>
  <si>
    <t>B04.07</t>
  </si>
  <si>
    <t>B04.08</t>
  </si>
  <si>
    <t>C</t>
  </si>
  <si>
    <t>C01</t>
  </si>
  <si>
    <t>C01.01</t>
  </si>
  <si>
    <t>C01.02</t>
  </si>
  <si>
    <t>C01.03</t>
  </si>
  <si>
    <t>C01.04</t>
  </si>
  <si>
    <t>C01.05</t>
  </si>
  <si>
    <t>C02</t>
  </si>
  <si>
    <t>C02.01</t>
  </si>
  <si>
    <t>C02.02</t>
  </si>
  <si>
    <t>C03</t>
  </si>
  <si>
    <t>C03.01</t>
  </si>
  <si>
    <t>C03.02</t>
  </si>
  <si>
    <t>C04</t>
  </si>
  <si>
    <t>C04.01</t>
  </si>
  <si>
    <t>C04.02</t>
  </si>
  <si>
    <t>C04.03</t>
  </si>
  <si>
    <t>C04.04</t>
  </si>
  <si>
    <t>C04.05</t>
  </si>
  <si>
    <t>C04.06</t>
  </si>
  <si>
    <t>C04.07</t>
  </si>
  <si>
    <t>C04.08</t>
  </si>
  <si>
    <t>C05</t>
  </si>
  <si>
    <t>C05.01</t>
  </si>
  <si>
    <t>C05.02</t>
  </si>
  <si>
    <t>D</t>
  </si>
  <si>
    <t>D01</t>
  </si>
  <si>
    <t>D01.01</t>
  </si>
  <si>
    <t>D01.02</t>
  </si>
  <si>
    <t>D01.03</t>
  </si>
  <si>
    <t>D01.04</t>
  </si>
  <si>
    <t>D01.05</t>
  </si>
  <si>
    <t>D01.06</t>
  </si>
  <si>
    <t>D01.07</t>
  </si>
  <si>
    <t>D01.08</t>
  </si>
  <si>
    <t>D01.09</t>
  </si>
  <si>
    <t>D01.10</t>
  </si>
  <si>
    <t>D01.11</t>
  </si>
  <si>
    <t>D02</t>
  </si>
  <si>
    <t>D02.01</t>
  </si>
  <si>
    <t>D02.02</t>
  </si>
  <si>
    <t>D02.03</t>
  </si>
  <si>
    <t>D02.04</t>
  </si>
  <si>
    <t>D02.05</t>
  </si>
  <si>
    <t>D02.06</t>
  </si>
  <si>
    <t>D02.07</t>
  </si>
  <si>
    <t>D03</t>
  </si>
  <si>
    <t>D03.01</t>
  </si>
  <si>
    <t>D03.02</t>
  </si>
  <si>
    <t>D03.03</t>
  </si>
  <si>
    <t>D03.04</t>
  </si>
  <si>
    <t>D04</t>
  </si>
  <si>
    <t>D04.01</t>
  </si>
  <si>
    <t>D04.02</t>
  </si>
  <si>
    <t>D04.03</t>
  </si>
  <si>
    <t>D04.04</t>
  </si>
  <si>
    <t>D04.05</t>
  </si>
  <si>
    <t>D04.06</t>
  </si>
  <si>
    <t>D04.07</t>
  </si>
  <si>
    <t>D05</t>
  </si>
  <si>
    <t>D05.01</t>
  </si>
  <si>
    <t>D05.02</t>
  </si>
  <si>
    <t>D05.03</t>
  </si>
  <si>
    <t>D05.04</t>
  </si>
  <si>
    <t>D05.05</t>
  </si>
  <si>
    <t>D05.06</t>
  </si>
  <si>
    <t>D06</t>
  </si>
  <si>
    <t>D06.01</t>
  </si>
  <si>
    <t>D06.02</t>
  </si>
  <si>
    <t>D06.03</t>
  </si>
  <si>
    <t>D06.04</t>
  </si>
  <si>
    <t>D06.05</t>
  </si>
  <si>
    <t>D06.06</t>
  </si>
  <si>
    <t>D07</t>
  </si>
  <si>
    <t>D07.01</t>
  </si>
  <si>
    <t>D07.02</t>
  </si>
  <si>
    <t>D07.03</t>
  </si>
  <si>
    <t>D07.04</t>
  </si>
  <si>
    <t>D07.05</t>
  </si>
  <si>
    <t>D07.06</t>
  </si>
  <si>
    <t>D08</t>
  </si>
  <si>
    <t>D08.01</t>
  </si>
  <si>
    <t>D08.02</t>
  </si>
  <si>
    <t>D08.03</t>
  </si>
  <si>
    <t>D08.04</t>
  </si>
  <si>
    <t>D08.05</t>
  </si>
  <si>
    <t>D08.06</t>
  </si>
  <si>
    <t>D09</t>
  </si>
  <si>
    <t>D09.01</t>
  </si>
  <si>
    <t>D09.02</t>
  </si>
  <si>
    <t>D09.03</t>
  </si>
  <si>
    <t>D09.04</t>
  </si>
  <si>
    <t>D09.05</t>
  </si>
  <si>
    <t>D10</t>
  </si>
  <si>
    <t>D10.01</t>
  </si>
  <si>
    <t>D10.02</t>
  </si>
  <si>
    <t>D10.03</t>
  </si>
  <si>
    <t>D10.04</t>
  </si>
  <si>
    <t>D10.05</t>
  </si>
  <si>
    <t>D11</t>
  </si>
  <si>
    <t>D11.01</t>
  </si>
  <si>
    <t>D11.02</t>
  </si>
  <si>
    <t>D11.03</t>
  </si>
  <si>
    <t>D11.04</t>
  </si>
  <si>
    <t>D11.05</t>
  </si>
  <si>
    <t>D12</t>
  </si>
  <si>
    <t>D12.01</t>
  </si>
  <si>
    <t>D12.02</t>
  </si>
  <si>
    <t>D12.03</t>
  </si>
  <si>
    <t>D12.04</t>
  </si>
  <si>
    <t>D12.05</t>
  </si>
  <si>
    <t>D12.06</t>
  </si>
  <si>
    <t>E</t>
  </si>
  <si>
    <t>E01</t>
  </si>
  <si>
    <t>E01.01</t>
  </si>
  <si>
    <t>E01.02</t>
  </si>
  <si>
    <t>E01.03</t>
  </si>
  <si>
    <t>E02</t>
  </si>
  <si>
    <t>E02.01</t>
  </si>
  <si>
    <t>E02.02</t>
  </si>
  <si>
    <t>E02.03</t>
  </si>
  <si>
    <t>E02.04</t>
  </si>
  <si>
    <t>E02.05</t>
  </si>
  <si>
    <t>E02.06</t>
  </si>
  <si>
    <t>E03</t>
  </si>
  <si>
    <t>E03.01</t>
  </si>
  <si>
    <t>E03.02</t>
  </si>
  <si>
    <t>E03.03</t>
  </si>
  <si>
    <t>E03.04</t>
  </si>
  <si>
    <t>E03.05</t>
  </si>
  <si>
    <t>F</t>
  </si>
  <si>
    <t>F01</t>
  </si>
  <si>
    <t>F01.01</t>
  </si>
  <si>
    <t>F01.02</t>
  </si>
  <si>
    <t>F01.03</t>
  </si>
  <si>
    <t>F01.04</t>
  </si>
  <si>
    <t>F02</t>
  </si>
  <si>
    <t>F02.01</t>
  </si>
  <si>
    <t>F02.02</t>
  </si>
  <si>
    <t>F02.03</t>
  </si>
  <si>
    <t>G</t>
  </si>
  <si>
    <t>G01</t>
  </si>
  <si>
    <t>G01.01</t>
  </si>
  <si>
    <t>G01.02</t>
  </si>
  <si>
    <t>G01.03</t>
  </si>
  <si>
    <t>G01.04</t>
  </si>
  <si>
    <t>G01.05</t>
  </si>
  <si>
    <t>G01.06</t>
  </si>
  <si>
    <t>G02</t>
  </si>
  <si>
    <t>G02.01</t>
  </si>
  <si>
    <t>G02.02</t>
  </si>
  <si>
    <t>G03</t>
  </si>
  <si>
    <t>G03.01</t>
  </si>
  <si>
    <t>G03.02</t>
  </si>
  <si>
    <t>G04</t>
  </si>
  <si>
    <t>G04.01</t>
  </si>
  <si>
    <t>G04.02</t>
  </si>
  <si>
    <t>G05</t>
  </si>
  <si>
    <t>G05.01</t>
  </si>
  <si>
    <t>G05.02</t>
  </si>
  <si>
    <t>G05.03</t>
  </si>
  <si>
    <t>G05.04</t>
  </si>
  <si>
    <t>G05.05</t>
  </si>
  <si>
    <t>G05.06</t>
  </si>
  <si>
    <t>G05.07</t>
  </si>
  <si>
    <t>G06</t>
  </si>
  <si>
    <t>G06.01</t>
  </si>
  <si>
    <t>G06.02</t>
  </si>
  <si>
    <t>G06.03</t>
  </si>
  <si>
    <t>G06.04</t>
  </si>
  <si>
    <t>H</t>
  </si>
  <si>
    <t>H01</t>
  </si>
  <si>
    <t>H01.01</t>
  </si>
  <si>
    <t>H01.02</t>
  </si>
  <si>
    <t>H01.03</t>
  </si>
  <si>
    <t>H01.04</t>
  </si>
  <si>
    <t>H01.05</t>
  </si>
  <si>
    <t>H02</t>
  </si>
  <si>
    <t>H02.01</t>
  </si>
  <si>
    <t>H02.02</t>
  </si>
  <si>
    <t>H02.03</t>
  </si>
  <si>
    <t>H02.04</t>
  </si>
  <si>
    <t>H02.05</t>
  </si>
  <si>
    <t>H03</t>
  </si>
  <si>
    <t>H03.01</t>
  </si>
  <si>
    <t>H03.02</t>
  </si>
  <si>
    <t>H03.03</t>
  </si>
  <si>
    <t>H03.04</t>
  </si>
  <si>
    <t>H03.05</t>
  </si>
  <si>
    <t>H04</t>
  </si>
  <si>
    <t>H04.01</t>
  </si>
  <si>
    <t>H04.02</t>
  </si>
  <si>
    <t>H04.03</t>
  </si>
  <si>
    <t>H04.04</t>
  </si>
  <si>
    <t>H04.05</t>
  </si>
  <si>
    <t>H05</t>
  </si>
  <si>
    <t>H05.01</t>
  </si>
  <si>
    <t>H05.02</t>
  </si>
  <si>
    <t>H05.03</t>
  </si>
  <si>
    <t>H05.04</t>
  </si>
  <si>
    <t>H05.05</t>
  </si>
  <si>
    <t>H05.06</t>
  </si>
  <si>
    <t>H05.07</t>
  </si>
  <si>
    <t>H05.08</t>
  </si>
  <si>
    <t>H05.09</t>
  </si>
  <si>
    <t>H05.10</t>
  </si>
  <si>
    <t>H05.11</t>
  </si>
  <si>
    <t>H05.12</t>
  </si>
  <si>
    <t>H06</t>
  </si>
  <si>
    <t>H06.01</t>
  </si>
  <si>
    <t>H06.02</t>
  </si>
  <si>
    <t>H06.03</t>
  </si>
  <si>
    <t>H06.04</t>
  </si>
  <si>
    <t>H07</t>
  </si>
  <si>
    <t>H07.01</t>
  </si>
  <si>
    <t>H07.02</t>
  </si>
  <si>
    <t>H07.03</t>
  </si>
  <si>
    <t>H07.04</t>
  </si>
  <si>
    <t>H08</t>
  </si>
  <si>
    <t>H08.01</t>
  </si>
  <si>
    <t>H08.02</t>
  </si>
  <si>
    <t>H08.03</t>
  </si>
  <si>
    <t>H08.04</t>
  </si>
  <si>
    <t>H09</t>
  </si>
  <si>
    <t>H09.01</t>
  </si>
  <si>
    <t>H09.02</t>
  </si>
  <si>
    <t>H09.03</t>
  </si>
  <si>
    <t>H09.04</t>
  </si>
  <si>
    <t>H09.05</t>
  </si>
  <si>
    <t>H09.06</t>
  </si>
  <si>
    <t>H09.07</t>
  </si>
  <si>
    <t>H09.08</t>
  </si>
  <si>
    <t>H09.09</t>
  </si>
  <si>
    <t>I</t>
  </si>
  <si>
    <t>I01</t>
  </si>
  <si>
    <t>I01.01</t>
  </si>
  <si>
    <t>I01.02</t>
  </si>
  <si>
    <t>I02</t>
  </si>
  <si>
    <t>I02.01</t>
  </si>
  <si>
    <t>I02.02</t>
  </si>
  <si>
    <t>I02.03</t>
  </si>
  <si>
    <t>I02.04</t>
  </si>
  <si>
    <t>I02.05</t>
  </si>
  <si>
    <t>I02.06</t>
  </si>
  <si>
    <t>I02.07</t>
  </si>
  <si>
    <t>I02.08</t>
  </si>
  <si>
    <t>I03</t>
  </si>
  <si>
    <t>I03.01</t>
  </si>
  <si>
    <t>I03.02</t>
  </si>
  <si>
    <t>I03.03</t>
  </si>
  <si>
    <t>I03.04</t>
  </si>
  <si>
    <t>I03.05</t>
  </si>
  <si>
    <t>I03.06</t>
  </si>
  <si>
    <t>I03.07</t>
  </si>
  <si>
    <t>I03.08</t>
  </si>
  <si>
    <t>I03.09</t>
  </si>
  <si>
    <t>I04</t>
  </si>
  <si>
    <t>I04.01</t>
  </si>
  <si>
    <t>I04.02</t>
  </si>
  <si>
    <t>I04.03</t>
  </si>
  <si>
    <t>I04.04</t>
  </si>
  <si>
    <t>I05</t>
  </si>
  <si>
    <t>I05.01</t>
  </si>
  <si>
    <t>I05.02</t>
  </si>
  <si>
    <t>I05.03</t>
  </si>
  <si>
    <t>I05.04</t>
  </si>
  <si>
    <t>I05.05</t>
  </si>
  <si>
    <t>I05.06</t>
  </si>
  <si>
    <t>I05.07</t>
  </si>
  <si>
    <t>I05.08</t>
  </si>
  <si>
    <t>I06</t>
  </si>
  <si>
    <t>I06.01</t>
  </si>
  <si>
    <t>I06.02</t>
  </si>
  <si>
    <t>I06.03</t>
  </si>
  <si>
    <t>I06.04</t>
  </si>
  <si>
    <t>J00</t>
  </si>
  <si>
    <t>J01</t>
  </si>
  <si>
    <t>J01.01</t>
  </si>
  <si>
    <t>J01.02</t>
  </si>
  <si>
    <t>J01.03</t>
  </si>
  <si>
    <t>J01.04</t>
  </si>
  <si>
    <t>J02</t>
  </si>
  <si>
    <t>J02.01</t>
  </si>
  <si>
    <t>J02.02</t>
  </si>
  <si>
    <t>J02.03</t>
  </si>
  <si>
    <t>J03</t>
  </si>
  <si>
    <t>J03.01</t>
  </si>
  <si>
    <t>J03.02</t>
  </si>
  <si>
    <t>J04</t>
  </si>
  <si>
    <t>J04.01</t>
  </si>
  <si>
    <t>J04.02</t>
  </si>
  <si>
    <t>L</t>
  </si>
  <si>
    <t>M</t>
  </si>
  <si>
    <t>M06</t>
  </si>
  <si>
    <t>M06.01</t>
  </si>
  <si>
    <t>M06.02</t>
  </si>
  <si>
    <t>M06.03</t>
  </si>
  <si>
    <t>M06.04</t>
  </si>
  <si>
    <t>M06.05</t>
  </si>
  <si>
    <t>M07</t>
  </si>
  <si>
    <t>N</t>
  </si>
  <si>
    <t>N04</t>
  </si>
  <si>
    <t>N04.01</t>
  </si>
  <si>
    <t>N04.02</t>
  </si>
  <si>
    <t>N04.03</t>
  </si>
  <si>
    <t>N05</t>
  </si>
  <si>
    <t>N05.01</t>
  </si>
  <si>
    <t>N05.02</t>
  </si>
  <si>
    <t>N05.03</t>
  </si>
  <si>
    <t>O</t>
  </si>
  <si>
    <t>O01</t>
  </si>
  <si>
    <t>O01.01</t>
  </si>
  <si>
    <t>O01.02</t>
  </si>
  <si>
    <t>O01.03</t>
  </si>
  <si>
    <t>O01.04</t>
  </si>
  <si>
    <t>O02</t>
  </si>
  <si>
    <t>O02.01</t>
  </si>
  <si>
    <t>O02.02</t>
  </si>
  <si>
    <t>O04</t>
  </si>
  <si>
    <t>O04.01</t>
  </si>
  <si>
    <t>O04.02</t>
  </si>
  <si>
    <t>O04.03</t>
  </si>
  <si>
    <t>O04.04</t>
  </si>
  <si>
    <t>O04.05</t>
  </si>
  <si>
    <t>O05</t>
  </si>
  <si>
    <t>O05.01</t>
  </si>
  <si>
    <t>O05.02</t>
  </si>
  <si>
    <t>O05.03</t>
  </si>
  <si>
    <t>O05.04</t>
  </si>
  <si>
    <t>O05.05</t>
  </si>
  <si>
    <t>O06</t>
  </si>
  <si>
    <t>O06.01</t>
  </si>
  <si>
    <t>O06.02</t>
  </si>
  <si>
    <t>O07</t>
  </si>
  <si>
    <t>O07.01</t>
  </si>
  <si>
    <t>O07.02</t>
  </si>
  <si>
    <t>O07.03</t>
  </si>
  <si>
    <t>O07.04</t>
  </si>
  <si>
    <t>P</t>
  </si>
  <si>
    <t>P01</t>
  </si>
  <si>
    <t>P01.01</t>
  </si>
  <si>
    <t>P01.02</t>
  </si>
  <si>
    <t>P01.03</t>
  </si>
  <si>
    <t>P01.04</t>
  </si>
  <si>
    <t>P01.05</t>
  </si>
  <si>
    <t>P01.06</t>
  </si>
  <si>
    <t>P01.07</t>
  </si>
  <si>
    <t>Q</t>
  </si>
  <si>
    <t>Q01</t>
  </si>
  <si>
    <t>Q01.01</t>
  </si>
  <si>
    <t>Q01.02</t>
  </si>
  <si>
    <t>Q01.03</t>
  </si>
  <si>
    <t>Q01.04</t>
  </si>
  <si>
    <t>Q01.05</t>
  </si>
  <si>
    <t>Q02</t>
  </si>
  <si>
    <t>Q02.01</t>
  </si>
  <si>
    <t>Q02.02</t>
  </si>
  <si>
    <t>Q02.03</t>
  </si>
  <si>
    <t>Q02.04</t>
  </si>
  <si>
    <t>Q03</t>
  </si>
  <si>
    <t>Q03.01</t>
  </si>
  <si>
    <t>Q03.02</t>
  </si>
  <si>
    <t>Q03.03</t>
  </si>
  <si>
    <t>Q03.04</t>
  </si>
  <si>
    <t>Q04</t>
  </si>
  <si>
    <t>Q04.01</t>
  </si>
  <si>
    <t>Q04.02</t>
  </si>
  <si>
    <t>Q04.03</t>
  </si>
  <si>
    <t>Q04.04</t>
  </si>
  <si>
    <t>Q05</t>
  </si>
  <si>
    <t>Q05.01</t>
  </si>
  <si>
    <t>Q05.02</t>
  </si>
  <si>
    <t>Q05.03</t>
  </si>
  <si>
    <t>Q06</t>
  </si>
  <si>
    <t>Q06.01</t>
  </si>
  <si>
    <t>Q06.02</t>
  </si>
  <si>
    <t>Q06.03</t>
  </si>
  <si>
    <t>R</t>
  </si>
  <si>
    <t>R01</t>
  </si>
  <si>
    <t>R01.01</t>
  </si>
  <si>
    <t>R01.02</t>
  </si>
  <si>
    <t>R01.03</t>
  </si>
  <si>
    <t>R01.04</t>
  </si>
  <si>
    <t>R01.05</t>
  </si>
  <si>
    <t>R03</t>
  </si>
  <si>
    <t>R03.01</t>
  </si>
  <si>
    <t>R03.02</t>
  </si>
  <si>
    <t>R03.03</t>
  </si>
  <si>
    <t>R03.04</t>
  </si>
  <si>
    <t>R03.05</t>
  </si>
  <si>
    <t>R03.06</t>
  </si>
  <si>
    <t>R03.07</t>
  </si>
  <si>
    <t>R04</t>
  </si>
  <si>
    <t>R04.01</t>
  </si>
  <si>
    <t>R04.02</t>
  </si>
  <si>
    <t>R04.03</t>
  </si>
  <si>
    <t>R04.04</t>
  </si>
  <si>
    <t>S00</t>
  </si>
  <si>
    <t>S01</t>
  </si>
  <si>
    <t>S01.01</t>
  </si>
  <si>
    <t>S01.02</t>
  </si>
  <si>
    <t>S01.03</t>
  </si>
  <si>
    <t>S01.04</t>
  </si>
  <si>
    <t>S02</t>
  </si>
  <si>
    <t>S02.01</t>
  </si>
  <si>
    <t>S02.02</t>
  </si>
  <si>
    <t>S02.03</t>
  </si>
  <si>
    <t>S02.04</t>
  </si>
  <si>
    <t>S03</t>
  </si>
  <si>
    <t>S03.01</t>
  </si>
  <si>
    <t>S03.02</t>
  </si>
  <si>
    <t>S03.03</t>
  </si>
  <si>
    <t>S03.04</t>
  </si>
  <si>
    <t>S03.05</t>
  </si>
  <si>
    <t>S04</t>
  </si>
  <si>
    <t>S04.01</t>
  </si>
  <si>
    <t>S04.02</t>
  </si>
  <si>
    <t>S04.03</t>
  </si>
  <si>
    <t>S04.04</t>
  </si>
  <si>
    <t>S05</t>
  </si>
  <si>
    <t>S05.01</t>
  </si>
  <si>
    <t>S05.02</t>
  </si>
  <si>
    <t>S05.03</t>
  </si>
  <si>
    <t>S05.04</t>
  </si>
  <si>
    <t>S06</t>
  </si>
  <si>
    <t>S06.01</t>
  </si>
  <si>
    <t>S06.02</t>
  </si>
  <si>
    <t>S06.03</t>
  </si>
  <si>
    <t>S06.04</t>
  </si>
  <si>
    <t>S06.05</t>
  </si>
  <si>
    <t>S06.06</t>
  </si>
  <si>
    <t>S07</t>
  </si>
  <si>
    <t>S07.01</t>
  </si>
  <si>
    <t>S07.02</t>
  </si>
  <si>
    <t>S07.03</t>
  </si>
  <si>
    <t>S07.04</t>
  </si>
  <si>
    <t>S07.05</t>
  </si>
  <si>
    <t>T</t>
  </si>
  <si>
    <t>T01</t>
  </si>
  <si>
    <t>T01.01</t>
  </si>
  <si>
    <t>T01.02</t>
  </si>
  <si>
    <t>T05</t>
  </si>
  <si>
    <t>T05.01</t>
  </si>
  <si>
    <t>T05.02</t>
  </si>
  <si>
    <t>T05.03</t>
  </si>
  <si>
    <t>T05.04</t>
  </si>
  <si>
    <t>T05.05</t>
  </si>
  <si>
    <t>T05.06</t>
  </si>
  <si>
    <t>T06</t>
  </si>
  <si>
    <t>ETab</t>
  </si>
  <si>
    <t>Version:</t>
  </si>
  <si>
    <t>Eingabe Version in LNG!</t>
  </si>
  <si>
    <t>object: Übersicht Bedarf</t>
  </si>
  <si>
    <t>J</t>
  </si>
  <si>
    <t>ja</t>
  </si>
  <si>
    <t>nein</t>
  </si>
  <si>
    <t>Zwingend/Empfohlen</t>
  </si>
  <si>
    <t>Object : Language</t>
  </si>
  <si>
    <t>Deutsch</t>
  </si>
  <si>
    <t>Object: Navigation Menus</t>
  </si>
  <si>
    <t>Français</t>
  </si>
  <si>
    <t>Italiano</t>
  </si>
  <si>
    <t>Selected Language:</t>
  </si>
  <si>
    <t>$10$9</t>
  </si>
  <si>
    <t xml:space="preserve">Sicherheitsrelevant </t>
  </si>
  <si>
    <t>ETab_v1.0b3 (2025-02-28)</t>
  </si>
  <si>
    <t>LNG</t>
  </si>
  <si>
    <t>Worksheet</t>
  </si>
  <si>
    <t>Französisch</t>
  </si>
  <si>
    <t>Italienisch</t>
  </si>
  <si>
    <t>Output</t>
  </si>
  <si>
    <t>Bitte Zustandsbeurteilung/ZK sowie Kosten/Bedarfsjahr prüfen!</t>
  </si>
  <si>
    <t>Veuillez vérifier l'appréciation de l'état/ZK ainsi que les coûts/l'année du besoin!</t>
  </si>
  <si>
    <t>Bitte wählen Sie 'Meldung Bedarf' sowie 'zwingend/empfohlen' aus</t>
  </si>
  <si>
    <t>Veuillez sélectionner "annonce du besoin" ainsi que "impératif / recommandé"</t>
  </si>
  <si>
    <t>Bitte alle Pflichtfelder ausfüllen</t>
  </si>
  <si>
    <t>Veuillez remplir tous les champs obligatoires</t>
  </si>
  <si>
    <t>Möchten Sie die Datei speichern?</t>
  </si>
  <si>
    <t>Voulez-vous enregistrer le fichier?</t>
  </si>
  <si>
    <t>Möchten Sie die Zeile wirklich löschen?</t>
  </si>
  <si>
    <t>Voulez-vous vraiment effacer la ligne?</t>
  </si>
  <si>
    <t>Zeile kann nicht gelöscht werden, da sie nicht manuell eingefügt wurde</t>
  </si>
  <si>
    <t>La ligne ne peut pas être effacée, car elle a été insérée manuellement</t>
  </si>
  <si>
    <t>Dashboard</t>
  </si>
  <si>
    <t>Erfassungstabelle starten</t>
  </si>
  <si>
    <t>Démarrage</t>
  </si>
  <si>
    <t>Hilfe</t>
  </si>
  <si>
    <t>Aide</t>
  </si>
  <si>
    <t>Info Objektzustand bilden</t>
  </si>
  <si>
    <t>Info sur la fixation de l'état de l'objet</t>
  </si>
  <si>
    <t>Info Normstrategie</t>
  </si>
  <si>
    <t>Info sur la stratégie normalisée</t>
  </si>
  <si>
    <t>Masterliste eBKP</t>
  </si>
  <si>
    <t>Liste maître eCCC</t>
  </si>
  <si>
    <t>Info vom Zustand zum Bedarf</t>
  </si>
  <si>
    <t>Info de l'état au besoin</t>
  </si>
  <si>
    <t>Zustandserfassung (2)</t>
  </si>
  <si>
    <t>Zeilen einfügen</t>
  </si>
  <si>
    <t>Insérer des lignes</t>
  </si>
  <si>
    <t>Zeilen löchen</t>
  </si>
  <si>
    <t>Effacer des lignes</t>
  </si>
  <si>
    <t>setting</t>
  </si>
  <si>
    <t>Home</t>
  </si>
  <si>
    <t>Deckblatt</t>
  </si>
  <si>
    <t>Page de couverture</t>
  </si>
  <si>
    <t>Beauftragung</t>
  </si>
  <si>
    <t>octroi de mandats</t>
  </si>
  <si>
    <t>saisie de l'état</t>
  </si>
  <si>
    <t>Zustandsbeurteilung</t>
  </si>
  <si>
    <t>appréciation de l'état</t>
  </si>
  <si>
    <t>Zustandsauswertung</t>
  </si>
  <si>
    <t>analyse de l'état</t>
  </si>
  <si>
    <t>Übersicht IS-Massnahmen</t>
  </si>
  <si>
    <t>Vue d'ensemble des besoins</t>
  </si>
  <si>
    <t>non</t>
  </si>
  <si>
    <t>LBA Einzelmeldung</t>
  </si>
  <si>
    <t>Annonce individuelle BLA</t>
  </si>
  <si>
    <t>FM Bedarfsmeldung</t>
  </si>
  <si>
    <t>Annonce de besoin FM</t>
  </si>
  <si>
    <t>Die mit * gekennzeichneten Felder sind Pflichtfelder</t>
  </si>
  <si>
    <t>* champs d'entrée obligatoires</t>
  </si>
  <si>
    <t>Checkliste Beauftragung</t>
  </si>
  <si>
    <t>Vollständige Zustandsbeurteilung über das ganze Objekt mit Bestimmung von zwingendem und empfehlenswertem Bedarf gemäss Strategie und 10-Jahres-Horizont sowie mit logischer Festlegung des Objektzustands.</t>
  </si>
  <si>
    <t>Appréciation intégrale de l'état de la totalité de l'objet, avec détermination des besoins contraignants et recommandés, conformément à la stratégie pour un horizon de 10 ans, de même que fixation logique de l'état de l'objet</t>
  </si>
  <si>
    <t>Reduzierte Zustandsbeurteilung der zwingenden, v.a. auch sicherheitsrelevanten Bedarfe mit 5-Jahreshorizont. Der Objektzustand wird aufgrund generellem Eindruck und Erfahrung («Bauchgefühl») abgeschätzt.</t>
  </si>
  <si>
    <t>Appréciation réduite de l'état portant sur les besoins contraignants, principalement sur ceux avec incidences sur la sécurité, en tenant compte d'un horizon de 5 ans. L'état de l'objet est estimé sur la base de l'impression générale et de l'expérience (« sentiment »).</t>
  </si>
  <si>
    <t>Dashboard / alle Seiten</t>
  </si>
  <si>
    <t>Eidgenössisches Departement für Verteidigung, Bevölkerungsschutz und Sport VBS</t>
  </si>
  <si>
    <t>Département fédéral de la défense, de la protection de la population et des sports DDPS</t>
  </si>
  <si>
    <t>armasuisse Immobilien</t>
  </si>
  <si>
    <t>armasuisse immobilier</t>
  </si>
  <si>
    <t>Logged in Machine:</t>
  </si>
  <si>
    <t>Logged in Machine User:</t>
  </si>
  <si>
    <t>Dep. leer</t>
  </si>
  <si>
    <t>dep. ---</t>
  </si>
  <si>
    <t>Objekt erfassen</t>
  </si>
  <si>
    <t>Page de couverture: saisie de l'objet</t>
  </si>
  <si>
    <t>Wirtschaftseinheit*</t>
  </si>
  <si>
    <t>Unité économique: (p.ex. "4514")</t>
  </si>
  <si>
    <t>*</t>
  </si>
  <si>
    <t>Objekt*</t>
  </si>
  <si>
    <t>Objet: (p.ex. "WU")</t>
  </si>
  <si>
    <t>Klassifizierung</t>
  </si>
  <si>
    <t>Classification:</t>
  </si>
  <si>
    <t>Objektzustandscode bisher:</t>
  </si>
  <si>
    <t>Code d'état d'objet jusqu'à présent:</t>
  </si>
  <si>
    <t>Segmentierung</t>
  </si>
  <si>
    <t>Segmentation:</t>
  </si>
  <si>
    <t>Ersteller (Firma)</t>
  </si>
  <si>
    <t>Auteur (nom de l'entreprise):</t>
  </si>
  <si>
    <t>Datum Zustandserfassung vor Ort*</t>
  </si>
  <si>
    <t>Date de l'appréciation sur place:</t>
  </si>
  <si>
    <t>Modul 1 abgeschlossen</t>
  </si>
  <si>
    <t>Module 1 terminé</t>
  </si>
  <si>
    <t>Auswahlfeld Klassifizierung:</t>
  </si>
  <si>
    <t>Champ de sélection de la classification:</t>
  </si>
  <si>
    <t>INTERN</t>
  </si>
  <si>
    <t>INTERNE</t>
  </si>
  <si>
    <t>VERTRAULICH</t>
  </si>
  <si>
    <t>CONFIDENTIEL</t>
  </si>
  <si>
    <t>GEHEIM</t>
  </si>
  <si>
    <t>SECRET</t>
  </si>
  <si>
    <t>Auswahlfeld Objektzustandscode:</t>
  </si>
  <si>
    <t>Champ de sélection du code d'état d'objet:</t>
  </si>
  <si>
    <t>1    Wartungsobjekt</t>
  </si>
  <si>
    <t>1    Objet à entretenir</t>
  </si>
  <si>
    <t>2    Instandsetzungsobjekt</t>
  </si>
  <si>
    <t>2    Objet à remettre en état</t>
  </si>
  <si>
    <t>3    Teilsanierungsobjekt</t>
  </si>
  <si>
    <t>3    Objet nécessitant un assainissement partiel</t>
  </si>
  <si>
    <t>4    Gesamtsanierungsobjekt</t>
  </si>
  <si>
    <t>4    Objet nécessitant un assainissement total</t>
  </si>
  <si>
    <t>Auswahlfeld Normstrategie</t>
  </si>
  <si>
    <t>Champ de sélection de la stratégie normalisée</t>
  </si>
  <si>
    <t>KB1 Kernbestand langfristig</t>
  </si>
  <si>
    <t>KB1 Parc principal à long terme</t>
  </si>
  <si>
    <t>KB1.2 Kernbestand langfristig, Erhaltungsziel normal</t>
  </si>
  <si>
    <t>KB1.2 Parc principal à long terme; objectif de conservation normal</t>
  </si>
  <si>
    <t>KB2 Kernbestand mittelfristig militärisch genutzt</t>
  </si>
  <si>
    <t>KB2 Parc principal utilisé militairement à moyen terme</t>
  </si>
  <si>
    <t>KB4 Kernbestand in Überprüfung</t>
  </si>
  <si>
    <t>KB4 Parc principal en cours de vérification</t>
  </si>
  <si>
    <t>KB5 Kernbestand strategische Reserve</t>
  </si>
  <si>
    <t>KB5 Parc principal réserve stratégique</t>
  </si>
  <si>
    <t>KB6 Kernbestand Verzicht</t>
  </si>
  <si>
    <t>KB6 Parc principal renonciation</t>
  </si>
  <si>
    <t>DB1 Dispositionsbestand Verkauf</t>
  </si>
  <si>
    <t>DB1 Parc à disposition vente</t>
  </si>
  <si>
    <t>DB2 Dispositionsbestand Stilllegung</t>
  </si>
  <si>
    <t xml:space="preserve">DB2 Parc à disposition désaffectation </t>
  </si>
  <si>
    <t>DB3 Dispositionsbestand Rückbau</t>
  </si>
  <si>
    <t xml:space="preserve">DB3 Parc à disposition déconstruction </t>
  </si>
  <si>
    <t>DB4 Dispositionsbestand Reserve des Bundes</t>
  </si>
  <si>
    <t xml:space="preserve">DB4 Parc à disposition réserve de la Confédération </t>
  </si>
  <si>
    <t>LB2 Liquidierter Bestand Stilllegung umgesetzt</t>
  </si>
  <si>
    <t xml:space="preserve">LB2 Parc liquidé désaffectation réalisée </t>
  </si>
  <si>
    <t>LB4 Liquidierter Bestand vertragliche Verpflichtung</t>
  </si>
  <si>
    <t xml:space="preserve">LB4 Parc liquidé obligations contractuelles </t>
  </si>
  <si>
    <t>Check-list d'octroi du mandat</t>
  </si>
  <si>
    <t>Grundlagen zu Objekt:</t>
  </si>
  <si>
    <t>Bases de l'objet:</t>
  </si>
  <si>
    <t>Ja/Nein</t>
  </si>
  <si>
    <t>oui/non</t>
  </si>
  <si>
    <t>Datum Eingang</t>
  </si>
  <si>
    <t>Reçu le</t>
  </si>
  <si>
    <t>Kommentar / Bemerkungen zu Grundlagenlieferung</t>
  </si>
  <si>
    <t>Commentaire / remarques sur la fourniture des bases</t>
  </si>
  <si>
    <t>Grundlagen für Zustandsbeurteilung</t>
  </si>
  <si>
    <t>Données de base pour l'appréciation de l'état</t>
  </si>
  <si>
    <t>erhalten?</t>
  </si>
  <si>
    <t>reçu?</t>
  </si>
  <si>
    <t>Bemerkungen zu vorhandenen oder fehlenden Grundlagen:</t>
  </si>
  <si>
    <t>Remarques sur les bases fournies et/ou manquantes:</t>
  </si>
  <si>
    <t>Datum Meldung</t>
  </si>
  <si>
    <t>Date de l'annonce</t>
  </si>
  <si>
    <t>Kommentar / Bemerkungen zur Rückmeldung</t>
  </si>
  <si>
    <t>Commentaire / remarques sur le feedback</t>
  </si>
  <si>
    <t>Änderungen Grundlagendaten Stammdatenblatt</t>
  </si>
  <si>
    <t>Changements dans la fiche des données de base</t>
  </si>
  <si>
    <t>gemeldet?</t>
  </si>
  <si>
    <t>annoncé?</t>
  </si>
  <si>
    <t>Bemerkungen zu geänderten Grundlagendaten:</t>
  </si>
  <si>
    <t>Remarques sur les changements:</t>
  </si>
  <si>
    <t>Modulentscheid:</t>
  </si>
  <si>
    <t>Choix du module:</t>
  </si>
  <si>
    <t>Vorschlag BeIMB:</t>
  </si>
  <si>
    <t>Proposition MaIMB:</t>
  </si>
  <si>
    <t>Modul 1 "Objekt genutzt"</t>
  </si>
  <si>
    <t>Module 1 "objet utilisé"</t>
  </si>
  <si>
    <t>Modul 1 "Objekt ungenutzt"</t>
  </si>
  <si>
    <t>Module 1 "objet non utilisé"</t>
  </si>
  <si>
    <t>Modul 2</t>
  </si>
  <si>
    <t>Module 2</t>
  </si>
  <si>
    <t>Bemerkungen zu Modulentscheid / Bestätigung durch FM</t>
  </si>
  <si>
    <t>Remarques sur le choix du module / la confirmation du FM</t>
  </si>
  <si>
    <t>Datum Entscheid</t>
  </si>
  <si>
    <t>Date</t>
  </si>
  <si>
    <t>Datum  Ausführung</t>
  </si>
  <si>
    <t>Bearbeiterin / Bearbeiter</t>
  </si>
  <si>
    <t>(Collaboratrice/collaborateur):</t>
  </si>
  <si>
    <t>Planung Zustandserfassung:</t>
  </si>
  <si>
    <t>Planification du relevé d'état:</t>
  </si>
  <si>
    <t>Datum der Zustandserfassung (aktuell):</t>
  </si>
  <si>
    <t>Date de l'appréciation de l'état (actuelle):</t>
  </si>
  <si>
    <t>Bemerkungen zu geplanter Zustandserfassung</t>
  </si>
  <si>
    <t>Remarques sur l'appréciation de l'état planifiée</t>
  </si>
  <si>
    <t>Modul 1  Objekt ungenutzt</t>
  </si>
  <si>
    <t>Module 1 non utilisé</t>
  </si>
  <si>
    <t>oui</t>
  </si>
  <si>
    <t>Import</t>
  </si>
  <si>
    <t>Importation</t>
  </si>
  <si>
    <t xml:space="preserve">Bitte aktualisieren Sie die Zustandskategorie, das Bedarfsjahr und die Kosten (Beurteilung bisher in grüner Schrift).
</t>
  </si>
  <si>
    <t>Prière d'actualiser la catégorie d'état, l'année du besoin et les coûts (évaluation jusqu'à présent en écriture verte)</t>
  </si>
  <si>
    <t xml:space="preserve">Bitte aktualisieren Sie die Zustandskategorie (Beurteilung bisher in grüner Schrift).
</t>
  </si>
  <si>
    <t xml:space="preserve">Prière d'actualiser la catégorie d'état (évaluation jusqu'à présent en écriture verte)
</t>
  </si>
  <si>
    <t>Fenster fixieren</t>
  </si>
  <si>
    <t>figer les volets</t>
  </si>
  <si>
    <t>Group 270</t>
  </si>
  <si>
    <t>groupe 270</t>
  </si>
  <si>
    <t>Übersicht Bedarf</t>
  </si>
  <si>
    <t>ID: 34343/ aa</t>
  </si>
  <si>
    <t>eBKP</t>
  </si>
  <si>
    <t>eCCC</t>
  </si>
  <si>
    <t>eBKP (Info)</t>
  </si>
  <si>
    <t>eCCC (Information)</t>
  </si>
  <si>
    <t>Zusatzinformationen</t>
  </si>
  <si>
    <t>Informations supplémentaires</t>
  </si>
  <si>
    <t>Appréciation de l'état</t>
  </si>
  <si>
    <t>Erhaltungsplanung</t>
  </si>
  <si>
    <t>Étude de conservation</t>
  </si>
  <si>
    <t>Code</t>
  </si>
  <si>
    <t>code</t>
  </si>
  <si>
    <t>Bezeichnung</t>
  </si>
  <si>
    <t>Désignation</t>
  </si>
  <si>
    <t>Erläuterung</t>
  </si>
  <si>
    <t>Explication</t>
  </si>
  <si>
    <t>Anlage</t>
  </si>
  <si>
    <t>Installation</t>
  </si>
  <si>
    <t>Anlageteil / Apparat</t>
  </si>
  <si>
    <t>Partie d'installation / appareil</t>
  </si>
  <si>
    <t>Erläuterungen / Spezifikationen / Kennwerte / Details</t>
  </si>
  <si>
    <t>Explications / spécifications / valeurs / détails</t>
  </si>
  <si>
    <t>Zustandsbeurteilung:
- Anlage / Bauteil / Apparat
- Beschreibung Schäden, Mängel, etc.
- Beschreibung Massnahmen u. Bedarf</t>
  </si>
  <si>
    <t>Appréciation de l'état:
- Installation / partie de construction / appareil
- Description des dommages, des défauts, etc.
- Description des mesures et du besoin</t>
  </si>
  <si>
    <t>Anzahl</t>
  </si>
  <si>
    <t>Nombre</t>
  </si>
  <si>
    <t>Einheit</t>
  </si>
  <si>
    <t>Unité</t>
  </si>
  <si>
    <t>Baujahr / Letzte Sanierung</t>
  </si>
  <si>
    <t>Année de construction / dernier assainissement</t>
  </si>
  <si>
    <t>Nutzungsdauer</t>
  </si>
  <si>
    <t>Durée d’utilisation</t>
  </si>
  <si>
    <t>Zustandskategorie (ZK)</t>
  </si>
  <si>
    <t>Catégorie d’état</t>
  </si>
  <si>
    <t>Kosten
(gemäss Checkliste)</t>
  </si>
  <si>
    <t>Coûts (selon Check-list)</t>
  </si>
  <si>
    <t>Anteil werterhaltend [CHF]</t>
  </si>
  <si>
    <t>Part de conservation de la valeur [%]</t>
  </si>
  <si>
    <t>Anteil wertvermehrend [CHF]</t>
  </si>
  <si>
    <t>Part d'accroissement de la valeur [%]</t>
  </si>
  <si>
    <t>Kosten Bedarf</t>
  </si>
  <si>
    <t>Coûts du besoin</t>
  </si>
  <si>
    <t>Berechneter Endtermin
[Nutzungsdauer]</t>
  </si>
  <si>
    <t>Délai calculé
[durée d'utilisation]</t>
  </si>
  <si>
    <t>Termin Umsetzung
IS-Massnahme [Jahr]</t>
  </si>
  <si>
    <t>Délai mise en oeuvre 
mesure RE [année]</t>
  </si>
  <si>
    <t xml:space="preserve">Instandsetzungsmassnahme / Bedarf
</t>
  </si>
  <si>
    <t xml:space="preserve">Mesures de remise en état / besoin
</t>
  </si>
  <si>
    <t>Kosten Bedarf (CHF)</t>
  </si>
  <si>
    <t>Coûts du besoin (CHF)</t>
  </si>
  <si>
    <t>Anteil werterhaltend [%]</t>
  </si>
  <si>
    <t>Anteil wertvermehrend [%]</t>
  </si>
  <si>
    <t>Bedarfsjahr (Zustand)</t>
  </si>
  <si>
    <t>Année du besoin (état)</t>
  </si>
  <si>
    <t>Gesamt- / Teilsanierung</t>
  </si>
  <si>
    <t>Assainissement complet / partiel</t>
  </si>
  <si>
    <t>zwingend</t>
  </si>
  <si>
    <t>impératif</t>
  </si>
  <si>
    <t xml:space="preserve">empfohlen </t>
  </si>
  <si>
    <t>recommandé</t>
  </si>
  <si>
    <t>Verzicht</t>
  </si>
  <si>
    <t>renonciation</t>
  </si>
  <si>
    <t>Meldung Bedarf</t>
  </si>
  <si>
    <t>Annonce du besoin</t>
  </si>
  <si>
    <t>Bemerkungen
Bei sicherheitsrelevanten Mängeln sind hier zwingend Angaben zum Vorgehen festzuhalten</t>
  </si>
  <si>
    <t>Remarques
Pour les défauts ayant un impact sur la sécurité, faire impérativement des indications sur la marche à suivre</t>
  </si>
  <si>
    <t>Zustand</t>
  </si>
  <si>
    <t>état</t>
  </si>
  <si>
    <t>Automatische Auswertungen: Zustand</t>
  </si>
  <si>
    <t>Analyses automatiques: état</t>
  </si>
  <si>
    <t>Anzahl Elemente Zustandskategorie ZK1</t>
  </si>
  <si>
    <t>Nombre d'éléments de catégorie d'état ZK1</t>
  </si>
  <si>
    <t>Anzahl Elemente Zustandskategorie ZK2</t>
  </si>
  <si>
    <t>Nombre d'éléments de catégorie d'état ZK2</t>
  </si>
  <si>
    <t>Anzahl Elemente Zustandskategorie ZK3</t>
  </si>
  <si>
    <t>Nombre d'éléments de catégorie d'état ZK3</t>
  </si>
  <si>
    <t>Anzahl Elemente Zustandskategorie ZK4</t>
  </si>
  <si>
    <t>Nombre d'éléments de catégorie d'état ZK4</t>
  </si>
  <si>
    <t>Anzahl Elemente Zustandskategorie ZK5</t>
  </si>
  <si>
    <t>Nombre d'éléments de catégorie d'état ZK5</t>
  </si>
  <si>
    <t>Anzahl beurteilte Elemente</t>
  </si>
  <si>
    <t>Nombre d'éléments évalués</t>
  </si>
  <si>
    <t>Durchschnittliche Zustandskategorie (berechnet)</t>
  </si>
  <si>
    <t>Catégorie d'état moyenne (calculée)</t>
  </si>
  <si>
    <t>Instandhaltungskosten</t>
  </si>
  <si>
    <t>Coûts de maintenance</t>
  </si>
  <si>
    <t>Automatische Auswertungen: Instandhaltungskosten</t>
  </si>
  <si>
    <t>Analyses automatiques: coûts de maintenance</t>
  </si>
  <si>
    <t>Anzahl Instandhaltungsmassnahmen innerhalb 5 Jahren:</t>
  </si>
  <si>
    <t>Nombre de mesures de maintenance sur 5 ans:</t>
  </si>
  <si>
    <t>Summe Instandhaltungsmassnahmen innerhalb 5 Jahren:</t>
  </si>
  <si>
    <t>Somme des mesures de maintenance sur 5 ans:</t>
  </si>
  <si>
    <t>Summe Instandhaltungsmassnahmen innerhalb 10 Jahren:</t>
  </si>
  <si>
    <t>Somme des mesures de maintenance sur 10 ans:</t>
  </si>
  <si>
    <t>Gesamtbeurteilung Zustand</t>
  </si>
  <si>
    <t>Appréciation générale de l'état</t>
  </si>
  <si>
    <t>cEof</t>
  </si>
  <si>
    <t>Sicherheitsrelevante Mängel</t>
  </si>
  <si>
    <t>Défauts avec impact sur la sécurité</t>
  </si>
  <si>
    <t>Bemerkungen</t>
  </si>
  <si>
    <t>Remarques</t>
  </si>
  <si>
    <t>Bedarfe bisher (aus Modul 1 oder 2)</t>
  </si>
  <si>
    <t>Besoins jusqu'à maintenant (du module 1 ou 2)</t>
  </si>
  <si>
    <t>Bedürfnisnummer, Status</t>
  </si>
  <si>
    <t>Numéro de la nécessité, statut</t>
  </si>
  <si>
    <t>Bedarfsträger</t>
  </si>
  <si>
    <t>Organisme à l'origine du besoin</t>
  </si>
  <si>
    <t>Bedürfnisse (Projekte) geplant</t>
  </si>
  <si>
    <t>Nécessités (projets) planifiées</t>
  </si>
  <si>
    <t>Bekannte Bedarfe Dritter</t>
  </si>
  <si>
    <t>Besoins connus de tiers</t>
  </si>
  <si>
    <t>(Nutzer / LBA / TGM / UNS / Sonstige)</t>
  </si>
  <si>
    <t>(Utilisateur / BLA / TGM / UNS / autres)</t>
  </si>
  <si>
    <t>Zustandsbeurteilungs Chart</t>
  </si>
  <si>
    <t>Analyse de l'état</t>
  </si>
  <si>
    <t>Summe Instandhaltungskosten innerhalb 5 Jahren:</t>
  </si>
  <si>
    <t>Somme des coûts des mesures de maintenance sur 5 ans:</t>
  </si>
  <si>
    <t>Summe  Instandhaltungskosten innerhalb 10 Jahren:</t>
  </si>
  <si>
    <t xml:space="preserve">Somme des coûts des mesures de maintenance sur 10 ans: </t>
  </si>
  <si>
    <t>Gesamtbeurteilung Zustand:</t>
  </si>
  <si>
    <t>Appréciation générale de l'état:</t>
  </si>
  <si>
    <t>Zustandskategorie:</t>
  </si>
  <si>
    <t>Catégorie d’état:</t>
  </si>
  <si>
    <t>Schadensumfang:</t>
  </si>
  <si>
    <t>Etendue des dégâts:</t>
  </si>
  <si>
    <t>Gebrauchstauglichkeit:</t>
  </si>
  <si>
    <t>Aptitude à l’utilisation:</t>
  </si>
  <si>
    <t>Sicherheit:</t>
  </si>
  <si>
    <t>Sécurité:</t>
  </si>
  <si>
    <t>Zustandsentwicklung:</t>
  </si>
  <si>
    <t>Développement de l'état:</t>
  </si>
  <si>
    <t>Kommentar / Bemerkungen:</t>
  </si>
  <si>
    <t>Commentaire / remarques:</t>
  </si>
  <si>
    <t>Festgestellte sicherheitsrelevante Mängel:</t>
  </si>
  <si>
    <t>Défauts constatés avec impact sur la sécurité</t>
  </si>
  <si>
    <t>Gebäudezustand:</t>
  </si>
  <si>
    <t>Code d'état d'objet</t>
  </si>
  <si>
    <t>Anzahl Elemente ≥ ZK3</t>
  </si>
  <si>
    <t>Nombre d'éléments ≥ ZK3</t>
  </si>
  <si>
    <t>Anzahl Elemente ≥ ZK4</t>
  </si>
  <si>
    <t>Nombre d'éléments ≥ ZK4</t>
  </si>
  <si>
    <t>Anzahl Instandhaltungsmassnahmen innerhalb 6 Jahren</t>
  </si>
  <si>
    <t>Nombre de mesures de maintenance sur 6 ans:</t>
  </si>
  <si>
    <t>Gebäudezustand (berechnet)</t>
  </si>
  <si>
    <t>Code d'état d'objet (calculé)</t>
  </si>
  <si>
    <t>Automatische Auswertung: Zustand</t>
  </si>
  <si>
    <t>Analyse automatique: Etat</t>
  </si>
  <si>
    <t>Uebersicht Bedarf</t>
  </si>
  <si>
    <r>
      <rPr>
        <b/>
        <sz val="10"/>
        <rFont val="Arial"/>
        <family val="2"/>
      </rPr>
      <t>Hinweis:</t>
    </r>
    <r>
      <rPr>
        <sz val="10"/>
        <rFont val="Arial"/>
        <family val="2"/>
      </rPr>
      <t xml:space="preserve"> Die Übersicht der aktuellen Bedarfe ist mit den bereits vorhandenen bisherigen Bedarfen, den Bedarfen Dritter, sowie mit bereits vorhandenen Bedürfnissen (Vorhaben) abzugleichen.</t>
    </r>
  </si>
  <si>
    <r>
      <rPr>
        <b/>
        <sz val="10"/>
        <rFont val="Arial"/>
        <family val="2"/>
      </rPr>
      <t>Remarque:</t>
    </r>
    <r>
      <rPr>
        <sz val="10"/>
        <rFont val="Arial"/>
        <family val="2"/>
      </rPr>
      <t xml:space="preserve"> La vue d’ensemble des besoins actuels est à aligner aux besoins déjà existants jusqu’à présent, aux besoins de tiers ainsi qu’aux nécessités (projets) déjà existantes jusqu’à présent.</t>
    </r>
  </si>
  <si>
    <t>Info 01: Objektzustand bilden</t>
  </si>
  <si>
    <t>Information 01: constituer l'état de l'objet</t>
  </si>
  <si>
    <t>annonce du besoin</t>
  </si>
  <si>
    <t>Info 02 Normstrategie</t>
  </si>
  <si>
    <t>Info 02 - Normstrategie</t>
  </si>
  <si>
    <t>Information 02 - stratégie normalisée</t>
  </si>
  <si>
    <t>Normstrategie</t>
  </si>
  <si>
    <t>stratégie normalisée</t>
  </si>
  <si>
    <t>Info 03 Vom Zustand zum Bedarf</t>
  </si>
  <si>
    <t>Info 03: Uebersicht vom Objektzustand mit Normstrategie zum Bedarf</t>
  </si>
  <si>
    <t>Information 03: Vue d'ensemble de l'état d'objet avec stratégie normalisée jusqu'au besoin</t>
  </si>
  <si>
    <t>Settings</t>
  </si>
  <si>
    <t>Sheet</t>
  </si>
  <si>
    <t>object:</t>
  </si>
  <si>
    <t>Objet:</t>
  </si>
  <si>
    <t>Check-list d'octroi de mandats</t>
  </si>
  <si>
    <t>object: ComputerName /BenutzerName</t>
  </si>
  <si>
    <t>Objet: Nom ordinateur / Nom utilisateur</t>
  </si>
  <si>
    <t>computer</t>
  </si>
  <si>
    <t>Ordinateur</t>
  </si>
  <si>
    <t>Yes/No</t>
  </si>
  <si>
    <t>Oui/Non</t>
  </si>
  <si>
    <t>benutzer</t>
  </si>
  <si>
    <t>Utilisateurs</t>
  </si>
  <si>
    <t>KB1    Kernbestand langfristig</t>
  </si>
  <si>
    <t>KB1    Parc principal à long terme</t>
  </si>
  <si>
    <t>KB2    Kernbestand tiefe Bereitschaft</t>
  </si>
  <si>
    <t>KB2    Parc principal avec disponibilité réduite</t>
  </si>
  <si>
    <t>KB3    Kernbestand klassifiziert, nicht genutzt</t>
  </si>
  <si>
    <t>KB3    Parc principal classifié, non utilisé</t>
  </si>
  <si>
    <t>KB4    Kernbestand in Überprüfung</t>
  </si>
  <si>
    <t>KB4    Parc principal en cours de vérification</t>
  </si>
  <si>
    <t>KB5    Kernbestand Zwischennutzungsbestand</t>
  </si>
  <si>
    <t>KB5    Parc principal, effectif en situation d'utilisation intermédiaire</t>
  </si>
  <si>
    <t>KB6    Kernbestand Verzicht</t>
  </si>
  <si>
    <t>KB6    Parc principal, renonciation</t>
  </si>
  <si>
    <t>DB1    Dispobestand in Entwicklung</t>
  </si>
  <si>
    <t>DB1    Parc à disposition en cours de développement</t>
  </si>
  <si>
    <t>DB2    Dispobestand bleibt im Eigentum</t>
  </si>
  <si>
    <t>DB2    Parc à disposition, reste en propriété</t>
  </si>
  <si>
    <t>DB3    Dispobestand im Baurecht abgegeben</t>
  </si>
  <si>
    <t>DB3    Parc à disposition avec droit de superficie cédé</t>
  </si>
  <si>
    <t>DB4    Dispobestand Verkauf/Abtretung</t>
  </si>
  <si>
    <t>DB4    Parc à disposition vente/cession</t>
  </si>
  <si>
    <t>DB5    Dispobestand Stilllegung</t>
  </si>
  <si>
    <t>DB5    Parc à disposition désaffectation</t>
  </si>
  <si>
    <t>DB6    Dispobestand Rückbau</t>
  </si>
  <si>
    <t>DB6    Parc à disposition, déconstruction</t>
  </si>
  <si>
    <t>DB7    Dispobestand vertragliche Verpflichtung</t>
  </si>
  <si>
    <t>DB7    Parc à disposition avec un engagement contractuel</t>
  </si>
  <si>
    <t>Objects:</t>
  </si>
  <si>
    <t>objets:</t>
  </si>
  <si>
    <t>Navigation</t>
  </si>
  <si>
    <t>navigation</t>
  </si>
  <si>
    <t>Object:</t>
  </si>
  <si>
    <t>Sheet Navigation</t>
  </si>
  <si>
    <t>Get the exact position where we are</t>
  </si>
  <si>
    <t>Group 19</t>
  </si>
  <si>
    <t>groupe 19</t>
  </si>
  <si>
    <t>Sheet Name</t>
  </si>
  <si>
    <t>Value</t>
  </si>
  <si>
    <t>Current Nav</t>
  </si>
  <si>
    <t>Zustandsrfassung</t>
  </si>
  <si>
    <t>Saisie de l'état</t>
  </si>
  <si>
    <t>erfassung_NAV</t>
  </si>
  <si>
    <t>ChangedSheetName</t>
  </si>
  <si>
    <t>übersicht bedarf</t>
  </si>
  <si>
    <t>Group 27</t>
  </si>
  <si>
    <t>groupe 27</t>
  </si>
  <si>
    <t>Values</t>
  </si>
  <si>
    <t>0:  sheet was opened from the previous sheet navigation</t>
  </si>
  <si>
    <t>1: sheet was opened from Back/Next button event on Zustandserfassung &amp; Zustandsbeurteilung buttons</t>
  </si>
  <si>
    <t>auswahlfelden für Zustandsbeurteilungs sheet</t>
  </si>
  <si>
    <t>Zustandserfassung / Zustandsbeurteilung Last lines</t>
  </si>
  <si>
    <t>Auswahlfeld Zustandskategorie:</t>
  </si>
  <si>
    <t>Champ de sélection de la catégorie d’état:</t>
  </si>
  <si>
    <t>id</t>
  </si>
  <si>
    <t>Desc</t>
  </si>
  <si>
    <t>1    gut / schadfrei</t>
  </si>
  <si>
    <t>1    bon / sans dommage</t>
  </si>
  <si>
    <t>Last line of erfassung</t>
  </si>
  <si>
    <t>2    annehmbar</t>
  </si>
  <si>
    <t>2    acceptable</t>
  </si>
  <si>
    <t>Last line of beurteilung charts</t>
  </si>
  <si>
    <t>3    schadhaft</t>
  </si>
  <si>
    <t>3    endommagé</t>
  </si>
  <si>
    <t>4    schlecht</t>
  </si>
  <si>
    <t>4    mauvais</t>
  </si>
  <si>
    <t>5    alarmierend</t>
  </si>
  <si>
    <t>5    alarmant</t>
  </si>
  <si>
    <t>Instandhakltungkosten</t>
  </si>
  <si>
    <t>objZustandCode</t>
  </si>
  <si>
    <t>code d'état d'objet</t>
  </si>
  <si>
    <t>Auswahlfeld Schadensumfang:</t>
  </si>
  <si>
    <t>Champ de sélection de l'étendue des dégâts:</t>
  </si>
  <si>
    <t>1    &lt; 5%</t>
  </si>
  <si>
    <t>2    5 - 20%</t>
  </si>
  <si>
    <t>Object</t>
  </si>
  <si>
    <t>objet</t>
  </si>
  <si>
    <t>Help Position Caller</t>
  </si>
  <si>
    <t>3    21 - 50%</t>
  </si>
  <si>
    <t>4    &gt; 50%</t>
  </si>
  <si>
    <t>Auswahlfeld Gebrauchstauglichkeit:</t>
  </si>
  <si>
    <t>Champ de sélection de l'aptitude à l'utilisation:</t>
  </si>
  <si>
    <t>1    gut</t>
  </si>
  <si>
    <t>1    bon</t>
  </si>
  <si>
    <t>2    eingeschränkt</t>
  </si>
  <si>
    <t>2    réduit</t>
  </si>
  <si>
    <t>3    ungenügend</t>
  </si>
  <si>
    <t>3    insuffisant</t>
  </si>
  <si>
    <t>Auswahlfeld Sicherheit:</t>
  </si>
  <si>
    <t>Champ de sélection de la sécurité:</t>
  </si>
  <si>
    <t>1    gewährleistet</t>
  </si>
  <si>
    <t>1    garantie</t>
  </si>
  <si>
    <t>2    i.O. innerhalb 5 Jahre</t>
  </si>
  <si>
    <t>2    en ordre en l'espace de 5 ans</t>
  </si>
  <si>
    <t>3    nicht gewährleistet</t>
  </si>
  <si>
    <t>3    pas en ordre</t>
  </si>
  <si>
    <t>Auswahlfeld Zustandsentwicklung:</t>
  </si>
  <si>
    <t>Champ de sélection du développement de l'état:</t>
  </si>
  <si>
    <t>1    gleichbleibend</t>
  </si>
  <si>
    <t>1    pas de changement</t>
  </si>
  <si>
    <t>2    langsame Verschlechterung</t>
  </si>
  <si>
    <t>2    détérioration lente</t>
  </si>
  <si>
    <t>3    schnelle Verschlechterung</t>
  </si>
  <si>
    <t>3    détérioration rapide</t>
  </si>
  <si>
    <t>Beurteilungs Jahr</t>
  </si>
  <si>
    <t>Année de l'appréciation</t>
  </si>
  <si>
    <t>Actule Jahr</t>
  </si>
  <si>
    <t>Actule année</t>
  </si>
  <si>
    <t>Chart Jahr</t>
  </si>
  <si>
    <t>Chart année</t>
  </si>
  <si>
    <t>empfohlen</t>
  </si>
  <si>
    <t>Bedarfe aufgrund aktuellem Zustand</t>
  </si>
  <si>
    <t>besoins sur la base de l'état actuel</t>
  </si>
  <si>
    <t>Dateiname / Speichern</t>
  </si>
  <si>
    <t>Zustandsbeurteilungs-Tool</t>
  </si>
  <si>
    <t>outil d'appréciation de l'état</t>
  </si>
  <si>
    <t>ZB_Tool_Modul_1_vom</t>
  </si>
  <si>
    <t>ZB_Tool_Module_1_du</t>
  </si>
  <si>
    <t>Info Zustandskategorie</t>
  </si>
  <si>
    <t>Info catégorie de l'état</t>
  </si>
  <si>
    <t>Info 04 Zustandskategorie</t>
  </si>
  <si>
    <t>Info 04: Zustandskategorie</t>
  </si>
  <si>
    <t>Info 04: catégorie de l'état</t>
  </si>
  <si>
    <t>sicherheitsrelevanter Mangel [-/JA]</t>
  </si>
  <si>
    <t>Défaut ayant un impact sur la sécurité actuel [-/OUI]</t>
  </si>
  <si>
    <t>JA</t>
  </si>
  <si>
    <t>OUI</t>
  </si>
  <si>
    <t>Anzahl Elemente mit 
sicherheitsrelevanten Mängeln:</t>
  </si>
  <si>
    <t>Nombre d'éléments de défauts ayant un impact sur la sécurité</t>
  </si>
  <si>
    <t>eBKP Hauptkategorien gruppieren</t>
  </si>
  <si>
    <t>Regrouper les groupes principaux eCCC</t>
  </si>
  <si>
    <t>Importierte Datei:</t>
  </si>
  <si>
    <t xml:space="preserve">Fichier importé:
</t>
  </si>
  <si>
    <t xml:space="preserve">Deckblack </t>
  </si>
  <si>
    <t>Import erfolgt am:</t>
  </si>
  <si>
    <t xml:space="preserve">Importation du:
</t>
  </si>
  <si>
    <t>Bitte aktualisieren Sie die Felder in grüner Schrift (Beurteilung bisher).</t>
  </si>
  <si>
    <t>Prière d'actualiser les champs d'entrée en écriture verte (évaluation jusqu'à présent)</t>
  </si>
  <si>
    <t>Beschreibung Anlage / Bauteil / Apparat</t>
  </si>
  <si>
    <t>Description installation / élément de construction / appareil</t>
  </si>
  <si>
    <t>Descrizione impianto / elemento strutturale / apparecchio</t>
  </si>
  <si>
    <t>Beschreibung Schäden, Mängel, etc.</t>
  </si>
  <si>
    <t>Description dommages, défauts, etc.</t>
  </si>
  <si>
    <t>Descrizione danni, difetti, ecc.</t>
  </si>
  <si>
    <t>Beschreibung IS-Massnahme</t>
  </si>
  <si>
    <t>Description mesure ReE</t>
  </si>
  <si>
    <t>Descrizione misura di ripristino</t>
  </si>
  <si>
    <t>Kosten IS-Massnahme</t>
  </si>
  <si>
    <t>Coûts mesure ReE</t>
  </si>
  <si>
    <t>Costi misura di ripristino</t>
  </si>
  <si>
    <t>Part augmentant la valeur [CHF]</t>
  </si>
  <si>
    <t xml:space="preserve">Parte che accresce il valore [CHF] </t>
  </si>
  <si>
    <t>Endtermin</t>
  </si>
  <si>
    <t>Date de fin</t>
  </si>
  <si>
    <t>Termine finale</t>
  </si>
  <si>
    <t>Meldung IS-Massnahme*</t>
  </si>
  <si>
    <t>Avis mesure ReE*</t>
  </si>
  <si>
    <t>Notificazione misura di ripristino*</t>
  </si>
  <si>
    <t>Priorität (Begründung)*</t>
  </si>
  <si>
    <t>Priorité (justification)*</t>
  </si>
  <si>
    <t>Priorità (motivazione)</t>
  </si>
  <si>
    <t>Export als PDF</t>
  </si>
  <si>
    <t>Exporter au format PDF</t>
  </si>
  <si>
    <t>Esportazione in formato PDF</t>
  </si>
  <si>
    <t>Export als Excel</t>
  </si>
  <si>
    <t>Exporter au format Excel</t>
  </si>
  <si>
    <t>Esportazione in formato Excel</t>
  </si>
  <si>
    <t>Eingaben ZAPP</t>
  </si>
  <si>
    <t>Saisies ZAPP</t>
  </si>
  <si>
    <t>Dati ZAPP</t>
  </si>
  <si>
    <t xml:space="preserve">Instandsetzungsmassnahme/Bedarf
</t>
  </si>
  <si>
    <t xml:space="preserve">Mesure de remise en état/besoins
</t>
  </si>
  <si>
    <t xml:space="preserve">Misura di ripristino/fabbisogno
</t>
  </si>
  <si>
    <t>Coûts des besoins (CHF)</t>
  </si>
  <si>
    <t>Costi fabbisogno (CHF)</t>
  </si>
  <si>
    <t>Part conservant la valeur [%]</t>
  </si>
  <si>
    <t xml:space="preserve">Parte che conserva il valore [%] </t>
  </si>
  <si>
    <t>Part augmentant la valeur [%]</t>
  </si>
  <si>
    <t>Parte che accresce il valore [%]</t>
  </si>
  <si>
    <t>Anno fabbisogno (stato)</t>
  </si>
  <si>
    <t>Aktueller sicherheitsrelevanter Mangel [-/JA]</t>
  </si>
  <si>
    <t>Défaut lié à la sécurité actuel [-/OUI]</t>
  </si>
  <si>
    <t>Attuale difetto rilevante per la sicurezza [-/SÌ]</t>
  </si>
  <si>
    <t>1 Neuwertig</t>
  </si>
  <si>
    <t>1 Neuf</t>
  </si>
  <si>
    <t>1 come nuovo</t>
  </si>
  <si>
    <t>2 Objekt mit kleinem IS-Bedarf</t>
  </si>
  <si>
    <t>2 Objet avec faible besoin ReE</t>
  </si>
  <si>
    <t>2 immobile con fabbisogno di ripristino piccolo</t>
  </si>
  <si>
    <t>3 Objekt mit mittlerem IS-Bedarf</t>
  </si>
  <si>
    <t>3 Objet avec besoin ReE moyen</t>
  </si>
  <si>
    <t>3 immobile con fabbisogno di ripristino medio</t>
  </si>
  <si>
    <t>4 Objekt mit grossem IS-Bedarf</t>
  </si>
  <si>
    <t>4 Objet avec besoin ReE élevé</t>
  </si>
  <si>
    <t>4 immobile con fabbisogno di ripristino grande</t>
  </si>
  <si>
    <t>5 Gesamtsanierungsobjekt</t>
  </si>
  <si>
    <t>5 Objet nécessitant un assainissement total</t>
  </si>
  <si>
    <t>5 immobile con risanamento totale</t>
  </si>
  <si>
    <t>9 Nicht relevant</t>
  </si>
  <si>
    <t>9 Non pertinent</t>
  </si>
  <si>
    <t>9 non rilevante</t>
  </si>
  <si>
    <t>Unbestimmt</t>
  </si>
  <si>
    <t>Indéterminé</t>
  </si>
  <si>
    <t>Indeterminato</t>
  </si>
  <si>
    <t>&lt;1 Jahr</t>
  </si>
  <si>
    <t>&lt; 1 an</t>
  </si>
  <si>
    <t>&lt;1 anno</t>
  </si>
  <si>
    <t>1-2 Jahre</t>
  </si>
  <si>
    <t>1 – 2 ans</t>
  </si>
  <si>
    <t>1-2 anni</t>
  </si>
  <si>
    <t>3-6 Jahre</t>
  </si>
  <si>
    <t>3 – 6 ans</t>
  </si>
  <si>
    <t>3-6 anni</t>
  </si>
  <si>
    <t>7-12 Jahre</t>
  </si>
  <si>
    <t>7 – 12 ans</t>
  </si>
  <si>
    <t>7-12 anni</t>
  </si>
  <si>
    <t>Erfassungstabelle oder ZB-Tool importieren</t>
  </si>
  <si>
    <t>Importer tableau de saisie ou ZB Tool</t>
  </si>
  <si>
    <t>Tabella di registrazione o importazione tool ZB</t>
  </si>
  <si>
    <t>Bestehendes ZB-Tool importieren</t>
  </si>
  <si>
    <t>Importer ZB Tool existant</t>
  </si>
  <si>
    <t>Importazione tool ZB esistente</t>
  </si>
  <si>
    <t>Erfassungstabelle</t>
  </si>
  <si>
    <t>Tableau de saisie</t>
  </si>
  <si>
    <t>Tabella di registrazione</t>
  </si>
  <si>
    <t>Überprüfung Stammdaten</t>
  </si>
  <si>
    <t>Vérification des données de base</t>
  </si>
  <si>
    <t>Verifica dati di base</t>
  </si>
  <si>
    <t>Als PDF exportieren</t>
  </si>
  <si>
    <t>Änderungen</t>
  </si>
  <si>
    <t>Modifications</t>
  </si>
  <si>
    <t>Modifiche</t>
  </si>
  <si>
    <t>Status Kontrolle</t>
  </si>
  <si>
    <t>Contrôle du statut</t>
  </si>
  <si>
    <t>Stato controllo</t>
  </si>
  <si>
    <t>Objektbezeichnung</t>
  </si>
  <si>
    <t>Désignation de l’objet</t>
  </si>
  <si>
    <t>Denominazione immobile</t>
  </si>
  <si>
    <t>Objekttyp</t>
  </si>
  <si>
    <t>Type d’objet</t>
  </si>
  <si>
    <t>Tipo di immobile</t>
  </si>
  <si>
    <t>Adresse (PLZ, Ort)</t>
  </si>
  <si>
    <t>Adresse (NPA, localité)</t>
  </si>
  <si>
    <t>Indirizzo (NPA, luogo)</t>
  </si>
  <si>
    <t>Schutzzone</t>
  </si>
  <si>
    <t>Zone protégée</t>
  </si>
  <si>
    <t>Zona di protezione</t>
  </si>
  <si>
    <t>Baujahr</t>
  </si>
  <si>
    <t>Année de construction</t>
  </si>
  <si>
    <t>Anno di costruzione</t>
  </si>
  <si>
    <t>Koordinaten</t>
  </si>
  <si>
    <t>Coordonnées</t>
  </si>
  <si>
    <t>Coordinate</t>
  </si>
  <si>
    <t>Betreiberorganisation</t>
  </si>
  <si>
    <t>Organisation exploitante</t>
  </si>
  <si>
    <t>Organizzazione del gestore</t>
  </si>
  <si>
    <t>SLA-Partner</t>
  </si>
  <si>
    <t>Partenaire SLA</t>
  </si>
  <si>
    <t>Partner SLA</t>
  </si>
  <si>
    <t>Eigentümer</t>
  </si>
  <si>
    <t>Propriétaire</t>
  </si>
  <si>
    <t>Proprietario</t>
  </si>
  <si>
    <t>Immosegmentierung (IST und SOLL)</t>
  </si>
  <si>
    <t>Segmentation immobilière (ACTUELLE et VISÉE)</t>
  </si>
  <si>
    <t>Segmentazione immobiliare (EFFETTIVA e IDEALE)</t>
  </si>
  <si>
    <t>Rücknahme am:</t>
  </si>
  <si>
    <t>Reprise le :</t>
  </si>
  <si>
    <t>Restituzione in data:</t>
  </si>
  <si>
    <t>SL Instandhaltung</t>
  </si>
  <si>
    <t>SL Maintenance</t>
  </si>
  <si>
    <t>Manutenzione SL</t>
  </si>
  <si>
    <t>Indexreihe/Basisjahr</t>
  </si>
  <si>
    <t>Série d’indices/Année de base</t>
  </si>
  <si>
    <t>Serie di indici/anno base</t>
  </si>
  <si>
    <t>Teuerung</t>
  </si>
  <si>
    <t>Renchérissement</t>
  </si>
  <si>
    <t>Rincaro</t>
  </si>
  <si>
    <t>Objektzustand bestimmt am:</t>
  </si>
  <si>
    <t>État de l’objet déterminé le :</t>
  </si>
  <si>
    <t>Stato dell’immobile determinato in data:</t>
  </si>
  <si>
    <t>Neuwert (Reprowert)</t>
  </si>
  <si>
    <t>Valeur à neuf (valeur de reproduction)</t>
  </si>
  <si>
    <t>Valore a nuovo (valore di riproduzione)</t>
  </si>
  <si>
    <t>Neuwert indexiert</t>
  </si>
  <si>
    <t>Valeur à neuf indexée</t>
  </si>
  <si>
    <t>Valore a nuovo indicizzato</t>
  </si>
  <si>
    <t>Kosten m3 indexiert</t>
  </si>
  <si>
    <t>Coûts m3 indexés</t>
  </si>
  <si>
    <r>
      <t>Costi al m</t>
    </r>
    <r>
      <rPr>
        <vertAlign val="superscript"/>
        <sz val="10"/>
        <color theme="1"/>
        <rFont val="Arial"/>
        <family val="2"/>
      </rPr>
      <t>3</t>
    </r>
    <r>
      <rPr>
        <sz val="10"/>
        <rFont val="Arial"/>
        <family val="2"/>
      </rPr>
      <t xml:space="preserve"> indicizzati</t>
    </r>
  </si>
  <si>
    <t>Preis pro m2</t>
  </si>
  <si>
    <t>Prix au m2</t>
  </si>
  <si>
    <r>
      <t>Prezzo al m</t>
    </r>
    <r>
      <rPr>
        <vertAlign val="superscript"/>
        <sz val="10"/>
        <color theme="1"/>
        <rFont val="Arial"/>
        <family val="2"/>
      </rPr>
      <t>2</t>
    </r>
  </si>
  <si>
    <t>Masse (L, B, H etc.)</t>
  </si>
  <si>
    <t>Dimensions (longueur, largeur, hauteur, etc.)</t>
  </si>
  <si>
    <t>Misure (L, l, H, ecc.)</t>
  </si>
  <si>
    <t>Energiebezugsfläche</t>
  </si>
  <si>
    <t>Surface de référence énergétique</t>
  </si>
  <si>
    <t>Superficie riscaldata</t>
  </si>
  <si>
    <t>Raum umbaut nach SIA 116</t>
  </si>
  <si>
    <t>Volume construit selon SIA 116</t>
  </si>
  <si>
    <t>Spazio modificato secondo la SIA 116</t>
  </si>
  <si>
    <t>Raum brutto nach SIA 416</t>
  </si>
  <si>
    <t>Volume brut selon SIA 416</t>
  </si>
  <si>
    <t>Spazio lordo secondo la SIA 416</t>
  </si>
  <si>
    <t>Flächen</t>
  </si>
  <si>
    <t>Surfaces</t>
  </si>
  <si>
    <t>Superfici</t>
  </si>
  <si>
    <t>Denkmalpflege</t>
  </si>
  <si>
    <t>Monuments historiques</t>
  </si>
  <si>
    <t>Conservazione dei monumenti storici</t>
  </si>
  <si>
    <t>Objektbeziehungen Architektur</t>
  </si>
  <si>
    <t>Relations entre objets architecture</t>
  </si>
  <si>
    <t>Steht auf (Parzelle)</t>
  </si>
  <si>
    <t>Se trouve sur (parcelle)</t>
  </si>
  <si>
    <t>Indicazione su (particella)</t>
  </si>
  <si>
    <t>Stammdaten zu Objekt</t>
  </si>
  <si>
    <t>Données de base de l’objet</t>
  </si>
  <si>
    <t>Dati di base sull’immobile</t>
  </si>
  <si>
    <t>Instandhaltungskosten innerhalb 1 Jahr:</t>
  </si>
  <si>
    <t>Coûts de maintenance dans un délai de 1 an :</t>
  </si>
  <si>
    <t>Costi di manutenzione entro 1 anno:</t>
  </si>
  <si>
    <t>Instandhaltungskosten innerhalb 1-2 Jahren:</t>
  </si>
  <si>
    <t>Coûts de maintenance dans un délai de 1 à 2 ans :</t>
  </si>
  <si>
    <t>Costi di manutenzione entro 1-2 anni:</t>
  </si>
  <si>
    <t>Instandhaltungskosten innerhalb 3-6 Jahren:</t>
  </si>
  <si>
    <t>Coûts de maintenance dans un délai de 3 à 6 ans :</t>
  </si>
  <si>
    <t>Costi di manutenzione entro 3-6 anni:</t>
  </si>
  <si>
    <t>Instandhaltungskosten innerhalb 7-12 Jahren:</t>
  </si>
  <si>
    <t>Coûts de maintenance dans un délai de 7 à 12 ans :</t>
  </si>
  <si>
    <t>Costi di manutenzione entro 7-12 anni:</t>
  </si>
  <si>
    <t>Zeile duplizieren</t>
  </si>
  <si>
    <t>Dupliquer la ligne</t>
  </si>
  <si>
    <t>Duplica riga</t>
  </si>
  <si>
    <t>Zeile entfernen</t>
  </si>
  <si>
    <t>Supprimer la ligne</t>
  </si>
  <si>
    <t>Rimuovi riga</t>
  </si>
  <si>
    <t>Saisie et évaluation de l’état</t>
  </si>
  <si>
    <t>Rilievo e valutazione dello stato</t>
  </si>
  <si>
    <t>Objekt</t>
  </si>
  <si>
    <t>Objet</t>
  </si>
  <si>
    <t>Immobile</t>
  </si>
  <si>
    <t>Zustandskategorie ZK</t>
  </si>
  <si>
    <t>Catégorie d’état (ZK)</t>
  </si>
  <si>
    <t>Categoria ZK</t>
  </si>
  <si>
    <t>ZK 1:</t>
  </si>
  <si>
    <t>ZK 1 :</t>
  </si>
  <si>
    <t>ZK 2:</t>
  </si>
  <si>
    <t>ZK 2 :</t>
  </si>
  <si>
    <t>ZK 3:</t>
  </si>
  <si>
    <t>ZK 3 :</t>
  </si>
  <si>
    <t>ZK 4:</t>
  </si>
  <si>
    <t>ZK 4 :</t>
  </si>
  <si>
    <t>ZK 5:</t>
  </si>
  <si>
    <t>ZK 5 :</t>
  </si>
  <si>
    <t>Elemente</t>
  </si>
  <si>
    <t>Éléments</t>
  </si>
  <si>
    <t>Elementi</t>
  </si>
  <si>
    <t>Total</t>
  </si>
  <si>
    <t>Totale</t>
  </si>
  <si>
    <t>Übersicht erfasste Anlagen, Bauteile und Apparate</t>
  </si>
  <si>
    <t>Aperçu des installations, éléments de construction et appareils saisis</t>
  </si>
  <si>
    <t>Panoramica impianti, elementi strutturali e apparecchi registrati</t>
  </si>
  <si>
    <t>Ja</t>
  </si>
  <si>
    <t>Oui</t>
  </si>
  <si>
    <t>Sì</t>
  </si>
  <si>
    <t>Nein</t>
  </si>
  <si>
    <t>Non</t>
  </si>
  <si>
    <t>No</t>
  </si>
  <si>
    <t>Es wurde bereits eine Datei importiert. Bitte öffne eine neue Erfassungstabelle.</t>
  </si>
  <si>
    <t>Un fichier a déjà été importé. Ouvrez un nouveau tableau de saisie.</t>
  </si>
  <si>
    <t>È già stato importato un file. Aprire una nuova tabella di registrazione.</t>
  </si>
  <si>
    <t>Die importierten Daten sind in grüner Schriftfarbe dargestellt.
Bitte bestätigen Sie die einzelnen Angaben mittels Doppelklick in das entsprechende Feld und dem Drücken der Enter-Taste.</t>
  </si>
  <si>
    <t>Les données importées sont présentées en vert.
Confirmez les données indiquées en double-cliquant dans le champ correspondant et en appuyant sur la touche Entrée.</t>
  </si>
  <si>
    <t>I dati importati sono evidenziati in verde.
Si prega di confermare i singoli dati con un doppio clic nel relativo campo e poi cliccando sul tasto Invio.</t>
  </si>
  <si>
    <t>ZB-Tool erfolgreich importiert</t>
  </si>
  <si>
    <t>ZB Tool importé avec succès</t>
  </si>
  <si>
    <t>Tool ZB importato correttamente</t>
  </si>
  <si>
    <t>Erfassungstabelle erfolgreich importiert</t>
  </si>
  <si>
    <t>Tableau de saisie importé avec succès</t>
  </si>
  <si>
    <t>Tabella di registrazione importata correttamente</t>
  </si>
  <si>
    <t>Bitte alle grünen Felder bestätigen</t>
  </si>
  <si>
    <t>Veuillez confirmer tous les champs verts</t>
  </si>
  <si>
    <t>Si prega di confermare tutti i campi verdi</t>
  </si>
  <si>
    <t>Bemerkung zu Objekt</t>
  </si>
  <si>
    <t>Remarque sur l’objet</t>
  </si>
  <si>
    <t>Osservazione sull’immobile</t>
  </si>
  <si>
    <t>Avis Maint./type d’avis IM</t>
  </si>
  <si>
    <t>Notificazione IH/tipo di notificazione IM</t>
  </si>
  <si>
    <t>Zuruf LBA</t>
  </si>
  <si>
    <t>Communication BLA</t>
  </si>
  <si>
    <t>Comunicazione BLEs</t>
  </si>
  <si>
    <t>IS-Massnahme unplanbar an PUM (&gt; 100k)</t>
  </si>
  <si>
    <t>Mesure ReE non prévisible à PUM (&gt; 100 k)</t>
  </si>
  <si>
    <t xml:space="preserve">Misura IS non pianificabile a PUM (&gt;100k)  </t>
  </si>
  <si>
    <t>IS-Massnahme planbar</t>
  </si>
  <si>
    <t>Mesure ReE prévisible</t>
  </si>
  <si>
    <t>Misura IS pianificabile</t>
  </si>
  <si>
    <t>Voranmeldung langfristig</t>
  </si>
  <si>
    <t>Préavis à long terme</t>
  </si>
  <si>
    <t>Preannuncio a lungo termine</t>
  </si>
  <si>
    <t>Massnahme empfohlen</t>
  </si>
  <si>
    <t>Mesure recommandée</t>
  </si>
  <si>
    <t>Misura raccomandata</t>
  </si>
  <si>
    <t>Eigentümerhaftung</t>
  </si>
  <si>
    <t>Responsabilité du propriétaire</t>
  </si>
  <si>
    <t>Responsabilità proprietario</t>
  </si>
  <si>
    <t>Gesetzliche Auflagen</t>
  </si>
  <si>
    <t>Obligations légales</t>
  </si>
  <si>
    <t>Oneri legali</t>
  </si>
  <si>
    <t>Betriebssicherheit</t>
  </si>
  <si>
    <t>Sécurité de l’exploitation</t>
  </si>
  <si>
    <t>Sicurezza di gestione</t>
  </si>
  <si>
    <t>Auflagen Departement</t>
  </si>
  <si>
    <t>Obligations Département</t>
  </si>
  <si>
    <t>Oneri dipartimento</t>
  </si>
  <si>
    <t>Funktionstauglichkeit</t>
  </si>
  <si>
    <t>Fonctionnalité</t>
  </si>
  <si>
    <t>Funzionalità</t>
  </si>
  <si>
    <t>Conservation de la valeur</t>
  </si>
  <si>
    <t>Conservazione del valore</t>
  </si>
  <si>
    <t>Erfassungstabelle ETab</t>
  </si>
  <si>
    <t>Tableau de saisie (ETab)</t>
  </si>
  <si>
    <t>Tabella di registrazione ETab</t>
  </si>
  <si>
    <t>Les champs marqués d’un * sont obligatoires</t>
  </si>
  <si>
    <t>I campi contrassegnati con il simbolo * sono campi obbligatori</t>
  </si>
  <si>
    <t>(z.B. genutzt/ungenutzt, Plangrundlagen etc.)</t>
  </si>
  <si>
    <t>(p. ex. utilisé/non utilisé, bases de planification, etc.)</t>
  </si>
  <si>
    <t>(ad es. utilizzato/non utilizzato, basi cartografiche, ecc.)</t>
  </si>
  <si>
    <t>Willkommen in der Erfassungstabelle von armasuisse Immobilien. Weitere Infos zur Zustandsbeurteilung sind unter dem folgenden Sharepoint-Link abrufbar: </t>
  </si>
  <si>
    <t>Bienvenue dans le tableau de saisie d’armasuisse Immobilier. Pour plus d’informations sur l’évaluation de l’état, consultez le lien Sharepoint suivant : </t>
  </si>
  <si>
    <t>Le diamo il benvenuto nella tabella di registrazione di armasuisse Immobili. Ulteriori informazioni sulla valutazione dello stato sono disponibili al seguente link di SharePoint.  </t>
  </si>
  <si>
    <t>eBKP-Code</t>
  </si>
  <si>
    <t>Code eCCC</t>
  </si>
  <si>
    <t xml:space="preserve">Codice eBKP </t>
  </si>
  <si>
    <t>Info</t>
  </si>
  <si>
    <t>Zurück zu "Objekt erfassen"</t>
  </si>
  <si>
    <t>Retour à « Saisir l’objet »</t>
  </si>
  <si>
    <t>Tornare a «Registrazione immobile»</t>
  </si>
  <si>
    <t>Zapp</t>
  </si>
  <si>
    <t>Abschluss ETab</t>
  </si>
  <si>
    <t>Fin ETab</t>
  </si>
  <si>
    <t>Conclusione ETab</t>
  </si>
  <si>
    <t>Zustandskategorie aggregiert</t>
  </si>
  <si>
    <t>Catégorie d’état agrégée</t>
  </si>
  <si>
    <t>Categoria stato aggregata</t>
  </si>
  <si>
    <t xml:space="preserve">Die Zustandskategorie für den Übertrag ins ZAPP wird aufgrund der Eingaben auf der Seite Zustandserfassung automatisch berechnet. Dabei wird in einem ersten Schritt das arithmetische Mittel der eingegebenen ZK von gleichen Bauteilen gebildet, anschliessend wird das arithmetische Mittel aller erfassten ZK pro Bauteil auf eBKP Stufe 2 gebildet. Die berechnete ZK kann überschrieben werden. </t>
  </si>
  <si>
    <t xml:space="preserve">La catégorie d’état pour le transfert dans ZAPP est calculée automatiquement sur la base des données entrées dans la page Saisie de l’état. Pour cela, dans un premier temps, la moyenne arithmétique des ZK saisies pour des éléments de construction identiques est établie, puis la moyenne arithmétique de toutes les ZK saisies par élément de construction est établie au niveau 2 de l’eCCC. La ZK calculée peut être écrasée. </t>
  </si>
  <si>
    <t xml:space="preserve">La categoria di stato per la trasmissione a ZAPP viene calcolata automaticamente in base ai dati sulla pagina di rilievo dello stato. In una prima fase viene calcolata la media aritmetica delle ZK inserite degli elementi strutturali uguali, seguita dalla media aritmetica di tutte le ZK registrate per elemento strutturale al livello 2 dell’eBKP. La ZK calcolata può essere sovrascritta. </t>
  </si>
  <si>
    <t>eBKP (ZAPP)</t>
  </si>
  <si>
    <t>eCCC (ZAPP)</t>
  </si>
  <si>
    <t>Codice</t>
  </si>
  <si>
    <t>Denominazione</t>
  </si>
  <si>
    <t>Link zu Infos</t>
  </si>
  <si>
    <t>Lien vers informations</t>
  </si>
  <si>
    <t>Link alle informazioni</t>
  </si>
  <si>
    <t>Die folgenden Stammdaten sind durch den BeIMB im Rahmen des Modul 1 auf ihre Richtigkeit zu überprüfen.</t>
  </si>
  <si>
    <t>Le MaIMB doit vérifier la justesse des données de base suivantes dans le cadre du module 1.</t>
  </si>
  <si>
    <t xml:space="preserve">La correttezza dei seguenti dati di base deve essere verificata dal MaIMB nell’ambito del modulo 1. </t>
  </si>
  <si>
    <t>Bemerkung</t>
  </si>
  <si>
    <t>Remarque</t>
  </si>
  <si>
    <t>Osservazione</t>
  </si>
  <si>
    <t>Stammdaten korrekt?</t>
  </si>
  <si>
    <t>Données de base correctes ?</t>
  </si>
  <si>
    <t>I dati di base sono corretti?</t>
  </si>
  <si>
    <t>PLAUSIBILISIERUNG STAMMDATEN</t>
  </si>
  <si>
    <t>CONTRÔLE DE PLAUSIBILITÉ DONNÉES DE BASE</t>
  </si>
  <si>
    <t>PLAUSIBILIZZAZIONE DATI DI BASE</t>
  </si>
  <si>
    <t>Falls der BeIMB im Rahmen des Moduls 1 Unstimmigkeiten bei den folgenden Stammdaten feststellt, können diese hier erfasst werden.</t>
  </si>
  <si>
    <t>Si, dans le cadre du module 1, le MaIMB constate des incohérences dans les données de base suivantes, celles-ci peuvent être saisies ici.</t>
  </si>
  <si>
    <t>Se nell’ambito del modulo 1 il MaIMB rileva anomalie nei seguenti dati di base, è possibile registrarle qui.</t>
  </si>
  <si>
    <t>ÜBERPRÜFUNG STAMMDATEN</t>
  </si>
  <si>
    <t>VÉRIFICATION DES DONNÉES DE BASE</t>
  </si>
  <si>
    <t>VERIFICA DATI DI BASE</t>
  </si>
  <si>
    <t>Zustandsbeurteilung Chart</t>
  </si>
  <si>
    <t>Optional</t>
  </si>
  <si>
    <t>Facultatif</t>
  </si>
  <si>
    <t>Facoltativo</t>
  </si>
  <si>
    <t>Als Hilfestellung wird der Gebäudezustand aufgrund des Reprowerts und der erfassten Instandhaltungskosten automatisch berechnet. Bitte geben Sie hierfür den Reprowert des Gebäudes an:</t>
  </si>
  <si>
    <t>À titre d’aide, l’état du bâtiment est calculé automatiquement sur la base de la valeur de reproduction et des coûts de maintenance saisis. Indiquez ici la valeur de reproduction du bâtiment :</t>
  </si>
  <si>
    <t>Come aiuto, lo stato dell’edificio viene calcolato automaticamente sulla base del valore di riproduzione e dei costi di manutenzione registrati. Si prega di indicare a tal fine il valore di riproduzione dell’edificio:</t>
  </si>
  <si>
    <t>Neuwert indexiert in CHF:</t>
  </si>
  <si>
    <t>Valeur à neuf indexée en CHF :</t>
  </si>
  <si>
    <t>Valore a nuovo indicizzato in CHF:</t>
  </si>
  <si>
    <t>Anteil Instandhaltungskosten bezogen auf Reprowert in %:</t>
  </si>
  <si>
    <t>Part des coûts de maintenance rapportée à la valeur de reproduction en % :</t>
  </si>
  <si>
    <t>Quota dei costi di manutenzione rispetto al valore di riproduzione in %:</t>
  </si>
  <si>
    <t>berechneter Gebäudezustand:</t>
  </si>
  <si>
    <t>État du bâtiment calculé :</t>
  </si>
  <si>
    <t>Stato dell’edificio calcolato:</t>
  </si>
  <si>
    <t>Wollen Sie die Zustandsaggregation neu berechnen?</t>
  </si>
  <si>
    <t>Souhaitez-vous recalculer l’agrégation d’état ?</t>
  </si>
  <si>
    <t>Si desidera calcolare nuovamente l’aggregazione dello stato?</t>
  </si>
  <si>
    <t>Gebäudezustand (GZ)</t>
  </si>
  <si>
    <t>État du bâtiment (GZ)</t>
  </si>
  <si>
    <t>Stato dell’edificio (GZ)</t>
  </si>
  <si>
    <t>EBKP</t>
  </si>
  <si>
    <t>DO NOT MOVE</t>
  </si>
  <si>
    <t>DEUTSCH</t>
  </si>
  <si>
    <t>FRANZÖSISCH</t>
  </si>
  <si>
    <t>ITALIENISCH</t>
  </si>
  <si>
    <t>OUTPUT</t>
  </si>
  <si>
    <t>A</t>
  </si>
  <si>
    <t>Grundstück</t>
  </si>
  <si>
    <t>Erwerb und Nebenkosten zu Grundstück und Baurecht</t>
  </si>
  <si>
    <t>Terrain</t>
  </si>
  <si>
    <t>Acquisition du terrain et du droit de superficie, ainsi que frais accessoires</t>
  </si>
  <si>
    <t>A01</t>
  </si>
  <si>
    <t>Grundstück, Baurecht</t>
  </si>
  <si>
    <t>Erwerb von Grundstücken und Baurecht
Hinweis: Nebenkosten zu Grundstück, Baurecht (A02); Planungskosten (V)</t>
  </si>
  <si>
    <t>Terrain, droit de superficie</t>
  </si>
  <si>
    <t>Acquisition du terrain et du droit de superficie</t>
  </si>
  <si>
    <t>A01.01</t>
  </si>
  <si>
    <t>Grundstückserwerb</t>
  </si>
  <si>
    <t>Grundstückserwerb und kalkulatorische Kosten für Grundstückserwerb</t>
  </si>
  <si>
    <t>Acquisition du terrain</t>
  </si>
  <si>
    <t>Acquisition du terrain, coûts précalculés pour l’ acquisition du terrain</t>
  </si>
  <si>
    <t>- Lignes à courant fort (haute tension, basse tension)
- Regards, tracés, blocs de tubes</t>
  </si>
  <si>
    <t>A01.02</t>
  </si>
  <si>
    <t>Baurechtserwerb</t>
  </si>
  <si>
    <t>Erwerb des Baurechts und Baurechtszins bis zur Inbetriebnahme der gebrauchstauglichen und mängelfreien Anlage</t>
  </si>
  <si>
    <t>Acquisition du droit de superficie</t>
  </si>
  <si>
    <t>Acquisition du droit de superficie, redevances pour droits de superficie jusqu’ à la mise en service des installations prêtes à fonctionner sans défectuosité</t>
  </si>
  <si>
    <t>- Lignes à courant faible (Cu, Koax)
- Ligne de télécommunication et de communication de données (Cu, Koax, LWL)
- Regards, tracés, blocs de tubes</t>
  </si>
  <si>
    <t>A01.03</t>
  </si>
  <si>
    <t>Bauwerkserwerb</t>
  </si>
  <si>
    <t>Erwerb von Bauwerken und Bauteilen, einschliesslich Brandmauereinkauf</t>
  </si>
  <si>
    <t>Acquisition de bâtiments et d'ouvrages</t>
  </si>
  <si>
    <t>Acquisition de bâtiments et d’ ouvrages (tout ou parties), y compris acquisition du droit de mitoyenneté</t>
  </si>
  <si>
    <t>- Conduites de chauffage
- Conduites de carburant
- Regards, tracés, blocs de tubes</t>
  </si>
  <si>
    <t>A01.04</t>
  </si>
  <si>
    <t>Perimeterbeitrag</t>
  </si>
  <si>
    <t>Beiträge an Erschliessungsperimeter</t>
  </si>
  <si>
    <t>Participation des bordiers</t>
  </si>
  <si>
    <t>Participation à la viabilisation du terrain (voirie, égouts, adductions)</t>
  </si>
  <si>
    <t>- Conduites de refroidissement à distance
- Regards, tracés, blocs de tubes</t>
  </si>
  <si>
    <t>A02</t>
  </si>
  <si>
    <t>Nebenkosten zu Grundstück, Baurecht</t>
  </si>
  <si>
    <t>Nebenkosten zu Grundstück und Baurecht
Hinweis: Nebenkosten zu Erstellung (W)</t>
  </si>
  <si>
    <t>Frais accessoires à l'acquisition du terrain et du droit de superficie</t>
  </si>
  <si>
    <t>Frais accessoires à l’ acquisition du terrain et du droit de superficie</t>
  </si>
  <si>
    <t>- Conduites d’eau
- Regards, tracés, blocs de tubes</t>
  </si>
  <si>
    <t>A02.01</t>
  </si>
  <si>
    <t>Handänderungssteuer, Gewinnsteuer</t>
  </si>
  <si>
    <t>Handänderungs- und Grundstücksgewinnsteuer</t>
  </si>
  <si>
    <t>Droits de mutation, impôts sur le gain immobilier</t>
  </si>
  <si>
    <t>Droits de mutation, impôts sur les gains immobiliers</t>
  </si>
  <si>
    <t>- Conduites d’eaux usées
- Regards, tracés, blocs de tubes</t>
  </si>
  <si>
    <t>A02.02</t>
  </si>
  <si>
    <t>Notariatskosten</t>
  </si>
  <si>
    <t>Frais de notaire</t>
  </si>
  <si>
    <t>- Conduites d'eaux pluviales (Regenwasserleitung)
- Regards, tracés, blocs de tubes</t>
  </si>
  <si>
    <t>A02.03</t>
  </si>
  <si>
    <t>Grundbuchgebühr</t>
  </si>
  <si>
    <t>Gebühren für den Grundbucheintrag</t>
  </si>
  <si>
    <t>Taxes d'inscription au registre foncier</t>
  </si>
  <si>
    <t>Taxes d’ inscription au registre foncier</t>
  </si>
  <si>
    <t>- Conduites de gaz
- Regards, tracés, blocs de tubes</t>
  </si>
  <si>
    <t>A02.04</t>
  </si>
  <si>
    <t>Anwaltskosten, Gerichtskosten</t>
  </si>
  <si>
    <t>Anwalts- und Gerichtskosten zu Grundstücks- und Baurechtserwerb</t>
  </si>
  <si>
    <t>Frais d'avocat, frais de justice</t>
  </si>
  <si>
    <t>Frais d’ avocat et de justice dans le cadre de l’ acquisition du terrain et du droit de superficie</t>
  </si>
  <si>
    <t>A02.05</t>
  </si>
  <si>
    <t>Vermittlungsprovision</t>
  </si>
  <si>
    <t>Provisionen für die Vermittlung von Grundstücks- und Baurechtserwerb</t>
  </si>
  <si>
    <t>Commissions aux intermédiaires</t>
  </si>
  <si>
    <t>Commissions aux intermédiaires dans le cadre de l’ acquisition du terrain et du droit de superficie</t>
  </si>
  <si>
    <t>A02.06</t>
  </si>
  <si>
    <t>Abfindung, Servitut</t>
  </si>
  <si>
    <t>Entschädigungen an Dritte zu Grundstücks- und Baurechtserwerb, Abgeltung für Servitute, einschlieslich Inkonvenienzentschädigung und Entschädigungen für Ersatzmassnahmen</t>
  </si>
  <si>
    <t>Indemnisations, servitudes</t>
  </si>
  <si>
    <t>Indemnisation de tiers dans le cadre de l’ acquisition du terrain et du droit de superficie, frais de constitution et de radiation de servitudes, y compris indemnisations pour inconvénients et pour mesures de compensation</t>
  </si>
  <si>
    <t>- Etanchéité, isolation de la dalle</t>
  </si>
  <si>
    <t>A02.07</t>
  </si>
  <si>
    <t>Vermessung, Vermarkung</t>
  </si>
  <si>
    <t>Amtliche Vermessung, Vermarkung und Parzellierung von Grundstücken</t>
  </si>
  <si>
    <t>Topométrie, bornage</t>
  </si>
  <si>
    <t>Mensuration officielle, abornement, parcellement du terrain</t>
  </si>
  <si>
    <t>- Semelle isolée, semelle filante
- Coffrage, couche de propreté</t>
  </si>
  <si>
    <t>Vorbereitung</t>
  </si>
  <si>
    <t>Bauvorbereitung und Bauunterstützung</t>
  </si>
  <si>
    <t>Travaux préparatoires</t>
  </si>
  <si>
    <t>Travaux préparatoires et appui aux travaux</t>
  </si>
  <si>
    <t>- Dalle de fondation
- Fondations / dalle
- Coffrage, couche de propreté</t>
  </si>
  <si>
    <t>B01</t>
  </si>
  <si>
    <t>Untersuchung, Aufnahme, Messung</t>
  </si>
  <si>
    <t>Baugrunduntersuchungen, Bestandesaufnahmen und Messungen</t>
  </si>
  <si>
    <t>Analyses, relevés, mesures</t>
  </si>
  <si>
    <t>Etudes géotechniques, relevés, mesures</t>
  </si>
  <si>
    <t>B01.01</t>
  </si>
  <si>
    <t>Baugrunduntersuchung</t>
  </si>
  <si>
    <t>Untersuchungen zur Beschaffenheit des Untergrundes und der Grundwasssersituation sowie Vorversuche zur Fundamentdimensionierung wie Versuchsanker und dgl.</t>
  </si>
  <si>
    <t>Etudes géotechniques</t>
  </si>
  <si>
    <t>Etudes géotechniques destinées à déterminer la nature du sous-sol et la situation en ce qui concerne les eaux souterraines, ainsi qu’ essais préliminaires pour le dimensionnement des fondations, tels qu’ ancrages d’ essai, etc.</t>
  </si>
  <si>
    <t>B01.02</t>
  </si>
  <si>
    <t>Bestandesaufnahme</t>
  </si>
  <si>
    <t>Bestands- und Zustandsaufnahmen von Bauwerken, Materialien, Gelände, Fauna, Flora, Oberflächen- und Grundwasser, einschliesslich Probenahmen, Prüfverfahren und Laboruntersuchungen und dgl.</t>
  </si>
  <si>
    <t>Relevé</t>
  </si>
  <si>
    <t>Relevés des dimensions et de l’ état des ouvrages et des matériaux, ainsi que relevés du terrain, de la faune, de la flore, des eaux superficielles et des eaux souterraines, y compris prélèvements d’ échantillons, procédures d’ essais, analyses en laboratoire etc.</t>
  </si>
  <si>
    <t>B01.03</t>
  </si>
  <si>
    <t>Umweltmessung</t>
  </si>
  <si>
    <t>Messungen von Umweltbelastungen durch Lärm, Schadstoffe und dgl. vor und während der Realisierung</t>
  </si>
  <si>
    <t>Mesures relatives à l'environnement</t>
  </si>
  <si>
    <t>Détermination par mesures de l’ état des nuisances dues au bruit, à la pollution par des substances toxiques etc., avant et pendant la réalisation</t>
  </si>
  <si>
    <t>- Paroi extérieure (Béton/béton armé, brique/brique silico-calcaire, construction métallique/construction en acier, construction en bois)</t>
  </si>
  <si>
    <t>B01.04</t>
  </si>
  <si>
    <t>Überwachung</t>
  </si>
  <si>
    <t>Überwachungen wie Setzungsmessungen, Erschütterungsmessungen, Bauwerks- und Rissüberwachungen und dgl. während der Realisierung</t>
  </si>
  <si>
    <t>Surveillance</t>
  </si>
  <si>
    <t>Surveillance des déformations, tassements, ébranlements, surveillance des ouvrages, contrôle des fissures etc. pendant la réalisation</t>
  </si>
  <si>
    <t>- Paroi intérieure (Béton/béton armé, brique/brique silico-calcaire, construction métallique/construction en acier, construction en bois)</t>
  </si>
  <si>
    <t>B02</t>
  </si>
  <si>
    <t>Baustelleneinrichtung</t>
  </si>
  <si>
    <t>Einrichten, Vorhalten, Umstellen und Entfernen der Baustelleneinrichtungen</t>
  </si>
  <si>
    <t>Installations de chantier</t>
  </si>
  <si>
    <t>Mise en place, mise à disposition, déplacements et enlèvement des installations de chantier</t>
  </si>
  <si>
    <t>B02.01</t>
  </si>
  <si>
    <t>Baustellenerschliessung</t>
  </si>
  <si>
    <t>Innere und äusserer Baustellenerschliessung, Umschlag- und Lagerplätze, einschliesslich Abschrankungen, Emissionsschutz und dgl.</t>
  </si>
  <si>
    <t>Dessertes de chantier</t>
  </si>
  <si>
    <t>Dessertes de chantier (voies d’ accès et intérieures), places de transbordement et de dépôt, y compris clôtures, protection contre les émissions, etc.</t>
  </si>
  <si>
    <t>- Appui extérieur (Béton/béton armé, brique/brique silico-calcaire, construction métallique/construction en acier, construction en bois)</t>
  </si>
  <si>
    <t>B02.02</t>
  </si>
  <si>
    <t>Versorgung, Entsorgung</t>
  </si>
  <si>
    <t>Versorgung mit Wasser, elektrischer Energie, Abfall- und Abwasserentsorgung sowie Baustellenbeleuchtung und Telekommunikationsanlagen, einschliesslich Leitungen, Einrichtungen für die Behandlung von Baustellenabwasser wie Neutralisationsanlagen, Absetzbecken und dgl.</t>
  </si>
  <si>
    <t>Alimentation, élimination</t>
  </si>
  <si>
    <t>Alimentation en eau et en électricité, évacuation des déchets et des eaux usées, éclairage de chantier et installations de télécommunication, y compris canalisations, conduites et lignes, ainsi qu’ équipements de traitement des eaux de chantier, telles qu’ installations de neutralisation, bassins de décantation, etc.</t>
  </si>
  <si>
    <t>- Appui intérieur (Béton/béton armé, brique/brique silico-calcaire, construction métallique/construction en acier, construction en bois)</t>
  </si>
  <si>
    <t>B02.03</t>
  </si>
  <si>
    <t>Arbeitsraum, Aufenthaltsraum</t>
  </si>
  <si>
    <t>Arbeits- und Aufenthaltsräume, einschliesslich Wohncontainer und dgl.</t>
  </si>
  <si>
    <t>Ateliers, réfectoires</t>
  </si>
  <si>
    <t>Ateliers et réfectoires, y compris conteneurs habitables, etc.</t>
  </si>
  <si>
    <t>B02.04</t>
  </si>
  <si>
    <t>Hebe-, Verlade-, Transport-, Lagereinrichtung</t>
  </si>
  <si>
    <t>Hebe-, Verlade-, Transport-, Lagereinrichtungen für Baumaterialien und Personentransporte auf der Baustelle</t>
  </si>
  <si>
    <t>Equipements de levage, de chargement, de transport et de stockage</t>
  </si>
  <si>
    <t>Equipements de levage, de chargement, de transport et de stockage des matériaux ainsi que moyens de transport pour personnes, sur le chantier</t>
  </si>
  <si>
    <t>- Béton / béton armé / ciment composite (Béton/béton armé/ciment composite, brique/brique silico-calcaire, construction métallique/construction en acier, construction en bois)</t>
  </si>
  <si>
    <t>B02.05</t>
  </si>
  <si>
    <t>Einrichtung für Materialaufbereitung</t>
  </si>
  <si>
    <t>Einrichtungen für die Aufbereitung und Wiederverwertung von Materialien</t>
  </si>
  <si>
    <t>Equipements de préparation des matériaux</t>
  </si>
  <si>
    <t>Equipements de traitement et de recyclage des matériaux</t>
  </si>
  <si>
    <t>- Escaliers, rampe (Béton/béton armé/ciment composite, brique/brique silico-calcaire, construction métallique/construction en acier, construction en bois)</t>
  </si>
  <si>
    <t>B02.06</t>
  </si>
  <si>
    <t>Witterungsbedingte Baumassnahmen</t>
  </si>
  <si>
    <t>Zusätzliche Massnahmen für das Wärmen, Schützen, Räumen und dgl. von Bauteilen</t>
  </si>
  <si>
    <t>Mesures à prendre liées aux conditions météorologiques</t>
  </si>
  <si>
    <t>Mesures complémentaires pour le chauffage et la protection de parties d’ ouvrages, y compris déblaiements etc.</t>
  </si>
  <si>
    <t>- Paliers (Béton/béton armé/ciment composite, brique/brique silico-calcaire, construction métallique/construction en acier, construction en bois)</t>
  </si>
  <si>
    <t>B02.07</t>
  </si>
  <si>
    <t>Baustellenorganisation, Sicherheit</t>
  </si>
  <si>
    <t>Unterstützung der Organisation, Kontrolle und Bewachung der Baustelle, einschliesslich Personal und Anlagen</t>
  </si>
  <si>
    <t>Organisation du chantier, sécurisation</t>
  </si>
  <si>
    <t>Mesures d’ appui à l’ organisation, au contrôle et à la surveillance du chantier, y compris main-d’ oeuvre et équipement</t>
  </si>
  <si>
    <t>- Toiture (Béton/béton armé/ciment composite, brique/brique silico-calcaire, construction métallique/construction en acier, construction en bois)</t>
  </si>
  <si>
    <t>B02.08</t>
  </si>
  <si>
    <t>Schutzmassnahme für Umgebung</t>
  </si>
  <si>
    <t>Schutz von bestehenden Bauwerken und Vegetation</t>
  </si>
  <si>
    <t>Mesures de protection des abords</t>
  </si>
  <si>
    <t>Protection des ouvrages et de la végétation existants</t>
  </si>
  <si>
    <t>B03</t>
  </si>
  <si>
    <t>Provisorium</t>
  </si>
  <si>
    <t>Provisorische Gebäude, Bauteile, Ausstattungen und dgl. für die Aufrechterhaltung eines bestehenden Betriebs bis zur Inbetriebnahme der gebrauchstauglichen und mängelfreien Anlage
Hinweis: Baustelleneinrichtung (B02)</t>
  </si>
  <si>
    <t>Aménagements provisoires</t>
  </si>
  <si>
    <t>Aménagements provisoires tels que bâtiments, ouvrages, dispositifs de protection, etc., destinés à maintenir l’ exploitation jusqu’ à la mise en service des installations prêtes à fonctionner sans défectuosité</t>
  </si>
  <si>
    <t>B03.01</t>
  </si>
  <si>
    <t>Provisorisches Rückhaltesystem</t>
  </si>
  <si>
    <t>Provisorische Rückhaltesysteme gegen den Anprall oder Absturz von Personen und Fahrzeugen</t>
  </si>
  <si>
    <t>Dispositifs de retenue provisoires</t>
  </si>
  <si>
    <t>Dispositifs de retenue provisoires pour personnes et véhicules (protection contre les chocs et les chutes)</t>
  </si>
  <si>
    <t>B03.02</t>
  </si>
  <si>
    <t>Provisorische Werkleitung</t>
  </si>
  <si>
    <t>Provisorische Anlagen und  Leitungen sowie Verlegung bestehender Leitungen</t>
  </si>
  <si>
    <t>Canalisations et conduites provisoires</t>
  </si>
  <si>
    <t>Installations, canalisations et conduites provisoires, ainsi que déplacement provisoire de canalisations et conduites existantes</t>
  </si>
  <si>
    <t>B03.03</t>
  </si>
  <si>
    <t>Provisorisches Gebäude</t>
  </si>
  <si>
    <t>Provisorische Gebäude für die Aufrechterhaltung eines bestehenden Betriebs, einschliesslich Technik, Ausbau, Ausstattung und Demontage</t>
  </si>
  <si>
    <t>Bâtiments provisoires</t>
  </si>
  <si>
    <t>Bâtiments provisoires, destinés à maintenir une exploitation existante, y compris installations techniques, aménagements, équipements et démontage</t>
  </si>
  <si>
    <t>B03.04</t>
  </si>
  <si>
    <t>Provisorische Verkehrsanlage</t>
  </si>
  <si>
    <t>Provisorische Verkehrs- und Kunstbauten für Umleitungen, Hilfsbrücken, einschliesslich Signalisation, Markierung und Demontage</t>
  </si>
  <si>
    <t>Infrastructures de transport provisoires</t>
  </si>
  <si>
    <t>Infrastructures de transport et ouvrages d’ art provisoires, tels que déviations, ponts provisoires, etc., y compris signalisation, marquage et démontage</t>
  </si>
  <si>
    <t>B03.05</t>
  </si>
  <si>
    <t>Provisorischer Ausbau, Ausstattung</t>
  </si>
  <si>
    <t>Provisorischer Ausbau und provisorische Ausstattung wie Mobiliar, Kleininventar und dgl.</t>
  </si>
  <si>
    <t>Aménagements provisoires, équipements</t>
  </si>
  <si>
    <t>Aménagements et équipements provisoires tels que mobilier, petit inventaire, etc.</t>
  </si>
  <si>
    <t>- Unité auxiliaire d'alimentation (Réservoir journalier, Alimentation en combustible, Groupe-moteur, Générateur, Batterie de démarrage, Echangeur de chaleur, Conduite d'évacuation de gaz et cheminée, Installation de refroidissement, Organes de commande et de sécurité)
- Installation photovoltaïque (Panneau solaire, Ondulateur/redresseur)</t>
  </si>
  <si>
    <t xml:space="preserve">Erschliessung durch Werkleitungen 
</t>
  </si>
  <si>
    <t>Erschliessung des Bauwerks durch Werkleitungen bis Hausanschluss, einschliesslich Grundstückserschliessung</t>
  </si>
  <si>
    <t>Raccordement aux réseaux</t>
  </si>
  <si>
    <t>Raccordement des bâtiments aux réseaux de distribution et d’évacuation, à l’intérieur et à l extérieur de la parcelle, jusqu’aux branchements d’immeuble</t>
  </si>
  <si>
    <t>- Compteur de courant injecté
- Tableau électrique HT, distribution (Tableau électrique HT, Compteur HT)
- Transformateur
- Tableau électrique BT, distribution (Compteur, Distributeur principal pour la basse tension, Boîtier para-surtension NEMP, circuits de protection, etc.)
- Installation de compensation de l’énergie réactive
- Installation d'éclairage de secours (Installation centrale d'éclairage de secours)
- Installation ASI statique (Ondulateur/redresseur, Installation de batteries, Organes de commande et de sécurité)</t>
  </si>
  <si>
    <t>Starkstromleitung</t>
  </si>
  <si>
    <t>Erschliessung des Bauwerks durch Starkstromleitungen bis Hausanschluss, einschliesslich Grundstückserschliessung</t>
  </si>
  <si>
    <t>Lignes à courant fort</t>
  </si>
  <si>
    <t>Schwachstromleitung</t>
  </si>
  <si>
    <t>Erschliessung des Bauwerks durch Schwachstromleitungen bis Hausanschluss, einschliesslich Grundstückserschliessung</t>
  </si>
  <si>
    <t>Lignes à courant faible</t>
  </si>
  <si>
    <t>- Mise à terre
- Equipotentialité
- Protection intérieure contre la foudre
- Zu- und Verteilleitungen
- Systèmes d'installations, supports de câbles
- Conduites d'amenée et de distribution
- Installations de force et d'éclairage ainsi qu'installations à courant fort pour équipements techniques du bâtiment
- Installations à courant fort avec protection NEMP</t>
  </si>
  <si>
    <t>Fernwärmeleitung</t>
  </si>
  <si>
    <t>Erschliessung des Bauwerks durch Heizungsleitungen bis Hausanschluss, einschliesslich Grundstückserschliessung</t>
  </si>
  <si>
    <t>Conduites de chauffage à distance</t>
  </si>
  <si>
    <t>- Luminaires intérieurs
- Luminaires spéciaux
- Eclairage extérieur (façade)
- Eclairage autonome des voies d'évacuation en cas d'urgence
- Éclairage de sécurité</t>
  </si>
  <si>
    <t>Fernkälteleitung</t>
  </si>
  <si>
    <t>Erschliessung des Bauwerks durch Kälteleitungen bis Hausanschluss, einschliesslich Grundstückserschliessung</t>
  </si>
  <si>
    <t>Conduites de refroidissement à distance</t>
  </si>
  <si>
    <t>- Chauffe-eau
- Lave-linge
- Réchauffeur d'air électrique
- Chauffage électrique (Convecteur mural, Chauffage de chéneaux, Chauffage intérieur de portails)</t>
  </si>
  <si>
    <t>Wasserleitung</t>
  </si>
  <si>
    <t>Erschliessung des Bauwerks durch Wasserleitungen bis Hausanschluss, einschliesslich Grundstückserschliessung</t>
  </si>
  <si>
    <t>Conduites d'eau</t>
  </si>
  <si>
    <t>Raccordement des bâtiments au réseau d’eau sanitaire, à l’intérieur et à l’extérieur de la parcelle, jusqu’aux branchements d’ immeuble</t>
  </si>
  <si>
    <t>Schmutzwasserleitung</t>
  </si>
  <si>
    <t>Erschliessung des Grundstücks und der darauf befindlichen Bauwerke durch Schmutzwasserleitungen bis Hausanschluss, einschliesslich  Grundstückserschliessung</t>
  </si>
  <si>
    <t>Conduites d'eaux usées</t>
  </si>
  <si>
    <t>Raccordement du terrain et des bâtiments implantés au réseau d’évacuation des eaux usées à l’ intérieur et à l’extérieur de la parcelle, jusqu’aux branchements d’immeuble</t>
  </si>
  <si>
    <t>Regenwasserleitung</t>
  </si>
  <si>
    <t>Erschliessung des Grundstücks und der darauf befindlichen Bauwerke durch Regenwasserleitungen bis Hausanschluss, einschliesslich  Grundstückserschliessung</t>
  </si>
  <si>
    <t>Conduites d'eaux pluviales</t>
  </si>
  <si>
    <t>Raccordement du terrain et des bâtiments implantés au réseau d’ évacuation des eaux pluviales à l’ intérieur et à l’ extérieur de la parcelle, jusqu’ aux branchements d’ immeuble</t>
  </si>
  <si>
    <t>Gasleitung</t>
  </si>
  <si>
    <t>Erschliessung des Bauwerks durch Gasleitungen bis Hausanschluss, einschliesslich Grundstückserschliessung</t>
  </si>
  <si>
    <t>Conduites de gaz</t>
  </si>
  <si>
    <t>Raccordement des bâtiments au réseau de gaz, à l’ intérieur et à l’ extérieur de la parcelle, jusqu’ aux branchements d’ immeuble</t>
  </si>
  <si>
    <t>- Installations TED (CUC, Wire-Center)
- Installations téléphoniques
- Montage d'interphones, d’installations d'appel et de recherche de personnes
- Montage d'une installation d'appels lumineux
- Montage d'une installation radio
- Montage d'installations audiovisuelles
- Montage d'installations de radio et de télévision
- Montage des horloges
- Montage d'installations d'antennes
- Montage d'une installation d'évacuation
- Montage d'une installation de communication pour la sécurité (TNA)
- Installation du système d'annonce de dérangements
- Installation de l'automatisation du bâtiment (Niveau gestion, Niveau automatisation, Niveau terrain, Automatisation des locaux, Réseau d'automatisation, Intégration)
- Montage des installations de sécurité (Installation de détection d'effraction, installation d'alarme anti-effraction, Installations de contrôle d'accès (Bixi, Kaba, etc.) Sas, tourniquets, voir E03.2, Installation de vidéosurveillance, Protection du périmètre, protection des environs, Protection du périmètre, protection des environs)
- Installation des mesures de protection incendie de nature technique (Installation de détection d'incendie, Installation de détection de gaz, Installation d'extinction à eau, installation d'extinction à sec, Installations d’extraction de fumée et de chaleur)
- Installations de protection NEMP</t>
  </si>
  <si>
    <t>B05</t>
  </si>
  <si>
    <t xml:space="preserve">Rodung, Rückbau </t>
  </si>
  <si>
    <t>Rodung sowie Abbruch und Demontage von Bauwerken und Bauteilen, einschliesslich Sortierung, Abtransport und Deponie</t>
  </si>
  <si>
    <t>Défrichements, déconstructions</t>
  </si>
  <si>
    <t>Défrichements de même que démolition et démontage d’ ouvrages (tout ou parties), y compris tri, évacuation et mise en décharge</t>
  </si>
  <si>
    <t>- Appareils à courant faible de nature générale (Alimentation, convertisseur, accumulateur, appareil de distribution de courant faible)
- Equipements TED (Routeur, hub, switch, etc.)
- Installations téléphoniques
- Interphone, installation d'appel et de recherche de personnes
- Installation d'appels lumineux
- Installation radio
- Installations audiovisuelles
- Installations de radio et de télévision
- Horloges
- Installations d'antennes
- Installation d'évacuation
- Système de gestion des alarmes (Système de gestion des alarmes, centrale d'alarme, loge)
- Installation de communication pour la sécurité (TNA)
- Protection contre les surtensions et protection NEMP (Limiteur de surtension, Disjoncteurs de protection)</t>
  </si>
  <si>
    <t>B05.01</t>
  </si>
  <si>
    <t>Fällung, Rodung, Umpflanzung</t>
  </si>
  <si>
    <t>Beseitigen und Versetzen vorhandener Bepflanzungen</t>
  </si>
  <si>
    <t>Abattage, défrichement, transplantation</t>
  </si>
  <si>
    <t>Abattage d’arbres, arrachage de plantes, déplacement de plantes existantes</t>
  </si>
  <si>
    <t>B05.02</t>
  </si>
  <si>
    <t>Nicht kontaminierter Rückbau</t>
  </si>
  <si>
    <t>Abbruch und Demontrage nicht kontaminierter Bauwerke und Bauteile sowie Abtrag von Boden- und Untergrundmaterial, einschliesslich Sortierung, Zwischenlagerung, Wiederverwertung, Abtransport und Entsorgung
Hinweis: Nicht komtaminierter Aushub (B06.01)</t>
  </si>
  <si>
    <t>Déconstruction d'ouvrages (tout ou parties) non contaminés</t>
  </si>
  <si>
    <t>Démolition et démontage d’ouvrages non contaminés (tout ou parties), décapage de matériaux de sol et de sous-sol, y compris tri, mise en dépôt provisoire, recyclage, évacuation et élimination</t>
  </si>
  <si>
    <t>- Installation d'automatisation du bâtiment
- Système de gestion de l'énergie
- Système de gestion des alarmes (Système de gestion des alarmes, centrale d'alarme, loge)
- Système d'annonce de dérangements</t>
  </si>
  <si>
    <t>B05.03</t>
  </si>
  <si>
    <t>Kontaminierter Rückbau</t>
  </si>
  <si>
    <t>Abbruch und Demontrage kontaminierter Bauwerke und Bauteile sowie Abtrag von Boden- und Untergrundmaterial, einschliesslich Sortierung, Zwischenlagerung, Wiederverwertung, Abtransport und Entsorgung
Hinweis: Kontaminierter Aushub (B06.02)</t>
  </si>
  <si>
    <t>Déconstruction d'ouvrages (tout ou parties) contaminés</t>
  </si>
  <si>
    <t>Démolition et démontage d’ ouvrages contaminés (tout ou parties), décapage de matériaux de sol et de sous-sol, y compris protections temporaires, tri, mise en dépôt provisoire, évacuation et élimination</t>
  </si>
  <si>
    <t>B06</t>
  </si>
  <si>
    <t>Baugrube</t>
  </si>
  <si>
    <t>Aushub der Baugrube, Materialeinbau und Sicherungsmassnahmen, einschliesslich Abtrag vorhandener Böden
Hinweis: Umgebungsgestaltung (I01)</t>
  </si>
  <si>
    <t>Fouilles</t>
  </si>
  <si>
    <t>Excavation, remblayage et protection de fouilles, y compris défrichement et déblaiement des sols existants</t>
  </si>
  <si>
    <t>B06.01</t>
  </si>
  <si>
    <t>Nicht kontaminierter Aushub</t>
  </si>
  <si>
    <t>Aushub von nicht kontaminiertem Material aus ungespriessten, gespriessten und rückverankerten Baugruben, einschliesslich Transport und Lagerung</t>
  </si>
  <si>
    <t>Excavations, déblais non contaminés</t>
  </si>
  <si>
    <t>Extraction de matériaux non contaminés de fouilles, blindées ou non blindées et ancrées, y compris transport et mise en dépôt</t>
  </si>
  <si>
    <t>B06.02</t>
  </si>
  <si>
    <t>Kontaminierter Aushub</t>
  </si>
  <si>
    <t>Aushub von kontaminiertem Material aus ungespriessten, gespriessten und rückverankerten Baugruben, einschliesslich Transport und Lagerung</t>
  </si>
  <si>
    <t>Excavations, déblais contaminés</t>
  </si>
  <si>
    <t>Extraction de matériaux contaminés de fouilles blindées ou non blindées et ancrées, y compris transport, mise en dépôt et élimination</t>
  </si>
  <si>
    <t>B06.03</t>
  </si>
  <si>
    <t>Böschungssicherung</t>
  </si>
  <si>
    <t>Sicherung und Stabilisierung von Böschungen</t>
  </si>
  <si>
    <t>Stabilisation de talus</t>
  </si>
  <si>
    <t>Protection et stabilisation des talus</t>
  </si>
  <si>
    <t>- Ensembles d’appareillages électriques (Distribution secondaire, Boîtier para-surtension NEMP, circuits de protection, etc.)
- Ensembles d’appareillages électriques, commande (Commande conventionnelle, Commande de porte du sas, Chauffage, Climatisation/Ventilation, Sanitaire, Traitement de l’eau, Installations spéciales, Installations d’éclairage)</t>
  </si>
  <si>
    <t>B06.04</t>
  </si>
  <si>
    <t>Baugrubenabschluss</t>
  </si>
  <si>
    <t>Baugrubenabschlüsse wie temporäre und permanente Schlitz-, Spund-, Rühl- und Nagelwände sowie Ausfachungen, Aussteifungen, Anker und dgl.</t>
  </si>
  <si>
    <t>Enceintes de fouilles</t>
  </si>
  <si>
    <t>Enceintes de fouilles provisoires ou permanentes telles que parois moulées, rideaux de palplanches, parois berlinoises, parois clouées, ainsi que blindages, étayages, ancrages, etc.</t>
  </si>
  <si>
    <t>B06.05</t>
  </si>
  <si>
    <t>Materialeinbau</t>
  </si>
  <si>
    <t>Hinterfüllung von Bauwerken und dgl.
Hinweis: Grünfläche (I03); Hartfläche (I04)</t>
  </si>
  <si>
    <t>Remblayages</t>
  </si>
  <si>
    <t>Remblayage derrière les ouvrages, etc.</t>
  </si>
  <si>
    <t>B06.06</t>
  </si>
  <si>
    <t>Wasserhaltung</t>
  </si>
  <si>
    <t>Grundwasserabsenkungen, Rückversickerungen und dgl. einschliesslich Konzessionen und Gebühren</t>
  </si>
  <si>
    <t>Epuisement des eaux</t>
  </si>
  <si>
    <t>Rabattements de la nappe phréatique, réinfiltrations, etc., y compris concessions et taxes</t>
  </si>
  <si>
    <t>- Einbruchmeldeanlagen/Wertschutzanlage</t>
  </si>
  <si>
    <t>B07</t>
  </si>
  <si>
    <t>Baugrundverbesserung, Bauwerkssicherung</t>
  </si>
  <si>
    <t>Verbesserung des Baugrundes, Spezialfundationen, Unterfangungen und dgl.</t>
  </si>
  <si>
    <t>Amélioration du sol de fondation, protections d'ouvrages</t>
  </si>
  <si>
    <t>Amélioration du sol de fondation, fondations spéciales, reprises en sous-oeuvre, etc.</t>
  </si>
  <si>
    <t>- Installation de contrôle d'accès (Bixi, Kaba, etc.) (Sas, tourniquets, voir E03.02)</t>
  </si>
  <si>
    <t>B07.01</t>
  </si>
  <si>
    <t>Verbesserung Baugrund</t>
  </si>
  <si>
    <t>Verbesserung des Baugrundes mittels Drainagen, hydraulischer Bindemittel, Bodenmaterialersatz, mechanischer Verdichtung, Injektion und Jetting</t>
  </si>
  <si>
    <t>Amélioration du sol de fondation</t>
  </si>
  <si>
    <t>Amélioration du sol de fondation au moyen de drainages, par adjonction de liants hydrauliques, remplacement des matériaux de sol, compactage, injections, jetting, etc.</t>
  </si>
  <si>
    <t>B07.02</t>
  </si>
  <si>
    <t>Pfählung</t>
  </si>
  <si>
    <t>Pfahlfundation, einschliesslich Energiepfähle</t>
  </si>
  <si>
    <t>Pieux de fondation</t>
  </si>
  <si>
    <t>Pieux de fondation, y compris pieux contenant des collecteurs géothermiques</t>
  </si>
  <si>
    <t>B07.03</t>
  </si>
  <si>
    <t>Unterfangung Bauwerk</t>
  </si>
  <si>
    <t>Unterfangung eigener Bauwerke und Bauteile</t>
  </si>
  <si>
    <t>Reprises en sous-oeuvre de l'ouvrage</t>
  </si>
  <si>
    <t>Reprise en sous-oeuvre d’ ouvrages propres (tout ou parties)</t>
  </si>
  <si>
    <t>B07.04</t>
  </si>
  <si>
    <t>Sicherung Bauwerk</t>
  </si>
  <si>
    <t>Sicherung eigener Bauwerke und Bauteile</t>
  </si>
  <si>
    <t>Soutènements d'ouvrage</t>
  </si>
  <si>
    <t>Soutènements d’ ouvrages propres (tout ou parties)</t>
  </si>
  <si>
    <t>B08</t>
  </si>
  <si>
    <t>Gerüst</t>
  </si>
  <si>
    <t>Arbeits-, Lehr-, Schutz- und Montagegerüste innen und aussen</t>
  </si>
  <si>
    <t>Echafaudages</t>
  </si>
  <si>
    <t>Echafaudages de service, de protection, de montage, ainsi que cintres, à l’intérieur et à l’extérieur</t>
  </si>
  <si>
    <t>B08.01</t>
  </si>
  <si>
    <t>Fassadengerüst</t>
  </si>
  <si>
    <t>Einrichten, Vorhalten, Umstellen und Demontieren von Fassadengerüsten, einschliesslich Befestigungen, Schutzmassnahmen und dgl.</t>
  </si>
  <si>
    <t>Echafaudages de façade</t>
  </si>
  <si>
    <t>Mise en place, mise à disposition, déplacements et démontage d’ échafaudages de façade, y compris fixations, mesures de protection, etc.</t>
  </si>
  <si>
    <t>- Installation sprinkler, installation de brouillard d'eau
- Postes incendie
- Installation d'extinction par brouillard d'eau
- Installation d'extinction à mousse</t>
  </si>
  <si>
    <t>B08.02</t>
  </si>
  <si>
    <t>Arbeitsgerüst</t>
  </si>
  <si>
    <t>Einrichten, Vorhalten, Umstellen und Demontieren von Wand-, Decken- und Bock- und Fanggerüsten sowie Montagebühnen und Auffangnetzen, einschliesslich Befestigungen, Schutzmassnahmen und dgl.</t>
  </si>
  <si>
    <t>Echafaudages de service</t>
  </si>
  <si>
    <t>Mise en place, mise à disposition, déplacements et démontage d’ échafaudages de parois et de plafonds, d’ échafaudages sur chevalets, de plates-formes de sécurité et de service ainsi que filets de sécurité, y compris fixations, mesures de protection, etc.</t>
  </si>
  <si>
    <t>- Installation d'extinction à gaz
- Installation d'extinction à poudre</t>
  </si>
  <si>
    <t>B08.03</t>
  </si>
  <si>
    <t>Notdach</t>
  </si>
  <si>
    <t>Temporäre Dachkonstruktion zum Schutz von Bauwerken und Bauteilen vor Witterung</t>
  </si>
  <si>
    <t>Toits provisoires</t>
  </si>
  <si>
    <t>Toitures temporaires pour la protection d’ ouvrages (tout ou parties) contre les intempéries</t>
  </si>
  <si>
    <t>- Extincteurs portatifs
- Appareils de sauvetage personnel (Coiffe de fuite, Appareil respiratoire de secours)</t>
  </si>
  <si>
    <t>B08.04</t>
  </si>
  <si>
    <t>Schutzgerüst</t>
  </si>
  <si>
    <t xml:space="preserve">Schutzgerüste und Schutzwände zum Schutz von Personen und angrenzenden Bauwerken vor Einwirkungen des Baubetriebs </t>
  </si>
  <si>
    <t>Echafaudages de protection</t>
  </si>
  <si>
    <t>Echafaudages et clôtures de protection contre les émissions du chantier pour les ouvrages voisins et les personnes, protections de lignes de contact</t>
  </si>
  <si>
    <t>- Installations d’extraction automatique de fumée et de chaleur
- Installations d’extraction naturelle de fumée et de chaleur</t>
  </si>
  <si>
    <t>B09</t>
  </si>
  <si>
    <t>Anpassung angrenzendes Bauwerk</t>
  </si>
  <si>
    <t>Anpassung von fremden und eigenen Bauwerken</t>
  </si>
  <si>
    <t>Adaptations d'ouvrages attenants</t>
  </si>
  <si>
    <t>Adaptations d’ ouvrages propres ou de tiers</t>
  </si>
  <si>
    <t>B09.01</t>
  </si>
  <si>
    <t>Bauliche Anpassung angrenzendes Bauwerk</t>
  </si>
  <si>
    <t>Ergänzungen, Ausbesserungen und dgl. von angrenzenden Bauwerken</t>
  </si>
  <si>
    <t>Adaptations structurelles d'ouvrages attenants</t>
  </si>
  <si>
    <t>Compléments, réparations, etc., mis en oeuvre sur des ouvrages attenants</t>
  </si>
  <si>
    <t>B09.02</t>
  </si>
  <si>
    <t>Unterfangung, Sicherung angrenzendes Bauwerk</t>
  </si>
  <si>
    <t>Unterfangung und Sicherung angrenzender Bauwerke und Bauteile</t>
  </si>
  <si>
    <t>Reprises en sous-oeuvre, protections d'ouvrages attenants</t>
  </si>
  <si>
    <t>Reprise en sous-oeuvre et protection d’ ouvrages attenants (tout ou parties)</t>
  </si>
  <si>
    <t>- Installation de citernes et de réservoirs, combustibles liquides et gazeux (Remplissage, Réseau de conduites, Citernes/Réservoirs, Prélèvement, Transport des combustibles, Protection contre les fuites, Organes de commande et de sécurité, dispositif de surveillance de la citerne, etc.)
- Installation d'entreposage et de silo, combustibles solides (Remplissage, Tank/Silo, Entnahme, Organes de commande et de sécurité)</t>
  </si>
  <si>
    <t>B09.03</t>
  </si>
  <si>
    <t>Verkehrsanlage ausserhalb Grundstück</t>
  </si>
  <si>
    <t>Anpassung oder Erstellung von Verkehrsanlagen ausserhalb des eigenen Grundstücks</t>
  </si>
  <si>
    <t>Infrastructures de transport en dehors de la parcelle</t>
  </si>
  <si>
    <t>Adaptation ou réalisation d’ infrastructures de transport en dehors de la parcelle propre</t>
  </si>
  <si>
    <t>- Chaudière (Chaudière à eau, y compris circuits enterrés, collecteurs,
sondes, etc., Installation de chauffage, Brûleur à huile, brûleur à gaz, brûleur combiné pour deux combustibles, bois, copeaux, Organes de commande et de sécurité, Lavage des gaz de fumée)
- Couplage chaleur-force (Alimentation en combustible, Groupe-moteur, Générateur, Batterie de démarrage, Echangeur de chaleur, Conduite d'évacuation de gaz et cheminée, Installation de refroidissement, Organes de commande et de sécurité)
- Installation solaire (Collecteurs, Pompes et groupe de robinetterie, Organes de commande et de sécurité)
- Pompe à chaleur (Compresseur, Evaporateur, Soupape d'expansion, Condensateur, Sondes terrestres, Organes de commande et de sécurité)
- Installation de récupération de chaleur (Station d'échange de chaleur, Echangeur de chaleur, Pompes et groupe de robinetterie, Organes de commande et de sécurité)
- Installations d'augmentation, de diminution et de compensation de la pression (Organes de commande et de sécurité)
- Cheminée (Conduits de fumée, Organes de commande et de sécurité)
- Appareil de chauffage à air pulsé (Ventilateur, Aérochauffeur, Filtre à air, Organes de commande et de sécurité)</t>
  </si>
  <si>
    <t>Konstruktion Gebäude</t>
  </si>
  <si>
    <t>Konstruktive Bauteile</t>
  </si>
  <si>
    <t>Gros oeuvre</t>
  </si>
  <si>
    <t>Eléments constructifs du gros oeuvre</t>
  </si>
  <si>
    <t>Fundament, Bodenplatte</t>
  </si>
  <si>
    <t>Fundamente, tragende Bodenplatten, erdverbundene Bauteile
Hinweis: Baugrundverbesserung, Bauwerkssicherung (B07)</t>
  </si>
  <si>
    <t>Fondations, radiers</t>
  </si>
  <si>
    <t>Fondations, dalles portantes, éléments de construction liés à la terre
Remarque : Amélioration du sol de fondation, consolidation de l'ouvrage (B07)</t>
  </si>
  <si>
    <t>- Distribution principale de chaleur (Distributeur de chauffage avec pompes, robinetterie, capteurs, raccordements et isolation, Réseau de distribution, Pompes, Vases d'expansion, Compteur de chaleur, Capteur thermique</t>
  </si>
  <si>
    <t>Unterbau Fundament, Bodenplatte</t>
  </si>
  <si>
    <t>Abdichtung gegen Wasser und lastragende Dämmung unter Bodenplatten, einschliesslich Baumeisterhub, Kieskoffer und Sauberkeitsschicht</t>
  </si>
  <si>
    <t>Supports de fondations, radiers, dalles de sol</t>
  </si>
  <si>
    <t>Etanchéité et isolation thermique résistant à la compression sous dalles de sol ou radiers, y compris terrassement exécuté par l’ entreprise de maçonnerie, lit de gravier et couche de propreté</t>
  </si>
  <si>
    <t>- Corps de chauffe
- Chauffage au sol</t>
  </si>
  <si>
    <t>Fundament</t>
  </si>
  <si>
    <t>Einzel- und Streifenfundamente</t>
  </si>
  <si>
    <t>Fondations</t>
  </si>
  <si>
    <t>Massifs de fondation et semelles filantes</t>
  </si>
  <si>
    <t>Bodenplatte</t>
  </si>
  <si>
    <t>Tragende Bodenplatten</t>
  </si>
  <si>
    <t>Dalles de sol, radiers</t>
  </si>
  <si>
    <t>Radiers (dalles de sol porteuses)</t>
  </si>
  <si>
    <t>Erdverbundene Treppe, Rampe</t>
  </si>
  <si>
    <t>Innen und aussen liegende Treppen und Rampen wie Kellerabgänge und Tiefgarageneinfahrten</t>
  </si>
  <si>
    <t>Escaliers ou rampes en contact avec le sol</t>
  </si>
  <si>
    <t>Escaliers et rampes intérieurs et extérieurs, tels les accès aux caves ou les entrées de garage souterrain</t>
  </si>
  <si>
    <t>- Entrepôt de l'installation frigorifique (Accumulateur de froid (non électrique), conduites, robinetterie, pompes, indicateurs du niveau de remplissage, dispositifs anti-débordement, etc.)
- Accumulateur de froid (non électrique)
- Conduites avec robinetteries, pompes, etc.
- Indicateurs du niveau de remplissage, dispositif anti-débordement, alarme en cas de fuite</t>
  </si>
  <si>
    <t>Erdverbundenes Podest</t>
  </si>
  <si>
    <t>Paliers en contact avec le sol</t>
  </si>
  <si>
    <t>Paliers intérieurs ou extérieurs d’ escaliers ou de rampes, tels les accès aux caves ou les entrées de garage souterrain</t>
  </si>
  <si>
    <t>- Installation frigorifique
- Machine frigorifique (Compresseur, Evaporateur, Soupape d'expansion, Condensateur Organes de commande et de sécurité)
- Installation de refroidissement (Ventilateur, Echangeur de chaleur, Installation d'aspersion et cuve de récupération, Protection antigel)
- Réfrigérateur à air (Ventilateur, Refroidisseur d'air, Filtre à air, Canal d'air, Organes de commande et de sécurité)
- Installations d'augmentation, de diminution et de compensation de la pression
- Climatiseur split (Machine frigorifique appareil extérieur, Installation de refroidissement, Appareil de refroidissement d'air appareil intérieur, Installations d'augmentation, de diminution et de compensation de la pression)
- Installation de refroidissement/système de refroidissement compact/armoire climatique</t>
  </si>
  <si>
    <t>Wandkonstruktion</t>
  </si>
  <si>
    <t>Wände der Konstruktion, einschliesslich Öffnungsausbildung, Stürze, Brüstungen und Fugen</t>
  </si>
  <si>
    <t>Parois porteuses</t>
  </si>
  <si>
    <t>Parois porteuses, y compris ouvertures, linteaux, allèges, parapets et joints</t>
  </si>
  <si>
    <t>Aussenwandkonstruktion</t>
  </si>
  <si>
    <t>Aussenwände der Konstruktion, einschliesslich Öffnungsausbildung, Stürze, Brüstungen und Fugen
Hinweis: Ergänzende Leistung zu Konstruktion (C05), Äussere Wandbekleidung Gebäude (E)</t>
  </si>
  <si>
    <t>Parois porteuses extérieures</t>
  </si>
  <si>
    <t>Parois porteuses extérieures, y compris ouvertures, linteaux, allèges, parapets et joints</t>
  </si>
  <si>
    <t>- Distribution principale de froid
- Compteur de froid</t>
  </si>
  <si>
    <t>Innenwandkonstruktion</t>
  </si>
  <si>
    <t>Innenwände der Konstruktion, einschliesslich Öffnungsausbildung, Stürze, Brüstungen und Fugen
Hinweis: Ergänzende Leistung zu Konstruktion (C05), Wandbekleidung (G03), Ergänzende Leistung zu Ausbau (G06)</t>
  </si>
  <si>
    <t>Parois porteuses intérieures</t>
  </si>
  <si>
    <t>Parois porteuses intérieures, y compris ouvertures, linteaux, parapets et joints</t>
  </si>
  <si>
    <t>- Refroidisseur à circuit fermé
- Plafond refroidissant</t>
  </si>
  <si>
    <t>Stützenkonstruktion</t>
  </si>
  <si>
    <t>Stützen der Konstruktion, einschliesslich Auflager und Durchstanzbewehrung</t>
  </si>
  <si>
    <t>Piliers</t>
  </si>
  <si>
    <t>Piliers, y compris appuis et armature de poinçonnement dans les dalles</t>
  </si>
  <si>
    <t>Aussenstütze</t>
  </si>
  <si>
    <t>Aussenstützen der Konstruktion, einschliesslich Auflager und Durchstanzbewehrung
Hinweis: Äussere Wandbekleidung Gebäude (E)</t>
  </si>
  <si>
    <t>Piliers extérieurs</t>
  </si>
  <si>
    <t>Piliers extérieurs, y compris appuis et armature de poinçonnement</t>
  </si>
  <si>
    <t>Innenstütze</t>
  </si>
  <si>
    <t>Innenstützen der Konstruktion, einschliesslich Auflager und Durchstanzbewehrung
Hinweis: Wandbekleidung (G03)</t>
  </si>
  <si>
    <t>Piliers intérieurs</t>
  </si>
  <si>
    <t>Piliers intérieurs, y compris appuis et armature de poinçonnement</t>
  </si>
  <si>
    <t>- Canaux, tubes</t>
  </si>
  <si>
    <t>Deckenkonstruktion, Dachkonstruktion</t>
  </si>
  <si>
    <t>Decken, Treppen, Balkone und Dächer der Konstruktion, einschliesslich Loggien, Ober- und Unterzüge 
Hinweis: Ergänzende Leistung zu Konstruktion (C05), Deckenbekleidung (G04), Ergänzende Leistung zu Ausbau (G06)</t>
  </si>
  <si>
    <t>Structures porteuses de planchers et toitures</t>
  </si>
  <si>
    <t>Structures porteuses de planchers, de toitures, d’escaliers, de balcons, y compris loggias, sommiers et sommiers renversés</t>
  </si>
  <si>
    <t>- Installations de ventilation et de climatisation (Ventilateur, Aérochauffeur, Refroidisseur d'air, Récupération de chaleur, Humidificateur, Filtre à air, Filtre de protection AC, Déshumidificateur d'air / Sécheur par réfrigération, Réseau de canalisations, Clapet coupe-feu, Organes de commande et de sécurité, Capteur de qualité de l'air)
- Installations d'aspiration d'air des cuisines et WC
- Petit appareil de ventilation (Petit appareil de ventilation protection civile avec entraînement manuel ou moteur VA40 / VA75 / VA150)</t>
  </si>
  <si>
    <t>Geschossdecke</t>
  </si>
  <si>
    <t>Decken der Konstruktion, Ober- und Unterzüge</t>
  </si>
  <si>
    <t>Planchers</t>
  </si>
  <si>
    <t>Structures porteuses de planchers, sommiers et sommiers renversés</t>
  </si>
  <si>
    <t>Innen liegende Treppe, Rampe</t>
  </si>
  <si>
    <t>Treppen, Rampen der Konstruktion</t>
  </si>
  <si>
    <t>Escaliers et rampes intérieurs</t>
  </si>
  <si>
    <t>Escaliers, rampes</t>
  </si>
  <si>
    <t>- Distribution principale d'air</t>
  </si>
  <si>
    <t>Innen liegendes Podest</t>
  </si>
  <si>
    <t>Podeste innen liegender Treppen und Rampen</t>
  </si>
  <si>
    <t>Paliers intérieurs</t>
  </si>
  <si>
    <t>Paliers d’escaliers et de rampes intérieurs</t>
  </si>
  <si>
    <t>Konstruktion Flachdach</t>
  </si>
  <si>
    <t>Kontruktion von Flachdächern, einschliesslich obere Abschlüsse unterirdischer Bauwerke</t>
  </si>
  <si>
    <t>Structures porteuses de toitures plates</t>
  </si>
  <si>
    <t>Structures porteuses de toitures plates, y compris dalles supérieures d’ ouvrages souterrains</t>
  </si>
  <si>
    <t>Konstruktion geneigtes Dach</t>
  </si>
  <si>
    <t>Konstruktion von geneigten Dächern, wie Steildächer, Pultdächer, Giebeldächer
Hinweis: Bedachung Gebäude (F)</t>
  </si>
  <si>
    <t>Structures porteuses de toitures inclinées</t>
  </si>
  <si>
    <t>Structures porteuses de toitures inclinées telles les toitures à forte pente, les toits à un pan, les toits à deux pans</t>
  </si>
  <si>
    <t>Aussen liegende Treppe, Rampe</t>
  </si>
  <si>
    <t>Treppen und Rampen ausserhalb des Gebäudes</t>
  </si>
  <si>
    <t>Escaliers et rampes extérieurs</t>
  </si>
  <si>
    <t>Escaliers et rampes à l’extérieur du bâtiment</t>
  </si>
  <si>
    <t>- Installation d'utilisation d'eaux de pluie
- Surpresseur
- Conduites (Eau froide et eau chaude)
- Conduites d'extinction
- Compteur d'eau</t>
  </si>
  <si>
    <t>Aussen liegende Podeste</t>
  </si>
  <si>
    <t>Podeste von Treppen und Rampen ausserhalb des Gebäudes</t>
  </si>
  <si>
    <t>Paliers extérieurs</t>
  </si>
  <si>
    <t>Paliers d’escaliers et de rampes à l’extérieur du bâtiment</t>
  </si>
  <si>
    <t>- Installation d'adoucissement de l'eau/Installation de dessalement
- Installation de désinfection
- Neutralisation / Désintoxication
- Installation de production d'eau chaude (Collecteurs, accumulateurs de chaleur, etc.)
- Installation de dosage
- Installation de filtration
- Système de fontaine</t>
  </si>
  <si>
    <t>Aussen liegende Konstruktion, Vordach</t>
  </si>
  <si>
    <t>Vordächer, Balkone und auskragende Laubengänge der Konstruktion, einschliesslich Kragplattenanschlüsse</t>
  </si>
  <si>
    <t>Structures porteuses extérieures, avant-toits</t>
  </si>
  <si>
    <t>Avant-toits, auvents, structures porteuses de balcons et de coursives en porte-à-faux, y compris consoles d’ attente, etc.</t>
  </si>
  <si>
    <t>Ergänzende Leistung zu Konstruktion</t>
  </si>
  <si>
    <t>Nachträgliches Erstellen und Schliessen von Durchbrüchen und Schlitzen in Bauteilen der Konstruktion sowie Sockel, Rohbaukanäle und Einlagen für die Gebäudetechnik
Hinweis: Ergänzende Leistung zu Ausbau (G06)</t>
  </si>
  <si>
    <t>Prestations complémentaires au gros oeuvre</t>
  </si>
  <si>
    <t>Percements et saignées réalisés après-coup dans les éléments de gros oeuvre, y compris obturations, ainsi que socles, réservations, canaux et incorporés pour installations du bâtiment</t>
  </si>
  <si>
    <t>Durchbruch, Schlitz zu Konstruktion</t>
  </si>
  <si>
    <t>Nachträgliches Erstellen und Schliessen von Durchbrüchen und Schlitzen in Bauteilen der Konstruktion
Hinweis: Durchbruch, Schlitz zu Ausbau (G06.01); Abschottung (G02.02)</t>
  </si>
  <si>
    <t>Percements et saignées dans le gros oeuvre</t>
  </si>
  <si>
    <t>Percements et saignées réalisés après-coup dans les éléments de gros oeuvre, y compris obturations</t>
  </si>
  <si>
    <t>- Lavabo, vidoir
- Raccordement d'eau extérieur
- WC, urinoir, douche, bain
- Urinoir sans eau
- Raccordement</t>
  </si>
  <si>
    <t>Maschinensockel, Einlage</t>
  </si>
  <si>
    <t>Maschinen-, Gerätesockel, Futterrohre und Rohbaukanäle für die Gebäudetechnik
Hinweis: Nutzungsspezifische Anlage Gebäude (H)</t>
  </si>
  <si>
    <t>Socles de machines, incorporés</t>
  </si>
  <si>
    <t>Socles de machines et d’ appareils, tubes-manchons ainsi que réservations, canaux pour les installations du bâtiment</t>
  </si>
  <si>
    <t>Technik Gebäude</t>
  </si>
  <si>
    <t>Technische Anlagen des Gebäudes
Hinweis: Erschliessung druch Werkleitungen (B04)</t>
  </si>
  <si>
    <t>Installations</t>
  </si>
  <si>
    <t>Installations techniques du bâtiment
Remarque : desserte par des conduites industrielles (B04)</t>
  </si>
  <si>
    <t>Elektroanlage</t>
  </si>
  <si>
    <t>Anlagen zur Erzeugung, Transformierung, Speicherung und Verteilung von elektrischer Energie, einschliesslich Kabeltragsysteme</t>
  </si>
  <si>
    <t>Installations
électriques</t>
  </si>
  <si>
    <t>Installations de production, de transformation, d’ accumulation et de distribution d’énergie électrique, y compris système de support des câbles</t>
  </si>
  <si>
    <t>- Canalisations et conduites de drainage (Canalisations pour eaux usées (eaux de pluie comprises) et conduites de drainage)
- Conduites
- Ecoulements
- Regards, tracés, blocs de tubes
- Clapets anti-retour (électriques)</t>
  </si>
  <si>
    <t>Anlage Erzeugung Starkstrom</t>
  </si>
  <si>
    <t>Anlagen zur Erzeugung von elektrischer Energie wie Generatoren und nicht in Dachhaut oder äussere Wandbekleidung integrierte Photovoltaikanlagen
Hinweis: Elektroanlagen Starkstrom für Umgebung (I05.01)</t>
  </si>
  <si>
    <t>Equipements de production de courant fort</t>
  </si>
  <si>
    <t>Equipements destinés à la production d’énergie électrique tels les générateurs de même que les installations photovoltaïques non intégrées dans la couverture ou les revêtements de façade</t>
  </si>
  <si>
    <t>- Séparateur
- Dispositif de neutralisation</t>
  </si>
  <si>
    <t>Transformierung Starkstrom</t>
  </si>
  <si>
    <t>Anlagen zur Transformierung von elektrischer Energie wie Trafostationen, Transformatoren, Notstrom- und unterbruchsfreie Stromversorgungsanlagen und dgl.</t>
  </si>
  <si>
    <t>Transformation de courant fort</t>
  </si>
  <si>
    <t>Equipements de transformation d’énergie électrique tels les stations transformatrices, les transformateurs, les générateurs de courant de secours et les installations d’ alimentation sans coupure, etc.</t>
  </si>
  <si>
    <t>Speicherung Strarkstrom</t>
  </si>
  <si>
    <t>Anlagen zur Speicherung von elektrischer Energie wie Speicher von Photovoltaikanlagen, Kondensatorenanlagen und dgl.</t>
  </si>
  <si>
    <t>Accumulation de courant fort</t>
  </si>
  <si>
    <t>Equipements d’accumulation d’ énergie électrique tels les accumulateurs d’ installations photovoltaïques, les installations à condensateurs, etc.</t>
  </si>
  <si>
    <t>- Fosse fécale</t>
  </si>
  <si>
    <t>Installation Starkstrom</t>
  </si>
  <si>
    <t>Starkstrominstallationen wie Erdung, Potenzialausgleich, innerer Blitzschutz, Zu- und Verteilleitungen, Installationssysteme, Schaltgerätekombinationen (SGK), Kraft, und Lichtinstallationen für gebäudetechnische Anlagen</t>
  </si>
  <si>
    <t>Installations à courant fort</t>
  </si>
  <si>
    <t>Installations à courant fort telles que mises à terre, liaisons équipotentielles, éléments intérieurs de protection contre la foudre, lignes de distribution, systèmes d’installations, ensembles d’appareillages, systèmes électriques force et éclairage pour les installations techniques du bâtiment</t>
  </si>
  <si>
    <t>- Installation de levage et de pompage (avec pompe à eaux usées)</t>
  </si>
  <si>
    <t>Verbraucher Starkstrom: Leuchten</t>
  </si>
  <si>
    <t xml:space="preserve">Raumleuchten, Leuchten für Sicherheitszwecke und dgl. </t>
  </si>
  <si>
    <t>Récepteurs courant fort: luminaires</t>
  </si>
  <si>
    <t>Lustrerie, luminaires de sécurité, etc.</t>
  </si>
  <si>
    <t>Verbraucher Starkstrom: Elektrogeräte</t>
  </si>
  <si>
    <t>Elektrogeräte, die nicht Bestandteil der Küche sind, wie Waschmaschinen, Wäschetrockner und dgl.
Hinweis: Einbauküche (G05.02)</t>
  </si>
  <si>
    <t>Récepteurs courant fort: appareils électriques</t>
  </si>
  <si>
    <t>Appareils électriques ne faisant pas partie de la cuisine, tels les lavelinge, les sèche-linge, etc.</t>
  </si>
  <si>
    <t>- Station de distribution de gaz (Raccordement aux bâtiments, Arrivée au compteur, Organes de commande et de sécurité)</t>
  </si>
  <si>
    <t>Anlage Erzeugung Schwachstrom</t>
  </si>
  <si>
    <t>Anlagen zur Erzeugung von elektrischer Energie wie nicht in Dachhaut oder äussere Wandbekleidung integrierte Photovoltaikanlagen
Hinweis: Wärmeanlage für Umgebung (I05.03); Gebäudeautomation (D02); Sicherheitsanlage (D03); Technische Brandschutzanlage (D04)</t>
  </si>
  <si>
    <t>Equipements de production de courant faible</t>
  </si>
  <si>
    <t>Equipements destinés à la production d’ énergie électrique telles les installations photovoltaïques non intégrées dans la couverture ou les revêtements de façade
Remarque : Installation de chauffage pour l'environnement (I05.03) ; Automatisation du bâtiment (D02) ; Installation de sécurité (D03) ; Installation technique de protection incendie (D04)</t>
  </si>
  <si>
    <t>Transformierung Schwachstrom</t>
  </si>
  <si>
    <t>Anlagen zur Transformierung von elektrischer Energie wie Klein- und Sicherheitstransformatoren</t>
  </si>
  <si>
    <t>Transformation de courant faible</t>
  </si>
  <si>
    <t>Equipements de transformation d’énergie électrique tels les transformateurs de faible puissance et les transformateurs de sécurité</t>
  </si>
  <si>
    <t>Speicherung Schwachstrom</t>
  </si>
  <si>
    <t xml:space="preserve">Anlagen zur Speicherung von elektrischer Energie </t>
  </si>
  <si>
    <t>Accumulation de courant faible</t>
  </si>
  <si>
    <t>Equipements d’accumulation d’énergie électrique</t>
  </si>
  <si>
    <t>Installation Schwachstrom</t>
  </si>
  <si>
    <t>Schwachstrominstallationen für Informations-, Telekommunikationsanlagen, Datenübertragung und dgl.</t>
  </si>
  <si>
    <t>Installations à courant faible</t>
  </si>
  <si>
    <t>Installations à courant faible pour les installations d’information, de télécommunication, pour le transfert de données, etc.</t>
  </si>
  <si>
    <t>Verbraucher Schwachstrom</t>
  </si>
  <si>
    <t>Elektrogeräte wie Sonnerie-, Tür- und Gegensprechapparate, Telekommunikationsapparate und dgl.</t>
  </si>
  <si>
    <t>Récepteurs de courant faible</t>
  </si>
  <si>
    <t>Appareils électriques tels les installations de sonnerie, d’ouverture et fermeture de portes, les appareils interphones et de télécommunication, etc.</t>
  </si>
  <si>
    <t>Gebäudeautomation</t>
  </si>
  <si>
    <t>Anlagen zur automatischen Regelung, Steuerung, Überwachung und Optimierung des energieeffizienten und sicheren Betriebs der technischen Anlagen, einschliesslich Software und dgl.
Hinweis: Installation Schwachstrom (D01.10)</t>
  </si>
  <si>
    <t>Automation de bâtiments</t>
  </si>
  <si>
    <t>Installations pour la régulation, la commande, la surveillance et l’ optimisation automatiques d’ une exploitation énergétiquement efficace et sûre des équipements, y compris logiciels, etc.
Remarque : Installation courant faible (D01.10)</t>
  </si>
  <si>
    <t>- Installation à air comprimé (Compresseur, Installation de refroidissement, Déshumidification, Organes de commande et de sécurité, Conduites, distributions et points de raccordement)
- Installation à vide
- Raccordement</t>
  </si>
  <si>
    <t>Managementebene</t>
  </si>
  <si>
    <t>Anlagen als grafische interaktive Verbindungsstelle zum Menschen einschliesslich Software, Hardware, Bedien, und Anzeigegeräte</t>
  </si>
  <si>
    <t>Niveau de gestion</t>
  </si>
  <si>
    <t>Installations ayant fonction d’interfaces graphiques interactives avec l’homme, incluant les logiciels, le matériel informatique ainsi que les appareils de commande et de visualisation</t>
  </si>
  <si>
    <t>Automationsebene</t>
  </si>
  <si>
    <t>Autonome Automationseinheit bzw. Unterstationen zur Steuerung und Regelung der heizungs-, lüftungs-, klima-, und elektrotechnischen Anlagen sowie zur Übernahme von übergeordneten Funktionen der Feldebene und Raumautomation</t>
  </si>
  <si>
    <t>Niveau d'automation</t>
  </si>
  <si>
    <t>Unités de domotique autonomes ou sous-stations de commande et de régulation des installations de chauffage, de ventilation, de climatisation et électroniques ainsi que pour la reprise des fonctions principales du niveau des périphériques et de la gestion d’ambiance</t>
  </si>
  <si>
    <t>Feldebene</t>
  </si>
  <si>
    <t>Messwert-, Kontaktgeber, Schalt- und Stellgeräte sowie Aktoren und Sensoren</t>
  </si>
  <si>
    <t>Niveau des périphériques</t>
  </si>
  <si>
    <t>Capteurs et contacteurs, appareils de commande et positionneurs ainsi qu’actionneurs et senseurs</t>
  </si>
  <si>
    <t>Raumautomation</t>
  </si>
  <si>
    <t>Anlagen und Geräte für Einzelraum- und Zonenregelungen, einschliesslich integrierter Überwachung, Steuerlogik, Steuerung, Regelung und Optimierung der durch Kommunikationsfunktionen zusammengeschlossenen technischen Gebäudeausrüstung</t>
  </si>
  <si>
    <t>Gestion d'ambiance</t>
  </si>
  <si>
    <t>Installations et appareils de régulation pour locaux individuels et de zone incluant une supervision intégrée, la logique de commande, la commande, la régulation et l’optimisation des équipements techniques du bâtiment par l’inter-communicabilité</t>
  </si>
  <si>
    <t>Automationsnetzwerk</t>
  </si>
  <si>
    <t>Netzwerkkomponenten für die Informationsvermittlung zwischen Management-, Automationsebene, Raumautomation, Fremdsystemen und dgl.</t>
  </si>
  <si>
    <t>Réseau d'automation</t>
  </si>
  <si>
    <t>Composants de réseau pour l’ échange d’informations entre le niveau de gestion et le niveau d’automation, la gestion d’ ambiance, les systèmes tiers etc.</t>
  </si>
  <si>
    <t>Schaltgerätekombination</t>
  </si>
  <si>
    <t>Unterverteilungen und kompakte Niederspannungs-Schaltgeräte mit Schutzeinrichtungen und Betreibsmitteln zum Steuern, Messen und Melden</t>
  </si>
  <si>
    <t>Ensemble d'appareillages</t>
  </si>
  <si>
    <t>Distribution secondaire et appareils de commande compacts basse-tension avec dispositifs de protection et moyens d’exploitation pour la commande, le mesurage et la détection</t>
  </si>
  <si>
    <t>Systemintegration</t>
  </si>
  <si>
    <t>Systeminternen Kommunikation zwischen den Bauteilen der Gebäudeautomation und den Informations-, Telekommunikations-, Evakuierungs-, Sicherheitsleit-, Sicherheits- und technischen Brandschutzanlagen sowie dem Sonnenschutz, der Verdunkelung und dgl.
Hinweis: Planungskosten (V)</t>
  </si>
  <si>
    <t>Intégration du système</t>
  </si>
  <si>
    <t>Communications internes entre les divers composants des automatismes du bâtiment ainsi que ceux des installations d’information, de télécommunication, d’évacuation, de gestion de la sécurité, de sécurité, de protection contre l’incendie, contre le soleil, d’obscurcissement, etc.</t>
  </si>
  <si>
    <t>Sicherheitsanlage</t>
  </si>
  <si>
    <t>Anlagen zur Überwachung und zum Schutz von Gegenständen und Personen (Security)
Hinweis: Anlage Erzeugung Schwachstrom (D01.07)</t>
  </si>
  <si>
    <t>Installations de sécurité</t>
  </si>
  <si>
    <t>Installations de surveillance et de protection d’objets et de personnes (Security)</t>
  </si>
  <si>
    <t>Einbruchmeldeanlage, Überfallmeldeanlage</t>
  </si>
  <si>
    <t>Gefahrenmeldeanlagen zum Erkennen und Anzeigen der Anwesenheit sowie des Eindringens von Personen in überwachte Bereiche sowie zum automatischen Überwachen von Gegenständen</t>
  </si>
  <si>
    <t>Installations de détection d'effractions et d'agressions</t>
  </si>
  <si>
    <t>Systèmes d’ alarme pour la détection et la notification de la présence ainsi que de l’ intrusion de personnes dans les espaces surveillés, ainsi que pour la surveillance automatisée d’objets</t>
  </si>
  <si>
    <t>Zutrittskontrollanlage</t>
  </si>
  <si>
    <t>Anlagen für die automatische Überprüfung von Zutrittsberechtigungen, die Steuerung von Sperren sowie die Registrierung von Vorgängen</t>
  </si>
  <si>
    <t>Installations de contrôle d'accès</t>
  </si>
  <si>
    <t>Installations de contrôle d’accès automatisé, de commande de fermeture, ainsi qu’enregistrement de processus</t>
  </si>
  <si>
    <t>Videoüberwachungsanlage</t>
  </si>
  <si>
    <t>Aufeinander abgestimmte technische Komponenten zur Bilderzeugung, Bildübertragung, Bildsteuerung, Bilddokumentation, Bildspeicherung, Bilddarstellung und Bildbewertung</t>
  </si>
  <si>
    <t>Installations de surveillance vidéo</t>
  </si>
  <si>
    <t>Composants techniques synchronisés pour prises de vue, transmission d’images, commande, documentation, stockage, représentation et évaluation d’images</t>
  </si>
  <si>
    <t>- Installation de levage
- Grue
- Installation de nettoyage de façades
- Rampes adaptables</t>
  </si>
  <si>
    <t>Schliessanlage</t>
  </si>
  <si>
    <t>Mechanische und mechatronische Schliessanlage, einschliesslich Schliesszylinder und Schlüsselrohre</t>
  </si>
  <si>
    <t>Systèmes de verrouillage</t>
  </si>
  <si>
    <t>Installations mécaniques et mécatroniques de fermeture, y compris cylindres et tubes à clé</t>
  </si>
  <si>
    <t>Technische Brandschutzanlage</t>
  </si>
  <si>
    <t>Melde- und Löschanlagen sowie technische Anlagen zum Schutz von Bauwerken und Personen (Safety)
Hinweis: Anlage Erzeugung Schwachstrom (D01.07)</t>
  </si>
  <si>
    <t>Installations de protection contre l'incendie</t>
  </si>
  <si>
    <t>Installations de détection et d’extinction ainsi que les installations techniques destinées à la protection des ouvrages et des personnes (Safety)
Remarque : installation production courant faible (D01.07)</t>
  </si>
  <si>
    <t>Brandmeldeanlage</t>
  </si>
  <si>
    <t>Anlagen, einschliesslich Brandmelder, Anzeige- und Alarmapparate zur Überwachung und zum Schutz von Bauwerken und Personen vor Bränden</t>
  </si>
  <si>
    <t>Installations de détection d'incendie</t>
  </si>
  <si>
    <t>Installations, y compris détecteurs d’incendie, terminaux de signalisation et dispositifs d’alarme destinés à la surveillance et à la protection d’ouvrages et de personnes contre les incendies</t>
  </si>
  <si>
    <t>- Traitement des surfaces extérieures (Peintre en bâtiment)
- Crépi</t>
  </si>
  <si>
    <t>Gaswarnanlage</t>
  </si>
  <si>
    <t>Anlagen, einschliesslich Gasmelder, Anzeige- und Alarmapparate zur Überwachung und zum Schutz von Bauwerken und Personen vor verschmutzter Luft und Explosionsgefahr</t>
  </si>
  <si>
    <t>Installations de détection de gaz</t>
  </si>
  <si>
    <t>Installations, y compris détecteurs de gaz, terminaux de signalisation et dispositifs d’alarme destinés à la surveillance et à la protection des ouvrages et des personnes contre les gaz nocifs et les dangers d’explosion</t>
  </si>
  <si>
    <t>Nasslöschanlage</t>
  </si>
  <si>
    <t xml:space="preserve">Löschanlagen, einschliesslich Apparate, Leitungen und Anschlussstellen für die Nasslöschung wie Sprinkler und dgl. </t>
  </si>
  <si>
    <t>Installations d'extinction à l'eau</t>
  </si>
  <si>
    <t>Installations d’extinction, y compris appareils, conduites et branchements destinés à l’extinction à l’eau tels que sprinklers, etc.</t>
  </si>
  <si>
    <t>Trockenlöschanlage</t>
  </si>
  <si>
    <t xml:space="preserve">Löschanlagen, einschliesslich Apparate, Leitungen und Anschlussstellen für die Trockenlöschung, Sauerstoff-Reduktionsanlage und dgl. </t>
  </si>
  <si>
    <t>Installations d'extinction à sec</t>
  </si>
  <si>
    <t>Installations d’extinction, y compris appareils, conduites et branchements destinés à l’extinction à sec tels que systèmes de réduction de la teneur en oxygène de l’ air, etc.</t>
  </si>
  <si>
    <t>Löschgerät</t>
  </si>
  <si>
    <t xml:space="preserve">Schlauchkaspeln, Handfeuerlöscher und dgl. </t>
  </si>
  <si>
    <t>Extincteurs</t>
  </si>
  <si>
    <t>Dévidoirs à tuyaux, extincteurs, etc.</t>
  </si>
  <si>
    <t>Rauch- und Wärmebehandlungsanlage</t>
  </si>
  <si>
    <t>Anlagen zur Entrauchung und Rauchfreihaltung im Brandfall wie Rauch- und Wärmeabzugsanlage</t>
  </si>
  <si>
    <t>Installations d'évacuation de fumée et de chaleur</t>
  </si>
  <si>
    <t>Installations de désenfumage et de ventilation en cas d’incendie telles que les installations d’extraction de fumée et de chaleur (EFC), etc.</t>
  </si>
  <si>
    <t>Elektroakustische Lautsprecheranlage</t>
  </si>
  <si>
    <t>Anzeige- und Alarmapparate wie Sprachanlagen und elektroakustische Notfallwarnsysteme zum Schutz von Bauwerken und Personen vor Gefahrensituationen</t>
  </si>
  <si>
    <t>Installations de haut-parleurs électro-acoustiques</t>
  </si>
  <si>
    <t>Terminaux de signalisation et dispositifs d’alarme tels que systèmes d’alarme vocale et systèmes électro-acoustiques d’urgence pour la protection des ouvrages et des personnes en cas de danger imminent</t>
  </si>
  <si>
    <t>Wärmetechnische Anlagen</t>
  </si>
  <si>
    <t>Anlagen zur Erzeugung, Speicherung, Verteilung und Abgabe von Wärme
Hinweis: Wärmeanlage für Umgebung (I05.03)</t>
  </si>
  <si>
    <t>Installations de chauffage</t>
  </si>
  <si>
    <t>Installations de production, d’accumulation, de distribution et d’émission de chaleur
Remarque : Installation de chauffage pour l'environnement (I05.03)</t>
  </si>
  <si>
    <t>Wärmequelle, -senke, Brennstofflager</t>
  </si>
  <si>
    <t>Behälter für feste, flüssige und gasförmige Brennstoffe, Zuleitungen zu den Wärmeerzeugern, Tank- und Lagerüberwachung, Erdregister, Erdkollektoren und Erdsonden</t>
  </si>
  <si>
    <t>Sources de chaleur, puits de chaleur, silos à combustibles</t>
  </si>
  <si>
    <t>Réservoirs pour combustibles solides, liquides et gazeux, conduites d’alimentation des appareils de production de chaleur, systèmes de surveillance des réservoirs et des dépôts, circuits enterrés, collecteurs souterrains et sondes géothermiques</t>
  </si>
  <si>
    <t>- Portes extérieures (Bois, aluminium, acier)
- Portes extérieures WK 1 - 4 surveillées (Bois, aluminium, acier)
- Porte blindée (Béton, acier, protection contre la pression, protection contre les armes)
- Portes extérieures, protection contre les gaz / protection NEMP</t>
  </si>
  <si>
    <t>Wärmeerzeugung</t>
  </si>
  <si>
    <t>Anlagen zur Erzeugung und Rückgewinnung von Wärme,  Abgasabführung, Stellglieder, Seonsoren und dgl.</t>
  </si>
  <si>
    <t>Production de chaleur</t>
  </si>
  <si>
    <t>Installations de production et de récupération de chaleur, conduits d’ évacuation des gaz de combustion, organes de réglage, sondes, etc.</t>
  </si>
  <si>
    <t>- Portes, porte de garage, porte coulissante, porte sectionnelle, etc.</t>
  </si>
  <si>
    <t>Wärmespeicherung</t>
  </si>
  <si>
    <t>Geräte zur Speicherung von Wärme wie Pufferspeicher</t>
  </si>
  <si>
    <t>Accumulation de chaleur</t>
  </si>
  <si>
    <t>Appareils pour l’accumulation de chaleur tels les réservoirs tampons</t>
  </si>
  <si>
    <t>Wärmeverteilung</t>
  </si>
  <si>
    <t>Leitungen zur Verteilung von Wärme, einschliesslich Pumpen, Ventile, Sensoren, Anschlussstellen und Dämmung</t>
  </si>
  <si>
    <t>Distribution de chaleur</t>
  </si>
  <si>
    <t>Conduites de distribution de chaleur, y compris pompes, vannes, sondes, raccords et isolation</t>
  </si>
  <si>
    <t>Wärmeabgabe</t>
  </si>
  <si>
    <t>Wärmeabgebende Bauteile in Böden, Wänden, Decken und Einzelelementen, einschliesslich Armaturen, Befestigungen und Unterverteilungen</t>
  </si>
  <si>
    <t>Emission de chaleur</t>
  </si>
  <si>
    <t>Emetteurs de chaleur placés dans les sols, les parois et les plafonds ainsi que corps de chauffe, y compris robinetterie, fixations et distributions secondaires</t>
  </si>
  <si>
    <t>Wärmebezug: Investitionsanteil</t>
  </si>
  <si>
    <t>Investitionsanteil bei Wärmebezug, z.B. bei Fernwärmeversorgung</t>
  </si>
  <si>
    <t>Consommation de chaleur: part d'investissement</t>
  </si>
  <si>
    <t>Part d’ investissement pour la consommation de chaleur, p. ex. pour approvisionnement par chauffage à distance</t>
  </si>
  <si>
    <t>Kältetechnische Anlage</t>
  </si>
  <si>
    <t>Anlagen zur Erzeugung, Speicherung, Verteilung und Abgabe von Kälte
Hinweis: Kälteanlage für Umgebung (I05.04)</t>
  </si>
  <si>
    <t xml:space="preserve">Installations de réfrigération </t>
  </si>
  <si>
    <t>Installations de production, d’accumulation, de distribution et d’émission de froid
Remarque : Installation frigorifique pour l'environnement (I05.04)</t>
  </si>
  <si>
    <t>Kältequelle, -senke, Brennstofflager</t>
  </si>
  <si>
    <t>Behälter für feste, flüssige und gasförmige Betriebsstoffe, Zuleitungen zu den Kälteerzeugern, Tank- und Lagerüberwachung, Erdregister, Erdkollektoren und Erdsonden</t>
  </si>
  <si>
    <t>Sources de froid, puits de froid, silos à combustibles</t>
  </si>
  <si>
    <t>Réservoirs pour substances solides, liquides ou gazeuses nécessaires à l’exploitation, conduites d’alimentation des appareils de production de froid, systèmes de surveillance des réservoirs et des dépôts, circuits enterrés, collecteurs souterrains et sondes géothermiques</t>
  </si>
  <si>
    <t>Kälteerzeugung</t>
  </si>
  <si>
    <t>Anlagen zur Erzeugung von Kälte, Sensoren, Stellglieder, Rückkühler und dgl.</t>
  </si>
  <si>
    <t>Production de froid</t>
  </si>
  <si>
    <t>Installations de production de froid, sondes, organes de réglage, refroidisseurs en circuit fermé, etc.</t>
  </si>
  <si>
    <t>Kältespeicherung</t>
  </si>
  <si>
    <t>Geräte zur Speicherung von Kälte</t>
  </si>
  <si>
    <t>Accumulation de froid</t>
  </si>
  <si>
    <t>Appareils pour l'accumulation de froid</t>
  </si>
  <si>
    <t>Kälteverteilung</t>
  </si>
  <si>
    <t>Leitungen zur Verteilung von Kälte, einschliesslich Pumpen, Ventile, Sensoren, Anschlussstellen und Dämmung</t>
  </si>
  <si>
    <t>Distribution de froid</t>
  </si>
  <si>
    <t>Conduites de distribution de froid, y compris pompes, vannes, sondes, raccords et isolation</t>
  </si>
  <si>
    <t>Kälteabgabe</t>
  </si>
  <si>
    <t>Kälteabgebende Bauteile in Böden, Wänden, Decken und Einzelelemente, einschliesslich Armaturen, Befestigungen Unterverteilungen und dgl.</t>
  </si>
  <si>
    <t>Emission de froid</t>
  </si>
  <si>
    <t>Emetteurs de froid placés dans les sols, les parois et les plafonds ainsi que corps de réfrigération, y compris robinetterie, fixations, distributions secondaires, etc.</t>
  </si>
  <si>
    <t>Kältebezug: Investitionsanteil</t>
  </si>
  <si>
    <t>Investitionsanteil bei Kältebezug, z.B. bei Fernkälteversorgung</t>
  </si>
  <si>
    <t>Consommation de froid: part d'investissement</t>
  </si>
  <si>
    <t>Part d’investissement pour la consommation de froid, p. ex. pour refroidissement à distance</t>
  </si>
  <si>
    <t>Lufttechnische Anlage</t>
  </si>
  <si>
    <t>Anlagen zur Aufbereitung, Speicherung, Verteilung und Abgabe von Luft</t>
  </si>
  <si>
    <t>Installations de ventilation et de conditionnement d'air</t>
  </si>
  <si>
    <t>Installations de traitement, d’accumulation, de distribution et d’émission d’ air</t>
  </si>
  <si>
    <t>Aussenluftversorgung, Fortluftführung</t>
  </si>
  <si>
    <t>Leitungen zur Aussenluftversorgung und Fortluftführung</t>
  </si>
  <si>
    <t>Amenée d'air neuf, évacuation d'air</t>
  </si>
  <si>
    <t>Gaines d’ amenée d’air neuf et d’ évacuation de l’air</t>
  </si>
  <si>
    <t>Luftaufbereitung</t>
  </si>
  <si>
    <t>Geräte zur Luftaufbereitung, wie Luftfilter, Luftbefeuchter, Luftkühler, Wärmeübertrager und Monoblöcke</t>
  </si>
  <si>
    <t>Conditionnement d'air</t>
  </si>
  <si>
    <t>Appareils de conditionnement de l’air tels que filtres, humidificateurs, batteries de froid, échangeurs de chaleur et groupes de conditionnement d’air (monoblocs)</t>
  </si>
  <si>
    <t>Luftwärmespeicherung</t>
  </si>
  <si>
    <t>Geräte zur Speicherung von warmer Luft und dgl.</t>
  </si>
  <si>
    <t>Accumulation de chaleur d'air</t>
  </si>
  <si>
    <t>Appareils pour l’accumulation de chaleur d’air, etc.</t>
  </si>
  <si>
    <t>Luftverteilung</t>
  </si>
  <si>
    <t>Leitungen zur Luftverteilung, einschliesslich Apparate, Armaturen und Dämmung</t>
  </si>
  <si>
    <t>Distribution d'air</t>
  </si>
  <si>
    <t>Gaines pour la distribution de l’air, y compris appareils, robinetterie et isolation</t>
  </si>
  <si>
    <t xml:space="preserve">- Parois dépliantes
- Parois mobiles
- Parois à panneaux coulissants avec armoire découpée
- Cloisons mobiles en éléments </t>
  </si>
  <si>
    <t>Luftabgabe</t>
  </si>
  <si>
    <t>Luftabgabe in Decken, Böden, Wänden und Einzelluftabgabe, einschliesslich Befestigungen, Dämmung und dgl.</t>
  </si>
  <si>
    <t>Emission d'air</t>
  </si>
  <si>
    <t>Transmission de l’air par les plafonds, les sols et les parois ainsi que bouches d’air individuelles, y compris fixations, isolation, etc.</t>
  </si>
  <si>
    <t>Luft: Investitionsanteil</t>
  </si>
  <si>
    <t>Investitionsanteil bei Lüftung</t>
  </si>
  <si>
    <t>Air: part d'investissement</t>
  </si>
  <si>
    <t>Part d’investissement pour la ventilation</t>
  </si>
  <si>
    <t>Wassertechnische Anlage</t>
  </si>
  <si>
    <t>Anlagen zur Versorgung mit Wasser</t>
  </si>
  <si>
    <t>Installations de distribution d'eau</t>
  </si>
  <si>
    <t>Installations d’alimentation en eau</t>
  </si>
  <si>
    <t>-Portes intérieures
- Portes, portails
- Portes de protection, portails (Portes coupe-feu, portes insonorisantes, etc.)
- Portes de sécurité, portail de sécurité (Classe de résistance 1- 4)
- Porte coulissante (Aut. / Manuelle)
- Séparation des personnes (Tourniquet, contrôle d'accès)</t>
  </si>
  <si>
    <t>Wasserversorgung</t>
  </si>
  <si>
    <t>Ab Hausanschluss bis Wasserbehandlung oder Verteilung</t>
  </si>
  <si>
    <t>Alimentation en eau</t>
  </si>
  <si>
    <t>Du branchement d’immeuble jusqu’au lieu de traitement ou de distribution d’eau</t>
  </si>
  <si>
    <t>Wasserbehandlung</t>
  </si>
  <si>
    <t>Aufbereitungsanlagen für Trink- und Brauchwasser</t>
  </si>
  <si>
    <t>Traitement de l'eau</t>
  </si>
  <si>
    <t>Installations de traitement de l’eau potable et de l’eau industrielle</t>
  </si>
  <si>
    <t>Wasserspeicher</t>
  </si>
  <si>
    <t>Frischwasserstation, Wassertank zur Versorgung und dgl.</t>
  </si>
  <si>
    <t>Accumulation de l'eau</t>
  </si>
  <si>
    <t>Poste de production d’eau propre, réservoir d’eau pour l’alimentation, etc.</t>
  </si>
  <si>
    <t>Wasserverteilung</t>
  </si>
  <si>
    <t>Leitungen für Kalt- und Warmwasser, Ventile, Messgeräte, Dämmung und dgl.</t>
  </si>
  <si>
    <t>Distribution de l'eau</t>
  </si>
  <si>
    <t>Conduites d’eau froide et chaude, vannes, organes de mesure, isolation, etc.</t>
  </si>
  <si>
    <t>- Béton dur
- Résine synthétique
- Asphalte coulé
- Revêtements de sols en matière synthétique (Sans dérivation, avec dérivation électrique)
- Tapis
- Revêtements en pierre naturelle / artificielle
- Plaques en céramique, carrelages en céramique
- Dérivé de bois (parquet, bois liquide)</t>
  </si>
  <si>
    <t>Wasser: Armatur, Apparat</t>
  </si>
  <si>
    <t>Armaturen und Apparate wie Duschen, WC, Lavabos und dgl. (ohne Elektrogeräte)</t>
  </si>
  <si>
    <t>Eau: robinetterie, appareils</t>
  </si>
  <si>
    <t>Robinetterie et appareils tels que les douches, toilettes, lavabos, etc. (appareils électriques non compris)</t>
  </si>
  <si>
    <t>Wasser: Installationselement</t>
  </si>
  <si>
    <t>Selbsttragende, vormontierte Vorwandelemente</t>
  </si>
  <si>
    <t>Eau: éléments d'installation</t>
  </si>
  <si>
    <t>Châssis prémontés pour installations sanitaires</t>
  </si>
  <si>
    <t>Abwassertechnische Anlage</t>
  </si>
  <si>
    <t>Anlagen zur Entsorgung von Wasser</t>
  </si>
  <si>
    <t>Installations pour eaux usées</t>
  </si>
  <si>
    <t>Installations pour l’évacuation de l’eau</t>
  </si>
  <si>
    <t>- Crépi
- Peinture (peintre en bâtiment)
- Tapisserie
- Revêtements en pierre naturelle / artificielle
- Plaques en céramique, carrelages en céramique
- Revêtements de paroi (Bois, dérivé de bois, plastique, textiles, métal)</t>
  </si>
  <si>
    <t>Abwasserentsorgung</t>
  </si>
  <si>
    <t>Grundleitungen</t>
  </si>
  <si>
    <t>Evacuation des eaux usées</t>
  </si>
  <si>
    <t>Conduites de raccordement aux canalisations</t>
  </si>
  <si>
    <t>Abwasserbehandlung</t>
  </si>
  <si>
    <t>Aufbereitungsanlagen für Abwasser</t>
  </si>
  <si>
    <t>Traitement des eaux usées</t>
  </si>
  <si>
    <t>Installations de traitement des eaux usées</t>
  </si>
  <si>
    <t>Abwasserspeicher</t>
  </si>
  <si>
    <t>Wassertanks für Entsorgung, Retention und dgl.</t>
  </si>
  <si>
    <t>Accumulation des eaux usées</t>
  </si>
  <si>
    <t>Réservoirs d’ eau pour élimination, rétention, etc.</t>
  </si>
  <si>
    <t>Abwassersammlung</t>
  </si>
  <si>
    <t>Innen liegende Sammelleitungen, Fallleitungen, Grundleitungen, Einläufe, Anschlüsse, Entlüftungen, Dämmung und dgl.</t>
  </si>
  <si>
    <t>Collecte des eaux usées</t>
  </si>
  <si>
    <t>Conduites collectrices, colonnes de chute, conduites de raccordement aux canalisations, écoulements, raccords, tuyaux d’aération, isolation, etc.</t>
  </si>
  <si>
    <t>Abwasser: Armatur, Apparat</t>
  </si>
  <si>
    <t>Armaturen und Apparate zur Entsorgung von Wasser wie Bödenabläufe und Pumpen</t>
  </si>
  <si>
    <t>Eaux usées: robinetterie, appareils</t>
  </si>
  <si>
    <t>Robinetterie et appareils pour l’évacuation de l’eau tels que les écoulements et les pompes</t>
  </si>
  <si>
    <t>Gastechnische Anlagen</t>
  </si>
  <si>
    <t>Brenngasleitungen, -verteilungen und Anschlussstellen</t>
  </si>
  <si>
    <t>Installations de distribution de gaz</t>
  </si>
  <si>
    <t>Conduites, distribution et branchements au réseau de gaz combustible</t>
  </si>
  <si>
    <t>Gasversorgung</t>
  </si>
  <si>
    <t>Gasleitung ab Hausanschluss bis Verteilung</t>
  </si>
  <si>
    <t>Alimentation en gaz</t>
  </si>
  <si>
    <t>Conduites de gaz depuis le branchement d’immeuble jusqu’au réseau de distribution</t>
  </si>
  <si>
    <t>Gasbehandlung</t>
  </si>
  <si>
    <t>Aufbereitungsanlage für Brenngas</t>
  </si>
  <si>
    <t>Traitement du gaz</t>
  </si>
  <si>
    <t>Installation de traitement pour gaz combustible</t>
  </si>
  <si>
    <t>Gasspeicherung</t>
  </si>
  <si>
    <t>Tanks zur Speicherung von Brenngas</t>
  </si>
  <si>
    <t>Accumulation du gaz</t>
  </si>
  <si>
    <t>Réservoirs pour l’accumulation de gaz combustible</t>
  </si>
  <si>
    <t>Gasverteilung</t>
  </si>
  <si>
    <t>Leitungen zur Verteilung von Brenngas</t>
  </si>
  <si>
    <t>Distribution de gaz</t>
  </si>
  <si>
    <t>Conduites pour la distribution de gaz combustible</t>
  </si>
  <si>
    <t>Gas: Armatur, Apparat</t>
  </si>
  <si>
    <t>Armaturen und Apparate zur Abgabe von Gas wie Gasbrenner, Gasherde und Brenngasanschlüsse</t>
  </si>
  <si>
    <t>Gaz: robinetterie, appareils</t>
  </si>
  <si>
    <t>Robinetterie et appareils pour l’alimentation en gaz tels que les brûleurs à gaz, les cuisinières à gaz et les raccords de gaz combustible</t>
  </si>
  <si>
    <t>- Eléments métalliques préconfectionnés (Supports pour antennes à ondes dirigées, râteliers F ass)
- Rails "Halfen"
- Installation de fermeture (Fabrication, type)
- Obturations d'abris (Portes blindées, portails blindés, volets blindés)
- Enveloppe de protection volumétrique NEMP (Enveloppe de protection volumétrique NEMP, Parois de filtrage de déviation, Parties de construction NEMP, Portes NEMP, sas NEMP)</t>
  </si>
  <si>
    <t>Anlage für Spezialmedien</t>
  </si>
  <si>
    <t>Leitungen , Verteilungen, Anschlussstellen für Spezialmedien wie Druckluft- und Vakuumanlagen</t>
  </si>
  <si>
    <t>Installations pour agents et fluides spéciaux</t>
  </si>
  <si>
    <t>Conduites, distribution et branchements aux réseaux pour agents et fluides spéciaux tels que les réseaux d’air comprimé et de vide</t>
  </si>
  <si>
    <t>Spezialmedien: Versorgung, Entsorgung</t>
  </si>
  <si>
    <t>Versorgung und Entsorgung von Spezialmedien wie Sauerstoff, Kohlendioxid, Narkosegase und dgl.</t>
  </si>
  <si>
    <t>Agents et fluides spéciaux: alimentation, évacuation</t>
  </si>
  <si>
    <t>Alimentation et évacuation pour agents et fluides spéciaux, tels que l’oxygène, le gaz carbonique, les gaz anesthésiques, etc.</t>
  </si>
  <si>
    <t>Spezialmedien: Aufbereitung</t>
  </si>
  <si>
    <t>Aufbereitungsanlage für Spezialmedien</t>
  </si>
  <si>
    <t>Agents et fluides spéciaux: traitement</t>
  </si>
  <si>
    <t>Installation de traitement pour agents et fluides spéciaux</t>
  </si>
  <si>
    <t>- Cloisonnement coupe-feu
- Obturation étanche aux gaz</t>
  </si>
  <si>
    <t>Spezialmedien: Speicherung</t>
  </si>
  <si>
    <t>Tanks, Behälter zur Speicherung von flüssigen und gasförmigen Medien</t>
  </si>
  <si>
    <t>Agents et fluides spéciaux: accumulation</t>
  </si>
  <si>
    <t>Réservoirs, citernes pour l’accumulation de fluides et d’agents gazeux</t>
  </si>
  <si>
    <t>Spezialmedien: Verteilung</t>
  </si>
  <si>
    <t>Leitungen zur Verteilung von Spezialmedien</t>
  </si>
  <si>
    <t>Agents et fluides spéciaux: distribution</t>
  </si>
  <si>
    <t>Conduites pour la distribution d’agents et fluides spéciaux</t>
  </si>
  <si>
    <t>Spezialmedien: Armatur, Apparat</t>
  </si>
  <si>
    <t>Armaturen und Apparate zur Entnahme und Abgabe von Spezialmedien</t>
  </si>
  <si>
    <t>Agents et fluides spéciaux: robinetterie, appareils</t>
  </si>
  <si>
    <t>Robinetterie et appareils pour prélèvement et alimentation en agents et fluides spéciaux</t>
  </si>
  <si>
    <t>Beförderungsanlage</t>
  </si>
  <si>
    <t>Anlagen zur Beförderung von Personen und Lasten
Hinweis: Transportanlage für Umgebung (I05.07)</t>
  </si>
  <si>
    <t>Installations de transport</t>
  </si>
  <si>
    <t>Installations de transport de personnes et de charges
Remarque : Installation de transport pour l'environnement (I05.07)</t>
  </si>
  <si>
    <t>Personenaufzug</t>
  </si>
  <si>
    <t>Personenaufzüge, einschliesslich Antrieb, Steuerung, Kabinenbeleuchtung und -ausstattung sowie Feuerwehraufzüge</t>
  </si>
  <si>
    <t>Ascenseurs</t>
  </si>
  <si>
    <t>Ascenseurs, y compris entraînement, commande, éclairage et équipement de cabine ainsi qu’ ascenseurs pour sapeurs-pompiers</t>
  </si>
  <si>
    <t>Lasten- und Serviceaufzug</t>
  </si>
  <si>
    <t>Lasten- und Bettenaufzüge, einschliesslich Antrieb, Steuerung, Kabinenbeleuchtung und -ausstattung</t>
  </si>
  <si>
    <t>Ascenseurs de charge et de service</t>
  </si>
  <si>
    <t>Monte-charge et monte-lits, y compris entraînement, commande, éclairage et équipement de cabine</t>
  </si>
  <si>
    <t>Spezialaufzug</t>
  </si>
  <si>
    <t>Aufzüge und Hebeeinrichtungen für Personen mit eingeschränkter Mobilität, Befahranlagen für Fassaden und Dächer sowie Schrägaufzüge, einschliesslich Antrieb und Steuerung</t>
  </si>
  <si>
    <t>Ascenseurs spéciaux</t>
  </si>
  <si>
    <t>Ascenseurs et dispositifs de levage pour personnes à mobilité réduite, nacelles de nettoyage de façades et de toitures, ascenseurs inclinés, etc., y compris entraînement et commande</t>
  </si>
  <si>
    <t>Fahrtreppe</t>
  </si>
  <si>
    <t>Fahrtreppen, einschliesslich Antrieb und Steuerung</t>
  </si>
  <si>
    <t>Escaliers mécaniques</t>
  </si>
  <si>
    <t>Escaliers mécaniques, y compris entraînement et commande</t>
  </si>
  <si>
    <t>Fahrsteig</t>
  </si>
  <si>
    <t>Fahrsteig, einschliesslich Antrieb und Steuerung</t>
  </si>
  <si>
    <t>Trottoirs roulants</t>
  </si>
  <si>
    <t>Trottoirs roulants, y compris entraînement et commande</t>
  </si>
  <si>
    <t>Hebeeinrichtung, Verladestation</t>
  </si>
  <si>
    <t>Hubtische, Verladestationen, einschliesslich Antrieb und Steuerung</t>
  </si>
  <si>
    <t>Dispositifs de levage, stations de chargement</t>
  </si>
  <si>
    <t>Plates-formes élévatrices, stations de chargement, y compris entraînement et commande</t>
  </si>
  <si>
    <t>Äussere Wandbekleidung Gebäude</t>
  </si>
  <si>
    <t>Äussere Bekleidung und Beschichtungen von Aussenwänden, einschliesslich Einbauten
Hinweis: Aussenwandkonstruktion (C02.01); Aussenstütze (C03.01)</t>
  </si>
  <si>
    <t>Revêtements de façades et de murs contre terre</t>
  </si>
  <si>
    <t>Revêtements et traitements de surface de façades et de murs contre terre, y compris fenêtres et portes
Remarque : construction de mur extérieur (C02.01) ; pilier extérieur (C03.01)</t>
  </si>
  <si>
    <t>Äussere Wandbekleidung unter Terrain</t>
  </si>
  <si>
    <t>Äussere Bekleidung und Beschichtungen von Aussenwänden unter Terrain
Hinweis: Element in Aussenwand (E03)</t>
  </si>
  <si>
    <t>Revêtements de murs contre terre</t>
  </si>
  <si>
    <t>Revêtements et traitements de murs contre terre
Remarque : élément dans mur extérieur (E03)</t>
  </si>
  <si>
    <t>Wandabdichtung unter Terrain</t>
  </si>
  <si>
    <t>Äussere Abdichtungen von Aussenwänden unter Terrain, einschliesslich Anschlüsse</t>
  </si>
  <si>
    <t>Etanchéités contre terre</t>
  </si>
  <si>
    <t>Etanchéités sur murs contre terre, y compris raccords</t>
  </si>
  <si>
    <t>Aussenwärmedämmung unter Terrain</t>
  </si>
  <si>
    <t>Aussenwärmedämmung unter Terrain, einschliesslich ein- und mehrschichtige Putze</t>
  </si>
  <si>
    <t>Isolations thermiques contre terre</t>
  </si>
  <si>
    <t>Isolations thermiques sur murs contre terre, y compris une ou plusieurs couches de crépi</t>
  </si>
  <si>
    <t>Schutzschicht unter Terrain</t>
  </si>
  <si>
    <t>Mechanischer Schutz der äusseren Wandbekleidung durch Schutzplatten, -matten und dgl.</t>
  </si>
  <si>
    <t>Couches de protection contre terre</t>
  </si>
  <si>
    <t>Protection mécanique des revêtements de murs contre terre par des panneaux et nattes de protection, etc.</t>
  </si>
  <si>
    <t>Äussere Wandbekleidung über Terrain</t>
  </si>
  <si>
    <t>Äussere Bekleidung und Beschichtungen von Aussenwänden über Terrain</t>
  </si>
  <si>
    <t>Revêtements de façades</t>
  </si>
  <si>
    <t>Revêtements de façades, bardages</t>
  </si>
  <si>
    <t>Äussere Beschichtung</t>
  </si>
  <si>
    <t>Äussere Beschichtungen über Terrain, wie Putze, Anstriche und dgl., einschliesslich Anschlüsse</t>
  </si>
  <si>
    <t>Crépis</t>
  </si>
  <si>
    <t>Revêtements de façades tels que crépis, peintures, etc., y compris raccords</t>
  </si>
  <si>
    <t>Aussenwärmedämmsystem</t>
  </si>
  <si>
    <t>Aussenwärmedämmung mit Gewebeeinlage, Grundputz und  Deckschichten (Kompaktfassade), einschliesslich Befestigungen, Kanten, Leibungen und Abschlüsse</t>
  </si>
  <si>
    <t>Systèmes d'isolation thermique extérieure</t>
  </si>
  <si>
    <t>Isolations thermiques extérieures avec armatures de tissu, enduit de fond et couches de finition de crépi (façade compacte), y compris fixations, façon d’angles, d’ embrasures et de terminaisons</t>
  </si>
  <si>
    <t>Fassadenbekleidung</t>
  </si>
  <si>
    <t>Fassadenbekleidungen, Wärmedämmung und Unterkonstruktion sowie Fassadenbegrünung</t>
  </si>
  <si>
    <t>Bardages</t>
  </si>
  <si>
    <t>Bardages, isolations thermiques et ossatures ainsi que végétalisation de façade</t>
  </si>
  <si>
    <t>Systemfassade</t>
  </si>
  <si>
    <t>Vorhangfassaden als selbsttragendes Gesamtsystem, einschliesslich Fenster und Sonnenschutz</t>
  </si>
  <si>
    <t>Systèmes de façade, façades légères</t>
  </si>
  <si>
    <t>Façades rideaux conçues comme système intégré autoportant, y compris fenêtres et protections contre le soleil</t>
  </si>
  <si>
    <t>Fassadenbekleidung Untersicht</t>
  </si>
  <si>
    <t>Äussere Bekleidungen und Beschichtungen von Untersichten und Auskragungen</t>
  </si>
  <si>
    <t>Revêtements de plafonds extérieurs</t>
  </si>
  <si>
    <t>Revêtements et traitements de plafonds extérieurs sous corps de bâtiment ou sous éléments en porte-à-faux</t>
  </si>
  <si>
    <t>Aussen liegende Absturzsicherung</t>
  </si>
  <si>
    <t>Geländer, Gitter und dgl. zu Balkonen und Dacheinbauten
Hinweis: Absturzsicherung (E03.05)</t>
  </si>
  <si>
    <t>Dispositifs antichute extérieurs</t>
  </si>
  <si>
    <t>Garde-corps, grilles, etc. pour balcons et éléments incorporés à la toiture
Remarque : Protection contre les chutes (E03.05)</t>
  </si>
  <si>
    <t>Element in Aussenwand</t>
  </si>
  <si>
    <t>Fenster, Türen, Tore, Sonnenschutz und dgl. zu Aussenwänden</t>
  </si>
  <si>
    <t>Eléments incorporés dans façades</t>
  </si>
  <si>
    <t>Fenêtres, portes, stores, etc. dans façades</t>
  </si>
  <si>
    <t>Fenster</t>
  </si>
  <si>
    <t>Fenster in Aussenwand, einschliesslich Fensterbänke, Anschlüsse, Abdichtungen, Beschläge, Antriebe und dgl.</t>
  </si>
  <si>
    <t>Fenêtres</t>
  </si>
  <si>
    <t>Fenêtres, tablettes, raccords, joints, ferrements, entraînements, etc.</t>
  </si>
  <si>
    <t>Aussentür</t>
  </si>
  <si>
    <t>Aussentüren, einschliesslich Anschlüsse, Abdichtungen, Beschläge, Antriebe, Steuerung und dgl.</t>
  </si>
  <si>
    <t>Portes extérieures pour personnes</t>
  </si>
  <si>
    <t>Portes extérieures, y compris raccords, joints, ferrements, entraînements, commandes, etc.</t>
  </si>
  <si>
    <t>Aussentor</t>
  </si>
  <si>
    <t>Aussentore, einschliesslich Anschlüsse, Abdichtungen, Beschläge, Antriebe, Steuerung und dgl.</t>
  </si>
  <si>
    <t>Portes extérieures pour véhicules</t>
  </si>
  <si>
    <t>Portes industrielles, portes commerciales, portes de garage, y compris raccords, joints, ferrements, entraînements, commandes, etc.</t>
  </si>
  <si>
    <t>Sonnenschutz, Wetterschutz</t>
  </si>
  <si>
    <t>Äussere Sonnen- und Wetterschutzanlagen wie Lamellenstoren, Markisen, Rollläden und Blendschutzanlagen, einschliesslich Antriebe und Wärmeschutz</t>
  </si>
  <si>
    <t>Protections contre le soleil, contre les intempéries</t>
  </si>
  <si>
    <t>Equipements extérieurs de protection contre le soleil et les intempéries, tels que stores à lamelles, stores en toile, volets roulants, contrevents et installations de protection contre l’ éblouissement, y compris entraînements et protection thermique</t>
  </si>
  <si>
    <t>Absturzsicherung</t>
  </si>
  <si>
    <t>Geländer, Gitter und dgl. zu Fenstern
Hinweis: Aussen liegende Absturzsicherung (E02.06)</t>
  </si>
  <si>
    <t>Dispositifs antichute</t>
  </si>
  <si>
    <t>Garde-corps, grilles, etc. pour balcons et éléments incorporés à la toiture
Remarque : protection antichute extérieure (E02.06)</t>
  </si>
  <si>
    <t>Bedachung Gebäude</t>
  </si>
  <si>
    <t>Dachhäute und Dacheinbauten, einschliesslich Spenglerarbeiten und Blitzschutz
Hinweis: Deckenkonstruktion, Dachkonstruktion (C04)</t>
  </si>
  <si>
    <t>Toitures</t>
  </si>
  <si>
    <t>Couvertures, ouvertures et superstructures de toiture, y compris ferblanterie et protection contre la foudre</t>
  </si>
  <si>
    <t>Dachhaut</t>
  </si>
  <si>
    <t>Dachhäute, einschliesslich Spenglerarbeiten und Blitzschutz
Hinweis: Element zu Dach (F02)</t>
  </si>
  <si>
    <t>Couvertures</t>
  </si>
  <si>
    <t>Couvertures, y compris ferblanterie et protection contre la foudre
Remarque : élément pour toit (F02)</t>
  </si>
  <si>
    <t>Dachabdichtung unter Terrain</t>
  </si>
  <si>
    <t>Äussere Abdichtungen, Wärmedämmungen und Schutzschichten unter Terrain, einschliesslich Anschlüsse und Spenglerarbeiten</t>
  </si>
  <si>
    <t>Etanchéités enterrées</t>
  </si>
  <si>
    <t>Etanchéités extérieures, isolations thermiques et couches de protection enterrées, y compris raccords et ferblanterie</t>
  </si>
  <si>
    <t>Bedachung Flachdach</t>
  </si>
  <si>
    <t>Dampfbremsen, Dämmungen, Abdichtungen, Beschwerungsschichten, An- und Abschlüsse aus Blech, Nutzschichten, Dachbegrünung und integrierte Systeme zur Energieerzeugung</t>
  </si>
  <si>
    <t>Toitures plates</t>
  </si>
  <si>
    <t>Pare-vapeur, isolations, étanchéités, couches de lestage, ferblanterie, revêtements praticables, couches végétales et systèmes de production d’ énergie</t>
  </si>
  <si>
    <t>Bedachung geneigtes Dach</t>
  </si>
  <si>
    <t>Dampfbremsen, Dämmungen, Unterdächer, Konterlattungen, Eindeckungen, An- und Abschlüsse aus Blech, Dachbegrünung und integrierte Systeme zur Energieerzeugung</t>
  </si>
  <si>
    <t>Toitures inclinées</t>
  </si>
  <si>
    <t>Pare-vapeur, isolations, sous-couvertures, lattages, contre-lattages, ferblanterie, couvertures proprement dites, couches végétales ainsi que systèmes de production d’ énergie</t>
  </si>
  <si>
    <t>Systemdach</t>
  </si>
  <si>
    <t>Dach als selbsttragendes Gesamtsystem, einschliesslich Konstruktion, Bekleidung, Verglasung und Sonnenschutz</t>
  </si>
  <si>
    <t>Systèmes de toiture, toitures légères</t>
  </si>
  <si>
    <t>Toitures conçues comme systèmes intégrés autoportants, y compris structures porteuses, revêtements, vitrages et protections contre le soleil</t>
  </si>
  <si>
    <t>Element zu Dach</t>
  </si>
  <si>
    <t>Fenster, Oberlichter, Ausstiege und dgl. zu Dächern, einschliesslich Anschlüsse und intergrierte Absturzsicherungen</t>
  </si>
  <si>
    <t>Eléments incorporés dans toitures</t>
  </si>
  <si>
    <t>Fenêtres de toit, lanterneaux, sorties de toit, etc., y compris raccords et dispositifs antichute intégrés</t>
  </si>
  <si>
    <t>Element zu Flachdach</t>
  </si>
  <si>
    <t xml:space="preserve">Lichtkuppeln, Ausstiege und dgl.  zu Flachdächern, einschliesslich Anschlüsse, Abdichtungen, Beschläge, Antriebe und dazugehöriger Sonnenschutz </t>
  </si>
  <si>
    <t>Eléments incorporés dans toitures plates</t>
  </si>
  <si>
    <t>Coupoles, sorties, etc., pour toitures plates, y compris raccords, étanchéités, ferrements, entraînements et protections contre le soleil adaptées</t>
  </si>
  <si>
    <t>Element zu geneigtem Dach</t>
  </si>
  <si>
    <t>Dachflächenfenster,  Ausstiege und dgl. zu geneigten Dächern, einschliesslich Anschlüsse, Abdichtungen, Beschläge, Antriebe und dazugehöriger Sonnenschutz</t>
  </si>
  <si>
    <t>Eléments incorporés dans toitures inclinées</t>
  </si>
  <si>
    <t>Fenêtres de toit, sorties, etc., pour toitures inclinées, y compris raccords, étanchéités, ferrements, entraînements et protections contre le soleil adaptées</t>
  </si>
  <si>
    <t>Schutzanlage zu Dach</t>
  </si>
  <si>
    <t>Äussere Blitzschutzanlagen mit Fang- und Ableitungen sowie permanenter Seitenschutz oder Anschlageinrichtungen</t>
  </si>
  <si>
    <t>Installations de protection incorporées dans toitures</t>
  </si>
  <si>
    <t>Installations de protection contre la foudre avec capteurs et conducteurs de descente, ainsi que protections latérales permanentes ou dispositifs d’ ancrages</t>
  </si>
  <si>
    <t>Ausbau Gebäude</t>
  </si>
  <si>
    <t>Trennwände, Bodenbeläge, innere Bekleidungen und feste Einbauten sowie ergänzende Leistungen zu Ausbau</t>
  </si>
  <si>
    <t>Aménagements intérieurs</t>
  </si>
  <si>
    <t>Cloisons, revêtements de sols et de parois, plafonds, équipements fixes, ainsi que prestations complémentaires aux aménagements intérieurs</t>
  </si>
  <si>
    <t>Trennwand, Innentür, Innentor</t>
  </si>
  <si>
    <t>Feste und bewegliche Trennwände, Vorsatzschalen und Verglasungen sowie Innenfenster, Innentüren und Innentore</t>
  </si>
  <si>
    <t>Cloisons, portes intérieures</t>
  </si>
  <si>
    <t>Cloisons fixes et mobiles, doublages, vitrages, ainsi que fenêtres et portes intérieures</t>
  </si>
  <si>
    <t>Fest stehende Trennwand</t>
  </si>
  <si>
    <t>Feste Trennwände (weder zu Konstruktion noch zu Ausstattung gehörend) wie Leichtbauwände, innere Verglasungen und dgl.</t>
  </si>
  <si>
    <t>Cloisons fixes</t>
  </si>
  <si>
    <t>Cloisons fixes (n’ appartenant ni au gros oeuvre ni à l’ équipement) telles que cloisons légères, vitrages intérieurs, etc.</t>
  </si>
  <si>
    <t>Bewegliche Trennwand</t>
  </si>
  <si>
    <t>Bewegliche Trennwände (weder zu Konstruktion noch zu Ausstattung gehörend) wie Elementwände, innere Verglasungen und dgl.</t>
  </si>
  <si>
    <t>Cloisons mobiles</t>
  </si>
  <si>
    <t>Cloisons mobiles (n’ appartenant ni au gros oeuvre ni à l’ équipement) telles que cloisons en éléments, vitrages intérieurs, etc.</t>
  </si>
  <si>
    <t>Schachtfront</t>
  </si>
  <si>
    <t>Fronten von Schächten, wie Installationsschächte und Abwurfschächte</t>
  </si>
  <si>
    <t>Cloisons de gaines</t>
  </si>
  <si>
    <t>Cloisons de gaines telles que de gaines techniques et de dévaloirs</t>
  </si>
  <si>
    <t>Innenfenster</t>
  </si>
  <si>
    <t>Innenfenster, einschliesslich Anschlüsse, Abdichtungen, Beschläge, Antriebe und dgl.</t>
  </si>
  <si>
    <t>Fenêtres intérieures</t>
  </si>
  <si>
    <t>Fenêtres intérieures, y compris appuis, joints, ferrements, entraînements, etc.</t>
  </si>
  <si>
    <t>Innentür</t>
  </si>
  <si>
    <t>Innentüren, einschliesslich Anschlüsse, Abdichtungen, Beschläge, Antriebe und dgl.</t>
  </si>
  <si>
    <t>Portes intérieures, pour personnes</t>
  </si>
  <si>
    <t>Portes intérieures, pour personnes, y compris appuis, joints, ferrements, entraînements, commandes, etc.</t>
  </si>
  <si>
    <t>Innentor</t>
  </si>
  <si>
    <t>Innentore, einschliesslich Anschlüsse, Abdichtungen, Beschläge, Antriebe und dgl.</t>
  </si>
  <si>
    <t>Portes intérieures, pour véhicules</t>
  </si>
  <si>
    <t>Portes intérieures, pour véhicules (portes industrielles, portes commerciales, portes de garage), y compris raccords, joints, ferrements, entraînements, commandes, etc.</t>
  </si>
  <si>
    <t>Bodenbelag</t>
  </si>
  <si>
    <t>Beläge und Beschichtungen von Böden</t>
  </si>
  <si>
    <t>Revêtements de sols</t>
  </si>
  <si>
    <t>Unterkonstruktion zu Bodenbelag</t>
  </si>
  <si>
    <t>Unterkonstruktionen, Unterlagsböden, Doppelböden und dgl. als Träger fertiger Bodenbeläge, einschliesslich Ausgleichsschichten, Dämmungen und Abdichtungen</t>
  </si>
  <si>
    <t>Supports pour revêtements de sols</t>
  </si>
  <si>
    <t>Supports, chapes, faux-planchers, etc., destinés à recevoir des revêtements de sol finis, y compris couches d’ égalisation, isolations et étanchéités</t>
  </si>
  <si>
    <t>Bodenbeläge und Beschichtungen, einschliesslich Sockel und Oberflächenbehandlung</t>
  </si>
  <si>
    <t>Revêtements de sols, y compris plinthes et traitements de surface</t>
  </si>
  <si>
    <t>Wandbekleidung</t>
  </si>
  <si>
    <t>Bekleidungen und Beschichtungen von Wänden und Stützen im Gebäude
Hinweis: Äussere Wandbekleidung Gebäude (E)</t>
  </si>
  <si>
    <t>Revêtements de parois</t>
  </si>
  <si>
    <t>Revêtements de parois et de piliers à l’ intérieur de bâtiments
Remarque : revêtement mural extérieur du bâtiment (E)</t>
  </si>
  <si>
    <t>Unterkontruktion zu Wandbekleidung</t>
  </si>
  <si>
    <t>Unterkontruktionen, Vorsatzschalen, Putze und dgl. als Träger fertiger Bekleidungen, einschliesslich Dämmungen, Dichtungen und Befestigungen</t>
  </si>
  <si>
    <t>Supports pour revêtements de parois</t>
  </si>
  <si>
    <t>Supports tels qu’ ossatures, doublages, etc., destinés à recevoir des revêtements de parois et de piliers finis, y compris isolations, étanchéités et fixations</t>
  </si>
  <si>
    <t>Bekleidungen und Beschichtungen von Wänden und Stützen im Gebäude</t>
  </si>
  <si>
    <t>Revêtements de parois et de piliers, à l’ intérieur de bâtiments</t>
  </si>
  <si>
    <t>Deckenbekleidung</t>
  </si>
  <si>
    <t>Bekleidungen und Beschichtungen von Decken und Innenseiten von Dächern
Hinweis: Bedachung Gebäude (F)</t>
  </si>
  <si>
    <t>Faux-plafonds</t>
  </si>
  <si>
    <t>Faux-plafonds et revêtements de plafonds intérieurs, traitements de surface
Remarque : Couverture du bâtiment (F)</t>
  </si>
  <si>
    <t>Unterkonstruktion zu Deckenbekleidung</t>
  </si>
  <si>
    <t>Unterkonstruktion und Putze als Träger fertiger Bekleidungen von Decken und Innenseiten von Dächern</t>
  </si>
  <si>
    <t>Supports pour faux-plafonds</t>
  </si>
  <si>
    <t>Supports tels qu’ ossatures et autres, destinés à recevoir un plafond fini, p. ex. un faux-plafond</t>
  </si>
  <si>
    <t>Bekleidungen und Beschichtungen von Decken und Innenseiten von Dächern auf Unterkonstruktion</t>
  </si>
  <si>
    <t>Faux-plafonds et revêtements de plafonds intérieurs, traitements de surface, sur supports</t>
  </si>
  <si>
    <t>Einbaute, Schutzeinrichtung zu Ausbau</t>
  </si>
  <si>
    <t>Einbauten wie Einbauschränke, Einbauküchen, Öfen, Briefkästen, Begrünung im Gebäude und dgl. sowie Schutzeinrichtungen wie Geländer, Gitter, Schutzraumeinrichtungen und dgl.</t>
  </si>
  <si>
    <t>Equipements fixes, dispositifs de protection</t>
  </si>
  <si>
    <t>Equipements fixes tels que placards, agencements de cuisines, poêles, boîtes à lettres, végétalisation à l’ intérieur, etc., ainsi que dispositifs de protection tels que garde-corps, grilles, équipements d’ abris de protection civile, etc.</t>
  </si>
  <si>
    <t>Einbauschrank, Regal, Ablage</t>
  </si>
  <si>
    <t>Einbauschränke, Regale, Garderoben und dgl.</t>
  </si>
  <si>
    <t>Placards, étagères, tablettes</t>
  </si>
  <si>
    <t>Placards, étagères, penderies, etc.</t>
  </si>
  <si>
    <t>Einbauküche</t>
  </si>
  <si>
    <t>Haushalts- und Kleinküchen, einschliesslich Geräte, Armaturen und Zubehör
Hinweis: Grossküche (H03)</t>
  </si>
  <si>
    <t>Agencements de cuisines</t>
  </si>
  <si>
    <t>Agencements de cuisines et de cuisinettes, y compris appareils, robinetterie et accessoires
Remarque : Cuisine industrielle (H03)</t>
  </si>
  <si>
    <t>Innerer Fensterausbau</t>
  </si>
  <si>
    <t>Fenstersimse, Vorhangbretter und dgl.</t>
  </si>
  <si>
    <t>Habillages intérieurs de fenêtres</t>
  </si>
  <si>
    <t>Tablettes de fenêtre, galeries à rideaux, etc.</t>
  </si>
  <si>
    <t>Innerer Abschluss</t>
  </si>
  <si>
    <t>Innere Verdunkelung und Blendschutz, einschliesslich Antriebe
Hinweis: Sonnenschutz, Wetterschutz (E03.04)</t>
  </si>
  <si>
    <t>Dispositifs intérieurs de fermeture</t>
  </si>
  <si>
    <t>Obscurcissement intérieur et protection contre l'éblouissement, y compris les entraînements
Remarque : Protection solaire, protection contre les intempéries (E03.04)</t>
  </si>
  <si>
    <t>Absturz-, Anprallschutzeinrichtung</t>
  </si>
  <si>
    <t>Geländer, Handläufe, Rammschutz</t>
  </si>
  <si>
    <t>Dispositifs de protection antichute et contre les chocs</t>
  </si>
  <si>
    <t>Garde-corps, mains courantes, dispositifs antichocs</t>
  </si>
  <si>
    <t>- Station-service, Automate à carburant
- Enceinte thermique (chambre climatisée)
- Installation d'exercice de protection respiratoire
- Installation de cibles automatique
- Installations d'une station d'épuration
- Installations d'une chambre de puits
- Installation de production de gaz</t>
  </si>
  <si>
    <t>Sonderbauteil</t>
  </si>
  <si>
    <t>Fest im Gebäude eingebaute Sonderbauteile wie Cheminées, Pflanztröge und dgl.
Hinweis: Wärmeerzeugung (D05.02)</t>
  </si>
  <si>
    <t>Composants spéciaux</t>
  </si>
  <si>
    <t>Eléments de construction fixes spéciaux, à l’ intérieur du bâtiment, tels les cheminées et les bacs à fleurs fixes, etc.
Remarque : production de chaleur (D05.02)</t>
  </si>
  <si>
    <t>- Elévateur pour véhicules, plateau tournant pour véhicule</t>
  </si>
  <si>
    <t>Kleinbauteil, Schutzraumeinrichtung</t>
  </si>
  <si>
    <t>Briefkästen, Pneuschränke, Wäschehängen und dgl. sowie Schutzraumbauteile und -einrichtungen</t>
  </si>
  <si>
    <t>Accessoires, équipements d'abri de protection civile</t>
  </si>
  <si>
    <t>Boîtes à lettres, armoires à pneus, étendages, etc. ainsi qu’ équipements d’ abris de protection civile</t>
  </si>
  <si>
    <t>Ergänzende Leistung zu Ausbau</t>
  </si>
  <si>
    <t>Nachträgliches Erstellen und Schliessen von Durchbrüchen und Schlitzen in Bauteilen des Ausbaus sowie Abschottungen und Reinigung
Hinweis: Ergänzende Leistung zu Konstruktion (C05)</t>
  </si>
  <si>
    <t>Prestations complémentaires aux aménagements intérieurs</t>
  </si>
  <si>
    <t>Percements et saignées exécutés ultérieurement dans les éléments d’ aménagement intérieur, y compris obturation, ainsi que cloisonnements et nettoyage
Remarque : prestation complémentaire à la construction (C05)</t>
  </si>
  <si>
    <t>Durchbruch, Schlitz zu Ausbau</t>
  </si>
  <si>
    <t>Nachträgliches Erstellen und Schliessen von Durchbrüchen und Schlitzen in Bauteilen zu Ausbau
Hinweis: Durchbruch, Schlitz zu Konstruktion (C05.01)</t>
  </si>
  <si>
    <t>Percements et saignées dans aménagements intérieurs</t>
  </si>
  <si>
    <t>Percements et saignées exécutés ultérieurement dans les éléments d’ aménagement intérieur, y compris obturation
Remarque : Percée, fente pour construction (C05.01)</t>
  </si>
  <si>
    <t>- Installation de type compactus</t>
  </si>
  <si>
    <t>Abschottung</t>
  </si>
  <si>
    <t>Vertikale oder horizontale Brandabschottungen, Schallabschottungen und dgl.</t>
  </si>
  <si>
    <t>Cloisonnements</t>
  </si>
  <si>
    <t>Cloisonnements coupe-feu, insonorisants, etc., verticaux et horizontaux</t>
  </si>
  <si>
    <t>Reinigung</t>
  </si>
  <si>
    <t xml:space="preserve">Bau- und Endreinigung, Kanalisationsspülung und dgl. </t>
  </si>
  <si>
    <t>Nettoyages</t>
  </si>
  <si>
    <t>Nettoyages du bâtiment et nettoyage final, rinçage des canalisations, etc.</t>
  </si>
  <si>
    <t>Trocknung</t>
  </si>
  <si>
    <t xml:space="preserve">Bautrocknung, Bauheizung und dgl. </t>
  </si>
  <si>
    <t>Séchages</t>
  </si>
  <si>
    <t>Assèchement du bâtiment, chauffage de chantier, etc.</t>
  </si>
  <si>
    <t>Nutzungsspezifische Anlage Gebäude</t>
  </si>
  <si>
    <t>Anlagen für spezifische Nutzungen</t>
  </si>
  <si>
    <t>Installations spécifiques</t>
  </si>
  <si>
    <t>Equipements et installations pour utilisation spécifique</t>
  </si>
  <si>
    <t>Produktionsanlage</t>
  </si>
  <si>
    <t>Eingebaute Produktionsanlagen, einschliesslich Maschinen, Apparate, Steuerung und Medienversorgung</t>
  </si>
  <si>
    <t>Installations de production</t>
  </si>
  <si>
    <t>Installations fixes de production, y compris machines, appareils, commandes et alimentation en agents et fluides</t>
  </si>
  <si>
    <t>Produktionsanlage: Versorgung, Entsorgung</t>
  </si>
  <si>
    <t>Versorgung von Produktionsanlagen mit Medien und dgl. sowie Entsorgung</t>
  </si>
  <si>
    <t>Installations de production: alimentation, évacuation, élimination</t>
  </si>
  <si>
    <t>Alimentation en agents, fluides, etc., des installations de production, ainsi qu’ évacuation, élimination</t>
  </si>
  <si>
    <t>Produktionsanlage: Aufbereitung</t>
  </si>
  <si>
    <t>Aufbereitung zu Produktionsanlagen</t>
  </si>
  <si>
    <t>Installations de production: traitement</t>
  </si>
  <si>
    <t>Traitement dans les installations de production</t>
  </si>
  <si>
    <t>Produktionsanlage: Speicherung</t>
  </si>
  <si>
    <t>Speicherung zu Produktionsanlagen wie Tanks</t>
  </si>
  <si>
    <t>Installations de production: accumulation</t>
  </si>
  <si>
    <t>Accumulation dans les installations de production, tels les réservoirs</t>
  </si>
  <si>
    <t>Produktionsanlage: Verteilung</t>
  </si>
  <si>
    <t>Verteilung zu Produktionsanlagen</t>
  </si>
  <si>
    <t>Installations de production: distribution</t>
  </si>
  <si>
    <t>Distribution dans les installations de production</t>
  </si>
  <si>
    <t>Produktionsanlage: Armatur, Apparat</t>
  </si>
  <si>
    <t>Einbauten, eingebaute Maschinen und Apparate zu Produktionsanlagen</t>
  </si>
  <si>
    <t>Installations de production: robinetterie, appareils</t>
  </si>
  <si>
    <t>Equipements, machines et appareils fixes dans les installations de production</t>
  </si>
  <si>
    <t>Laboranlage</t>
  </si>
  <si>
    <t>Eingebaute Laboranlagen, einschliesslich Maschinen, Apparate, Steuerung und Medienversorgung</t>
  </si>
  <si>
    <t>Installations de laboratoire</t>
  </si>
  <si>
    <t>Installations fixes de laboratoire, y compris machines, appareils, commandes et alimentation en agents et fluides</t>
  </si>
  <si>
    <t>Laboranlage: Versorgung, Entsorgung</t>
  </si>
  <si>
    <t>Versorgung von Laboranlagen mit Medien und dgl. sowie Entsorgung</t>
  </si>
  <si>
    <t>Laboratoires: alimentation, évacuation, élimination</t>
  </si>
  <si>
    <t>Alimentation en agents et fluides, etc., pour installations de laboratoire, ainsi qu’ évacuation, élimination</t>
  </si>
  <si>
    <t>Laboranlage: Aufbereitung</t>
  </si>
  <si>
    <t>Aufbereitung zu Laboranlagen</t>
  </si>
  <si>
    <t>Installations de laboratoire: traitement</t>
  </si>
  <si>
    <t>Traitement dans les installations de laboratoire</t>
  </si>
  <si>
    <t>Laboranlage: Speicherung</t>
  </si>
  <si>
    <t>Speicherung zu Laboranlagen wie Tanks</t>
  </si>
  <si>
    <t>Installations de laboratoire: accumulation</t>
  </si>
  <si>
    <t>Accumulation dans les installations de laboratoire, tels les réservoirs</t>
  </si>
  <si>
    <t>Laboranlage: Verteilung</t>
  </si>
  <si>
    <t>Verteilungen zu Laboranlagen</t>
  </si>
  <si>
    <t>Installations de laboratoire: distribution</t>
  </si>
  <si>
    <t>Distribution dans les installations de laboratoire</t>
  </si>
  <si>
    <t>Laboranlage: Armatur, Apparat</t>
  </si>
  <si>
    <t>Einbauten, eingebaute Maschinen und Apparate zu Laboranlagen</t>
  </si>
  <si>
    <t>Installations de laboratoire: robinetterie, appareils</t>
  </si>
  <si>
    <t>Equipements, machines et appareils fixes dans les installations de laboratoire</t>
  </si>
  <si>
    <t>Grossküche</t>
  </si>
  <si>
    <t>Eingebaute Anlagen zur Zubereitung, Lagerung und Ausgabe von Speisen und Getränken, einschliesslich Maschinen, Apparate und Medienversorgung
Hinweis: Einbauküche (G05.02)</t>
  </si>
  <si>
    <t>Cuisines industrielles</t>
  </si>
  <si>
    <t>Installations fixes destinées à la préparation, la conservation et la distribution de repas et de boissons, y compris machines, appareils et alimentation en agents et fluides
Remarque : Cuisine intégrée (G05.02)</t>
  </si>
  <si>
    <t>Grossküche: Versorgung, Entsorgung</t>
  </si>
  <si>
    <t>Versorgung von Grossküchen mit Medien und dgl. sowie Entsorgung</t>
  </si>
  <si>
    <t>Cuisines industrielles: alimentation, évacuation, élimination</t>
  </si>
  <si>
    <t>Alimentation en agents et fluides, etc., pour cuisines industrielles, ainsi qu’ évacuation, élimination</t>
  </si>
  <si>
    <t>Grossküche: Aufbereitung</t>
  </si>
  <si>
    <t>Aufbereitung zu Grossküchen</t>
  </si>
  <si>
    <t>Cuisines industrielles: traitement</t>
  </si>
  <si>
    <t>Traitement dans les cuisines industrielles</t>
  </si>
  <si>
    <t>Grossküche: Lagerung</t>
  </si>
  <si>
    <t>Lagerung in Grossküchen wie ungekühlte Lagerräume</t>
  </si>
  <si>
    <t>Cuisines industrielles: stockage</t>
  </si>
  <si>
    <t>Stockage dans les cuisines industrielles, tels les dépôts non réfrigérés</t>
  </si>
  <si>
    <t>Grossküche: Verteilung</t>
  </si>
  <si>
    <t>Verteilung zu Grossküchen</t>
  </si>
  <si>
    <t>Cuisines industrielles: distribution</t>
  </si>
  <si>
    <t>Distribution dans les cuisines industrielles</t>
  </si>
  <si>
    <t>Grossküche: Armatur, Apparat</t>
  </si>
  <si>
    <t>Einbauten, eingebaute Maschinen und Apparate zu Grossküchen</t>
  </si>
  <si>
    <t>Cuisines industrielles: robinetterie, appareils</t>
  </si>
  <si>
    <t>Equipements, machines et appareils fixes dans les cuisines industrielles</t>
  </si>
  <si>
    <t>Wäscherei-, Reinigungsanlage</t>
  </si>
  <si>
    <t>Eingebaute Wäscherei- und Reinigungsanlagen, einschliesslich Maschinen, Apparate, Steuerung und Medienversorgung</t>
  </si>
  <si>
    <t>Buanderies, installations de nettoyage</t>
  </si>
  <si>
    <t>Installations fixes de buanderie et de nettoyage, y compris machines, appareils, commandes et alimentation en agents et fluides</t>
  </si>
  <si>
    <t>Wäscherei-, Reinigungsanlage: Versorgung, Entsorgung</t>
  </si>
  <si>
    <t>Versorgung von Wäscherei- und Reinigungsanlagen mit Medien und dgl. sowie Entsorgung</t>
  </si>
  <si>
    <t>Buanderies, installations de nettoyage: alimentation, évacuation, élimination</t>
  </si>
  <si>
    <t>Alimentation en agents et fluides, etc. pour buanderies et installations de nettoyage, ainsi qu’ évacuation, élimination</t>
  </si>
  <si>
    <t>Wäscherei-, Reinigungsanlage: Aufbereitung</t>
  </si>
  <si>
    <t>Aufbereitung zu Wäscherei- und Reinigungsanlagen</t>
  </si>
  <si>
    <t>Buanderies, installations de nettoyage: traitement</t>
  </si>
  <si>
    <t>Traitement dans les buanderies et installations de nettoyage</t>
  </si>
  <si>
    <t>Wäscherei-, Reinigungsanlage: Speicherung</t>
  </si>
  <si>
    <t>Speicherung zu Wäscherei- und Reinigungsanlagen wie Tanks</t>
  </si>
  <si>
    <t>Buanderies, installations de nettoyage: accumulation</t>
  </si>
  <si>
    <t>Accumulation dans les buanderies et installations de nettoyage, tels les réservoirs</t>
  </si>
  <si>
    <t>Wäscherei-, Reinigungsanlage: Verteilung</t>
  </si>
  <si>
    <t>Verteilung zu Wäscherei- und Reinigungsanlagen</t>
  </si>
  <si>
    <t>Buanderies, installations de nettoyage: distribution</t>
  </si>
  <si>
    <t>Distribution dans les buanderies et installations de nettoyage</t>
  </si>
  <si>
    <t>- Briques perforées laissant pousser le gazon
- Revêtements bitumeux (Couche porteuse d'asphalte, revêtement d'usure d'asphalte)
- Béton</t>
  </si>
  <si>
    <t>Wäscherei-, Reinigungsanlage: Armatur, Apparat</t>
  </si>
  <si>
    <t>Einbauten, eingebaute Maschinen und Apparate zu Wäscherei- und Reinigungsanlagen</t>
  </si>
  <si>
    <t>Buanderies, installations de nettoyage: robinetterie, appareils</t>
  </si>
  <si>
    <t>Equipements, machines et appareils fixes dans les buanderies et installations de nettoyage</t>
  </si>
  <si>
    <t>Anlage für Gesundheit</t>
  </si>
  <si>
    <t>Eingebaute und bewegliche Geräte, Apparate, Anlagen und Einrichtungen für medizinische Zwecke</t>
  </si>
  <si>
    <t>Installations de santé</t>
  </si>
  <si>
    <t>Appareils, installations et équipements fixes et mobiles du domaine médical</t>
  </si>
  <si>
    <t>Gerät für Vitaldatenüberwachung</t>
  </si>
  <si>
    <t>Vitaldatenüberwachung, einschliesslich Archivierungssysteme, Zubehör und dgl.</t>
  </si>
  <si>
    <t>Appareils pour la surveillance des données vitales</t>
  </si>
  <si>
    <t>Surveillance des données vitales, y compris système d’ archivage, accessoires, etc.</t>
  </si>
  <si>
    <t>Einrichtung für Diagnostik</t>
  </si>
  <si>
    <t xml:space="preserve">Diagnostik, einschliesslich Archivierungssysteme, Zubehör und dgl. </t>
  </si>
  <si>
    <t>Equipements pour diagnostiques</t>
  </si>
  <si>
    <t>Diagnostique, y compris système d’ archivage, accessoires, etc.</t>
  </si>
  <si>
    <t>Gerät für Behandlung, Pflege</t>
  </si>
  <si>
    <t>Geräte für die allgemeine und erweiterte Pflege, Geräte für Anästhesie, Chirurgie, Therapie, Strahlentherapie, Geräte für Menschen mit Behinderung</t>
  </si>
  <si>
    <t>Appareils pour traitements, soins</t>
  </si>
  <si>
    <t>Appareils pour les soins généraux et étendus, équipements d’ anesthésie, de chirurgie, de thérapies courantes, de thérapie d’ irradiation, engins d’ aide aux handicapés</t>
  </si>
  <si>
    <t>Medizinisches Kälte-, Wärmegerät</t>
  </si>
  <si>
    <t>Medizinische Kälte- und Wärmegeräte wie Kühl-, Gefriergeräte, Kühlzeiten, Wärmeschränke und dgl.
Hinweis: Wärmetechnische Anlage (D05); Kältetechnische Anlage (D06)</t>
  </si>
  <si>
    <t>Appareils médicaux de thermothérapie (chaud, froid)</t>
  </si>
  <si>
    <t>Appareils médicaux pour la thermothérapie (chaud, froid), tels que réfrigérateurs et congélateurs, chambres froides, étuves, etc.
Remarque : Installation thermique (D05) ; Installation frigorifique (D06)</t>
  </si>
  <si>
    <t>Mess-, Analysetechnik</t>
  </si>
  <si>
    <t>Geräte und Anlagen für Umgang mit Stoffen, für Analyse und Dosimetrie
Hinweis: Laboranlage (H02)</t>
  </si>
  <si>
    <t>Instruments de mesure, d'analyse</t>
  </si>
  <si>
    <t>Appareils et installations pour la manipulation des substances, pour les analyses et la dosimétrie
Remarque : Installation de laboratoire (H02)</t>
  </si>
  <si>
    <t>- Station d'épuration
- Station de pompage
- Réservoir
- Fosse à eaux usées
- Toilettes
- Installation de rétention</t>
  </si>
  <si>
    <t>Reinigung, Desinfektion, Sterilisation</t>
  </si>
  <si>
    <t>Geräte und Anlagen zur Reinigung, Trocknung, Desinfektion und Sterilisation von medizinisch genutzten Materialien und Räumen</t>
  </si>
  <si>
    <t>Nettoyage, désinfection, stérilisation</t>
  </si>
  <si>
    <t>Appareils et installations pour le nettoyage, le séchage, la désinfection et la stérilisation de matériels et locaux médicaux</t>
  </si>
  <si>
    <t>Medizinische Einrichtung, Ausstattung</t>
  </si>
  <si>
    <t xml:space="preserve">Medizinisches Mobiliar wie Schränke, Regale, Korpusse, Tische, Sitzmöbel, Betten, Liegen, medizinisches Kleinmobiliar und dgl. </t>
  </si>
  <si>
    <t>Equipements et mobilier à usage médical</t>
  </si>
  <si>
    <t>Mobilier médical, tel qu’ armoires, étagères, casiers, tables, sièges, lits, couchettes, petit mobilier médical, etc.</t>
  </si>
  <si>
    <t>Medizinischer Beleuchtungskörper</t>
  </si>
  <si>
    <t>Spezialbeleuchtung für medizinisch genutzte Räume</t>
  </si>
  <si>
    <t>Luminaires à usage médical</t>
  </si>
  <si>
    <t>Éclairage spécial pour les locaux à usage médic</t>
  </si>
  <si>
    <t>Medizinische Textilien</t>
  </si>
  <si>
    <t>Medizinische Textilien wie Bettwaren, Stütz- und Polstermaterialien, Bekleidung, Schutzanzüge und Abdeckungen</t>
  </si>
  <si>
    <t>Textiles médicaux</t>
  </si>
  <si>
    <t>Textiles médicaux, tels que literie, matériel d’ appui et de rembourrage, vêtements, habits de protection et toiles de couverture</t>
  </si>
  <si>
    <t>Medizinisches Kleininventar</t>
  </si>
  <si>
    <t>Medizinisches Kleininventar, Rollmobiliar und Wagen</t>
  </si>
  <si>
    <t>Petit inventaire médical</t>
  </si>
  <si>
    <t>Petit inventaire médical, mobilier roulant et chariots</t>
  </si>
  <si>
    <t>Medizinisches Transportmittel</t>
  </si>
  <si>
    <t>Geräte und Fahrzeuge für den Transport von Patienten, Betten, Krankenliegen und dgl.</t>
  </si>
  <si>
    <t>Moyens de transport médicaux</t>
  </si>
  <si>
    <t>Appareils et véhicules pour le transport des patients, lits, brancards, etc.</t>
  </si>
  <si>
    <t>Medizinisches Betriebsmittel</t>
  </si>
  <si>
    <t>Medizinische Einweg- und Mehrwegmittel</t>
  </si>
  <si>
    <t>Matériel d'exploitation à usage médical</t>
  </si>
  <si>
    <t>Matériel médical à usage unique et à usage multiple</t>
  </si>
  <si>
    <t>Anlage für Bildung, Kultur</t>
  </si>
  <si>
    <t>Eingebaute Anlagen für Bildung und Kultur, einschliesslich Maschinen, Apparate, Steuerung und Medienversorgung</t>
  </si>
  <si>
    <t>Installations destinées à la formation et à la culture</t>
  </si>
  <si>
    <t>Installations fixes destinées à la formation et à la culture, y compris machines, appareils, commandes et alimentation en agents et fluides</t>
  </si>
  <si>
    <t xml:space="preserve">Bildung, Kultur: Versorgung, Entsorgung für </t>
  </si>
  <si>
    <t>Versorgung von Räumen und Anlagen für Bildung und Kultur mit Medien und dgl. sowie Entsorgung</t>
  </si>
  <si>
    <t>Formation, culture: alimentation, évacuation, élimination</t>
  </si>
  <si>
    <t>Alimentation en agents et fluides, etc., pour espaces et installations destinés à la formation et à la culture, ainsi qu’ évacuation, élimination</t>
  </si>
  <si>
    <t>Bildung, Kultur: Apparat</t>
  </si>
  <si>
    <t>Eingebaute Maschinen und Apparate für Räume und Anlagen für Bildung und Kultur</t>
  </si>
  <si>
    <t>Formation, culture: appareils</t>
  </si>
  <si>
    <t>Machines et appareils fixes pour espaces et installations destinés à la formation et à la culture</t>
  </si>
  <si>
    <t xml:space="preserve">Bildung, Kultur: Steuerung </t>
  </si>
  <si>
    <t>Systeme zur Steuerung von Räumen und Anlagen für Bildung und Kultur</t>
  </si>
  <si>
    <t>Formation, culture: commandes</t>
  </si>
  <si>
    <t>Systèmes de commande pour espaces et installations destinés à la formation et à la culture</t>
  </si>
  <si>
    <t>Bildung, Kultur: Einbauten</t>
  </si>
  <si>
    <t>Einbauten in Räumen und Anlagen für Bildung und Kultur</t>
  </si>
  <si>
    <t>Formation, culture: éléments incorporés</t>
  </si>
  <si>
    <t>Eléments incorporés pour espaces et installations destinés à la formation et à la culture</t>
  </si>
  <si>
    <t>Sportanlage, Freizeitanlage</t>
  </si>
  <si>
    <t>Eingebaute Anlagen für Sport und Freizeit, einschliesslich Maschinen, Apparate, Steuerung und Medienversorgung</t>
  </si>
  <si>
    <t>Installations sportives et de loisirs</t>
  </si>
  <si>
    <t>Installations fixes pour activités sportives et de loisirs, y compris machines, appareils, commandes et alimentation en agents et fluides</t>
  </si>
  <si>
    <t>- Equipement d'abri</t>
  </si>
  <si>
    <t>Sportanlage, Freizeitanlage: Versorgung, Entsorgung</t>
  </si>
  <si>
    <t>Versorgung von Sport- und Freizeitanlagen mit Medien und dgl. sowie Entsorgung</t>
  </si>
  <si>
    <t>Installations sportives et de loisirs: alimentation, évacuation, élimination</t>
  </si>
  <si>
    <t>Alimentation en agents et fluides pour installations sportives et de loisir, ainsi qu’ évacuation, élimination</t>
  </si>
  <si>
    <t>Sportanlage, Freizeitanlage: Apparat</t>
  </si>
  <si>
    <t>Eingebaute Maschinen und Apparate für Sport- und Freizeitanlagen</t>
  </si>
  <si>
    <t>Installations sportives et de loisirs: appareils</t>
  </si>
  <si>
    <t>Machines et appareils fixes pour installations sportives et de loisirs</t>
  </si>
  <si>
    <t>- Inscriptions (Panneaux pour portes/marquage du local, aluminium en plusieurs parties)
- Signalisation des voies d'évacuation (Signalisation non électrique des voies d'évacuation, par exemple au moyen de panneaux et de peinture à éclairage persistant de longue durée)</t>
  </si>
  <si>
    <t xml:space="preserve">Sportanlage, Freizeitanlage: Steuerung </t>
  </si>
  <si>
    <t>Systeme zur Steuerung von Sport- und Freizeitanlagen</t>
  </si>
  <si>
    <t>Installations sportives et de loisirs: commandes</t>
  </si>
  <si>
    <t>Systèmes de commande pour installations sportives et de loisirs</t>
  </si>
  <si>
    <t>Sportanlage, Freizeitanlage: Einbauten</t>
  </si>
  <si>
    <t>Einbauten in Sport- und Freizeitanlagen</t>
  </si>
  <si>
    <t>Installations sportives et de loisirs: éléments incorporés</t>
  </si>
  <si>
    <t>Eléments incorporés à la construction, pour installations sportives et de loisirs</t>
  </si>
  <si>
    <t>Anlage für Erholung</t>
  </si>
  <si>
    <t>Eingebaute Anlage für Erholung wie Wellness und Spa, einschliesslich Maschinen, Apparate, Steuerung und Medienversorgung</t>
  </si>
  <si>
    <t>Installations de détente</t>
  </si>
  <si>
    <t>Installations fixes destinées à la détente, tels les espaces de bien-être et les spas, y compris machines, appareils, commandes et alimentation en agents et fluides</t>
  </si>
  <si>
    <t>Erholungsanlage: Versorgung, Entsorgung</t>
  </si>
  <si>
    <t>Versorgung von Erholungsanlagen mit Medien und dgl. sowie Entsorgung</t>
  </si>
  <si>
    <t>Installations de détente: alimentation, évacuation, élimination</t>
  </si>
  <si>
    <t>Alimentation en agents et fluides, etc., pour installations de détente, ainsi qu’ évacuation, élimination</t>
  </si>
  <si>
    <t xml:space="preserve">Erholungsanlage: Apparat </t>
  </si>
  <si>
    <t>Eingebaute Maschinen und Apparate für Erholungsanlagen</t>
  </si>
  <si>
    <t>Installations de détente: appareils</t>
  </si>
  <si>
    <t>Machines et appareils fixes pour installations de détente</t>
  </si>
  <si>
    <t>Erholungsanlage: Steuerung</t>
  </si>
  <si>
    <t>Systeme zur Steuerung von Erholungsanlagen</t>
  </si>
  <si>
    <t>Installations de détente: commandes</t>
  </si>
  <si>
    <t>Systèmes de commande pour installations de détente</t>
  </si>
  <si>
    <t>Erholungsanlage: Einbauten</t>
  </si>
  <si>
    <t>Einbauten in Erholungsanlagen</t>
  </si>
  <si>
    <t>Installations de détente: éléments incorporés</t>
  </si>
  <si>
    <t>Eléments incorporés pour installations de détente</t>
  </si>
  <si>
    <t>Weitere nutzungsspezifische Anlage</t>
  </si>
  <si>
    <t>Eingebaute Anlage für nutzungsspezifische Anwendungen, einschliesslich Maschinen, Apparate, Steuerung und Medienversorgung</t>
  </si>
  <si>
    <t>Autres installations spécifiques</t>
  </si>
  <si>
    <t>Installations fixes pour utilisations spécifiques, y compris machines, appareils, commandes et alimentation en agents et fluides</t>
  </si>
  <si>
    <t xml:space="preserve">Nutzungsspezifische Anlage: Versorgung, Entsorgung </t>
  </si>
  <si>
    <t>Versorgung von nutzungsspezifische Anlagen mit Medien und dgl. sowie Entsorgung</t>
  </si>
  <si>
    <t>Installations spécifiques: alimentation, évacuation, élimination</t>
  </si>
  <si>
    <t>Alimentation en agents et fluides, etc., pour installations spécifiques, ainsi qu’ évacuation, élimination</t>
  </si>
  <si>
    <t>Nutzungsspezifische Anlage: Aufbereitung</t>
  </si>
  <si>
    <t>Aufbereitung zu nutzungsspezifischen Anlagen</t>
  </si>
  <si>
    <t>Installations spécifiques: traitement</t>
  </si>
  <si>
    <t>Traitement dans les installations spécifiques</t>
  </si>
  <si>
    <t>Nutzungsspezifische Anlage: Speicherung, Lagerung</t>
  </si>
  <si>
    <t>Speicherung zu nutzungsspezifischen Anlagen</t>
  </si>
  <si>
    <t>Installations spécifiques: accumulation, stockage</t>
  </si>
  <si>
    <t>Accumulation dans les installations spécifiques</t>
  </si>
  <si>
    <t>Nutzungsspezifische Anlage: Verteilung</t>
  </si>
  <si>
    <t>Verteilung zu nutzungsspezifischen Anlagen</t>
  </si>
  <si>
    <t>Installations spécifiques: distribution</t>
  </si>
  <si>
    <t>Distribution dans les installations spécifiques</t>
  </si>
  <si>
    <t>Nutzungsspezifische Anlage: Armatur, Apparat</t>
  </si>
  <si>
    <t>Einbauten, Armaturen und Apparate zu nutzungsspezifischen Anlagen</t>
  </si>
  <si>
    <t>Installations spécifiques: robinetterie, appareils</t>
  </si>
  <si>
    <t>Equipements fixes, robinetterie et appareils dans les installations spécifiques</t>
  </si>
  <si>
    <t>Parkieranlage</t>
  </si>
  <si>
    <t>Mechanische Parkieranlagen, einschliesslich Antrieb und Steuerung</t>
  </si>
  <si>
    <t>Installations de stationnement</t>
  </si>
  <si>
    <t>Installations mécanisées de stationnement, y compris entraînement et commande</t>
  </si>
  <si>
    <t>Materialtransportanlage</t>
  </si>
  <si>
    <t>Automatische Warentransportanlagen, Rohrpostanlagen und dgl., einschliesslich Antrieb und Steuerung</t>
  </si>
  <si>
    <t>Installations de transport de matériel</t>
  </si>
  <si>
    <t>Installations automatiques de transport de marchandises, installations de poste pneumatique, etc., y compris entraînement et commande</t>
  </si>
  <si>
    <t>Kühlzelle</t>
  </si>
  <si>
    <t>Ertüchtigung und Ausstattung von Kühlräumen sowie gewerbliche Kälte</t>
  </si>
  <si>
    <t>Chambres froides</t>
  </si>
  <si>
    <t>Mesures d’ amélioration et équipement pour chambres froides ainsi que froid industriel</t>
  </si>
  <si>
    <t>Lagereinrichtung</t>
  </si>
  <si>
    <t>Lagereinrichtung für Zwischenlagerung und Archivierung wie Schiebeschrankanlagen, Rollgestellanlagen und Hochregallager, einschliesslich Antrieb und Steuerung</t>
  </si>
  <si>
    <t>Equipements de stockage</t>
  </si>
  <si>
    <t>Equipements de stockage pour mise en dépôt provisoire et archivage tels les armoires coulissantes, les étagères mobiles et les entrepôts à hauts rayonnages y compris entraînement et commande</t>
  </si>
  <si>
    <t>Umgebung Gebäude</t>
  </si>
  <si>
    <t>Gestaltung, Bauwerke und Einrichtungen in der Umgebung von Gebäuden</t>
  </si>
  <si>
    <t>Abords des bâtiments</t>
  </si>
  <si>
    <t>Mise en forme du terrain, ouvrages, végétalisation et installations aux abords des bâtiments</t>
  </si>
  <si>
    <t>Umgebungsgestaltung</t>
  </si>
  <si>
    <t>Geländeanpassungen, Schutzmassnahmen und Entwässerungen
Hinweis: Baugrube (B06)</t>
  </si>
  <si>
    <t>Aménagements extérieurs</t>
  </si>
  <si>
    <t>Mise en forme du terrain, mesures de protection et évacuation des eaux
Remarque : Fouille (B06)</t>
  </si>
  <si>
    <t>Geländeanpassung</t>
  </si>
  <si>
    <t>Geländeabtrag und Auffüllung, Rohplanie, einschliesslich Materiallieferungen und Transporte</t>
  </si>
  <si>
    <t>Mise en forme du terrain</t>
  </si>
  <si>
    <t>Déblayage, remblayage, forme brute, y compris fournitures de matériaux et transports</t>
  </si>
  <si>
    <t>Tief liegende Entwässerung</t>
  </si>
  <si>
    <t>Drainageschichten, Leitungen, Schächte, Einläufe und dgl. zur Entwässerung von Umgebungsflächen</t>
  </si>
  <si>
    <t>Evacuation souterraine des eaux</t>
  </si>
  <si>
    <t>Couches drainantes, drains, canalisations, regards, avaloirs, etc., destinés à évacuer les eaux de la surface des abords</t>
  </si>
  <si>
    <t>Bauwerk in der Umgebung</t>
  </si>
  <si>
    <t>Bauwerke in der Umgebung, einschliesslich Aushub</t>
  </si>
  <si>
    <t>Ouvrages extérieurs</t>
  </si>
  <si>
    <t>Ouvrages extérieurs, y compris excavations</t>
  </si>
  <si>
    <t>Böschungsverbau</t>
  </si>
  <si>
    <t xml:space="preserve">Geneigte, hart verbaute Böschungs- und Ufersicherungen aus Spritzbeton, Fertigelementen und dgl. </t>
  </si>
  <si>
    <t>Consolidation de talus</t>
  </si>
  <si>
    <t>Stabilisation de talus et de berges en pente, en dur, en béton projeté, éléments préfabriqués, etc.</t>
  </si>
  <si>
    <t>Stützmauer</t>
  </si>
  <si>
    <t>Wand mit Stützfunktion, einschliesslich Aushub, Fundationen und Hinterfüllung</t>
  </si>
  <si>
    <t>Murs de soutènement</t>
  </si>
  <si>
    <t>Parois avec fonction de soutènement, y compris excavation, fondations et remblayage</t>
  </si>
  <si>
    <t>Frei stehende Wand</t>
  </si>
  <si>
    <t>Frei stehende Wände und Mauern, Lärmschutzwände, einschliesslich Aushub und Fundation</t>
  </si>
  <si>
    <t>Parois libres</t>
  </si>
  <si>
    <t>Parois et murs sans appuis latéraux, parois antibruit, y compris excavation et fondations</t>
  </si>
  <si>
    <t>Treppe, Rampe</t>
  </si>
  <si>
    <t>Treppen aus Einzelstufen, vorgefertigte Treppen und Rampen, einschliesslich Fundation</t>
  </si>
  <si>
    <t>Escaliers constitués de marches indépendantes, escaliers préfabriqués, rampes, y compris fondations</t>
  </si>
  <si>
    <t>Kleinbauwerk</t>
  </si>
  <si>
    <t>Kleinbauwerke wie Pavillons, Unterstände, Wasserbecken, Bühnen und dgl., einschliesslich Aushub, Fundation, Unterkonstruktion und Hinterfüllung</t>
  </si>
  <si>
    <t>Petits ouvrages</t>
  </si>
  <si>
    <t>Petits ouvrages tels les pavillons, abris, bassins, scènes, etc., y compris excavation, fondations, support et remblayage</t>
  </si>
  <si>
    <t>Unterirdisches Bauwerk</t>
  </si>
  <si>
    <t>Versorgungsbauwerke, Stollen, Brunnenstuben, Fluchtröhren und Notausstiege, einschliesslich Aushub, Fundation und Hinterfüllung</t>
  </si>
  <si>
    <t>Ouvrages souterrains</t>
  </si>
  <si>
    <t>Ouvrages d’ alimentation, galeries, chambres de captages, voies d’ évacuation et sorties de secours, y compris excavation, fondations et remblayage</t>
  </si>
  <si>
    <t>Absturz-, Anprallschutzeinrichtung für Umgebung</t>
  </si>
  <si>
    <t xml:space="preserve">Geländer, Handläufe, Anprallschutz und dgl. </t>
  </si>
  <si>
    <t>Dispositifs de protection antichute et contre les chocs pour les abords de bâtiments</t>
  </si>
  <si>
    <t>Garde-corps, mains courantes, protection contre les chocs, etc.</t>
  </si>
  <si>
    <t>Einfriedung</t>
  </si>
  <si>
    <t>Zäune, Mauern, Sicherung des Grundstücks gegen unbefugten Zutritt, Durchgänge wie Drehkreuze und dgl.</t>
  </si>
  <si>
    <t>Clôtures</t>
  </si>
  <si>
    <t>Palissades, murs, installations de surveillance empêchant l’ accès non autorisé, portails ou tourniquets, etc.</t>
  </si>
  <si>
    <t>Grünfläche</t>
  </si>
  <si>
    <t>Vegetationsschichten, Bepflanzungen und Wasserflächen</t>
  </si>
  <si>
    <t>Espaces verts</t>
  </si>
  <si>
    <t>Couches végétales, plantations et plans d’ eau</t>
  </si>
  <si>
    <t>Vegetationstragschicht</t>
  </si>
  <si>
    <t>Einbringen und Bearbeiten des Bodens zur Vorbereitung von Grünflächen, einschliesslich Rohplanie und Reinplanie</t>
  </si>
  <si>
    <t>Couche végétale</t>
  </si>
  <si>
    <t>Décompactage du sol, mise en place de terre végétale et préparation pour espaces verts, y compris forme brute et réglage de la forme</t>
  </si>
  <si>
    <t>Saatfläche</t>
  </si>
  <si>
    <t>Flächige Einsaat und vorkultivierte Saatflächen wie Rollrasen, einschliesslich Bodenvorbereitung</t>
  </si>
  <si>
    <t>Zone de semis</t>
  </si>
  <si>
    <t>Ensemencement des surfaces et zones de semis pré-cultivées (tel le gazon en rouleaux), y compris préparation des sols</t>
  </si>
  <si>
    <t>Flächenbepflanzung, Hecke</t>
  </si>
  <si>
    <t>Bepflanzungen mit Stauden und Sträuchern, Hecken, einschliesslich Bodenvorbereitung</t>
  </si>
  <si>
    <t>Plantations de surfaces, haies</t>
  </si>
  <si>
    <t>Plantation de vivaces et d’ arbustes, haies, y compris préparation des sols</t>
  </si>
  <si>
    <t>Vertikale Begrünung</t>
  </si>
  <si>
    <t>Vertikale Begrünung von Wänden und Einfriedungen</t>
  </si>
  <si>
    <t>Végétalisations verticales</t>
  </si>
  <si>
    <t>Végétalisation verticale de parois et clôtures</t>
  </si>
  <si>
    <t>Einzelbepflanzung</t>
  </si>
  <si>
    <t>Bepflanzung mit Bäumen und Grosssträuchern, einschliesslich Baumgruben und Baumquartier</t>
  </si>
  <si>
    <t>Plantations en isolé</t>
  </si>
  <si>
    <t>Plantation d’ arbres et de grands arbustes, y compris entourages et fosses de protection d’ arbres</t>
  </si>
  <si>
    <t>Einfassung, Abschluss Gründfläche</t>
  </si>
  <si>
    <t>Einfassungen und Abschlüsse zwischen Grünflächen</t>
  </si>
  <si>
    <t>Garnitures et bordures pour espaces verts</t>
  </si>
  <si>
    <t>Naturnahe Wasserfläche</t>
  </si>
  <si>
    <t>Wasserflächen, einschliesslich Aushub, Abdichtungen und Bepflanzung</t>
  </si>
  <si>
    <t>Plans d'eau quasi naturels</t>
  </si>
  <si>
    <t>Plans d’ eau, y compris excavation, étanchéité et plantation</t>
  </si>
  <si>
    <t>Ingenieurbiologische Massnahmen</t>
  </si>
  <si>
    <t>Ingenieurbiologische Böschungssicherungen wie bewachsene Netze, Faschinen und dgl.</t>
  </si>
  <si>
    <t>Techniques du génie biologique</t>
  </si>
  <si>
    <t>Techniques du génie biologique pour la stabilisation de talus tels les filets végétalisés, les fascines, etc.</t>
  </si>
  <si>
    <t>Pflegemassnahme bis Übergabe</t>
  </si>
  <si>
    <t>Grünflächenpflege und Erstellungspflege</t>
  </si>
  <si>
    <t>Mesures d'entretien jusqu'à la remise</t>
  </si>
  <si>
    <t>Entretien des espaces verts et entretien initial</t>
  </si>
  <si>
    <t>Hartfläche</t>
  </si>
  <si>
    <t>Hartflächen für Strassen, Wege, Plätze</t>
  </si>
  <si>
    <t>Surfaces en dur</t>
  </si>
  <si>
    <t>Surfaces en dur pour routes, chemins, places</t>
  </si>
  <si>
    <t>Fundations-, Tragschicht</t>
  </si>
  <si>
    <t>Gebundene und ungebundene Fundations- und Tragschichten, einschliesslich Rohplanie und Trennlagen</t>
  </si>
  <si>
    <t>Couches de fondation et d'assise</t>
  </si>
  <si>
    <t>Couches de fondations et d’ assise avec et sans liant, y compris forme brute et couches de séparation</t>
  </si>
  <si>
    <t>Einfassung, Abschluss Hartfläche</t>
  </si>
  <si>
    <t>Abschlüsse zur Abgrenzung von Belägen</t>
  </si>
  <si>
    <t>Garnitures et bordures pour surfaces en dur</t>
  </si>
  <si>
    <t>Bordures de délimitation de revêtements</t>
  </si>
  <si>
    <t>Deckschicht</t>
  </si>
  <si>
    <t>Gebundene und ungebundene Deckschicht</t>
  </si>
  <si>
    <t>Couches de roulement</t>
  </si>
  <si>
    <t>Couches de roulement avec et sans liant</t>
  </si>
  <si>
    <t>Bodenmarkierung</t>
  </si>
  <si>
    <t>Zusätzliche Markierungen auf Boden mit Farbanstrichen, Nägeln, Kaltplastik und dgl.</t>
  </si>
  <si>
    <t>Marquages au sol</t>
  </si>
  <si>
    <t>Marquages au sol supplémentaires au moyen de peintures, clous, plastique à froid, etc.</t>
  </si>
  <si>
    <t>Technik Umgebung</t>
  </si>
  <si>
    <t>Technische Anlagen in der Umgebung</t>
  </si>
  <si>
    <t>Installations, à l'extérieur</t>
  </si>
  <si>
    <t>Installations aux abords des bâtiments</t>
  </si>
  <si>
    <t>Elektroanlage Starkstrom für Umgebung</t>
  </si>
  <si>
    <t>Zuleitungen, Schaltgerätekombinationen (SGK), Starkstrom- und Beleuchtungsinstallationen, Starkstromapparate, Aussenleuchten, Medienpunkte und dgl.</t>
  </si>
  <si>
    <t>Installations électriques courant fort, à l'extérieur</t>
  </si>
  <si>
    <t>Lignes d’ introduction, ensembles d’ appareillages, installations courant fort et d’ éclairage, appareils à courant fort, luminaires extérieurs, points de raccordement pour agents et fluides, etc., aux abords des bâtiments</t>
  </si>
  <si>
    <t>Elektroanlage Schwachstrom für Umgebung</t>
  </si>
  <si>
    <t>Automations-, Leit- und Kommunikationssysteme, WLAN-Infrastruktur und dgl.</t>
  </si>
  <si>
    <t>Installations électriques courant faible, à l'extérieur</t>
  </si>
  <si>
    <t>Systèmes d’ automation, de commande et de communication, ainsi qu’ infrastructure WLAN, etc.</t>
  </si>
  <si>
    <t>Wärmeanlage für Umgebung</t>
  </si>
  <si>
    <t>Anlagen zur Lagerung, Erzeugung, Verteilung und Abgabe von Wärme in der Umgebung wie Rasenheizung und dgl.</t>
  </si>
  <si>
    <t>Installations de chauffage, à l'extérieur</t>
  </si>
  <si>
    <t>Installations pour stockage, production, distribution et émission de chaleur aux abords des bâtiments, telles les pelouses chauffées, etc.</t>
  </si>
  <si>
    <t>Kälteanlage für Umgebung</t>
  </si>
  <si>
    <t>Anlagen zur Lagerung, Erzeugung, Verteilung und Abgabe von Kälte in der Umgebung wie Sprühnebelkühlung</t>
  </si>
  <si>
    <t>Installations de refroidissement, à l'extérieur</t>
  </si>
  <si>
    <t>Installations pour stockage, production, distribution et émission de froid aux abords des bâtiments, telles les installations de brumisation</t>
  </si>
  <si>
    <t>Sanitäre Anlage für Umgebung</t>
  </si>
  <si>
    <t>Leitungen, Anschlüsse für sanitäre Anlagen, Brunnen und Bewässerung</t>
  </si>
  <si>
    <t>Installations sanitaires, à l'extérieur</t>
  </si>
  <si>
    <t>Conduites, raccordements pour installations sanitaires, fontaines et arrosages</t>
  </si>
  <si>
    <t>Oberflächenentwässerung für Umgebung</t>
  </si>
  <si>
    <t>Leitungen zur Oberflächenentwässerung, einschliesslich Retentionsfilterbecken, Sickergalerien und Flächendrainagen</t>
  </si>
  <si>
    <t>Evacuation des eaux de ruissellement, à l'extérieur</t>
  </si>
  <si>
    <t>Conduites pour l’ évacuation des eaux de ruissellement, y compris bassins de rétention, galeries de drainage et drainages de surface</t>
  </si>
  <si>
    <t>Transportanlage für Umgebung</t>
  </si>
  <si>
    <t>Anlagen zur Beförderung von Personen und Lasten in der Umgebung wie Aufzugsanlagen und Treppenlifte</t>
  </si>
  <si>
    <t>Installations de transport, à l'extérieur</t>
  </si>
  <si>
    <t>Installations de transport de personnes et de charges, aux abords des bâtiments, tels les installations d’ ascenseurs et les monte-rampes d’ escaliers</t>
  </si>
  <si>
    <t>Perimeterschutz</t>
  </si>
  <si>
    <t>Schutz eines Perimeters durch technische Massnahmen im umgebenden freien Raum bis und mit Grundstücksgrenze</t>
  </si>
  <si>
    <t>Protection du périmètre</t>
  </si>
  <si>
    <t>Protection du périmètre immédiat d’ un ouvrage par des mesures techniques, jusqu’ à la limite du terrain (incluse)</t>
  </si>
  <si>
    <t>Ausstattung Umgebung</t>
  </si>
  <si>
    <t>Mobiliar, Spiel- und Sportgeräte in der Umgebung</t>
  </si>
  <si>
    <t>Mobilier et engins, à l'extérieur</t>
  </si>
  <si>
    <t>Mobilier, engins de jeux et de sport, etc., aux abords des bâtiments</t>
  </si>
  <si>
    <t>Mobile Ausstattung für Umgebung</t>
  </si>
  <si>
    <t>Mobile Ausstattungsgegenstände wie Tische, Bänke, Stühle und dgl.</t>
  </si>
  <si>
    <t>Equipement mobile, à l'extérieur</t>
  </si>
  <si>
    <t>Equipement mobilier extérieur tel que tables, bancs, sièges, etc.</t>
  </si>
  <si>
    <t>Fixierte Ausstattung für Umgebung</t>
  </si>
  <si>
    <t xml:space="preserve">Fest eingebaute Objekte wie Brunnen, Briefkästen, Veloständer, Verkehrsschilder, Absperrpfosten und dgl. </t>
  </si>
  <si>
    <t>Equipement fixe, à l'extérieur</t>
  </si>
  <si>
    <t>Equipements fixes tels les fontaines, boîtes aux lettres, râteliers à bicyclettes, panneaux de circulation, potelets de barrage, etc.</t>
  </si>
  <si>
    <t>Spiel-, Sportgerät für Umgebung</t>
  </si>
  <si>
    <t>Spiel- und Sportgeräte in der Umgebung, einschliesslich Unterkonstruktion</t>
  </si>
  <si>
    <t>Engins de jeux et de sport, à l'extérieur</t>
  </si>
  <si>
    <t>Engins de jeux et de sport aux abords des bâtiments, y compris supports</t>
  </si>
  <si>
    <t>Abfallentsorgungseinrichtung für Umgebung</t>
  </si>
  <si>
    <t>Einrichtung für unter- und oberirdische Abfallentsorgung, einschliesslich Unterkonstruktion</t>
  </si>
  <si>
    <t>Equipements pour collecte des déchets, à l'extérieur</t>
  </si>
  <si>
    <t>Equipement pour collecte des déchets, souterraine ou non, y compris supports</t>
  </si>
  <si>
    <t>Ausstattung Gebäude</t>
  </si>
  <si>
    <t>Ausstattung von Gebäuden wie Mobiliar, Kleininventar und Kunstobjekte</t>
  </si>
  <si>
    <t>Ameublement, décoration</t>
  </si>
  <si>
    <t>Mobiliar</t>
  </si>
  <si>
    <t>Mobile und nicht fest eingebaute Gegenstände</t>
  </si>
  <si>
    <t>Mobilier</t>
  </si>
  <si>
    <t>Meubles et autres objets mobiles</t>
  </si>
  <si>
    <t>Allgemeines Mobiliar</t>
  </si>
  <si>
    <t>Allgemeines Mobiliar wie Tische, Stühle, Schränke und dgl.</t>
  </si>
  <si>
    <t>Mobilier usuel</t>
  </si>
  <si>
    <t>Meubles usuels tels que tables, sièges, armoires, etc.</t>
  </si>
  <si>
    <t>Nutzungsspezifisches Mobiliar</t>
  </si>
  <si>
    <t>Nutzungsspezifisches Mobiliar wie Schulmöbel, Büromöbel und dgl.</t>
  </si>
  <si>
    <t>Mobilier spécifique</t>
  </si>
  <si>
    <t>Meubles spécifiques, tels que meubles pour écoles, meubles de bureaux, etc.</t>
  </si>
  <si>
    <t>Mobile Leuchten</t>
  </si>
  <si>
    <t>Mobile und nicht fest eingebaute Leuchten, einschliesslich Lampen</t>
  </si>
  <si>
    <t>Luminaires mobiles</t>
  </si>
  <si>
    <t>Luminaires mobiles, y compris ampoules et tubes</t>
  </si>
  <si>
    <t>Signaletik</t>
  </si>
  <si>
    <t xml:space="preserve">Tafeln, Schilder, Markierungen zur Information und Orientierung </t>
  </si>
  <si>
    <t>Signalétique</t>
  </si>
  <si>
    <t>Panneaux, plaques, enseignes, marquages servant à l’ information et à l’ orientation</t>
  </si>
  <si>
    <t>Kleininventar</t>
  </si>
  <si>
    <t>Kleininventar wie Gefässe, Behälter, Geschirr, Besteck, Papierkörbe und dgl.</t>
  </si>
  <si>
    <t>Petit inventaire</t>
  </si>
  <si>
    <t>Objets tels que récipients, vaisselle, couverts, corbeilles à papier, etc.</t>
  </si>
  <si>
    <t>Allgemeines Kleininventar</t>
  </si>
  <si>
    <t>Allgemeines Kleininventar wie Geschirr, Besteck und dgl.</t>
  </si>
  <si>
    <t>Petit inventaire usuel</t>
  </si>
  <si>
    <t>Objets usuels tels que vaisselle, couverts, etc.</t>
  </si>
  <si>
    <t>Nutzungsspezifisches Kleininventar</t>
  </si>
  <si>
    <t>Nutzungsspezifisches Kleininventar wie Werkzeuge, Behälter für chemische Flüssigkeiten und dgl.</t>
  </si>
  <si>
    <t>Petit inventaire spécifique</t>
  </si>
  <si>
    <t>Objets spécifiques tels qu’ outils, instruments, récipients pour produits chimiques, etc.</t>
  </si>
  <si>
    <t>Mobiles Gerät</t>
  </si>
  <si>
    <t>Mobile Geräte und Apparate wie Kopierer, Putzmaschinen, Kaffeeautomaten und dgl.</t>
  </si>
  <si>
    <t>Engins mobiles</t>
  </si>
  <si>
    <t>Appareils et engins mobiles tels que photocopieuses, machines de nettoyage, machines à café, etc.</t>
  </si>
  <si>
    <t>Textilien</t>
  </si>
  <si>
    <t>Textilien wie Teppiche, Vorhänge, Handtücher, Tischwäsche und dgl.</t>
  </si>
  <si>
    <t>Textiles</t>
  </si>
  <si>
    <t>Textiles tels que tapis, rideaux, linge de toilette, linge de table, etc.</t>
  </si>
  <si>
    <t>Allgemeine Textilien</t>
  </si>
  <si>
    <t>Allgemeine Textilien wie Vorhänge, Teppiche und dgl.
Hinweis: Innerer Abschluss (G05.04); Bodenbelag (G02.02)</t>
  </si>
  <si>
    <t>Textiles usuels</t>
  </si>
  <si>
    <t xml:space="preserve">Textiles usuels, tels que rideaux, tapis, etc.
Remarque : fermeture intérieure (G05.04) ; revêtement de sol (G02.02)
</t>
  </si>
  <si>
    <t>Nutzungsspezifische Textilien</t>
  </si>
  <si>
    <t>Nutzungsspezifische Textilien wie Hotelbettwäsche, Tischwäsche in Restaurants und dgl.
Hinweis: Innerer Abschluss (G05.04); Bodenbelag (G02.02)</t>
  </si>
  <si>
    <t>Textiles spécifiques</t>
  </si>
  <si>
    <t>Textiles spécifiques, tels que literie pour hôtels, nappes pour restaurants, etc.</t>
  </si>
  <si>
    <t>Kunst am Bau</t>
  </si>
  <si>
    <t>Künstlerisch gestaltete Objekte und Bauteile</t>
  </si>
  <si>
    <t>Oeuvres d'art</t>
  </si>
  <si>
    <t>Oeuvres d’ art destinées aux bâtiments</t>
  </si>
  <si>
    <t>Kunstobjekt</t>
  </si>
  <si>
    <t>Künstlerisch gestaltete Objekte wie Skulpturen, Gemälde und dgl., einschliesslich Künstlerhonorar</t>
  </si>
  <si>
    <t>Oeuvres d'art exposées</t>
  </si>
  <si>
    <t>Oeuvres d’ art dans les bâtiments, telles que sculptures, tableaux, etc., y compris honoraires d’ artiste</t>
  </si>
  <si>
    <t>Künstlerisch gestaltetes Bauteil</t>
  </si>
  <si>
    <t>Künstlerisch gestaltete Bauwerksteile wie Reliefs, Mosaiken, Fresken und dgl., einschliesslich Künstlerhonorar</t>
  </si>
  <si>
    <t>Oeuvres d'art intégrées</t>
  </si>
  <si>
    <t>Oeuvres d’ art intégrées aux bâtiments, telles que reliefs, mosaïques, fresques, etc., y compris honoraires d’ artiste</t>
  </si>
  <si>
    <t>Vorbereitung Tiefbau</t>
  </si>
  <si>
    <t>Travaux préparatoires du génie civil</t>
  </si>
  <si>
    <t>L01</t>
  </si>
  <si>
    <t>Baugrunduntersuchungen, Bestandsaufnahmen und Messungen</t>
  </si>
  <si>
    <t xml:space="preserve">Etudes géotechniques, relevés, mesures </t>
  </si>
  <si>
    <t>L01.01</t>
  </si>
  <si>
    <t>Untersuchungen zur Beschaffenheit des Untergrunds und der Grundwassersituation sowie Vorversuche zur Fundamentdimensionierung, einschliesslich Versuchsanker und dgl.</t>
  </si>
  <si>
    <t xml:space="preserve">Etudes géotechniques destinées a déterminer la nature du sous-sol et la situation en ce qui concerne les eaux souterraines, ainsi qu'essais préliminaires pour le dimensionnement des fondations, teis qu'ancrages d'essai et similaires </t>
  </si>
  <si>
    <t>L01.02</t>
  </si>
  <si>
    <t>Bestandsaufnahme</t>
  </si>
  <si>
    <t>Bestands- und Zustandsaufnahmen von Bauwerken, Materialien, Gelände, Fauna, Flora, Wasser und Grundwasser, einschliesslich Probenahmen, Prüfverfahren und Laboruntersuchungen sowie Erhebung von Verkehrskennzahlen und dgl.</t>
  </si>
  <si>
    <t>Relevés</t>
  </si>
  <si>
    <t xml:space="preserve">Etat des lieux et auscultations d'ouvrages, de matériaux, relevé du terrain, de la flore et de la faune, des eaux superficielles et souterraines y compris prélèvement d'échantillons, méthodes  d'essais et essais en laboratoire ainsi qu'enquêtes  sur le trafic </t>
  </si>
  <si>
    <t>L01.03</t>
  </si>
  <si>
    <t xml:space="preserve">Messungen von Umweltbelastungen durch Lärm, Schadstoffe und dgl. </t>
  </si>
  <si>
    <t xml:space="preserve">Mesures relatives à l'environnement pour déterrniner les nuisances (bruit, substances toxiques etc.) </t>
  </si>
  <si>
    <t>L01.04</t>
  </si>
  <si>
    <t>Überwachungen wie Setzungsmessungen, Erschütterungsmessungen, Bauwerks- und Rissüberwachungen und dgl.</t>
  </si>
  <si>
    <t xml:space="preserve">Surveillance des déformations, tassements, ébranlements, surveillance des ouvrages, contrôle des fissures etc. </t>
  </si>
  <si>
    <t>L02</t>
  </si>
  <si>
    <t>Einrichten, Vorhalten, Umstellen und Entfernen von Baustelleneinrichtungen</t>
  </si>
  <si>
    <t xml:space="preserve">Mise en place, mise à disposition, déplacements et enlèvement des installations de chantier </t>
  </si>
  <si>
    <t>L02.01</t>
  </si>
  <si>
    <t>Zufahrtswege, Umschlag- und Lagerplätze, Begehungswege in unzugänglichem Gelände, einschliesslich Abschrankungen, Emissionsschutz und dgl.</t>
  </si>
  <si>
    <t>Voies d'accès, places de transbordement et de dépôt, chemins piétonniers en terrain difficile  d'accès, y compris clôtures, protections contre les émissions et similaires</t>
  </si>
  <si>
    <t>L02.02</t>
  </si>
  <si>
    <t>Versorgung mit Wasser und elektrischer Energie, Entsorgung von Abfall und Abwasser sowie Baustellenbeleuchtung und Telekommunikationsanlagen, einschliesslich Leitungen und Einrichtungen für die Behandlung von Baustellenabwasser wie Neutralisationsanlagen, Absetzbecken, Bau- und Übergangslüftungen im Untertagbau, Wetterschutztüren, Schleusen und dgl.</t>
  </si>
  <si>
    <t>Alimentation et élimination</t>
  </si>
  <si>
    <t>Alimentation en eau et éléctricité, évacuation des déchets et des eaux usées, éclairaqe du chantier et installations de télécommunication, y compris toutes les conduites et installations de traitement des eaux de chantier comme, par  exemple: installation de neutralisation, bassin de décantatlon, ventilation et ventilation transitoire  d'ouvrages des travaux souterrains, portes de  protection contre les intempéries, sas et similaires</t>
  </si>
  <si>
    <t>L02.03</t>
  </si>
  <si>
    <t>Raum, Personentransport</t>
  </si>
  <si>
    <t>Arbeits- und Aufenthaltsräume, Unterkünfte sowie Personentransporte auf der Baustelle</t>
  </si>
  <si>
    <t>Locaux et véhicules pour le personnel</t>
  </si>
  <si>
    <t xml:space="preserve">Sur le chantier: ateliers, réfectoires, moyens de transport, etc., pour le personnel </t>
  </si>
  <si>
    <t>L02.04</t>
  </si>
  <si>
    <t>Hebe-, Verlade-, Transport- und Lagereinrichtung</t>
  </si>
  <si>
    <t>Hebe-, Verlade-, Transport- und Lagereinrichtungen für Baumaterialien auf der Baustelle</t>
  </si>
  <si>
    <t>Equipements de levage, de chargement, de transport et de stockage des matériaux sur le chantier</t>
  </si>
  <si>
    <t>L02.05</t>
  </si>
  <si>
    <t>Einrichtungen für die Aufbereitung und Wiederverwertung von Materialien wie Brech- und Klassierungsanlagen, Beton- und Belagsaufbereitungsanlagen und dgl.</t>
  </si>
  <si>
    <t>Equipements de préparation et de recyclage des matériaux comme, par exemple: installations de concassage et de tamisage, centrales à béton hydraulique et bitumineux et similaires</t>
  </si>
  <si>
    <t>L02.06</t>
  </si>
  <si>
    <t>Maschine, Gerätschaft</t>
  </si>
  <si>
    <t>Antransport, Einrichten und Abtransport von Maschinen und Geräten wie Vortriebsmaschinen, Schalungssystemen und dgl.</t>
  </si>
  <si>
    <t>Machines, engins</t>
  </si>
  <si>
    <t>Transport et installation de machines et d'engins pour l'avancement et les systèmes de coffrage, etc.</t>
  </si>
  <si>
    <t>L02.07</t>
  </si>
  <si>
    <t>Witterungsbedingte Massnahme</t>
  </si>
  <si>
    <t xml:space="preserve">Zusätzliche durch die Witterung bedingte Massnahmen, wie Wärmen von Bauteilen, Schneeräumung und dgl. </t>
  </si>
  <si>
    <t xml:space="preserve">Mesures à prendre supplémentaires liées aux conditions météorologiques pour le chauffage de parties d'ouvrage, pour le déneigement et similaires </t>
  </si>
  <si>
    <t>L02.08</t>
  </si>
  <si>
    <t>Temporäre Abschirmung, Einhausung</t>
  </si>
  <si>
    <t>Temporäre Abschirmung und Einhausung zum Schutz der Arbeiter, des Bauwerks oder der Umgebung vor Witterung, Lärm und Schadstoffen, einschliesslich Atemschutz und Massnahmen zur Behandlung der Schadstoffe</t>
  </si>
  <si>
    <t>Enceintes couvertes et protections temporaires</t>
  </si>
  <si>
    <t xml:space="preserve">Enceintes couvertes temporaires et protections contre les substances toxiques gazeuses ou liquides sur des sites et des ouvrages contaminés, y compris protection respiratoire et mesures de traitement des substances toxiques </t>
  </si>
  <si>
    <t>L03</t>
  </si>
  <si>
    <t>Provisorische Bauwerke, Bauteile, Ausstattungen und dgl. für die Aufrechterhaltung eines bestehenden Betriebs bis zur Inbetriebnahme der gebrauchstauglichen und mängelfreien Anlage, einschliesslich Rückbau der Provisorien</t>
  </si>
  <si>
    <t>Construction et déconstruction d'ouvrages et parties d'ouvrages ainsi qu'aménagements provisoires, pour le maintien de l'exploitation, jusqu'à la mise en service de l'installation prête à fonctionner sans défectuosité</t>
  </si>
  <si>
    <t>L03.01</t>
  </si>
  <si>
    <t>Provisorische Verkehrsanlagen für Umleitungen, einschliesslich Zufahrten, Hilfsbrücken, Rückhaltesysteme, provisorische Signalisation und Markierung sowie Rückbau</t>
  </si>
  <si>
    <t xml:space="preserve">Construction et déconstruction d'infrastructures de transport provisoires pour la déviation du trafic y compris accès, ponts provisoires, systèmes de retenue, signalisation et marquage provisoires, ainsi qu'installations d'exploitation et de sécurité </t>
  </si>
  <si>
    <t>L03.02</t>
  </si>
  <si>
    <t>Provisorische Gebäude für die Aufrechterhaltung eines bestehenden Betriebs, einschliesslich Gebäudetechnik, Ausbau, Ausstattung und Rückbau</t>
  </si>
  <si>
    <t xml:space="preserve">Construction et déconstruction de bâtiments provisoires pour le maintien de l'exploitation, y compris installations, aménagement et équipements du bâtiment </t>
  </si>
  <si>
    <t>L03.03</t>
  </si>
  <si>
    <t>Provisorische Leitung</t>
  </si>
  <si>
    <t>Provisorische Leitungen und provisorische Verlegung bestehender Leitungen, einschliesslich Rückbau</t>
  </si>
  <si>
    <t>Conduites provisoires</t>
  </si>
  <si>
    <t xml:space="preserve">Construction et déconstruction de conduites provisoires, ainsi que déplacements de conduites existantes </t>
  </si>
  <si>
    <t>L03.04</t>
  </si>
  <si>
    <t>Provisorische Betriebs-, Sicherheitsanlage</t>
  </si>
  <si>
    <t>Provisorische Energieversorgung, Beleuchtung, Verkehrssteuerung, lufttechnische Anlagen, Automations-, Leit- und Kommunikationsanlagen, Sicherheitsanlagen und dgl., einschliesslich Kabelanlagen und Steuerung</t>
  </si>
  <si>
    <t>Installations provisoires d'exploitation et de sécurité</t>
  </si>
  <si>
    <t xml:space="preserve">Alimentation provisoire en énergie, éclairage, gestion du trafic, installations provisoires de ventilation et de conditionnement d'air, d'automation, de guidage et de communication, de sécurité et similaires, y compris câblages et commande </t>
  </si>
  <si>
    <t>L03.05</t>
  </si>
  <si>
    <t>Provisorischer Fluss-, Bachverbau</t>
  </si>
  <si>
    <t>Erdarbeiten, Bauwerke und dgl. zur provisorischen Umleitung von Fliessgewässern, einschliesslich Rückbau</t>
  </si>
  <si>
    <t>Aménagements provisoires de cours d'eau</t>
  </si>
  <si>
    <t>Travaux de terrassement, construction d'ouvrages et similiares, pour la déviation temporaire de cours d'eau ainsi que déconstruction</t>
  </si>
  <si>
    <t>L03.06</t>
  </si>
  <si>
    <t>Provisorische Verkehrsumstellung</t>
  </si>
  <si>
    <t>Verkehrsumstellung auf bestehender Anlage zur Aufrechterhaltung des Betriebs, einschliesslich Signalisation, Markierung, Rückhaltesysteme und Rückbau</t>
  </si>
  <si>
    <t>Changements provisoires du régime de trafic</t>
  </si>
  <si>
    <t>Changements du régime de trafic pour le maintien de l'éxploitation, y compris marquages, signalisations, systèmes de retenue et régulation du trafic ainsi que déconstruction des installations provisoires</t>
  </si>
  <si>
    <t>L03.07</t>
  </si>
  <si>
    <t>Provisorische Ersatzmassnahme</t>
  </si>
  <si>
    <t>Provisorische Ersatzmassnahmen wie Bahn- oder Busersatzverkehr, einschliesslich Langsamfahrkosten</t>
  </si>
  <si>
    <t>Mesures de remplacement provisoires</t>
  </si>
  <si>
    <t>Transports publics de remplacement, train ou bus, y compris coûts dus au ralentissements</t>
  </si>
  <si>
    <t>L03.08</t>
  </si>
  <si>
    <t>Provisorische Verkehrsregelung</t>
  </si>
  <si>
    <t>Provisorische Verkehrsregelung mit Lichtsignalanlagen oder Verkehrsdienst, einschliesslich Signalisation und Markierung</t>
  </si>
  <si>
    <t>Régulation provisoire du trafic</t>
  </si>
  <si>
    <t>Régulation provisoires de la circulation avec des feux ou un service d'exploitation, y compris marquages et signalisation provisoires</t>
  </si>
  <si>
    <t>L03.09</t>
  </si>
  <si>
    <t>Betrieb von Provisorien</t>
  </si>
  <si>
    <t xml:space="preserve">Betrieb von Provisorien wie Heizen, Kühlen, Stromversorgung, Hauswartung und dgl. </t>
  </si>
  <si>
    <t>Exploitation d'aménagements provisoires</t>
  </si>
  <si>
    <t>Exploitation d'aménagements provisoires, tels que chauffage, réfrigération, alimentation électrique, conciergerie et similaires</t>
  </si>
  <si>
    <t>L04</t>
  </si>
  <si>
    <t>Rückbau Bauwerk</t>
  </si>
  <si>
    <t>Abbruch und Demontage von Bauwerken und Bauteilen, einschliesslich Abtransport und Deponie</t>
  </si>
  <si>
    <t>Déconstruction de bâtiments et d'ouvrages</t>
  </si>
  <si>
    <t>Démolition et démontage de bâtiments et d'ouvrages (tout ou partie), y compris tri, évacuation/élimination des matériaux et déchets ainsi que mise en décharge</t>
  </si>
  <si>
    <t>L04.01</t>
  </si>
  <si>
    <t>Rückbau nicht kontaminiertes Bauwerk</t>
  </si>
  <si>
    <t>Abbruch und Demontage nicht kontaminierter Bauwerke und Bauteile, einschliesslich Sortierung, Abtransport und Deponie</t>
  </si>
  <si>
    <t>Déconstruction de bâtiments et d'ouvrages non contaminés</t>
  </si>
  <si>
    <t>Démolition et démontage de bâtiments et d'ouvrages (tout ou partie) non contaminés, y compris tri, évacuation/élimination des matériaux et déchets ainsi que mise en décharge</t>
  </si>
  <si>
    <t>L04.02</t>
  </si>
  <si>
    <t>Rückbau kontaminiertes Bauwerk</t>
  </si>
  <si>
    <t>Abbruch und Demontage kontaminierter Bauwerke und Bauteile, einschliesslich Sortierung, Abtransport und Deponie</t>
  </si>
  <si>
    <t>Déconstruction de bâtiments et d'ouvrages contaminés</t>
  </si>
  <si>
    <t>Démolition et démontage de bâtiments et d'ouvrages (tout ou partie) contaminés, y compris tri, évacuation/élimination des matériaux et déchets ainsi que mise en décharge</t>
  </si>
  <si>
    <t>L05</t>
  </si>
  <si>
    <t>Wiederherstellung, Schadensbehebung</t>
  </si>
  <si>
    <t>Wiederherstellung eines früheren Zustands und Behebung von Schäden, die durch den Baubetrieb verursacht wurden</t>
  </si>
  <si>
    <t>Remises en état, réparations</t>
  </si>
  <si>
    <t>Remises en l'état initial et réparation des dommages causés par l'exploitation du chantier</t>
  </si>
  <si>
    <t>L05.01</t>
  </si>
  <si>
    <t>Wiederherstellung</t>
  </si>
  <si>
    <t>Wiederherstellung angrenzender Grundstücke, Zufahrtsstrassen oder Bauwerke nach Bauvollendung</t>
  </si>
  <si>
    <t>Remises en état</t>
  </si>
  <si>
    <t>Remises en état de parcelles adjacentes, de routes d'accés ou d'ouvrages voisins après l'exécution des travaux</t>
  </si>
  <si>
    <t>L05.02</t>
  </si>
  <si>
    <t>Schadensbehebung</t>
  </si>
  <si>
    <t>Behebung von Schäden an eigenen und anderen Bauwerken, die durch den Baubetrieb verursacht wurden</t>
  </si>
  <si>
    <t>Réparations</t>
  </si>
  <si>
    <t>Réparation des dommages causés par l'exploitation du chantier, à ses propres ouvrages et à des ouvrages de tiers</t>
  </si>
  <si>
    <t>L06</t>
  </si>
  <si>
    <t>Arbeits-, Lehr- und Schutzgerüste</t>
  </si>
  <si>
    <t>Ponts de travail, cintres, échafaudages de protection et de montage</t>
  </si>
  <si>
    <t>L06.01</t>
  </si>
  <si>
    <t>Mise en place, mise à disposition, déplacements et démontage d'échafaudages de façade, y compris fixations, mesures de protection et similaires</t>
  </si>
  <si>
    <t>L06.02</t>
  </si>
  <si>
    <t>Einrichten, Vorhalten, Umstellen und Demontieren von Wand-, Decken- und Bockgerüsten sowie Montagebühnen, einschliesslich Befestigungen, Schutzmassnahmen und dgl.</t>
  </si>
  <si>
    <t>Mise en place, mise à disposition, déplacements et démontage d'échafaudages de parois, d'échafaudages pour plafonds, d'échafaudages sur chevalets, ainsi que de plates-formes, y compris fixations, mesures de protection et similaires</t>
  </si>
  <si>
    <t>L06.03</t>
  </si>
  <si>
    <t>Schutzgerüste und Schutzwände zum Schutz von Personen, Fahrleitungen und angrenzenden Bauwerken vor Einwirkungen des Baubetriebs sowie Massnahmen zum Schutz des Pflanzenbestandes</t>
  </si>
  <si>
    <t>Protections de caténaires, échafaudages et parois de protection contre les émissions du chantier, pour les ouvrages voisins, les personnes ainsi que les plantations</t>
  </si>
  <si>
    <t>L06.04</t>
  </si>
  <si>
    <t>Lehrgerüst</t>
  </si>
  <si>
    <t>Versetzbare Hilfstragwerke zur Stützung und Formgebung von Baustoffen, z. B. beim Bau von Bögen und Gewölben, freischwebend am Bauwerk befestigte Gerüste für den Freivorbau sowie horizontal oder vertikal vorschiebbare, frei über das bereits fertiggestellte Bauwerk auskragende Gerüste wie Vorschubgerüste, Kletterkonsolen und dgl.</t>
  </si>
  <si>
    <t>Cintres</t>
  </si>
  <si>
    <t xml:space="preserve">Ouvrages de support auxiliaires amovibles pour le soutènement et la mise en forme des matériaux de construction, par exemple pour la construction de voûtes et d'arcs, échafaudages en porte-à- faux rnontés sur l'ouvrage pour construction en encorbellement, pouvant être déplacés librement horizontalement ou verticalement par rapport à l'ouvrage, tels que corbeaux ou consoles et similaires </t>
  </si>
  <si>
    <t>Erdbau, Spezialtiefbau</t>
  </si>
  <si>
    <t>Erdbewegungen, Baugrundverbesserung sowie Sicherung des Baugrunds</t>
  </si>
  <si>
    <t>Terrassements, travaux spéciaux du génie civil</t>
  </si>
  <si>
    <t>Déplacements de matériaux terreux, amélioration et consolidation du terrain de fondation</t>
  </si>
  <si>
    <t>M01</t>
  </si>
  <si>
    <t>Erdbewegung</t>
  </si>
  <si>
    <t>Aushub und Erdbewegungen, einschliesslich Materialbewirtschaftung, Transport und Lagerung</t>
  </si>
  <si>
    <t>Déplacements de matériaux terreux</t>
  </si>
  <si>
    <t>Terrassements et déplacements de matériaux terreux, y compris gestion, transports et mise en dépôt</t>
  </si>
  <si>
    <t>M01.01</t>
  </si>
  <si>
    <t>Abholzung, Rodung</t>
  </si>
  <si>
    <t>Beseitigung und Umsetzung bestehender Bepflanzungen und Bestockungen, Schlagräumung sowie Entfernung von Wurzelstöcken, einschliesslich Abtransport von Holz und Astmaterial</t>
  </si>
  <si>
    <t>Défrichements</t>
  </si>
  <si>
    <t>Abattage d'arbres, défrichement et déplacements de plantations et de rejets existants, élimination des rémanents e évacuation de souches, y compris enlèvement de bois et de branches</t>
  </si>
  <si>
    <t>M01.02</t>
  </si>
  <si>
    <t>Bodenabtrag</t>
  </si>
  <si>
    <t>Abtrag von belebtem Ober- und Unterboden, einschliesslich Zwischenlagerung, Bewirtschaftung und Transport</t>
  </si>
  <si>
    <t>Décapage de sols</t>
  </si>
  <si>
    <t>Décapage de parties supérieures et inférieures de sols organiques, y compris mise en dépôt temporaire, gestion des matériaux et transports</t>
  </si>
  <si>
    <t>M01.03</t>
  </si>
  <si>
    <t>Aushub</t>
  </si>
  <si>
    <t>Aushub von offenen, gespriessten oder rückverankerten Baugruben sowie grossflächiger Abtrag, einschliesslich Transport und Lagerung</t>
  </si>
  <si>
    <t>Excavations</t>
  </si>
  <si>
    <t>Fouilles ouvertes, étayées ou ancrées, fouilles de grande surface, y compris transports et mise en dépôt</t>
  </si>
  <si>
    <t>M01.04</t>
  </si>
  <si>
    <t>Aushub  Graben</t>
  </si>
  <si>
    <t>Aushub aus offenen und gespriessten Gräben, einschliesslich Spriessung, Transport und Lagerung
Hinweis: Wasserhaltung (M01.08)</t>
  </si>
  <si>
    <t>Fouilles en tranchée</t>
  </si>
  <si>
    <t>Fouilles en tranchée, ouvertes ou étayées, y compris étayages, transports et mise en dépôt 
Renvoi: Epuisement des eaux (M 1.8)</t>
  </si>
  <si>
    <t>M01.05</t>
  </si>
  <si>
    <t>Schüttung</t>
  </si>
  <si>
    <t>Grossflächige, mehrschichtige Schüttungen, Dammbau, Wiederherstellung des Geländes und dgl. einschliesslich Materiallieferung, Transport und Verdichtung</t>
  </si>
  <si>
    <t xml:space="preserve">Remblayage de fouilles de grandes dimensions, multicouches, construction de digues, remise en état du terrain et travaux similaires, y compris fourniture des matériaux, transports et compactage </t>
  </si>
  <si>
    <t>M01.06</t>
  </si>
  <si>
    <t>Hinterfüllung</t>
  </si>
  <si>
    <t>Hinterfüllung von Bauwerken und Auffüllung von Baugruben, einschliesslich Materiallieferung, Transport und Verdichtung</t>
  </si>
  <si>
    <t>Remblayages derrière les ouvrages</t>
  </si>
  <si>
    <t xml:space="preserve">Remblayage derrère les ouvrages, comblements  de fouilles, y compris fourniture des matériaux, transports et compactage </t>
  </si>
  <si>
    <t>M01.07</t>
  </si>
  <si>
    <t>Grabenfüllung</t>
  </si>
  <si>
    <t>Auffüllung von Gräben, einschliesslich Materiallieferung, Transport und Verdichtung</t>
  </si>
  <si>
    <t>Comblements de tranchées</t>
  </si>
  <si>
    <t xml:space="preserve">Comblements de tranchées y compris fourniture des matériaux, transports et compactage </t>
  </si>
  <si>
    <t>M01.08</t>
  </si>
  <si>
    <t>Entwässerung von Baugruben und Gräben, Grundwasserabsenkungen, Rückversickerungen und dgl. sowie Konzessionen und Gebühren für die Entnahme von Grundwasser</t>
  </si>
  <si>
    <t>Evacuation des eaux de fouilles et de tranchées,  rabattement de la nappe phréatique et travaux  similaires, reinfiltration ainsi que concessions et  taxes de prélèvement d'eau de la nappe</t>
  </si>
  <si>
    <t>M02</t>
  </si>
  <si>
    <t>Grabenloser Leitungsbau</t>
  </si>
  <si>
    <t>Leitungen, die durch grabenlose Verfahren verlegt wurden</t>
  </si>
  <si>
    <t>Construction de conduites sans tranchée</t>
  </si>
  <si>
    <t xml:space="preserve">Conduites posés selon des procédés sans tranchée </t>
  </si>
  <si>
    <t>M02.01</t>
  </si>
  <si>
    <t>Berstlining</t>
  </si>
  <si>
    <t>Verlegung von Rohren und Leitungen durch Verdrängung bestehender Rohre und Leitungen</t>
  </si>
  <si>
    <t>Gainage par éclatement (Berstlining)</t>
  </si>
  <si>
    <t>Pose de tuyaux et conduites par gainage et éclatement des conduites existantes</t>
  </si>
  <si>
    <t>M02.02</t>
  </si>
  <si>
    <t>Spülbohrung</t>
  </si>
  <si>
    <t>Verlegung von Rohren und Leitungen in flüssigkeitsgestützten Bohrlöchern</t>
  </si>
  <si>
    <t>Fonçage par jet hydraulique</t>
  </si>
  <si>
    <t>Pose de tuyaux et conduites avec soutènement à la boue de forage</t>
  </si>
  <si>
    <t>M02.03</t>
  </si>
  <si>
    <t>Rammvortrieb</t>
  </si>
  <si>
    <t>Verlegung von Rohren und Leitungen durch Rammvortrieb, ohne Start- und Zielschacht
Hinweis: Aushub (M 1.3);
Baugrubenabschluss (M 4.1)</t>
  </si>
  <si>
    <t>Fonçage par battage</t>
  </si>
  <si>
    <t>Fonçage de tuyaux et de conduites par battage, sans puits de départ et d'arrivée
Renvoi: Excavations (M 1.3); Enceintes de fouilles (M 4.1)</t>
  </si>
  <si>
    <t>M02.04</t>
  </si>
  <si>
    <t>Pressvortrieb</t>
  </si>
  <si>
    <t>Verlegung von Rohren und Leitungen durch Pressvortrieb, ohne Start- und Zielschacht
Hinweis: Aushub (M 1.3);
Baugrubenabschluss (M 4.1)</t>
  </si>
  <si>
    <t>Pousse-tube</t>
  </si>
  <si>
    <t>Fonçage hydraulique de tuyaux et de conduites, sans puits de départ et d'arrivée
Renvoi: Excavations (M 1.3); Enceintes de fouilles (M 4.1)</t>
  </si>
  <si>
    <t>M02.05</t>
  </si>
  <si>
    <t>Microtunneling</t>
  </si>
  <si>
    <t>Verlegung von Rohren und Leitungen durch Microtunneling, ohne Start- und Zielschacht
Hinweis: (M 1.3)
Baugrubenabschluss (M 4.1)</t>
  </si>
  <si>
    <t>Mise en place de tuyaux et de conduites par microtunneling, sans puits de départ et d'arrivée
Renvoi: Excavations (M 1.3); Enceintes de fouilles (M 4.1)</t>
  </si>
  <si>
    <t>M03</t>
  </si>
  <si>
    <t>Belasteter Standort</t>
  </si>
  <si>
    <t>Behandlung belasteter Standorte durch Materialtrennung und -bewirtschaftung, Behandlung von Abfällen, Altlastensanierung und dgl., einschliesslich Zwischenlagerung, Transport und Deponie</t>
  </si>
  <si>
    <t>Sites contaminés</t>
  </si>
  <si>
    <t>Traitement de sites contaminés, par tri et gestion des matériaux, traitement des déchets, assainissement des sites contaminés et travaux similaires y compris mise en depôt temporaire, transports et mise à la décharge</t>
  </si>
  <si>
    <t>M03.01</t>
  </si>
  <si>
    <t>Aushubbehinderung</t>
  </si>
  <si>
    <t>Mehrkosten zu Aushub durch den etappierten Abtrag von kontaminiertem Material</t>
  </si>
  <si>
    <t>Excavations entravées</t>
  </si>
  <si>
    <t xml:space="preserve">Plus-value pour excavation de matériaux terreux  contaminés, par étapes </t>
  </si>
  <si>
    <t>M03.02</t>
  </si>
  <si>
    <t>Materialtrennung</t>
  </si>
  <si>
    <t>Trennung von kontaminiertem Material, Zwischenlagerung und Materialbewirtschaftung, Entnahme und Analysen von Materialproben sowie Wahrung der Arbeitssicherheit</t>
  </si>
  <si>
    <t>Tri de matériaux contaminés</t>
  </si>
  <si>
    <t xml:space="preserve">Separation et tri de matériaux contaminés, dépôt intermédiaire et gestion des matériaux, prélèvement et analyses d'échantillons ainsi que sécurité du travail </t>
  </si>
  <si>
    <t>M03.03</t>
  </si>
  <si>
    <t>Behandlung kontaminiertes Material</t>
  </si>
  <si>
    <t>Behandlung von ausgebautem kontaminiertem Material durch Bodenwäsche, Bioremediation und dgl., einschliesslich Abtransport und Einlagerung in geeigneter Deponie oder Verbrennung der Abfälle</t>
  </si>
  <si>
    <t>Traitement de matériaux pollués</t>
  </si>
  <si>
    <t xml:space="preserve">Traitement des matériaux pollués excavés, en vue de l'inactivation par lessivage du sol, bioremédiation et similaires, y compris évacuation dans une décharge appropriée ou incinération des déchets </t>
  </si>
  <si>
    <t>M03.04</t>
  </si>
  <si>
    <t>In-situ-Verfahren</t>
  </si>
  <si>
    <t>Sanierung belasteter Standorte durch Elimination von Schadstoffen vor Ort mittels Einbringen von Stoffen oder Energie, Entwässerung und Entgasung des Untergrunds, einschliesslich Behandlung der entzogenen Stoffe sowie Sicherungsmassnahmen wie Versiegelungen</t>
  </si>
  <si>
    <t>Procédés in situ</t>
  </si>
  <si>
    <t xml:space="preserve">Assainissement de sites pollués, par enlèvement des produits sur le site, par apport de produits ou d'énergie, évacuation des eaux et dégazage du sous-sol, y compris traitement des produits enlevés ainsi que mesures de sécurité telles que I' imperméabilisation </t>
  </si>
  <si>
    <t>M03.05</t>
  </si>
  <si>
    <t>Deponie</t>
  </si>
  <si>
    <t>Abtransport und Einlagerung von unbehandeltem kontaminiertem Material in geeigneter Deponie</t>
  </si>
  <si>
    <t>Décharges</t>
  </si>
  <si>
    <t>Evacuation et mise en depôt de matériaux pollués non-traités dans une décharge appropriée</t>
  </si>
  <si>
    <t>M03.06</t>
  </si>
  <si>
    <t>Abschirmung, Einhausung</t>
  </si>
  <si>
    <t>Permanente Abschirmung und Einhausung belasteter Standorte zum Schutz vor flüssigen oder gasförmigen Schadstoffen</t>
  </si>
  <si>
    <t>Protections, couvertures</t>
  </si>
  <si>
    <t xml:space="preserve">Protections et couvertures permanentes de sites pollués, contre les substances toxiques liquides ou gazeuses </t>
  </si>
  <si>
    <t>M03.07</t>
  </si>
  <si>
    <t>Schadstoffbehandlung</t>
  </si>
  <si>
    <t>Behandlung von flüssigen oder gasförmigen Schadstoffen aus belasteten Standorten</t>
  </si>
  <si>
    <t>Traitement de substances toxiques</t>
  </si>
  <si>
    <t xml:space="preserve">Traitement de substances toxiques liquides ou gazeuses provenant de sites pollués </t>
  </si>
  <si>
    <t>M04</t>
  </si>
  <si>
    <t>Erdbausicherung</t>
  </si>
  <si>
    <t>Erdbausicherung, Baugrubenabschlüsse, Unterfangung und Sicherung von Bauwerken</t>
  </si>
  <si>
    <t>Protections de fouilles</t>
  </si>
  <si>
    <t xml:space="preserve">Enceintes de fouilles et consolidations d'ouvrages par exemple par reprise en sous-oeuvre et travaux similaires </t>
  </si>
  <si>
    <t>M04.01</t>
  </si>
  <si>
    <t>Baugrubenabschlüsse wie Schlitz-, Spund-, Rühl-, Pfahl- und Nagelwände sowie Ausfachungen, Aussteifungen, temporäre und permanente Anker der Baugrubensicherung und dgl.</t>
  </si>
  <si>
    <t xml:space="preserve">Enceintes de fouilles telles que parois moulées, rideaux de palplanches, parois berlinoises, parois de pieux, parois clouees, ainsi que blindages, étayages, ancrages temporaires ou permanents et travaux similaires </t>
  </si>
  <si>
    <t>M04.02</t>
  </si>
  <si>
    <t>Unterfangung eigener und fremder Bauwerke und Bauteile</t>
  </si>
  <si>
    <t>Reprises en sous-oeuvre de bâtiments et d'ouvrages</t>
  </si>
  <si>
    <t xml:space="preserve">Reprises en sous-oeuvre d'ouvrages ou de parties d'ouvrages propres ou de tiers </t>
  </si>
  <si>
    <t>M04.03</t>
  </si>
  <si>
    <t>Sicherung eigener und fremder Bauwerke und Bauteile</t>
  </si>
  <si>
    <t>Soutènement d'ouvrage</t>
  </si>
  <si>
    <t xml:space="preserve">Consolidation d'ouvrages ou de parties d'ouvrages propres ou de tiers </t>
  </si>
  <si>
    <t>M05</t>
  </si>
  <si>
    <t>Baugrundverbesserung</t>
  </si>
  <si>
    <t>Verbesserung des Baugrundes mittels Drainagen, hydraulischer Bindemittel, Bodenaustausch, mechanischer Verdichtung, Injektion und Jetting sowie Tieffundationen und Verankerungen</t>
  </si>
  <si>
    <t xml:space="preserve">Amélioration du sol de fondation par drainage, par adjonction de liants hydrauliques, remplacement des matériaux, compactage, injections, jetting, ainsi que par fondations profondes et ancrages </t>
  </si>
  <si>
    <t>M05.01</t>
  </si>
  <si>
    <t>Drainage</t>
  </si>
  <si>
    <t>Verbesserung des Baugrundes durch Entwässerung</t>
  </si>
  <si>
    <t>Drainages</t>
  </si>
  <si>
    <t xml:space="preserve">Amélioration du sol de fondation par évacuation des eaux </t>
  </si>
  <si>
    <t>M05.02</t>
  </si>
  <si>
    <t>Bodenaustausch</t>
  </si>
  <si>
    <t>Verbesserung des Baugrundes durch den Ersatz des Bodenmaterials</t>
  </si>
  <si>
    <t>Echanges de matériaux de sol</t>
  </si>
  <si>
    <t xml:space="preserve">Amélioration du sol de fondation par remplacement des matériaux </t>
  </si>
  <si>
    <t>M05.03</t>
  </si>
  <si>
    <t>Bodenverdichtung</t>
  </si>
  <si>
    <t>Verbesserung des Baugrundes durch mechanische Verdichtung und Vorbelastung</t>
  </si>
  <si>
    <t>Compactage du sol</t>
  </si>
  <si>
    <t xml:space="preserve">Amélioration du sol de fondation par compactage et préchargement </t>
  </si>
  <si>
    <t>M05.04</t>
  </si>
  <si>
    <t>Bodenverfestigung</t>
  </si>
  <si>
    <t>Verbesserung des Baugrundes durch hydraulische Bindemittel, Injektion, Jetting und dgl.</t>
  </si>
  <si>
    <t>Consolidations du sol</t>
  </si>
  <si>
    <t xml:space="preserve">Amélioration du sol de fondation par adjonction de liant hydraulique, par injection, jetting et similaires </t>
  </si>
  <si>
    <t>M05.05</t>
  </si>
  <si>
    <t>Tieffundationen wie Bohr- und Rammpfähle
Hinweis: Riegel (O 1.2)</t>
  </si>
  <si>
    <t>Pieux</t>
  </si>
  <si>
    <t xml:space="preserve">Fondations profondes au moyen de pieux forés ou battus 
Renvoi: entretoises voir (O 1.2) </t>
  </si>
  <si>
    <t>M05.06</t>
  </si>
  <si>
    <t>Verankerung</t>
  </si>
  <si>
    <t>Rückverankerungen im Baugrund und Auftriebssicherungen durch permanente Anker</t>
  </si>
  <si>
    <t>Ancrages</t>
  </si>
  <si>
    <t xml:space="preserve">Rétro-ancrages et sécurité relative à la poussée d'Archimède au moyen d'ancrages permanents </t>
  </si>
  <si>
    <t>Sicherung, Verbauung</t>
  </si>
  <si>
    <t>Sicherung und Verbauung von Böschungen, Hängen und Ufern</t>
  </si>
  <si>
    <t>Stabilisations, consolidations</t>
  </si>
  <si>
    <t xml:space="preserve">Consolidations et stabilisations de talus, pentes et rives </t>
  </si>
  <si>
    <t>Hangsicherung, Böschungssicherung</t>
  </si>
  <si>
    <t>Sicherung und Stabilisierung von natürlich oder künstlich angelegten Hängen und Böschungen durch Holzkästen, Hangroste, Netze, Geflechte, Folien, Spritzbeton, Bodenvernagelung, ingenieurbiologische Massnahmen und dgl. sowie vorbeugender Fels- und Bodenabtrag</t>
  </si>
  <si>
    <t>Stabilisations de versants et de talus</t>
  </si>
  <si>
    <t xml:space="preserve">Consolidations et stabilisations de versants naturels, de talus mis en place, au moyen de caissons en bois, de treillis, de filets, de nattes, de feuilles, de béton projeté, de clouage, de mesures du génie biologique et similaires ainsi qu'enlèvement préventif de roches et de sols </t>
  </si>
  <si>
    <t>Steinschlagverbau</t>
  </si>
  <si>
    <t>Stütz- , Umlenk- und Bremsverbauungen wie Rechen und Netze zum Schutz vor Steinschlag und Murgang</t>
  </si>
  <si>
    <t>Ouvrages de protection contre les chutes de pierres</t>
  </si>
  <si>
    <t xml:space="preserve">Aménagement d'ouvrages de protection contre les chutes de pierres et les coulées de boue et de rocaille: stabilisation, déviatlon ou freinage tels que grilles, treillis ou similaires 
</t>
  </si>
  <si>
    <t>Lawinenverbau</t>
  </si>
  <si>
    <t>Stütz-, Umlenk- und Bremsverbauungen wie Schneebrücken, -rechen, -netze und dgl. zum Schutz vor Lawinen sowie Systeme zur künstlichen Auslösung von Lawinen</t>
  </si>
  <si>
    <t>Paravalanches</t>
  </si>
  <si>
    <t xml:space="preserve">Aménagement d'ouvrages de protection contre les avalanches: soutènement, déviation ou ralentissement tels que claies métalliques, filets, râteliers à neige et similaires, ainsi que systèmes de déclenchement artificiels d'avalanches </t>
  </si>
  <si>
    <t>Flussverbau, Bachverbau</t>
  </si>
  <si>
    <t>Ufer- und Sohlenstabilisierung sowie Verbauungen als Erosionsschutz</t>
  </si>
  <si>
    <t>Endiguements de cours d'eau</t>
  </si>
  <si>
    <t xml:space="preserve">Aménagement de consolidations et de protections contre l'érosion de cours d'eau </t>
  </si>
  <si>
    <t>Flusseinbaute, Bacheinbaute</t>
  </si>
  <si>
    <t>Einbauten in Fliessgewässern zur Fliess- und Geschiebekontrolle wie Sperren, Buhnen, Schwellen und dgl.</t>
  </si>
  <si>
    <t>Eléments mis en place dans les cours d'eau</t>
  </si>
  <si>
    <t xml:space="preserve">Mise en place dans les cours d'eau, d'éléments servant au contrôle de l'écoulement et du charriage, leis que barrages, épis, seuils et ouvrages similaires </t>
  </si>
  <si>
    <t>Landschaftsgestaltung</t>
  </si>
  <si>
    <t>Bodenauftrag, Rekultivierung und Anlegen von Wasserflächen</t>
  </si>
  <si>
    <t>Aménagements paysagers</t>
  </si>
  <si>
    <t xml:space="preserve">Modelage du terrain, remise en culture et aménagement  de plans d'eau </t>
  </si>
  <si>
    <t>M07.01</t>
  </si>
  <si>
    <t>Bodenauftrag</t>
  </si>
  <si>
    <t>Einbringen und Bearbeiten des Bodens zur Vorbereitung von Ansaat und Bepflanzung</t>
  </si>
  <si>
    <t>Apports de matériaux</t>
  </si>
  <si>
    <t xml:space="preserve">Mise en place de matériaux terreux et travail du sol, comme préparation à l'ensemencement et aux plantations </t>
  </si>
  <si>
    <t>M07.02</t>
  </si>
  <si>
    <t>Rekultivierung</t>
  </si>
  <si>
    <t>Ansaat, einschliesslich erster Schnitt, sowie Bepflanzung mit Stauden, Sträuchern, Bäumen und dgl.</t>
  </si>
  <si>
    <t>Remise en culture</t>
  </si>
  <si>
    <t xml:space="preserve">Ensemencements, y compris première fauche, plantation de haies, buissons, arbres et similaires </t>
  </si>
  <si>
    <t>M07.03</t>
  </si>
  <si>
    <t>Aufforstung</t>
  </si>
  <si>
    <t>Wiederherstellung einer Bewaldung durch Anpflanzen von Bäumen</t>
  </si>
  <si>
    <t>Reboisements</t>
  </si>
  <si>
    <t>M07.04</t>
  </si>
  <si>
    <t>Wasserfläche</t>
  </si>
  <si>
    <t>Abdichtungen und Bepflanzung für Wasserflächen</t>
  </si>
  <si>
    <t>Plans d'eau</t>
  </si>
  <si>
    <t xml:space="preserve">Aménagement de plans d'eau, y compris étanchéité et plantations </t>
  </si>
  <si>
    <t>Untertagbau</t>
  </si>
  <si>
    <t>Vortrieb, Verkleidung und Ausbau im Untertagbau</t>
  </si>
  <si>
    <t>Constructions souterraines</t>
  </si>
  <si>
    <t xml:space="preserve">Avancement, revêtement et aménagements intérieurs en travaux souterrains </t>
  </si>
  <si>
    <t>N01</t>
  </si>
  <si>
    <t>Vortrieb Untertagbau</t>
  </si>
  <si>
    <t>Ausbruch im Fels und Lockergestein, einschliesslich Abtransport des Ausbruchmaterials bis Tunnelportal und Wasserhaltung</t>
  </si>
  <si>
    <t>Avancement en travaux souterrains</t>
  </si>
  <si>
    <t xml:space="preserve">Excavation en rocher et terrain meuble, y compris évacuation des matériaux jusqu'au portail du tunnel et épuisement des eaux </t>
  </si>
  <si>
    <t>N01.01</t>
  </si>
  <si>
    <t>Vorauserkundung</t>
  </si>
  <si>
    <t>Geologische Vorauserkundung sowie Bohrungen und Stollen zur Vorauserkundung im Vortrieb</t>
  </si>
  <si>
    <t>Exploration préliminaire</t>
  </si>
  <si>
    <t xml:space="preserve">Reconnaissance géologique préliminaire ainsi que forages et galerie de reconnaissance à I 'avancement </t>
  </si>
  <si>
    <t>N01.02</t>
  </si>
  <si>
    <t>Sprengvortrieb</t>
  </si>
  <si>
    <t>Ausbruch durch Sprengen, einschliesslich Erschwernisse im Votrieb und Abtransport des Ausbruchmaterials bis Tunnelportal</t>
  </si>
  <si>
    <t>Avancement à l'explosif</t>
  </si>
  <si>
    <t xml:space="preserve">Avancement à l'explosif, y compris difficultés et évacuation des matériaux jusqu'au portail du tunnel </t>
  </si>
  <si>
    <t>N01.03</t>
  </si>
  <si>
    <t>Tunnelbohrmaschinen-Vortrieb</t>
  </si>
  <si>
    <t>Ausbruch mit Tunnelbormaschine, einschliesslich Erschwernisse im Vortrieb und Abtransport des Ausbruchmaterials bis Tunnelportal</t>
  </si>
  <si>
    <t>Avancement au tunnelier</t>
  </si>
  <si>
    <t xml:space="preserve">Avancement au tunnelier, y compris difficultés et évacuation des matériaux jusqu'au portail du tunnel </t>
  </si>
  <si>
    <t>N01.04</t>
  </si>
  <si>
    <t>Maschinenunterstützter Vortrieb im Fels</t>
  </si>
  <si>
    <t>Maschinenunterstützter Ausbruch im Fels, einschliesslich Erschwernisse im Vortrieb und Abtransport des Ausbruchmaterials bis Tunnelportal</t>
  </si>
  <si>
    <t>Avancement en matériau rocheux, à la machine</t>
  </si>
  <si>
    <t xml:space="preserve">Avancement en matériau rocheux, à la machine, y compris difficultés et évacuation des matériaux jusqu'au portail du tunnel </t>
  </si>
  <si>
    <t>N01.05</t>
  </si>
  <si>
    <t>Maschinenunterstützter Vortrieb im Lockergestein</t>
  </si>
  <si>
    <t>Maschinenunterstützter Ausbruch im Lockergestein, einschliesslich Erschwernisse im Vortrieb und Abtransport des Ausbruchmaterials bis Tunnelportal</t>
  </si>
  <si>
    <t>Avancement en terrain meuble, à la machine</t>
  </si>
  <si>
    <t xml:space="preserve">Avancement en terrain meuble, à la machine, y compris difficultés et évacuation des matériaux jusqu'au portail du tunnel </t>
  </si>
  <si>
    <t>N01.06</t>
  </si>
  <si>
    <t>Schildmaschinen-Vortrieb</t>
  </si>
  <si>
    <t>Ausbruch mit Schildmaschine im Lockergestein, einschliesslich Erschwernisse im Vortrieb und Abtransport des Ausbruchmaterials bis Tunnelportal</t>
  </si>
  <si>
    <t>Avancement au bouclier</t>
  </si>
  <si>
    <t xml:space="preserve">Avancement au bouclier en terrain meuble, y compris difficultés et évacuation des matériaux jusqu 'au portail du tunnel </t>
  </si>
  <si>
    <t>N01.07</t>
  </si>
  <si>
    <t>Wasserhaltung Untertagbau</t>
  </si>
  <si>
    <t>Entwässerung im Vortrieb bis Abschluss Ausbau, einschliesslich Behandlung des abgeführten Wassers</t>
  </si>
  <si>
    <t>Epuisement d'eaux souterraines</t>
  </si>
  <si>
    <t xml:space="preserve">Evacuation des eaux, à l'avancement, jusqu'à la fin des travaux, y compris traitement </t>
  </si>
  <si>
    <t>N02</t>
  </si>
  <si>
    <t>Sicherung Untertagbau</t>
  </si>
  <si>
    <t>Ausbruchsicherungen und Bauhilfsmassnahmen im Untertagbau</t>
  </si>
  <si>
    <t>Soutènements souterrains</t>
  </si>
  <si>
    <t xml:space="preserve">Soutènement et mesures de stabilisation dans les constructions souterraines </t>
  </si>
  <si>
    <t>N02.01</t>
  </si>
  <si>
    <t>Ausbruchsicherung</t>
  </si>
  <si>
    <t>Ausbruchsicherungen wie Anker, Bewehrungsnetze, Spritzbeton, Stahleinbau, Tübbinge und dgl., die der Arbeitssicherheit und der Gesamtstabilität des Hohlrauemes dienen</t>
  </si>
  <si>
    <t>Soutènements</t>
  </si>
  <si>
    <t xml:space="preserve">Travaux de soutènement tels qu'ancrages, treillis d'armature, béton projeté, cintres métalliques, voussoirs et similaires servant à assurer la sécurité du travail et la stabilité générale dans le tunnel </t>
  </si>
  <si>
    <t>N02.02</t>
  </si>
  <si>
    <t>Bauhilfsmassnahme im Vortrieb</t>
  </si>
  <si>
    <t>Vorauseilende Sicherungsmassnahmen zur Wahrung der Standsicherheit des Gebirges oder zur Stabilisierung der Ortsbrust wie Spiesse, Rohrschirm, Jetting, lange Brustanker, Drainagen, Injektionen und Gefrierverfahren</t>
  </si>
  <si>
    <t>Mesures de stabilisation à l'avancement</t>
  </si>
  <si>
    <t xml:space="preserve">Mesures de sécurité préliminaires servant à assurer la stabilité du massif montagneux ou la stabilisation du front telles que lances, voûte parapluie, jetting, ancrages longs du front d'attaque, drainages, injections et procédé par congélation </t>
  </si>
  <si>
    <t>N03</t>
  </si>
  <si>
    <t>Materialbewirtschaftung Untertagbau</t>
  </si>
  <si>
    <t>Materialgewinnung und -aufbereitung sowie Umschlag, Transport und Lagerung von Ausbruchmaterial ab Tunnelportal</t>
  </si>
  <si>
    <t>Gestion des matériaux en constructions souterraines</t>
  </si>
  <si>
    <t xml:space="preserve">Exploitation et préparation de matériaux ainsi que transbordemenis, transports ei mise en décharge des matériaux provenant de l'excavation, à partir du portail du tunnel </t>
  </si>
  <si>
    <t>N03.01</t>
  </si>
  <si>
    <t>Materialaufbereitung Untertagbau</t>
  </si>
  <si>
    <t>Materialgewinnung aus Ausbruchmaterial und Aufbereitung von Ausbruchmaterial auf der Baustelle</t>
  </si>
  <si>
    <t>Préparation de matériaux pour travaux souterrains</t>
  </si>
  <si>
    <t xml:space="preserve">Récupération et préparation de matériaux provenant de l'excavation, sur le chantier </t>
  </si>
  <si>
    <t>N03.02</t>
  </si>
  <si>
    <t>Materialumschlag Untertagbau</t>
  </si>
  <si>
    <t>Umschlag, Transport und Lagerung von Ausbruchmaterial ab Tunnelportal</t>
  </si>
  <si>
    <t>Transbordements de matériaux en construction souterraine</t>
  </si>
  <si>
    <t xml:space="preserve">Transbordements, transports et mise en décharge de matériaux d'excavation à partir du portail du tunnel </t>
  </si>
  <si>
    <t>Ausbau Untertagbau</t>
  </si>
  <si>
    <t>Ein- oder zweischaliger Ausbau in Ortbeton, vorgehängte Verkleidungen</t>
  </si>
  <si>
    <t>Soutènements et revêtements en constructions souterraines</t>
  </si>
  <si>
    <t xml:space="preserve">Soutènements et revêtements mono- ou bicouches en béton coulé sur place, parements suspendus </t>
  </si>
  <si>
    <t>Abdichtung Untertagbau</t>
  </si>
  <si>
    <t>Entwässerung auf der Nassseite der Abdichtungen, bestehend aus Gewölbe- und Sohlenabdichtung, einschliesslich Abdichtungsunterlagen, Schutzschichten, Drainageschichten und Sickerleitung</t>
  </si>
  <si>
    <t>Etanchéités de constructions souterraines</t>
  </si>
  <si>
    <t xml:space="preserve">Epuisement des eaux sur la face mouillée de l'étanchéité de voûte et de radier, y compris les couches de support, de protection et de drainage ainsi que les drains </t>
  </si>
  <si>
    <t>Entwässerung Untertagbau</t>
  </si>
  <si>
    <t>Entwässerung auf der Trockenseite der Abdichtungen, bestehend aus Sohlendrainage für Leckwasser, geschlossenen Bergwasser- und Entwässerungsleitungen, einschliesslich Abläufe, Strassenabläufe und Kontrollschächte</t>
  </si>
  <si>
    <t>Epuisement des eaux de constructions souterraines</t>
  </si>
  <si>
    <t xml:space="preserve">Drainage du radier pour les eaux de suintage sur le côte sec de l'étanchéité, conduite fermée pour les eaux du massif montagneux et conduite d'évacuation des eaux, y compris avaloirs, dépotoirs et chambres de contrôle </t>
  </si>
  <si>
    <t>Verkleidung Untertagbau</t>
  </si>
  <si>
    <t>Sohle und Gewölbeauflager, Gewölbe des Innenrings von Tunneln und Schächten, Verkleidungen von Kavernen, Querschläge und Nischen, einschliesslich Einlagen und Aussparungen</t>
  </si>
  <si>
    <t>Revêtements de constructions souterraines</t>
  </si>
  <si>
    <t xml:space="preserve">Appuis de radier et de voûte, voûte de l'intrados de tunnels et de puits, revêtements de cavernes, de galeries transversales et de niches, y compris éléments incorporés et évidements </t>
  </si>
  <si>
    <t>Innenausbau Untertagbau</t>
  </si>
  <si>
    <t>Fahrbahnplatten, Zwischendecken, Bankette, Kabelkanäle und dgl.</t>
  </si>
  <si>
    <t>Aménagements intérieurs de constructions souterraines</t>
  </si>
  <si>
    <t xml:space="preserve">Constructions de dalles de chaussée, dalles intermédiaires, banquettes, canaux a câbles et similaires </t>
  </si>
  <si>
    <t xml:space="preserve">Profileinbaute Untertagbau </t>
  </si>
  <si>
    <t>Einbauten im Normalprofil wie Fahrbahnplatten, Zwischendecken, einschliesslich Trennwände, Aufhängungen und dgl.</t>
  </si>
  <si>
    <t>Aménagements sous voûtes de constructions souterraines</t>
  </si>
  <si>
    <t xml:space="preserve">Eléments incorporés à l'lntérieur du tunnel tels que dalles de chaussée, dalles intermédiaires, y compris cloisons de séparation, suspensions et similaires </t>
  </si>
  <si>
    <t>Bankett Untertagbau</t>
  </si>
  <si>
    <t>Bauteile für das Bankett, einschliesslich Verfüllung, Ummantelung und dgl.</t>
  </si>
  <si>
    <t>Banquettes dans les constructions souterraines</t>
  </si>
  <si>
    <t xml:space="preserve">Eléments pour la banquette, y compris remplissage, enrobage et similaires </t>
  </si>
  <si>
    <t>Werkleitungskanal Untertagsbau</t>
  </si>
  <si>
    <t>Bauteile für Werkleitungskanäle, einschliesslich Verfüllung, Ummantelung und dgl.</t>
  </si>
  <si>
    <t>Gaines techniques pour réseaux de distribution de constructions souterraines</t>
  </si>
  <si>
    <t xml:space="preserve">Eléments de gaines techniques pour réseaux de distribution, y compris remplissage, chemisage et similaires </t>
  </si>
  <si>
    <t>Konstruktion Kunstbauten</t>
  </si>
  <si>
    <t>Konstruktion von Kunstbauten</t>
  </si>
  <si>
    <t>Gros-oeuvre d'ouvrages d'art</t>
  </si>
  <si>
    <t>Einzel-, Streifen- und Flächenfundamente, einschliesslich Sauberkeitsschicht</t>
  </si>
  <si>
    <t>Massifs de fondation, semelles filantes, radiers et similaires, y compris couche de propreté</t>
  </si>
  <si>
    <t>Abdichtung, Dämmung unter Fundament</t>
  </si>
  <si>
    <t>Abdichtung gegen Wasser sowie lasttragende Wärmedämmung unter Fundament</t>
  </si>
  <si>
    <t>Etanchéités et isolations sous fondations</t>
  </si>
  <si>
    <t xml:space="preserve">Etanchéité et isolation thermique résistant à la compression, sous la fondation </t>
  </si>
  <si>
    <t>Einzelfundament, Streifenfundament</t>
  </si>
  <si>
    <t>Einzel- und Streifenfundamente, einschliesslich Sauberkeitsschicht</t>
  </si>
  <si>
    <t>Massifs de fondation, semelles filantes</t>
  </si>
  <si>
    <t>Massifs de fondation, semelles filantes, y compris couche de propreté</t>
  </si>
  <si>
    <t>Flächenfundament</t>
  </si>
  <si>
    <t>Tragende Bodenplatten, einschliesslich Sauberkeitsschicht</t>
  </si>
  <si>
    <t>Radiers</t>
  </si>
  <si>
    <t xml:space="preserve"> Radiers, y compris couche de propreté</t>
  </si>
  <si>
    <t>Bodenplatte nicht tragend</t>
  </si>
  <si>
    <t>Nicht tragende, schwimmende Bodenplatten, einschliesslich Sauberkeitsschicht</t>
  </si>
  <si>
    <t>Dalles de sol</t>
  </si>
  <si>
    <t xml:space="preserve">Dalles de sol non porteuses, flottantes, y compris couche de propreté </t>
  </si>
  <si>
    <t>Wand, Stütze</t>
  </si>
  <si>
    <t>Vertikale Konstruktionen von Kunstbauten wie Wände und Stützen</t>
  </si>
  <si>
    <t>Murs, piliers</t>
  </si>
  <si>
    <t xml:space="preserve">Eléments verticaux tels que murs et piliers du gros-oeuvre d'ouvrages d'art </t>
  </si>
  <si>
    <t>Wand</t>
  </si>
  <si>
    <t>Wände von Kunstbauten, einschliesslich Vor- und Rücksprünge, Öffnungen, Verstärkungen, Stürze, Brüstungen und Fugen</t>
  </si>
  <si>
    <t>Murs</t>
  </si>
  <si>
    <t xml:space="preserve">Murs du gros-oeuvre d'ouvrages d'art, y compris saillies, retraits et ouvertures, renforcements, linteaux, parapets et joints </t>
  </si>
  <si>
    <t>Stütze</t>
  </si>
  <si>
    <t>Stützen von Kunstbauten, einschliesslich Auflager und Durchstanzbewehrung</t>
  </si>
  <si>
    <t>Piliers du gros-oeuvre d'ouvrages d'art, y compris appuis et armature de poinçonnement</t>
  </si>
  <si>
    <t>O03</t>
  </si>
  <si>
    <t>Platte, Träger</t>
  </si>
  <si>
    <t>Platten und Träger von Kunstbauten</t>
  </si>
  <si>
    <t>Dalles, poutres</t>
  </si>
  <si>
    <t xml:space="preserve">Dalles et structures porteuses du gros-oeuvre d'ouvrages d'art </t>
  </si>
  <si>
    <t>O03.01</t>
  </si>
  <si>
    <t>Platte</t>
  </si>
  <si>
    <t>Platten und Kragplatten von Kunstbauten, einschliesslich Vorspannung sowie integrierte Ober- und Unterzüge</t>
  </si>
  <si>
    <t>Dalles</t>
  </si>
  <si>
    <t xml:space="preserve">Dalles et consoles du gros-oeuvre d'ouvrages d'art, y compris précontrainte, sommiers et sommiers renversés, intégrés </t>
  </si>
  <si>
    <t>O03.02</t>
  </si>
  <si>
    <t>Träger</t>
  </si>
  <si>
    <t>Lineare, horizontale Tragelemente von Kunstbauten, einschliesslich Vorspannung und dgl.</t>
  </si>
  <si>
    <t>Poutres</t>
  </si>
  <si>
    <t xml:space="preserve">Eléments porteurs linéaires horizontaux du gros- oeuvre d'ouvrages d'art, y compris précontrainte et similaires </t>
  </si>
  <si>
    <t>O03.03</t>
  </si>
  <si>
    <t>Treppe</t>
  </si>
  <si>
    <t>Treppen, einschliesslich Podeste, Fläche im Grundriss gemessen</t>
  </si>
  <si>
    <t>Escaliers</t>
  </si>
  <si>
    <t xml:space="preserve">Escaliers et paliers. Surface mesurée en plan </t>
  </si>
  <si>
    <t>Unterbau Brücke</t>
  </si>
  <si>
    <t>Konstruktive Elemente des Brückenunterbaus wie Widerlager, Pfeiler und dgl., einschliesslich Vorspannung</t>
  </si>
  <si>
    <t>Infrastructures de ponts</t>
  </si>
  <si>
    <t xml:space="preserve">Eléments porteurs de l'intrastructure de ponts tels que culées, piliers et éléments similaires, y compris précontrainte </t>
  </si>
  <si>
    <t>Brückenwiderlager</t>
  </si>
  <si>
    <t>Widerlager, Kämpfer und Abspannblöcke für Hängeseile der Brückenkonstruktion</t>
  </si>
  <si>
    <t>Culées de ponts</t>
  </si>
  <si>
    <t xml:space="preserve">Eléments de culées, naissances de voûtes et blocs d'ancrage pour les câbles de ponts suspendus </t>
  </si>
  <si>
    <t>Schleppplatte Brücke</t>
  </si>
  <si>
    <t>Schleppplatten von Brückenkonstruktionen</t>
  </si>
  <si>
    <t>Dalles de transition</t>
  </si>
  <si>
    <t xml:space="preserve">Dalles de transition de pont </t>
  </si>
  <si>
    <t>Brückenpfeiler</t>
  </si>
  <si>
    <t>Einfache oder zusammengesetzte Pfeiler, Ständer und Sprengwerke, in massiver oder aufgelöster Bauweise, einschliesslich Verstrebungen und Abspannungen</t>
  </si>
  <si>
    <t>Piles de ponts</t>
  </si>
  <si>
    <t xml:space="preserve">Piles simples ou assemblées, béquilles et charpentes de construction massive ou en treillis, y compris entretoises et haubanages </t>
  </si>
  <si>
    <t>Brückenpylon</t>
  </si>
  <si>
    <t>Einfache oder zusammengesetzte Pylonen in massiver oder aufgelöster Bauweise, einschliesslich Verstrebungen und Abspannungen</t>
  </si>
  <si>
    <t>Pylônes de ponts</t>
  </si>
  <si>
    <t xml:space="preserve">Pylônes simples ou cornposés de construction massive ou en treillis, y compris entretoises et haubanages </t>
  </si>
  <si>
    <t>Brückenbogen</t>
  </si>
  <si>
    <t>Brückenbogen, einschliesslich Vorspannung</t>
  </si>
  <si>
    <t>Arches de pont</t>
  </si>
  <si>
    <t xml:space="preserve">Arches de ponts, y compris précontrainte </t>
  </si>
  <si>
    <t>Überbau Brücke</t>
  </si>
  <si>
    <t>Konstruktive Elemente des Brückenüberbaus wie Haupt- und Querträger, Fahrbahnplatten und dgl., einschliesslich Vorspannung</t>
  </si>
  <si>
    <t>Superstructure de ponts</t>
  </si>
  <si>
    <t xml:space="preserve">Eléments porteurs de la superstructure des ponts tels que poutres principales et entretoises, tabliers et similaires, y compris précontrainte </t>
  </si>
  <si>
    <t>Hauptträger Brücke</t>
  </si>
  <si>
    <t>Hauptträger von Brückenkonstruktionen, einschliesslich zugehöriger Vorspannung, Verstrebungen und dgl.</t>
  </si>
  <si>
    <t>Poutres principales de ponts</t>
  </si>
  <si>
    <t xml:space="preserve">Poutres principales de ponts, y compris précontrainte y relative, haubanages, renforcements et similaires </t>
  </si>
  <si>
    <t>Hängekabel, Schrägseil</t>
  </si>
  <si>
    <t>Hängekabel, Schrägseile und Hängeseile von Brückenkonstruktionen</t>
  </si>
  <si>
    <t>Câbles de pont suspendu, haubans</t>
  </si>
  <si>
    <t xml:space="preserve">Câbles de ponts suspendus, y compris haubans </t>
  </si>
  <si>
    <t>Querträger Brücke</t>
  </si>
  <si>
    <t>Querträger von Brückenkonstruktionen, einschliesslich zugehöriger Vorspannung, Verstrebung und dgl.</t>
  </si>
  <si>
    <t>Entretoises de pont</t>
  </si>
  <si>
    <t xml:space="preserve">Eléments porteurs transversaux des ponts, y compris précontraints y relative, haubanages, renforcements et similaires </t>
  </si>
  <si>
    <t>Fahrbahnplatte Brücke</t>
  </si>
  <si>
    <t>Fahrbahnplatten von Brückenkonstruktionen, einschliesslich Konsolen, Randabschlüsse sowie zugehöriger Vorspannung und dgl.</t>
  </si>
  <si>
    <t>Tabliers de ponts</t>
  </si>
  <si>
    <t xml:space="preserve">Tabliers de ponts, y compris consoles, bordures ainsi que précontrainte y relative, et similaires </t>
  </si>
  <si>
    <t>Konsolkopf Fahrbahnplatte</t>
  </si>
  <si>
    <t>Nachträglich gefertigte Konsolköpfe, Leitmauern, Kragenplatten und dgl. als Randabschluss der Fahrbahnplatte</t>
  </si>
  <si>
    <t>Bordures de tablier</t>
  </si>
  <si>
    <t xml:space="preserve">Bordures exécutées après-coup, parapets ou dalles en porte-à-taux et similaires, en tant que bords de tablier </t>
  </si>
  <si>
    <t>Brückenlager, Fahrbahnübergang</t>
  </si>
  <si>
    <t>Kontakt,- Bewegungs- und Übergangsbauteile zwischen konstruktiven Elementen</t>
  </si>
  <si>
    <t>Appuis, joints de chaussée</t>
  </si>
  <si>
    <t xml:space="preserve">Eléments mobiles, de contact et de transition entre les parties de l'ouvrage </t>
  </si>
  <si>
    <t>Brückenlager</t>
  </si>
  <si>
    <t>Dreh-, Kipp-, Roll- und Gleitlager</t>
  </si>
  <si>
    <t>Appareils d'appui</t>
  </si>
  <si>
    <t xml:space="preserve">Appareils d'appuis pivotants, à balancier, à rouleaux et à glissement </t>
  </si>
  <si>
    <t>Fahrbahnübergang</t>
  </si>
  <si>
    <t>Fahrbahnübergänge, Bewegungsfugen und dgl.</t>
  </si>
  <si>
    <t>Joints de chaussée</t>
  </si>
  <si>
    <t xml:space="preserve">Joints de chaussée, joints de dilatation et similaires </t>
  </si>
  <si>
    <t>Spezialkonstruktion</t>
  </si>
  <si>
    <t>Spezialkonstruktionen wie Masten, Gewölbe und dgl.</t>
  </si>
  <si>
    <t>Eléments spéciaux</t>
  </si>
  <si>
    <t xml:space="preserve">Eléments spéciaux tels que mâts, voûtes et similaires </t>
  </si>
  <si>
    <t>Mast</t>
  </si>
  <si>
    <t>Einfache oder zusammengesetzte Masten in massiver oder aufgelöster Bauweise, einschliesslich Verstrebungen und Abspannungen</t>
  </si>
  <si>
    <t>Mâts</t>
  </si>
  <si>
    <t xml:space="preserve">Mâts simples ou cornposés de construction massive ou en treillis, y compris entretoises et 
haubanages </t>
  </si>
  <si>
    <t>Gewölbe</t>
  </si>
  <si>
    <t>Gewölbe- und Bogenkonstruktionen</t>
  </si>
  <si>
    <t>Voûtes</t>
  </si>
  <si>
    <t xml:space="preserve">Eléments en voûte et en arc </t>
  </si>
  <si>
    <t>Schale</t>
  </si>
  <si>
    <t>Schalen und Membranen</t>
  </si>
  <si>
    <t>Coques</t>
  </si>
  <si>
    <t xml:space="preserve">Coques et membranes </t>
  </si>
  <si>
    <t>Zugglied</t>
  </si>
  <si>
    <t>Zugglieder, Spannseile und dgl.</t>
  </si>
  <si>
    <t>Tirants</t>
  </si>
  <si>
    <t xml:space="preserve">Tirants, tendeurs et similaires </t>
  </si>
  <si>
    <t>O08</t>
  </si>
  <si>
    <t>Ergänzung zu Konstruktion Kunstbauten</t>
  </si>
  <si>
    <t>Öffnungen in Bauteilen der Konstruktion, Kernbohrungen, Maschinen- und Gerätesockel, Leitungskanäle sowie Einlagen für die Betriebs- und Sicherheitsanlagen</t>
  </si>
  <si>
    <t>Eléments complémentaires d'ouvrages d'art</t>
  </si>
  <si>
    <t xml:space="preserve">Ouvertures dans les éléments de l'ouvrage, carottages ainsi que socles d'engins et de machines, caniveaux de conduites et incorporés pour les installations d'exploitation et de sécurité </t>
  </si>
  <si>
    <t>O08.01</t>
  </si>
  <si>
    <t>Öffnung, Kernbohrung</t>
  </si>
  <si>
    <t>Nachträglich erstellte und geschlossene Öffnungen sowie Kernbohrungen in Bauteilen der Konstruktion</t>
  </si>
  <si>
    <t>Ouvertures, carottages</t>
  </si>
  <si>
    <t xml:space="preserve">Ouvertures et carottages exécutés après-coup dans les éléments de la construction, y compris colmatage </t>
  </si>
  <si>
    <t>O08.02</t>
  </si>
  <si>
    <t>Maschinen-, Gerätesockel, Leitungskanal, Einlage</t>
  </si>
  <si>
    <t>Maschinen-, Gerätesockel sowie Leitungskanäle und Einlagen für die Betriebs- und Sicherheitsanlagen</t>
  </si>
  <si>
    <t>Socles d'appareils et de machines, caniveaux pour câbles et conduites, incorporés</t>
  </si>
  <si>
    <t xml:space="preserve">Socles d'engins et de machines, ainsi que caniveaux pour câbles, conduites et incorporés pour la fixation des installations d'exploitation et de sécurité </t>
  </si>
  <si>
    <t>Hülle, Ausbau</t>
  </si>
  <si>
    <t>Äussere und innere Bekleidungen, Bodenbeläge, Trennwände und Einbauten</t>
  </si>
  <si>
    <t>Enveloppes, aménagements</t>
  </si>
  <si>
    <t xml:space="preserve">Revêtements extérieurs et intérieurs, revêtements de sols, cloisons de séparation et incorporés </t>
  </si>
  <si>
    <t>Oberflächen aussen</t>
  </si>
  <si>
    <t>Äussere Beschichtungen und Bekleidungen</t>
  </si>
  <si>
    <t>Surfaces extérieures</t>
  </si>
  <si>
    <t xml:space="preserve">Revêtements extérieurs et bardages </t>
  </si>
  <si>
    <t>Abdichtung, Schutzschicht unter Terrain</t>
  </si>
  <si>
    <t>Äussere Abdichtungen gegen Wasser und Schutzschichten gegen mechanische Einwirkungen unter Terrain, einschliesslich Anschlüsse</t>
  </si>
  <si>
    <t>Etanchéités, couches de protection contre terre</t>
  </si>
  <si>
    <t>Etanchéités extérieures et couches de protection mécaniques contre terre, y compris joints</t>
  </si>
  <si>
    <t>Abdichtung Kunstbauten</t>
  </si>
  <si>
    <t>Äussere Abdichtungen gegen Wasser und chemische Einwirkungen wie Brückenabdichtungen und dgl., einschliesslich Anschlüsse</t>
  </si>
  <si>
    <t>Etanchéités des ouvrages d'art</t>
  </si>
  <si>
    <t xml:space="preserve">Etanchéités extérieures, couches de protection contre les influences chimiques, telles qu'étanchéités de ponts et similaires, y compris joints </t>
  </si>
  <si>
    <t>Äussere Beschichtungen wie Putze, Anstriche, multifunktionaler und Hochleistungs-Oberflächenschutz, Grafittischutz, Hydrophobierung und dgl.</t>
  </si>
  <si>
    <t>Revêtements extérieurs</t>
  </si>
  <si>
    <t>Couches extérieures telles que crépis, peintures, protections haute performance et multifonctionnelles des surfaces, protection antigraffiti, imprégnation hydrophobe et similaires</t>
  </si>
  <si>
    <t>Aussenwärmedämmung</t>
  </si>
  <si>
    <t>Aussenwärmedämmungen mit Gewebeeinlage, Grund- und Deckputz, einschliesslich Befestigung, Kanten, Leibungen und Abschlüsse</t>
  </si>
  <si>
    <t>Isolations thermiques extérieures</t>
  </si>
  <si>
    <t xml:space="preserve">Isolations thermiques extérieures avec armature en géotissé, couches de fond, crépis, y compris fixations, façon d'angles, d'embrasures et de terminaisons </t>
  </si>
  <si>
    <t>Fassadenbekleidung, Fassadensystem</t>
  </si>
  <si>
    <t>Hinterlüftete Fassadenbekleidungen und Fassadensysteme, einschliesslich Wärmedämmung, Unterkonstruktion und Untersichten</t>
  </si>
  <si>
    <t>Bardages et façades légères</t>
  </si>
  <si>
    <t xml:space="preserve">Bardages et façades légères ventilés, y compris isolation thermique, ossature et plafonds extérieurs </t>
  </si>
  <si>
    <t>Dampfbremse, Wärmedämmung, Abdichtung, Beschwerungsschicht, An- und Abschlüsse aus Blech, Dachbegrünungen sowie integrierte Systeme zur Energieerzeugung, Absturzsicherungen und Blitzschutz</t>
  </si>
  <si>
    <t>Toit</t>
  </si>
  <si>
    <t xml:space="preserve">Pare-vapeur, isolation thermique, étanchéité, couche de lestage, ferblanterie, couches végétales ainsi que systèmes intégrés pour la production d'énerqie, dispositifs antichute y compris paratonnerre </t>
  </si>
  <si>
    <t>Lärmschutzbekleidung aussen</t>
  </si>
  <si>
    <t>Lärmschutzbekleidungen und Lärmschutzsysteme, einschliesslich Befestigungsmittel</t>
  </si>
  <si>
    <t>Revêtements antibruit extérieurs</t>
  </si>
  <si>
    <t xml:space="preserve">Revêtements et systèmes antibruit, y compris moyens de fixation </t>
  </si>
  <si>
    <t>P02</t>
  </si>
  <si>
    <t>Oberflächen innen</t>
  </si>
  <si>
    <t>Innere Beschichtungen und Bekleidungen von Böden, Wänden und Decken</t>
  </si>
  <si>
    <t>Surfaces intérieures</t>
  </si>
  <si>
    <t xml:space="preserve">Revêtements intérieurs de sols, de parois et de plafonds </t>
  </si>
  <si>
    <t>P02.01</t>
  </si>
  <si>
    <t>Bodenbeläge, einschliesslich Estriche, Doppelböden, Dämmungen und Abdichtungen sowie Sockel und Oberflächenbehandlungen</t>
  </si>
  <si>
    <t xml:space="preserve">Revêtements de sols, chapes, faux-planchers et similaires, y compris isolations et étanchéités ainsi que socles et traitements de surface </t>
  </si>
  <si>
    <t>P02.02</t>
  </si>
  <si>
    <t>Bekleidung Wand, Stütze Innen</t>
  </si>
  <si>
    <t>Beschichtungen und Bekleidungen von inneren Wänden und Stützen, einschliesslich Unterkonstruktion, Vorsatzschalen, Dämmungen und Dichtungen sowie multifunktionaler und Hochleistungs-Oberflächenschutz, Hydrophobierung, Brandschutzbekleidung und dgl.</t>
  </si>
  <si>
    <t>Revêtements de parois et de piliers intérieurs</t>
  </si>
  <si>
    <t xml:space="preserve">Revêtements de parois et de piliers intérieurs, y compris supports, doublages, isolations et étanchéités ainsi que revêtements haute performance et multifonctionnels, protection de surface, traitements hydrophobes, antifeu et similaires </t>
  </si>
  <si>
    <t>P02.03</t>
  </si>
  <si>
    <t>Bekleidung Decke, Dach innen</t>
  </si>
  <si>
    <t>Beschichtungen und Bekleidungen von Decken und Innenseiten von Dächern, einschliesslich Unterkonstruktion, Dämmungen und Dichtungen sowie multifunktionaler und Hochleistungs-Oberflächenschutz, Hydrophobierung, Brandschutzbekleidung und dgl.</t>
  </si>
  <si>
    <t>Revêtements de plafond</t>
  </si>
  <si>
    <t xml:space="preserve">Enduits et crépis de plafonds et de faces inférieures de toits, y compris supports tels qu'ossatures ou autres, isolation et étanchéité ainsi que revêtements haute performance et multifonctionnels, protections de surface, traitements hydrophobes, antifeu et similaires </t>
  </si>
  <si>
    <t>P02.04</t>
  </si>
  <si>
    <t>Lärmschutzbekleidung innen</t>
  </si>
  <si>
    <t>Revêtements intérieurs antibruit</t>
  </si>
  <si>
    <t>P03</t>
  </si>
  <si>
    <t>Einbaute</t>
  </si>
  <si>
    <t>Äussere und innere Einbauten wie Türen, Tore und Fenster, einschliesslich Sonnenschutz und Absturzsicherungen</t>
  </si>
  <si>
    <t>Ouvertures, équipements</t>
  </si>
  <si>
    <t xml:space="preserve">Eléments intérieurs et extérieurs incorporés, tels que portes, fenêtres et appuis/tablettes de fenêtre, y compris stores et dispositifs antichute </t>
  </si>
  <si>
    <t>P03.01</t>
  </si>
  <si>
    <t xml:space="preserve">Äussere und innere Fenster, einschliesslich Fensterbänke,  Anschlüsse, Abdichtungen, Beschläge, Antrieb und Steuerung und dgl. </t>
  </si>
  <si>
    <t xml:space="preserve">Fenêtres extérieures et intérieures, y compris appuis/tablettes, raccords, joints, ferrements, entraînement, commande et similaires </t>
  </si>
  <si>
    <t>P03.02</t>
  </si>
  <si>
    <t>Tür, Tor</t>
  </si>
  <si>
    <t>Äussere und innere Türen und Tore, einschliesslich Anschlüsse, Abdichtungen, Beschläge, Antrieb und Steuerung und dgl.</t>
  </si>
  <si>
    <t>Portes</t>
  </si>
  <si>
    <t xml:space="preserve">Portes extérieures et intérieures, portes industrielles, portes de garage, portails, y compris raccords, joints, ferrements, entraînement, commande et similaires </t>
  </si>
  <si>
    <t>P03.03</t>
  </si>
  <si>
    <t>Sonnenschutz, Verdunkelung</t>
  </si>
  <si>
    <t>Äusserer Sonnenschutz, Witterungsschutz, innere Verdunkelung und Blendschutz, einschliesslich Antrieb und Steuerung und dgl.</t>
  </si>
  <si>
    <t>Protection contre le soleil</t>
  </si>
  <si>
    <t xml:space="preserve">Equipements de protection contre le soleil et les intempéries, y compris entraînement, commande et similaires </t>
  </si>
  <si>
    <t>P03.04</t>
  </si>
  <si>
    <t>Absturzsicherung innen</t>
  </si>
  <si>
    <t>Geländer, Handläufe, Gitter, Rammschutz und dgl.</t>
  </si>
  <si>
    <t>Dispositifs antichutes intérieurs</t>
  </si>
  <si>
    <t xml:space="preserve">Garde-corps, mains courantes, grilles, dispositifs antichocs et éléments similaires </t>
  </si>
  <si>
    <t>P03.05</t>
  </si>
  <si>
    <t>Trennwand</t>
  </si>
  <si>
    <t>Feste und bewegliche Trennwände (weder zu Konstruktion noch zu Ausstattung gehörend) wie Leichtbauwände, innere Verglasungen und dgl.</t>
  </si>
  <si>
    <t>Cloisons</t>
  </si>
  <si>
    <t xml:space="preserve">Cloisons fixes ou mobiles (n'appartenant ni au gros oeuvre ni a l'équipement) telles que cloisons légères, cloisons en éléments, vitrages intérieurs et similaires </t>
  </si>
  <si>
    <t>P04</t>
  </si>
  <si>
    <t>Ergänzung zu Ausbau</t>
  </si>
  <si>
    <t>Einbauten, Schutzeinrichtungen, Durchbrüche und Schlitze sowie Reinigung</t>
  </si>
  <si>
    <t>Eléments complémentaires aux aménagements</t>
  </si>
  <si>
    <t xml:space="preserve">Incorporés, dispositifs de protectlon, percernents, rainures et saignées ainsi que nettoyage </t>
  </si>
  <si>
    <t>P04.01</t>
  </si>
  <si>
    <t>Einbaute, Kleinbauteil</t>
  </si>
  <si>
    <t>Einbauschränke, Regale, Garderoben, Kleinküchen, einschliesslich Geräte, Armaturen und Zubehör sowie Öfen, Cheminées, Briefkästen und dgl.</t>
  </si>
  <si>
    <t>Incorporés, petits éléments</t>
  </si>
  <si>
    <t xml:space="preserve">Armoires integrées, étagères, garde-robes, cuisinettes, y compris appareils, robinetterie et accessoires ainsi que poêles et cheminées, boîtes aux lettres et similaires </t>
  </si>
  <si>
    <t>P04.02</t>
  </si>
  <si>
    <t>Schutzeinrichtung innen</t>
  </si>
  <si>
    <t>Mechanische und mechatronische Schliessanlagen sowie Bauteile und Einrichtungen von Schutzräumen und dgl.</t>
  </si>
  <si>
    <t>Dispositifs de protection intérieurs</t>
  </si>
  <si>
    <t xml:space="preserve">Dispositifs de fermeture mécaniques et mécatroniques, éléments et installations d'abris de protection civile et similaires </t>
  </si>
  <si>
    <t>P04.03</t>
  </si>
  <si>
    <t>Nachträglich erstellte und geschlossene Durchbrüche und Schlitze in Bauteilen zu Ausbau</t>
  </si>
  <si>
    <t>Percements et saignées de l'aménagement</t>
  </si>
  <si>
    <t xml:space="preserve">Percements, rainures et saignées réalisés après-coup dans les éléments d'aménaqement y compris obturation </t>
  </si>
  <si>
    <t>P04.04</t>
  </si>
  <si>
    <t xml:space="preserve">Vertikale oder horizontale Brandabschottungen, Schallabschottungen und dgl. </t>
  </si>
  <si>
    <t>Cloisonnement</t>
  </si>
  <si>
    <t xml:space="preserve">Cloisonnements coupe-feu, insonorisants, verticaux ou horizontaux et éléments similaires </t>
  </si>
  <si>
    <t>P04.05</t>
  </si>
  <si>
    <t>Bau- und Endreinigung, Kanalisationsspülung, Bautrocknung und dgl.</t>
  </si>
  <si>
    <t xml:space="preserve">Nettoyages de l'ouvrage et nettoyage final, rinçage des canalisations, assèchement de la construction et similaires </t>
  </si>
  <si>
    <t>Leitungsbau</t>
  </si>
  <si>
    <t>Leitungsbau, einschliesslich Schächte und Spezialbauwerke</t>
  </si>
  <si>
    <t>Conduites</t>
  </si>
  <si>
    <t xml:space="preserve">Conduites, y compris regards et ouvrages spéciaux </t>
  </si>
  <si>
    <t>Entwässerung Kanalisation</t>
  </si>
  <si>
    <t>Geschlossene und offene Entwässerungs- und Kanalisationsleitungen, einschliesslich Einläufe und Zugangsbauwerke</t>
  </si>
  <si>
    <t>Evacuation des eaux, canalisations</t>
  </si>
  <si>
    <t xml:space="preserve">Canalisations d'évacuation des eaux d'écoulement, ouvertes ou fermées, y compris avaloirs et chambres de visite </t>
  </si>
  <si>
    <t>Entwässerungsrinne</t>
  </si>
  <si>
    <t>Entwässerungsrinnen mit Rostabdeckung und Schlitzrinnen</t>
  </si>
  <si>
    <t>Caniveaux d'écoulement des eaux</t>
  </si>
  <si>
    <t xml:space="preserve">Caniveaux d'écoulement des eaux avec grille de couverture, caniveaux fendus </t>
  </si>
  <si>
    <t>Entwässerungs-, Kanalisationsleitung</t>
  </si>
  <si>
    <t>Entwässerungs- und Kanalisationsleitungen, einschliesslich Formstücke, Anschlüsse und Schnitte</t>
  </si>
  <si>
    <t>Canalisations d'évacuation des eaux</t>
  </si>
  <si>
    <t xml:space="preserve">Canalisations d'évacuation des eaux d'écoulement, y compris pièces spéciales, raccords et coupes </t>
  </si>
  <si>
    <t>Entwässerungs-, Kanalisationskanal</t>
  </si>
  <si>
    <t>Vor Ort erstellte Entwässerungs- und Kanalisationskanäle, einschliesslich Innenausbau und Anschlüsse</t>
  </si>
  <si>
    <t>Canaux d'évacuation des eaux</t>
  </si>
  <si>
    <t xml:space="preserve">Canaux d'évacuation des eaux, fabriqués sur place, y compris aménagements intérieurs et raccords </t>
  </si>
  <si>
    <t>Ablauf, Schacht</t>
  </si>
  <si>
    <t>Kontroll- und Einsteigschächte, Strassenabläufe, Abläufe, Versickerungs- und Filterschächte von Entwässerungs- und Kanalisationsleitungen, einschliesslich Armaturen</t>
  </si>
  <si>
    <t>Regards, chambres de l'évacuation des eaux</t>
  </si>
  <si>
    <t>Regards/chambres de contrôle, regards de visite, cheminées d'évacuation, avaloirs, puits perdus, puits filtrants, pour canaux d'évacuation des eaux, garnîtures comprises</t>
  </si>
  <si>
    <t>Spezialbauwerk Entwässerung, Kanalisation</t>
  </si>
  <si>
    <t>Spezialbauwerke für Entwässerung und Kanalisation wie Überlauf- und Rückhaltebecken, einschliesslich Armaturen</t>
  </si>
  <si>
    <t>Ouvrages spéciaux de l'évacuation des eaux, canalisations</t>
  </si>
  <si>
    <t xml:space="preserve">Ouvrages spéciaux pour l'évacuation des eaux, tels que dispositifs de trop-plein et bassins de rétention, y compris robinetterie </t>
  </si>
  <si>
    <t>Leitungen, Schächte und Spezialbauwerke der Wasserversorgung</t>
  </si>
  <si>
    <t xml:space="preserve">Conduites, chambres et ouvrages spéciaux de l'alimentation en eau </t>
  </si>
  <si>
    <t>Leitung Wasserversorgung</t>
  </si>
  <si>
    <t>Wasserversorgungs- und Löschwasserleitungen, einschliesslich Formstücke, Anschlüsse und Schnitte</t>
  </si>
  <si>
    <t>Conduites d'alimentation en eau</t>
  </si>
  <si>
    <t xml:space="preserve">Conduites d'alimentation en eau et eau d'extinction, y compris pièces spéciales, coupes et raccords </t>
  </si>
  <si>
    <t>Armatur Wasserversorgung</t>
  </si>
  <si>
    <t>Schieber, Klappen, Ventile, Hydranten und dgl., einschliesslich Steuerung</t>
  </si>
  <si>
    <t>Robinetterie de l'alimentation en eau</t>
  </si>
  <si>
    <t xml:space="preserve">Vannes, clapets, soupapes, hydrantes et similaires, y compris commande </t>
  </si>
  <si>
    <t>Schacht Wasserversorgung</t>
  </si>
  <si>
    <t>Kontroll-, Einsteig- und Schieberschächte zu Wasserversorgung</t>
  </si>
  <si>
    <t>Regards, chambres de l'alimentation en eau</t>
  </si>
  <si>
    <t xml:space="preserve">Regards/chambres de contrôle, de visite et de vannes, pour l'alimentation en eau </t>
  </si>
  <si>
    <t>Spezialbauwerk Wasserversorgung</t>
  </si>
  <si>
    <t>Spezialbauwerke der Wasserversorgung</t>
  </si>
  <si>
    <t>Ouvrages spéciaux de l'alimentation en eau</t>
  </si>
  <si>
    <t xml:space="preserve">Ouvrages spéciaux de l'alimentation en eau </t>
  </si>
  <si>
    <t>Leitungen, Schächte und Spezialbauwerke der Gasversorgung</t>
  </si>
  <si>
    <t xml:space="preserve">Conduites, chambres et ouvrages spéciaux de l'alimentation en gaz </t>
  </si>
  <si>
    <t>Leitung Gasversorgung</t>
  </si>
  <si>
    <t>Niederdruck- und Mitteldruckleitungen der Gasversorgung, einschliesslich Formstücke, Anschlüsse und Schnitte</t>
  </si>
  <si>
    <t>Conduites de l'alimentation en gaz</t>
  </si>
  <si>
    <t xml:space="preserve">Conduites d'alimentation en gaz, basse et moyenne pression, y compris pièces spéciales, coupes et raccords </t>
  </si>
  <si>
    <t>Armatur Gasversorgung</t>
  </si>
  <si>
    <t>Schieber, Klappen, Ventile und dgl., einschliesslich Steuerung</t>
  </si>
  <si>
    <t>Robinetterie de l'alimentation en gaz</t>
  </si>
  <si>
    <t>Vannes, clapets, soupapes et similaires, y compris commande</t>
  </si>
  <si>
    <t>Schacht Gasversorgung</t>
  </si>
  <si>
    <t>Kontroll-, Einsteig- und Schieberschächte zu Gasversorgung</t>
  </si>
  <si>
    <t>Regards, chambres de l'alimentation en gaz</t>
  </si>
  <si>
    <t xml:space="preserve">Regards/chambres de contrôle, de visite et de vannes, pour l'alimentation en gaz </t>
  </si>
  <si>
    <t>Spezialbauwerk Gasversorgung</t>
  </si>
  <si>
    <t>Spezialbauwerke der Gasversorgung</t>
  </si>
  <si>
    <t>Ouvrages spéciaux de l'alimentation en gaz</t>
  </si>
  <si>
    <t>Ouvrages spéciaux pour l'alimentation en gaz</t>
  </si>
  <si>
    <t>Fernwärme, Fernkälte</t>
  </si>
  <si>
    <t>Leitungen, Schächte und Spezialbauwerke der Fernwärme- und Fernkälteversorgung</t>
  </si>
  <si>
    <t>Chauffage, refroidissement à distance</t>
  </si>
  <si>
    <t xml:space="preserve">Conduites, chambres et ouvrages spéciaux pour chauffage et refroidissement à distance </t>
  </si>
  <si>
    <t>Leitung Fernwärme, Fernkälte</t>
  </si>
  <si>
    <t>Leitungen der Fernwärme- und Fernkälteversorgung, einschliesslich Formstücke, Anschlüsse und Schnitte</t>
  </si>
  <si>
    <t>Conduites, chauffage et refroidissement à distance</t>
  </si>
  <si>
    <t>Conduites de chauffage et de refroidissement à distance, y compris pièces spéciales, coupes et raccords</t>
  </si>
  <si>
    <t>Armatur Fernwärme, Fernkälte</t>
  </si>
  <si>
    <t>Vannes, chauffage et refroidissement à distance</t>
  </si>
  <si>
    <t xml:space="preserve">Vannes, clapets, soupapes et similaires, y compris commande </t>
  </si>
  <si>
    <t>Schacht Fernwärme, Fernkälte</t>
  </si>
  <si>
    <t>Kontroll-, Einsteig- und Schieberschächte sowie Schieber zu Fernwärme- und Fernkälteversorgung</t>
  </si>
  <si>
    <t>Regards, chambres pour le chauffage et refroidissement à distance</t>
  </si>
  <si>
    <t xml:space="preserve">Regards/chambres de contrôle, de visite et de vannes, pour chauffage et refroidissement à distance </t>
  </si>
  <si>
    <t>Spezialbauwerk Fernwärme, Fernkälte</t>
  </si>
  <si>
    <t>Spezialbauwerke der Fernwärme- und Fernkälteversorgung</t>
  </si>
  <si>
    <t>Ouvrages spéciaux, chauffage et refroidissement à distance</t>
  </si>
  <si>
    <t xml:space="preserve">Ouvrages spéciaux pour chauffage et refroidissement a distance </t>
  </si>
  <si>
    <t>Rohrblock, Kabelkanal</t>
  </si>
  <si>
    <t>Baulicher Teil von Rohrblockanlagen und Kabelkanälen
Hinweis: Betriebs-, Sicherheitsanlage (S);
Erdbewegung (M 1)</t>
  </si>
  <si>
    <t>Batteries de tubes, canaux à câbles</t>
  </si>
  <si>
    <t>Batteries de tubes et canaux a câbles  
Remarque : Installation d'exploitation, de sécurité (S) ;
Mouvement de terre (M 1)</t>
  </si>
  <si>
    <t>Rohrblockanlage</t>
  </si>
  <si>
    <t>Baulicher Teil von Rohrblockanlagen und Kabelkanälen</t>
  </si>
  <si>
    <t>Batteries de tubes</t>
  </si>
  <si>
    <t xml:space="preserve">Batterles de tubes et canaux à câbles </t>
  </si>
  <si>
    <t>Schacht Rohrblockanlage</t>
  </si>
  <si>
    <t>Kontroll-, Einstieg- und Kabelzugschächte zu Rohrblockanlagen</t>
  </si>
  <si>
    <t>Regards, chambres pour batteries de tubes</t>
  </si>
  <si>
    <t xml:space="preserve">Regards/chambres de contrôle, de visite et de tirage pour les batteries de tubes </t>
  </si>
  <si>
    <t>Spezialbauwerk Rohrblockanlage</t>
  </si>
  <si>
    <t>Spezialbauwerke zu Rohrblockanlagen</t>
  </si>
  <si>
    <t>Ouvrages spéciaux pour batteries de tubes</t>
  </si>
  <si>
    <t xml:space="preserve">Ouvrages spéciaux pour les batteries de tubes </t>
  </si>
  <si>
    <t>Rohrleitungsanlage</t>
  </si>
  <si>
    <t>Rohrleitungsanlagen gemäss Rohrleitungsgesetz und Rohrleitungsverordnung des Bundes, einschliesslich Zugangsbauwerke</t>
  </si>
  <si>
    <t>Installations de transport par conduites</t>
  </si>
  <si>
    <t xml:space="preserve">Installations de conduites conformément à la loi et à l'ordonnance fédérale sur les installations de transport par conduites, y compris ouvrages d'acces </t>
  </si>
  <si>
    <t>Rohrleitung</t>
  </si>
  <si>
    <t>Rohrleitungen für flüssige und gasförmige Energieträger, einschliesslich kathodischen Schutzes sowie Achs- und Parzellenmarkierung</t>
  </si>
  <si>
    <t>Conduites de transport</t>
  </si>
  <si>
    <t>Conduites pour agents énergétiques liquides ou gazeux, y compris protection cathodique, rubans d'avertissement, marquage de l'axe et des parcelles</t>
  </si>
  <si>
    <t>Absperrorgan, Entlastungselement</t>
  </si>
  <si>
    <t>Streckenschieber, Ausbläser, Molchschleusen und Entleerungsanschlüsse, einschliesslich Motorisierung, Explosionsschutz, Erdung und Blitzschutz</t>
  </si>
  <si>
    <t>Vannes de fermeture, éléments de décompression</t>
  </si>
  <si>
    <t xml:space="preserve">Vannes intermédiaires, dispositifs de décompression, gares de racleur, raccords de vidange, y compris moteur, bassins de rétention, dispositifs anti-explosion, mise à terre et paratonnerre </t>
  </si>
  <si>
    <t>Nebenanlage Rohrleitung</t>
  </si>
  <si>
    <t>Pumpen, Kompressoren, Druckreduktionsstationen, Portale und Fenster, einschliesslich Motorisierung, Brand- und Explosionsschutz, Erdung und Blitzschutz</t>
  </si>
  <si>
    <t>Installations secondaires</t>
  </si>
  <si>
    <t xml:space="preserve">Stations de pompage, compresseurs, stations de réduction de pression, portillons de service, y compris moteurs, dispositifs anti-explosions et contre l'incendie, mise à terre et paratonnerre </t>
  </si>
  <si>
    <t>Fahrbahn</t>
  </si>
  <si>
    <t>Fahrbahnkonstruktion für Strassen und Schienen, bestehend aus Oberbau, Unterbau, Bahntechnik und Kleinbauwerken</t>
  </si>
  <si>
    <t>Chaussées, voies ferrées</t>
  </si>
  <si>
    <t xml:space="preserve">Chaussées pour routes et rail, constituées de superstructure, infrastructure, technique ferroviaire et petits ouvrages </t>
  </si>
  <si>
    <t>Oberbau Strasse</t>
  </si>
  <si>
    <t>Fahrbahnkonstruktion für Strassen und Plätze, bestehend aus Fundations-, Trag- und Deckschichten</t>
  </si>
  <si>
    <t>Superstructure de route</t>
  </si>
  <si>
    <t xml:space="preserve">Chaussées pour routes et places, constituées de couches de fondation, porteuse et de surface </t>
  </si>
  <si>
    <t>Fundationsschicht Strasse</t>
  </si>
  <si>
    <t>Fundations- und Übergangsschichten, einschliesslich Geotextilien sowie Stabilisierung und Planie der Fundationsschicht</t>
  </si>
  <si>
    <t>Couches de fondation de route</t>
  </si>
  <si>
    <t xml:space="preserve">Couches de fondation et de transition, y compris géotextile et stabilisation ainsi que réglage de la forme (planie) de la couche de fondation </t>
  </si>
  <si>
    <t>Randabschluss</t>
  </si>
  <si>
    <t>Seitliche Randabschlüsse von Fahrbahnen wie Randsteine, Stellplatten, Asphaltborde und dgl.</t>
  </si>
  <si>
    <t>Bordures</t>
  </si>
  <si>
    <t xml:space="preserve">Bords latéraux de chaussée tels que bordures, bordurettes, bourrelets de revêtement et similaires </t>
  </si>
  <si>
    <t>Tragschicht, Binderschicht</t>
  </si>
  <si>
    <t>Ungebundene und gebundene Trag- und Binderschichten für Trassen, Tunnel und Brücken, einschliesslich Stabilisierung und Planie der Tragschicht</t>
  </si>
  <si>
    <t>Couche de base, couche de liaison</t>
  </si>
  <si>
    <t xml:space="preserve">Couches de base et de liaison avec ou sans liant pour tracé, tunnels et ponts, y compris stabilisation et planie de la couche de base </t>
  </si>
  <si>
    <t>Ungebundene und gebundene Deckschichten der Fahrbahn für Trassen, Tunnel und Brücken</t>
  </si>
  <si>
    <t>Couche de roulement</t>
  </si>
  <si>
    <t xml:space="preserve">Couche de roulement avec ou sans liant pour chaussées de routes, tunnels et ponts </t>
  </si>
  <si>
    <t>Bankett</t>
  </si>
  <si>
    <t>Ungebundene und gebundene Bankette der Fahrbahn</t>
  </si>
  <si>
    <t>Accotements</t>
  </si>
  <si>
    <t xml:space="preserve">Accotements de la chaussée avec ou sans liant </t>
  </si>
  <si>
    <t>R02</t>
  </si>
  <si>
    <t>Markierung, Signal</t>
  </si>
  <si>
    <t>Markierungen der Fahrbahn und Signale</t>
  </si>
  <si>
    <t>Marquages, signaux</t>
  </si>
  <si>
    <t xml:space="preserve">Marquages de la chaussée et signaux </t>
  </si>
  <si>
    <t>R02.01</t>
  </si>
  <si>
    <t>Linienmarkierung</t>
  </si>
  <si>
    <t>Linienmarkierungen, einschliesslich Pfeil-, Zonen-, Park-, Halteverbotsmarkierungen und dgl.</t>
  </si>
  <si>
    <t>Marquage de lignes</t>
  </si>
  <si>
    <t xml:space="preserve">Marquage de lignes, y compris flèches, zones, parkings, interdictions de s'arrêter et similaires </t>
  </si>
  <si>
    <t>R02.02</t>
  </si>
  <si>
    <t>Flächenmarkierung</t>
  </si>
  <si>
    <t>Flächenmarkierungen wie Sperrflächenmarkierungen und dgl.</t>
  </si>
  <si>
    <t>Marquage de surfaces</t>
  </si>
  <si>
    <t xml:space="preserve">Marquages de surfaces tels que surfaces interdites au trafic et similaires </t>
  </si>
  <si>
    <t>R02.03</t>
  </si>
  <si>
    <t>Text-, Symbolmarkierung</t>
  </si>
  <si>
    <t>Text- und Symbolmarkierungen</t>
  </si>
  <si>
    <t>Marquages de textes et de symboles</t>
  </si>
  <si>
    <t>R02.04</t>
  </si>
  <si>
    <t>Signalisationsschild</t>
  </si>
  <si>
    <t>Statische Verkehrssignale und Wegweisung sowie Strassennamenschilder bestehend aus Träger und Signaltafel</t>
  </si>
  <si>
    <t>Panneaux de signalisation</t>
  </si>
  <si>
    <t xml:space="preserve">Signaux de circulation et indicateurs de direction fixes ainsi que plaques portant les noms des rues, composés de portiques et de panneaux de signalisation </t>
  </si>
  <si>
    <t>Bahnstrasse</t>
  </si>
  <si>
    <t>Fahrbahnkonstruktion für Gleise, bestehend aus Unter- und Oberbau</t>
  </si>
  <si>
    <t>Voies ferrées</t>
  </si>
  <si>
    <t xml:space="preserve">Voies ferrées, constituées de l'infrastructure et de la superstructure </t>
  </si>
  <si>
    <t>Fundationsschicht Bahntrasse</t>
  </si>
  <si>
    <t>Fundations-, Übergangs- und Schutzschichten, einschliesslich Geotextilien sowie Stabilisierung und Planie der Fundationsschicht</t>
  </si>
  <si>
    <t>Couches de fondation de voie ferrée</t>
  </si>
  <si>
    <t>Sperrschicht</t>
  </si>
  <si>
    <t>Bitumenhaltige oder mineralische Sperrschicht</t>
  </si>
  <si>
    <t>Couches d'étanchéité</t>
  </si>
  <si>
    <t xml:space="preserve">Couches d'étanchéité bitumineuses ou minérales </t>
  </si>
  <si>
    <t>Gleisoberbau</t>
  </si>
  <si>
    <t>Gleisoberbau aus Schotter, Schwellen und Schienen, einschliesslich Entgleisungsschutz, Zahnstangen und dgl.</t>
  </si>
  <si>
    <t>Superstructure de la voie ferrée</t>
  </si>
  <si>
    <t xml:space="preserve">Superstructure constituée de ballast, traverses et rails, y compris dispositifs anti-déraillement, crémaillères et similaires </t>
  </si>
  <si>
    <t>Feste Fahrbahn</t>
  </si>
  <si>
    <t>Gleisoberbau als feste Fahrbahn, einschliesslich Schienen, Schwellen und Eindeckung</t>
  </si>
  <si>
    <t>Voies sans ballast</t>
  </si>
  <si>
    <t xml:space="preserve">Superstructure ferroviaire en tant que superstructure sans ballast, y compris traverses, rails et recouvrement de voies </t>
  </si>
  <si>
    <t>Weiche, Gleisdurchschneidung</t>
  </si>
  <si>
    <t>Weichen und Gleisdurchschneidungen, bestehend aus Schwellen oder fester Fahrbahn und Schienen, einschliesslich aller beweglichen mechanischen Teile</t>
  </si>
  <si>
    <t>Appareils de voie, traversées de voie</t>
  </si>
  <si>
    <t xml:space="preserve">Appareils et traversées de voie, constitués de traverses ou de voie sans ballast et de rails, y compris toutes les pièces mécaniques mobiles </t>
  </si>
  <si>
    <t>Bahnübergang</t>
  </si>
  <si>
    <t>Querungen von Strassen und Gleisen als Bestandteil der Gleiskonstruktion</t>
  </si>
  <si>
    <t>Passages à niveau</t>
  </si>
  <si>
    <t xml:space="preserve">Croisements route-voie ferrée en tant que partie de l'installation ferroviaire </t>
  </si>
  <si>
    <t>Gleisausrüstung</t>
  </si>
  <si>
    <t>Bauteile der Bahnstrasse wie Prellböcke, Verschiebebühnen, Drehscheiben und dgl.</t>
  </si>
  <si>
    <t>Equipement de voies ferrées</t>
  </si>
  <si>
    <t xml:space="preserve">Eléments de voie, tels que heurtoirs, plateformes de déplacement, ponts tournants et similaires </t>
  </si>
  <si>
    <t>Fahrleitung</t>
  </si>
  <si>
    <t>Tragwerke, Kettenwerke, Stromschienen, Stromversorgung und Schaltanlagen für Fahrleitungen</t>
  </si>
  <si>
    <t>Lignes de contact</t>
  </si>
  <si>
    <t xml:space="preserve">Eléments porteurs, caténaire, rails de contact, alimentation électrique et stations de couplage pour les lignes de contact </t>
  </si>
  <si>
    <t>Tragwerk</t>
  </si>
  <si>
    <t>Masten, Stützen, Joche mit Auslegern, Spurhaltungen und Aufhängungen</t>
  </si>
  <si>
    <t>Eléments porteurs</t>
  </si>
  <si>
    <t xml:space="preserve">Mâts, pylônes, jougs avec bras, ainsi qu'éléments de suspension </t>
  </si>
  <si>
    <t>Kettenwerk, Stromschiene</t>
  </si>
  <si>
    <t>Kettenwerke und Deckenstromschienen, einschliesslich elektrischer Trennung, Abspannung und Befestigung</t>
  </si>
  <si>
    <t>Caténaire, rails de contact</t>
  </si>
  <si>
    <t xml:space="preserve">Caténatre et lignes de contact rigides, y compris éléments isolants, haubanages et éléments de fixation </t>
  </si>
  <si>
    <t>Stromversorgung</t>
  </si>
  <si>
    <t>Speiseleitung, Erdseile, Rückleitungen und Erdungen</t>
  </si>
  <si>
    <t>Alimentation en courant</t>
  </si>
  <si>
    <t xml:space="preserve">Ligne d'alimentation, fils de terre, conducteurs retour, et mises à terre </t>
  </si>
  <si>
    <t>Schaltanlage</t>
  </si>
  <si>
    <t>Konstruktionen und Apparate der elektrischen Einspeisung, einschliesslich Steuerung</t>
  </si>
  <si>
    <t>Postes de distribution</t>
  </si>
  <si>
    <t xml:space="preserve">Constructions et appareillages de l'alimentation électrique, y compris commande </t>
  </si>
  <si>
    <t>R05</t>
  </si>
  <si>
    <t>Sicherungsanlage</t>
  </si>
  <si>
    <t>Sicherungsanlage des Stellwerks, einschliesslich Signale, Zugsicherung, Weichenausrüstung, Schrankenanlagen und dgl.
Hinweis: Automations-, Leit-, Kommunikationsanlage (S 5)</t>
  </si>
  <si>
    <t xml:space="preserve">Installations de sécurité de poste d'aiguillage/d'enclenchement, y compris signaux, appareils d'arrêt automatique des trains, équipement d'appareils de voie, installations de barrière et éléments similaires 
Renvoi: Installations d'automation, de guidage et de communication (S 5) </t>
  </si>
  <si>
    <t>R05.01</t>
  </si>
  <si>
    <t>Bahnsignal</t>
  </si>
  <si>
    <t>Sicherungsanlage der Bahnsignalisation wie Masten- und Zwergsignale</t>
  </si>
  <si>
    <t>Signaux ferroviaires</t>
  </si>
  <si>
    <t xml:space="preserve">Installations de sécurité de la signalisation ferroviaire, leis que mâts et signaux nains </t>
  </si>
  <si>
    <t>R05.02</t>
  </si>
  <si>
    <t>Zugsicherung</t>
  </si>
  <si>
    <t>Streckenausrüstung der Zugsicherung, Zugbeeinflussung, einschliesslich Heisslaufdetektoren, Achszähler und dgl.</t>
  </si>
  <si>
    <t>Blocs de sécurité</t>
  </si>
  <si>
    <t xml:space="preserve">Equipement en blocs de sécurité de la ligne, commandes automatique d'arrêt, y compris détecteurs de surchauffe, compteurs d'essieux et similaires </t>
  </si>
  <si>
    <t>R05.03</t>
  </si>
  <si>
    <t>Weichenausrüstung</t>
  </si>
  <si>
    <t>Steuerung, Antrieb und Heizung von Weichen</t>
  </si>
  <si>
    <t>Equipements d'appareils de voie</t>
  </si>
  <si>
    <t xml:space="preserve">Commande, entraînement et chauffage d'appareils de voie </t>
  </si>
  <si>
    <t>R05.04</t>
  </si>
  <si>
    <t>Bahnübergangsanlage</t>
  </si>
  <si>
    <t>Schrankenanlagen bei Niveauübergängen, einschliesslich Steuerung, Raumüberwachung, Signalisation und Schranken</t>
  </si>
  <si>
    <t>Installations de passages à niveau</t>
  </si>
  <si>
    <t xml:space="preserve">Installations de barrières de passages à niveau, y compris commande, surveillance de l'espace, signaux et barrières </t>
  </si>
  <si>
    <t>R06</t>
  </si>
  <si>
    <t>Ergänzung zu Fahrbahn</t>
  </si>
  <si>
    <t>Kleinbauwerke zu Fahrbahnkonstruktion</t>
  </si>
  <si>
    <t>Eléments complémentaires pour chaussées et voies ferrées</t>
  </si>
  <si>
    <t xml:space="preserve">Petits ouvrages pour la construction de chaussées et voies ferrées </t>
  </si>
  <si>
    <t>R06.01</t>
  </si>
  <si>
    <t>Einzelfundament Fahrbahn</t>
  </si>
  <si>
    <t>Einzel-, Mast- und Signalfundamente entlang der Fahrbahn</t>
  </si>
  <si>
    <t>Fondations isolées pour chaussées ou voies ferrées</t>
  </si>
  <si>
    <t xml:space="preserve">Fondations pour mâts, signaux et fondations isolées le long de la chaussée/voie ferrée </t>
  </si>
  <si>
    <t>R06.02</t>
  </si>
  <si>
    <t>Kleinbauteil Fahrbahn</t>
  </si>
  <si>
    <t>Vor Ort erstellte Kleinbauteile oder Fertigbauelemente wie Mauern, Winkelplatten, Böschungselemente, Durchlässe und dgl. unter der Fahrbahn oder zu deren Schutz</t>
  </si>
  <si>
    <t>Petits éléments pour chaussées ou voies ferrées</t>
  </si>
  <si>
    <t xml:space="preserve">Petits éléments construits sur place ou éléments préfabriqués tels que murs, dalles d'angle, éléments de talus, passages transversaux sous la chaussée/ voie ferrée ou pour sa protection et similaires </t>
  </si>
  <si>
    <t>S</t>
  </si>
  <si>
    <t>Betriebs-, Sicherheitsanlage</t>
  </si>
  <si>
    <t>Technische Anlagen und Verkehrstechnik für Betrieb und Sicherheit</t>
  </si>
  <si>
    <t>Installations servant à l'exploitation et à la sécurité</t>
  </si>
  <si>
    <t>Installations techniques et technique des transports pour l'exploitation et la sécurité</t>
  </si>
  <si>
    <t>Energieversorgung</t>
  </si>
  <si>
    <t>Anlagen zur Erzeugung, Transformierung, Speicherung und Verteilung von elektrischer Energie</t>
  </si>
  <si>
    <t>Alimentation énergétique</t>
  </si>
  <si>
    <t>Installations de production, transformation, accumulation et distribution d'énergie électrique</t>
  </si>
  <si>
    <t>Apparat Hochspannung, Mittelspannung</t>
  </si>
  <si>
    <t>Apparate zur Erzeugung und Transformierung von Hoch- und Mittelspannung, wie Transformatoren, Schalt-, Schutzapparate und Messeinrichtungen</t>
  </si>
  <si>
    <t>Appareils haute et moyenne tension</t>
  </si>
  <si>
    <t xml:space="preserve">Appareils de production, transformation de haute et moyenne tension tels que stations transformatrices, appareils de couplage et de protection, équipements de mesure </t>
  </si>
  <si>
    <t>Installation Hochspannung, Mittelspannung</t>
  </si>
  <si>
    <t>Installationen für Hoch- und Mittelspannungsanlagen, wie Zu- und Verteilleitungen, Erdung, Blitz- und Überspannungsschutz, einschliesslich Kabel</t>
  </si>
  <si>
    <t>Installations haute et moyenne tension</t>
  </si>
  <si>
    <t xml:space="preserve">Installations haute et moyenne tension, sans les appareils, telles que conduites d'alimentation et de distribution, mise à terre, éléments de protection contre la foudre et anti-surtensions, y compris câblage </t>
  </si>
  <si>
    <t>Apparat Niederspannung, Kleinspannung</t>
  </si>
  <si>
    <t>Nieder- und Kleinspannungsapparate, Schaltgerätekombinationen, Schaltapparate, Messeinrichtungen und Elektrozähler, Anlagen zur Blindstromkompensation,  Notstrom- und unterbrechungsfreie Stromversorgungsanlagen (USV) und dgl.</t>
  </si>
  <si>
    <t>Appareils basse et très basse tension</t>
  </si>
  <si>
    <t xml:space="preserve">Appareils pour la basse et la très basse tension, ensemble d'appareillages, appareils de couplage, équipements de mesure et compteurs de courant, installations de compensation de courant réactif, générateurs de courant de secours, installations d'alimentation sans coupure (ASC) et similaires </t>
  </si>
  <si>
    <t>Installation Niederspannung, Kleinspannung</t>
  </si>
  <si>
    <t>Installationen für Nieder- und Kleinspannungsanlagen wie Gebäudeautomation und dgl., einschliesslich Kabel</t>
  </si>
  <si>
    <t>Installations basse et très basse tension</t>
  </si>
  <si>
    <t xml:space="preserve">Installations basse et très basse tension, sans appareils pour l'alimentation électrique de domotique et similaires, y compris câblage tension </t>
  </si>
  <si>
    <t>Beleuchtung</t>
  </si>
  <si>
    <t>Tragsysteme, Installationen und Leuchten für Verkehrsweg-, Objekt-, Tunnel- und Raumbeleuchtung, einschliesslich Beleuchtungssteuerung</t>
  </si>
  <si>
    <t>Eclairages</t>
  </si>
  <si>
    <t xml:space="preserve">Systèmes de support, installations et luminaires pour l'éclairage des voies de circulation, d'ouvrages, de tunnels et d'espaces, y compris armoires de commande </t>
  </si>
  <si>
    <t>Verkehrswegbeleuchtung</t>
  </si>
  <si>
    <t>Tragsysteme, Installationen und Leuchten für Verkehrsweg- und Platzbeleuchtungen sowie optische Leiteinrichtungen einschliesslich Verkabelung ab Übergabepunkt und Beleuchtungssteuerung</t>
  </si>
  <si>
    <t>Eclairages des voies de circulation</t>
  </si>
  <si>
    <t xml:space="preserve">Systèmes de support, installations et luminaires pour l'éclairage de voies de circulation et de places ainsi que les dispositifs de balisage lumineux, y compris câblage depuis le point de raccordement, y compris commande </t>
  </si>
  <si>
    <t>Objektbeleuchtung</t>
  </si>
  <si>
    <t>Tragsysteme, Installationen und Leuchten für Objektbeleuchtungen, wie Beleuchtungen von Sehenswürdigkeiten, Sportplatzbeleuchtung und Lichtgestaltung, einschliesslich Verkabelung ab Übergabepunkt und Beleuchtungssteuerung</t>
  </si>
  <si>
    <t>Eclairages d'ouvrages</t>
  </si>
  <si>
    <t xml:space="preserve">Systèmes de support, installations et luminaires pour l'éclairage d'ouvrages tels que l'illumination de sites, éclairage de places de sport et réalisations lumineuses, y compris câblage depuis le point de raccordement, y compris commande </t>
  </si>
  <si>
    <t>Tunnelbeleuchtung</t>
  </si>
  <si>
    <t>Tragsysteme, Installationen und Leuchten für Durchfahrts-, Adaptions- und Notfallbeleuchtung in unterirdischen Bauwerken wie Tunnel, Galerien, Unterführungen und dgl., einschliesslich Verkabelung ab Übergabepunkt und Beleuchtungssteuerung</t>
  </si>
  <si>
    <t>Eclairages de tunnels</t>
  </si>
  <si>
    <t xml:space="preserve">Systèmes de support, installations et luminaires pour l'éclairage longitudinal, d'adaptation et de secours dans les ouvrages souterrains tels que tunnels, galeries, passages intérieurs et similaires, y compris câblage depuis le point de raccordement, y compris commande </t>
  </si>
  <si>
    <t>Raumbeleuchtung</t>
  </si>
  <si>
    <t>Tragsysteme, Installationen und Leuchten für Raumbeleuchtungen von Betriebszentralen, Werkhöfen, Rastplätzen, Wartungs- und Unterhaltszugängen, Kammern, Becken und dgl., einschliesslich Verkabelung ab Übergabepunkt und Beleuchtungssteuerung</t>
  </si>
  <si>
    <t>Eclairages d'espaces intérieurs</t>
  </si>
  <si>
    <t xml:space="preserve">Systèmes de support, installations et luminaires pour I'éclairage d'espace de centrales d'exploitation, centres d'entretien, aires de repos, accès de maintenance et d'entretien, locaux, bassins et ouvrages similaires, y compris câblage depuis l'armoire, y compris commande </t>
  </si>
  <si>
    <t>Verkehrsbeeinflussung</t>
  </si>
  <si>
    <t>Einrichtungen und Systeme der Verkehrssteuerung wie steuerbare oder automatisierte Signalisation, Leittechnik, VM-Systeme, Sicherheitseinrichtungen und dgl., einschliesslich Tragsystem, Stromversorgung ab Übergabepunkt und Steuerung
Hinweis: Markierung, Signal (R 2)</t>
  </si>
  <si>
    <t>Régulation de la circulation</t>
  </si>
  <si>
    <t xml:space="preserve">Installations de signaux lumineux telles que signalisation variable ou automatique, système d'information, de guidage et installations de sécurité et similaires, y compris supports, alimentation électrique depuis le point de raccordement, y compris commande 
Renvoi: Marquages, signaux (R 2) </t>
  </si>
  <si>
    <t>Signalisation</t>
  </si>
  <si>
    <t>Lichtsignalanlagen, Fahrstreifensignalisation, Wechselsignale, Wechseltextsignale, Blinker sowie Schranken, einschliesslich Tragsystem, Signal, Stromversorgung ab Übergabepunkt und Steuerung</t>
  </si>
  <si>
    <t xml:space="preserve">Feux de signalisation, signaux de voies, signaux variables, signaux avec textes variables, feux clignotant et barrières, y compris système porteur, signal et alimentation électrique depuis le point de raccordement, y compris commande </t>
  </si>
  <si>
    <t>Informationssystem</t>
  </si>
  <si>
    <t>Informationssysteme im Strassenraum für privaten und öffentlichen Verkehr, Wechseltextanzeigen und dgl., einschliesslich Tragsystem, Stromversorgung ab Übergabepunkt und Steuerung</t>
  </si>
  <si>
    <t>Systèmes d'information</t>
  </si>
  <si>
    <t xml:space="preserve">Systèmes d'information routière pour le trafic privé et les transports publics tels que dispositifs d'affichage, y compris portiques, alimentation électrique depuis le point de raccordement, y compris commande </t>
  </si>
  <si>
    <t>Fluchtwegsignalisation</t>
  </si>
  <si>
    <t>Warnleuchten, Blitzlichter, akustische Signalgeber, Lautsprecher und dgl., einschliesslich Stromversorgung ab Übergabepunkt und Steuerung</t>
  </si>
  <si>
    <t>Signalisation des chemins de fuite</t>
  </si>
  <si>
    <t>Feux de détresse, feux à éclat. signal acoustique, haut-parleur et similaires, y compris alimentation électrique depuis le point de raccordement, y compris commande</t>
  </si>
  <si>
    <t>Unterflurbeleuchtung</t>
  </si>
  <si>
    <t>Unterflurbeleuchtung zur Signalisation von Spurwechseln, Sicherheitslinien und dgl., einschliesslich Stromversorgung ab Übergabepunkt, Leuchtmittel und Steuerung</t>
  </si>
  <si>
    <t>Luminaires sous le niveau de la chaussée</t>
  </si>
  <si>
    <t xml:space="preserve">Luminaires sous le niveau de la chaussée destinés a signaler des changements de voie, des lignes de sécurité et similaires, y compris alimentation électrique depuis le point de raccordement, y compris luminaires et commande </t>
  </si>
  <si>
    <t>Bewegliches Fahrzeugrückhaltesystem</t>
  </si>
  <si>
    <t>Bewegliche Abschrankung für die Signalisation von Mittelstreifenüberfahrten und dgl., einschliesslich Antrieb, Stromversorgung ab Übergabepunkt und Steuerung</t>
  </si>
  <si>
    <t>Dispositifs de retenue routiers mobiles</t>
  </si>
  <si>
    <t xml:space="preserve">Barrières mobiles destinées à signaler un passage à travers le terre-plein central et similaires, y compris entraînement, alimentation en courant depuis le point de raccordement, y compris commande </t>
  </si>
  <si>
    <t>Anlagen zur Aussen- und Fortluftführung, Aufbereitung, Verteilung und Abgabe von Luft</t>
  </si>
  <si>
    <t xml:space="preserve">Installations d'amenée. d'extraction, de traitement, de distribution et d'introduction d'air </t>
  </si>
  <si>
    <t>Verkehrsraumlüftung</t>
  </si>
  <si>
    <t>Ventilatoren, Lüftungsklappen, Lüftungsrohre und dgl. für die Verkehrsraum- und Brandnotlüftung, einschliesslich Stromversorgung und Steuerung</t>
  </si>
  <si>
    <t>Ventilation de l'espace routier</t>
  </si>
  <si>
    <t xml:space="preserve">Ventilateurs, clapets, conduits et similaires pour la ventilation de l'espace routier et l'évacuation de secours des fumées d'incendie, y compris alimentation électrique et commande </t>
  </si>
  <si>
    <t>Anlage für Bauwerkslüftung</t>
  </si>
  <si>
    <t>Anlagen zur Aussen- und Fortluftführung, Verteilung und Abgabe von Luft in Gebäuden wie Betriebszentralen, Werkhöfen, Rastplätzen und dgl., einschliesslich Stromversorgung und Steuerung</t>
  </si>
  <si>
    <t>Installations de ventilation d'ouvrage</t>
  </si>
  <si>
    <t xml:space="preserve">Installations d'amenée et d'extraction d'air, distribution d'air dans les bâtiments tels que centrales d'exploitation, centres d'entretiens, aires de repos et similaires, y compris alimentation électrique et commande </t>
  </si>
  <si>
    <t>Geräte zur zentralen Luftaufbereitung wie Monoblock mit Luftfilter, Luftbefeuchter, Luftentfeuchter, Wärmetauscher und dgl.</t>
  </si>
  <si>
    <t xml:space="preserve">Appareils centraux de conditionnement d'air tels que groupes de conditionnement d'air (monoblocs) avec filtres, humidificateurs, déshumidificateurs, échangeurs de chaleur et similaires </t>
  </si>
  <si>
    <t>Luftqualitätsmessung</t>
  </si>
  <si>
    <t>Leittechnik und Sensorik der lufttechnischen Anlage zur Messung und Überwachung der Luftqualität sowie zur Regelung der lufttechnischen Anlage</t>
  </si>
  <si>
    <t>Mesure de la qualité de l'air</t>
  </si>
  <si>
    <t xml:space="preserve">Equipements de régulatlon et senseurs d'installations de mesure et de surveillance de la qualité de l'air </t>
  </si>
  <si>
    <t>Automations-, Leit-, Kommunikationsanlage</t>
  </si>
  <si>
    <t>Systeme für Automation, Telekommunikation und Management</t>
  </si>
  <si>
    <t>Installations d'automation, de guidage et de communication</t>
  </si>
  <si>
    <t>Systèmes d'automation, de gestion et de communication</t>
  </si>
  <si>
    <t>Managementsysteme zur Regelung und Steuerung des Gebäudekomforts und der Energieeffizienz</t>
  </si>
  <si>
    <t>Automatismes du bâtiment</t>
  </si>
  <si>
    <t xml:space="preserve">Système de gestion destiné au réglage et à la commande du confort dans le bâtiment et de l'efficience énergétique </t>
  </si>
  <si>
    <t>Telekommunikationsanlage</t>
  </si>
  <si>
    <t>Anlagen zur Übertragung, Verarbeitung und Anzeige von Daten, Bildern und Ton, einschliesslich Funk, Radio und Mobilfunk</t>
  </si>
  <si>
    <t>Installations de télécommunication</t>
  </si>
  <si>
    <t xml:space="preserve">Installations de transmission, de traitement et d'affichage de données, d'images et du son, y compris émetteurs-récepteurs, radio et émetteurs-récepteurs mobiles </t>
  </si>
  <si>
    <t>Verkehrs- und Sicherheitsleitsystem</t>
  </si>
  <si>
    <t>Einrichtungen von Verkehrs- und Sicherheitsleitzentralen</t>
  </si>
  <si>
    <t>Systèmes de gestion du trafic et de la sécurité</t>
  </si>
  <si>
    <t xml:space="preserve">Equipements de centrales de gestion et de sécurité du trafic </t>
  </si>
  <si>
    <t>Stellwerksystem</t>
  </si>
  <si>
    <t>Zentrale Anlage zur Steuerung und Überwachung von Stellwerken</t>
  </si>
  <si>
    <t>Commande de poste d'aiguillage</t>
  </si>
  <si>
    <t xml:space="preserve">Installation centrale de commande et de surveillance de postes d'aiguillage/ d'enclenchement </t>
  </si>
  <si>
    <t>Anlagen zur Überwachung und zum Schutz von Eigentum und Personen (Security)</t>
  </si>
  <si>
    <t xml:space="preserve">Installations de surveillance et de protection des biens et des personnes (Security) </t>
  </si>
  <si>
    <t>Einbruch-, Überfallmeldeanlage</t>
  </si>
  <si>
    <t>Anlagen und Apparate für Einbruch- und Überfallmeldung sowie zum Schutz von Personen und Eigentum</t>
  </si>
  <si>
    <t>Installations et dispositifs de détection d'effraction et d'agression</t>
  </si>
  <si>
    <t xml:space="preserve">Installations et dispositifs de détection d'effraction et d'agression destinés à la protection des personnes et des biens </t>
  </si>
  <si>
    <t>Anlagen und Apparate zur Überwachung und zur Verhinderung von unbefugtem Zutritt</t>
  </si>
  <si>
    <t xml:space="preserve">Installations et dispositifs de surveillance et de contrôle empêchant l'accès non autorisé </t>
  </si>
  <si>
    <t>Videoanlagen und Apparate zur Überwachung von Personen und Eigentum</t>
  </si>
  <si>
    <t xml:space="preserve">Installations et dispositifs vidéo de surveillance des personnes et des biens </t>
  </si>
  <si>
    <t>Verkehrsüberwachung</t>
  </si>
  <si>
    <t>Anlagen zur Überwachung von Verkehrsanlagen wie Verkehrs-TV, Verkehrserfassung sowie Überwachungs- und Meldeanlagen für Unfall und Stau</t>
  </si>
  <si>
    <t>Surveillance du trafic</t>
  </si>
  <si>
    <t xml:space="preserve">Dispositifs de surveillance des installations servant au trafic tels que TV de trafic, appareils de comptage ainsi que systèmes de surveillance et de détection d'accidents et de bouchons </t>
  </si>
  <si>
    <t>Gefahrenüberwachung</t>
  </si>
  <si>
    <t>Anlagen zur Überwachung von Naturgefahren wie Glatteis und Nebel sowie Gefahrenwarnungen bei Steinschlag, Lawinen und dgl.</t>
  </si>
  <si>
    <t>Surveillance des dangers</t>
  </si>
  <si>
    <t xml:space="preserve">Installations de surveillance, de détection et d'avertissement de dangers naturels tels que verglas, brouillard, chutes de pierres, avalanches et similaires </t>
  </si>
  <si>
    <t>Anlagen zur Überwachung und zur Verhinderung von unbefugtem Zutritt</t>
  </si>
  <si>
    <t xml:space="preserve">Installations de surveillance des abords empêchant l'accès non autorisé </t>
  </si>
  <si>
    <t>Brandschutz</t>
  </si>
  <si>
    <t>Melde-, Lösch und Abzugsanlagen zum Schutz von Bauwerken und Personen (Safety)</t>
  </si>
  <si>
    <t>Protection contre l'incendie</t>
  </si>
  <si>
    <t xml:space="preserve">Installations de détection, d'extinction et d'évacuation de fumées et de chaleur, destinées à la protection des ouvrages et des personnes (Safety) </t>
  </si>
  <si>
    <t>Brandmeldeanlagen, einschliesslich Brandmelder, Anzeige- und Alarmapparate zur Überwachung und zum Schutz von Bauwerken und Personen gegen Brand</t>
  </si>
  <si>
    <t xml:space="preserve">Installations de détection d'incendie, y compris détecteurs d'incendie, dispositifs de signalisation et d'alarme, destinés à la surveillance ainsi qu'à la protection des ouvrages et des personnes contre l'incendie </t>
  </si>
  <si>
    <t>Gasmeldeanlage</t>
  </si>
  <si>
    <t>Gasmelder, Anzeige- und Alarmapparate zur Überwachung und zum Schutz von Bauwerken und Personen vor verschmutzter Atemluft und Explosionsgefahr</t>
  </si>
  <si>
    <t xml:space="preserve">Détecteurs de gaz, dispositifs de signalisation et d'alarme, destinés à la surveillance ainsi qu'à la protection des ouvrages et des personnes contre les gaz nocifs et les dangers d'explosion </t>
  </si>
  <si>
    <t>Apparate, Leitungen und Anschlussstellen für die Nasslöschung wie Sprinkler und dgl.</t>
  </si>
  <si>
    <t xml:space="preserve">Appareils, conduites et branchements destinés à l'extinction à l'eau tels que sprinklers et similaires </t>
  </si>
  <si>
    <t>Apparate, Leitungen und Anschlussstellen für die Trockenlöschung, Sauerstoff- Reduktionsanlagen und dgl.</t>
  </si>
  <si>
    <t xml:space="preserve">Appareils, conduites et branchements destinés à l'extinction à sec tels que systèmes de réduction de la teneur en oxygène de l'air et similaires </t>
  </si>
  <si>
    <t>Schlauchhaspeln, Handfeuerlöscher und dgl.</t>
  </si>
  <si>
    <t>Dévidoirs à tuyaux, extincteurs et similaires</t>
  </si>
  <si>
    <t>Ausrüstung</t>
  </si>
  <si>
    <t>Ausrüstung für Tiefbau</t>
  </si>
  <si>
    <t>Equipements</t>
  </si>
  <si>
    <t xml:space="preserve">Equipements du domaine du génie civil </t>
  </si>
  <si>
    <t>Rückhaltesystem</t>
  </si>
  <si>
    <t>Vorkehrungen zur Verhinderung von Anprall und Absturz von Personen und Fahrzeugen</t>
  </si>
  <si>
    <t>Systèmes de retenue</t>
  </si>
  <si>
    <t xml:space="preserve">Mesure de protection contre les chocs ou les chutes de personnes, de vehicules </t>
  </si>
  <si>
    <t>Fahrzeug-Rückhaltesystem</t>
  </si>
  <si>
    <t>Vorkehrungen zur Verhinderung von Anprall und Absturz von Fahrzeugen, wie Leitplanken, Mauern und dgl.</t>
  </si>
  <si>
    <t>Systèmes de retenue de véhicules</t>
  </si>
  <si>
    <t xml:space="preserve">Mesures de protection contre les chocs ou les chutes de véhicules, telles que glissières de sécurité, murets et similaires </t>
  </si>
  <si>
    <t>Geländer</t>
  </si>
  <si>
    <t>Vorkehrungen zum Schutz von Personen vor Absturz, wie Geländer und Handläufe im Aussenbereich</t>
  </si>
  <si>
    <t>Balustrades</t>
  </si>
  <si>
    <t xml:space="preserve">Mesures de protection à l'extérieur contre les chutes de personnes, telles que balustrades et mains-courantes </t>
  </si>
  <si>
    <t>T02</t>
  </si>
  <si>
    <t>Ausstattung</t>
  </si>
  <si>
    <t>Zäune, Kleinbauten, Mobiliar, Ausstattungsgegenstände und dgl. im Tiefbau</t>
  </si>
  <si>
    <t>Equipement, mobilier</t>
  </si>
  <si>
    <t xml:space="preserve">Clôtures, petites constructions, mobilier, objets de décoration et similaires du domaine du génie civil </t>
  </si>
  <si>
    <t>T02.01</t>
  </si>
  <si>
    <t>Zaun</t>
  </si>
  <si>
    <t>Zäune für Objekt- und Wildschutz</t>
  </si>
  <si>
    <t xml:space="preserve">Clôtures de protection de l'ouvrage et contre le gibier </t>
  </si>
  <si>
    <t>T02.02</t>
  </si>
  <si>
    <t>Kleinbaute</t>
  </si>
  <si>
    <t>Unterstände, Schutzwände, Kabinen für öffentliche Toiletten, Veloparkieranlagen, Telefonkabinen und dgl.</t>
  </si>
  <si>
    <t>Petites constructions</t>
  </si>
  <si>
    <t xml:space="preserve">Salles d'attente fermées ou ouvertes, parois de protection, cabines pour WC publics, parkings à vélos, cabines téléphoniques et similaires </t>
  </si>
  <si>
    <t>T02.03</t>
  </si>
  <si>
    <t>Entsorgungsausrüstung</t>
  </si>
  <si>
    <t>Abfallbehälter, Sammelstellen, Deckelmulden und dgl.</t>
  </si>
  <si>
    <t>Equipements d'évacuation des déchets</t>
  </si>
  <si>
    <t xml:space="preserve">Poubelles, centre de ramassage, bennes à couvercle et similaires </t>
  </si>
  <si>
    <t>T02.04</t>
  </si>
  <si>
    <t>Brunnen</t>
  </si>
  <si>
    <t>Trink- und Zierbrunnen nd Notwasserbrunnen</t>
  </si>
  <si>
    <t>Fontaines</t>
  </si>
  <si>
    <t xml:space="preserve">Fontaines d'eau potable, de décoration et de secours </t>
  </si>
  <si>
    <t>T02.05</t>
  </si>
  <si>
    <t>Ausstattungsgegenstand</t>
  </si>
  <si>
    <t>Umgebungsmobiliar, Ausstattung von Spielplätzen und dgl.</t>
  </si>
  <si>
    <t>Mobilier extérieur</t>
  </si>
  <si>
    <t xml:space="preserve">Mobilier de l'environnement, équipements de places de jeu et similaires </t>
  </si>
  <si>
    <t>T03</t>
  </si>
  <si>
    <t>Wärme-, Kälteanlage</t>
  </si>
  <si>
    <t>Anlagen zur Lagerung von Brennstoffen und zur Erzeugung, Verteilung und Abgabe von Wärme oder Kälte</t>
  </si>
  <si>
    <t>Installations de chauffage et de réfrigération</t>
  </si>
  <si>
    <t xml:space="preserve">Installations de stockage de carburants, de production, de distribution et d'émission de chaleur et de froid </t>
  </si>
  <si>
    <t>T03.01</t>
  </si>
  <si>
    <t>Lagerung zu Wärmeanlage</t>
  </si>
  <si>
    <t>Tanks und Lager für flüssige und feste Brennstoffe, einschliesslich Zuleitungen zu den Wärmeerzeugern sowie Tank- und Lagerüberwachung</t>
  </si>
  <si>
    <t>Stockage des combustibles</t>
  </si>
  <si>
    <t xml:space="preserve">Réservoirs et dépôts pour combustibles solides liquides, y compris conduites d'alimentation des appareils de production de chaleur ainsi que surveillance des réservoirs et des dépôts </t>
  </si>
  <si>
    <t>T03.02</t>
  </si>
  <si>
    <t>Anlagen zur Erzeugung und Rückgewinnung von Wärme, einschliesslich Erdsonden, Erdregister, Sensoren, Stellglieder und Abgasabführung</t>
  </si>
  <si>
    <t xml:space="preserve">Installations de production et de récupération de chaleur, y compris sondes enterrées, sondes géothermiques. détecteurs, organes de réglage ainsi que conduit d'évacuation des gaz de combustion </t>
  </si>
  <si>
    <t>T03.03</t>
  </si>
  <si>
    <t>Wärmehauptverteilung</t>
  </si>
  <si>
    <t>Hauptleitungen zur Verteilung von Wärme, einschliesslich Pumpen, Ventile, Sensoren, Anschlussstellen und Dämmungen</t>
  </si>
  <si>
    <t xml:space="preserve">Conduites principales de distribution de chaleur, y compris pompes, vannes, sondes, raccords et isolation </t>
  </si>
  <si>
    <t>T03.04</t>
  </si>
  <si>
    <t>Wärme abgebende Bauteile und Einzelelemente, einschliesslich Armaturen, Befestigungen, Unterverteilungen</t>
  </si>
  <si>
    <t xml:space="preserve">Emetteurs de chaleur, corps de chauffe, y compris robinetterie, fixations, distribution secondaire et similaires </t>
  </si>
  <si>
    <t>T03.05</t>
  </si>
  <si>
    <t>Lagerung zu Kälteanlage</t>
  </si>
  <si>
    <t>Tanks und Lager für flüssige und feste Stoffe, einschliesslich Zuleitungen zu den Kälteerzeugern sowie Tank- und Lagerüberwachung</t>
  </si>
  <si>
    <t>Stockage des substances réfrigérantes</t>
  </si>
  <si>
    <t xml:space="preserve">Réservoirs et dépôts pour substances solides ou liquides, y compris conduites d'alimentation des appareils de production de froid ainsi qu'équipements de surveillance des réservoirs et des dépôts </t>
  </si>
  <si>
    <t>T03.06</t>
  </si>
  <si>
    <t>Anlagen zur Erzeugung und Rückgewinnung von Kälte, einschliesslich Sensoren und Stellglieder</t>
  </si>
  <si>
    <t xml:space="preserve">Installations de production et de récupération de froid, y compris sondes, organes de réglage </t>
  </si>
  <si>
    <t>T03.07</t>
  </si>
  <si>
    <t>Kältehauptverteilung</t>
  </si>
  <si>
    <t>Hauptleitungen zur Verteilung von Kälte, einschliesslich Pumpen, Ventile, Sensoren, Anschlussstellen und Dämmungen</t>
  </si>
  <si>
    <t xml:space="preserve">Conduites principales de distribution de froid, y compris pompes, vannes, sondes, raccords et isolation </t>
  </si>
  <si>
    <t>T03.08</t>
  </si>
  <si>
    <t>Bauteile und Einzelelemente zur Abgabe von Kälte, einschliesslich Armaturen, Befestigungen und Unterverteilungen</t>
  </si>
  <si>
    <t xml:space="preserve">Emetteurs de froid, corps de réfrigération, y compris robinetterie, fixations, distribution secondaire et similaires </t>
  </si>
  <si>
    <t>T04</t>
  </si>
  <si>
    <t>Wasser-, Gas-, Druckluftanlage</t>
  </si>
  <si>
    <t>Anlagen für Verbraucher von Wasser, Gas und Druckluft sowie zur Entsorgung von Wasser in oder an Bauwerken</t>
  </si>
  <si>
    <t>Installations de distribution d'eau, de gaz et d'air comprimé</t>
  </si>
  <si>
    <t xml:space="preserve">Installations de distribution d'eau, de gaz et d'air comprimé ainsi que d'évacuation des eaux d'ouvrages </t>
  </si>
  <si>
    <t>T04.01</t>
  </si>
  <si>
    <t>Armatur, Apparat</t>
  </si>
  <si>
    <t>Armaturen und Apparate für sanitäre Einrichtungen sowie für Gas- und Druckluftanlagen</t>
  </si>
  <si>
    <t>Robinetterie, appareils</t>
  </si>
  <si>
    <t xml:space="preserve">Robinetterie et appareils pour installations sanitaires et pour installations de distribution de gaz et d'air cornprimé </t>
  </si>
  <si>
    <t>T04.02</t>
  </si>
  <si>
    <t>Installationselement</t>
  </si>
  <si>
    <t>Eléments d'installations</t>
  </si>
  <si>
    <t xml:space="preserve">Châssis autoportants prémontés </t>
  </si>
  <si>
    <t>T04.03</t>
  </si>
  <si>
    <t>Wasser-, Abwasseraufbereitung</t>
  </si>
  <si>
    <t>Apparate und Anlagen für die Aufbereitung von Trink-, Brauch- und Abwasser, einschliesslich Schieber, Klappen, Ventile, Abflussregulierung, Pumpen, Schnecken, Steuerung, Ansauggitter, Entlüftung, Tauchwand, Spülwannen, Jets, Filter, Siebe, Rechen, Desinfektionsanlagen, Metallbauteile und dgl.</t>
  </si>
  <si>
    <t>Traitement de l'eau et des eaux usées</t>
  </si>
  <si>
    <t xml:space="preserve">Appareils, installations et robinetterie de traitement d'eau potable, d'eau industrielle et des eaux usées, y compris vannes, clapets, robinets, régulateurs de l'écoulement, pompes, pompes à vis sans fin, commande, grilles côté aspiration, purges, parois plongeantes, bassins de rinçage, jets, filtres, tamis, râteaux, installations de désinfection, éléments métalliques et similaires </t>
  </si>
  <si>
    <t>T04.04</t>
  </si>
  <si>
    <t>Leitungen für die Verteilung von Kalt- und Warmwasser in Bauwerken, einschliesslich Ventile, Messgeräte, Dämmungen und dgl.</t>
  </si>
  <si>
    <t xml:space="preserve">Conduites d'alimentation en eau froide et chaude dans des ouvrages, y compris vannes, appareils de mesure, isolation et éléments similaires </t>
  </si>
  <si>
    <t>T04.05</t>
  </si>
  <si>
    <t xml:space="preserve"> Entsorgungsleitung</t>
  </si>
  <si>
    <t>Im Bauwerk liegende Sammelleitungen, Fallleitungen, Grundleitungen, Einläufe, einschliesslich Anschlüsse, Entlüftungen, Dämmungen und dgl.</t>
  </si>
  <si>
    <t>Conduites d'évacuation des eaux usées</t>
  </si>
  <si>
    <t xml:space="preserve">Conduites collectrices, colonnes de chute, conduites de raccordement aux canalisations, avaloirs, y compris raccords, tuyaux d'aération, isolation, et éléments similaires dans les ouvrages </t>
  </si>
  <si>
    <t>T04.06</t>
  </si>
  <si>
    <t>Gasanlage</t>
  </si>
  <si>
    <t>Gasverteilleitungen und Anschlussstellen</t>
  </si>
  <si>
    <t xml:space="preserve">Conduites de distribution et branchements au réseau de gaz </t>
  </si>
  <si>
    <t>T04.07</t>
  </si>
  <si>
    <t>Druckluft-, Vakuumanlage</t>
  </si>
  <si>
    <t>Verteilleitungen und Anschlussstellen für Druckluft- und Vakuumanlagen</t>
  </si>
  <si>
    <t>Installations d'air comprimé et de vide</t>
  </si>
  <si>
    <t xml:space="preserve">Conduites de distribution et points de raccordement aux réseaux d'air cornprimé et de vide </t>
  </si>
  <si>
    <t>Transportanlage</t>
  </si>
  <si>
    <t>Anlagen zur Beförderung von Personen und Lasten</t>
  </si>
  <si>
    <t xml:space="preserve">Installations de transport de personnes et de charges </t>
  </si>
  <si>
    <t>Personen-, Lastenaufzug</t>
  </si>
  <si>
    <t>Personen- und Lastenaufzüge, einschliesslich Antrieb, Steuerung, Kabinenbeleuchtung und -ausstattung</t>
  </si>
  <si>
    <t>Ascenseurs et monte-charges</t>
  </si>
  <si>
    <t xml:space="preserve">Ascenseurs pour personnes et charges, y compris entraînement, commande, éclairage et équipement de cabine </t>
  </si>
  <si>
    <t>Fahrtreppe, Fahrsteig</t>
  </si>
  <si>
    <t>Fahrtreppen, horizontale und geneigte Fahrsteige, einschliesslich Antrieb und Steuerung</t>
  </si>
  <si>
    <t>Escaliers mécaniques, trottoirs roulants</t>
  </si>
  <si>
    <t xml:space="preserve">Escaliers mécaniques, trottoirs roulants horizontaux et inclinés, y compris entraînement et commande </t>
  </si>
  <si>
    <t>Hubtisch, Verladestation, Spezialaufzug</t>
  </si>
  <si>
    <t>Hubtische, Verladestationen, Spezialaufzüge, Befahranlagen für Fassaden und Dächer sowie Schrägaufzüge, einschliesslich Antrieb und Steuerung</t>
  </si>
  <si>
    <t>Installations de levage, stations de chargement, ascenseurs spéciaux</t>
  </si>
  <si>
    <t xml:space="preserve">Plates-formes élévatrices, stations de chargement, ascenseurs et élévateurs spéciaux, installations de nettoyage de façades et de toiture ainsi qu'ascenseurs inclinés, y compris entraînement et commande </t>
  </si>
  <si>
    <t xml:space="preserve">Installations mécanlsées de stationnement, y compris entraînement et commande </t>
  </si>
  <si>
    <t>Krananlage</t>
  </si>
  <si>
    <t>Eingebaute Krananlagen, einschliesslich Antrieb und Steuerung</t>
  </si>
  <si>
    <t>Grues intégrées</t>
  </si>
  <si>
    <t xml:space="preserve">Grues intégrées, y compris entraînement et commande </t>
  </si>
  <si>
    <t>Seilbahn</t>
  </si>
  <si>
    <t>Antrieb, Kabel, Umlenkrollen sowie Kabinen, Sessel oder Bügel der Seilbahnen, einschliesslich Steuerung
Hinweis: Konstruktion Kunstbauten (O);
Mast (O 7.1)</t>
  </si>
  <si>
    <t>Transporteurs à câble</t>
  </si>
  <si>
    <t xml:space="preserve">Moteur, câbles, poulies de renvoi, cabines, sièges ou archets pour des remontées mécaniques, y compris commande  
Renvoi: Gros-oeuvre d'ouvrages d'art (0); Mâts 
(0 7.1) </t>
  </si>
  <si>
    <t>Kunstwerk</t>
  </si>
  <si>
    <t>Künstlerisch gestaltete Objekte oder Bauteile</t>
  </si>
  <si>
    <t>Œuvres d'art</t>
  </si>
  <si>
    <t xml:space="preserve">OEuvres d'art destinées aux ouvrages </t>
  </si>
  <si>
    <t>T06.01</t>
  </si>
  <si>
    <t>Bewegliche, nicht fest eingebaute Kunstobjekte wie Skulpturen, Gemälde und dgl.</t>
  </si>
  <si>
    <t>Objets d'art</t>
  </si>
  <si>
    <t xml:space="preserve">Objets d'art mobiles ou non intégrés aux ouvrages tels que sculptures, tableaux et similaires </t>
  </si>
  <si>
    <t>T06.02</t>
  </si>
  <si>
    <t>Künstlerisch gestaltetes Bauwerk</t>
  </si>
  <si>
    <t>Fest eingebaute, künstlerisch gestaltete Bauteile wie Reliefs, Mosaiken und dgl., einschliesslich Honorare</t>
  </si>
  <si>
    <t>Œuvres d'art intégrées</t>
  </si>
  <si>
    <t xml:space="preserve">OEuvres d'art intégrées aux ouvrages telles que reliefs, mosaïques et similaires, y compris honoraires d'artiste </t>
  </si>
  <si>
    <t>V</t>
  </si>
  <si>
    <t>Planungskosten</t>
  </si>
  <si>
    <t>Planungs- und Nebenkosten von Planern, Unternehmern und Auftraggebern</t>
  </si>
  <si>
    <t>Etude du projet</t>
  </si>
  <si>
    <t>Coûts des études du projet par les concepteurs, entrepreneurs et mandants, y compris frais accessoires</t>
  </si>
  <si>
    <t>V01</t>
  </si>
  <si>
    <t>Planer</t>
  </si>
  <si>
    <t>Honorare und Nebenkosten für Planer, Summe aus Hauptgruppe B bis einschliesslich T</t>
  </si>
  <si>
    <t>Concepteurs</t>
  </si>
  <si>
    <t>Honoraires et frais accessoires de concepteurs, somme des coûts des groupes principaux B à I (inclus)</t>
  </si>
  <si>
    <t>V01.01</t>
  </si>
  <si>
    <t>Architekt</t>
  </si>
  <si>
    <t>Honorare für Architekten</t>
  </si>
  <si>
    <t>Architectes</t>
  </si>
  <si>
    <t>Honoraires d’ architectes</t>
  </si>
  <si>
    <t>V01.02</t>
  </si>
  <si>
    <t>Landschaftsarchitekt</t>
  </si>
  <si>
    <t>Honorare für Landschaftsarchitekten</t>
  </si>
  <si>
    <t>Architectes-paysagistes</t>
  </si>
  <si>
    <t>Honoraires d’ architectes-paysagistes</t>
  </si>
  <si>
    <t>V01.03</t>
  </si>
  <si>
    <t>Bauingenieur</t>
  </si>
  <si>
    <t>Honorare für Bauingenieur</t>
  </si>
  <si>
    <t>Ingénieurs civils</t>
  </si>
  <si>
    <t>Honoraires d’ ingénieurs civils</t>
  </si>
  <si>
    <t>V01.04</t>
  </si>
  <si>
    <t>Fachingenieure Gebäudetechnik</t>
  </si>
  <si>
    <t>Honorare für Elektroingenieure und Fachingenieure der Gebäudetechnik</t>
  </si>
  <si>
    <t>Ingénieurs spécialisés installations</t>
  </si>
  <si>
    <t>Honoraires d’ ingénieurs électriciens et autres ingénieurs spécialisés en installations</t>
  </si>
  <si>
    <t>V01.05</t>
  </si>
  <si>
    <t>Spezialist</t>
  </si>
  <si>
    <t>Honorare für Spezialisten</t>
  </si>
  <si>
    <t>Spécialistes</t>
  </si>
  <si>
    <t>Honoraires de spécialistes</t>
  </si>
  <si>
    <t>V01.06</t>
  </si>
  <si>
    <t>Generalplaner, Planergemeinschaft</t>
  </si>
  <si>
    <t>Honorare für Generalplaner und Planergemeinschaften</t>
  </si>
  <si>
    <t>Directeur de projet, groupe de concepteurs</t>
  </si>
  <si>
    <t>Honoraires de directeur de projet et de groupe de concepteurs</t>
  </si>
  <si>
    <t>V01.07</t>
  </si>
  <si>
    <t>Nebenkosten zu Planerleistungen</t>
  </si>
  <si>
    <t>Nebenkosten wie Dokumentationskosten, Reise- und Verpflegungskosten und dgl.</t>
  </si>
  <si>
    <t>Frais accessoires pour prestations de concepteurs</t>
  </si>
  <si>
    <t>Frais accessoires tels que frais de documentation, de déplacement et d’entretien</t>
  </si>
  <si>
    <t>V02</t>
  </si>
  <si>
    <t>Unternehmer</t>
  </si>
  <si>
    <t>Vergütung von Leistungen des Unternehmers zur Planung sowie zur Vorbereitung der Bewirtschaftung</t>
  </si>
  <si>
    <t>Entrepreneurs</t>
  </si>
  <si>
    <t>Rémunération des prestations des entrepreneurs relatives à la conception ainsi qu’à l’ initiation de l’exploitation</t>
  </si>
  <si>
    <t>V02.01</t>
  </si>
  <si>
    <t>Beratung Planung</t>
  </si>
  <si>
    <t>Vergütung von Leistungen des Unternehmers zur Planung</t>
  </si>
  <si>
    <t>Conseil à la conception</t>
  </si>
  <si>
    <t>Rémunération des prestations des entrepreneurs relatives à la conception</t>
  </si>
  <si>
    <t>V02.02</t>
  </si>
  <si>
    <t>Vorbereitung Betrieb, Nutzung</t>
  </si>
  <si>
    <t>Vergütung von Leistungen des Unternehmers zur Vorbereitung der Bewirtschaftung</t>
  </si>
  <si>
    <t>Mise en service, initiation de l'exploitation</t>
  </si>
  <si>
    <t>Rémunération des prestations des entrepreneurs relatives à l’initiation de l’exploitation</t>
  </si>
  <si>
    <t>V03</t>
  </si>
  <si>
    <t>Auftraggeber</t>
  </si>
  <si>
    <t>Vergütung von Leistungen  des Auftraggebers und kalkulatorische Kosten von Eigenleistungen zur Planung</t>
  </si>
  <si>
    <t>Mandants</t>
  </si>
  <si>
    <t>Rémunération des prestations du mandant et coûts précalculés des prestations propres relatives à la conception</t>
  </si>
  <si>
    <t>V03.01</t>
  </si>
  <si>
    <t>Auswahlverfahren</t>
  </si>
  <si>
    <t xml:space="preserve">Vergütung von Leistungen des Auftraggebers, der Teilnehmer an Auswahlverfahren, der Jury und Experten, einschliesslich Preisgelder, Einkauf von Ideen, Projekten und dgl. </t>
  </si>
  <si>
    <t>Procédures de sélection</t>
  </si>
  <si>
    <t>Rémunération des prestations du mandant, des participants à la procédure de sélection, du jury et des experts, y compris prix, achats d’ idées, de projets, etc.</t>
  </si>
  <si>
    <t>V03.02</t>
  </si>
  <si>
    <t>Vergütung von Leistungen des Eigentümers und kalkulatorische Kosten von Eigenleistungen zur Planung, einschliesslich Nebenkosten</t>
  </si>
  <si>
    <t>Propriétaires</t>
  </si>
  <si>
    <t>Rémunération des prestations du propriétaire et coûts précalculés des prestations propres relatives à la conception, y compris frais accessoires</t>
  </si>
  <si>
    <t>V03.03</t>
  </si>
  <si>
    <t>Betreiber</t>
  </si>
  <si>
    <t>Vergütung von Leistungen des Betreibers und kalkulatorische Kosten von Eigenleistungen zur Planung, einschliesslich Nebenkosten</t>
  </si>
  <si>
    <t>Exploitants</t>
  </si>
  <si>
    <t>Rémunération des prestations de l’exploitant et coûts précalculés des prestations propres relatives à la conception, y compris frais accessoires</t>
  </si>
  <si>
    <t>V03.04</t>
  </si>
  <si>
    <t>Nutzer</t>
  </si>
  <si>
    <t>Vergütung von Leistungen des Nutzers und kalkulatorische Kosten von Eigenleistungen zur Planung, einschliesslich Nebenkosten</t>
  </si>
  <si>
    <t>Rémunération des prestations de l’utilisateur et coûts précalculés des prestations propres relatives à la conception, y compris frais accessoires</t>
  </si>
  <si>
    <t>V03.05</t>
  </si>
  <si>
    <t>Berater</t>
  </si>
  <si>
    <t>Vergütung von Leistungen des Beraters des Auftraggebers zur Planung, einschliesslich Nebenkosten</t>
  </si>
  <si>
    <t>Consultants</t>
  </si>
  <si>
    <t>Rémunération des prestations du consultant du mandant relatives à la conception, y compris frais accessoires</t>
  </si>
  <si>
    <t>V03.06</t>
  </si>
  <si>
    <t>Anwalt, Experte, Gericht</t>
  </si>
  <si>
    <t>Vergütung von Leistungen von Anwälten und Experten sowie Gerichtskosten, einschliesslich Nebenkosten</t>
  </si>
  <si>
    <t>Avocats, experts, justice</t>
  </si>
  <si>
    <t>Rémunération des prestations des avocats et experts, ainsi que frais de justice, y compris frais accessoires</t>
  </si>
  <si>
    <t>V03.07</t>
  </si>
  <si>
    <t>Plattform, Projektraum</t>
  </si>
  <si>
    <t>Plattform für gemeinsame Kooperationsplattformen und Datenhaltung wie Common Data Environment und dgl.</t>
  </si>
  <si>
    <t>Plates-formes, espace virtuel du projet</t>
  </si>
  <si>
    <t>Plate-forme pour les plate-formes communes de coopération et la gestion des données tel un Environnement de Données Commun (Common Data Environment), etc.</t>
  </si>
  <si>
    <t>W</t>
  </si>
  <si>
    <t>Nebenkosten zu Erstellung</t>
  </si>
  <si>
    <t>Nebenkosten zu Erstellung wie Gebühren, Versicherungsprämien, Kapitalkosten, Entschädigungen, Vergütungen für Öffentlichkeitsarbeit und dgl.</t>
  </si>
  <si>
    <t>Frais secondaires à la réalisation</t>
  </si>
  <si>
    <t>Frais secondaires à l’ exécution, tels que taxes, primes d’ assurance, frais de capitaux, indemnisations, rémunération pour relations publiques, etc.</t>
  </si>
  <si>
    <t>W01</t>
  </si>
  <si>
    <t>Bewilligung, Gebühr</t>
  </si>
  <si>
    <t>Gebühren für behördliche Prüfungen, Bewilligungen, Abnahmen sowie Anschlussgebühren und Ersatzabgaben</t>
  </si>
  <si>
    <t>Autorisations, taxes</t>
  </si>
  <si>
    <t>Taxes pour contrôles par les autorités, autorisations, réceptions, taxes de raccordement et taxes de compensation</t>
  </si>
  <si>
    <t>W01.01</t>
  </si>
  <si>
    <t>Bewilligung</t>
  </si>
  <si>
    <t>Gebühren für behördliche Prüfungen, Bewilligungen und Abnahmen</t>
  </si>
  <si>
    <t>Autorisations</t>
  </si>
  <si>
    <t>Taxes pour contrôles par les autorités, autorisations et réceptions</t>
  </si>
  <si>
    <t>W01.02</t>
  </si>
  <si>
    <t>Gebühr</t>
  </si>
  <si>
    <t>Gebühren für Anschluss ans Versorgungsnetz und Ersatzabgaben</t>
  </si>
  <si>
    <t>Taxes</t>
  </si>
  <si>
    <t>Taxes de raccordement aux réseaux et taxes de compensation</t>
  </si>
  <si>
    <t>W02</t>
  </si>
  <si>
    <t>Versicherung, Garantie</t>
  </si>
  <si>
    <t>Versicherungen, Garantien gegenüber Dritten und dgl.</t>
  </si>
  <si>
    <t>Assurances, garanties</t>
  </si>
  <si>
    <t>Assurances, garanties à l’égard de tiers, etc.</t>
  </si>
  <si>
    <t>W02.01</t>
  </si>
  <si>
    <t>Versicherung</t>
  </si>
  <si>
    <t>Versicherungen wie Bauzeit-, Bauwesen-, Bauherren-Haftpflichtversicherungen und dgl.</t>
  </si>
  <si>
    <t>Assurances</t>
  </si>
  <si>
    <t>Assurances telles qu’assurance pour travaux en cours, assurance construction, assurance responsabilité civile du maître de l’ ouvrage, etc.</t>
  </si>
  <si>
    <t>W02.02</t>
  </si>
  <si>
    <t>Garantie</t>
  </si>
  <si>
    <t>Absicherung von Garantien gegenüber dem Auftraggeber</t>
  </si>
  <si>
    <t>Garanties</t>
  </si>
  <si>
    <t>Couverture de garanties à l’ égard du mandant</t>
  </si>
  <si>
    <t>W02.03</t>
  </si>
  <si>
    <t>Rückvergütung</t>
  </si>
  <si>
    <t>Rückvergütungen für Schäden</t>
  </si>
  <si>
    <t>Remboursements</t>
  </si>
  <si>
    <t>Remboursements pour dommages</t>
  </si>
  <si>
    <t>W03</t>
  </si>
  <si>
    <t>Kapitalkosten</t>
  </si>
  <si>
    <t>Kosten für Eigen- und Fremdkapital</t>
  </si>
  <si>
    <t>Frais de capitaux</t>
  </si>
  <si>
    <t>Intérêts sur fonds propres, intérêts sur fonds de tiers</t>
  </si>
  <si>
    <t>W03.01</t>
  </si>
  <si>
    <t>Kapitalkosten zu Grundstück</t>
  </si>
  <si>
    <t>Kosten für das Eigen- und Fremdkapital zu Grundstückskosten</t>
  </si>
  <si>
    <t>Frais de capitaux sur terrain</t>
  </si>
  <si>
    <t>Intérêts intercalaires sur coût du terrain (fonds propres et fonds de tiers)</t>
  </si>
  <si>
    <t>W03.02</t>
  </si>
  <si>
    <t>Kapitalkosten zu Erstellung</t>
  </si>
  <si>
    <t>Kosten für Eigen- und Fremdkapital zu Erstellungskosten, einschliesslich Mehrwertsteuer</t>
  </si>
  <si>
    <t>Frais de capitaux sur réalisation</t>
  </si>
  <si>
    <t>Intérêts intercalaires sur coût de réalisation (fonds propres et fonds de tiers), y compris taxe sur la valeur ajoutée</t>
  </si>
  <si>
    <t>W04</t>
  </si>
  <si>
    <t>Bewirtung, Öffentlichkeitsarbeit, Entschädigung</t>
  </si>
  <si>
    <t>Bewirtungen, Öffentlichkeitsarbeit,  Entschädigungen und dgl.</t>
  </si>
  <si>
    <t>Restauration, relations publiques, indemnisations</t>
  </si>
  <si>
    <t>Restauration, relations publiques, indemnisations, etc.</t>
  </si>
  <si>
    <t>W04.01</t>
  </si>
  <si>
    <t>Bewirtungskosten</t>
  </si>
  <si>
    <t>Kosten für Anlässe wie Grundsteinlegung, Aufrichte, Eröffnung und dgl.</t>
  </si>
  <si>
    <t>Frais de restauration</t>
  </si>
  <si>
    <t>Frais de restauration pour festivités telles que pose de la première pierre, bouquet, inauguration, etc.</t>
  </si>
  <si>
    <t>W04.02</t>
  </si>
  <si>
    <t>Öffentlichkeitsarbeit</t>
  </si>
  <si>
    <t>Kosten für Werbung und Information</t>
  </si>
  <si>
    <t>Relations publiques</t>
  </si>
  <si>
    <t>Frais publicitaires, frais d’informations, etc.</t>
  </si>
  <si>
    <t>W04.03</t>
  </si>
  <si>
    <t>Entschädigung</t>
  </si>
  <si>
    <t>Entschädigungen an Dritte für materielle Schäden und  Beeinträchtigungen, Miete von fremdem Grund 
Hinweis: Grundstückserwerb (A01.01); Abfindung, Servitut (A02.06)</t>
  </si>
  <si>
    <t>Indemnisations</t>
  </si>
  <si>
    <t>Indemnisations de tiers pour dégâts matériels et atteintes diverses, location de terrains</t>
  </si>
  <si>
    <t>W05</t>
  </si>
  <si>
    <t>Inbetriebnahme</t>
  </si>
  <si>
    <t>Inbetriebnahme der gebrauchstauglichen und mängelfreien Anlage</t>
  </si>
  <si>
    <t>Mise en service</t>
  </si>
  <si>
    <t>Mise en service des installations prêtes à fonctionner sans défectuosité</t>
  </si>
  <si>
    <t>W05.01</t>
  </si>
  <si>
    <t>Inbetriebnahme Bauwerk</t>
  </si>
  <si>
    <t>Inbetriebnahme der baulichen Anlage, einschliesslich Betriebsdokumentation und dgl.</t>
  </si>
  <si>
    <t>Mise en service des ouvrages</t>
  </si>
  <si>
    <t>Mise en service des installations, y compris dossier d’ exploitation, etc.</t>
  </si>
  <si>
    <t>W06</t>
  </si>
  <si>
    <t>Vermietung, Verkauf</t>
  </si>
  <si>
    <t>Vergütung für Vermietung und Verkauf</t>
  </si>
  <si>
    <t>Location, vente</t>
  </si>
  <si>
    <t>Commissions sur location et vente</t>
  </si>
  <si>
    <t>W06.01</t>
  </si>
  <si>
    <t>Vergütung zu Erstvermietung</t>
  </si>
  <si>
    <t>Commission sur première location</t>
  </si>
  <si>
    <t>W06.02</t>
  </si>
  <si>
    <t>Nebenkosten zu Erstvermietung</t>
  </si>
  <si>
    <t>Frais accessoires relatifs à la première location</t>
  </si>
  <si>
    <t>W06.03</t>
  </si>
  <si>
    <t>Vergütung zu Verkauf</t>
  </si>
  <si>
    <t>Vergütung für Verkauf</t>
  </si>
  <si>
    <t>Commission sur vente</t>
  </si>
  <si>
    <t>W06.04</t>
  </si>
  <si>
    <t>Nebenkosten zu Verkauf</t>
  </si>
  <si>
    <t>Frais accessoires relatifs à la vente</t>
  </si>
  <si>
    <t>W07</t>
  </si>
  <si>
    <t>Betriebserfolg</t>
  </si>
  <si>
    <t>Betriebsaufwand und -ertrag für die Nutzung der Anlage bis Inbetriebnahme der gebrauchstauglichen und mängelfreien Anlage</t>
  </si>
  <si>
    <t>Résultats d'exploitation</t>
  </si>
  <si>
    <t>Résultats d’ exploitation pour l’utilisation des installations jusqu’à la mise en service des installations prêtes à fonctionner sans défectuosité</t>
  </si>
  <si>
    <t>W07.01</t>
  </si>
  <si>
    <t>Betriebsaufwand</t>
  </si>
  <si>
    <t>Betriebsaufwand für die Nutzung der Anlage bis Inbetriebnahme der gebrauchstauglichen und mängelfreien Anlage</t>
  </si>
  <si>
    <t>Charges d'exploitation</t>
  </si>
  <si>
    <t>Charges d’ exploitation pour l’utilisation des installations jusqu’à la mise en service des installations prêtes à fonctionner sans défectuosité</t>
  </si>
  <si>
    <t>W07.02</t>
  </si>
  <si>
    <t>Betriebsertrag</t>
  </si>
  <si>
    <t>Betriebsertrag für die Nutzung der Anlage bis Inbetriebnahme der gebrauchstauglichen und mängelfreien Anlage</t>
  </si>
  <si>
    <t>Recettes d'exploitation</t>
  </si>
  <si>
    <t>Recettes d’ exploitation pour l’utilisation des installations jusqu’à la mise en service des installations prêtes à fonctionner sans défectuosité</t>
  </si>
  <si>
    <t>Y</t>
  </si>
  <si>
    <t>Reserve, Teuerung</t>
  </si>
  <si>
    <t>Kalkulatorische Kosten für Unvorhergesehenes und Teuerung</t>
  </si>
  <si>
    <t>Provisions, renchérissement</t>
  </si>
  <si>
    <t>Coûts précalculés, pour imprévus et renchérissement</t>
  </si>
  <si>
    <t>Y01</t>
  </si>
  <si>
    <t>Reserve</t>
  </si>
  <si>
    <t>Kalkulatorische Kosten für Unvorhergesehenes</t>
  </si>
  <si>
    <t>Imprévus</t>
  </si>
  <si>
    <t>Coûts précalculés pour imprévus</t>
  </si>
  <si>
    <t>Y01.01</t>
  </si>
  <si>
    <t>Y02</t>
  </si>
  <si>
    <t>Kalkulatorische Kosten für die Teuerung während der Planung und Realisierung</t>
  </si>
  <si>
    <t>Coûts précalculés pour renchérissement pendant la durée de la conception et de la réalisation</t>
  </si>
  <si>
    <t>Y02.01</t>
  </si>
  <si>
    <t>Z</t>
  </si>
  <si>
    <t>Mehrwertsteuer</t>
  </si>
  <si>
    <t xml:space="preserve">Mehrwertsteuer zu anteiligen Anlagekosten </t>
  </si>
  <si>
    <t>Taxe sur la valeur ajoutée</t>
  </si>
  <si>
    <t>Taxe sur la valeur ajoutée au prorata du coût d’ investissement</t>
  </si>
  <si>
    <t>Z01</t>
  </si>
  <si>
    <t>Z01.01</t>
  </si>
  <si>
    <t>Mehrwertsteuer zu anteiligen Anlagekosten: A02.04, A02.05, A02.07, B, C, D, E, F, G, H, I, J, V, W01, W02, W04, W05, W06, W07, Y</t>
  </si>
  <si>
    <t>Taxe sur la valeur ajoutée au prorata du coût d’ investissement: A02.04, A02.05, A02.07, B, C, D, E, F, G, H, I, J, V, W01, W02, W04, W05, W06, W07, Y</t>
  </si>
  <si>
    <t>Etab</t>
  </si>
  <si>
    <t>KB1</t>
  </si>
  <si>
    <t>KB2</t>
  </si>
  <si>
    <t>KB4</t>
  </si>
  <si>
    <t>KB5</t>
  </si>
  <si>
    <t>KB6</t>
  </si>
  <si>
    <t>DB1</t>
  </si>
  <si>
    <t>DB2</t>
  </si>
  <si>
    <t>DB3</t>
  </si>
  <si>
    <t>DB4</t>
  </si>
  <si>
    <t>LB2</t>
  </si>
  <si>
    <t>LB4</t>
  </si>
  <si>
    <t>Gebäudezustand</t>
  </si>
  <si>
    <t>Kernbestand langfristig</t>
  </si>
  <si>
    <t>Kernbestand mittelfristig, militärisch genutzt</t>
  </si>
  <si>
    <t>Kernbestand in Überprüfung</t>
  </si>
  <si>
    <t>Kernbestand strategische Reserve</t>
  </si>
  <si>
    <t>Kernbestand Verzicht</t>
  </si>
  <si>
    <t>Dispositionsbestand Verkauf</t>
  </si>
  <si>
    <t>Dispositionsbestand Stilllegung</t>
  </si>
  <si>
    <t>Dispositionsbestand Rückbau</t>
  </si>
  <si>
    <t>Dispositionsbestand Reserve des Bundes</t>
  </si>
  <si>
    <t>Liquidierter Bestand Stilllegung umgesetzt</t>
  </si>
  <si>
    <t>Liquidierter Bestand vertragliche Verpflichtung</t>
  </si>
  <si>
    <t>GZ1</t>
  </si>
  <si>
    <t>Neuwertig</t>
  </si>
  <si>
    <t>Keine Massnahmen, ist bei diesem Objektzustand i.d.R. nicht nötig.</t>
  </si>
  <si>
    <t>Keine Massnahmen, ist bei diesem Objektzustand nicht nötig.</t>
  </si>
  <si>
    <t>Leitidee: Wahrnehmung der gesetzlichen Verantwortung der Eigentümerschaft. Die Instandhaltung ist bei vermieteten Objekten soweit möglich und sinnvoll an den (externen) Mieter zu übertragen. Befristete Vermietungen sind grundsätzlich den unbefristeten Vermietungen vorzuziehen.</t>
  </si>
  <si>
    <t xml:space="preserve">Leitidee: Wahrnehmung der gesetzlichen Verantwortung der Eigentümerschaft. In der Regel werden stillgelegte Objekte lediglich überwacht. </t>
  </si>
  <si>
    <t>Leitidee: Wahrnehmung der gesetzlichen Verantwortung der Eigentümerschaft. Keine werterhaltenden Investitionen</t>
  </si>
  <si>
    <t>Leitidee: Wahrnehmung der gesetzlichen Verantwortung der Eigentümerschaft. Die Instandhaltung ist bei vermieteten Objekten soweit möglich und sinnvoll an den (externen) Mieter zu übertragen.</t>
  </si>
  <si>
    <t>Im Rahmen der vertraglichen Verpflichtungen.</t>
  </si>
  <si>
    <t>GZ2</t>
  </si>
  <si>
    <t>Objekt mit kleinem IS-Bedarf</t>
  </si>
  <si>
    <t>Gezielte Instandsetzung defekter Bauteile.</t>
  </si>
  <si>
    <t>Instandsetzung möglichst vermeiden; wo nötig, sind minimale Reparaturen durchzuführen.</t>
  </si>
  <si>
    <t>Die nötigen Instandsetzungsarbeiten auf das Objekt und die Nutzung angepasstem Niveau durchführen.</t>
  </si>
  <si>
    <t>Leitidee:  Wahrnehmung der gesetzlichen Verantwortung der Eigentümerschaft. Die Instandhaltung ist bei vermieteten Objekten soweit möglich und sinnvoll an den (externen) Mieter zu übertragen.</t>
  </si>
  <si>
    <t>GZ3</t>
  </si>
  <si>
    <t>Objekt mit mittlerem IS-Bedarf</t>
  </si>
  <si>
    <t>Mögliche Instandsetzungsmassnahmen (Teil- oder spätere Gesamtsanierung) sind mit Erreichen dieses Gebäudezustands hinsichtlich ihrer Wirtschaftlichkeit zu untersuchen. Wenn eine Teilsanierung unwirtschaftlich ist, wird sie zugunsten einer späteren Gesamtsanierung aufgeschoben. Wirtschaftliche und oder unumgängliche Teilsanierungen sind durchzuführen. Mit der Teilsanierung soll sofern vorgeschrieben oder verhältnismässig der heutige Stand der Technik angestrebt werden.</t>
  </si>
  <si>
    <t>Teilsanierung möglichst vermeiden, nötige Reparaturen oder andere Massnahmen (organisatorisch, Anlagen ausser Betrieb setzen, Provisorien etc.) der Teilsanierung vorziehen. Wird die Teilsanierung unumgänglich, ist das weitere Vorgehen mit dem PFM abzusprechen. Sanierungen sind nur im Ausnahmefall und mit entsprechender Begründung zu planen.</t>
  </si>
  <si>
    <t>Die nötigen Teilsanierungen auf das Objekt und die Nutzung angepasstem Niveau durchführen. Vor umfassenden Teilsanierungen muss der Erhalt des Objektes im Zwischennutzungs-bestand geprüft werden.</t>
  </si>
  <si>
    <t>Teilsanierung möglichst vermeiden, nötige Reparaturen oder andere Massnahmen durchführen (organisatorisch, Anlagen ausser Betrieb setzen, Provisorien etc.). Wird die Teilsanierung unumgänglich, ist das weitere Vorgehen mit dem PFM abzusprechen. Sanierungen sind nur im Ausnahmefall und mit entsprechender Begründung zu planen.</t>
  </si>
  <si>
    <t>GZ4</t>
  </si>
  <si>
    <t>Objekt mit grossem IS-Bedarf</t>
  </si>
  <si>
    <t>GZ5</t>
  </si>
  <si>
    <t>Gesamtsanierungsobjekt</t>
  </si>
  <si>
    <t>Gesamtsanierung oder Neubau sind mit Erreichen dieses Objektzustandes hinsichtlich ihrer Wirtschaftlichkeit zu untersuchen. Wirtschaftliche Gesamtsanierung durchführen oder Ersatzneubau planen. Mit der Gesamtsanierung soll sofern vorgeschrieben oder verhältnismässig der heutige Stand der Technik angestrebt werden.</t>
  </si>
  <si>
    <t>Gesamtsanierung möglichst vermeiden, nötige Reparaturen oder andere Massnahmen (organisatorisch, Anlagen ausser Betrieb setzen, Provisorien etc.) der Gesamtsanierung vorziehen. Wird die Gesamtsanierung unumgänglich, ist das weitere Vorgehen mit dem PFM abzusprechen. Sanierungen sind nur im Ausnahmefall und mit entsprechender Begründung zu planen.</t>
  </si>
  <si>
    <t>Wird die Gesamtsanierung unumgänglich weiteres Vorgehen mit PFM absprechen. Vor Gesamtsanierungen muss der Erhalt des Objektes im Zwischennutzungs-bestand geprüft werden.</t>
  </si>
  <si>
    <t>Gesamtsanierungen sind ausgeschlossen. An Stelle von Gesamtsanierung andere Massnahmen durchführen (organisatorisch, Anlagen ausser Betrieb setzen, Provisorien etc.). Nötige Reparaturen durchführen. Wird die Gesamtsanierung unumgänglich, ist das weitere Vorgehen mit dem PFM abzusprechen. Sanierungen sind nur im Ausnahmefall und mit entsprechender Begründung zu planen.</t>
  </si>
  <si>
    <t>FR</t>
  </si>
  <si>
    <t>Parc principal à long terme</t>
  </si>
  <si>
    <t>Parc principal utilisé militairement à moyen terme</t>
  </si>
  <si>
    <t>Parc principal en cours de vérification</t>
  </si>
  <si>
    <t>Parc principal réserve stratégique</t>
  </si>
  <si>
    <t>Parc principal renonciation</t>
  </si>
  <si>
    <t>Parc à disposition vente</t>
  </si>
  <si>
    <t xml:space="preserve">Parc à disposition désaffectation </t>
  </si>
  <si>
    <t xml:space="preserve">Parc à disposition déconstruction </t>
  </si>
  <si>
    <t xml:space="preserve">Parc à disposition réserve de la Confédération </t>
  </si>
  <si>
    <t xml:space="preserve">Parc liquidé désaffectation réalisée </t>
  </si>
  <si>
    <t xml:space="preserve">Parc liquidé obligations contractuelles </t>
  </si>
  <si>
    <t>état neuf</t>
  </si>
  <si>
    <t>Pas de mesures, pas nécessaire dans cet état d'objet.</t>
  </si>
  <si>
    <t>Idée directrice: exercice de la responsabilité légale du propriétaire. Lorsque cela est possible et indiqué, la maintenance des objets loués à des tiers doit être transférée aux locataires (externes). La préférence doit être donnée aux locations de durée limitée plutôt qu'aux locations de durée illimitée.</t>
  </si>
  <si>
    <t xml:space="preserve">Idée directrice: exercice de la responsabilité légale du propriétaire. En règle générale, les objets désaffectés sont seulement surveillés. </t>
  </si>
  <si>
    <t>Idée directrice: exercice de la responsabilité légale du propriétaire. Pas d'investissements de conservation de la valeur</t>
  </si>
  <si>
    <t>Idée directrice:  exercice de la responsabilité légale du propriétaire. Lorsque cela est possible et indiqué, la maintenance des objets loués à des tiers doit être transférée aux locataires (externes).</t>
  </si>
  <si>
    <t>Dans le cadre des obligations contractuelles.</t>
  </si>
  <si>
    <t>objet avec besoin IS petit</t>
  </si>
  <si>
    <t>Remise en état ciblée d'éléments de construction défectueux.</t>
  </si>
  <si>
    <t>Eviter dans toute la mesure du possible les remises en état; si nécessaire: exécution de réparations minimales.</t>
  </si>
  <si>
    <t>Réaliser les travaux nécessaires de remise en état à un niveau correspondant à l'objet et à son utilisation.</t>
  </si>
  <si>
    <t>objet avec besoin IS moyen</t>
  </si>
  <si>
    <t>Des mesures de remise en état (partielle ou ultérieurement totale) doivent être étudiées en tenant compte de leur économicité pour atteindre cet état d'objet. Un assainissement partiel ne répondant pas aux critères économiques sera différé au profit d'un assainissement ultérieur total. Les assainissements partiels inévitables ou répondant aux critères économiques doivent être réalisés. Si prescrites ou proportionnées, les mesures d'assainissement partiel doivent permettre d'atteindre l'état actuel de la technique.</t>
  </si>
  <si>
    <t>Eviter dans toute la mesure du possible les assainissements partiels, donner la préférence aux réparations requises ou à d'autres mesures (organisationnelles, mise hors service d'une installation, solutions provisoires, etc.) plutôt qu'à l'assainissement partiel. Si l'assainissement partiel devient inéluctable, convenir de la suite des activités avec le PFM. Des assainissements ne doivent être prévus que dans des cas exceptionnels et être motivés.</t>
  </si>
  <si>
    <t>Eviter dans toute la mesure du possible les assainissements partiels, donner la préférence aux réparations requises ou à d'autres mesures (organisationnelles, mise hors service d'une installation, solutions provisoires, etc.) plutôt qu'à l'assainissement partiel. Si l'assainissement partiel devient inéluctable, convenir de la suite des activités avec le PFM. Des assainissements ne doivent être prévus que dans des cas exceptionnels et être motivés</t>
  </si>
  <si>
    <t>Réaliser les assainissements partiels nécessaires à un niveau correspondant à l'objet et à son utilisation. Avant de procéder à des assainissements partiels importants, la conservation de l'objet doit être vérifiée dans le parc en situation d'utilisation intermédiaire.</t>
  </si>
  <si>
    <t>objet avec besoin IS élevé</t>
  </si>
  <si>
    <t>Rénovation totale</t>
  </si>
  <si>
    <t>Un assainissement total ou une nouvelle construction doivent être étudiés en fonction de leur économicité. Réaliser un assainissement total répondant aux critères économiques ou planifier une nouvelle construction de remplacement. Si prescrites ou proportionnées, les mesures d'assainissement total doivent permettre d'atteindre l'état actuel de la technique.</t>
  </si>
  <si>
    <t>Eviter dans toute la mesure du possible les assainissements totaux, donner la préférence aux réparations requises ou à d'autres mesures (organisationnelles, mise hors service d'une installation, solutions provisoires, etc.) plutôt qu'à l'assainissement total. Si l'assainissement total devient inéluctable, convenir de la suite des activités avec le PFM. Des assainissements ne doivent être prévus que dans des cas exceptionnels et être motivés.</t>
  </si>
  <si>
    <t>Si l'assainissement total devient inéluctable, convenir de la suite des activités avec le PFM. Avant de procéder à un assainissement total, la conservation de l'objet doit être vérifiée dans le parc en situation d'utilisation intermédiaire.</t>
  </si>
  <si>
    <t>Les assainissements totaux sont exclus. En lieu et place d'un assainissement total, prendre d'autres mesures (organisationnelles, mise hors service d'une installation, solutions provisoires, etc.). Effectuer les réparations nécessaires. Si l'assainissement total devient inéluctable, convenir de la suite des activités avec le PFM. Des assainissements ne doivent être prévus que dans des cas exceptionnels et être motivés.</t>
  </si>
  <si>
    <t>Idée directrice:  exercice de la responsabilité légale du propriétaire. Lorsque cela est possible et indiqué, la maintenance des objets loués à des tiers doit être transférée aux  locataires (externes).</t>
  </si>
  <si>
    <t>IT</t>
  </si>
  <si>
    <t>Aktuelle Version:</t>
  </si>
  <si>
    <t>Datum</t>
  </si>
  <si>
    <t>Version</t>
  </si>
  <si>
    <t>Wer</t>
  </si>
  <si>
    <t>Was</t>
  </si>
  <si>
    <t>V1.1</t>
  </si>
  <si>
    <t>aus</t>
  </si>
  <si>
    <t>Changelog eingeführt</t>
  </si>
  <si>
    <t>Übersicht Bedarf: Spalte Massnahmen sowie Bemerkungen Zeilenumbruch eingefügt (Mail Alex 10.03.2014)</t>
  </si>
  <si>
    <t>V2beta</t>
  </si>
  <si>
    <t>SUB MAT</t>
  </si>
  <si>
    <t>Entwicklung Version 2 durch EBP</t>
  </si>
  <si>
    <t>v2.00</t>
  </si>
  <si>
    <t>Veröffentlichte Version 2.0; entschlackt; altes EBP-Pwd</t>
  </si>
  <si>
    <t>v2.01</t>
  </si>
  <si>
    <t>SUB</t>
  </si>
  <si>
    <t>Version 2.01; neues EBP-Pwd, nicht verteilt, Basis für Weiterentwicklung / Fehlerbehebung</t>
  </si>
  <si>
    <t>v2.1Beta</t>
  </si>
  <si>
    <t>SAS MAT</t>
  </si>
  <si>
    <t>2.1Beta: Fehlerbehebung, abfangen Laufzeitfehler "13"; Bedarfsmeldung Dopdwon-Auswahl ohne NEIN, Export Bedarfsliste xls.</t>
  </si>
  <si>
    <t>v2.1 def</t>
  </si>
  <si>
    <t>Version 2.1: Abfangen Laufzeitfehler "13" o.k.; Bedarfsmeldung Dropdwon-Auswahl ohne NEIN, kein Export Bedarfsliste xls., keine Liste alte Bedarfe Bedürnisse mehr; Optimierung Durcklayout inkl. Info</t>
  </si>
  <si>
    <t>v3.0beta</t>
  </si>
  <si>
    <t xml:space="preserve">VMA MAT </t>
  </si>
  <si>
    <t>Importieren von alten modulen, Einfügen von Zellen in Zustandsübersicht. Import funktionalitäten. Bugfix von Fenster fixieren. Kleinere sonstige Bugfixes</t>
  </si>
  <si>
    <t>v3.01beta</t>
  </si>
  <si>
    <t>Überprüfung findet nun in der Zustandsübersicht statt. Fehlebehebung in dem die Farben nicht richtig dargestellt wurden. Neu werden auch Objetzustandscode und Segmetnierung im deckblatt importiert</t>
  </si>
  <si>
    <t>Einarbeitung der Französischen Übersetzung und bugfixes zum deployementhelper</t>
  </si>
  <si>
    <t>v3.0 def</t>
  </si>
  <si>
    <t>Fixen eines Bugs, der beim Speichern aufgetreten ist</t>
  </si>
  <si>
    <t>v3.01E1</t>
  </si>
  <si>
    <t>MAT</t>
  </si>
  <si>
    <t>Einarbeitung neue Inhalte Segmentierung Auswahlfeld und Info 02, d/f</t>
  </si>
  <si>
    <t>v3.02</t>
  </si>
  <si>
    <t>Betaversion für v3.1 mit Integration neue Segmentierung d/f und Normstrategie</t>
  </si>
  <si>
    <t>v3.05</t>
  </si>
  <si>
    <t>Betaversion für v3.1 Fehlerkorrektur ZB Chart Sicherheitsmangel; Zählen Ja/OUI bei Sprachwechsel, 2. Testversion</t>
  </si>
  <si>
    <t>v3.07</t>
  </si>
  <si>
    <r>
      <t>Betaversion für v3.1; Einarbeitung Rückmeldung BetaTest; Segmentierung</t>
    </r>
    <r>
      <rPr>
        <strike/>
        <sz val="10"/>
        <rFont val="Arial"/>
        <family val="2"/>
      </rPr>
      <t xml:space="preserve"> bisher</t>
    </r>
    <r>
      <rPr>
        <sz val="10"/>
        <rFont val="Arial"/>
        <family val="2"/>
      </rPr>
      <t>;</t>
    </r>
  </si>
  <si>
    <t>v3.1.2</t>
  </si>
  <si>
    <t>Korrektur Ersatz Info 01 französisch, inhlatliche Korrektur bei OZ4</t>
  </si>
  <si>
    <t>V4</t>
  </si>
  <si>
    <t>HEH</t>
  </si>
  <si>
    <t>TOOLS</t>
  </si>
  <si>
    <t>Dokument auslieferungsbereit machen</t>
  </si>
  <si>
    <t>1. Version und Datum anpassen: Blatt LNG, Zelle D1</t>
  </si>
  <si>
    <t>2. Sicherstellen, dass Sheet5 im State "Zustandserfassung"</t>
  </si>
  <si>
    <t>3. Alle Testdatenlöschen =&gt; ClearTool Makro</t>
  </si>
  <si>
    <t>4. Für alle Blätter: Blattschutz ein, Zoom 100%, Deckblatt selektieren =&gt; Makro "AlleBlaetter_Schuetzen"</t>
  </si>
  <si>
    <t>Mapping-Relevanz?</t>
  </si>
  <si>
    <t>War editierbar?</t>
  </si>
  <si>
    <t>Alt</t>
  </si>
  <si>
    <t>0=NA
1=nur Zapp
2=ET</t>
  </si>
  <si>
    <t>Ist alter Code in neuem eBKP vorhanden? Stelle?</t>
  </si>
  <si>
    <t>Ist der Titel gleich?</t>
  </si>
  <si>
    <t>Ist der Kommentar gleich?</t>
  </si>
  <si>
    <t>Empfehlung</t>
  </si>
  <si>
    <t>Vorschlag Mapping</t>
  </si>
  <si>
    <t>Hinweis Mapping</t>
  </si>
  <si>
    <t>A 1</t>
  </si>
  <si>
    <t>Erwerb von Grundstücken und Baurecht</t>
  </si>
  <si>
    <t>A 1.1</t>
  </si>
  <si>
    <t>A 1.2</t>
  </si>
  <si>
    <t>A 1.3</t>
  </si>
  <si>
    <t>A 1.4</t>
  </si>
  <si>
    <t>A 2</t>
  </si>
  <si>
    <t>Nebenkosten zu Grundstück und Baurecht</t>
  </si>
  <si>
    <t>A 2.1</t>
  </si>
  <si>
    <t>A 2.2</t>
  </si>
  <si>
    <t>A 2.3</t>
  </si>
  <si>
    <t>A 2.4</t>
  </si>
  <si>
    <t>A 2.5</t>
  </si>
  <si>
    <t>A 2.6</t>
  </si>
  <si>
    <t>Entschädigungen an Dritte zu Grundstücks- und Baurechtserwerb, Abgeltung für Servitute, einschliesslich Inkonvenienzentschädigung und Entschädigungen für Ersatzmassnahmen</t>
  </si>
  <si>
    <t>A 2.7</t>
  </si>
  <si>
    <t>x</t>
  </si>
  <si>
    <t>B 1</t>
  </si>
  <si>
    <t>B 1.1</t>
  </si>
  <si>
    <t>Untersuchungen zur Beschaffenheit des Untergrundes und der Grundwassersituation sowie Vorversuche zur Fundamentdimensionierung wie Versuchsanker und dgl.</t>
  </si>
  <si>
    <t>B 1.2</t>
  </si>
  <si>
    <t>B 1.3</t>
  </si>
  <si>
    <t>B 1.4</t>
  </si>
  <si>
    <t>B 2</t>
  </si>
  <si>
    <t>B 2.1</t>
  </si>
  <si>
    <t>Zufahrtswege, Umschlag- und Lagerplätze, einschliesslich Abschrankungen, Emissionsschutz und dgl.</t>
  </si>
  <si>
    <t>B 2.2</t>
  </si>
  <si>
    <t>B 2.3</t>
  </si>
  <si>
    <t>B 2.4</t>
  </si>
  <si>
    <t>B 2.5</t>
  </si>
  <si>
    <t>B 2.6</t>
  </si>
  <si>
    <t>Winterbaumassnahme</t>
  </si>
  <si>
    <t>B 3</t>
  </si>
  <si>
    <t>Provisorische Gebäude, Bauteile, Ausstattungen und dgl. für die Aufrechterhaltung eines bestehenden Betriebs bis zur Inbetriebnahme der gebrauchstauglichen und mängelfreien Anlage</t>
  </si>
  <si>
    <t>B 3.1</t>
  </si>
  <si>
    <t>B 3.2</t>
  </si>
  <si>
    <t>B 3.3</t>
  </si>
  <si>
    <t>Provisorische Gebäude für die Aufrechterhaltung eines bestehenden Betriebs, einschliesslich Technik, Ausbau und Rückbau</t>
  </si>
  <si>
    <t>B 3.4</t>
  </si>
  <si>
    <t>Provisorische Verkehrs- und Kunstbauten für Umleitungen, Hilfsbrücken, einschliesslich Signalisation und Markierung</t>
  </si>
  <si>
    <t>B 3.5</t>
  </si>
  <si>
    <t>Provisorische Ausstattung</t>
  </si>
  <si>
    <t>Provisorische Ausstattung wie Mobiliar, Kleininventar und dgl.</t>
  </si>
  <si>
    <t>B 4</t>
  </si>
  <si>
    <t>Erschliessung durch Werkleitungen</t>
  </si>
  <si>
    <t>B 4.1</t>
  </si>
  <si>
    <t>Kanalisationsleitung</t>
  </si>
  <si>
    <t>Erschliessung des Bauwerks durch Kanalisationsleitungen bis Hausanschluss, einschliesslich Grundstückserschliessung</t>
  </si>
  <si>
    <t>B 4.1.01</t>
  </si>
  <si>
    <t/>
  </si>
  <si>
    <t>B 4.1.02</t>
  </si>
  <si>
    <t>B 4.2</t>
  </si>
  <si>
    <t>Elektroleitung</t>
  </si>
  <si>
    <t>Erschliessung des Bauwerks durch Elektroleitungen bis Hausanschluss, einschliesslich Grundstückserschliessung</t>
  </si>
  <si>
    <t>B 4.2.01</t>
  </si>
  <si>
    <t>B 4.2.02</t>
  </si>
  <si>
    <t>B 4.3</t>
  </si>
  <si>
    <t>Telekommunikationsleitung</t>
  </si>
  <si>
    <t>Erschliessung des Bauwerks durch Telekommunikationsleitungen bis Hausanschluss, einschliesslich Grundstückserschliessung</t>
  </si>
  <si>
    <t>B 4.3.01</t>
  </si>
  <si>
    <t>B 4.3.02</t>
  </si>
  <si>
    <t>B 4.4</t>
  </si>
  <si>
    <t>Heizungs-, Kälteleitung</t>
  </si>
  <si>
    <t>Erschliessung des Bauwerks durch Heizungs- und Kälteleitungen bis Hausanschluss, einschliesslich Grundstückserschliessung und dgl.</t>
  </si>
  <si>
    <t>B 4.4.01</t>
  </si>
  <si>
    <t>B 4.4.02</t>
  </si>
  <si>
    <t>B 4.4.03</t>
  </si>
  <si>
    <t>B 4.4.04</t>
  </si>
  <si>
    <t>B 4.5</t>
  </si>
  <si>
    <t>B 4.5.01</t>
  </si>
  <si>
    <t>B 4.5.02</t>
  </si>
  <si>
    <t>B 4.6</t>
  </si>
  <si>
    <t>Erschliessung des Bauwerks durch Gasleitungen bis Hausanschluss, einschliesslich  Grundstückserschliessung</t>
  </si>
  <si>
    <t>B 4.6.01</t>
  </si>
  <si>
    <t>B 4.6.02</t>
  </si>
  <si>
    <t>B 5</t>
  </si>
  <si>
    <t>Abbruch und Demontage von Bauwerken und Bauteilen, einschliesslich Sortierung, Abtransport und Deponie</t>
  </si>
  <si>
    <t>B 5.1</t>
  </si>
  <si>
    <t>B 5.2</t>
  </si>
  <si>
    <t>Abbruch und Demontage kontaminierter Bauwerke und Bauteile, einschliesslich Sortierung, Behandlung, Abtransport und Deponie</t>
  </si>
  <si>
    <t>B 6</t>
  </si>
  <si>
    <t>Aushub der Baugrube, Materialeinbau und Sicherungsmassnahmen, einschliesslich Rodung und Abtrag vorhandener Böden</t>
  </si>
  <si>
    <t>B 6.1</t>
  </si>
  <si>
    <t>Beseitigung und Umsetzung vorhandener Bepflanzungen</t>
  </si>
  <si>
    <t>B 6.2</t>
  </si>
  <si>
    <t>Nicht kontaminierter Aushub aus ungespriessten, gespriessten und rückverankerten Baugruben, einschliesslich Transport und Lagerung</t>
  </si>
  <si>
    <t>B 6.3</t>
  </si>
  <si>
    <t>Kontaminierter Aushub aus ungespriessten, gespriessten und rückverankerten Baugruben, einschliesslich Transport und Lagerung und Entsorgung</t>
  </si>
  <si>
    <t>B 6.4</t>
  </si>
  <si>
    <t>B 6.5</t>
  </si>
  <si>
    <t>B 6.6</t>
  </si>
  <si>
    <t>Hinterfüllung der Baugrube, Wiederherstellung des Geländes und dgl.</t>
  </si>
  <si>
    <t>B 6.7</t>
  </si>
  <si>
    <t>B 7</t>
  </si>
  <si>
    <t>B 7.1</t>
  </si>
  <si>
    <t>B 7.2</t>
  </si>
  <si>
    <t>B 7.3</t>
  </si>
  <si>
    <t>B 7.4</t>
  </si>
  <si>
    <t>B 8</t>
  </si>
  <si>
    <t>B 8.1</t>
  </si>
  <si>
    <t>B 8.2</t>
  </si>
  <si>
    <t>C 1</t>
  </si>
  <si>
    <t>Bodenplatte, Fundament</t>
  </si>
  <si>
    <t>Fundamente, tragende und nicht tragende Bodenplatten, einschliesslich Kanalisation unter oder an Gebäuden</t>
  </si>
  <si>
    <t>C 1.1</t>
  </si>
  <si>
    <t>Kanalisation unter Fundament</t>
  </si>
  <si>
    <t>Kanalisation und Sickerleitungen unter oder an Gebäuden, einschliesslich Erdarbeiten Schächten und dgl.</t>
  </si>
  <si>
    <t>C 1.1.01</t>
  </si>
  <si>
    <t>C 1.1.02</t>
  </si>
  <si>
    <t>C 1.1.03</t>
  </si>
  <si>
    <t>C 1.2</t>
  </si>
  <si>
    <t>Abdichtung, Dämmung Bodenplatte</t>
  </si>
  <si>
    <t>Abdichtung gegen Wasser und lasttragende Dämmung unter Bodenplatten</t>
  </si>
  <si>
    <t>C 1.2.01</t>
  </si>
  <si>
    <t>C 1.3</t>
  </si>
  <si>
    <t>Einzel- und Streifenfundamente, einschliesslich Baumeisteraushub, Kieskoffer und Sauberkeitsschicht</t>
  </si>
  <si>
    <t>C 1.3.01</t>
  </si>
  <si>
    <t>C 1.3.02</t>
  </si>
  <si>
    <t>C 1.4</t>
  </si>
  <si>
    <t>Nichttragende Bodenplatte</t>
  </si>
  <si>
    <t>Nicht tragende Bodenplatten wie Kellerböden, Schwarzbeläge in Tiefgaragen und dgl., einschliesslich Baumeisteraushub, Kieskoffer und Sauberkeitsschicht</t>
  </si>
  <si>
    <t>C 1.4.01</t>
  </si>
  <si>
    <t>C 1.4.02</t>
  </si>
  <si>
    <t>C 1.4.03</t>
  </si>
  <si>
    <t>C 1.5</t>
  </si>
  <si>
    <t>Tragende Bodenplatte</t>
  </si>
  <si>
    <t>Tragende Bodenplatten, einschliesslich Baumeisteraushub, Kieskoffer und Sauberkeitsschicht</t>
  </si>
  <si>
    <t>C 1.5.01</t>
  </si>
  <si>
    <t>C 1.5.02</t>
  </si>
  <si>
    <t>C 1.5.03</t>
  </si>
  <si>
    <t>C 2</t>
  </si>
  <si>
    <t>C 2.1</t>
  </si>
  <si>
    <t>Aussenwände der Konstruktion, einschliesslich Öffnungsausbildung, Stürze, Brüstungen und Fugen</t>
  </si>
  <si>
    <t>C 2.1.01</t>
  </si>
  <si>
    <t>C 2.2</t>
  </si>
  <si>
    <t>Innenwände der Konstruktion, einschliesslich Öffnungsausbildung, Stürze, Brüstungen und Fugen</t>
  </si>
  <si>
    <t>C 2.2.01</t>
  </si>
  <si>
    <t>C 3</t>
  </si>
  <si>
    <t>C 3.1</t>
  </si>
  <si>
    <t>Aussenstützen der Konstruktion, einschliesslich Auflager und Durchstanzbewehrung</t>
  </si>
  <si>
    <t>C 3.1.01</t>
  </si>
  <si>
    <t>C 3.2</t>
  </si>
  <si>
    <t>Innenstützen der Konstruktion, einschliesslich Auflager und Durchstanzbewehrung</t>
  </si>
  <si>
    <t>C 3.2.01</t>
  </si>
  <si>
    <t>C 4</t>
  </si>
  <si>
    <t xml:space="preserve">Decken, Treppen, Balkone und Dächer der Konstruktion, einschliesslich Loggien, Ober- und Unterzüge </t>
  </si>
  <si>
    <t>C 4.1</t>
  </si>
  <si>
    <t>Decke</t>
  </si>
  <si>
    <t>Decken der Konstruktion, einschliesslich Loggien, Ober- und Unterzüge</t>
  </si>
  <si>
    <t>C 4.1.01</t>
  </si>
  <si>
    <t>C 4.2</t>
  </si>
  <si>
    <t>Treppen, Rampen der Konstruktion, einschliesslich Podeste</t>
  </si>
  <si>
    <t>C 4.2.01</t>
  </si>
  <si>
    <t>C 4.3</t>
  </si>
  <si>
    <t>Balkon</t>
  </si>
  <si>
    <t>Balkone und auskragende Laubengänge der Konstruktion, einschliesslich Kragplattenanschlüsse und dgl.</t>
  </si>
  <si>
    <t>C 4.3.01</t>
  </si>
  <si>
    <t>C 4.4</t>
  </si>
  <si>
    <t>Dach</t>
  </si>
  <si>
    <t>Konstruktion des Daches, einschliesslich Vordächer und obere Abschlüsse unterirdischer Bauwerke</t>
  </si>
  <si>
    <t>C 4.4.01</t>
  </si>
  <si>
    <t>C 5</t>
  </si>
  <si>
    <t>Nachträgliches Erstellen und Schliessen von Durchbrüchen und Schlitzen in Bauteilen der Konstruktion sowie Sockel, Leitungskanäle und Einlagen für die Gebäudetechnik</t>
  </si>
  <si>
    <t>C 5.1</t>
  </si>
  <si>
    <t>Nachträgliches Erstellen und Schliessen von Durchbrüchen und Schlitzen in Bauteilen der Konstruktion</t>
  </si>
  <si>
    <t>C 5.2</t>
  </si>
  <si>
    <t>Maschinen-, Gerätesockel, Leitungskanäle und Einlagen für die Gebäudetechnik</t>
  </si>
  <si>
    <t>C 5.2.01</t>
  </si>
  <si>
    <t>C 5.2.02</t>
  </si>
  <si>
    <t>Technische Anlagen des Gebäudes</t>
  </si>
  <si>
    <t>D 1</t>
  </si>
  <si>
    <t>Anlagen zur Erzeugung, Transformierung, Speicherung und Verteilung von elektrischer Energie, einschliesslich Kabeltragsysteme, Personen- und Sachschutz</t>
  </si>
  <si>
    <t>D 1.1</t>
  </si>
  <si>
    <t>Apparat, Anlage Starkstrom</t>
  </si>
  <si>
    <t>Apparate und Anlagen Starkstrom wie Trafostationen, Schaltgerätekombinationen (SGK) Blindstromkompensations-, Notlicht-, Notstrom- und unterbruchsfreie Stromversorgungsanlagen sowie nicht in Dachhaut, äussere Wandbekleidung oder dgl. integrierte Energieerzeugungsanlagen</t>
  </si>
  <si>
    <t>D 1.1.01</t>
  </si>
  <si>
    <t>D 1.1.02</t>
  </si>
  <si>
    <t>D 1.1.02.01</t>
  </si>
  <si>
    <t>D 1.1.02.02</t>
  </si>
  <si>
    <t>D 1.1.03</t>
  </si>
  <si>
    <t>D 1.1.04</t>
  </si>
  <si>
    <t>D 1.1.04.01</t>
  </si>
  <si>
    <t>D 1.1.04.02</t>
  </si>
  <si>
    <t>D 1.1.04.03</t>
  </si>
  <si>
    <t>D 1.1.05</t>
  </si>
  <si>
    <t>D 1.1.06</t>
  </si>
  <si>
    <t>D 1.1.07</t>
  </si>
  <si>
    <t>D 1.1.07.01</t>
  </si>
  <si>
    <t>D 1.1.07.02</t>
  </si>
  <si>
    <t>D 1.1.07.03</t>
  </si>
  <si>
    <t>D 1.1.07.04</t>
  </si>
  <si>
    <t>D 1.1.07.05</t>
  </si>
  <si>
    <t>D 1.1.07.06</t>
  </si>
  <si>
    <t>D 1.1.07.07</t>
  </si>
  <si>
    <t>D 1.1.07.08</t>
  </si>
  <si>
    <t>D 1.1.07.09</t>
  </si>
  <si>
    <t>D 1.1.08</t>
  </si>
  <si>
    <t>D 1.1.08.01</t>
  </si>
  <si>
    <t>D 1.1.08.02</t>
  </si>
  <si>
    <t>D 1.1.08.03</t>
  </si>
  <si>
    <t>D 1.1.09</t>
  </si>
  <si>
    <t>D 1.1.09.01</t>
  </si>
  <si>
    <t>D 1.1.09.02</t>
  </si>
  <si>
    <t>D 1.2</t>
  </si>
  <si>
    <t>Starkstrominstallationen wie Erdung, Potenzialausgleich, innerer Blitzschutz, Zu- und Verteilleitungen, Installationssysteme, Kraft- und Lichtinstallationen für gebäudetechnische Anlagen</t>
  </si>
  <si>
    <t>D 1.2.01</t>
  </si>
  <si>
    <t>D 1.2.02</t>
  </si>
  <si>
    <t>D 1.2.03</t>
  </si>
  <si>
    <t>D 1.2.04</t>
  </si>
  <si>
    <t>D 1.2.05</t>
  </si>
  <si>
    <t>D 1.2.06</t>
  </si>
  <si>
    <t>D 1.2.07</t>
  </si>
  <si>
    <t>D 1.3</t>
  </si>
  <si>
    <t>Leuchte</t>
  </si>
  <si>
    <t>Raum- und Sicherheitsleuchten</t>
  </si>
  <si>
    <t>D 1.3.01</t>
  </si>
  <si>
    <t>D 1.3.02</t>
  </si>
  <si>
    <t>D 1.3.03</t>
  </si>
  <si>
    <t>D 1.3.04</t>
  </si>
  <si>
    <t>D 1.4</t>
  </si>
  <si>
    <t>Elektrogerät</t>
  </si>
  <si>
    <t>Elektrogeräte wie Boiler, Waschmaschinen, Heizkörper und dgl.</t>
  </si>
  <si>
    <t>D 1.4.01</t>
  </si>
  <si>
    <t>D 1.4.02</t>
  </si>
  <si>
    <t>D 1.4.03</t>
  </si>
  <si>
    <t>D 1.4.04</t>
  </si>
  <si>
    <t>D 1.4.04.01</t>
  </si>
  <si>
    <t>D 1.4.04.02</t>
  </si>
  <si>
    <t>D 1.4.04.03</t>
  </si>
  <si>
    <t>D 1.5</t>
  </si>
  <si>
    <t>Apparat, Anlage Schwachstrom</t>
  </si>
  <si>
    <t>Schwachstromanlagen und -apparate für Information, Telekommunikation, Evakuierung, Sicherheitstechnik und dgl.</t>
  </si>
  <si>
    <t>D 1.5.01</t>
  </si>
  <si>
    <t>D 1.5.02</t>
  </si>
  <si>
    <t>D 1.5.03</t>
  </si>
  <si>
    <t>D 1.5.04</t>
  </si>
  <si>
    <t>D 1.5.05</t>
  </si>
  <si>
    <t>D 1.5.06</t>
  </si>
  <si>
    <t>D 1.5.07</t>
  </si>
  <si>
    <t>D 1.5.08</t>
  </si>
  <si>
    <t>D 1.5.09</t>
  </si>
  <si>
    <t>D 1.5.10</t>
  </si>
  <si>
    <t>D 1.5.11</t>
  </si>
  <si>
    <t>D 1.5.12</t>
  </si>
  <si>
    <t>D 1.5.13</t>
  </si>
  <si>
    <t>D 1.5.14</t>
  </si>
  <si>
    <t>D 1.5.14.01</t>
  </si>
  <si>
    <t>D 1.5.14.02</t>
  </si>
  <si>
    <t>D 1.6</t>
  </si>
  <si>
    <t>Schwachstrominstallationen für Informations-, Telekommunikations-, Evakuierungs-, Sicherheitsanlagen, Gebäudeautomation, Sicherheits-, technische Brandschutzanlagen und dgl.</t>
  </si>
  <si>
    <t>D 1.6.01</t>
  </si>
  <si>
    <t>D 1.6.02</t>
  </si>
  <si>
    <t>D 1.6.03</t>
  </si>
  <si>
    <t>D 1.6.04</t>
  </si>
  <si>
    <t>D 1.6.05</t>
  </si>
  <si>
    <t>D 1.6.06</t>
  </si>
  <si>
    <t>D 1.6.07</t>
  </si>
  <si>
    <t>D 1.6.08</t>
  </si>
  <si>
    <t>D 1.6.09</t>
  </si>
  <si>
    <t>D 1.6.10</t>
  </si>
  <si>
    <t>D 1.6.11</t>
  </si>
  <si>
    <t>D 1.6.12</t>
  </si>
  <si>
    <t>D 1.6.13</t>
  </si>
  <si>
    <t>D 1.6.13.01</t>
  </si>
  <si>
    <t>D 1.6.13.02</t>
  </si>
  <si>
    <t>D 1.6.13.03</t>
  </si>
  <si>
    <t>D 1.6.13.04</t>
  </si>
  <si>
    <t>D 1.6.13.05</t>
  </si>
  <si>
    <t>D 1.6.13.06</t>
  </si>
  <si>
    <t>D 1.6.14</t>
  </si>
  <si>
    <t>D 1.6.14.01</t>
  </si>
  <si>
    <t>D 1.6.14.02</t>
  </si>
  <si>
    <t>D 1.6.14.03</t>
  </si>
  <si>
    <t>D 1.6.14.04</t>
  </si>
  <si>
    <t>D 1.6.15</t>
  </si>
  <si>
    <t>D 1.6.15.01</t>
  </si>
  <si>
    <t>D 1.6.15.02</t>
  </si>
  <si>
    <t>D 1.6.15.03</t>
  </si>
  <si>
    <t>D 1.6.15.04</t>
  </si>
  <si>
    <t>D 1.6.16</t>
  </si>
  <si>
    <t>D 2</t>
  </si>
  <si>
    <t>Anlagen zur automatischen Regelung, Steuerung, Überwachung und Optimierung des energieeffizienten und sicheren Betriebs der technischen Anlagen, einschliesslich Software und dgl.</t>
  </si>
  <si>
    <t>D 2.1</t>
  </si>
  <si>
    <t>Anlagen als grafische interaktive Verbindungsstelle zum Menschen einschliesslich Software, Hardware, Bedien- und Anzeigegeräte</t>
  </si>
  <si>
    <t>D 2.1.01</t>
  </si>
  <si>
    <t>D 2.1.02</t>
  </si>
  <si>
    <t>D 2.2.03</t>
  </si>
  <si>
    <t>D 2.2.04</t>
  </si>
  <si>
    <t>D 2.2</t>
  </si>
  <si>
    <t>Autonome Automationseinheit bzw. Unterstationen zur Steuerung und Regelung der heizungs-, lüftungs-, klima- und elektrotechnischen Anlagen sowie zur Übernahme von übergeordneten Funktionen der Feldebene und Raumautomation</t>
  </si>
  <si>
    <t>D 2.3</t>
  </si>
  <si>
    <t>D 2.4</t>
  </si>
  <si>
    <t>Anlagen und Geräte für Einzelraum- und Zonenregelungen, einschliesslich integrierter Überwachung, Steuerlogik, Steuerung, Regelung und Optimierung der durch Kommunikationsfunktionen zusammen geschlossenen technischen Gebäudeausrüstung</t>
  </si>
  <si>
    <t>D 2.5</t>
  </si>
  <si>
    <t>D 2.6</t>
  </si>
  <si>
    <t>Kompakte Niederspannungs-Schaltgeräte mit Schutzeinrichtungen und Betreibsmitteln zum Steuern, Messen und Melden</t>
  </si>
  <si>
    <t>D 2.6.01</t>
  </si>
  <si>
    <t>D 2.6.01.01</t>
  </si>
  <si>
    <t>D 2.6.01.02</t>
  </si>
  <si>
    <t>D 2.6.02</t>
  </si>
  <si>
    <t>D 2.6.02.01</t>
  </si>
  <si>
    <t>D 2.6.02.02</t>
  </si>
  <si>
    <t>D 2.6.02.03</t>
  </si>
  <si>
    <t>D 2.6.02.04</t>
  </si>
  <si>
    <t>D 2.6.02.05</t>
  </si>
  <si>
    <t>D 2.6.02.06</t>
  </si>
  <si>
    <t>D 2.6.02.07</t>
  </si>
  <si>
    <t>D 2.7</t>
  </si>
  <si>
    <t>Integration</t>
  </si>
  <si>
    <t>Definieren, Abstimmen und Umsetzen der systeminternen Kommunikation zwischen den Bauteilen der Gebäudeautomation sowie der Informations-, Telekommunikations-, Evakuierungs-, Sicherheits-, technischen Brandschutzanlagen, des Sonnenschutzes, der Verdunkelung und dgl.</t>
  </si>
  <si>
    <t>D 3</t>
  </si>
  <si>
    <t>Anlagen zur Überwachung und zum Schutz von Gegenständen und Personen (Security)</t>
  </si>
  <si>
    <t>D 3.1</t>
  </si>
  <si>
    <t>Gefahrenmeldeanlagen zum Erkennen und Anzeigen der Anwesenheit, des Eindringens oder des versuchten Eindringens in überwachte Bereiche sowie zum automatischen Überwachen von Gegenständen bezüglich unbefugter Wegnahme</t>
  </si>
  <si>
    <t>D 3.1.01</t>
  </si>
  <si>
    <t>D 3.2</t>
  </si>
  <si>
    <t>D 3.2.01</t>
  </si>
  <si>
    <t>D 3.3</t>
  </si>
  <si>
    <t>D 3.3.01</t>
  </si>
  <si>
    <t>D 3.4</t>
  </si>
  <si>
    <t>Perimeterschutz, Umgebungsschutz</t>
  </si>
  <si>
    <t>Anlagen zur Überwachung von Aussenarealen gegen unbefugten Zutritt</t>
  </si>
  <si>
    <t>D 3.4.01</t>
  </si>
  <si>
    <t>D 4</t>
  </si>
  <si>
    <t>Melde-, Lösch- und Abzugsanlagen zum Schutz von Bauwerken und Personen (Safety)</t>
  </si>
  <si>
    <t>D 4.1</t>
  </si>
  <si>
    <t>Meldeanlagen, einschliesslich Brandmelder, Anzeige- und Alarmapparate zur Überwachung und zum Schutz von Bauwerken und Personen vor Brand</t>
  </si>
  <si>
    <t>D 4.1.01</t>
  </si>
  <si>
    <t>D 4.2</t>
  </si>
  <si>
    <t>Meldeanlagen, einschliesslich Gasmelder, Anzeige- und Alarmapparate zur Überwachung und zum Schutz von Bauwerken und Personen vor verschmutzter Atemluft und Explosionsgefahr</t>
  </si>
  <si>
    <t>D 4.2.01</t>
  </si>
  <si>
    <t>D 4.3</t>
  </si>
  <si>
    <t>D 4.3.01</t>
  </si>
  <si>
    <t>D 4.3.02</t>
  </si>
  <si>
    <t>D 4.3.03</t>
  </si>
  <si>
    <t>D 4.3.04</t>
  </si>
  <si>
    <t>D 4.4</t>
  </si>
  <si>
    <t>D 4.4.01</t>
  </si>
  <si>
    <t>D 4.4.02</t>
  </si>
  <si>
    <t>D 4.5</t>
  </si>
  <si>
    <t xml:space="preserve">Schlauchhaspeln, Handfeuerlöscher und dgl. </t>
  </si>
  <si>
    <t>D 4.5.01</t>
  </si>
  <si>
    <t>D 4.5.02</t>
  </si>
  <si>
    <t>D 4.5.02.01</t>
  </si>
  <si>
    <t>D 4.5.02.02</t>
  </si>
  <si>
    <t>D 4.6</t>
  </si>
  <si>
    <t>Rauch- und Wärmeabzugsanlage</t>
  </si>
  <si>
    <t>Anlagen zur Entrauchung im Brandfall</t>
  </si>
  <si>
    <t>D 4.6.01</t>
  </si>
  <si>
    <t>D 4.6.02</t>
  </si>
  <si>
    <t>D 5</t>
  </si>
  <si>
    <t>Wärmeanlage</t>
  </si>
  <si>
    <t>Anlagen zur Lagerung, Erzeugung, Verteilung und Abgabe von Wärme</t>
  </si>
  <si>
    <t>D 5.1</t>
  </si>
  <si>
    <t>Tanks und Lager für feste und flüssige Brennstoffe, einschliesslich Zuleitungen zu den Wärmeerzeugern sowie Tank- und Lagerüberwachung</t>
  </si>
  <si>
    <t>D 5.1.01</t>
  </si>
  <si>
    <t>D 5.1.01.01</t>
  </si>
  <si>
    <t>D 5.1.01.02</t>
  </si>
  <si>
    <t>D 5.1.01.03</t>
  </si>
  <si>
    <t>D 5.1.02</t>
  </si>
  <si>
    <t>D 5.1.02.01</t>
  </si>
  <si>
    <t>D 5.1.02.02</t>
  </si>
  <si>
    <t>D 5.1.02.03</t>
  </si>
  <si>
    <t>D 5.1.02.04</t>
  </si>
  <si>
    <t>D 5.1.02.05</t>
  </si>
  <si>
    <t>D 5.1.02.06</t>
  </si>
  <si>
    <t>D 5.1.02.07</t>
  </si>
  <si>
    <t>D 5.1.03</t>
  </si>
  <si>
    <t>D 5.1.03.01</t>
  </si>
  <si>
    <t>D 5.1.03.02</t>
  </si>
  <si>
    <t>D 5.1.03.03</t>
  </si>
  <si>
    <t>D 5.1.03.04</t>
  </si>
  <si>
    <t>D 5.2</t>
  </si>
  <si>
    <t>Anlagen zur Erzeugung und Rückgewinnung von Wärme, Sensoren, Stellglieder sowie die Abgasabführung, einschliesslich Erdregister, Erdkollektoren, Erdsonden und dgl.</t>
  </si>
  <si>
    <t>D 5.2.01</t>
  </si>
  <si>
    <t>D 5.2.01.01</t>
  </si>
  <si>
    <t>D 5.2.01.02</t>
  </si>
  <si>
    <t>D 5.2.01.03</t>
  </si>
  <si>
    <t>D 5.2.01.04</t>
  </si>
  <si>
    <t>D 5.2.02</t>
  </si>
  <si>
    <t>D 5.2.02.01</t>
  </si>
  <si>
    <t>D 5.2.02.02</t>
  </si>
  <si>
    <t>D 5.2.02.03</t>
  </si>
  <si>
    <t>D 5.2.02.04</t>
  </si>
  <si>
    <t>D 5.2.02.05</t>
  </si>
  <si>
    <t>D 5.2.02.06</t>
  </si>
  <si>
    <t>D 5.2.02.07</t>
  </si>
  <si>
    <t>D 5.2.02.08</t>
  </si>
  <si>
    <t>D 5.2.03</t>
  </si>
  <si>
    <t>D 5.2.03.01</t>
  </si>
  <si>
    <t>D 5.2.03.02</t>
  </si>
  <si>
    <t>D 5.2.03.03</t>
  </si>
  <si>
    <t>D 5.2.04</t>
  </si>
  <si>
    <t>D 5.2.04.01</t>
  </si>
  <si>
    <t>D 5.2.04.02</t>
  </si>
  <si>
    <t>D 5.2.04.03</t>
  </si>
  <si>
    <t>D 5.2.04.04</t>
  </si>
  <si>
    <t>D 5.2.04.05</t>
  </si>
  <si>
    <t>D 5.2.04.06</t>
  </si>
  <si>
    <t>D 5.2.05</t>
  </si>
  <si>
    <t>D 5.2.05.01</t>
  </si>
  <si>
    <t>D 5.2.05.02</t>
  </si>
  <si>
    <t>D 5.2.05.03</t>
  </si>
  <si>
    <t>D 5.2.05.04</t>
  </si>
  <si>
    <t>D 5.2.06</t>
  </si>
  <si>
    <t>D 5.2.07</t>
  </si>
  <si>
    <t>D 5.2.07.01</t>
  </si>
  <si>
    <t>D 5.2.07.02</t>
  </si>
  <si>
    <t>D 5.2.08</t>
  </si>
  <si>
    <t>D 5.2.08.01</t>
  </si>
  <si>
    <t>D 5.2.08.02</t>
  </si>
  <si>
    <t>D 5.2.08.03</t>
  </si>
  <si>
    <t>D 5.2.08.04</t>
  </si>
  <si>
    <t>D 5.3</t>
  </si>
  <si>
    <t>Hauptleitungen zur Verteilung, einschliesslich Pumpen, Ventilen, Sensoren, Anschlussstellen und Dämmung</t>
  </si>
  <si>
    <t>D 5.3.01</t>
  </si>
  <si>
    <t>D 5.3.01.01</t>
  </si>
  <si>
    <t>D 5.3.01.02</t>
  </si>
  <si>
    <t>D 5.3.01.03</t>
  </si>
  <si>
    <t>D 5.3.01.04</t>
  </si>
  <si>
    <t>D 5.3.01.05</t>
  </si>
  <si>
    <t>D 5.4</t>
  </si>
  <si>
    <t>Wärme abgebende Bauteile in Böden, Wänden, Decken und Einzelelemente, einschliesslich Armaturen, Befestigungen Unterverteilungen und dgl.</t>
  </si>
  <si>
    <t>D 5.4.01</t>
  </si>
  <si>
    <t>D 5.4.02</t>
  </si>
  <si>
    <t>D 6</t>
  </si>
  <si>
    <t>Kälteanlage</t>
  </si>
  <si>
    <t>Anlagen zur Lagerung, Erzeugung, Verteilung und Abgabe von Kälte</t>
  </si>
  <si>
    <t>D 6.1</t>
  </si>
  <si>
    <t>Tanks und Lager für feste und flüssige Stoffe, einschliesslich Zuleitungen zu den Kälteerzeugern sowie Tank- und Lagerüberwachung</t>
  </si>
  <si>
    <t>D 6.1.01</t>
  </si>
  <si>
    <t>D 6.1.02</t>
  </si>
  <si>
    <t>D 6.1.03</t>
  </si>
  <si>
    <t>D 6.1.04</t>
  </si>
  <si>
    <t>D 6.2</t>
  </si>
  <si>
    <t>Anlagen zur Erzeugung von Kälte, Sensoren, Stellgliedern und dgl.</t>
  </si>
  <si>
    <t>D 6.2.01</t>
  </si>
  <si>
    <t>D 6.2.02</t>
  </si>
  <si>
    <t>D 6.2.02.01</t>
  </si>
  <si>
    <t>D 6.2.02.02</t>
  </si>
  <si>
    <t>D 6.2.02.03</t>
  </si>
  <si>
    <t>D 6.2.02.04</t>
  </si>
  <si>
    <t>D 6.2.02.05</t>
  </si>
  <si>
    <t>D 6.2.03</t>
  </si>
  <si>
    <t>D 6.2.03.01</t>
  </si>
  <si>
    <t>D 6.2.03.02</t>
  </si>
  <si>
    <t>D 6.2.03.03</t>
  </si>
  <si>
    <t>D 6.2.03.04</t>
  </si>
  <si>
    <t>D 6.2.04</t>
  </si>
  <si>
    <t>D 6.2.04.01</t>
  </si>
  <si>
    <t>D 6.2.04.02</t>
  </si>
  <si>
    <t>D 6.2.04.03</t>
  </si>
  <si>
    <t>D 6.2.04.04</t>
  </si>
  <si>
    <t>D 6.2.04.05</t>
  </si>
  <si>
    <t>D 6.2.05</t>
  </si>
  <si>
    <t>D 6.2.06</t>
  </si>
  <si>
    <t>D 6.2.06.01</t>
  </si>
  <si>
    <t>D 6.2.06.02</t>
  </si>
  <si>
    <t>D 6.2.06.03</t>
  </si>
  <si>
    <t>D 6.2.06.04</t>
  </si>
  <si>
    <t>D 6.2.07</t>
  </si>
  <si>
    <t>D 6.3</t>
  </si>
  <si>
    <t>D 6.3.01</t>
  </si>
  <si>
    <t>D 6.3.02</t>
  </si>
  <si>
    <t>D 6.4</t>
  </si>
  <si>
    <t>Kälteabgebende Bauteile in Böden, Wänden, Decken (wie Kühldecken) und Einzelelemente, einschliesslich Armaturen, Befestigungen Unterverteilungen und dgl.</t>
  </si>
  <si>
    <t>D 6.4.01</t>
  </si>
  <si>
    <t>D 6.4.02</t>
  </si>
  <si>
    <t>D 7</t>
  </si>
  <si>
    <t>D 7.1</t>
  </si>
  <si>
    <t>Aussenluftführung, Fortluftführung</t>
  </si>
  <si>
    <t>Kanäle zur Aussen- und Fortluftführung</t>
  </si>
  <si>
    <t>D 7.1.01</t>
  </si>
  <si>
    <t>D 7.2</t>
  </si>
  <si>
    <t>Geräte zur zentralen Luftaufbereitung, wie Luftfilter, Luftbefeuchter, Luftentfeuchter, Wärmetauscher, Monoblock und dgl.</t>
  </si>
  <si>
    <t>D 7.2.01</t>
  </si>
  <si>
    <t>D 7.2.01.01</t>
  </si>
  <si>
    <t>D 7.2.01.02</t>
  </si>
  <si>
    <t>D 7.2.01.03</t>
  </si>
  <si>
    <t>D 7.2.01.04</t>
  </si>
  <si>
    <t>D 7.2.01.05</t>
  </si>
  <si>
    <t>D 7.2.01.06</t>
  </si>
  <si>
    <t>D 7.2.01.07</t>
  </si>
  <si>
    <t>D 7.2.01.08</t>
  </si>
  <si>
    <t>D 7.2.01.09</t>
  </si>
  <si>
    <t>D 7.2.01.10</t>
  </si>
  <si>
    <t>D 7.2.01.11</t>
  </si>
  <si>
    <t>D 7.2.01.12</t>
  </si>
  <si>
    <t>D 7.3</t>
  </si>
  <si>
    <t>Lufthauptverteilung</t>
  </si>
  <si>
    <t>Hauptkanäle zur Luftverteilung, einschliesslich Klappen und Dämmung</t>
  </si>
  <si>
    <t>D 7.3.01</t>
  </si>
  <si>
    <t>D 7.4</t>
  </si>
  <si>
    <t>Luftabgabe in Decken, Böden, Wänden und Einzelluftabgabe, einschliesslich Regulierungen, Steuerungen, Befestigungen, Dämmung und dgl.</t>
  </si>
  <si>
    <t>D 7.4.01</t>
  </si>
  <si>
    <t>D 7.5</t>
  </si>
  <si>
    <t>Kleinanlage für Zuluft, Abluft</t>
  </si>
  <si>
    <t>Leitungen, Anschlüsse und Apparate für Küchenabluft, Zentralstaubsaugeranlagen, Schutzraumlüftung und dgl.</t>
  </si>
  <si>
    <t>D 7.5.01</t>
  </si>
  <si>
    <t>D 7.5.02</t>
  </si>
  <si>
    <t>D 8</t>
  </si>
  <si>
    <t>Anlagen zur Versorgung mit Wasser, Gas und Druckluft sowie Entsorgung von Wasser</t>
  </si>
  <si>
    <t>D 8.1</t>
  </si>
  <si>
    <t>Armaturen und Apparate für sanitäre Einrichtungen sowie für technische und medizinische Gas-, Druckluftanlagen und dgl.</t>
  </si>
  <si>
    <t>D 8.1.01</t>
  </si>
  <si>
    <t>D 8.1.02</t>
  </si>
  <si>
    <t>D 8.1.03</t>
  </si>
  <si>
    <t>D 8.1.04</t>
  </si>
  <si>
    <t>D 8.1.05</t>
  </si>
  <si>
    <t>D 8.2</t>
  </si>
  <si>
    <t>D 8.3</t>
  </si>
  <si>
    <t>Wasseraufbereitungsanlage, Abwasseraufbereitungsanlage</t>
  </si>
  <si>
    <t>Aufbereitungsanlagen für Trink-, Brauch- und Abwasser</t>
  </si>
  <si>
    <t>D 8.3.01</t>
  </si>
  <si>
    <t>D 8.3.02</t>
  </si>
  <si>
    <t>D 8.3.03</t>
  </si>
  <si>
    <t>D 8.3.04</t>
  </si>
  <si>
    <t>D 8.3.05</t>
  </si>
  <si>
    <t>D 8.3.06</t>
  </si>
  <si>
    <t>D 8.3.07</t>
  </si>
  <si>
    <t>D 8.4</t>
  </si>
  <si>
    <t>Versorgungsleitung</t>
  </si>
  <si>
    <t>D 8.4.01</t>
  </si>
  <si>
    <t>D 8.4.02</t>
  </si>
  <si>
    <t>D 8.4.03</t>
  </si>
  <si>
    <t>D 8.4.04</t>
  </si>
  <si>
    <t>D 8.4.05</t>
  </si>
  <si>
    <t>D 8.5</t>
  </si>
  <si>
    <t>Entsorgungsleitung</t>
  </si>
  <si>
    <t>Innen liegende Sammelleitungen, Fallleitungen, Grundleitungen, Einläufe, einschliesslich Anschlüsse, Entlüftungen, Dämmung und dgl.</t>
  </si>
  <si>
    <t>D 8.5.01</t>
  </si>
  <si>
    <t>D 8.5.02</t>
  </si>
  <si>
    <t>D 8.5.03</t>
  </si>
  <si>
    <t>D 8.5.04</t>
  </si>
  <si>
    <t>D 8.5.05</t>
  </si>
  <si>
    <t>D 8.5.06</t>
  </si>
  <si>
    <t>D 8.6</t>
  </si>
  <si>
    <t>Gasleitungen, -verteilungen sowie technische und medizinische Anschlussstellen</t>
  </si>
  <si>
    <t>D 8.6.01</t>
  </si>
  <si>
    <t>D 8.6.02</t>
  </si>
  <si>
    <t>D 8.7</t>
  </si>
  <si>
    <t>Leitungen, Verteilungen, Anschlussstellen für technische und medizinische Druckluft- und Vakuumanlagen</t>
  </si>
  <si>
    <t>D 8.7.01</t>
  </si>
  <si>
    <t>D 8.7.01.01</t>
  </si>
  <si>
    <t>D 8.7.01.02</t>
  </si>
  <si>
    <t>D 8.7.01.03</t>
  </si>
  <si>
    <t>D 8.7.01.04</t>
  </si>
  <si>
    <t>D 8.7.01.05</t>
  </si>
  <si>
    <t>D 8.7.02</t>
  </si>
  <si>
    <t>D 8.7.03</t>
  </si>
  <si>
    <t>D 9</t>
  </si>
  <si>
    <t>D 9.1</t>
  </si>
  <si>
    <t>Personenaufzüge, einschliesslich Antrieb, Steuerung, Kabinenbeleuchtung und -ausstattung</t>
  </si>
  <si>
    <t>D 9.1.01</t>
  </si>
  <si>
    <t>D 9.2</t>
  </si>
  <si>
    <t>Lastenaufzug</t>
  </si>
  <si>
    <t>Lastenaufzüge, einschliesslich Antrieb, Steuerung, Kabinenbeleuchtung und -ausstattung</t>
  </si>
  <si>
    <t>D 9.2.01</t>
  </si>
  <si>
    <t>D 9.3</t>
  </si>
  <si>
    <t>Bettenaufzug</t>
  </si>
  <si>
    <t>Bettenaufzüge, einschliesslich Antrieb, Steuerung, Kabinenbeleuchtung und -ausstattung</t>
  </si>
  <si>
    <t>D 9.3.01</t>
  </si>
  <si>
    <t>D 9.4</t>
  </si>
  <si>
    <t>D 9.4.01</t>
  </si>
  <si>
    <t>D 9.5</t>
  </si>
  <si>
    <t>Hubtische, Verladestationen, Aufzüge und Hebeeinrichtungen für Personen mit eingeschränkter Mobilität, Befahranlagen für Fassaden und Dächer sowie Schrägaufzüge, einschliesslich Antrieb und Steuerung</t>
  </si>
  <si>
    <t>D 9.5.01</t>
  </si>
  <si>
    <t>D 9.5.02</t>
  </si>
  <si>
    <t>D 9.5.03</t>
  </si>
  <si>
    <t>D 9.5.04</t>
  </si>
  <si>
    <t>D 9.6</t>
  </si>
  <si>
    <t>D 9.6.01</t>
  </si>
  <si>
    <t>D 9.7</t>
  </si>
  <si>
    <t>Weitere Transportanlage</t>
  </si>
  <si>
    <t>Automatische Warentransportanlagen, Rohrpostanlagen, Schiebeschrankanlagen, Rollgestellanlagen und dgl., einschliesslich Antrieb und Steuerung</t>
  </si>
  <si>
    <t>D 9.7.01</t>
  </si>
  <si>
    <t>D 9.7.02</t>
  </si>
  <si>
    <t>Äussere Bekleidung und Beschichtungen von Aussenwänden, einschliesslich Einbauten</t>
  </si>
  <si>
    <t>E 1</t>
  </si>
  <si>
    <t>Äussere Bekleidung und Beschichtungen von Aussenwänden unter Terrain</t>
  </si>
  <si>
    <t>E 1.1</t>
  </si>
  <si>
    <t>Abdichtung, Beschichtung unter Terrain</t>
  </si>
  <si>
    <t>Äussere Abdichtungen von Aussenwand unter Terrain, einschliesslich Anschlüsse</t>
  </si>
  <si>
    <t>E 1.2</t>
  </si>
  <si>
    <t>E 1.3</t>
  </si>
  <si>
    <t>E 2</t>
  </si>
  <si>
    <t>E 2.1</t>
  </si>
  <si>
    <t>E 2.1.01</t>
  </si>
  <si>
    <t>E 2.1.02</t>
  </si>
  <si>
    <t>E 2.2</t>
  </si>
  <si>
    <t>Aussenwärmedämmung mit Gewebeeinlage, Grund- und Deckputz (Kompaktfassade), einschliesslich Befestigungen, Kanten, Leibungen und Abschlüsse</t>
  </si>
  <si>
    <t>E 2.2.01</t>
  </si>
  <si>
    <t>E 2.3</t>
  </si>
  <si>
    <t>Fassadenbekleidungen, einschliesslich Wärmedämmung und Unterkonstruktion</t>
  </si>
  <si>
    <t>E 2.3.01</t>
  </si>
  <si>
    <t>E 2.4</t>
  </si>
  <si>
    <t>Fassadensystem</t>
  </si>
  <si>
    <t>Fassadensysteme über ein oder mehrere Geschosse wie Vorhangfassaden, einschliesslich Fenster und Sonnenschutz</t>
  </si>
  <si>
    <t>E 2.4.01</t>
  </si>
  <si>
    <t>E 2.5</t>
  </si>
  <si>
    <t>Bekleidung Untersicht</t>
  </si>
  <si>
    <t>E 2.5.01</t>
  </si>
  <si>
    <t>E 2.6</t>
  </si>
  <si>
    <t>Geländer, Gitter und dgl. zu Fenstern, Balkonen und Dacheinbauten, ohne integrierte Absturzsicherungen zu Fenstern, Dacheinbauten und dgl.</t>
  </si>
  <si>
    <t>E 2.6.01</t>
  </si>
  <si>
    <t>E 3</t>
  </si>
  <si>
    <t>Einbaute zu Aussenwand</t>
  </si>
  <si>
    <t>E 3.1</t>
  </si>
  <si>
    <t>Fenster in Aussenwand, einschliesslich Fensterbänke, Anschlüsse, Abdichtungen, Beschläge, Antriebe, integrierte Absturzsicherungen und dgl.</t>
  </si>
  <si>
    <t>E 3.1.01</t>
  </si>
  <si>
    <t>E 3.2</t>
  </si>
  <si>
    <t>Türen und Tore, einschliesslich Anschlüsse, Abdichtungen, Beschläge, Antriebe, Steuerung und dgl.</t>
  </si>
  <si>
    <t>E 3.2.01</t>
  </si>
  <si>
    <t>E 3.2.01.01</t>
  </si>
  <si>
    <t>E 3.2.01.02</t>
  </si>
  <si>
    <t>E 3.2.01.03</t>
  </si>
  <si>
    <t>E 3.2.02</t>
  </si>
  <si>
    <t>E 3.2.03</t>
  </si>
  <si>
    <t>E 3.2.04</t>
  </si>
  <si>
    <t>E 3.3</t>
  </si>
  <si>
    <t>Sonnenschutz</t>
  </si>
  <si>
    <t>Äussere Sonnen- und Wetterschutzanlagen wie  Lamellenstoren, Markisen, Rollläden und Blendschutzanlagen, einschliesslich Antriebe</t>
  </si>
  <si>
    <t>E 3.3.01</t>
  </si>
  <si>
    <t>E 3.3.02</t>
  </si>
  <si>
    <t>Dachhäute und Dacheinbauten, einschliesslich Spenglerarbeiten und Blitzschutz</t>
  </si>
  <si>
    <t>F 1</t>
  </si>
  <si>
    <t>Dachhäute, einschliesslich Spenglerarbeiten und Blitzschutz</t>
  </si>
  <si>
    <t>F 1.1</t>
  </si>
  <si>
    <t>Äussere Abdichtungen, Wärmedämmungen und Schutzschichten unter Terrain, einschliesslich Anschlüsse sowie Spenglerarbeiten</t>
  </si>
  <si>
    <t>F 1.2</t>
  </si>
  <si>
    <t>Flachdach</t>
  </si>
  <si>
    <t>Dampfbremse, Dämmung, Abdichtung, Beschwerungsschicht, An- und Abschlüsse aus Blech, Nutzschichten, Dachbegrünung und integrierte Systeme zur Energieerzeugung</t>
  </si>
  <si>
    <t>F 1.2.01</t>
  </si>
  <si>
    <t>F 1.2.02</t>
  </si>
  <si>
    <t>F 1.3</t>
  </si>
  <si>
    <t>Geneigtes Dach</t>
  </si>
  <si>
    <t>Dampfbremse, Dämmung, Unterdach, Konterlattung, Eindeckung, An- und Abschlüsse aus Blech, Dachbegrünung sowie integrierte Systeme zur Energieerzeugung</t>
  </si>
  <si>
    <t>F 1.3.01</t>
  </si>
  <si>
    <t>F 1.3.02</t>
  </si>
  <si>
    <t>F 1.4</t>
  </si>
  <si>
    <t>Blitzschutz</t>
  </si>
  <si>
    <t>Äussere Blitzschutzanlagen mit Fang- und Ableitungen</t>
  </si>
  <si>
    <t>F 1.4.01</t>
  </si>
  <si>
    <t>F 2</t>
  </si>
  <si>
    <t>Einbaute zu Dach</t>
  </si>
  <si>
    <t>Fenster, Oberlichter, Ausstiege und dgl. zu Dächern, einschliesslich Anschlüsse und integrierte Absturzsicherungen</t>
  </si>
  <si>
    <t>F 2.1</t>
  </si>
  <si>
    <t>Einbaute zu Flachdach</t>
  </si>
  <si>
    <t>Oberlichter, Ausstiege und dgl. zu Flachdächern, einschliesslich Anschlüsse, Abdichtungen, Beschläge, Antriebe, Sonnenschutz und integrierte Absturzsicherungen</t>
  </si>
  <si>
    <t>F 2.1.01</t>
  </si>
  <si>
    <t>F 2.1.02</t>
  </si>
  <si>
    <t>F 2.1.03</t>
  </si>
  <si>
    <t>F 2.2</t>
  </si>
  <si>
    <t>Einbaute zu geneigtem Dach</t>
  </si>
  <si>
    <t>Fenster, Ausstiege und dgl. zu geneigten Dächern, einschliesslich Anschlüsse, Abdichtungen, Beschläge, Antriebe, Sonnenschutz und integrierte Absturzsicherungen</t>
  </si>
  <si>
    <t>F 2.2.01</t>
  </si>
  <si>
    <t>F 2.2.02</t>
  </si>
  <si>
    <t>F 2.2.03</t>
  </si>
  <si>
    <t>G 1</t>
  </si>
  <si>
    <t>Trennwand, Tür, Tor</t>
  </si>
  <si>
    <t>Feste und bewegliche Trennwände, Vorsatzschalen und Verglasungen sowie innere Türen, Tore und Fenster</t>
  </si>
  <si>
    <t>G 1.1</t>
  </si>
  <si>
    <t>Feststehende Trennwand</t>
  </si>
  <si>
    <t>Feste Trennwände (nicht zur Konstruktion bzw. zur Ausstattung gehörend) wie Leichtbauwände, innere Verglasungen und dgl.</t>
  </si>
  <si>
    <t>G 1.1.01</t>
  </si>
  <si>
    <t>G 1.1.02</t>
  </si>
  <si>
    <t>G 1.1.03</t>
  </si>
  <si>
    <t>G 1.2</t>
  </si>
  <si>
    <t>Bewegliche Trennwände (nicht zur Konstruktion bzw. zur Ausstattung gehörend) wie Elementwände, innere Verglasungen und dgl.</t>
  </si>
  <si>
    <t>G 1.2.01</t>
  </si>
  <si>
    <t>G 1.2.02</t>
  </si>
  <si>
    <t>G 1.2.03</t>
  </si>
  <si>
    <t>G 1.2.04</t>
  </si>
  <si>
    <t>G 1.3</t>
  </si>
  <si>
    <t>Innere Fenster, einschliesslich Anschlüsse, Abdichtungen, Beschläge, Antriebe und dgl.</t>
  </si>
  <si>
    <t>G 1.3.01</t>
  </si>
  <si>
    <t>G 1.4</t>
  </si>
  <si>
    <t>Innentür, Innentor</t>
  </si>
  <si>
    <t>Innere Türen und Tore, einschliesslich Anschlüsse, Abdichtungen, Beschläge, Antriebe, Steuerung und dgl.</t>
  </si>
  <si>
    <t>G 1.4.01</t>
  </si>
  <si>
    <t>G 1.4.01.01</t>
  </si>
  <si>
    <t>G 1.4.01.02</t>
  </si>
  <si>
    <t>G 1.4.01.04</t>
  </si>
  <si>
    <t>G 1.4.02</t>
  </si>
  <si>
    <t>G 1.4.03</t>
  </si>
  <si>
    <t>G 1.5</t>
  </si>
  <si>
    <t>Verdunkelung</t>
  </si>
  <si>
    <t>Innere Verdunkelung und Blendschutz, einschliesslich Antriebe</t>
  </si>
  <si>
    <t>G 1.5.01</t>
  </si>
  <si>
    <t>G 1.5.02</t>
  </si>
  <si>
    <t>G 2</t>
  </si>
  <si>
    <t>G 2.1</t>
  </si>
  <si>
    <t>Estriche, Doppelböden und dgl. als Träger fertiger Bodenbeläge, einschliesslich Dämmungen und Abdichtungen</t>
  </si>
  <si>
    <t>G 2.1.01</t>
  </si>
  <si>
    <t>G 2.1.02</t>
  </si>
  <si>
    <t>G 2.1.03</t>
  </si>
  <si>
    <t>G 2.2</t>
  </si>
  <si>
    <t>Fertiger Bodenbelag</t>
  </si>
  <si>
    <t>Fertige und fugenlose Bodenbeläge und Beschichtungen, einschliesslich Sockel und Oberflächenbehandlung</t>
  </si>
  <si>
    <t>G 2.2.01</t>
  </si>
  <si>
    <t>G 2.2.02</t>
  </si>
  <si>
    <t>G 2.2.03</t>
  </si>
  <si>
    <t>G 2.2.04</t>
  </si>
  <si>
    <t>G 2.2.05</t>
  </si>
  <si>
    <t>G 2.2.06</t>
  </si>
  <si>
    <t>G 2.2.07</t>
  </si>
  <si>
    <t>G 2.2.08</t>
  </si>
  <si>
    <t>G 3</t>
  </si>
  <si>
    <t>G 3.1</t>
  </si>
  <si>
    <t>Unterkonstruktion zu Wandbekleidung</t>
  </si>
  <si>
    <t>Unterkonstruktionen, Vorsatzschalen, Putze und dgl. als Träger fertiger Bekleidungen, einschliesslich Dämmungen, Dichtungen und Befestigungen</t>
  </si>
  <si>
    <t>G 3.1.01</t>
  </si>
  <si>
    <t>G 3.2</t>
  </si>
  <si>
    <t>Fertige Wandbekleidung</t>
  </si>
  <si>
    <t>Fertige fugenlose Bekleidungen und Beschichtungen von Wänden und Stützen im Gebäude</t>
  </si>
  <si>
    <t>G 3.2.01</t>
  </si>
  <si>
    <t>G 3.2.02</t>
  </si>
  <si>
    <t>G 3.2.03</t>
  </si>
  <si>
    <t>G 3.2.04</t>
  </si>
  <si>
    <t>G 3.2.05</t>
  </si>
  <si>
    <t>G 3.2.06</t>
  </si>
  <si>
    <t>G 4</t>
  </si>
  <si>
    <t>Bekleidungen und Beschichtungen von Decken und Innenseiten von Dächern</t>
  </si>
  <si>
    <t>G 4.1</t>
  </si>
  <si>
    <t>G 4.1.01</t>
  </si>
  <si>
    <t>G 4.1.02</t>
  </si>
  <si>
    <t>G 4.1.03</t>
  </si>
  <si>
    <t>G 4.2</t>
  </si>
  <si>
    <t>Fertige Deckenbekleidung</t>
  </si>
  <si>
    <t>Fertige fugenlose Bekleidungen und Beschichtungen von Decken und Innenseiten von Dächern auf Unterkonstruktion</t>
  </si>
  <si>
    <t>G 4.2.01</t>
  </si>
  <si>
    <t>G 4.2.02</t>
  </si>
  <si>
    <t>G 4.2.03</t>
  </si>
  <si>
    <t>G 5</t>
  </si>
  <si>
    <t>Einbauten wie Einbauschränke, Einbauküchen, Öfen, Briefkästen, Begrünung im Gebäude und dgl. sowie Schutzeinrichtungen wie Geländer, Gitter, Schliessanlagen, Schutzraumeinrichtungen und dgl.</t>
  </si>
  <si>
    <t>G 5.1</t>
  </si>
  <si>
    <t>Einbauschrank, Regal</t>
  </si>
  <si>
    <t>G 5.1.01</t>
  </si>
  <si>
    <t>G 5.1.02</t>
  </si>
  <si>
    <t>G 5.1.03</t>
  </si>
  <si>
    <t>G 5.2</t>
  </si>
  <si>
    <t>Haushalts- und Kleinküchen, einschliesslich Geräte, Armaturen und Zubehör</t>
  </si>
  <si>
    <t>G 5.2.01</t>
  </si>
  <si>
    <t>G 5.2.02</t>
  </si>
  <si>
    <t>G 5.2.02.01</t>
  </si>
  <si>
    <t>G 5.2.02.02</t>
  </si>
  <si>
    <t>G 5.2.02.03</t>
  </si>
  <si>
    <t>G 5.2.02.04</t>
  </si>
  <si>
    <t>G 5.3</t>
  </si>
  <si>
    <t>G 5.4</t>
  </si>
  <si>
    <t>Schutzeinrichtung</t>
  </si>
  <si>
    <t>Geländer, Handläufe, Rammschutz, mechanische und mechatronische Schliessanlagen, Schutzraumbauteile, -einrichtungen und dgl.</t>
  </si>
  <si>
    <t>G 5.4.01</t>
  </si>
  <si>
    <t>G 5.4.02</t>
  </si>
  <si>
    <t>G 5.4.03</t>
  </si>
  <si>
    <t>G 5.4.03.01</t>
  </si>
  <si>
    <t>G 5.4.03.02</t>
  </si>
  <si>
    <t>G 5.4.04</t>
  </si>
  <si>
    <t>G 5.4.04.01</t>
  </si>
  <si>
    <t>G 5.4.04.02</t>
  </si>
  <si>
    <t>G 5.4.04.03</t>
  </si>
  <si>
    <t>G 5.4.04.04</t>
  </si>
  <si>
    <t>G 5.5</t>
  </si>
  <si>
    <t>Ofen, Cheminée</t>
  </si>
  <si>
    <t>Öfen und Cheminées, einschliesslich Anschlüsse</t>
  </si>
  <si>
    <t>G 5.6</t>
  </si>
  <si>
    <t>Kleinbauteil</t>
  </si>
  <si>
    <t>Briefkästen, Pneuschränke, Wäschehängen und dgl.</t>
  </si>
  <si>
    <t>G 5.6.01</t>
  </si>
  <si>
    <t>G 5.6.02</t>
  </si>
  <si>
    <t>G 5.7</t>
  </si>
  <si>
    <t>Begrünung im Gebäude</t>
  </si>
  <si>
    <t>Fest eingebaute Pflanztröge, Wasserflächen und dgl. im Gebäude</t>
  </si>
  <si>
    <t>G 6</t>
  </si>
  <si>
    <t>Nachträgliches Erstellen und Schliessen von Durchbrüchen und Schlitzen in Bauteilen des Ausbaus sowie Abschottungen und Reinigung</t>
  </si>
  <si>
    <t>G 6.1</t>
  </si>
  <si>
    <t>Nachträgliches Erstellen und Schliessen von Durchbrüchen und Schlitzen in Bauteilen zu Ausbau</t>
  </si>
  <si>
    <t>G 6.2</t>
  </si>
  <si>
    <t>G 6.2.01</t>
  </si>
  <si>
    <t>G 6.2.02</t>
  </si>
  <si>
    <t>G 6.3</t>
  </si>
  <si>
    <t xml:space="preserve">Bau- und Endreinigung, Kanalisationsspülung, Bautrocknung, Bauheizung und dgl. </t>
  </si>
  <si>
    <t>H 1</t>
  </si>
  <si>
    <t>Produktionsanlage, Laboranlage</t>
  </si>
  <si>
    <t>Eingebaute Produktions- und Laboranlagen, einschliesslich Maschinen, Apparate, Steuerung und Medienversorgung</t>
  </si>
  <si>
    <t>H 1.1</t>
  </si>
  <si>
    <t>Versorgung, Entsorgung für Produktionsanlage, Laboranlage</t>
  </si>
  <si>
    <t>Versorgung von Produktions- und Laboranlagen mit Medien und dgl. sowie Entsorgung</t>
  </si>
  <si>
    <t>H 1.2</t>
  </si>
  <si>
    <t>Apparat für Produktionsanlage, Laboranlage</t>
  </si>
  <si>
    <t>Eingebaute Maschinen und Apparate für Produktions- und Laboranlagen</t>
  </si>
  <si>
    <t>H 1.3</t>
  </si>
  <si>
    <t>Steuerung für Produktionsanlage, Laboranlage</t>
  </si>
  <si>
    <t>Systeme zur Steuerung der Produktions- und Laboranlagen</t>
  </si>
  <si>
    <t>H 1.4</t>
  </si>
  <si>
    <t>Einbaute in Produktionsanlage, Laboranlage</t>
  </si>
  <si>
    <t>Einbauten in Produktions- und Laboranlagen</t>
  </si>
  <si>
    <t>H 2</t>
  </si>
  <si>
    <t>Eingebaute Anlagen zur Zubereitung, Lagerung und Ausgabe von Speisen und Getränken, einschliesslich Maschinen, Apparate und Medienversorgung</t>
  </si>
  <si>
    <t>H 2.1</t>
  </si>
  <si>
    <t>Versorgung, Entsorgung für Grossküche</t>
  </si>
  <si>
    <t>H 2.2</t>
  </si>
  <si>
    <t>Apparat für Grossküche</t>
  </si>
  <si>
    <t>Eingebaute Maschinen und Apparate für Grossküchen</t>
  </si>
  <si>
    <t>H 2.2.01</t>
  </si>
  <si>
    <t>H 2.3</t>
  </si>
  <si>
    <t>Steuerung für Grossküche</t>
  </si>
  <si>
    <t>Systeme zur Steuerung von Grossküchen</t>
  </si>
  <si>
    <t>H 2.3.01</t>
  </si>
  <si>
    <t>H 2.4</t>
  </si>
  <si>
    <t>Einbaute in Grossküche</t>
  </si>
  <si>
    <t>Einbauten in Grossküchen</t>
  </si>
  <si>
    <t>H 2.4.01</t>
  </si>
  <si>
    <t>H 2.4.02</t>
  </si>
  <si>
    <t>H 3</t>
  </si>
  <si>
    <t>Wäschereianlage, Reinigungsanlage</t>
  </si>
  <si>
    <t>H 3.1</t>
  </si>
  <si>
    <t>Versorgung, Entsorgung für Wäschereianlage, Reinigungsanlage</t>
  </si>
  <si>
    <t>H 3.2</t>
  </si>
  <si>
    <t>Apparat für Wäschereianlage, Reinigungsanlage</t>
  </si>
  <si>
    <t>Eingebaute Maschinen und Apparate für Wäscherei- und Reinigungsanlagen</t>
  </si>
  <si>
    <t>H 3.3</t>
  </si>
  <si>
    <t>Steuerung für Wäschereianlage, Reinigungsanlage</t>
  </si>
  <si>
    <t>Systeme zur Steuerung von Wäscherei- und Reinigungsanlagen</t>
  </si>
  <si>
    <t>H 3.4</t>
  </si>
  <si>
    <t>Einbaute in Wäschereianlage, Reinigungsanlage</t>
  </si>
  <si>
    <t>Einbaute in Wäscherei- und Reinigungsanlage</t>
  </si>
  <si>
    <t>H 3.4.01</t>
  </si>
  <si>
    <t>H 4</t>
  </si>
  <si>
    <t>Spitalanlage</t>
  </si>
  <si>
    <t>H 4.1</t>
  </si>
  <si>
    <t>Vitaldatenüberwachung, Diagnostik</t>
  </si>
  <si>
    <t>Vitaldatenüberwachung und Diagnostik, einschliesslich Archivierungssysteme, Zubehör und dgl.</t>
  </si>
  <si>
    <t>H 4.1.1</t>
  </si>
  <si>
    <t>Vitaldatenüberwachung</t>
  </si>
  <si>
    <t>Dauerüberwachung der Vitaldaten von Patienten mit zentraler Überwachung, Monitoren, Messmodulen, Auswert-, Ausgabegeräten und dgl., einschliesslich Archivierungssysteme und Zubehör</t>
  </si>
  <si>
    <t>H 4.1.2</t>
  </si>
  <si>
    <t>Röntgendiagnostik</t>
  </si>
  <si>
    <t>Röntgendiagnostikanlagen, wie Röntgenanlagen, Computertomographen, fahrbare Röntgengeräte, Hilfseinrichtungen, Abschirmungen (wie mobile Bleiwände, Kabinen) und dgl., einschliesslich Archivierungssysteme und Zubehör, ohne mit dem Bauwerk fest verbundene Abschirmungen</t>
  </si>
  <si>
    <t>H 4.1.3</t>
  </si>
  <si>
    <t>Ultraschalldiagnostik</t>
  </si>
  <si>
    <t>Ultraschalldiagnostikanlagen wie Ultraschall-A-Bildgeräte, Ultraschall-TM-Bildgeräte, Ultraschall-Schnittbildgeräte, Ultraschall-Doppler und dgl., einschliesslich Archivierungssysteme und Zubehör</t>
  </si>
  <si>
    <t>H 4.1.4</t>
  </si>
  <si>
    <t>Nukleardiagnostik</t>
  </si>
  <si>
    <t>Nukleardiagnostikanlagen, wie Gammakameras, Messplätze, Positronen-Emmissions-Tomographen, Abschirmungen (wie mobile Bleiwände, Kabinen) und dgl., einschliesslich Archivierungssysteme und Zubehör, ohne mit dem Bauwerk fest verbundene Abschirmungen</t>
  </si>
  <si>
    <t>H 4.1.5</t>
  </si>
  <si>
    <t>Magnetresonanzdiagnostik</t>
  </si>
  <si>
    <t>Magnetresonanzdiagnostikanlagen mit Hilfseinrichtungen, Abschirmungen (wie Kabinen) und dgl., einschliesslich Archivierungssysteme und Zubehör</t>
  </si>
  <si>
    <t>H 4.1.6</t>
  </si>
  <si>
    <t>Elektromedizin</t>
  </si>
  <si>
    <t>Elektromedizin-Anlagen, wie Messgeräte für bioelektrische und akustische Potenziale, physiologische Drücke und Strömungen, sonstige medizinisch physiologische Grössen, elektromedizinische Funktionsdiagnostik (EKG) sowie diagnostische Reizstromgeräte und dgl., einschliesslich Archivierungssysteme und Zubehör</t>
  </si>
  <si>
    <t>H 4.1.7</t>
  </si>
  <si>
    <t>Spezielle Diagnostik</t>
  </si>
  <si>
    <t>Spezielle Diagnostikanlagen, wie Thermographie-, Telemetriegeräte und dgl., einschliesslich Archivierungssyteme und Zubehör</t>
  </si>
  <si>
    <t>H 4.1.8</t>
  </si>
  <si>
    <t>Endoskopie</t>
  </si>
  <si>
    <t>Endoskopieanlagen, wie starre und flexible Endoskope zur Einführung in natürliche oder operativ hergestellte Körperöffnungen und dgl., einschliesslich Archivierungssysteme und Zubehör</t>
  </si>
  <si>
    <t>H 4.1.9</t>
  </si>
  <si>
    <t>Kombinierte, weitere Diagnostik</t>
  </si>
  <si>
    <t>Kombinierte und weitere Diagnostikanlagen entsprechend den oben genannten Teilelementen, wie Gamma-Computertomograph, Positronen-Emmissions-Tomograph-Magnetresonanztomograph, computerassistierte Diagnostik und dgl., einschliesslich Archivierungssysteme und Zubehör</t>
  </si>
  <si>
    <t>H 4.2</t>
  </si>
  <si>
    <t>Gerät für Pflege</t>
  </si>
  <si>
    <t>Geräte für die allgemeine und erweiterte Pflege, wie Medizinalgas-, Absauggeräte, Pumpen, Atemtherapie-, Antidekubitus- Geräte sowie Infusions-, Transfusions-, Inkubationsgeräte, Schrittmacher und dgl., einschliesslich Zubehör</t>
  </si>
  <si>
    <t>H 4.2.1</t>
  </si>
  <si>
    <t>Gerät für allgemeine, erweiterte Pflege</t>
  </si>
  <si>
    <t>H 4.3</t>
  </si>
  <si>
    <t>Gerät für Behandlung</t>
  </si>
  <si>
    <t>Geräte für die Anästhesie, Chirurgie, Therapie, Strahlentherapie, Geräte für Menschen mit Behinderung, Geräte für weitere Behandlungen sowie medizinische Kälte- und Wärmeanlagen und dgl., einschliesslich Zubehör</t>
  </si>
  <si>
    <t>H 4.3.1</t>
  </si>
  <si>
    <t>Gerät für Anästhesie</t>
  </si>
  <si>
    <t>Gerät für die Anästhesie wie Anästhesie-Respiratoren, Beatmungs-, Reanimationsgeräte und dgl., einschliesslich Zubehör</t>
  </si>
  <si>
    <t>H 4.3.2</t>
  </si>
  <si>
    <t>Gerät für Chirurgie</t>
  </si>
  <si>
    <t>Gerät für die Chirurgie wie Schneide-, Koagulations-, Bohr-, Trenn-, Herz-, Kreislaufgeräte, OP-Pumpen, -Pendel, -Mikroskope und Lichtquellen, IT-basierte OP-Systeme, Hyperthermie-, Hypothermiegeräte und dgl., einschliesslich Zubehör</t>
  </si>
  <si>
    <t>H 4.3.3</t>
  </si>
  <si>
    <t>Gerät für Therapie</t>
  </si>
  <si>
    <t>Gerät für die Therapie wie Elektro-, Ultraschall-, Licht-, Bäder-, Thermo- (Kälte, Wärme), Bewegungstherapie, Massage-, Ergotherapie-, Hämodialysegeräte und dgl., einschliesslich Zubehör</t>
  </si>
  <si>
    <t>H 4.3.4</t>
  </si>
  <si>
    <t>Gerät für Strahlentherapie</t>
  </si>
  <si>
    <t>Geräte für die Strahlentherapie wie konventionelle Bestrahlungs-, Telegammageräte, Teilchenbeschleuniger, interstitielle und intrakavitäre Therapiegeräte und dgl., einschliesslich Bestrahlungsplanung und Zubehör</t>
  </si>
  <si>
    <t>H 4.3.5</t>
  </si>
  <si>
    <t>Gerät für Menschen mit Behinderung, weitere Behandlung</t>
  </si>
  <si>
    <t>Geräte für Menschen mit Behinderung und Geräte für weitere Behandlungen wie Sprech-, Hör-, Sehhilfen und dgl., einschliesslich Zubehör</t>
  </si>
  <si>
    <t>H 4.3.6</t>
  </si>
  <si>
    <t>Medizinisches Kältegerät, Wärmegerät</t>
  </si>
  <si>
    <t>Medizinische Kälte- und Wärmegeräte, wie Kühl-, Gefriergeräte, Kühlzellen, Wärmeschränke und dgl.</t>
  </si>
  <si>
    <t>H 4.4</t>
  </si>
  <si>
    <t>Messen, Analysieren</t>
  </si>
  <si>
    <t>Geräte und Anlagen für Umgang mit Stoffen, für Analyse und Dosimetrie</t>
  </si>
  <si>
    <t>H 4.4.1</t>
  </si>
  <si>
    <t>Umgang mit Stoffen</t>
  </si>
  <si>
    <t>Zusammenbringen, Trennen, Dosieren und Fördern von Stoffen</t>
  </si>
  <si>
    <t>H 4.4.2</t>
  </si>
  <si>
    <t>Analyse</t>
  </si>
  <si>
    <t>Thermische und optische Analyse- und Apothekengeräte sowie -anlagen und dgl.</t>
  </si>
  <si>
    <t>H 4.4.3</t>
  </si>
  <si>
    <t>Dosimetrie</t>
  </si>
  <si>
    <t>Bestimmung der aktuellen und kumulierten Strahlungsdosis sowie Keim- und Partikelbestimmung</t>
  </si>
  <si>
    <t>H 4.5</t>
  </si>
  <si>
    <t>Reinigung, Trocknung, Desinfektion und Sterilisation von medizinisch genutzten Materialien und Räumen</t>
  </si>
  <si>
    <t>H 4.5.1</t>
  </si>
  <si>
    <t>Reinigung, Desinfektion</t>
  </si>
  <si>
    <t>Reinigung, Trocknung, Desinfektion von medizinisch genutzten Materialien und Räumen</t>
  </si>
  <si>
    <t>H 4.5.2</t>
  </si>
  <si>
    <t>Sterilisation</t>
  </si>
  <si>
    <t>Sterilisation von Materialien einschliesslich Eigendampferzeuger, ohne zentrale Dampferzeuger und Druckluftanlagen</t>
  </si>
  <si>
    <t>H 4.6</t>
  </si>
  <si>
    <t>Medizinisches Mobiliar</t>
  </si>
  <si>
    <t>Medizinisches Mobiliar wie Schränke, Regale, Korpusse, Tische, Sitzmöbel, Betten, Liegen, medizinisches Kleinmobiliar sowie Leuchten und dgl.</t>
  </si>
  <si>
    <t>H 4.6.1</t>
  </si>
  <si>
    <t>Schrank, Regal, Korpus</t>
  </si>
  <si>
    <t>Medizinische Schränke, Regale und Korpusse wie Röntgenfilm- Archivschränke, Apothekerschränke und dgl., ohne Wärmeschränke</t>
  </si>
  <si>
    <t>H 4.6.2</t>
  </si>
  <si>
    <t>Tisch</t>
  </si>
  <si>
    <t>Medizinische Tische wie Patientennachttische, Präparationstische, Instrumententische und dgl.</t>
  </si>
  <si>
    <t>H 4.6.3</t>
  </si>
  <si>
    <t>Sitzmobiliar</t>
  </si>
  <si>
    <t>Medizinische Sitzmöbel wie Untersuchungsstühle, Gynäkologiestühle, Chirurgiehocker und dgl.</t>
  </si>
  <si>
    <t>H 4.6.4</t>
  </si>
  <si>
    <t>Bett, Liege</t>
  </si>
  <si>
    <t>Operationstische sowie medizinische Betten und Liegen wie Endoskopietische, Krankenhausbetten, Zubehör und Transporter für Operationstische und dgl. ohne Patientennachttische, Präparationstische, Instrumententische und dgl.</t>
  </si>
  <si>
    <t>H 4.6.5</t>
  </si>
  <si>
    <t>Medizinisches Kleinmobiliar</t>
  </si>
  <si>
    <t>Medizinisches Kleinmobiliar wie Infusionsständer, Trommelständer und dgl.</t>
  </si>
  <si>
    <t>H 4.6.6</t>
  </si>
  <si>
    <t>Medizinische Leuchte</t>
  </si>
  <si>
    <t>Medizinische Leuchten wie Untersuchungsleuchten, Operationsleuchten und dgl.</t>
  </si>
  <si>
    <t>H 4.7</t>
  </si>
  <si>
    <t>H 4.7.1</t>
  </si>
  <si>
    <t>Medizinisches Instrumentarium</t>
  </si>
  <si>
    <t>Kleinere Gegenstände, Handgeräte, Behandlungsinstrumente, Gefässe und Behälter für medizinische Zwecke, wie Stethoskop, Fieberthermometer, Medikamentendispenser und dgl.</t>
  </si>
  <si>
    <t>H 4.7.2</t>
  </si>
  <si>
    <t>Medizinischer Wagen</t>
  </si>
  <si>
    <t>Wagen für medizinische Zwecke wie Endoskopiewagen, Gerätewagen, Narkosewagen, Beschickungswagen, Wagen für Pflegeutensilien, Rollmobiliar und dgl.</t>
  </si>
  <si>
    <t>H 4.8</t>
  </si>
  <si>
    <t>Medizinische Textilien wie Bettwaren, Stütz-, Polstermaterialien, Bekleidung, Schutzanzüge und Abdeckungen</t>
  </si>
  <si>
    <t>H 4.8.1</t>
  </si>
  <si>
    <t>Bettware</t>
  </si>
  <si>
    <t>Bettwaren mit besonderen Anforderungen, z.B. für Diagnostik, Pflege, Behandlung und Therapie wie Antidekubitus-Bettwaren, Vakuummatratzen und dgl.</t>
  </si>
  <si>
    <t>H 4.8.2</t>
  </si>
  <si>
    <t>Stützmaterial, Polstermaterial</t>
  </si>
  <si>
    <t>Medizinische Textilien zur Lagerung, Stützung und Polsterung wie Manschetten, Druckbandagen, Lagerungskissen und dgl.</t>
  </si>
  <si>
    <t>H 4.8.3</t>
  </si>
  <si>
    <t>Bekleidung, Schutzanzug</t>
  </si>
  <si>
    <t>Bekleidungen und Schutzanzüge für besondere medizinische Zwecke wie Röntgenschürzen, Operationskleider und dgl.</t>
  </si>
  <si>
    <t>H 4.8.4</t>
  </si>
  <si>
    <t>Abdeckung</t>
  </si>
  <si>
    <t>Textile Abdeckungen für medizinische Zwecke, wie Bauchtücher, Operationstücher und dgl.</t>
  </si>
  <si>
    <t>H 4.9</t>
  </si>
  <si>
    <t>H 4.9.1</t>
  </si>
  <si>
    <t>Gerät für Patiententransport</t>
  </si>
  <si>
    <t>Geräte und Fahrzeuge für den Transport von Patienten, wie Ambulanzfahrzeuge, Krankentragen, Patientenheber, Rollstühle und dgl.</t>
  </si>
  <si>
    <t>H 4.9.2</t>
  </si>
  <si>
    <t>Gerät für Materialtransport</t>
  </si>
  <si>
    <t>Geräte und Fahrzeuge für den Transport von Betten, Krankenliegen und dgl. ohne Transporter für Operationstische</t>
  </si>
  <si>
    <t>H 4.10</t>
  </si>
  <si>
    <t>Betriebsmittel</t>
  </si>
  <si>
    <t>H 4.10.1</t>
  </si>
  <si>
    <t>Verbrauchsmittel</t>
  </si>
  <si>
    <t>Medizinische Einwegmittel, wie Katheter, Abstrichtupfer, Kanülen, Klemmen, Pipetten und dgl.</t>
  </si>
  <si>
    <t>H 4.10.2</t>
  </si>
  <si>
    <t>Gebrauchsmittel</t>
  </si>
  <si>
    <t>Medizinische Mehrwegmittel, wie Transducer, Sekretflaschen und dgl.</t>
  </si>
  <si>
    <t>H 5</t>
  </si>
  <si>
    <t>H 5.1</t>
  </si>
  <si>
    <t>Versorgung, Entsorgung für Bildung, Kultur</t>
  </si>
  <si>
    <t>H 5.2</t>
  </si>
  <si>
    <t>Apparat für Bildung, Kultur</t>
  </si>
  <si>
    <t>H 5.3</t>
  </si>
  <si>
    <t>Steuerung für Bildung, Kultur</t>
  </si>
  <si>
    <t>H 5.4</t>
  </si>
  <si>
    <t>Einbaute für Bildung, Kultur</t>
  </si>
  <si>
    <t>H 6</t>
  </si>
  <si>
    <t>H 6.1</t>
  </si>
  <si>
    <t>Versorgung, Entsorgung für Sportanlage, Freizeitanlage</t>
  </si>
  <si>
    <t>H 6.2</t>
  </si>
  <si>
    <t>Apparat für Sportanlage, Freizeitanlage</t>
  </si>
  <si>
    <t>H 6.3</t>
  </si>
  <si>
    <t>Steuerung für Sportanlage, Freizeitanlage</t>
  </si>
  <si>
    <t>H 6.4</t>
  </si>
  <si>
    <t>Einbaute in Sportanlage, Freizeitanlage</t>
  </si>
  <si>
    <t>H 7</t>
  </si>
  <si>
    <t>H 7.1</t>
  </si>
  <si>
    <t>Versorgung, Entsorgung für nutzungsspezifische Anlage</t>
  </si>
  <si>
    <t>Versorgung von nutzungsspezifischen Anlagen mit Medien und dgl. sowie Entsorgung</t>
  </si>
  <si>
    <t>H 7.2</t>
  </si>
  <si>
    <t>Apparat für nutzungsspezifische Anlage</t>
  </si>
  <si>
    <t>Eingebaute Maschinen und Apparate für nutzungsspezifische Anlagen</t>
  </si>
  <si>
    <t>H 7.2.01</t>
  </si>
  <si>
    <t>H 7.2.02</t>
  </si>
  <si>
    <t>H 7.2.03</t>
  </si>
  <si>
    <t>H 7.2.04</t>
  </si>
  <si>
    <t>H 7.2.05</t>
  </si>
  <si>
    <t>H 7.2.06</t>
  </si>
  <si>
    <t>H 7.2.07</t>
  </si>
  <si>
    <t>H 7.2.08</t>
  </si>
  <si>
    <t>H 7.3</t>
  </si>
  <si>
    <t>Steuerung für nutzungsspezifische Anlage</t>
  </si>
  <si>
    <t>Systeme zur Steuerung von nutzungsspezifischen Anlagen</t>
  </si>
  <si>
    <t>H 7.4</t>
  </si>
  <si>
    <t>Einbaute in nutzungsspezifische Anlage</t>
  </si>
  <si>
    <t>Einbauten in nutzungsspezifische Anlagen</t>
  </si>
  <si>
    <t>I 1</t>
  </si>
  <si>
    <t>Geländeanpassungen, Schutzmassnahmen und Entwässerungen</t>
  </si>
  <si>
    <t>I 1.1</t>
  </si>
  <si>
    <t>I 1.2</t>
  </si>
  <si>
    <t>Böschungssicherung Umgebung</t>
  </si>
  <si>
    <t>Massnahmen zur Sicherung und Stabilisierung der Böschungen in der Umgebung</t>
  </si>
  <si>
    <t>I 1.3</t>
  </si>
  <si>
    <t>Schutz Pflanzenbestand</t>
  </si>
  <si>
    <t>Massnahmen zum Schutz des Pflanzenbestandes</t>
  </si>
  <si>
    <t>I 1.4</t>
  </si>
  <si>
    <t>Entwässerung</t>
  </si>
  <si>
    <t>I 1.4.01</t>
  </si>
  <si>
    <t>I 1.4.02</t>
  </si>
  <si>
    <t>I 2</t>
  </si>
  <si>
    <t>Umgebungsbauwerk</t>
  </si>
  <si>
    <t>I 2.1</t>
  </si>
  <si>
    <t>Stützmauern, einschliesslich Fundationen, Aushub und Hinterfüllung</t>
  </si>
  <si>
    <t>I 2.1.01</t>
  </si>
  <si>
    <t>I 2.2</t>
  </si>
  <si>
    <t>Frei stehende Wände und Mauern, einschliesslich Fundationen, Aushub</t>
  </si>
  <si>
    <t>I 2.2.01</t>
  </si>
  <si>
    <t>I 2.3</t>
  </si>
  <si>
    <t>Vorgefertigte oder an Ort erstellte Kleinbauwerke wie Fluchtröhren, Notausstieg und dgl., einschliesslich Aushub, Fundation, Unterkonstruktion und Hinterfüllung</t>
  </si>
  <si>
    <t>I 3</t>
  </si>
  <si>
    <t>I 3.1</t>
  </si>
  <si>
    <t>Vegetationsschicht</t>
  </si>
  <si>
    <t>I 3.2</t>
  </si>
  <si>
    <t>Rasen</t>
  </si>
  <si>
    <t>Angesäter Rasen und Rollrasen, einschliesslich erster Schnitt</t>
  </si>
  <si>
    <t>I 3.2.01</t>
  </si>
  <si>
    <t>I 3.3</t>
  </si>
  <si>
    <t>Bepflanzung</t>
  </si>
  <si>
    <t>Bepflanzung mit Stauden, Sträuchern, Bäumen und dgl.</t>
  </si>
  <si>
    <t>I 3.3.01</t>
  </si>
  <si>
    <t>I 3.4</t>
  </si>
  <si>
    <t>I 3.4.01</t>
  </si>
  <si>
    <t>I 4</t>
  </si>
  <si>
    <t>I 4.1</t>
  </si>
  <si>
    <t>Fundationsschicht</t>
  </si>
  <si>
    <t>Fundationsschichten und Trennlagen von Hartflächen</t>
  </si>
  <si>
    <t>I 4.2</t>
  </si>
  <si>
    <t>Abschluss</t>
  </si>
  <si>
    <t>Abschlüsse zur Abgrenzung von Teilflächen und dgl.</t>
  </si>
  <si>
    <t>I 4.2.01</t>
  </si>
  <si>
    <t>I 4.3</t>
  </si>
  <si>
    <t>Belag</t>
  </si>
  <si>
    <t>Trag- und Deckschichten der von Strassen, Wegen und Plätzen</t>
  </si>
  <si>
    <t>I 4.3.01</t>
  </si>
  <si>
    <t>I 4.3.02</t>
  </si>
  <si>
    <t>I 4.3.03</t>
  </si>
  <si>
    <t>I 4.4</t>
  </si>
  <si>
    <t>Gleisoberbau für Grundstückserschliessung aus Schienen auf Schwellen und Schotter sowie auf fester Fahrbahn, einschliesslich Zugsicherung und Signale</t>
  </si>
  <si>
    <t>I4.4.01</t>
  </si>
  <si>
    <t>I 5</t>
  </si>
  <si>
    <t>Schutzeinrichtung Umgebung</t>
  </si>
  <si>
    <t>Einrichtungen zum Schutz von Menschen, Tieren und Sachen in der Umgebung</t>
  </si>
  <si>
    <t>I 5.1</t>
  </si>
  <si>
    <t>Rückhaltesysteme gegen den Anprall, Absturz von Personen und Fahrzeugen</t>
  </si>
  <si>
    <t>I 5.1.01</t>
  </si>
  <si>
    <t>I 5.1.02</t>
  </si>
  <si>
    <t>I 5.2</t>
  </si>
  <si>
    <t>Abgrenzungen wie Zäune und Mauern sowie Sicherung des Grundstücks gegen unbefugten Zutritt, einschliesslich Durchgänge</t>
  </si>
  <si>
    <t>I 5.2.01</t>
  </si>
  <si>
    <t>I 5.2.02</t>
  </si>
  <si>
    <t>I 5.3</t>
  </si>
  <si>
    <t>Immissionsschutz</t>
  </si>
  <si>
    <t>Massnahmen zum Schutz vor Immissionen wie Lärmschutzwände und dgl.</t>
  </si>
  <si>
    <t>I 6</t>
  </si>
  <si>
    <t>I 6.1</t>
  </si>
  <si>
    <t>Elektroanlage Umgebung</t>
  </si>
  <si>
    <t>Zuleitungen, Schaltgerätekombinationen (SGK, Stark-, Schwach- und Beleuchtungsinstallationen, Stark- und Schwachstromapparate, Aussenleuchten und dgl.</t>
  </si>
  <si>
    <t>I 6.1.01</t>
  </si>
  <si>
    <t>I 6.1.02</t>
  </si>
  <si>
    <t>I 6.1.03</t>
  </si>
  <si>
    <t>I 6.2</t>
  </si>
  <si>
    <t>Wärmeanlage Umgebung</t>
  </si>
  <si>
    <t>Anlagen zur Lagerung, Erzeugung, Verteilung und Abgabe von Wärme in der Umgebung</t>
  </si>
  <si>
    <t>I 6.2.01</t>
  </si>
  <si>
    <t>I 6.3</t>
  </si>
  <si>
    <t>Kälteanlage Umgebung</t>
  </si>
  <si>
    <t>Anlagen zur Lagerung, Erzeugung, Verteilung und Abgabe von Kälte in der Umgebung</t>
  </si>
  <si>
    <t>I 6.3.01</t>
  </si>
  <si>
    <t>I 6.4</t>
  </si>
  <si>
    <t>Wasser-, Gas-, Druckluftanlage Umgebung</t>
  </si>
  <si>
    <t>Anlagen zur Versorgung und Entsorgung von Wasser, Gas und Druckluft, einschliesslich Armaturen und Anschlussstellen in der Umgebung</t>
  </si>
  <si>
    <t>I 6.4.01</t>
  </si>
  <si>
    <t>I 6.5</t>
  </si>
  <si>
    <t>Transportanlage Umgebung</t>
  </si>
  <si>
    <t>Anlagen zur Beförderung von Personen und Lasten in der Umgebung</t>
  </si>
  <si>
    <t>I 6.5.01</t>
  </si>
  <si>
    <t>I 7</t>
  </si>
  <si>
    <t>I 7.1</t>
  </si>
  <si>
    <t>Ausstattungsgegenstände wie Tische, Bänke, Stühle, Kehrichtbehälter, Abfallcontainer und dgl., einschliesslich Unterkonstruktion</t>
  </si>
  <si>
    <t>I 6.6.01</t>
  </si>
  <si>
    <t>I 7.2</t>
  </si>
  <si>
    <t>Gerät in der Umgebung</t>
  </si>
  <si>
    <t>I 7.2.01</t>
  </si>
  <si>
    <t>J 1</t>
  </si>
  <si>
    <t>Bewegliche und nicht eingebaute Gegenstände</t>
  </si>
  <si>
    <t>J 1.1</t>
  </si>
  <si>
    <t>J 1.1.01</t>
  </si>
  <si>
    <t>J 1.2</t>
  </si>
  <si>
    <t>J 1.2.01</t>
  </si>
  <si>
    <t>J 1.2.02</t>
  </si>
  <si>
    <t>J 1.2.03</t>
  </si>
  <si>
    <t>J 1.3</t>
  </si>
  <si>
    <t>Mobile und nicht eingebaute Leuchten einschliesslich Lampen</t>
  </si>
  <si>
    <t>J 1.3.01</t>
  </si>
  <si>
    <t>J 1.4</t>
  </si>
  <si>
    <t xml:space="preserve">Tafeln, Schilder, Markierungen und dgl. zur Information und Orientierung </t>
  </si>
  <si>
    <t>J 1.4.01</t>
  </si>
  <si>
    <t>J 1.4.02</t>
  </si>
  <si>
    <t>J 2</t>
  </si>
  <si>
    <t>J 2.1</t>
  </si>
  <si>
    <t>J 2.2</t>
  </si>
  <si>
    <t>J 2.3</t>
  </si>
  <si>
    <t>J 2.3.01</t>
  </si>
  <si>
    <t>J 3</t>
  </si>
  <si>
    <t>J 3.1</t>
  </si>
  <si>
    <t>Allgemeine Textilien wie Vorhänge, Teppiche und dgl.</t>
  </si>
  <si>
    <t>J 3.2</t>
  </si>
  <si>
    <t>Nutzungsspezifische Textilien wie Hotelbettwäsche, Tischwäsche in Restaurants und dgl.</t>
  </si>
  <si>
    <t>J 4</t>
  </si>
  <si>
    <t>J 4.1</t>
  </si>
  <si>
    <t>J 4.2</t>
  </si>
  <si>
    <t>L 1</t>
  </si>
  <si>
    <t>L 1.1</t>
  </si>
  <si>
    <t>Baugrund- und Grundwasseruntersuchungen zur Feststellung der Bodenbeschaffenheit und Vorversuche zur Fundamentdimensionierung wie Versuchsanker und dgl.</t>
  </si>
  <si>
    <t>L 1.2</t>
  </si>
  <si>
    <t>L 1.3</t>
  </si>
  <si>
    <t>Messungen von Umweltbelastungen durch Lärm, Schadstoffe und dgl. vor und während der Bauausführung</t>
  </si>
  <si>
    <t>L 1.4</t>
  </si>
  <si>
    <t>Überwachungen wie Setzungsmessungen, Erschütterungsmessungen, Bauwerks- und Rissüberwachungen und dgl. während der Bauausführung</t>
  </si>
  <si>
    <t>L 2</t>
  </si>
  <si>
    <t>L 2.1</t>
  </si>
  <si>
    <t>L 2.2</t>
  </si>
  <si>
    <t>Versorgung mit Wasser und elektrischer Energie, Entsorgung von Abfall und Abwasser sowie Baustellenbeleuchtung und Telekommunikationsanlagen, einschliesslich Leitungen und Einrichtungen für die Behandlung von Baustellenabwasser wie Neutralisationsanlagen, Absetzbecken und dgl.</t>
  </si>
  <si>
    <t>L 2.3</t>
  </si>
  <si>
    <t>Arbeits- und Aufenthaltsräume, Unterkünfte sowie Personentransporte</t>
  </si>
  <si>
    <t>L 2.4</t>
  </si>
  <si>
    <t>L 2.5</t>
  </si>
  <si>
    <t>L 2.6</t>
  </si>
  <si>
    <t>L 2.7</t>
  </si>
  <si>
    <t>Zusätzliche Massnahmen für das Wärmen und Schützen von Baustellen</t>
  </si>
  <si>
    <t>L 2.8</t>
  </si>
  <si>
    <t>Temporäre Einhausung, Abschirmung</t>
  </si>
  <si>
    <t>Temporäre Einhausung und Abschirmung zum Schutz vor gasförmigen oder flüssigen Schadstoffen bei belasteten Standorten oder kontaminierten Bauwerken, einschliesslich Atemschutz und Massnahmen zur Behandlung der Schadstoffe</t>
  </si>
  <si>
    <t>L 3</t>
  </si>
  <si>
    <t>L 3.1</t>
  </si>
  <si>
    <t>L 3.2</t>
  </si>
  <si>
    <t>L 3.3</t>
  </si>
  <si>
    <t>L 3.4</t>
  </si>
  <si>
    <t>L 3.5</t>
  </si>
  <si>
    <t>L 3.6</t>
  </si>
  <si>
    <t>L 3.7</t>
  </si>
  <si>
    <t>L 3.8</t>
  </si>
  <si>
    <t>Provisorische Verkehrsregelung mit Lichtsignalanlagen oder Verkehrsdienst, einschliesslich Signalisation und Marketing</t>
  </si>
  <si>
    <t>L 4</t>
  </si>
  <si>
    <t>Rückbau, Entsorgung Bauwerk</t>
  </si>
  <si>
    <t>Abbruch und Demontage von Bauwerken und Bauteilen, einschlisslich Abtransport und Deponie</t>
  </si>
  <si>
    <t>L 4.1</t>
  </si>
  <si>
    <t>Rückbau, Entsorgung nicht kontaminierter Bauwerke</t>
  </si>
  <si>
    <t>Abbruch und Demontage nicht kontaminierter Bauwerke und Bauteile, einschliesslich Abtransport und Deponie</t>
  </si>
  <si>
    <t>L 4.2</t>
  </si>
  <si>
    <t>Rückbau, Entsorgung kontaminierter Bauwerke</t>
  </si>
  <si>
    <t>Abbruch und Demontage kontaminierter Bauwerke und Bauteile, einschliesslich Behandlung von Abfällen, Abtransport und Deponie</t>
  </si>
  <si>
    <t>L 5</t>
  </si>
  <si>
    <t>L 5.1</t>
  </si>
  <si>
    <t>L 5.2</t>
  </si>
  <si>
    <t>L 6</t>
  </si>
  <si>
    <t>L 6.1</t>
  </si>
  <si>
    <t>L 6.2</t>
  </si>
  <si>
    <t>L 6.3</t>
  </si>
  <si>
    <t>Schutzgerüste und Schutzwände zum Schutz von Personen und angrenzenden Bauwerken vor Einwirkungen des Baubetriebs sowie Massnahmen zum Schutz des Pflanzenbestandes</t>
  </si>
  <si>
    <t>L 6.4</t>
  </si>
  <si>
    <t>Hilfstragwerke zur Stützung und Formgebung von Baustoffen, z. B. beim Bau von Bögen und Gewölben</t>
  </si>
  <si>
    <t>L 6.5</t>
  </si>
  <si>
    <t>Freivorbaugerüst, Vorfahrgerüst</t>
  </si>
  <si>
    <t>Versetzbare, freischwebend am Bauwerk befestigte Gerüste für den Freivorbau sowie horizontal oder vertikal vorschiebbare, frei über das bereits fertiggestellte Bauwerk auskragende Gerüste wie Vorschubbrüstungen, Kletterkonsolen und dgl.</t>
  </si>
  <si>
    <t>M 1</t>
  </si>
  <si>
    <t>M 1.1</t>
  </si>
  <si>
    <t>Beseitigen und Umsetzen bestehender Bepflanzungen und Bestockungen, Schlagräumung sowie Entfernung von Wurzelstöcken, einschliesslich Abtransport von Holz und Astmaterial</t>
  </si>
  <si>
    <t>M 1.2</t>
  </si>
  <si>
    <t>M 1.3</t>
  </si>
  <si>
    <t>M 1.4</t>
  </si>
  <si>
    <t>Aushub ungespriesster Graben</t>
  </si>
  <si>
    <t>Aushub aus offenen Gräben, einschliesslich Wasserhaltung, Transport und Lagerung</t>
  </si>
  <si>
    <t>M 1.5</t>
  </si>
  <si>
    <t>Aushub gespriesster Graben</t>
  </si>
  <si>
    <t>Aushub aus gespriessten Gräben, einschliesslich Spriessung, Wasserhaltung, Transport und Lagerung</t>
  </si>
  <si>
    <t>M 1.6</t>
  </si>
  <si>
    <t>M 1.7</t>
  </si>
  <si>
    <t>Hinterfüllung von Bauwerken und Auffüllen von Baugruben, einschliesslich Materiallieferung, Transport und Verdichtung</t>
  </si>
  <si>
    <t>M 1.8</t>
  </si>
  <si>
    <t>M 1.9</t>
  </si>
  <si>
    <t>M 2</t>
  </si>
  <si>
    <t>Rohre und Kanäle, die durch grabenlose Verfahren verlegt wurden</t>
  </si>
  <si>
    <t>M 2.1</t>
  </si>
  <si>
    <t>M 2.2</t>
  </si>
  <si>
    <t>M 2.3</t>
  </si>
  <si>
    <t>M 2.4</t>
  </si>
  <si>
    <t>M 2.5</t>
  </si>
  <si>
    <t>M 3</t>
  </si>
  <si>
    <t>M 3.1</t>
  </si>
  <si>
    <t>M 3.2</t>
  </si>
  <si>
    <t>M 3.3</t>
  </si>
  <si>
    <t>M 3.4</t>
  </si>
  <si>
    <t>M 3.5</t>
  </si>
  <si>
    <t>M 3.6</t>
  </si>
  <si>
    <t>M 3.7</t>
  </si>
  <si>
    <t>M 4</t>
  </si>
  <si>
    <t>M 4.1</t>
  </si>
  <si>
    <t>Baugrubenabschlüsse wie Schlitz-, Spund-, Rühl- und Nagelwände sowie Ausfachungen, Aussteifungen, temporäre und permanente Anker der Baugrubensicherung und dgl.</t>
  </si>
  <si>
    <t>M 4.2</t>
  </si>
  <si>
    <t>Unterfangung</t>
  </si>
  <si>
    <t>Unterfangung von Bauwerken und Bauteilen</t>
  </si>
  <si>
    <t>M 4.3</t>
  </si>
  <si>
    <t>Bauwerkssicherung</t>
  </si>
  <si>
    <t>Sicherung von Bauwerken und Bauteilen</t>
  </si>
  <si>
    <t>M 5</t>
  </si>
  <si>
    <t>Verbesserung des Baugrundes mittels hydraulischer Bindemittel, Bodenaustausch, mechanischer Verdichtung, Injektion und Jetting sowie Tieffundationen und Verankerungen</t>
  </si>
  <si>
    <t>M 5.1</t>
  </si>
  <si>
    <t>M 5.2</t>
  </si>
  <si>
    <t>M 5.3</t>
  </si>
  <si>
    <t>M 5.4</t>
  </si>
  <si>
    <t>M 5.5</t>
  </si>
  <si>
    <t>Tieffundationen wie Bohr- und Rammpfähle</t>
  </si>
  <si>
    <t>M 5.6</t>
  </si>
  <si>
    <t>M 6</t>
  </si>
  <si>
    <t>M 6.1</t>
  </si>
  <si>
    <t>Sicherung und Stabilisierung von Hängen (gewachsen) und Böschungen (künstlich angelegt) durch Holzkästen, Hangroste, Netze, Geflechte, Folien, Spritzbeton, Bodenvernagelung, ingenieurbiologische Massnahmen und dgl. sowie vorbeugender Fels- und Bodenabtrag</t>
  </si>
  <si>
    <t>M 6.2</t>
  </si>
  <si>
    <t>Stütz- , Umlenk- und Bremsverbauungen wie Rechen und Netze zum Schutz vor Steinschlag</t>
  </si>
  <si>
    <t>M 6.3</t>
  </si>
  <si>
    <t>M 6.4</t>
  </si>
  <si>
    <t>M 6.5</t>
  </si>
  <si>
    <t>Einbauten in Fliessgewässer zur Fliess- und Geschiebekontrolle wie Sperren, Buhnen, Schwellen und dgl.</t>
  </si>
  <si>
    <t>M 7</t>
  </si>
  <si>
    <t>M 7.1</t>
  </si>
  <si>
    <t>M 7.2</t>
  </si>
  <si>
    <t>M 7.3</t>
  </si>
  <si>
    <t>M 7.4</t>
  </si>
  <si>
    <t>N 1</t>
  </si>
  <si>
    <t>N 1.1</t>
  </si>
  <si>
    <t>N 1.2</t>
  </si>
  <si>
    <t>N 1.3</t>
  </si>
  <si>
    <t>N 1.4</t>
  </si>
  <si>
    <t>N 1.5</t>
  </si>
  <si>
    <t>N 1.6</t>
  </si>
  <si>
    <t>N 1.7</t>
  </si>
  <si>
    <t>N 2</t>
  </si>
  <si>
    <t>N 2.1</t>
  </si>
  <si>
    <t>N 2.2</t>
  </si>
  <si>
    <t>N 3</t>
  </si>
  <si>
    <t>N 3.1</t>
  </si>
  <si>
    <t>N 3.2</t>
  </si>
  <si>
    <t>N 4</t>
  </si>
  <si>
    <t>N 4.1</t>
  </si>
  <si>
    <t>Gewölbe- und Sohlenabdichtung im Untertagbau, einschliesslich Abdichtungsunterlagen, Schutzschichten, Drainageschichten und Sickerleitungen auf der Nassseite der Abdichtung</t>
  </si>
  <si>
    <t>N 4.2</t>
  </si>
  <si>
    <t>Sohlendrainage für Leckwasser auf der Trockenseite der Abdichtung, geschlossene Bergwasser- und Entwässerungsleitungen, einschliesslich Einläufe, Schlammsammler und Kontrollschächte</t>
  </si>
  <si>
    <t>N 4.3</t>
  </si>
  <si>
    <t>Sohle und Gewölbeauflager, Gewölbe des Innenrings von Tunneln und Schächten, Verkleidungen von Kavernen, Querschläge und Nischen, einschliesslich Einlagen</t>
  </si>
  <si>
    <t>N 5</t>
  </si>
  <si>
    <t>N 5.1</t>
  </si>
  <si>
    <t>N 5.2</t>
  </si>
  <si>
    <t>N 5.3</t>
  </si>
  <si>
    <t>O 1</t>
  </si>
  <si>
    <t>O 1.1</t>
  </si>
  <si>
    <t>O 1.2</t>
  </si>
  <si>
    <t>O 1.3</t>
  </si>
  <si>
    <t>O 1.4</t>
  </si>
  <si>
    <t>Bodenplatten nicht tragend</t>
  </si>
  <si>
    <t>O 2</t>
  </si>
  <si>
    <t>O 2.1</t>
  </si>
  <si>
    <t>O 2.2</t>
  </si>
  <si>
    <t>O 3</t>
  </si>
  <si>
    <t>O 3.1</t>
  </si>
  <si>
    <t>O 3.2</t>
  </si>
  <si>
    <t>O 3.3</t>
  </si>
  <si>
    <t>O 4</t>
  </si>
  <si>
    <t>O 4.1</t>
  </si>
  <si>
    <t>O 4.2</t>
  </si>
  <si>
    <t>O 4.3</t>
  </si>
  <si>
    <t>O 4.4</t>
  </si>
  <si>
    <t>O 4.5</t>
  </si>
  <si>
    <t>O 5</t>
  </si>
  <si>
    <t>O 5.1</t>
  </si>
  <si>
    <t>Hauptträger von Brückenkonstruktionen, einschliesslich zugehöriger Vorspannung, Verspannung und dgl.</t>
  </si>
  <si>
    <t>O 5.2</t>
  </si>
  <si>
    <t>Hängekabel, Hängeseil</t>
  </si>
  <si>
    <t>Hängekabel, Hängeseile und Schrägseile von Brückenkonstruktionen</t>
  </si>
  <si>
    <t>O 5.3</t>
  </si>
  <si>
    <t>Querträger von Brückenkonstruktionen, einschliesslich zugehöriger Vorspannung, Verspannung und dgl.</t>
  </si>
  <si>
    <t>O 5.4</t>
  </si>
  <si>
    <t>Fahrbahnplatten von Brückenkonstruktionen, einschliesslich Konsolen, Randabschlüsse sowie zugehöriger Vorspannung, Verspannung und dgl.</t>
  </si>
  <si>
    <t>O 5.5</t>
  </si>
  <si>
    <t>O 6</t>
  </si>
  <si>
    <t>O 6.1</t>
  </si>
  <si>
    <t>O 6.2</t>
  </si>
  <si>
    <t>O 7</t>
  </si>
  <si>
    <t>O 7.1</t>
  </si>
  <si>
    <t>O 7.2</t>
  </si>
  <si>
    <t>O 7.3</t>
  </si>
  <si>
    <t>O 7.4</t>
  </si>
  <si>
    <t>O 8</t>
  </si>
  <si>
    <t>Ergänzende Leistung zu Konstruktion Kunstbauten</t>
  </si>
  <si>
    <t>O 8.1</t>
  </si>
  <si>
    <t>O 2.8</t>
  </si>
  <si>
    <t>Maschinen-, Gerätesockel und Leitungskanäle sowie Einlagen für die Betriebs- und Sicherheitsanlagen</t>
  </si>
  <si>
    <t>P 1</t>
  </si>
  <si>
    <t>P 1.1</t>
  </si>
  <si>
    <t>P 1.2</t>
  </si>
  <si>
    <t>P 1.3</t>
  </si>
  <si>
    <t>P 1.4</t>
  </si>
  <si>
    <t>P 1.5</t>
  </si>
  <si>
    <t>P 1.6</t>
  </si>
  <si>
    <t>Dampfbremse, Wärmedämmung, Abdichtung, Beschwerungsschicht, An- und Abschlüsse aus Blech, Dachbegrünungen sowie integrierte Systeme zur Energieerzeugung und Blitzschutz</t>
  </si>
  <si>
    <t>P 1.7</t>
  </si>
  <si>
    <t>P 2</t>
  </si>
  <si>
    <t>P 2.1</t>
  </si>
  <si>
    <t>P 2.2</t>
  </si>
  <si>
    <t>P 2.3</t>
  </si>
  <si>
    <t>P 2.4</t>
  </si>
  <si>
    <t>P 3</t>
  </si>
  <si>
    <t>Äussere und innere Einbauten wie Türen, Tore und Fenster, einschliesslich Sonnenschutz und Absturzsicherung</t>
  </si>
  <si>
    <t>P 3.1</t>
  </si>
  <si>
    <t>Äussere und innere Fenster, einschliesslich Anschlüsse, Abdichtungen, Beschläge, Antrieb und Steuerung</t>
  </si>
  <si>
    <t>P 3.2</t>
  </si>
  <si>
    <t>Äussere und innere Türen und Tore, einschliesslich Anschlüsse, Abdichtungen, Beschläge, Antrieb und Steuerung</t>
  </si>
  <si>
    <t>P 3.3</t>
  </si>
  <si>
    <t>Äusserer Sonnenschutz, Witterungsschutz, innere Verdunkelung und Blendschutz, einschliesslich Antrieb und Steuerung</t>
  </si>
  <si>
    <t>P 3.4</t>
  </si>
  <si>
    <t>P 3.5</t>
  </si>
  <si>
    <t>Feste Trennwand</t>
  </si>
  <si>
    <t>P 3.6</t>
  </si>
  <si>
    <t>P 4</t>
  </si>
  <si>
    <t>P 4.1</t>
  </si>
  <si>
    <t>P 4.2</t>
  </si>
  <si>
    <t>P 4.3</t>
  </si>
  <si>
    <t>P 4.4</t>
  </si>
  <si>
    <t>P 4.5</t>
  </si>
  <si>
    <t>Q 1</t>
  </si>
  <si>
    <t>Q 1.1</t>
  </si>
  <si>
    <t>Q 1.2</t>
  </si>
  <si>
    <t>Q 1.3</t>
  </si>
  <si>
    <t>Q 1.4</t>
  </si>
  <si>
    <t>Einlauf, Schacht</t>
  </si>
  <si>
    <t>Einlauf-, Schlammsammler und Kontrollschächte von Entwässerungs- und Kanalisationsleitungen</t>
  </si>
  <si>
    <t>Q 1.5</t>
  </si>
  <si>
    <t>Spezialbauwerke der Entwässerung und Kanalisation wie Überlauf- und Rückhaltebecken</t>
  </si>
  <si>
    <t>Q 2</t>
  </si>
  <si>
    <t>Q 2.1</t>
  </si>
  <si>
    <t>Q 2.2</t>
  </si>
  <si>
    <t>Q 2.3</t>
  </si>
  <si>
    <t>Kontroll- und Einsteigschächte sowie Schieber zu Wasserversorgung</t>
  </si>
  <si>
    <t>Q 2.4</t>
  </si>
  <si>
    <t>Q 3</t>
  </si>
  <si>
    <t>Q 3.1</t>
  </si>
  <si>
    <t>Q 3.2</t>
  </si>
  <si>
    <t>Q 3.3</t>
  </si>
  <si>
    <t>Kontroll- und Einsteigschächte sowie Schieber zu Gasversorgung</t>
  </si>
  <si>
    <t>Q 3.4</t>
  </si>
  <si>
    <t>Q 4</t>
  </si>
  <si>
    <t>Fernwärmeversorgung</t>
  </si>
  <si>
    <t>Leitungen, Schächte und Spezialbauwerke der Fernwärmeversorgung</t>
  </si>
  <si>
    <t>Q 4.1</t>
  </si>
  <si>
    <t>Leitung Fernwärmeversorgung</t>
  </si>
  <si>
    <t>Leitungen der Fernwärmeversorgung, einschliesslich Formstücke, Anschlüsse und Schnitte</t>
  </si>
  <si>
    <t>Q 4.2</t>
  </si>
  <si>
    <t>Armatur Fernwärmeversorgung</t>
  </si>
  <si>
    <t>Q 4.3</t>
  </si>
  <si>
    <t>Schacht Fernwärmeversorgung</t>
  </si>
  <si>
    <t>Kontroll- und Einsteigschächte sowie Schieber zu Fernwärmeversorgung</t>
  </si>
  <si>
    <t>Q 4.4</t>
  </si>
  <si>
    <t>Spezialbauwerk Fernwärmeversorgung</t>
  </si>
  <si>
    <t>Spezialbauwerke der Fernwärmeversorgung</t>
  </si>
  <si>
    <t>Q 5</t>
  </si>
  <si>
    <t>Q 5.1</t>
  </si>
  <si>
    <t>Q 5.2</t>
  </si>
  <si>
    <t>Q 5.3</t>
  </si>
  <si>
    <t>Q 6</t>
  </si>
  <si>
    <t>Q 6.1</t>
  </si>
  <si>
    <t>Rohrleitungen für flüssige und gasförmige Brennstoffe, einschliesslich Isolation, kathodischen Schutzes sowie Achs- und Parzellenmarkierung</t>
  </si>
  <si>
    <t>Q 6.2</t>
  </si>
  <si>
    <t>Streckenschieber, Ausbläser, Molchschleusen und Entleerungsanschlüsse, einschliesslich Motorisierung, Rückhaltebecken, Explosionsschutz, Erdung und Blitzschutz.</t>
  </si>
  <si>
    <t>Q 6.3</t>
  </si>
  <si>
    <t>Schwierig eine Level 0 Kategorie zu mappen</t>
  </si>
  <si>
    <t>R 1</t>
  </si>
  <si>
    <t>R 1.1</t>
  </si>
  <si>
    <t>R 1.2</t>
  </si>
  <si>
    <t>Seitliche Randabschlüsse von Fahrbahnen wie Randsteine, Stellplatten, Belagswülste und dgl.</t>
  </si>
  <si>
    <t>R 1.3</t>
  </si>
  <si>
    <t>R 1.4</t>
  </si>
  <si>
    <t>R 1.5</t>
  </si>
  <si>
    <t>R 2</t>
  </si>
  <si>
    <t>R 2.1</t>
  </si>
  <si>
    <t>R 2.2</t>
  </si>
  <si>
    <t>R 2.3</t>
  </si>
  <si>
    <t>R 2.4</t>
  </si>
  <si>
    <t>R 3</t>
  </si>
  <si>
    <t>Schienentrasse</t>
  </si>
  <si>
    <t>Fahrbahnkonstruktion für Schienen, bestehend aus Unter- und Oberbau</t>
  </si>
  <si>
    <t>R 3.1</t>
  </si>
  <si>
    <t>Fundationsschicht Schiene</t>
  </si>
  <si>
    <t>R 3.2</t>
  </si>
  <si>
    <t>R 3.3</t>
  </si>
  <si>
    <t>R 3.4</t>
  </si>
  <si>
    <t>Gleisoberbau als feste Fahrbahn für Tramgleis und dgl., einschliesslich Schienen, Schwellen und Deckschicht</t>
  </si>
  <si>
    <t>R 3.5</t>
  </si>
  <si>
    <t>Weiche, Schienenkreuzung</t>
  </si>
  <si>
    <t>Weichen und Schienenkreuzungen, bestehend aus Schwellen oder fester Fahrbahn und Schienen, einschliesslich aller beweglichen mechanischen Teile und Antriebe</t>
  </si>
  <si>
    <t>R 3.6</t>
  </si>
  <si>
    <t>Querungen von Strassen und Schienen als Bestandteil der Gleiskonstruktion</t>
  </si>
  <si>
    <t>R 4</t>
  </si>
  <si>
    <t>R 4.1</t>
  </si>
  <si>
    <t>Masten, Stützen, Joche und Brückenträger mit Auslegern, Spurhaltungen und Aufhängungen</t>
  </si>
  <si>
    <t>R 4.2</t>
  </si>
  <si>
    <t>R 4.3</t>
  </si>
  <si>
    <t>R 4.4</t>
  </si>
  <si>
    <t>R 5</t>
  </si>
  <si>
    <t>Stellwerk-Aussenanlage</t>
  </si>
  <si>
    <t>Aussenanlagen des Stellwerks, einschliesslich Signale, Zugsicherung, Weichenausrüstung, Schrankenanlagen und dgl.</t>
  </si>
  <si>
    <t>R 5.1</t>
  </si>
  <si>
    <t>Signal</t>
  </si>
  <si>
    <t>Aussenanlagen der Bahnsignalisation wie Masten- und Zwergsignale</t>
  </si>
  <si>
    <t>R 5.2</t>
  </si>
  <si>
    <t>Systeme der Zugsicherung wie ZUB und ETCS, einschliesslich Heisslaufdetektoren, Achszähler und dgl.</t>
  </si>
  <si>
    <t>R 5.3</t>
  </si>
  <si>
    <t>R 5.4</t>
  </si>
  <si>
    <t>Schrankenanlage</t>
  </si>
  <si>
    <t>Schrankenanlagen bei Niveauübergängen, einschliesslich Steuerung, Signalisation und Schranken</t>
  </si>
  <si>
    <t>R 6</t>
  </si>
  <si>
    <t>Ergänzende Konstruktion zu Fahrbahn</t>
  </si>
  <si>
    <t>R 6.1</t>
  </si>
  <si>
    <t>Mast-, Signal- und Einzelfundamente entlang der Fahrbahn</t>
  </si>
  <si>
    <t>R 6.2</t>
  </si>
  <si>
    <t>S 1</t>
  </si>
  <si>
    <t>S 1.1</t>
  </si>
  <si>
    <t>Apparate zur Erzeugung und Transformierung von Hoch- und Mittelspannung wie Transformatoren, Schalt-, Schutzapparate und Messeinrichtungen</t>
  </si>
  <si>
    <t>S 1.2</t>
  </si>
  <si>
    <t>Installationen für Hoch- und Mittelspannungsanlagen wie Zu- und Verteilleitungen, Erdung, Blitz- und Überspannungsschutz, einschliesslich Kabel</t>
  </si>
  <si>
    <t>S 1.3</t>
  </si>
  <si>
    <t>Nieder- und Kleinspannungsapparate, Schaltgerätekombinationen, Schaltapparate, Messeinrichtungen und Elektrozähler, Blindstromkompensations-, Notstrom- und unterbrechungsfreie Stromversorgungsanlagen (USV) und dgl.</t>
  </si>
  <si>
    <t>S 1.4</t>
  </si>
  <si>
    <t>S 2</t>
  </si>
  <si>
    <t>S 2.1</t>
  </si>
  <si>
    <t>S 2.2</t>
  </si>
  <si>
    <t>Tragsysteme, Installationen und Leuchten für Objektbeleuchtungen wie Beleuchtungen von Sehenswürdigkeiten, Sportplatzbeleuchtung und Lichtgestaltung, einschliesslich Verkabelung ab Übergabepunkt und Beleuchtungssteuerung</t>
  </si>
  <si>
    <t>S 2.3</t>
  </si>
  <si>
    <t>S 2.4</t>
  </si>
  <si>
    <t>S 3</t>
  </si>
  <si>
    <t>S 3.1</t>
  </si>
  <si>
    <t>S 3.2</t>
  </si>
  <si>
    <t>S 3.3</t>
  </si>
  <si>
    <t>S 3.4</t>
  </si>
  <si>
    <t>S 3.5</t>
  </si>
  <si>
    <t>S 4</t>
  </si>
  <si>
    <t>S 4.1</t>
  </si>
  <si>
    <t>S 4.2</t>
  </si>
  <si>
    <t>Anlage für Gebäudelüftung</t>
  </si>
  <si>
    <t>Anlagen zur Aussen- und Fortluftführung, Aufbereitung, Verteilung und Abgabe von Luft in Gebäuden wie Betriebszentralen, Werkhöfen, Rastplätzen und dgl., einschliesslich Stromversorgung und Steuerung</t>
  </si>
  <si>
    <t>S 4.3</t>
  </si>
  <si>
    <t>S 4.4</t>
  </si>
  <si>
    <t>S 5</t>
  </si>
  <si>
    <t>S 5.1</t>
  </si>
  <si>
    <t>S 5.2</t>
  </si>
  <si>
    <t>S 5.3</t>
  </si>
  <si>
    <t>Verkehrsleit- und Sicherheitsleitsystem</t>
  </si>
  <si>
    <t>S 5.4</t>
  </si>
  <si>
    <t>Zentrale Anlage zur Steuerung und Überwachung des Stellwerks</t>
  </si>
  <si>
    <t>S 6</t>
  </si>
  <si>
    <t>S 6.1</t>
  </si>
  <si>
    <t>S 6.2</t>
  </si>
  <si>
    <t>S 6.3</t>
  </si>
  <si>
    <t>S 6.4</t>
  </si>
  <si>
    <t>S 6.5</t>
  </si>
  <si>
    <t>S 6.6</t>
  </si>
  <si>
    <t>S 7</t>
  </si>
  <si>
    <t>S 7.1</t>
  </si>
  <si>
    <t>S 7.2</t>
  </si>
  <si>
    <t>Anlagen, Gasmelder, Anzeige- und Alarmapparate zur Überwachung und zum Schutz von Bauwerken und Personen vor verschmutzter Atemluft und Explosionsgefahr</t>
  </si>
  <si>
    <t>S 7.3</t>
  </si>
  <si>
    <t>S 7.4</t>
  </si>
  <si>
    <t>Apparate, Leitungen und Anschlusstellen für die Trockenlöschung, Sauerstoff- Reduktionsanlagen und dgl.</t>
  </si>
  <si>
    <t>S 7.5</t>
  </si>
  <si>
    <t>T 1</t>
  </si>
  <si>
    <t>T 1.1</t>
  </si>
  <si>
    <t>Fahrzeugrückhaltesystem</t>
  </si>
  <si>
    <t>T 1.2</t>
  </si>
  <si>
    <t>T 2</t>
  </si>
  <si>
    <t>Einfriedungen, Kleinbauten, Mobiliar, Gegenstände und dgl. im Tiefbau</t>
  </si>
  <si>
    <t>T 2.1</t>
  </si>
  <si>
    <t>Einfriedungen, Zäune für Objekt- und Wildschutz</t>
  </si>
  <si>
    <t>T 2.2</t>
  </si>
  <si>
    <t>T 2.3</t>
  </si>
  <si>
    <t>T 2.4</t>
  </si>
  <si>
    <t>Trink-, Zier- und Notwasserbrunnen</t>
  </si>
  <si>
    <t>T 2.5</t>
  </si>
  <si>
    <t>T 3</t>
  </si>
  <si>
    <t>T 3.1</t>
  </si>
  <si>
    <t>T 3.2</t>
  </si>
  <si>
    <t>T 3.3</t>
  </si>
  <si>
    <t>T 3.4</t>
  </si>
  <si>
    <t>T 3.5</t>
  </si>
  <si>
    <t>T 3.6</t>
  </si>
  <si>
    <t>T 3.7</t>
  </si>
  <si>
    <t>T 3.8</t>
  </si>
  <si>
    <t>T 4</t>
  </si>
  <si>
    <t>T 4.1</t>
  </si>
  <si>
    <t>T 4.2</t>
  </si>
  <si>
    <t>T 4.3</t>
  </si>
  <si>
    <t>Apparate und Anlagen für die Aufbereitung von Trink-, Brauch- und Abwasser wie Pumpen, Filter, Siebe, Rechen, Desinfektionsanlagen und dgl.</t>
  </si>
  <si>
    <t>T 4.4</t>
  </si>
  <si>
    <t>Leitungen für die Versorgung von Bauwerken mit Kalt- und Warmwasser, einschliesslich Ventile, Messgeräte, Dämmungen und dgl.</t>
  </si>
  <si>
    <t>T 4.5</t>
  </si>
  <si>
    <t>T 4.6</t>
  </si>
  <si>
    <t>Gasverteilungen und Anschlussstellen</t>
  </si>
  <si>
    <t>T 4.7</t>
  </si>
  <si>
    <t>T 5</t>
  </si>
  <si>
    <t>T 5.1</t>
  </si>
  <si>
    <t>T 5.2</t>
  </si>
  <si>
    <t>T 5.3</t>
  </si>
  <si>
    <t>Hubtische, Verladestationen, Aufzüge, Befahranlagen für Fassaden und Dächer sowie Schrägaufzüge, einschliesslich Antrieb und Steuerung</t>
  </si>
  <si>
    <t>T 5.4</t>
  </si>
  <si>
    <t>T 5.5</t>
  </si>
  <si>
    <t>T 5.6</t>
  </si>
  <si>
    <t>Antrieb, Kabel, Umlenkrollen sowie Kabinen, Sessel oder Bügel der Seilbahn, einschliesslich Steuerung
Hinweis: Konstruktion Kunstbauten (O);
Mast (O 7.1)</t>
  </si>
  <si>
    <t>T 6</t>
  </si>
  <si>
    <t>T 6.1</t>
  </si>
  <si>
    <t>T 6.2</t>
  </si>
  <si>
    <t>V 1</t>
  </si>
  <si>
    <t>Honorare und Nebenkosten für Planer</t>
  </si>
  <si>
    <t>V 1.1</t>
  </si>
  <si>
    <t>Honorare für Architekten, einschliesslich Nebenkosten wie Spesen, Dokumentationskosten und dgl.</t>
  </si>
  <si>
    <t>V 1.2</t>
  </si>
  <si>
    <t>Honorare für Bauingenieur, einschliesslich Nebenkosten wie Spesen, Dokumentationskosten und dgl.</t>
  </si>
  <si>
    <t>V 1.3</t>
  </si>
  <si>
    <t>Honorare für Elektroingenieure und Fachingenieure der Gebäudetechnik, einschliesslich Nebenkosten wie Spesen, Dokumentationskosten und dgl.</t>
  </si>
  <si>
    <t>V 1.4</t>
  </si>
  <si>
    <t>Honorare für Spezialisten, einschliesslich Nebenkosten wie Spesen, Dokumentationskosten und dgl.</t>
  </si>
  <si>
    <t>V 1.5</t>
  </si>
  <si>
    <t>Honorare für Generalplaner und Planergemeinschaften, einschliesslich Nebenkosten wie Spesen, Dokumentationskosten und dgl.</t>
  </si>
  <si>
    <t>V 2</t>
  </si>
  <si>
    <t>V 2.1</t>
  </si>
  <si>
    <t>V 2.2</t>
  </si>
  <si>
    <t>V 3</t>
  </si>
  <si>
    <t>V 3.1</t>
  </si>
  <si>
    <t>V 3.2</t>
  </si>
  <si>
    <t>Vergütung von Leistungen des Eigentümers und kalkulatorische Kosten von Eigenleistungen zur Planung und Realisierung, einschliesslich Nebenkosten</t>
  </si>
  <si>
    <t>V 3.3</t>
  </si>
  <si>
    <t>Vergütung von Leistungen des Betreibers und kalkulatorische Kosten von Eigenleistungen zur Planung und Realisierung, einschliesslich Nebenkosten</t>
  </si>
  <si>
    <t>V 3.4</t>
  </si>
  <si>
    <t>Vergütung von Leistungen des Nutzers und kalkulatorische Kosten von Eigenleistungen zur Planung und Realisierung, einschliesslich Nebenkosten</t>
  </si>
  <si>
    <t>V 3.5</t>
  </si>
  <si>
    <t>Vergütung von Leistungen des Beraters des Auftraggebers zur Planung und Realisierung, einschliesslich Nebenkosten</t>
  </si>
  <si>
    <t>W 1</t>
  </si>
  <si>
    <t>W 1.1</t>
  </si>
  <si>
    <t>Gebühren für behördliche Prüfungen, Bewilligungen, Abnahmen</t>
  </si>
  <si>
    <t>W 1.2</t>
  </si>
  <si>
    <t>W 2</t>
  </si>
  <si>
    <t>W 2.1</t>
  </si>
  <si>
    <t>W 2.2</t>
  </si>
  <si>
    <t>W 2.3</t>
  </si>
  <si>
    <t>W 3</t>
  </si>
  <si>
    <t>W 3.1</t>
  </si>
  <si>
    <t>W 3.2</t>
  </si>
  <si>
    <t>Kosten für Eigen- und Fremdkapital zu Erstellungskosten einschliesslich Mehrwertsteuer</t>
  </si>
  <si>
    <t>W 4</t>
  </si>
  <si>
    <t>W 4.1</t>
  </si>
  <si>
    <t>W 4.2</t>
  </si>
  <si>
    <t>W 4.3</t>
  </si>
  <si>
    <t>Entschädigung, Bewachung</t>
  </si>
  <si>
    <t>Entschädigungen an Dritte für materielle Schäden und  Beeinträchtigungen, Miete von fremdem Grund sowie  Bewachungen und Objektschutz bis zur Inbetriebnahme der gebrauchstauglichen und mängelfreien Anlage</t>
  </si>
  <si>
    <t>W 5</t>
  </si>
  <si>
    <t>W 5.1</t>
  </si>
  <si>
    <t>Inbetriebnahme bauliche Anlage</t>
  </si>
  <si>
    <t>W 6</t>
  </si>
  <si>
    <t>W 6.1</t>
  </si>
  <si>
    <t>Vergütung für Erstvermietung</t>
  </si>
  <si>
    <t>W 6.2</t>
  </si>
  <si>
    <t>W 6.3</t>
  </si>
  <si>
    <t>W 6.4</t>
  </si>
  <si>
    <t>W 7</t>
  </si>
  <si>
    <t>W 7.1</t>
  </si>
  <si>
    <t>W 7.2</t>
  </si>
  <si>
    <t>Y 1</t>
  </si>
  <si>
    <t>Y 1.1</t>
  </si>
  <si>
    <t>Y 2</t>
  </si>
  <si>
    <t>Y 2.1</t>
  </si>
  <si>
    <t>Z 1</t>
  </si>
  <si>
    <t>Z 1.1</t>
  </si>
  <si>
    <t>Mehrwertsteuer zu anteiligen Anlagekosten</t>
  </si>
  <si>
    <t>Neuer Code in alter Schreibweise</t>
  </si>
  <si>
    <t>Neu</t>
  </si>
  <si>
    <t>Spalte1</t>
  </si>
  <si>
    <t>Spalte2</t>
  </si>
  <si>
    <t>Ist neuer Code in altem ebkp vorhanden? Wenn ja, Position?</t>
  </si>
  <si>
    <t>Sichtbar?</t>
  </si>
  <si>
    <t>Editierbar</t>
  </si>
  <si>
    <t>Original</t>
  </si>
  <si>
    <t>ZAPP Mapping</t>
  </si>
  <si>
    <t>nein / nur Anzeigen</t>
  </si>
  <si>
    <t>nein / Eingabe ZB neu mappen</t>
  </si>
  <si>
    <t xml:space="preserve">Erschliessung durch Werkleitungen
</t>
  </si>
  <si>
    <t>egal, nicht editierbar</t>
  </si>
  <si>
    <t>Anzahl von egal, nicht editierbar</t>
  </si>
  <si>
    <t>Problem</t>
  </si>
  <si>
    <t>#NV</t>
  </si>
  <si>
    <t>WAHR</t>
  </si>
  <si>
    <t>Zeilenbeschriftungen</t>
  </si>
  <si>
    <t>Gesamtergebnis</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</si>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</sst>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 #,##0_ ;_ * \-#,##0_ ;_ * &quot;-&quot;??_ ;_ @_ "/>
    <numFmt numFmtId="166" formatCode="#,##0\ _€"/>
    <numFmt numFmtId="167" formatCode="dd/mm/yyyy;@"/>
    <numFmt numFmtId="168" formatCode="&quot;CHF&quot;\ #,##0"/>
    <numFmt numFmtId="169" formatCode="_(* #,##0_);_(* \(#,##0\);_(* &quot;-&quot;??_);_(@_)"/>
  </numFmts>
  <fonts count="162">
    <font>
      <sz val="10"/>
      <name val="Arial"/>
    </font>
    <font>
      <sz val="10"/>
      <color theme="1"/>
      <name val="Arial"/>
      <family val="2"/>
    </font>
    <font>
      <sz val="11"/>
      <color theme="1"/>
      <name val="Calibri"/>
      <family val="2"/>
      <scheme val="minor"/>
    </font>
    <font>
      <sz val="8"/>
      <name val="Arial Narrow"/>
      <family val="2"/>
    </font>
    <font>
      <sz val="10"/>
      <name val="Arial Narrow"/>
      <family val="2"/>
    </font>
    <font>
      <sz val="10"/>
      <color rgb="FFFF0000"/>
      <name val="Arial Narrow"/>
      <family val="2"/>
    </font>
    <font>
      <sz val="11"/>
      <name val="Tahoma"/>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0"/>
      <name val="Arial"/>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1"/>
      <name val="Tahoma"/>
      <family val="2"/>
    </font>
    <font>
      <b/>
      <sz val="11"/>
      <name val="Arial Narrow"/>
      <family val="2"/>
    </font>
    <font>
      <b/>
      <sz val="10"/>
      <name val="Arial Narrow"/>
      <family val="2"/>
    </font>
    <font>
      <sz val="10"/>
      <color rgb="FFFF0000"/>
      <name val="Tahoma"/>
      <family val="2"/>
    </font>
    <font>
      <sz val="9"/>
      <name val="Arial Narrow"/>
      <family val="2"/>
    </font>
    <font>
      <sz val="8"/>
      <color theme="0"/>
      <name val="Arial Narrow"/>
      <family val="2"/>
    </font>
    <font>
      <sz val="10"/>
      <color rgb="FF0070C0"/>
      <name val="Arial Narrow"/>
      <family val="2"/>
    </font>
    <font>
      <b/>
      <sz val="12"/>
      <name val="Arial Narrow"/>
      <family val="2"/>
    </font>
    <font>
      <sz val="12"/>
      <name val="Arial Narrow"/>
      <family val="2"/>
    </font>
    <font>
      <sz val="12"/>
      <color rgb="FFFF0000"/>
      <name val="Arial Narrow"/>
      <family val="2"/>
    </font>
    <font>
      <sz val="10"/>
      <color theme="0"/>
      <name val="Arial Narrow"/>
      <family val="2"/>
    </font>
    <font>
      <sz val="12"/>
      <color rgb="FF7030A0"/>
      <name val="Arial"/>
      <family val="2"/>
    </font>
    <font>
      <b/>
      <i/>
      <sz val="12"/>
      <color theme="3"/>
      <name val="Arial"/>
      <family val="2"/>
    </font>
    <font>
      <b/>
      <sz val="12"/>
      <color theme="3"/>
      <name val="Arial"/>
      <family val="2"/>
    </font>
    <font>
      <b/>
      <i/>
      <sz val="12"/>
      <color rgb="FF7030A0"/>
      <name val="Arial"/>
      <family val="2"/>
    </font>
    <font>
      <b/>
      <sz val="12"/>
      <color rgb="FF7030A0"/>
      <name val="Arial"/>
      <family val="2"/>
    </font>
    <font>
      <sz val="9"/>
      <color theme="1"/>
      <name val="Arial"/>
      <family val="2"/>
    </font>
    <font>
      <sz val="10"/>
      <name val="Arial"/>
      <family val="2"/>
    </font>
    <font>
      <b/>
      <sz val="8"/>
      <color indexed="19"/>
      <name val="Arial"/>
      <family val="2"/>
    </font>
    <font>
      <sz val="8"/>
      <color indexed="19"/>
      <name val="Arial"/>
      <family val="2"/>
    </font>
    <font>
      <sz val="10"/>
      <color indexed="19"/>
      <name val="Arial"/>
      <family val="2"/>
    </font>
    <font>
      <b/>
      <sz val="8"/>
      <color theme="4" tint="-0.249977111117893"/>
      <name val="Arial"/>
      <family val="2"/>
    </font>
    <font>
      <sz val="8"/>
      <color theme="4" tint="-0.249977111117893"/>
      <name val="Tahoma"/>
      <family val="2"/>
    </font>
    <font>
      <sz val="10"/>
      <color theme="2" tint="-0.749992370372631"/>
      <name val="Arial"/>
      <family val="2"/>
    </font>
    <font>
      <b/>
      <sz val="8"/>
      <color theme="2" tint="-0.499984740745262"/>
      <name val="Tahoma"/>
      <family val="2"/>
    </font>
    <font>
      <sz val="8"/>
      <color theme="2" tint="-0.499984740745262"/>
      <name val="Tahoma"/>
      <family val="2"/>
    </font>
    <font>
      <sz val="10"/>
      <name val="Arial Unicode MS"/>
      <family val="2"/>
    </font>
    <font>
      <b/>
      <sz val="10"/>
      <name val="Arial"/>
      <family val="2"/>
    </font>
    <font>
      <sz val="10"/>
      <color theme="6" tint="-0.499984740745262"/>
      <name val="Arial Narrow"/>
      <family val="2"/>
    </font>
    <font>
      <b/>
      <sz val="8"/>
      <color theme="6" tint="-0.499984740745262"/>
      <name val="Arial"/>
      <family val="2"/>
    </font>
    <font>
      <sz val="8"/>
      <color theme="6" tint="-0.499984740745262"/>
      <name val="Arial"/>
      <family val="2"/>
    </font>
    <font>
      <sz val="10"/>
      <color theme="6" tint="-0.499984740745262"/>
      <name val="Arial"/>
      <family val="2"/>
    </font>
    <font>
      <sz val="8"/>
      <color theme="6" tint="-0.499984740745262"/>
      <name val="Tahoma"/>
      <family val="2"/>
    </font>
    <font>
      <b/>
      <sz val="11"/>
      <color theme="6" tint="-0.499984740745262"/>
      <name val="Arial"/>
      <family val="2"/>
    </font>
    <font>
      <sz val="18"/>
      <name val="Arial"/>
      <family val="2"/>
    </font>
    <font>
      <sz val="11"/>
      <name val="Arial Narrow"/>
      <family val="2"/>
    </font>
    <font>
      <sz val="10"/>
      <color theme="1" tint="4.9989318521683403E-2"/>
      <name val="Arial Narrow"/>
      <family val="2"/>
    </font>
    <font>
      <b/>
      <sz val="11"/>
      <color theme="1" tint="4.9989318521683403E-2"/>
      <name val="Arial Narrow"/>
      <family val="2"/>
    </font>
    <font>
      <sz val="8"/>
      <color theme="1" tint="4.9989318521683403E-2"/>
      <name val="Arial Narrow"/>
      <family val="2"/>
    </font>
    <font>
      <b/>
      <sz val="10"/>
      <color theme="1" tint="4.9989318521683403E-2"/>
      <name val="Arial"/>
      <family val="2"/>
    </font>
    <font>
      <b/>
      <sz val="11"/>
      <color theme="0"/>
      <name val="Arial Narrow"/>
      <family val="2"/>
    </font>
    <font>
      <b/>
      <sz val="10"/>
      <color theme="1" tint="4.9989318521683403E-2"/>
      <name val="Arial Narrow"/>
      <family val="2"/>
    </font>
    <font>
      <sz val="10"/>
      <color rgb="FF000000"/>
      <name val="Arial Narrow"/>
      <family val="2"/>
    </font>
    <font>
      <sz val="16"/>
      <name val="Arial"/>
      <family val="2"/>
    </font>
    <font>
      <sz val="9"/>
      <color theme="0"/>
      <name val="Arial Narrow"/>
      <family val="2"/>
    </font>
    <font>
      <sz val="10"/>
      <color theme="0"/>
      <name val="Arial"/>
      <family val="2"/>
    </font>
    <font>
      <b/>
      <sz val="8"/>
      <color theme="3" tint="-0.499984740745262"/>
      <name val="Tahoma"/>
      <family val="2"/>
    </font>
    <font>
      <b/>
      <sz val="20"/>
      <name val="Arial"/>
      <family val="2"/>
    </font>
    <font>
      <b/>
      <sz val="26"/>
      <name val="Arial"/>
      <family val="2"/>
    </font>
    <font>
      <sz val="26"/>
      <name val="Arial"/>
      <family val="2"/>
    </font>
    <font>
      <b/>
      <sz val="8"/>
      <color theme="0"/>
      <name val="Tahoma"/>
      <family val="2"/>
    </font>
    <font>
      <sz val="8"/>
      <color theme="0"/>
      <name val="Tahoma"/>
      <family val="2"/>
    </font>
    <font>
      <sz val="10"/>
      <color theme="3" tint="-0.249977111117893"/>
      <name val="Arial Unicode MS"/>
      <family val="2"/>
    </font>
    <font>
      <b/>
      <sz val="10"/>
      <color theme="3"/>
      <name val="Arial"/>
      <family val="2"/>
    </font>
    <font>
      <sz val="10"/>
      <color rgb="FF002060"/>
      <name val="Arial Narrow"/>
      <family val="2"/>
    </font>
    <font>
      <sz val="8"/>
      <color rgb="FF002060"/>
      <name val="Arial Narrow"/>
      <family val="2"/>
    </font>
    <font>
      <b/>
      <sz val="8"/>
      <color rgb="FF002060"/>
      <name val="Tahoma"/>
      <family val="2"/>
    </font>
    <font>
      <sz val="10"/>
      <color rgb="FF002060"/>
      <name val="Arial"/>
      <family val="2"/>
    </font>
    <font>
      <sz val="8"/>
      <color rgb="FF002060"/>
      <name val="Tahoma"/>
      <family val="2"/>
    </font>
    <font>
      <sz val="8"/>
      <color theme="3"/>
      <name val="Arial Narrow"/>
      <family val="2"/>
    </font>
    <font>
      <sz val="10"/>
      <color theme="3"/>
      <name val="Arial Narrow"/>
      <family val="2"/>
    </font>
    <font>
      <sz val="14"/>
      <color theme="0"/>
      <name val="Arial Narrow"/>
      <family val="2"/>
    </font>
    <font>
      <sz val="12"/>
      <color theme="3"/>
      <name val="Arial"/>
      <family val="2"/>
    </font>
    <font>
      <sz val="11"/>
      <color rgb="FF000000"/>
      <name val="Arial Narrow"/>
      <family val="2"/>
    </font>
    <font>
      <sz val="10"/>
      <color rgb="FFFF0000"/>
      <name val="Arial"/>
      <family val="2"/>
    </font>
    <font>
      <sz val="8"/>
      <name val="Arial"/>
      <family val="2"/>
    </font>
    <font>
      <strike/>
      <sz val="10"/>
      <name val="Arial"/>
      <family val="2"/>
    </font>
    <font>
      <b/>
      <sz val="16"/>
      <name val="Arial"/>
      <family val="2"/>
    </font>
    <font>
      <b/>
      <sz val="11"/>
      <color theme="1"/>
      <name val="Arial Narrow"/>
      <family val="2"/>
    </font>
    <font>
      <sz val="10"/>
      <color theme="1"/>
      <name val="Arial Narrow"/>
      <family val="2"/>
    </font>
    <font>
      <b/>
      <sz val="10"/>
      <color theme="1"/>
      <name val="Arial Narrow"/>
      <family val="2"/>
    </font>
    <font>
      <sz val="12"/>
      <color rgb="FF000000"/>
      <name val="Arial Narrow"/>
      <family val="2"/>
    </font>
    <font>
      <i/>
      <sz val="10"/>
      <name val="Arial"/>
      <family val="2"/>
    </font>
    <font>
      <sz val="8"/>
      <color theme="1"/>
      <name val="Arial Narrow"/>
      <family val="2"/>
    </font>
    <font>
      <sz val="11"/>
      <color theme="1"/>
      <name val="Calibri"/>
      <family val="2"/>
    </font>
    <font>
      <b/>
      <sz val="10"/>
      <color theme="0"/>
      <name val="Arial"/>
      <family val="2"/>
    </font>
    <font>
      <b/>
      <sz val="16"/>
      <color theme="0"/>
      <name val="Arial"/>
      <family val="2"/>
    </font>
    <font>
      <b/>
      <sz val="20"/>
      <color theme="0"/>
      <name val="Arial Unicode MS"/>
      <family val="2"/>
    </font>
    <font>
      <sz val="12"/>
      <color theme="0"/>
      <name val="Arial Unicode MS"/>
      <family val="2"/>
    </font>
    <font>
      <b/>
      <sz val="11"/>
      <color theme="0"/>
      <name val="Arial"/>
      <family val="2"/>
    </font>
    <font>
      <sz val="10"/>
      <name val="Calibri"/>
      <family val="2"/>
    </font>
    <font>
      <sz val="14"/>
      <name val="Arial"/>
      <family val="2"/>
    </font>
    <font>
      <sz val="20"/>
      <color theme="0"/>
      <name val="Arial Unicode MS"/>
      <family val="2"/>
    </font>
    <font>
      <sz val="12"/>
      <color rgb="FF000000"/>
      <name val="Arial Unicode MS"/>
      <family val="2"/>
    </font>
    <font>
      <b/>
      <sz val="18"/>
      <color theme="0"/>
      <name val="Arial Unicode MS"/>
      <family val="2"/>
    </font>
    <font>
      <sz val="8"/>
      <color rgb="FF000000"/>
      <name val="Arial Narrow"/>
      <family val="2"/>
    </font>
    <font>
      <sz val="16"/>
      <color rgb="FF000000"/>
      <name val="Arial Unicode MS"/>
      <family val="2"/>
    </font>
    <font>
      <sz val="10"/>
      <color rgb="FF000000"/>
      <name val="Arial"/>
      <family val="2"/>
    </font>
    <font>
      <b/>
      <sz val="14"/>
      <color rgb="FF002060"/>
      <name val="Arial"/>
      <family val="2"/>
    </font>
    <font>
      <sz val="12"/>
      <name val="Arial"/>
      <family val="2"/>
    </font>
    <font>
      <sz val="14"/>
      <color rgb="FF000000"/>
      <name val="Arial"/>
      <family val="2"/>
    </font>
    <font>
      <sz val="12"/>
      <color rgb="FF000000"/>
      <name val="Arial"/>
      <family val="2"/>
    </font>
    <font>
      <sz val="12"/>
      <color rgb="FFFF0000"/>
      <name val="Arial"/>
      <family val="2"/>
    </font>
    <font>
      <sz val="8"/>
      <color rgb="FF000000"/>
      <name val="Arial"/>
      <family val="2"/>
    </font>
    <font>
      <b/>
      <sz val="14"/>
      <name val="Arial"/>
      <family val="2"/>
    </font>
    <font>
      <b/>
      <sz val="12"/>
      <name val="Arial"/>
      <family val="2"/>
    </font>
    <font>
      <b/>
      <sz val="18"/>
      <color theme="0"/>
      <name val="Arial"/>
      <family val="2"/>
    </font>
    <font>
      <b/>
      <sz val="20"/>
      <color theme="0"/>
      <name val=" Arial"/>
    </font>
    <font>
      <sz val="12"/>
      <color theme="1"/>
      <name val="Arial"/>
      <family val="2"/>
    </font>
    <font>
      <b/>
      <sz val="11"/>
      <name val="Arial Unicode MS"/>
      <family val="2"/>
    </font>
    <font>
      <b/>
      <sz val="11"/>
      <color rgb="FF000000"/>
      <name val="Arial Unicode MS"/>
      <family val="2"/>
    </font>
    <font>
      <b/>
      <sz val="11"/>
      <color theme="1"/>
      <name val="Arial Unicode MS"/>
      <family val="2"/>
    </font>
    <font>
      <sz val="11"/>
      <name val="Arial Unicode MS"/>
      <family val="2"/>
    </font>
    <font>
      <b/>
      <sz val="14"/>
      <name val="Arial Unicode MS"/>
      <family val="2"/>
    </font>
    <font>
      <b/>
      <sz val="10"/>
      <name val="Arial Unicode MS"/>
      <family val="2"/>
    </font>
    <font>
      <b/>
      <sz val="11"/>
      <name val="Arial"/>
      <family val="2"/>
    </font>
    <font>
      <sz val="12"/>
      <name val="Arial Unicode MS"/>
      <family val="2"/>
    </font>
    <font>
      <b/>
      <sz val="16"/>
      <color rgb="FF002061"/>
      <name val="Arial Unicode MS"/>
      <family val="2"/>
    </font>
    <font>
      <sz val="12"/>
      <color rgb="FF002061"/>
      <name val="Arial Unicode MS"/>
      <family val="2"/>
    </font>
    <font>
      <sz val="9"/>
      <color rgb="FF002061"/>
      <name val="Arial"/>
      <family val="2"/>
    </font>
    <font>
      <sz val="9"/>
      <color rgb="FF000000"/>
      <name val="Arial"/>
      <family val="2"/>
    </font>
    <font>
      <sz val="8"/>
      <name val="Arial"/>
      <family val="2"/>
    </font>
    <font>
      <b/>
      <sz val="16"/>
      <color rgb="FF000000"/>
      <name val="Arial Unicode MS"/>
      <family val="2"/>
    </font>
    <font>
      <sz val="10"/>
      <color theme="4" tint="-0.249977111117893"/>
      <name val="Arial Narrow"/>
      <family val="2"/>
    </font>
    <font>
      <b/>
      <sz val="14"/>
      <color rgb="FF0070C0"/>
      <name val="Arial Unicode MS"/>
      <family val="2"/>
    </font>
    <font>
      <sz val="8"/>
      <name val="Arial Unicode MS"/>
      <family val="2"/>
    </font>
    <font>
      <sz val="11"/>
      <color rgb="FFFF0000"/>
      <name val="Arial Unicode MS"/>
      <family val="2"/>
    </font>
    <font>
      <sz val="10"/>
      <color theme="0"/>
      <name val="Arial Unicode MS"/>
      <family val="2"/>
    </font>
    <font>
      <sz val="10"/>
      <color rgb="FFFF0000"/>
      <name val="Arial Unicode MS"/>
      <family val="2"/>
    </font>
    <font>
      <b/>
      <sz val="10"/>
      <color theme="0"/>
      <name val="Arial Unicode MS"/>
      <family val="2"/>
    </font>
    <font>
      <b/>
      <sz val="11"/>
      <color rgb="FF002061"/>
      <name val="Arial Unicode MS"/>
      <family val="2"/>
    </font>
    <font>
      <b/>
      <sz val="10"/>
      <color theme="1"/>
      <name val="Arial Unicode MS"/>
      <family val="2"/>
    </font>
    <font>
      <b/>
      <sz val="12"/>
      <name val="Arial Unicode MS"/>
      <family val="2"/>
    </font>
    <font>
      <b/>
      <sz val="14"/>
      <name val="Arial Narrow"/>
      <family val="2"/>
    </font>
    <font>
      <sz val="11"/>
      <color theme="0" tint="-0.34998626667073579"/>
      <name val="Arial Unicode MS"/>
      <family val="2"/>
    </font>
    <font>
      <sz val="11"/>
      <color theme="1"/>
      <name val="Arial Unicode MS"/>
      <family val="2"/>
    </font>
    <font>
      <b/>
      <sz val="11"/>
      <color theme="0"/>
      <name val="Arial Unicode MS"/>
      <family val="2"/>
    </font>
    <font>
      <sz val="10"/>
      <color rgb="FF002061"/>
      <name val="Arial"/>
      <family val="2"/>
    </font>
    <font>
      <b/>
      <sz val="10"/>
      <color theme="1"/>
      <name val="Arial"/>
      <family val="2"/>
    </font>
    <font>
      <i/>
      <sz val="8"/>
      <name val="Arial"/>
      <family val="2"/>
    </font>
    <font>
      <sz val="11"/>
      <name val="Calibri"/>
      <family val="2"/>
    </font>
    <font>
      <sz val="9"/>
      <name val="Arial"/>
      <family val="2"/>
    </font>
    <font>
      <vertAlign val="superscript"/>
      <sz val="10"/>
      <color theme="1"/>
      <name val="Arial"/>
      <family val="2"/>
    </font>
    <font>
      <b/>
      <sz val="36"/>
      <name val="Arial"/>
      <family val="2"/>
    </font>
    <font>
      <sz val="8"/>
      <color theme="0" tint="-0.499984740745262"/>
      <name val="Tahoma"/>
      <family val="2"/>
    </font>
    <font>
      <sz val="11"/>
      <color theme="0" tint="-0.499984740745262"/>
      <name val="Arial Unicode MS"/>
      <family val="2"/>
    </font>
    <font>
      <sz val="10"/>
      <color theme="0" tint="-0.499984740745262"/>
      <name val="Arial Unicode MS"/>
      <family val="2"/>
    </font>
  </fonts>
  <fills count="60">
    <fill>
      <patternFill patternType="none"/>
    </fill>
    <fill>
      <patternFill patternType="gray125"/>
    </fill>
    <fill>
      <patternFill patternType="solid">
        <fgColor indexed="22"/>
      </patternFill>
    </fill>
    <fill>
      <patternFill patternType="solid">
        <fgColor indexed="11"/>
      </patternFill>
    </fill>
    <fill>
      <patternFill patternType="solid">
        <fgColor indexed="4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51"/>
      </patternFill>
    </fill>
    <fill>
      <patternFill patternType="solid">
        <fgColor indexed="55"/>
      </patternFill>
    </fill>
    <fill>
      <patternFill patternType="solid">
        <fgColor indexed="57"/>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3"/>
      </patternFill>
    </fill>
    <fill>
      <patternFill patternType="solid">
        <fgColor indexed="43"/>
      </patternFill>
    </fill>
    <fill>
      <patternFill patternType="solid">
        <fgColor indexed="26"/>
      </patternFill>
    </fill>
    <fill>
      <patternFill patternType="solid">
        <fgColor theme="0" tint="-0.14999847407452621"/>
        <bgColor indexed="64"/>
      </patternFill>
    </fill>
    <fill>
      <patternFill patternType="solid">
        <fgColor rgb="FFFFFFCC"/>
        <bgColor indexed="64"/>
      </patternFill>
    </fill>
    <fill>
      <patternFill patternType="solid">
        <fgColor rgb="FFCCFFCC"/>
        <bgColor indexed="64"/>
      </patternFill>
    </fill>
    <fill>
      <patternFill patternType="solid">
        <fgColor rgb="FFFFFF99"/>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
      <patternFill patternType="solid">
        <fgColor rgb="FF00FF00"/>
        <bgColor indexed="64"/>
      </patternFill>
    </fill>
    <fill>
      <patternFill patternType="solid">
        <fgColor theme="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E181"/>
        <bgColor indexed="64"/>
      </patternFill>
    </fill>
    <fill>
      <patternFill patternType="solid">
        <fgColor rgb="FFFFFFFF"/>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2"/>
        <bgColor indexed="64"/>
      </patternFill>
    </fill>
    <fill>
      <patternFill patternType="solid">
        <fgColor theme="3" tint="0.59999389629810485"/>
        <bgColor indexed="64"/>
      </patternFill>
    </fill>
    <fill>
      <patternFill patternType="solid">
        <fgColor theme="0" tint="-0.34998626667073579"/>
        <bgColor indexed="64"/>
      </patternFill>
    </fill>
    <fill>
      <patternFill patternType="solid">
        <fgColor rgb="FF99FF99"/>
        <bgColor indexed="64"/>
      </patternFill>
    </fill>
    <fill>
      <patternFill patternType="solid">
        <fgColor theme="7" tint="-0.499984740745262"/>
        <bgColor indexed="64"/>
      </patternFill>
    </fill>
    <fill>
      <patternFill patternType="solid">
        <fgColor theme="0"/>
        <bgColor theme="4" tint="0.79998168889431442"/>
      </patternFill>
    </fill>
    <fill>
      <patternFill patternType="solid">
        <fgColor rgb="FFF5F5F5"/>
        <bgColor indexed="64"/>
      </patternFill>
    </fill>
    <fill>
      <patternFill patternType="solid">
        <fgColor rgb="FFEBEFF7"/>
        <bgColor indexed="64"/>
      </patternFill>
    </fill>
    <fill>
      <patternFill patternType="solid">
        <fgColor rgb="FFCCD6EB"/>
        <bgColor indexed="64"/>
      </patternFill>
    </fill>
    <fill>
      <patternFill patternType="solid">
        <fgColor rgb="FF002061"/>
        <bgColor indexed="64"/>
      </patternFill>
    </fill>
    <fill>
      <patternFill patternType="solid">
        <fgColor rgb="FFFFA95F"/>
        <bgColor indexed="64"/>
      </patternFill>
    </fill>
    <fill>
      <patternFill patternType="solid">
        <fgColor rgb="FFFFE5CF"/>
        <bgColor indexed="64"/>
      </patternFill>
    </fill>
    <fill>
      <patternFill patternType="solid">
        <fgColor rgb="FF668CD8"/>
        <bgColor indexed="64"/>
      </patternFill>
    </fill>
    <fill>
      <patternFill patternType="solid">
        <fgColor rgb="FFA0CF9C"/>
        <bgColor indexed="64"/>
      </patternFill>
    </fill>
    <fill>
      <patternFill patternType="solid">
        <fgColor rgb="FFD7F1D5"/>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5" tint="0.79998168889431442"/>
        <bgColor indexed="64"/>
      </patternFill>
    </fill>
  </fills>
  <borders count="107">
    <border>
      <left/>
      <right/>
      <top/>
      <bottom/>
      <diagonal/>
    </border>
    <border>
      <left/>
      <right/>
      <top style="medium">
        <color indexed="64"/>
      </top>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top/>
      <bottom style="hair">
        <color auto="1"/>
      </bottom>
      <diagonal/>
    </border>
    <border>
      <left/>
      <right/>
      <top/>
      <bottom style="thin">
        <color indexed="64"/>
      </bottom>
      <diagonal/>
    </border>
    <border>
      <left/>
      <right/>
      <top style="hair">
        <color theme="3" tint="-0.249977111117893"/>
      </top>
      <bottom/>
      <diagonal/>
    </border>
    <border>
      <left/>
      <right/>
      <top/>
      <bottom style="hair">
        <color theme="3" tint="-0.249977111117893"/>
      </bottom>
      <diagonal/>
    </border>
    <border>
      <left/>
      <right/>
      <top style="hair">
        <color theme="3" tint="-0.249977111117893"/>
      </top>
      <bottom style="hair">
        <color theme="3" tint="-0.249977111117893"/>
      </bottom>
      <diagonal/>
    </border>
    <border>
      <left/>
      <right style="hair">
        <color theme="3" tint="-0.249977111117893"/>
      </right>
      <top style="hair">
        <color theme="3" tint="-0.249977111117893"/>
      </top>
      <bottom style="hair">
        <color theme="3" tint="-0.249977111117893"/>
      </bottom>
      <diagonal/>
    </border>
    <border>
      <left style="medium">
        <color indexed="64"/>
      </left>
      <right/>
      <top style="medium">
        <color indexed="64"/>
      </top>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style="hair">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top/>
      <bottom/>
      <diagonal/>
    </border>
    <border>
      <left/>
      <right style="medium">
        <color indexed="64"/>
      </right>
      <top/>
      <bottom/>
      <diagonal/>
    </border>
    <border>
      <left style="hair">
        <color indexed="64"/>
      </left>
      <right style="hair">
        <color indexed="64"/>
      </right>
      <top/>
      <bottom style="medium">
        <color indexed="64"/>
      </bottom>
      <diagonal/>
    </border>
    <border>
      <left/>
      <right style="hair">
        <color indexed="64"/>
      </right>
      <top/>
      <bottom style="medium">
        <color indexed="64"/>
      </bottom>
      <diagonal/>
    </border>
    <border>
      <left style="medium">
        <color theme="6" tint="-0.499984740745262"/>
      </left>
      <right style="hair">
        <color indexed="64"/>
      </right>
      <top style="hair">
        <color indexed="64"/>
      </top>
      <bottom style="hair">
        <color indexed="64"/>
      </bottom>
      <diagonal/>
    </border>
    <border>
      <left style="hair">
        <color theme="6" tint="-0.24994659260841701"/>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3" tint="-0.499984740745262"/>
      </bottom>
      <diagonal/>
    </border>
    <border>
      <left style="hair">
        <color indexed="64"/>
      </left>
      <right style="hair">
        <color indexed="64"/>
      </right>
      <top style="thin">
        <color indexed="64"/>
      </top>
      <bottom style="medium">
        <color indexed="64"/>
      </bottom>
      <diagonal/>
    </border>
    <border>
      <left style="hair">
        <color auto="1"/>
      </left>
      <right/>
      <top style="thin">
        <color indexed="64"/>
      </top>
      <bottom style="medium">
        <color indexed="64"/>
      </bottom>
      <diagonal/>
    </border>
    <border>
      <left/>
      <right style="hair">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thick">
        <color auto="1"/>
      </left>
      <right/>
      <top/>
      <bottom/>
      <diagonal/>
    </border>
    <border>
      <left style="hair">
        <color indexed="64"/>
      </left>
      <right style="hair">
        <color indexed="64"/>
      </right>
      <top/>
      <bottom/>
      <diagonal/>
    </border>
    <border>
      <left style="hair">
        <color indexed="64"/>
      </left>
      <right style="hair">
        <color indexed="64"/>
      </right>
      <top style="hair">
        <color auto="1"/>
      </top>
      <bottom style="medium">
        <color indexed="64"/>
      </bottom>
      <diagonal/>
    </border>
    <border>
      <left/>
      <right/>
      <top/>
      <bottom style="medium">
        <color indexed="64"/>
      </bottom>
      <diagonal/>
    </border>
    <border>
      <left style="thin">
        <color indexed="64"/>
      </left>
      <right/>
      <top/>
      <bottom/>
      <diagonal/>
    </border>
    <border>
      <left style="thin">
        <color rgb="FFFF0000"/>
      </left>
      <right style="thin">
        <color rgb="FFFF0000"/>
      </right>
      <top style="thin">
        <color rgb="FFFF0000"/>
      </top>
      <bottom style="thin">
        <color rgb="FFFF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indexed="64"/>
      </left>
      <right style="hair">
        <color indexed="64"/>
      </right>
      <top style="medium">
        <color indexed="64"/>
      </top>
      <bottom style="hair">
        <color indexed="64"/>
      </bottom>
      <diagonal/>
    </border>
    <border>
      <left style="medium">
        <color indexed="64"/>
      </left>
      <right style="hair">
        <color indexed="64"/>
      </right>
      <top style="hair">
        <color indexed="64"/>
      </top>
      <bottom style="medium">
        <color indexed="64"/>
      </bottom>
      <diagonal/>
    </border>
    <border>
      <left/>
      <right style="medium">
        <color indexed="64"/>
      </right>
      <top/>
      <bottom style="medium">
        <color indexed="64"/>
      </bottom>
      <diagonal/>
    </border>
    <border>
      <left/>
      <right style="hair">
        <color indexed="64"/>
      </right>
      <top/>
      <bottom/>
      <diagonal/>
    </border>
    <border>
      <left/>
      <right style="medium">
        <color indexed="64"/>
      </right>
      <top style="medium">
        <color indexed="64"/>
      </top>
      <bottom/>
      <diagonal/>
    </border>
    <border>
      <left style="medium">
        <color indexed="64"/>
      </left>
      <right/>
      <top/>
      <bottom style="medium">
        <color indexed="64"/>
      </bottom>
      <diagonal/>
    </border>
    <border>
      <left/>
      <right style="hair">
        <color indexed="64"/>
      </right>
      <top style="hair">
        <color auto="1"/>
      </top>
      <bottom style="medium">
        <color indexed="64"/>
      </bottom>
      <diagonal/>
    </border>
    <border>
      <left style="dotted">
        <color auto="1"/>
      </left>
      <right style="dotted">
        <color auto="1"/>
      </right>
      <top style="dotted">
        <color auto="1"/>
      </top>
      <bottom style="dotted">
        <color auto="1"/>
      </bottom>
      <diagonal/>
    </border>
    <border>
      <left style="medium">
        <color indexed="64"/>
      </left>
      <right style="dotted">
        <color auto="1"/>
      </right>
      <top style="medium">
        <color indexed="64"/>
      </top>
      <bottom style="dotted">
        <color auto="1"/>
      </bottom>
      <diagonal/>
    </border>
    <border>
      <left style="dotted">
        <color auto="1"/>
      </left>
      <right style="dotted">
        <color auto="1"/>
      </right>
      <top style="medium">
        <color indexed="64"/>
      </top>
      <bottom style="dotted">
        <color auto="1"/>
      </bottom>
      <diagonal/>
    </border>
    <border>
      <left style="dotted">
        <color auto="1"/>
      </left>
      <right style="medium">
        <color indexed="64"/>
      </right>
      <top style="medium">
        <color indexed="64"/>
      </top>
      <bottom style="dotted">
        <color auto="1"/>
      </bottom>
      <diagonal/>
    </border>
    <border>
      <left style="medium">
        <color indexed="64"/>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medium">
        <color indexed="64"/>
      </left>
      <right style="dotted">
        <color auto="1"/>
      </right>
      <top style="dotted">
        <color auto="1"/>
      </top>
      <bottom style="medium">
        <color indexed="64"/>
      </bottom>
      <diagonal/>
    </border>
    <border>
      <left style="dotted">
        <color auto="1"/>
      </left>
      <right style="dotted">
        <color auto="1"/>
      </right>
      <top style="dotted">
        <color auto="1"/>
      </top>
      <bottom style="medium">
        <color indexed="64"/>
      </bottom>
      <diagonal/>
    </border>
    <border>
      <left style="dotted">
        <color auto="1"/>
      </left>
      <right style="medium">
        <color indexed="64"/>
      </right>
      <top style="dotted">
        <color auto="1"/>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dotted">
        <color auto="1"/>
      </right>
      <top style="dotted">
        <color auto="1"/>
      </top>
      <bottom/>
      <diagonal/>
    </border>
    <border>
      <left style="dotted">
        <color auto="1"/>
      </left>
      <right style="dotted">
        <color auto="1"/>
      </right>
      <top style="dotted">
        <color auto="1"/>
      </top>
      <bottom/>
      <diagonal/>
    </border>
    <border>
      <left style="dotted">
        <color auto="1"/>
      </left>
      <right style="medium">
        <color indexed="64"/>
      </right>
      <top style="dotted">
        <color auto="1"/>
      </top>
      <bottom/>
      <diagonal/>
    </border>
    <border>
      <left style="medium">
        <color theme="6" tint="-0.499984740745262"/>
      </left>
      <right style="hair">
        <color indexed="64"/>
      </right>
      <top style="dotted">
        <color theme="6" tint="-0.499984740745262"/>
      </top>
      <bottom style="hair">
        <color indexed="64"/>
      </bottom>
      <diagonal/>
    </border>
    <border>
      <left style="hair">
        <color indexed="64"/>
      </left>
      <right style="hair">
        <color indexed="64"/>
      </right>
      <top style="dotted">
        <color theme="6" tint="-0.499984740745262"/>
      </top>
      <bottom style="hair">
        <color indexed="64"/>
      </bottom>
      <diagonal/>
    </border>
    <border>
      <left style="hair">
        <color indexed="64"/>
      </left>
      <right/>
      <top style="dotted">
        <color theme="6" tint="-0.499984740745262"/>
      </top>
      <bottom style="hair">
        <color indexed="64"/>
      </bottom>
      <diagonal/>
    </border>
    <border>
      <left style="thin">
        <color theme="0" tint="-0.1499679555650502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style="dotted">
        <color auto="1"/>
      </right>
      <top style="dotted">
        <color auto="1"/>
      </top>
      <bottom style="dotted">
        <color auto="1"/>
      </bottom>
      <diagonal/>
    </border>
    <border>
      <left style="dotted">
        <color auto="1"/>
      </left>
      <right style="dotted">
        <color auto="1"/>
      </right>
      <top/>
      <bottom style="dotted">
        <color auto="1"/>
      </bottom>
      <diagonal/>
    </border>
    <border>
      <left style="medium">
        <color theme="6" tint="-0.499984740745262"/>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dotted">
        <color indexed="64"/>
      </right>
      <top style="medium">
        <color indexed="64"/>
      </top>
      <bottom style="medium">
        <color indexed="64"/>
      </bottom>
      <diagonal/>
    </border>
    <border>
      <left/>
      <right style="dotted">
        <color auto="1"/>
      </right>
      <top style="medium">
        <color indexed="64"/>
      </top>
      <bottom/>
      <diagonal/>
    </border>
    <border>
      <left/>
      <right style="dotted">
        <color auto="1"/>
      </right>
      <top style="dotted">
        <color auto="1"/>
      </top>
      <bottom style="medium">
        <color indexed="64"/>
      </bottom>
      <diagonal/>
    </border>
    <border>
      <left/>
      <right style="dotted">
        <color auto="1"/>
      </right>
      <top style="medium">
        <color indexed="64"/>
      </top>
      <bottom style="dotted">
        <color auto="1"/>
      </bottom>
      <diagonal/>
    </border>
    <border>
      <left/>
      <right style="hair">
        <color indexed="64"/>
      </right>
      <top style="medium">
        <color indexed="64"/>
      </top>
      <bottom style="medium">
        <color indexed="64"/>
      </bottom>
      <diagonal/>
    </border>
    <border>
      <left/>
      <right style="dotted">
        <color indexed="64"/>
      </right>
      <top style="medium">
        <color indexed="64"/>
      </top>
      <bottom style="hair">
        <color auto="1"/>
      </bottom>
      <diagonal/>
    </border>
    <border>
      <left/>
      <right style="dotted">
        <color indexed="64"/>
      </right>
      <top/>
      <bottom style="hair">
        <color indexed="64"/>
      </bottom>
      <diagonal/>
    </border>
    <border>
      <left/>
      <right style="dotted">
        <color indexed="64"/>
      </right>
      <top/>
      <bottom style="medium">
        <color indexed="64"/>
      </bottom>
      <diagonal/>
    </border>
    <border>
      <left/>
      <right style="dotted">
        <color indexed="64"/>
      </right>
      <top/>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auto="1"/>
      </top>
      <bottom style="medium">
        <color indexed="64"/>
      </bottom>
      <diagonal/>
    </border>
    <border>
      <left style="hair">
        <color indexed="64"/>
      </left>
      <right style="medium">
        <color indexed="64"/>
      </right>
      <top style="hair">
        <color indexed="64"/>
      </top>
      <bottom/>
      <diagonal/>
    </border>
    <border>
      <left style="hair">
        <color indexed="64"/>
      </left>
      <right style="medium">
        <color indexed="64"/>
      </right>
      <top style="medium">
        <color indexed="64"/>
      </top>
      <bottom style="medium">
        <color indexed="64"/>
      </bottom>
      <diagonal/>
    </border>
    <border>
      <left/>
      <right style="thin">
        <color theme="0" tint="-0.14996795556505021"/>
      </right>
      <top/>
      <bottom/>
      <diagonal/>
    </border>
    <border>
      <left/>
      <right style="medium">
        <color indexed="64"/>
      </right>
      <top style="dotted">
        <color theme="6" tint="-0.499984740745262"/>
      </top>
      <bottom style="hair">
        <color indexed="64"/>
      </bottom>
      <diagonal/>
    </border>
    <border>
      <left/>
      <right style="medium">
        <color indexed="64"/>
      </right>
      <top style="hair">
        <color indexed="64"/>
      </top>
      <bottom style="medium">
        <color indexed="64"/>
      </bottom>
      <diagonal/>
    </border>
  </borders>
  <cellStyleXfs count="52">
    <xf numFmtId="0" fontId="0" fillId="0" borderId="0"/>
    <xf numFmtId="0" fontId="6" fillId="0" borderId="0" applyFont="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3" borderId="0" applyNumberFormat="0" applyBorder="0" applyAlignment="0" applyProtection="0"/>
    <xf numFmtId="0" fontId="7" fillId="8" borderId="0" applyNumberFormat="0" applyBorder="0" applyAlignment="0" applyProtection="0"/>
    <xf numFmtId="0" fontId="7" fillId="11" borderId="0" applyNumberFormat="0" applyBorder="0" applyAlignment="0" applyProtection="0"/>
    <xf numFmtId="0" fontId="7" fillId="13" borderId="0" applyNumberFormat="0" applyBorder="0" applyAlignment="0" applyProtection="0"/>
    <xf numFmtId="0" fontId="8" fillId="16" borderId="0" applyNumberFormat="0" applyBorder="0" applyAlignment="0" applyProtection="0"/>
    <xf numFmtId="0" fontId="8" fillId="12" borderId="0" applyNumberFormat="0" applyBorder="0" applyAlignment="0" applyProtection="0"/>
    <xf numFmtId="0" fontId="8" fillId="3" borderId="0" applyNumberFormat="0" applyBorder="0" applyAlignment="0" applyProtection="0"/>
    <xf numFmtId="0" fontId="8" fillId="17" borderId="0" applyNumberFormat="0" applyBorder="0" applyAlignment="0" applyProtection="0"/>
    <xf numFmtId="0" fontId="8" fillId="4"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15" borderId="0" applyNumberFormat="0" applyBorder="0" applyAlignment="0" applyProtection="0"/>
    <xf numFmtId="0" fontId="8" fillId="17" borderId="0" applyNumberFormat="0" applyBorder="0" applyAlignment="0" applyProtection="0"/>
    <xf numFmtId="0" fontId="8" fillId="4" borderId="0" applyNumberFormat="0" applyBorder="0" applyAlignment="0" applyProtection="0"/>
    <xf numFmtId="0" fontId="8" fillId="21" borderId="0" applyNumberFormat="0" applyBorder="0" applyAlignment="0" applyProtection="0"/>
    <xf numFmtId="0" fontId="9" fillId="2" borderId="10" applyNumberFormat="0" applyAlignment="0" applyProtection="0"/>
    <xf numFmtId="0" fontId="10" fillId="2" borderId="11" applyNumberFormat="0" applyAlignment="0" applyProtection="0"/>
    <xf numFmtId="0" fontId="11" fillId="10" borderId="11" applyNumberFormat="0" applyAlignment="0" applyProtection="0"/>
    <xf numFmtId="0" fontId="12" fillId="0" borderId="12" applyNumberFormat="0" applyFill="0" applyAlignment="0" applyProtection="0"/>
    <xf numFmtId="0" fontId="13" fillId="0" borderId="0" applyNumberFormat="0" applyFill="0" applyBorder="0" applyAlignment="0" applyProtection="0"/>
    <xf numFmtId="0" fontId="14" fillId="7" borderId="0" applyNumberFormat="0" applyBorder="0" applyAlignment="0" applyProtection="0"/>
    <xf numFmtId="0" fontId="15" fillId="22" borderId="0" applyNumberFormat="0" applyBorder="0" applyAlignment="0" applyProtection="0"/>
    <xf numFmtId="0" fontId="16" fillId="23" borderId="13" applyNumberFormat="0" applyFont="0" applyAlignment="0" applyProtection="0"/>
    <xf numFmtId="0" fontId="17" fillId="6" borderId="0" applyNumberFormat="0" applyBorder="0" applyAlignment="0" applyProtection="0"/>
    <xf numFmtId="0" fontId="18" fillId="0" borderId="0" applyNumberFormat="0" applyFill="0" applyBorder="0" applyAlignment="0" applyProtection="0"/>
    <xf numFmtId="0" fontId="19" fillId="0" borderId="14" applyNumberFormat="0" applyFill="0" applyAlignment="0" applyProtection="0"/>
    <xf numFmtId="0" fontId="20" fillId="0" borderId="15" applyNumberFormat="0" applyFill="0" applyAlignment="0" applyProtection="0"/>
    <xf numFmtId="0" fontId="21" fillId="0" borderId="16" applyNumberFormat="0" applyFill="0" applyAlignment="0" applyProtection="0"/>
    <xf numFmtId="0" fontId="21" fillId="0" borderId="0" applyNumberFormat="0" applyFill="0" applyBorder="0" applyAlignment="0" applyProtection="0"/>
    <xf numFmtId="0" fontId="22" fillId="0" borderId="17" applyNumberFormat="0" applyFill="0" applyAlignment="0" applyProtection="0"/>
    <xf numFmtId="0" fontId="23" fillId="0" borderId="0" applyNumberFormat="0" applyFill="0" applyBorder="0" applyAlignment="0" applyProtection="0"/>
    <xf numFmtId="0" fontId="24" fillId="14" borderId="18" applyNumberFormat="0" applyAlignment="0" applyProtection="0"/>
    <xf numFmtId="0" fontId="25" fillId="0" borderId="0" applyFont="0"/>
    <xf numFmtId="0" fontId="6" fillId="0" borderId="0" applyFont="0"/>
    <xf numFmtId="0" fontId="16" fillId="0" borderId="0"/>
    <xf numFmtId="164" fontId="16" fillId="0" borderId="0" applyFont="0" applyFill="0" applyBorder="0" applyAlignment="0" applyProtection="0"/>
    <xf numFmtId="0" fontId="6" fillId="0" borderId="0" applyFont="0"/>
    <xf numFmtId="9" fontId="16" fillId="0" borderId="0" applyFont="0" applyFill="0" applyBorder="0" applyAlignment="0" applyProtection="0"/>
    <xf numFmtId="164" fontId="16" fillId="0" borderId="0" applyFont="0" applyFill="0" applyBorder="0" applyAlignment="0" applyProtection="0"/>
    <xf numFmtId="164" fontId="42" fillId="0" borderId="0" applyFont="0" applyFill="0" applyBorder="0" applyAlignment="0" applyProtection="0"/>
    <xf numFmtId="0" fontId="2" fillId="0" borderId="0"/>
  </cellStyleXfs>
  <cellXfs count="871">
    <xf numFmtId="0" fontId="0" fillId="0" borderId="0" xfId="0"/>
    <xf numFmtId="0" fontId="5" fillId="0" borderId="0" xfId="0" applyFont="1" applyAlignment="1">
      <alignment horizontal="left" vertical="top" wrapText="1"/>
    </xf>
    <xf numFmtId="0" fontId="4" fillId="0" borderId="0" xfId="0" applyFont="1" applyAlignment="1">
      <alignment horizontal="left" vertical="top" wrapText="1"/>
    </xf>
    <xf numFmtId="0" fontId="5" fillId="0" borderId="0" xfId="45" applyFont="1" applyAlignment="1">
      <alignment horizontal="left" vertical="top" wrapText="1"/>
    </xf>
    <xf numFmtId="0" fontId="3" fillId="0" borderId="0" xfId="45" applyFont="1"/>
    <xf numFmtId="49" fontId="3" fillId="0" borderId="0" xfId="45" applyNumberFormat="1" applyFont="1"/>
    <xf numFmtId="0" fontId="4" fillId="0" borderId="0" xfId="45" applyFont="1" applyAlignment="1">
      <alignment horizontal="left" vertical="top" wrapText="1"/>
    </xf>
    <xf numFmtId="0" fontId="29" fillId="0" borderId="0" xfId="45" applyFont="1"/>
    <xf numFmtId="0" fontId="0" fillId="0" borderId="0" xfId="0" applyAlignment="1">
      <alignment horizontal="left" vertical="top" wrapText="1"/>
    </xf>
    <xf numFmtId="0" fontId="4" fillId="0" borderId="0" xfId="45" applyFont="1"/>
    <xf numFmtId="0" fontId="5" fillId="0" borderId="0" xfId="45" applyFont="1"/>
    <xf numFmtId="0" fontId="0" fillId="0" borderId="22" xfId="0" applyBorder="1"/>
    <xf numFmtId="0" fontId="48" fillId="32" borderId="24" xfId="0" applyFont="1" applyFill="1" applyBorder="1"/>
    <xf numFmtId="0" fontId="50" fillId="32" borderId="24" xfId="0" applyFont="1" applyFill="1" applyBorder="1"/>
    <xf numFmtId="0" fontId="0" fillId="0" borderId="25" xfId="0" applyBorder="1"/>
    <xf numFmtId="0" fontId="0" fillId="0" borderId="26" xfId="0" applyBorder="1"/>
    <xf numFmtId="0" fontId="16" fillId="0" borderId="0" xfId="0" applyFont="1"/>
    <xf numFmtId="0" fontId="4" fillId="27" borderId="0" xfId="45" applyFont="1" applyFill="1"/>
    <xf numFmtId="0" fontId="52" fillId="25" borderId="0" xfId="0" applyFont="1" applyFill="1"/>
    <xf numFmtId="0" fontId="56" fillId="0" borderId="0" xfId="0" applyFont="1"/>
    <xf numFmtId="0" fontId="56" fillId="32" borderId="23" xfId="0" applyFont="1" applyFill="1" applyBorder="1"/>
    <xf numFmtId="0" fontId="56" fillId="32" borderId="0" xfId="0" applyFont="1" applyFill="1"/>
    <xf numFmtId="0" fontId="4" fillId="27" borderId="0" xfId="0" applyFont="1" applyFill="1"/>
    <xf numFmtId="0" fontId="4" fillId="0" borderId="0" xfId="0" applyFont="1" applyAlignment="1">
      <alignment horizontal="center"/>
    </xf>
    <xf numFmtId="0" fontId="3" fillId="0" borderId="0" xfId="45" applyFont="1" applyAlignment="1">
      <alignment horizontal="center"/>
    </xf>
    <xf numFmtId="0" fontId="0" fillId="33" borderId="0" xfId="0" applyFill="1"/>
    <xf numFmtId="0" fontId="27" fillId="0" borderId="5" xfId="45" applyFont="1" applyBorder="1" applyAlignment="1">
      <alignment horizontal="left" vertical="top" wrapText="1"/>
    </xf>
    <xf numFmtId="0" fontId="4" fillId="0" borderId="5" xfId="45" applyFont="1" applyBorder="1" applyAlignment="1">
      <alignment horizontal="left" vertical="top" wrapText="1"/>
    </xf>
    <xf numFmtId="0" fontId="26" fillId="0" borderId="5" xfId="45" applyFont="1" applyBorder="1" applyAlignment="1">
      <alignment horizontal="left" vertical="top" wrapText="1"/>
    </xf>
    <xf numFmtId="0" fontId="5" fillId="24" borderId="5" xfId="45" applyFont="1" applyFill="1" applyBorder="1" applyAlignment="1">
      <alignment horizontal="left" vertical="top" wrapText="1"/>
    </xf>
    <xf numFmtId="0" fontId="4" fillId="24" borderId="5" xfId="45" applyFont="1" applyFill="1" applyBorder="1" applyAlignment="1">
      <alignment horizontal="left" vertical="top" wrapText="1"/>
    </xf>
    <xf numFmtId="0" fontId="28" fillId="24" borderId="5" xfId="47" applyFont="1" applyFill="1" applyBorder="1" applyAlignment="1">
      <alignment horizontal="left" vertical="center"/>
    </xf>
    <xf numFmtId="0" fontId="5" fillId="24" borderId="5" xfId="45" applyFont="1" applyFill="1" applyBorder="1" applyAlignment="1">
      <alignment vertical="top" wrapText="1"/>
    </xf>
    <xf numFmtId="0" fontId="30" fillId="0" borderId="0" xfId="45" applyFont="1"/>
    <xf numFmtId="0" fontId="5" fillId="0" borderId="0" xfId="0" applyFont="1"/>
    <xf numFmtId="0" fontId="0" fillId="29" borderId="0" xfId="0" applyFill="1"/>
    <xf numFmtId="0" fontId="53" fillId="0" borderId="0" xfId="0" applyFont="1"/>
    <xf numFmtId="0" fontId="52" fillId="29" borderId="0" xfId="0" applyFont="1" applyFill="1"/>
    <xf numFmtId="0" fontId="4" fillId="0" borderId="0" xfId="0" applyFont="1"/>
    <xf numFmtId="0" fontId="64" fillId="29" borderId="0" xfId="0" applyFont="1" applyFill="1"/>
    <xf numFmtId="0" fontId="16" fillId="27" borderId="0" xfId="0" applyFont="1" applyFill="1"/>
    <xf numFmtId="0" fontId="16" fillId="36" borderId="0" xfId="0" applyFont="1" applyFill="1"/>
    <xf numFmtId="0" fontId="0" fillId="36" borderId="0" xfId="0" applyFill="1"/>
    <xf numFmtId="0" fontId="0" fillId="28" borderId="0" xfId="0" applyFill="1"/>
    <xf numFmtId="0" fontId="66" fillId="29" borderId="0" xfId="0" applyFont="1" applyFill="1"/>
    <xf numFmtId="0" fontId="35" fillId="0" borderId="0" xfId="45" applyFont="1"/>
    <xf numFmtId="49" fontId="4" fillId="0" borderId="0" xfId="45" applyNumberFormat="1" applyFont="1"/>
    <xf numFmtId="0" fontId="4" fillId="0" borderId="0" xfId="45" applyFont="1" applyAlignment="1">
      <alignment vertical="top"/>
    </xf>
    <xf numFmtId="0" fontId="63" fillId="32" borderId="0" xfId="0" applyFont="1" applyFill="1"/>
    <xf numFmtId="0" fontId="63" fillId="32" borderId="23" xfId="0" applyFont="1" applyFill="1" applyBorder="1"/>
    <xf numFmtId="0" fontId="68" fillId="34" borderId="0" xfId="0" applyFont="1" applyFill="1"/>
    <xf numFmtId="0" fontId="0" fillId="34" borderId="0" xfId="0" applyFill="1"/>
    <xf numFmtId="0" fontId="5" fillId="0" borderId="0" xfId="0" applyFont="1" applyAlignment="1">
      <alignment horizontal="right" vertical="top" wrapText="1"/>
    </xf>
    <xf numFmtId="0" fontId="0" fillId="0" borderId="0" xfId="0" applyAlignment="1">
      <alignment wrapText="1"/>
    </xf>
    <xf numFmtId="0" fontId="16" fillId="38" borderId="0" xfId="0" applyFont="1" applyFill="1"/>
    <xf numFmtId="0" fontId="16" fillId="33" borderId="0" xfId="0" applyFont="1" applyFill="1"/>
    <xf numFmtId="0" fontId="52" fillId="29" borderId="0" xfId="0" applyFont="1" applyFill="1" applyAlignment="1">
      <alignment horizontal="right"/>
    </xf>
    <xf numFmtId="0" fontId="0" fillId="32" borderId="0" xfId="0" applyFill="1"/>
    <xf numFmtId="0" fontId="0" fillId="0" borderId="24" xfId="0" applyBorder="1"/>
    <xf numFmtId="0" fontId="70" fillId="0" borderId="0" xfId="0" applyFont="1"/>
    <xf numFmtId="0" fontId="0" fillId="0" borderId="23" xfId="0" applyBorder="1"/>
    <xf numFmtId="0" fontId="4" fillId="0" borderId="0" xfId="45" applyFont="1" applyAlignment="1">
      <alignment horizontal="center"/>
    </xf>
    <xf numFmtId="0" fontId="0" fillId="0" borderId="24" xfId="0" applyBorder="1" applyProtection="1">
      <protection locked="0"/>
    </xf>
    <xf numFmtId="49" fontId="3" fillId="0" borderId="0" xfId="45" applyNumberFormat="1" applyFont="1" applyProtection="1">
      <protection locked="0"/>
    </xf>
    <xf numFmtId="0" fontId="23" fillId="0" borderId="0" xfId="41"/>
    <xf numFmtId="49" fontId="31" fillId="39" borderId="5" xfId="45" applyNumberFormat="1" applyFont="1" applyFill="1" applyBorder="1" applyAlignment="1">
      <alignment vertical="top" wrapText="1"/>
    </xf>
    <xf numFmtId="49" fontId="5" fillId="39" borderId="5" xfId="45" applyNumberFormat="1" applyFont="1" applyFill="1" applyBorder="1" applyAlignment="1">
      <alignment vertical="top" wrapText="1"/>
    </xf>
    <xf numFmtId="49" fontId="31" fillId="39" borderId="5" xfId="45" applyNumberFormat="1" applyFont="1" applyFill="1" applyBorder="1" applyAlignment="1">
      <alignment horizontal="left" vertical="top" wrapText="1"/>
    </xf>
    <xf numFmtId="49" fontId="4" fillId="39" borderId="28" xfId="45" applyNumberFormat="1" applyFont="1" applyFill="1" applyBorder="1" applyAlignment="1">
      <alignment vertical="top" wrapText="1"/>
    </xf>
    <xf numFmtId="49" fontId="4" fillId="39" borderId="5" xfId="45" applyNumberFormat="1" applyFont="1" applyFill="1" applyBorder="1" applyAlignment="1">
      <alignment vertical="top" wrapText="1"/>
    </xf>
    <xf numFmtId="49" fontId="31" fillId="39" borderId="28" xfId="45" applyNumberFormat="1" applyFont="1" applyFill="1" applyBorder="1" applyAlignment="1">
      <alignment vertical="top" wrapText="1"/>
    </xf>
    <xf numFmtId="49" fontId="31" fillId="40" borderId="5" xfId="45" applyNumberFormat="1" applyFont="1" applyFill="1" applyBorder="1" applyAlignment="1">
      <alignment vertical="top" wrapText="1"/>
    </xf>
    <xf numFmtId="49" fontId="5" fillId="40" borderId="5" xfId="45" applyNumberFormat="1" applyFont="1" applyFill="1" applyBorder="1" applyAlignment="1">
      <alignment vertical="top" wrapText="1"/>
    </xf>
    <xf numFmtId="49" fontId="31" fillId="40" borderId="5" xfId="45" applyNumberFormat="1" applyFont="1" applyFill="1" applyBorder="1" applyAlignment="1">
      <alignment horizontal="left" vertical="top" wrapText="1"/>
    </xf>
    <xf numFmtId="49" fontId="4" fillId="40" borderId="4" xfId="45" applyNumberFormat="1" applyFont="1" applyFill="1" applyBorder="1" applyAlignment="1">
      <alignment vertical="top" wrapText="1"/>
    </xf>
    <xf numFmtId="49" fontId="4" fillId="40" borderId="5" xfId="45" applyNumberFormat="1" applyFont="1" applyFill="1" applyBorder="1" applyAlignment="1">
      <alignment vertical="top" wrapText="1"/>
    </xf>
    <xf numFmtId="49" fontId="31" fillId="40" borderId="4" xfId="45" applyNumberFormat="1" applyFont="1" applyFill="1" applyBorder="1" applyAlignment="1">
      <alignment vertical="top" wrapText="1"/>
    </xf>
    <xf numFmtId="49" fontId="0" fillId="0" borderId="0" xfId="0" applyNumberFormat="1"/>
    <xf numFmtId="49" fontId="26" fillId="39" borderId="28" xfId="45" applyNumberFormat="1" applyFont="1" applyFill="1" applyBorder="1" applyAlignment="1">
      <alignment vertical="top" wrapText="1"/>
    </xf>
    <xf numFmtId="49" fontId="26" fillId="39" borderId="5" xfId="45" applyNumberFormat="1" applyFont="1" applyFill="1" applyBorder="1" applyAlignment="1">
      <alignment horizontal="left" vertical="top" wrapText="1"/>
    </xf>
    <xf numFmtId="49" fontId="4" fillId="39" borderId="5" xfId="45" applyNumberFormat="1" applyFont="1" applyFill="1" applyBorder="1" applyAlignment="1">
      <alignment horizontal="left" vertical="top" wrapText="1"/>
    </xf>
    <xf numFmtId="49" fontId="4" fillId="39" borderId="0" xfId="45" applyNumberFormat="1" applyFont="1" applyFill="1" applyAlignment="1">
      <alignment horizontal="left" vertical="top" wrapText="1"/>
    </xf>
    <xf numFmtId="49" fontId="26" fillId="40" borderId="4" xfId="45" applyNumberFormat="1" applyFont="1" applyFill="1" applyBorder="1" applyAlignment="1">
      <alignment vertical="top" wrapText="1"/>
    </xf>
    <xf numFmtId="49" fontId="26" fillId="40" borderId="5" xfId="45" applyNumberFormat="1" applyFont="1" applyFill="1" applyBorder="1" applyAlignment="1">
      <alignment horizontal="left" vertical="top" wrapText="1"/>
    </xf>
    <xf numFmtId="49" fontId="4" fillId="40" borderId="5" xfId="45" applyNumberFormat="1" applyFont="1" applyFill="1" applyBorder="1" applyAlignment="1">
      <alignment horizontal="left" vertical="top" wrapText="1"/>
    </xf>
    <xf numFmtId="49" fontId="31" fillId="40" borderId="5" xfId="45" applyNumberFormat="1" applyFont="1" applyFill="1" applyBorder="1" applyAlignment="1">
      <alignment horizontal="left" vertical="top"/>
    </xf>
    <xf numFmtId="49" fontId="27" fillId="39" borderId="28" xfId="45" applyNumberFormat="1" applyFont="1" applyFill="1" applyBorder="1" applyAlignment="1">
      <alignment vertical="top" wrapText="1"/>
    </xf>
    <xf numFmtId="49" fontId="27" fillId="39" borderId="5" xfId="45" applyNumberFormat="1" applyFont="1" applyFill="1" applyBorder="1" applyAlignment="1">
      <alignment horizontal="left" vertical="top" wrapText="1"/>
    </xf>
    <xf numFmtId="49" fontId="27" fillId="40" borderId="4" xfId="45" applyNumberFormat="1" applyFont="1" applyFill="1" applyBorder="1" applyAlignment="1">
      <alignment vertical="top" wrapText="1"/>
    </xf>
    <xf numFmtId="49" fontId="27" fillId="40" borderId="5" xfId="45" applyNumberFormat="1" applyFont="1" applyFill="1" applyBorder="1" applyAlignment="1">
      <alignment horizontal="left" vertical="top" wrapText="1"/>
    </xf>
    <xf numFmtId="49" fontId="4" fillId="40" borderId="5" xfId="45" applyNumberFormat="1" applyFont="1" applyFill="1" applyBorder="1" applyAlignment="1" applyProtection="1">
      <alignment horizontal="left" vertical="top" wrapText="1"/>
      <protection locked="0"/>
    </xf>
    <xf numFmtId="49" fontId="31" fillId="40" borderId="5" xfId="45" applyNumberFormat="1" applyFont="1" applyFill="1" applyBorder="1" applyAlignment="1" applyProtection="1">
      <alignment horizontal="left" vertical="top" wrapText="1"/>
      <protection locked="0"/>
    </xf>
    <xf numFmtId="49" fontId="31" fillId="39" borderId="28" xfId="45" applyNumberFormat="1" applyFont="1" applyFill="1" applyBorder="1" applyAlignment="1">
      <alignment horizontal="left" vertical="top" wrapText="1"/>
    </xf>
    <xf numFmtId="49" fontId="5" fillId="39" borderId="5" xfId="45" applyNumberFormat="1" applyFont="1" applyFill="1" applyBorder="1" applyAlignment="1">
      <alignment horizontal="left" vertical="top" wrapText="1"/>
    </xf>
    <xf numFmtId="49" fontId="31" fillId="40" borderId="4" xfId="45" applyNumberFormat="1" applyFont="1" applyFill="1" applyBorder="1" applyAlignment="1">
      <alignment horizontal="left" vertical="top" wrapText="1"/>
    </xf>
    <xf numFmtId="49" fontId="5" fillId="40" borderId="5" xfId="45" applyNumberFormat="1" applyFont="1" applyFill="1" applyBorder="1" applyAlignment="1">
      <alignment horizontal="left" vertical="top" wrapText="1"/>
    </xf>
    <xf numFmtId="49" fontId="26" fillId="40" borderId="0" xfId="0" applyNumberFormat="1" applyFont="1" applyFill="1"/>
    <xf numFmtId="49" fontId="31" fillId="39" borderId="28" xfId="47" applyNumberFormat="1" applyFont="1" applyFill="1" applyBorder="1" applyAlignment="1">
      <alignment vertical="center"/>
    </xf>
    <xf numFmtId="49" fontId="31" fillId="39" borderId="5" xfId="47" applyNumberFormat="1" applyFont="1" applyFill="1" applyBorder="1" applyAlignment="1">
      <alignment horizontal="left" vertical="center" wrapText="1"/>
    </xf>
    <xf numFmtId="49" fontId="31" fillId="40" borderId="4" xfId="47" applyNumberFormat="1" applyFont="1" applyFill="1" applyBorder="1" applyAlignment="1">
      <alignment vertical="center"/>
    </xf>
    <xf numFmtId="49" fontId="31" fillId="40" borderId="5" xfId="47" applyNumberFormat="1" applyFont="1" applyFill="1" applyBorder="1" applyAlignment="1">
      <alignment horizontal="left" vertical="center"/>
    </xf>
    <xf numFmtId="49" fontId="31" fillId="39" borderId="31" xfId="47" applyNumberFormat="1" applyFont="1" applyFill="1" applyBorder="1" applyAlignment="1">
      <alignment vertical="center"/>
    </xf>
    <xf numFmtId="49" fontId="31" fillId="40" borderId="20" xfId="47" applyNumberFormat="1" applyFont="1" applyFill="1" applyBorder="1" applyAlignment="1">
      <alignment vertical="center"/>
    </xf>
    <xf numFmtId="49" fontId="28" fillId="39" borderId="5" xfId="47" applyNumberFormat="1" applyFont="1" applyFill="1" applyBorder="1" applyAlignment="1">
      <alignment horizontal="left" vertical="center"/>
    </xf>
    <xf numFmtId="49" fontId="28" fillId="40" borderId="5" xfId="47" applyNumberFormat="1" applyFont="1" applyFill="1" applyBorder="1" applyAlignment="1">
      <alignment horizontal="left" vertical="center"/>
    </xf>
    <xf numFmtId="49" fontId="16" fillId="0" borderId="0" xfId="0" applyNumberFormat="1" applyFont="1"/>
    <xf numFmtId="0" fontId="16" fillId="41" borderId="0" xfId="0" applyFont="1" applyFill="1" applyAlignment="1">
      <alignment horizontal="left" vertical="top" wrapText="1"/>
    </xf>
    <xf numFmtId="0" fontId="74" fillId="0" borderId="0" xfId="0" applyFont="1"/>
    <xf numFmtId="49" fontId="72" fillId="0" borderId="0" xfId="0" applyNumberFormat="1" applyFont="1"/>
    <xf numFmtId="49" fontId="26" fillId="39" borderId="32" xfId="45" applyNumberFormat="1" applyFont="1" applyFill="1" applyBorder="1" applyAlignment="1">
      <alignment vertical="top" wrapText="1"/>
    </xf>
    <xf numFmtId="49" fontId="26" fillId="39" borderId="3" xfId="45" applyNumberFormat="1" applyFont="1" applyFill="1" applyBorder="1" applyAlignment="1">
      <alignment horizontal="left" vertical="top" wrapText="1"/>
    </xf>
    <xf numFmtId="49" fontId="4" fillId="39" borderId="3" xfId="45" applyNumberFormat="1" applyFont="1" applyFill="1" applyBorder="1" applyAlignment="1">
      <alignment horizontal="left" vertical="top" wrapText="1"/>
    </xf>
    <xf numFmtId="49" fontId="31" fillId="39" borderId="3" xfId="45" applyNumberFormat="1" applyFont="1" applyFill="1" applyBorder="1" applyAlignment="1">
      <alignment horizontal="left" vertical="top" wrapText="1"/>
    </xf>
    <xf numFmtId="49" fontId="26" fillId="40" borderId="2" xfId="45" applyNumberFormat="1" applyFont="1" applyFill="1" applyBorder="1" applyAlignment="1">
      <alignment vertical="top" wrapText="1"/>
    </xf>
    <xf numFmtId="49" fontId="26" fillId="40" borderId="3" xfId="45" applyNumberFormat="1" applyFont="1" applyFill="1" applyBorder="1" applyAlignment="1">
      <alignment horizontal="left" vertical="top" wrapText="1"/>
    </xf>
    <xf numFmtId="49" fontId="4" fillId="40" borderId="3" xfId="45" applyNumberFormat="1" applyFont="1" applyFill="1" applyBorder="1" applyAlignment="1">
      <alignment horizontal="left" vertical="top" wrapText="1"/>
    </xf>
    <xf numFmtId="49" fontId="31" fillId="40" borderId="3" xfId="45" applyNumberFormat="1" applyFont="1" applyFill="1" applyBorder="1" applyAlignment="1">
      <alignment horizontal="left" vertical="top" wrapText="1"/>
    </xf>
    <xf numFmtId="0" fontId="3" fillId="0" borderId="0" xfId="45" applyFont="1" applyAlignment="1">
      <alignment wrapText="1"/>
    </xf>
    <xf numFmtId="14" fontId="0" fillId="0" borderId="0" xfId="0" applyNumberFormat="1"/>
    <xf numFmtId="0" fontId="52" fillId="0" borderId="0" xfId="0" applyFont="1"/>
    <xf numFmtId="0" fontId="76" fillId="32" borderId="24" xfId="0" applyFont="1" applyFill="1" applyBorder="1" applyAlignment="1">
      <alignment horizontal="right"/>
    </xf>
    <xf numFmtId="0" fontId="76" fillId="32" borderId="23" xfId="0" applyFont="1" applyFill="1" applyBorder="1" applyAlignment="1">
      <alignment horizontal="right"/>
    </xf>
    <xf numFmtId="0" fontId="76" fillId="32" borderId="0" xfId="0" applyFont="1" applyFill="1" applyAlignment="1">
      <alignment horizontal="right"/>
    </xf>
    <xf numFmtId="0" fontId="0" fillId="43" borderId="0" xfId="0" applyFill="1"/>
    <xf numFmtId="0" fontId="0" fillId="0" borderId="0" xfId="0" applyAlignment="1">
      <alignment horizontal="center"/>
    </xf>
    <xf numFmtId="0" fontId="27" fillId="0" borderId="0" xfId="45" applyFont="1" applyAlignment="1">
      <alignment horizontal="center"/>
    </xf>
    <xf numFmtId="165" fontId="4" fillId="0" borderId="0" xfId="45" applyNumberFormat="1" applyFont="1" applyAlignment="1">
      <alignment horizontal="center"/>
    </xf>
    <xf numFmtId="0" fontId="16" fillId="0" borderId="0" xfId="0" applyFont="1" applyAlignment="1">
      <alignment wrapText="1"/>
    </xf>
    <xf numFmtId="0" fontId="60" fillId="0" borderId="0" xfId="45" applyFont="1" applyAlignment="1">
      <alignment horizontal="center" vertical="center"/>
    </xf>
    <xf numFmtId="0" fontId="78" fillId="36" borderId="0" xfId="0" applyFont="1" applyFill="1"/>
    <xf numFmtId="0" fontId="16" fillId="32" borderId="0" xfId="0" applyFont="1" applyFill="1"/>
    <xf numFmtId="0" fontId="3" fillId="0" borderId="0" xfId="0" applyFont="1"/>
    <xf numFmtId="0" fontId="3" fillId="0" borderId="0" xfId="0" applyFont="1" applyAlignment="1">
      <alignment horizontal="center"/>
    </xf>
    <xf numFmtId="0" fontId="5" fillId="0" borderId="0" xfId="0" applyFont="1" applyAlignment="1">
      <alignment horizontal="center" vertical="top" wrapText="1"/>
    </xf>
    <xf numFmtId="0" fontId="38" fillId="40" borderId="0" xfId="0" applyFont="1" applyFill="1" applyAlignment="1">
      <alignment vertical="top"/>
    </xf>
    <xf numFmtId="0" fontId="16" fillId="0" borderId="0" xfId="0" applyFont="1" applyAlignment="1">
      <alignment horizontal="right" vertical="top"/>
    </xf>
    <xf numFmtId="0" fontId="38" fillId="0" borderId="0" xfId="0" applyFont="1"/>
    <xf numFmtId="0" fontId="30" fillId="0" borderId="0" xfId="45" applyFont="1" applyAlignment="1">
      <alignment vertical="top"/>
    </xf>
    <xf numFmtId="0" fontId="30" fillId="0" borderId="0" xfId="45" applyFont="1" applyAlignment="1">
      <alignment wrapText="1"/>
    </xf>
    <xf numFmtId="165" fontId="4" fillId="0" borderId="3" xfId="46" applyNumberFormat="1" applyFont="1" applyBorder="1" applyAlignment="1" applyProtection="1">
      <alignment horizontal="center" vertical="top"/>
    </xf>
    <xf numFmtId="1" fontId="4" fillId="0" borderId="3" xfId="48" applyNumberFormat="1" applyFont="1" applyBorder="1" applyAlignment="1" applyProtection="1">
      <alignment horizontal="center" vertical="top"/>
    </xf>
    <xf numFmtId="0" fontId="4" fillId="35" borderId="45" xfId="46" applyNumberFormat="1" applyFont="1" applyFill="1" applyBorder="1" applyAlignment="1" applyProtection="1"/>
    <xf numFmtId="0" fontId="16" fillId="0" borderId="0" xfId="0" applyFont="1" applyAlignment="1">
      <alignment horizontal="right"/>
    </xf>
    <xf numFmtId="0" fontId="4" fillId="0" borderId="3" xfId="46" applyNumberFormat="1" applyFont="1" applyBorder="1" applyAlignment="1" applyProtection="1">
      <alignment vertical="top" wrapText="1" shrinkToFit="1"/>
    </xf>
    <xf numFmtId="0" fontId="72" fillId="42" borderId="40" xfId="0" applyFont="1" applyFill="1" applyBorder="1" applyAlignment="1">
      <alignment horizontal="left" vertical="top"/>
    </xf>
    <xf numFmtId="0" fontId="0" fillId="42" borderId="40" xfId="0" applyFill="1" applyBorder="1" applyAlignment="1">
      <alignment horizontal="left" vertical="top" wrapText="1"/>
    </xf>
    <xf numFmtId="0" fontId="0" fillId="0" borderId="0" xfId="0" applyAlignment="1">
      <alignment horizontal="left" vertical="top"/>
    </xf>
    <xf numFmtId="0" fontId="0" fillId="39" borderId="40" xfId="0" applyFill="1" applyBorder="1" applyAlignment="1">
      <alignment horizontal="left" vertical="top"/>
    </xf>
    <xf numFmtId="0" fontId="0" fillId="39" borderId="40" xfId="0" applyFill="1" applyBorder="1" applyAlignment="1">
      <alignment horizontal="left" vertical="top" wrapText="1"/>
    </xf>
    <xf numFmtId="0" fontId="0" fillId="0" borderId="40" xfId="0" applyBorder="1" applyAlignment="1">
      <alignment horizontal="left" vertical="top"/>
    </xf>
    <xf numFmtId="0" fontId="0" fillId="0" borderId="40" xfId="0" applyBorder="1" applyAlignment="1">
      <alignment horizontal="left" vertical="top" wrapText="1"/>
    </xf>
    <xf numFmtId="0" fontId="0" fillId="40" borderId="40" xfId="0" applyFill="1" applyBorder="1" applyAlignment="1">
      <alignment horizontal="left" vertical="top"/>
    </xf>
    <xf numFmtId="0" fontId="0" fillId="40" borderId="40" xfId="0" applyFill="1" applyBorder="1" applyAlignment="1">
      <alignment horizontal="left" vertical="top" wrapText="1"/>
    </xf>
    <xf numFmtId="0" fontId="0" fillId="41" borderId="40" xfId="0" applyFill="1" applyBorder="1" applyAlignment="1">
      <alignment horizontal="left" vertical="top"/>
    </xf>
    <xf numFmtId="0" fontId="0" fillId="41" borderId="40" xfId="0" applyFill="1" applyBorder="1" applyAlignment="1">
      <alignment horizontal="left" vertical="top" wrapText="1"/>
    </xf>
    <xf numFmtId="0" fontId="52" fillId="39" borderId="40" xfId="0" applyFont="1" applyFill="1" applyBorder="1" applyAlignment="1">
      <alignment horizontal="left" vertical="top" wrapText="1"/>
    </xf>
    <xf numFmtId="0" fontId="16" fillId="39" borderId="40" xfId="0" applyFont="1" applyFill="1" applyBorder="1" applyAlignment="1">
      <alignment horizontal="left" vertical="top" wrapText="1"/>
    </xf>
    <xf numFmtId="0" fontId="52" fillId="40" borderId="40" xfId="0" applyFont="1" applyFill="1" applyBorder="1" applyAlignment="1">
      <alignment horizontal="left" vertical="top" wrapText="1"/>
    </xf>
    <xf numFmtId="0" fontId="3" fillId="0" borderId="0" xfId="0" applyFont="1" applyProtection="1">
      <protection hidden="1"/>
    </xf>
    <xf numFmtId="0" fontId="4" fillId="0" borderId="0" xfId="0" applyFont="1" applyAlignment="1" applyProtection="1">
      <alignment horizontal="left" vertical="top" wrapText="1"/>
      <protection hidden="1"/>
    </xf>
    <xf numFmtId="0" fontId="5" fillId="0" borderId="0" xfId="0" applyFont="1" applyAlignment="1" applyProtection="1">
      <alignment horizontal="left" vertical="top" wrapText="1"/>
      <protection hidden="1"/>
    </xf>
    <xf numFmtId="0" fontId="33" fillId="0" borderId="0" xfId="0" applyFont="1" applyAlignment="1" applyProtection="1">
      <alignment horizontal="left" vertical="top" wrapText="1"/>
      <protection hidden="1"/>
    </xf>
    <xf numFmtId="0" fontId="34" fillId="0" borderId="0" xfId="0" applyFont="1" applyAlignment="1" applyProtection="1">
      <alignment horizontal="left" vertical="top" wrapText="1"/>
      <protection hidden="1"/>
    </xf>
    <xf numFmtId="0" fontId="0" fillId="32" borderId="0" xfId="0" applyFill="1" applyProtection="1">
      <protection hidden="1"/>
    </xf>
    <xf numFmtId="0" fontId="0" fillId="0" borderId="0" xfId="0" applyProtection="1">
      <protection hidden="1"/>
    </xf>
    <xf numFmtId="0" fontId="0" fillId="0" borderId="21" xfId="0" applyBorder="1" applyProtection="1">
      <protection hidden="1"/>
    </xf>
    <xf numFmtId="0" fontId="58" fillId="0" borderId="21" xfId="0" applyFont="1" applyBorder="1" applyProtection="1">
      <protection hidden="1"/>
    </xf>
    <xf numFmtId="0" fontId="56" fillId="0" borderId="21" xfId="0" applyFont="1" applyBorder="1" applyProtection="1">
      <protection hidden="1"/>
    </xf>
    <xf numFmtId="0" fontId="58" fillId="0" borderId="0" xfId="0" applyFont="1" applyProtection="1">
      <protection hidden="1"/>
    </xf>
    <xf numFmtId="0" fontId="56" fillId="0" borderId="0" xfId="0" applyFont="1" applyProtection="1">
      <protection hidden="1"/>
    </xf>
    <xf numFmtId="0" fontId="36" fillId="0" borderId="0" xfId="0" applyFont="1" applyAlignment="1" applyProtection="1">
      <alignment horizontal="left" vertical="center" readingOrder="1"/>
      <protection hidden="1"/>
    </xf>
    <xf numFmtId="0" fontId="37" fillId="0" borderId="0" xfId="0" applyFont="1" applyAlignment="1" applyProtection="1">
      <alignment horizontal="left"/>
      <protection hidden="1"/>
    </xf>
    <xf numFmtId="0" fontId="38" fillId="0" borderId="0" xfId="0" applyFont="1" applyAlignment="1" applyProtection="1">
      <alignment horizontal="left" vertical="center" wrapText="1" shrinkToFit="1"/>
      <protection hidden="1"/>
    </xf>
    <xf numFmtId="0" fontId="0" fillId="0" borderId="0" xfId="0" applyAlignment="1" applyProtection="1">
      <alignment horizontal="left" vertical="top" wrapText="1"/>
      <protection hidden="1"/>
    </xf>
    <xf numFmtId="0" fontId="39" fillId="0" borderId="40" xfId="0" applyFont="1" applyBorder="1" applyAlignment="1" applyProtection="1">
      <alignment horizontal="left" vertical="top" wrapText="1" readingOrder="1"/>
      <protection hidden="1"/>
    </xf>
    <xf numFmtId="0" fontId="87" fillId="0" borderId="40" xfId="0" applyFont="1" applyBorder="1" applyAlignment="1" applyProtection="1">
      <alignment horizontal="left" vertical="top" wrapText="1" shrinkToFit="1"/>
      <protection hidden="1"/>
    </xf>
    <xf numFmtId="0" fontId="41" fillId="0" borderId="40" xfId="0" applyFont="1" applyBorder="1" applyAlignment="1" applyProtection="1">
      <alignment horizontal="left" vertical="top" wrapText="1" shrinkToFit="1"/>
      <protection hidden="1"/>
    </xf>
    <xf numFmtId="0" fontId="41" fillId="0" borderId="40" xfId="0" applyFont="1" applyBorder="1" applyAlignment="1" applyProtection="1">
      <alignment horizontal="left" vertical="top" wrapText="1"/>
      <protection hidden="1"/>
    </xf>
    <xf numFmtId="0" fontId="40" fillId="0" borderId="40" xfId="0" applyFont="1" applyBorder="1" applyAlignment="1" applyProtection="1">
      <alignment horizontal="left" vertical="top" wrapText="1" readingOrder="1"/>
      <protection hidden="1"/>
    </xf>
    <xf numFmtId="0" fontId="89" fillId="40" borderId="40" xfId="0" applyFont="1" applyFill="1" applyBorder="1" applyAlignment="1">
      <alignment horizontal="left" vertical="top" wrapText="1"/>
    </xf>
    <xf numFmtId="0" fontId="89" fillId="40" borderId="40" xfId="45" applyFont="1" applyFill="1" applyBorder="1" applyAlignment="1">
      <alignment horizontal="left" vertical="top" wrapText="1"/>
    </xf>
    <xf numFmtId="0" fontId="36" fillId="0" borderId="40" xfId="0" applyFont="1" applyBorder="1" applyAlignment="1" applyProtection="1">
      <alignment horizontal="left" vertical="center" wrapText="1" readingOrder="1"/>
      <protection hidden="1"/>
    </xf>
    <xf numFmtId="0" fontId="38" fillId="0" borderId="40" xfId="0" applyFont="1" applyBorder="1" applyAlignment="1" applyProtection="1">
      <alignment horizontal="left" vertical="center" wrapText="1"/>
      <protection hidden="1"/>
    </xf>
    <xf numFmtId="0" fontId="38" fillId="0" borderId="40" xfId="0" applyFont="1" applyBorder="1" applyAlignment="1" applyProtection="1">
      <alignment horizontal="left" vertical="center" wrapText="1" shrinkToFit="1"/>
      <protection hidden="1"/>
    </xf>
    <xf numFmtId="0" fontId="26" fillId="0" borderId="5" xfId="0" applyFont="1" applyBorder="1" applyAlignment="1">
      <alignment horizontal="left" vertical="top" wrapText="1"/>
    </xf>
    <xf numFmtId="0" fontId="4" fillId="0" borderId="5" xfId="0" applyFont="1" applyBorder="1" applyAlignment="1">
      <alignment horizontal="left" vertical="top" wrapText="1"/>
    </xf>
    <xf numFmtId="0" fontId="27" fillId="0" borderId="5" xfId="0" applyFont="1" applyBorder="1" applyAlignment="1">
      <alignment horizontal="left" vertical="top" wrapText="1"/>
    </xf>
    <xf numFmtId="49" fontId="4" fillId="0" borderId="5" xfId="0" applyNumberFormat="1" applyFont="1" applyBorder="1" applyAlignment="1">
      <alignment horizontal="left" vertical="top" wrapText="1"/>
    </xf>
    <xf numFmtId="49" fontId="27" fillId="0" borderId="5" xfId="0" applyNumberFormat="1" applyFont="1" applyBorder="1" applyAlignment="1">
      <alignment horizontal="left" vertical="top" wrapText="1"/>
    </xf>
    <xf numFmtId="0" fontId="4" fillId="32" borderId="5" xfId="0" applyFont="1" applyFill="1" applyBorder="1" applyAlignment="1">
      <alignment horizontal="left" vertical="top" wrapText="1"/>
    </xf>
    <xf numFmtId="0" fontId="4" fillId="32" borderId="5" xfId="45" applyFont="1" applyFill="1" applyBorder="1" applyAlignment="1">
      <alignment horizontal="left" vertical="top" wrapText="1"/>
    </xf>
    <xf numFmtId="49" fontId="31" fillId="40" borderId="5" xfId="47" applyNumberFormat="1" applyFont="1" applyFill="1" applyBorder="1" applyAlignment="1">
      <alignment horizontal="left" vertical="center" wrapText="1"/>
    </xf>
    <xf numFmtId="49" fontId="0" fillId="0" borderId="0" xfId="0" applyNumberFormat="1" applyAlignment="1">
      <alignment wrapText="1"/>
    </xf>
    <xf numFmtId="0" fontId="4" fillId="0" borderId="5" xfId="0" applyFont="1" applyBorder="1" applyAlignment="1" applyProtection="1">
      <alignment horizontal="left" vertical="top" wrapText="1"/>
      <protection locked="0"/>
    </xf>
    <xf numFmtId="0" fontId="4" fillId="0" borderId="5" xfId="0" applyFont="1" applyBorder="1" applyAlignment="1">
      <alignment vertical="top" wrapText="1"/>
    </xf>
    <xf numFmtId="0" fontId="68" fillId="44" borderId="0" xfId="0" applyFont="1" applyFill="1"/>
    <xf numFmtId="0" fontId="26" fillId="24" borderId="28" xfId="45" applyFont="1" applyFill="1" applyBorder="1" applyAlignment="1">
      <alignment vertical="top" wrapText="1"/>
    </xf>
    <xf numFmtId="0" fontId="26" fillId="24" borderId="5" xfId="45" applyFont="1" applyFill="1" applyBorder="1" applyAlignment="1">
      <alignment horizontal="left" vertical="top" wrapText="1"/>
    </xf>
    <xf numFmtId="0" fontId="27" fillId="24" borderId="28" xfId="45" applyFont="1" applyFill="1" applyBorder="1" applyAlignment="1">
      <alignment vertical="top" wrapText="1"/>
    </xf>
    <xf numFmtId="0" fontId="27" fillId="24" borderId="5" xfId="45" applyFont="1" applyFill="1" applyBorder="1" applyAlignment="1">
      <alignment horizontal="left" vertical="top" wrapText="1"/>
    </xf>
    <xf numFmtId="0" fontId="4" fillId="24" borderId="28" xfId="45" applyFont="1" applyFill="1" applyBorder="1" applyAlignment="1">
      <alignment vertical="top" wrapText="1"/>
    </xf>
    <xf numFmtId="0" fontId="88" fillId="24" borderId="28" xfId="45" applyFont="1" applyFill="1" applyBorder="1" applyAlignment="1">
      <alignment vertical="top" wrapText="1"/>
    </xf>
    <xf numFmtId="0" fontId="88" fillId="24" borderId="5" xfId="45" applyFont="1" applyFill="1" applyBorder="1" applyAlignment="1">
      <alignment horizontal="left" vertical="top" wrapText="1"/>
    </xf>
    <xf numFmtId="0" fontId="67" fillId="24" borderId="5" xfId="45" applyFont="1" applyFill="1" applyBorder="1" applyAlignment="1">
      <alignment horizontal="left" vertical="top" wrapText="1"/>
    </xf>
    <xf numFmtId="0" fontId="67" fillId="24" borderId="28" xfId="45" applyFont="1" applyFill="1" applyBorder="1" applyAlignment="1">
      <alignment vertical="top" wrapText="1"/>
    </xf>
    <xf numFmtId="0" fontId="31" fillId="24" borderId="28" xfId="45" applyFont="1" applyFill="1" applyBorder="1" applyAlignment="1">
      <alignment horizontal="left" vertical="top" wrapText="1"/>
    </xf>
    <xf numFmtId="0" fontId="4" fillId="24" borderId="5" xfId="45" applyFont="1" applyFill="1" applyBorder="1" applyAlignment="1">
      <alignment vertical="top" wrapText="1"/>
    </xf>
    <xf numFmtId="0" fontId="31" fillId="24" borderId="28" xfId="45" applyFont="1" applyFill="1" applyBorder="1" applyAlignment="1">
      <alignment vertical="top" wrapText="1"/>
    </xf>
    <xf numFmtId="0" fontId="31" fillId="24" borderId="28" xfId="47" applyFont="1" applyFill="1" applyBorder="1" applyAlignment="1">
      <alignment vertical="center"/>
    </xf>
    <xf numFmtId="0" fontId="31" fillId="24" borderId="31" xfId="47" applyFont="1" applyFill="1" applyBorder="1" applyAlignment="1">
      <alignment vertical="center"/>
    </xf>
    <xf numFmtId="0" fontId="92" fillId="38" borderId="0" xfId="0" applyFont="1" applyFill="1"/>
    <xf numFmtId="0" fontId="92" fillId="44" borderId="0" xfId="0" applyFont="1" applyFill="1"/>
    <xf numFmtId="0" fontId="0" fillId="0" borderId="0" xfId="0" pivotButton="1"/>
    <xf numFmtId="0" fontId="3" fillId="0" borderId="0" xfId="45" applyFont="1" applyAlignment="1">
      <alignment horizontal="left" vertical="top" wrapText="1"/>
    </xf>
    <xf numFmtId="0" fontId="3" fillId="29" borderId="0" xfId="45" applyFont="1" applyFill="1" applyAlignment="1">
      <alignment horizontal="left" vertical="top" wrapText="1"/>
    </xf>
    <xf numFmtId="0" fontId="3" fillId="45" borderId="0" xfId="45" applyFont="1" applyFill="1" applyAlignment="1">
      <alignment horizontal="left" vertical="top" wrapText="1"/>
    </xf>
    <xf numFmtId="0" fontId="16" fillId="0" borderId="0" xfId="0" quotePrefix="1" applyFont="1"/>
    <xf numFmtId="0" fontId="16" fillId="28" borderId="0" xfId="0" applyFont="1" applyFill="1" applyAlignment="1">
      <alignment wrapText="1"/>
    </xf>
    <xf numFmtId="0" fontId="0" fillId="0" borderId="0" xfId="0" applyAlignment="1">
      <alignment horizontal="left"/>
    </xf>
    <xf numFmtId="0" fontId="0" fillId="0" borderId="50" xfId="0" applyBorder="1"/>
    <xf numFmtId="0" fontId="52" fillId="38" borderId="50" xfId="0" applyFont="1" applyFill="1" applyBorder="1" applyAlignment="1">
      <alignment wrapText="1"/>
    </xf>
    <xf numFmtId="0" fontId="4" fillId="0" borderId="0" xfId="45" applyFont="1" applyAlignment="1" applyProtection="1">
      <alignment horizontal="left" vertical="top" wrapText="1"/>
      <protection locked="0"/>
    </xf>
    <xf numFmtId="0" fontId="3" fillId="0" borderId="0" xfId="45" applyFont="1" applyProtection="1">
      <protection locked="0"/>
    </xf>
    <xf numFmtId="0" fontId="30" fillId="0" borderId="0" xfId="45" applyFont="1" applyProtection="1">
      <protection locked="0"/>
    </xf>
    <xf numFmtId="49" fontId="29" fillId="0" borderId="0" xfId="45" applyNumberFormat="1" applyFont="1" applyProtection="1">
      <protection locked="0"/>
    </xf>
    <xf numFmtId="0" fontId="29" fillId="0" borderId="0" xfId="45" applyFont="1" applyProtection="1">
      <protection locked="0"/>
    </xf>
    <xf numFmtId="0" fontId="69" fillId="0" borderId="35" xfId="45" applyFont="1" applyBorder="1" applyProtection="1">
      <protection locked="0"/>
    </xf>
    <xf numFmtId="0" fontId="5" fillId="0" borderId="0" xfId="45" applyFont="1" applyAlignment="1" applyProtection="1">
      <alignment horizontal="left" vertical="top" wrapText="1"/>
      <protection locked="0"/>
    </xf>
    <xf numFmtId="0" fontId="35" fillId="0" borderId="0" xfId="45" applyFont="1" applyAlignment="1" applyProtection="1">
      <alignment horizontal="left" vertical="top" wrapText="1"/>
      <protection locked="0"/>
    </xf>
    <xf numFmtId="0" fontId="3" fillId="0" borderId="0" xfId="45" applyFont="1" applyAlignment="1" applyProtection="1">
      <alignment horizontal="center"/>
      <protection locked="0"/>
    </xf>
    <xf numFmtId="0" fontId="30" fillId="0" borderId="0" xfId="45" applyFont="1" applyAlignment="1" applyProtection="1">
      <alignment vertical="top"/>
      <protection locked="0"/>
    </xf>
    <xf numFmtId="49" fontId="30" fillId="0" borderId="0" xfId="45" applyNumberFormat="1" applyFont="1" applyProtection="1">
      <protection locked="0"/>
    </xf>
    <xf numFmtId="0" fontId="3" fillId="0" borderId="0" xfId="45" applyFont="1" applyAlignment="1" applyProtection="1">
      <alignment vertical="top"/>
      <protection locked="0"/>
    </xf>
    <xf numFmtId="0" fontId="30" fillId="46" borderId="0" xfId="45" applyFont="1" applyFill="1"/>
    <xf numFmtId="0" fontId="96" fillId="0" borderId="0" xfId="0" applyFont="1" applyAlignment="1" applyProtection="1">
      <alignment horizontal="left" vertical="top" wrapText="1"/>
      <protection hidden="1"/>
    </xf>
    <xf numFmtId="0" fontId="67" fillId="0" borderId="0" xfId="0" applyFont="1" applyAlignment="1" applyProtection="1">
      <alignment horizontal="left" vertical="top" wrapText="1"/>
      <protection hidden="1"/>
    </xf>
    <xf numFmtId="0" fontId="0" fillId="31" borderId="0" xfId="0" applyFill="1"/>
    <xf numFmtId="0" fontId="16" fillId="31" borderId="0" xfId="0" applyFont="1" applyFill="1"/>
    <xf numFmtId="0" fontId="16" fillId="0" borderId="0" xfId="0" applyFont="1" applyAlignment="1">
      <alignment horizontal="center" wrapText="1"/>
    </xf>
    <xf numFmtId="0" fontId="98" fillId="0" borderId="0" xfId="45" applyFont="1"/>
    <xf numFmtId="0" fontId="98" fillId="0" borderId="0" xfId="45" applyFont="1" applyProtection="1">
      <protection locked="0"/>
    </xf>
    <xf numFmtId="49" fontId="98" fillId="0" borderId="0" xfId="45" applyNumberFormat="1" applyFont="1"/>
    <xf numFmtId="166" fontId="98" fillId="0" borderId="0" xfId="45" applyNumberFormat="1" applyFont="1" applyAlignment="1" applyProtection="1">
      <alignment horizontal="right"/>
      <protection locked="0"/>
    </xf>
    <xf numFmtId="166" fontId="98" fillId="0" borderId="0" xfId="45" applyNumberFormat="1" applyFont="1" applyAlignment="1">
      <alignment horizontal="right"/>
    </xf>
    <xf numFmtId="0" fontId="4" fillId="0" borderId="3" xfId="45" applyFont="1" applyBorder="1" applyAlignment="1">
      <alignment vertical="top" wrapText="1"/>
    </xf>
    <xf numFmtId="0" fontId="4" fillId="35" borderId="48" xfId="46" applyNumberFormat="1" applyFont="1" applyFill="1" applyBorder="1" applyAlignment="1" applyProtection="1"/>
    <xf numFmtId="0" fontId="4" fillId="35" borderId="46" xfId="46" applyNumberFormat="1" applyFont="1" applyFill="1" applyBorder="1" applyAlignment="1" applyProtection="1"/>
    <xf numFmtId="0" fontId="67" fillId="43" borderId="0" xfId="0" applyFont="1" applyFill="1" applyAlignment="1" applyProtection="1">
      <alignment horizontal="left" vertical="top" wrapText="1"/>
      <protection hidden="1"/>
    </xf>
    <xf numFmtId="0" fontId="3" fillId="0" borderId="54" xfId="45" applyFont="1" applyBorder="1" applyProtection="1">
      <protection locked="0"/>
    </xf>
    <xf numFmtId="0" fontId="70" fillId="32" borderId="0" xfId="0" applyFont="1" applyFill="1"/>
    <xf numFmtId="0" fontId="0" fillId="48" borderId="0" xfId="0" applyFill="1"/>
    <xf numFmtId="0" fontId="70" fillId="48" borderId="0" xfId="0" applyFont="1" applyFill="1"/>
    <xf numFmtId="0" fontId="16" fillId="48" borderId="0" xfId="0" applyFont="1" applyFill="1"/>
    <xf numFmtId="0" fontId="54" fillId="48" borderId="0" xfId="0" applyFont="1" applyFill="1"/>
    <xf numFmtId="0" fontId="43" fillId="48" borderId="0" xfId="0" applyFont="1" applyFill="1"/>
    <xf numFmtId="0" fontId="55" fillId="48" borderId="0" xfId="0" applyFont="1" applyFill="1" applyAlignment="1">
      <alignment horizontal="right"/>
    </xf>
    <xf numFmtId="0" fontId="44" fillId="48" borderId="0" xfId="0" applyFont="1" applyFill="1" applyAlignment="1">
      <alignment horizontal="right"/>
    </xf>
    <xf numFmtId="0" fontId="56" fillId="48" borderId="0" xfId="0" applyFont="1" applyFill="1"/>
    <xf numFmtId="0" fontId="46" fillId="48" borderId="0" xfId="0" applyFont="1" applyFill="1" applyAlignment="1">
      <alignment horizontal="center"/>
    </xf>
    <xf numFmtId="0" fontId="45" fillId="48" borderId="0" xfId="0" applyFont="1" applyFill="1"/>
    <xf numFmtId="0" fontId="55" fillId="48" borderId="0" xfId="0" quotePrefix="1" applyFont="1" applyFill="1" applyAlignment="1">
      <alignment horizontal="right"/>
    </xf>
    <xf numFmtId="0" fontId="44" fillId="48" borderId="0" xfId="0" quotePrefix="1" applyFont="1" applyFill="1" applyAlignment="1">
      <alignment horizontal="right"/>
    </xf>
    <xf numFmtId="0" fontId="97" fillId="48" borderId="0" xfId="0" applyFont="1" applyFill="1"/>
    <xf numFmtId="0" fontId="48" fillId="48" borderId="0" xfId="0" applyFont="1" applyFill="1"/>
    <xf numFmtId="0" fontId="75" fillId="48" borderId="0" xfId="0" applyFont="1" applyFill="1" applyAlignment="1">
      <alignment horizontal="right"/>
    </xf>
    <xf numFmtId="0" fontId="49" fillId="48" borderId="0" xfId="0" applyFont="1" applyFill="1"/>
    <xf numFmtId="0" fontId="71" fillId="32" borderId="0" xfId="0" applyFont="1" applyFill="1"/>
    <xf numFmtId="0" fontId="83" fillId="32" borderId="0" xfId="0" applyFont="1" applyFill="1" applyAlignment="1">
      <alignment horizontal="right"/>
    </xf>
    <xf numFmtId="0" fontId="81" fillId="32" borderId="0" xfId="0" applyFont="1" applyFill="1" applyAlignment="1">
      <alignment horizontal="right" vertical="top"/>
    </xf>
    <xf numFmtId="0" fontId="77" fillId="32" borderId="0" xfId="0" applyFont="1" applyFill="1" applyAlignment="1">
      <alignment vertical="center"/>
    </xf>
    <xf numFmtId="0" fontId="47" fillId="32" borderId="0" xfId="0" applyFont="1" applyFill="1"/>
    <xf numFmtId="0" fontId="67" fillId="49" borderId="0" xfId="0" applyFont="1" applyFill="1" applyAlignment="1" applyProtection="1">
      <alignment horizontal="left" vertical="top" wrapText="1"/>
      <protection hidden="1"/>
    </xf>
    <xf numFmtId="0" fontId="33" fillId="49" borderId="0" xfId="0" applyFont="1" applyFill="1" applyAlignment="1" applyProtection="1">
      <alignment horizontal="left" vertical="top" wrapText="1"/>
      <protection hidden="1"/>
    </xf>
    <xf numFmtId="0" fontId="5" fillId="49" borderId="0" xfId="0" applyFont="1" applyFill="1" applyAlignment="1" applyProtection="1">
      <alignment horizontal="left" vertical="top" wrapText="1"/>
      <protection hidden="1"/>
    </xf>
    <xf numFmtId="0" fontId="34" fillId="49" borderId="0" xfId="0" applyFont="1" applyFill="1" applyAlignment="1" applyProtection="1">
      <alignment horizontal="left" vertical="top" wrapText="1"/>
      <protection hidden="1"/>
    </xf>
    <xf numFmtId="0" fontId="4" fillId="49" borderId="0" xfId="0" applyFont="1" applyFill="1" applyAlignment="1" applyProtection="1">
      <alignment horizontal="left" vertical="top" wrapText="1"/>
      <protection hidden="1"/>
    </xf>
    <xf numFmtId="0" fontId="96" fillId="49" borderId="0" xfId="0" applyFont="1" applyFill="1" applyAlignment="1" applyProtection="1">
      <alignment horizontal="left" vertical="top" wrapText="1"/>
      <protection hidden="1"/>
    </xf>
    <xf numFmtId="0" fontId="3" fillId="49" borderId="0" xfId="0" applyFont="1" applyFill="1" applyProtection="1">
      <protection hidden="1"/>
    </xf>
    <xf numFmtId="0" fontId="67" fillId="50" borderId="0" xfId="0" applyFont="1" applyFill="1" applyAlignment="1" applyProtection="1">
      <alignment horizontal="left" vertical="top" wrapText="1"/>
      <protection hidden="1"/>
    </xf>
    <xf numFmtId="0" fontId="67" fillId="51" borderId="0" xfId="0" applyFont="1" applyFill="1" applyAlignment="1" applyProtection="1">
      <alignment horizontal="left" vertical="top" wrapText="1"/>
      <protection hidden="1"/>
    </xf>
    <xf numFmtId="0" fontId="107" fillId="51" borderId="0" xfId="0" applyFont="1" applyFill="1" applyAlignment="1" applyProtection="1">
      <alignment wrapText="1"/>
      <protection hidden="1"/>
    </xf>
    <xf numFmtId="0" fontId="67" fillId="32" borderId="0" xfId="0" applyFont="1" applyFill="1" applyAlignment="1" applyProtection="1">
      <alignment horizontal="center" vertical="top" wrapText="1"/>
      <protection hidden="1"/>
    </xf>
    <xf numFmtId="0" fontId="67" fillId="32" borderId="0" xfId="0" applyFont="1" applyFill="1" applyAlignment="1" applyProtection="1">
      <alignment horizontal="left" vertical="top" wrapText="1"/>
      <protection hidden="1"/>
    </xf>
    <xf numFmtId="0" fontId="108" fillId="51" borderId="0" xfId="0" applyFont="1" applyFill="1" applyAlignment="1" applyProtection="1">
      <alignment horizontal="left"/>
      <protection hidden="1"/>
    </xf>
    <xf numFmtId="0" fontId="110" fillId="0" borderId="0" xfId="0" applyFont="1" applyProtection="1">
      <protection hidden="1"/>
    </xf>
    <xf numFmtId="0" fontId="111" fillId="51" borderId="0" xfId="0" applyFont="1" applyFill="1" applyAlignment="1" applyProtection="1">
      <alignment horizontal="left" vertical="center" wrapText="1"/>
      <protection hidden="1"/>
    </xf>
    <xf numFmtId="0" fontId="110" fillId="51" borderId="0" xfId="0" applyFont="1" applyFill="1" applyProtection="1">
      <protection hidden="1"/>
    </xf>
    <xf numFmtId="0" fontId="103" fillId="51" borderId="0" xfId="0" applyFont="1" applyFill="1" applyAlignment="1" applyProtection="1">
      <alignment horizontal="left" vertical="center" wrapText="1"/>
      <protection hidden="1"/>
    </xf>
    <xf numFmtId="0" fontId="112" fillId="0" borderId="0" xfId="0" applyFont="1" applyAlignment="1" applyProtection="1">
      <alignment horizontal="left" vertical="top" wrapText="1"/>
      <protection hidden="1"/>
    </xf>
    <xf numFmtId="0" fontId="116" fillId="0" borderId="0" xfId="0" applyFont="1" applyAlignment="1" applyProtection="1">
      <alignment horizontal="left" vertical="top" wrapText="1"/>
      <protection hidden="1"/>
    </xf>
    <xf numFmtId="0" fontId="16" fillId="0" borderId="0" xfId="0" applyFont="1" applyAlignment="1" applyProtection="1">
      <alignment horizontal="left" vertical="top" wrapText="1"/>
      <protection hidden="1"/>
    </xf>
    <xf numFmtId="0" fontId="89" fillId="0" borderId="0" xfId="0" applyFont="1" applyAlignment="1" applyProtection="1">
      <alignment horizontal="left" vertical="top" wrapText="1"/>
      <protection hidden="1"/>
    </xf>
    <xf numFmtId="0" fontId="3" fillId="32" borderId="0" xfId="0" applyFont="1" applyFill="1" applyProtection="1">
      <protection hidden="1"/>
    </xf>
    <xf numFmtId="0" fontId="110" fillId="32" borderId="0" xfId="0" applyFont="1" applyFill="1" applyProtection="1">
      <protection hidden="1"/>
    </xf>
    <xf numFmtId="0" fontId="33" fillId="32" borderId="0" xfId="0" applyFont="1" applyFill="1" applyAlignment="1" applyProtection="1">
      <alignment horizontal="left" vertical="top" wrapText="1"/>
      <protection hidden="1"/>
    </xf>
    <xf numFmtId="0" fontId="96" fillId="32" borderId="0" xfId="0" applyFont="1" applyFill="1" applyAlignment="1" applyProtection="1">
      <alignment horizontal="left" vertical="top" wrapText="1"/>
      <protection hidden="1"/>
    </xf>
    <xf numFmtId="0" fontId="5" fillId="32" borderId="0" xfId="0" applyFont="1" applyFill="1" applyAlignment="1" applyProtection="1">
      <alignment horizontal="left" vertical="top" wrapText="1"/>
      <protection hidden="1"/>
    </xf>
    <xf numFmtId="0" fontId="34" fillId="32" borderId="0" xfId="0" applyFont="1" applyFill="1" applyAlignment="1" applyProtection="1">
      <alignment horizontal="left" vertical="top" wrapText="1"/>
      <protection hidden="1"/>
    </xf>
    <xf numFmtId="0" fontId="4" fillId="32" borderId="0" xfId="45" applyFont="1" applyFill="1" applyProtection="1">
      <protection hidden="1"/>
    </xf>
    <xf numFmtId="0" fontId="67" fillId="32" borderId="0" xfId="45" applyFont="1" applyFill="1" applyProtection="1">
      <protection hidden="1"/>
    </xf>
    <xf numFmtId="0" fontId="5" fillId="32" borderId="0" xfId="45" applyFont="1" applyFill="1" applyProtection="1">
      <protection hidden="1"/>
    </xf>
    <xf numFmtId="0" fontId="4" fillId="32" borderId="0" xfId="0" applyFont="1" applyFill="1" applyAlignment="1" applyProtection="1">
      <alignment horizontal="left" vertical="top" wrapText="1"/>
      <protection hidden="1"/>
    </xf>
    <xf numFmtId="0" fontId="112" fillId="32" borderId="0" xfId="0" applyFont="1" applyFill="1" applyAlignment="1" applyProtection="1">
      <alignment horizontal="left" vertical="top" wrapText="1"/>
      <protection hidden="1"/>
    </xf>
    <xf numFmtId="0" fontId="16" fillId="32" borderId="0" xfId="0" applyFont="1" applyFill="1" applyAlignment="1" applyProtection="1">
      <alignment horizontal="left" vertical="top" wrapText="1"/>
      <protection hidden="1"/>
    </xf>
    <xf numFmtId="0" fontId="89" fillId="32" borderId="0" xfId="0" applyFont="1" applyFill="1" applyAlignment="1" applyProtection="1">
      <alignment horizontal="left" vertical="top" wrapText="1"/>
      <protection hidden="1"/>
    </xf>
    <xf numFmtId="0" fontId="118" fillId="32" borderId="0" xfId="0" applyFont="1" applyFill="1" applyProtection="1">
      <protection hidden="1"/>
    </xf>
    <xf numFmtId="0" fontId="90" fillId="32" borderId="0" xfId="0" applyFont="1" applyFill="1" applyProtection="1">
      <protection hidden="1"/>
    </xf>
    <xf numFmtId="0" fontId="113" fillId="32" borderId="0" xfId="0" applyFont="1" applyFill="1" applyAlignment="1" applyProtection="1">
      <alignment horizontal="left" vertical="center" wrapText="1"/>
      <protection hidden="1"/>
    </xf>
    <xf numFmtId="0" fontId="115" fillId="32" borderId="0" xfId="0" applyFont="1" applyFill="1" applyAlignment="1" applyProtection="1">
      <alignment horizontal="left" vertical="center" wrapText="1"/>
      <protection hidden="1"/>
    </xf>
    <xf numFmtId="0" fontId="82" fillId="32" borderId="0" xfId="0" applyFont="1" applyFill="1" applyAlignment="1" applyProtection="1">
      <alignment horizontal="left" vertical="top" wrapText="1"/>
      <protection hidden="1"/>
    </xf>
    <xf numFmtId="0" fontId="116" fillId="32" borderId="0" xfId="0" applyFont="1" applyFill="1" applyAlignment="1" applyProtection="1">
      <alignment horizontal="left" vertical="top" wrapText="1"/>
      <protection hidden="1"/>
    </xf>
    <xf numFmtId="0" fontId="114" fillId="32" borderId="0" xfId="0" applyFont="1" applyFill="1" applyAlignment="1" applyProtection="1">
      <alignment horizontal="left" vertical="top" wrapText="1"/>
      <protection hidden="1"/>
    </xf>
    <xf numFmtId="0" fontId="117" fillId="32" borderId="0" xfId="0" applyFont="1" applyFill="1" applyAlignment="1" applyProtection="1">
      <alignment horizontal="left" vertical="top" wrapText="1"/>
      <protection hidden="1"/>
    </xf>
    <xf numFmtId="0" fontId="110" fillId="49" borderId="0" xfId="0" applyFont="1" applyFill="1" applyProtection="1">
      <protection hidden="1"/>
    </xf>
    <xf numFmtId="0" fontId="116" fillId="36" borderId="0" xfId="0" applyFont="1" applyFill="1" applyAlignment="1" applyProtection="1">
      <alignment horizontal="left" vertical="top" wrapText="1"/>
      <protection locked="0"/>
    </xf>
    <xf numFmtId="49" fontId="116" fillId="36" borderId="0" xfId="0" applyNumberFormat="1" applyFont="1" applyFill="1" applyAlignment="1" applyProtection="1">
      <alignment horizontal="left" vertical="top" wrapText="1"/>
      <protection locked="0"/>
    </xf>
    <xf numFmtId="167" fontId="116" fillId="36" borderId="0" xfId="0" applyNumberFormat="1" applyFont="1" applyFill="1" applyAlignment="1" applyProtection="1">
      <alignment horizontal="left" vertical="top" wrapText="1"/>
      <protection locked="0"/>
    </xf>
    <xf numFmtId="0" fontId="0" fillId="50" borderId="0" xfId="0" applyFill="1"/>
    <xf numFmtId="0" fontId="4" fillId="51" borderId="0" xfId="0" applyFont="1" applyFill="1" applyAlignment="1">
      <alignment horizontal="left" vertical="top" wrapText="1"/>
    </xf>
    <xf numFmtId="0" fontId="61" fillId="51" borderId="0" xfId="0" applyFont="1" applyFill="1" applyAlignment="1">
      <alignment horizontal="left" vertical="top" wrapText="1"/>
    </xf>
    <xf numFmtId="0" fontId="61" fillId="51" borderId="0" xfId="0" applyFont="1" applyFill="1" applyAlignment="1">
      <alignment horizontal="center" vertical="top" wrapText="1"/>
    </xf>
    <xf numFmtId="0" fontId="4" fillId="51" borderId="0" xfId="0" applyFont="1" applyFill="1" applyAlignment="1">
      <alignment horizontal="center" vertical="top" wrapText="1"/>
    </xf>
    <xf numFmtId="0" fontId="4" fillId="50" borderId="0" xfId="0" applyFont="1" applyFill="1" applyAlignment="1">
      <alignment horizontal="left" vertical="top" wrapText="1"/>
    </xf>
    <xf numFmtId="0" fontId="102" fillId="51" borderId="0" xfId="0" applyFont="1" applyFill="1" applyAlignment="1">
      <alignment wrapText="1"/>
    </xf>
    <xf numFmtId="0" fontId="4" fillId="32" borderId="0" xfId="0" applyFont="1" applyFill="1" applyAlignment="1">
      <alignment horizontal="left" vertical="top" wrapText="1"/>
    </xf>
    <xf numFmtId="0" fontId="114" fillId="32" borderId="0" xfId="0" applyFont="1" applyFill="1"/>
    <xf numFmtId="0" fontId="0" fillId="51" borderId="0" xfId="0" applyFill="1"/>
    <xf numFmtId="0" fontId="16" fillId="51" borderId="0" xfId="0" applyFont="1" applyFill="1"/>
    <xf numFmtId="0" fontId="16" fillId="50" borderId="0" xfId="0" applyFont="1" applyFill="1"/>
    <xf numFmtId="0" fontId="16" fillId="49" borderId="0" xfId="0" applyFont="1" applyFill="1"/>
    <xf numFmtId="0" fontId="0" fillId="49" borderId="0" xfId="0" applyFill="1"/>
    <xf numFmtId="0" fontId="122" fillId="51" borderId="0" xfId="0" applyFont="1" applyFill="1" applyAlignment="1">
      <alignment horizontal="left"/>
    </xf>
    <xf numFmtId="0" fontId="100" fillId="51" borderId="0" xfId="0" applyFont="1" applyFill="1"/>
    <xf numFmtId="0" fontId="121" fillId="51" borderId="0" xfId="0" applyFont="1" applyFill="1" applyAlignment="1">
      <alignment horizontal="left"/>
    </xf>
    <xf numFmtId="0" fontId="101" fillId="51" borderId="0" xfId="0" applyFont="1" applyFill="1"/>
    <xf numFmtId="0" fontId="101" fillId="50" borderId="0" xfId="0" applyFont="1" applyFill="1"/>
    <xf numFmtId="0" fontId="100" fillId="50" borderId="0" xfId="0" applyFont="1" applyFill="1"/>
    <xf numFmtId="0" fontId="120" fillId="32" borderId="0" xfId="45" applyFont="1" applyFill="1" applyAlignment="1">
      <alignment horizontal="left" vertical="top" wrapText="1"/>
    </xf>
    <xf numFmtId="0" fontId="4" fillId="0" borderId="0" xfId="0" applyFont="1" applyAlignment="1">
      <alignment horizontal="center" vertical="top" wrapText="1"/>
    </xf>
    <xf numFmtId="49" fontId="3" fillId="0" borderId="34" xfId="45" applyNumberFormat="1" applyFont="1" applyBorder="1" applyProtection="1">
      <protection locked="0"/>
    </xf>
    <xf numFmtId="0" fontId="94" fillId="50" borderId="64" xfId="45" applyFont="1" applyFill="1" applyBorder="1" applyAlignment="1" applyProtection="1">
      <alignment horizontal="left" vertical="top" wrapText="1"/>
      <protection locked="0"/>
    </xf>
    <xf numFmtId="49" fontId="94" fillId="50" borderId="64" xfId="45" applyNumberFormat="1" applyFont="1" applyFill="1" applyBorder="1" applyAlignment="1" applyProtection="1">
      <alignment horizontal="left" vertical="top" wrapText="1"/>
      <protection locked="0"/>
    </xf>
    <xf numFmtId="0" fontId="94" fillId="50" borderId="71" xfId="45" applyFont="1" applyFill="1" applyBorder="1" applyAlignment="1" applyProtection="1">
      <alignment horizontal="left" vertical="top" wrapText="1"/>
      <protection locked="0"/>
    </xf>
    <xf numFmtId="49" fontId="94" fillId="50" borderId="71" xfId="45" applyNumberFormat="1" applyFont="1" applyFill="1" applyBorder="1" applyAlignment="1" applyProtection="1">
      <alignment horizontal="left" vertical="top" wrapText="1"/>
      <protection locked="0"/>
    </xf>
    <xf numFmtId="0" fontId="94" fillId="50" borderId="5" xfId="45" applyFont="1" applyFill="1" applyBorder="1" applyAlignment="1" applyProtection="1">
      <alignment horizontal="left" vertical="top" wrapText="1"/>
      <protection locked="0"/>
    </xf>
    <xf numFmtId="49" fontId="94" fillId="50" borderId="5" xfId="45" applyNumberFormat="1" applyFont="1" applyFill="1" applyBorder="1" applyAlignment="1" applyProtection="1">
      <alignment horizontal="left" vertical="top" wrapText="1"/>
      <protection locked="0"/>
    </xf>
    <xf numFmtId="0" fontId="94" fillId="50" borderId="52" xfId="45" applyFont="1" applyFill="1" applyBorder="1" applyAlignment="1" applyProtection="1">
      <alignment horizontal="left" vertical="top" wrapText="1"/>
      <protection locked="0"/>
    </xf>
    <xf numFmtId="49" fontId="94" fillId="50" borderId="52" xfId="45" applyNumberFormat="1" applyFont="1" applyFill="1" applyBorder="1" applyAlignment="1" applyProtection="1">
      <alignment horizontal="left" vertical="top" wrapText="1"/>
      <protection locked="0"/>
    </xf>
    <xf numFmtId="0" fontId="94" fillId="50" borderId="7" xfId="45" applyFont="1" applyFill="1" applyBorder="1" applyAlignment="1" applyProtection="1">
      <alignment horizontal="left" vertical="top" wrapText="1"/>
      <protection locked="0"/>
    </xf>
    <xf numFmtId="49" fontId="94" fillId="50" borderId="7" xfId="45" applyNumberFormat="1" applyFont="1" applyFill="1" applyBorder="1" applyAlignment="1" applyProtection="1">
      <alignment horizontal="left" vertical="top" wrapText="1"/>
      <protection locked="0"/>
    </xf>
    <xf numFmtId="0" fontId="94" fillId="50" borderId="9" xfId="45" applyFont="1" applyFill="1" applyBorder="1" applyAlignment="1" applyProtection="1">
      <alignment horizontal="left" vertical="top" wrapText="1"/>
      <protection locked="0"/>
    </xf>
    <xf numFmtId="49" fontId="94" fillId="50" borderId="9" xfId="45" applyNumberFormat="1" applyFont="1" applyFill="1" applyBorder="1" applyAlignment="1" applyProtection="1">
      <alignment horizontal="left" vertical="top" wrapText="1"/>
      <protection locked="0"/>
    </xf>
    <xf numFmtId="0" fontId="4" fillId="0" borderId="66" xfId="46" applyNumberFormat="1" applyFont="1" applyBorder="1" applyAlignment="1" applyProtection="1">
      <alignment vertical="top" wrapText="1" shrinkToFit="1"/>
    </xf>
    <xf numFmtId="165" fontId="4" fillId="0" borderId="66" xfId="46" applyNumberFormat="1" applyFont="1" applyBorder="1" applyAlignment="1" applyProtection="1">
      <alignment horizontal="center" vertical="top"/>
    </xf>
    <xf numFmtId="1" fontId="4" fillId="0" borderId="66" xfId="48" applyNumberFormat="1" applyFont="1" applyBorder="1" applyAlignment="1" applyProtection="1">
      <alignment horizontal="center" vertical="top"/>
    </xf>
    <xf numFmtId="0" fontId="4" fillId="0" borderId="64" xfId="46" applyNumberFormat="1" applyFont="1" applyBorder="1" applyAlignment="1" applyProtection="1">
      <alignment vertical="top" wrapText="1" shrinkToFit="1"/>
    </xf>
    <xf numFmtId="165" fontId="4" fillId="0" borderId="64" xfId="46" applyNumberFormat="1" applyFont="1" applyBorder="1" applyAlignment="1" applyProtection="1">
      <alignment horizontal="center" vertical="top"/>
    </xf>
    <xf numFmtId="1" fontId="4" fillId="0" borderId="64" xfId="48" applyNumberFormat="1" applyFont="1" applyBorder="1" applyAlignment="1" applyProtection="1">
      <alignment horizontal="center" vertical="top"/>
    </xf>
    <xf numFmtId="0" fontId="4" fillId="0" borderId="77" xfId="46" applyNumberFormat="1" applyFont="1" applyBorder="1" applyAlignment="1" applyProtection="1">
      <alignment vertical="top" wrapText="1" shrinkToFit="1"/>
    </xf>
    <xf numFmtId="165" fontId="4" fillId="0" borderId="77" xfId="46" applyNumberFormat="1" applyFont="1" applyBorder="1" applyAlignment="1" applyProtection="1">
      <alignment horizontal="center" vertical="top"/>
    </xf>
    <xf numFmtId="1" fontId="4" fillId="0" borderId="77" xfId="48" applyNumberFormat="1" applyFont="1" applyBorder="1" applyAlignment="1" applyProtection="1">
      <alignment horizontal="center" vertical="top"/>
    </xf>
    <xf numFmtId="0" fontId="4" fillId="0" borderId="80" xfId="46" applyNumberFormat="1" applyFont="1" applyBorder="1" applyAlignment="1" applyProtection="1">
      <alignment vertical="top" wrapText="1" shrinkToFit="1"/>
    </xf>
    <xf numFmtId="165" fontId="4" fillId="0" borderId="80" xfId="46" applyNumberFormat="1" applyFont="1" applyBorder="1" applyAlignment="1" applyProtection="1">
      <alignment horizontal="center" vertical="top"/>
    </xf>
    <xf numFmtId="1" fontId="4" fillId="0" borderId="80" xfId="48" applyNumberFormat="1" applyFont="1" applyBorder="1" applyAlignment="1" applyProtection="1">
      <alignment horizontal="center" vertical="top"/>
    </xf>
    <xf numFmtId="0" fontId="4" fillId="50" borderId="0" xfId="0" applyFont="1" applyFill="1" applyAlignment="1">
      <alignment horizontal="center" vertical="top" wrapText="1"/>
    </xf>
    <xf numFmtId="0" fontId="0" fillId="51" borderId="0" xfId="0" applyFill="1" applyAlignment="1">
      <alignment horizontal="center"/>
    </xf>
    <xf numFmtId="0" fontId="104" fillId="51" borderId="44" xfId="0" applyFont="1" applyFill="1" applyBorder="1"/>
    <xf numFmtId="0" fontId="56" fillId="51" borderId="44" xfId="0" applyFont="1" applyFill="1" applyBorder="1"/>
    <xf numFmtId="0" fontId="0" fillId="51" borderId="44" xfId="0" applyFill="1" applyBorder="1"/>
    <xf numFmtId="0" fontId="0" fillId="51" borderId="44" xfId="0" applyFill="1" applyBorder="1" applyAlignment="1">
      <alignment horizontal="center"/>
    </xf>
    <xf numFmtId="0" fontId="3" fillId="51" borderId="0" xfId="45" applyFont="1" applyFill="1"/>
    <xf numFmtId="0" fontId="4" fillId="51" borderId="0" xfId="45" applyFont="1" applyFill="1"/>
    <xf numFmtId="0" fontId="4" fillId="51" borderId="0" xfId="45" applyFont="1" applyFill="1" applyAlignment="1">
      <alignment horizontal="center"/>
    </xf>
    <xf numFmtId="0" fontId="0" fillId="51" borderId="39" xfId="0" applyFill="1" applyBorder="1"/>
    <xf numFmtId="0" fontId="3" fillId="50" borderId="0" xfId="45" applyFont="1" applyFill="1"/>
    <xf numFmtId="0" fontId="4" fillId="50" borderId="0" xfId="45" applyFont="1" applyFill="1"/>
    <xf numFmtId="0" fontId="4" fillId="50" borderId="0" xfId="45" applyFont="1" applyFill="1" applyAlignment="1">
      <alignment horizontal="center"/>
    </xf>
    <xf numFmtId="0" fontId="102" fillId="51" borderId="0" xfId="0" applyFont="1" applyFill="1" applyAlignment="1">
      <alignment vertical="center"/>
    </xf>
    <xf numFmtId="0" fontId="128" fillId="0" borderId="0" xfId="45" applyFont="1" applyAlignment="1">
      <alignment vertical="center"/>
    </xf>
    <xf numFmtId="0" fontId="51" fillId="0" borderId="0" xfId="45" applyFont="1"/>
    <xf numFmtId="0" fontId="129" fillId="0" borderId="0" xfId="45" applyFont="1"/>
    <xf numFmtId="0" fontId="60" fillId="0" borderId="0" xfId="45" applyFont="1"/>
    <xf numFmtId="0" fontId="127" fillId="0" borderId="0" xfId="45" applyFont="1"/>
    <xf numFmtId="0" fontId="129" fillId="29" borderId="0" xfId="45" applyFont="1" applyFill="1"/>
    <xf numFmtId="0" fontId="51" fillId="29" borderId="0" xfId="45" applyFont="1" applyFill="1"/>
    <xf numFmtId="0" fontId="128" fillId="0" borderId="0" xfId="45" applyFont="1" applyAlignment="1">
      <alignment horizontal="center"/>
    </xf>
    <xf numFmtId="0" fontId="114" fillId="32" borderId="0" xfId="0" applyFont="1" applyFill="1" applyAlignment="1" applyProtection="1">
      <alignment horizontal="left" vertical="top" wrapText="1"/>
      <protection locked="0"/>
    </xf>
    <xf numFmtId="0" fontId="114" fillId="0" borderId="0" xfId="0" applyFont="1" applyAlignment="1" applyProtection="1">
      <alignment horizontal="center" vertical="center" wrapText="1"/>
      <protection locked="0"/>
    </xf>
    <xf numFmtId="0" fontId="114" fillId="0" borderId="40" xfId="0" applyFont="1" applyBorder="1" applyAlignment="1" applyProtection="1">
      <alignment horizontal="left" vertical="top" wrapText="1"/>
      <protection locked="0"/>
    </xf>
    <xf numFmtId="0" fontId="114" fillId="32" borderId="55" xfId="0" applyFont="1" applyFill="1" applyBorder="1" applyAlignment="1" applyProtection="1">
      <alignment horizontal="left" vertical="top" wrapText="1"/>
      <protection locked="0"/>
    </xf>
    <xf numFmtId="0" fontId="103" fillId="51" borderId="0" xfId="0" applyFont="1" applyFill="1" applyAlignment="1">
      <alignment horizontal="left" vertical="top" wrapText="1"/>
    </xf>
    <xf numFmtId="0" fontId="62" fillId="51" borderId="0" xfId="0" applyFont="1" applyFill="1" applyAlignment="1">
      <alignment horizontal="left" vertical="top" wrapText="1"/>
    </xf>
    <xf numFmtId="0" fontId="4" fillId="49" borderId="0" xfId="0" applyFont="1" applyFill="1" applyAlignment="1">
      <alignment horizontal="left" vertical="top" wrapText="1"/>
    </xf>
    <xf numFmtId="0" fontId="4" fillId="32" borderId="0" xfId="0" applyFont="1" applyFill="1" applyAlignment="1">
      <alignment horizontal="center" vertical="center" wrapText="1"/>
    </xf>
    <xf numFmtId="0" fontId="114" fillId="32" borderId="0" xfId="0" applyFont="1" applyFill="1" applyAlignment="1">
      <alignment horizontal="left" vertical="top" wrapText="1"/>
    </xf>
    <xf numFmtId="0" fontId="114" fillId="32" borderId="0" xfId="0" applyFont="1" applyFill="1" applyAlignment="1">
      <alignment horizontal="center" vertical="top" wrapText="1"/>
    </xf>
    <xf numFmtId="0" fontId="114" fillId="32" borderId="0" xfId="0" applyFont="1" applyFill="1" applyAlignment="1">
      <alignment vertical="top" wrapText="1"/>
    </xf>
    <xf numFmtId="0" fontId="114" fillId="0" borderId="0" xfId="0" applyFont="1" applyAlignment="1">
      <alignment horizontal="center" vertical="center" wrapText="1"/>
    </xf>
    <xf numFmtId="0" fontId="114" fillId="32" borderId="0" xfId="0" applyFont="1" applyFill="1" applyAlignment="1">
      <alignment horizontal="center" vertical="center" wrapText="1"/>
    </xf>
    <xf numFmtId="0" fontId="33" fillId="32" borderId="0" xfId="0" applyFont="1" applyFill="1" applyAlignment="1">
      <alignment horizontal="left" vertical="top" wrapText="1"/>
    </xf>
    <xf numFmtId="0" fontId="33" fillId="32" borderId="0" xfId="0" applyFont="1" applyFill="1" applyAlignment="1">
      <alignment horizontal="center" vertical="center" wrapText="1"/>
    </xf>
    <xf numFmtId="0" fontId="3" fillId="32" borderId="0" xfId="0" applyFont="1" applyFill="1"/>
    <xf numFmtId="0" fontId="3" fillId="32" borderId="0" xfId="0" applyFont="1" applyFill="1" applyAlignment="1">
      <alignment horizontal="center"/>
    </xf>
    <xf numFmtId="0" fontId="61" fillId="32" borderId="0" xfId="0" applyFont="1" applyFill="1" applyAlignment="1">
      <alignment horizontal="left" vertical="top" wrapText="1"/>
    </xf>
    <xf numFmtId="0" fontId="86" fillId="0" borderId="0" xfId="45" applyFont="1"/>
    <xf numFmtId="0" fontId="3" fillId="0" borderId="54" xfId="45" applyFont="1" applyBorder="1"/>
    <xf numFmtId="0" fontId="69" fillId="0" borderId="0" xfId="45" applyFont="1"/>
    <xf numFmtId="0" fontId="124" fillId="57" borderId="53" xfId="45" applyFont="1" applyFill="1" applyBorder="1" applyAlignment="1">
      <alignment horizontal="center" textRotation="90" wrapText="1"/>
    </xf>
    <xf numFmtId="0" fontId="126" fillId="56" borderId="53" xfId="45" applyFont="1" applyFill="1" applyBorder="1" applyAlignment="1">
      <alignment horizontal="center" textRotation="90" wrapText="1"/>
    </xf>
    <xf numFmtId="0" fontId="29" fillId="0" borderId="54" xfId="45" applyFont="1" applyBorder="1"/>
    <xf numFmtId="0" fontId="84" fillId="0" borderId="0" xfId="45" applyFont="1"/>
    <xf numFmtId="0" fontId="3" fillId="0" borderId="35" xfId="45" applyFont="1" applyBorder="1" applyAlignment="1">
      <alignment horizontal="center"/>
    </xf>
    <xf numFmtId="49" fontId="65" fillId="0" borderId="0" xfId="0" applyNumberFormat="1" applyFont="1"/>
    <xf numFmtId="0" fontId="35" fillId="0" borderId="0" xfId="45" applyFont="1" applyAlignment="1">
      <alignment horizontal="left"/>
    </xf>
    <xf numFmtId="49" fontId="35" fillId="0" borderId="0" xfId="45" applyNumberFormat="1" applyFont="1" applyAlignment="1">
      <alignment horizontal="left" wrapText="1"/>
    </xf>
    <xf numFmtId="165" fontId="35" fillId="0" borderId="0" xfId="46" applyNumberFormat="1" applyFont="1" applyFill="1" applyBorder="1" applyAlignment="1" applyProtection="1">
      <alignment horizontal="center"/>
    </xf>
    <xf numFmtId="0" fontId="35" fillId="26" borderId="0" xfId="46" applyNumberFormat="1" applyFont="1" applyFill="1" applyBorder="1" applyAlignment="1" applyProtection="1">
      <alignment horizontal="center"/>
    </xf>
    <xf numFmtId="0" fontId="35" fillId="0" borderId="0" xfId="46" applyNumberFormat="1" applyFont="1" applyFill="1" applyBorder="1" applyAlignment="1" applyProtection="1">
      <alignment horizontal="center"/>
    </xf>
    <xf numFmtId="0" fontId="85" fillId="37" borderId="0" xfId="45" applyFont="1" applyFill="1" applyAlignment="1">
      <alignment horizontal="left" vertical="top" wrapText="1"/>
    </xf>
    <xf numFmtId="0" fontId="35" fillId="0" borderId="0" xfId="45" applyFont="1" applyAlignment="1">
      <alignment horizontal="left" vertical="top" wrapText="1"/>
    </xf>
    <xf numFmtId="0" fontId="4" fillId="0" borderId="67" xfId="48" applyNumberFormat="1" applyFont="1" applyFill="1" applyBorder="1" applyAlignment="1" applyProtection="1">
      <alignment horizontal="center" vertical="top"/>
    </xf>
    <xf numFmtId="0" fontId="4" fillId="0" borderId="54" xfId="45" applyFont="1" applyBorder="1" applyAlignment="1">
      <alignment horizontal="left" vertical="top" wrapText="1"/>
    </xf>
    <xf numFmtId="0" fontId="4" fillId="0" borderId="68" xfId="45" applyFont="1" applyBorder="1" applyAlignment="1">
      <alignment vertical="top" wrapText="1"/>
    </xf>
    <xf numFmtId="0" fontId="4" fillId="0" borderId="64" xfId="45" applyFont="1" applyBorder="1" applyAlignment="1">
      <alignment vertical="top" wrapText="1"/>
    </xf>
    <xf numFmtId="0" fontId="4" fillId="0" borderId="76" xfId="45" applyFont="1" applyBorder="1" applyAlignment="1">
      <alignment vertical="top" wrapText="1"/>
    </xf>
    <xf numFmtId="0" fontId="4" fillId="0" borderId="77" xfId="45" applyFont="1" applyBorder="1" applyAlignment="1">
      <alignment vertical="top" wrapText="1"/>
    </xf>
    <xf numFmtId="0" fontId="4" fillId="0" borderId="38" xfId="45" applyFont="1" applyBorder="1" applyAlignment="1">
      <alignment vertical="top" wrapText="1"/>
    </xf>
    <xf numFmtId="0" fontId="4" fillId="0" borderId="5" xfId="45" applyFont="1" applyBorder="1" applyAlignment="1">
      <alignment vertical="top" wrapText="1"/>
    </xf>
    <xf numFmtId="0" fontId="94" fillId="0" borderId="0" xfId="45" applyFont="1"/>
    <xf numFmtId="166" fontId="94" fillId="0" borderId="0" xfId="45" applyNumberFormat="1" applyFont="1" applyAlignment="1">
      <alignment horizontal="right"/>
    </xf>
    <xf numFmtId="0" fontId="93" fillId="0" borderId="0" xfId="45" applyFont="1" applyAlignment="1">
      <alignment vertical="top"/>
    </xf>
    <xf numFmtId="0" fontId="65" fillId="0" borderId="0" xfId="45" applyFont="1" applyAlignment="1">
      <alignment vertical="top"/>
    </xf>
    <xf numFmtId="0" fontId="65" fillId="0" borderId="0" xfId="45" applyFont="1" applyAlignment="1">
      <alignment horizontal="center" vertical="top"/>
    </xf>
    <xf numFmtId="166" fontId="93" fillId="0" borderId="0" xfId="45" applyNumberFormat="1" applyFont="1" applyAlignment="1">
      <alignment horizontal="right" vertical="top"/>
    </xf>
    <xf numFmtId="0" fontId="35" fillId="0" borderId="0" xfId="45" applyFont="1" applyAlignment="1">
      <alignment horizontal="center"/>
    </xf>
    <xf numFmtId="0" fontId="79" fillId="0" borderId="0" xfId="45" applyFont="1" applyAlignment="1">
      <alignment horizontal="center"/>
    </xf>
    <xf numFmtId="0" fontId="30" fillId="0" borderId="0" xfId="45" applyFont="1" applyAlignment="1">
      <alignment horizontal="center"/>
    </xf>
    <xf numFmtId="0" fontId="93" fillId="0" borderId="0" xfId="45" applyFont="1"/>
    <xf numFmtId="0" fontId="26" fillId="0" borderId="0" xfId="45" applyFont="1"/>
    <xf numFmtId="0" fontId="80" fillId="0" borderId="0" xfId="45" applyFont="1" applyAlignment="1">
      <alignment horizontal="center"/>
    </xf>
    <xf numFmtId="0" fontId="30" fillId="32" borderId="0" xfId="45" applyFont="1" applyFill="1"/>
    <xf numFmtId="0" fontId="4" fillId="32" borderId="0" xfId="45" applyFont="1" applyFill="1" applyAlignment="1">
      <alignment vertical="top" wrapText="1"/>
    </xf>
    <xf numFmtId="0" fontId="30" fillId="32" borderId="0" xfId="45" applyFont="1" applyFill="1" applyAlignment="1">
      <alignment wrapText="1"/>
    </xf>
    <xf numFmtId="1" fontId="4" fillId="32" borderId="0" xfId="48" applyNumberFormat="1" applyFont="1" applyFill="1" applyBorder="1" applyAlignment="1" applyProtection="1">
      <alignment horizontal="center" vertical="top"/>
    </xf>
    <xf numFmtId="0" fontId="3" fillId="32" borderId="0" xfId="45" applyFont="1" applyFill="1"/>
    <xf numFmtId="0" fontId="3" fillId="32" borderId="0" xfId="45" applyFont="1" applyFill="1" applyAlignment="1">
      <alignment wrapText="1"/>
    </xf>
    <xf numFmtId="0" fontId="3" fillId="32" borderId="0" xfId="45" applyFont="1" applyFill="1" applyProtection="1">
      <protection locked="0"/>
    </xf>
    <xf numFmtId="0" fontId="30" fillId="32" borderId="0" xfId="45" applyFont="1" applyFill="1" applyProtection="1">
      <protection locked="0"/>
    </xf>
    <xf numFmtId="166" fontId="94" fillId="32" borderId="64" xfId="50" applyNumberFormat="1" applyFont="1" applyFill="1" applyBorder="1" applyAlignment="1" applyProtection="1">
      <alignment horizontal="right" vertical="top" wrapText="1"/>
      <protection locked="0"/>
    </xf>
    <xf numFmtId="166" fontId="94" fillId="32" borderId="64" xfId="50" applyNumberFormat="1" applyFont="1" applyFill="1" applyBorder="1" applyAlignment="1" applyProtection="1">
      <alignment horizontal="center" vertical="top" wrapText="1"/>
      <protection locked="0"/>
    </xf>
    <xf numFmtId="0" fontId="94" fillId="32" borderId="64" xfId="45" applyFont="1" applyFill="1" applyBorder="1" applyAlignment="1" applyProtection="1">
      <alignment horizontal="center" vertical="top" wrapText="1"/>
      <protection locked="0"/>
    </xf>
    <xf numFmtId="166" fontId="94" fillId="32" borderId="71" xfId="50" applyNumberFormat="1" applyFont="1" applyFill="1" applyBorder="1" applyAlignment="1" applyProtection="1">
      <alignment horizontal="right" vertical="top" wrapText="1"/>
      <protection locked="0"/>
    </xf>
    <xf numFmtId="166" fontId="94" fillId="32" borderId="71" xfId="50" applyNumberFormat="1" applyFont="1" applyFill="1" applyBorder="1" applyAlignment="1" applyProtection="1">
      <alignment horizontal="center" vertical="top" wrapText="1"/>
      <protection locked="0"/>
    </xf>
    <xf numFmtId="0" fontId="94" fillId="32" borderId="71" xfId="45" applyFont="1" applyFill="1" applyBorder="1" applyAlignment="1" applyProtection="1">
      <alignment horizontal="center" vertical="top" wrapText="1"/>
      <protection locked="0"/>
    </xf>
    <xf numFmtId="0" fontId="109" fillId="51" borderId="0" xfId="0" applyFont="1" applyFill="1" applyProtection="1">
      <protection hidden="1"/>
    </xf>
    <xf numFmtId="166" fontId="94" fillId="0" borderId="64" xfId="50" applyNumberFormat="1" applyFont="1" applyFill="1" applyBorder="1" applyAlignment="1" applyProtection="1">
      <alignment horizontal="right" vertical="top" wrapText="1"/>
      <protection locked="0"/>
    </xf>
    <xf numFmtId="166" fontId="94" fillId="0" borderId="64" xfId="50" applyNumberFormat="1" applyFont="1" applyFill="1" applyBorder="1" applyAlignment="1" applyProtection="1">
      <alignment horizontal="center" vertical="top" wrapText="1"/>
      <protection locked="0"/>
    </xf>
    <xf numFmtId="0" fontId="94" fillId="0" borderId="64" xfId="45" applyFont="1" applyBorder="1" applyAlignment="1" applyProtection="1">
      <alignment horizontal="center" vertical="top" wrapText="1"/>
      <protection locked="0"/>
    </xf>
    <xf numFmtId="166" fontId="94" fillId="0" borderId="71" xfId="50" applyNumberFormat="1" applyFont="1" applyFill="1" applyBorder="1" applyAlignment="1" applyProtection="1">
      <alignment horizontal="right" vertical="top" wrapText="1"/>
      <protection locked="0"/>
    </xf>
    <xf numFmtId="166" fontId="94" fillId="0" borderId="71" xfId="50" applyNumberFormat="1" applyFont="1" applyFill="1" applyBorder="1" applyAlignment="1" applyProtection="1">
      <alignment horizontal="center" vertical="top" wrapText="1"/>
      <protection locked="0"/>
    </xf>
    <xf numFmtId="0" fontId="94" fillId="0" borderId="71" xfId="45" applyFont="1" applyBorder="1" applyAlignment="1" applyProtection="1">
      <alignment horizontal="center" vertical="top" wrapText="1"/>
      <protection locked="0"/>
    </xf>
    <xf numFmtId="166" fontId="94" fillId="0" borderId="2" xfId="50" applyNumberFormat="1" applyFont="1" applyFill="1" applyBorder="1" applyAlignment="1" applyProtection="1">
      <alignment horizontal="right" vertical="top" wrapText="1"/>
      <protection locked="0"/>
    </xf>
    <xf numFmtId="166" fontId="94" fillId="0" borderId="2" xfId="50" applyNumberFormat="1" applyFont="1" applyFill="1" applyBorder="1" applyAlignment="1" applyProtection="1">
      <alignment horizontal="center" vertical="top" wrapText="1"/>
      <protection locked="0"/>
    </xf>
    <xf numFmtId="0" fontId="94" fillId="0" borderId="3" xfId="45" applyFont="1" applyBorder="1" applyAlignment="1" applyProtection="1">
      <alignment horizontal="center" vertical="top" wrapText="1"/>
      <protection locked="0"/>
    </xf>
    <xf numFmtId="166" fontId="94" fillId="0" borderId="37" xfId="50" applyNumberFormat="1" applyFont="1" applyFill="1" applyBorder="1" applyAlignment="1" applyProtection="1">
      <alignment horizontal="right" vertical="top" wrapText="1"/>
      <protection locked="0"/>
    </xf>
    <xf numFmtId="166" fontId="94" fillId="0" borderId="37" xfId="50" applyNumberFormat="1" applyFont="1" applyFill="1" applyBorder="1" applyAlignment="1" applyProtection="1">
      <alignment horizontal="center" vertical="top" wrapText="1"/>
      <protection locked="0"/>
    </xf>
    <xf numFmtId="0" fontId="94" fillId="0" borderId="36" xfId="45" applyFont="1" applyBorder="1" applyAlignment="1" applyProtection="1">
      <alignment horizontal="center" vertical="top" wrapText="1"/>
      <protection locked="0"/>
    </xf>
    <xf numFmtId="166" fontId="94" fillId="0" borderId="60" xfId="50" applyNumberFormat="1" applyFont="1" applyFill="1" applyBorder="1" applyAlignment="1" applyProtection="1">
      <alignment horizontal="right" vertical="top" wrapText="1"/>
      <protection locked="0"/>
    </xf>
    <xf numFmtId="166" fontId="94" fillId="0" borderId="60" xfId="50" applyNumberFormat="1" applyFont="1" applyFill="1" applyBorder="1" applyAlignment="1" applyProtection="1">
      <alignment horizontal="center" vertical="top" wrapText="1"/>
      <protection locked="0"/>
    </xf>
    <xf numFmtId="0" fontId="94" fillId="0" borderId="51" xfId="45" applyFont="1" applyBorder="1" applyAlignment="1" applyProtection="1">
      <alignment horizontal="center" vertical="top" wrapText="1"/>
      <protection locked="0"/>
    </xf>
    <xf numFmtId="166" fontId="94" fillId="0" borderId="8" xfId="50" applyNumberFormat="1" applyFont="1" applyFill="1" applyBorder="1" applyAlignment="1" applyProtection="1">
      <alignment horizontal="right" vertical="top" wrapText="1"/>
      <protection locked="0"/>
    </xf>
    <xf numFmtId="0" fontId="94" fillId="0" borderId="9" xfId="45" applyFont="1" applyBorder="1" applyAlignment="1" applyProtection="1">
      <alignment horizontal="center" vertical="top" wrapText="1"/>
      <protection locked="0"/>
    </xf>
    <xf numFmtId="166" fontId="94" fillId="0" borderId="8" xfId="50" applyNumberFormat="1" applyFont="1" applyFill="1" applyBorder="1" applyAlignment="1" applyProtection="1">
      <alignment horizontal="center" vertical="top" wrapText="1"/>
      <protection locked="0"/>
    </xf>
    <xf numFmtId="166" fontId="94" fillId="32" borderId="85" xfId="50" applyNumberFormat="1" applyFont="1" applyFill="1" applyBorder="1" applyAlignment="1" applyProtection="1">
      <alignment horizontal="right" vertical="top" wrapText="1"/>
      <protection locked="0"/>
    </xf>
    <xf numFmtId="0" fontId="4" fillId="50" borderId="19" xfId="48" applyNumberFormat="1" applyFont="1" applyFill="1" applyBorder="1" applyAlignment="1" applyProtection="1">
      <alignment horizontal="center" vertical="top" wrapText="1"/>
      <protection locked="0"/>
    </xf>
    <xf numFmtId="0" fontId="94" fillId="0" borderId="66" xfId="45" applyFont="1" applyBorder="1" applyAlignment="1">
      <alignment horizontal="left" vertical="top" wrapText="1"/>
    </xf>
    <xf numFmtId="49" fontId="94" fillId="0" borderId="66" xfId="45" applyNumberFormat="1" applyFont="1" applyBorder="1" applyAlignment="1">
      <alignment horizontal="left" vertical="top" wrapText="1"/>
    </xf>
    <xf numFmtId="166" fontId="94" fillId="0" borderId="66" xfId="50" applyNumberFormat="1" applyFont="1" applyFill="1" applyBorder="1" applyAlignment="1" applyProtection="1">
      <alignment horizontal="right" vertical="top" wrapText="1"/>
    </xf>
    <xf numFmtId="166" fontId="94" fillId="0" borderId="66" xfId="50" applyNumberFormat="1" applyFont="1" applyFill="1" applyBorder="1" applyAlignment="1" applyProtection="1">
      <alignment horizontal="center" vertical="top" wrapText="1"/>
    </xf>
    <xf numFmtId="0" fontId="94" fillId="0" borderId="66" xfId="45" applyFont="1" applyBorder="1" applyAlignment="1">
      <alignment horizontal="center" vertical="top" wrapText="1"/>
    </xf>
    <xf numFmtId="0" fontId="4" fillId="0" borderId="65" xfId="45" applyFont="1" applyBorder="1" applyAlignment="1">
      <alignment vertical="top" wrapText="1"/>
    </xf>
    <xf numFmtId="0" fontId="4" fillId="0" borderId="66" xfId="45" applyFont="1" applyBorder="1" applyAlignment="1">
      <alignment vertical="top" wrapText="1"/>
    </xf>
    <xf numFmtId="0" fontId="94" fillId="32" borderId="66" xfId="45" applyFont="1" applyFill="1" applyBorder="1" applyAlignment="1">
      <alignment horizontal="left" vertical="top" wrapText="1"/>
    </xf>
    <xf numFmtId="49" fontId="94" fillId="32" borderId="66" xfId="45" applyNumberFormat="1" applyFont="1" applyFill="1" applyBorder="1" applyAlignment="1">
      <alignment horizontal="left" vertical="top" wrapText="1"/>
    </xf>
    <xf numFmtId="166" fontId="94" fillId="32" borderId="66" xfId="50" applyNumberFormat="1" applyFont="1" applyFill="1" applyBorder="1" applyAlignment="1" applyProtection="1">
      <alignment horizontal="right" vertical="top" wrapText="1"/>
    </xf>
    <xf numFmtId="166" fontId="94" fillId="32" borderId="66" xfId="50" applyNumberFormat="1" applyFont="1" applyFill="1" applyBorder="1" applyAlignment="1" applyProtection="1">
      <alignment horizontal="center" vertical="top" wrapText="1"/>
    </xf>
    <xf numFmtId="0" fontId="94" fillId="32" borderId="66" xfId="45" applyFont="1" applyFill="1" applyBorder="1" applyAlignment="1">
      <alignment horizontal="center" vertical="top" wrapText="1"/>
    </xf>
    <xf numFmtId="0" fontId="4" fillId="0" borderId="79" xfId="45" applyFont="1" applyBorder="1" applyAlignment="1">
      <alignment vertical="top" wrapText="1"/>
    </xf>
    <xf numFmtId="0" fontId="4" fillId="0" borderId="80" xfId="45" applyFont="1" applyBorder="1" applyAlignment="1">
      <alignment vertical="top" wrapText="1"/>
    </xf>
    <xf numFmtId="0" fontId="94" fillId="32" borderId="9" xfId="45" applyFont="1" applyFill="1" applyBorder="1" applyAlignment="1">
      <alignment horizontal="left" vertical="top" wrapText="1"/>
    </xf>
    <xf numFmtId="49" fontId="94" fillId="32" borderId="9" xfId="45" applyNumberFormat="1" applyFont="1" applyFill="1" applyBorder="1" applyAlignment="1">
      <alignment horizontal="left" vertical="top" wrapText="1"/>
    </xf>
    <xf numFmtId="166" fontId="94" fillId="32" borderId="8" xfId="50" applyNumberFormat="1" applyFont="1" applyFill="1" applyBorder="1" applyAlignment="1" applyProtection="1">
      <alignment horizontal="right" vertical="top" wrapText="1"/>
    </xf>
    <xf numFmtId="0" fontId="94" fillId="32" borderId="9" xfId="45" applyFont="1" applyFill="1" applyBorder="1" applyAlignment="1">
      <alignment horizontal="center" vertical="top" wrapText="1"/>
    </xf>
    <xf numFmtId="0" fontId="94" fillId="32" borderId="3" xfId="45" applyFont="1" applyFill="1" applyBorder="1" applyAlignment="1">
      <alignment horizontal="left" vertical="top" wrapText="1"/>
    </xf>
    <xf numFmtId="49" fontId="94" fillId="32" borderId="3" xfId="45" applyNumberFormat="1" applyFont="1" applyFill="1" applyBorder="1" applyAlignment="1">
      <alignment horizontal="left" vertical="top" wrapText="1"/>
    </xf>
    <xf numFmtId="49" fontId="94" fillId="0" borderId="3" xfId="45" applyNumberFormat="1" applyFont="1" applyBorder="1" applyAlignment="1">
      <alignment horizontal="left" vertical="top" wrapText="1"/>
    </xf>
    <xf numFmtId="166" fontId="94" fillId="0" borderId="2" xfId="50" applyNumberFormat="1" applyFont="1" applyFill="1" applyBorder="1" applyAlignment="1" applyProtection="1">
      <alignment horizontal="right" vertical="top" wrapText="1"/>
    </xf>
    <xf numFmtId="0" fontId="94" fillId="0" borderId="3" xfId="45" applyFont="1" applyBorder="1" applyAlignment="1">
      <alignment horizontal="center" vertical="top" wrapText="1"/>
    </xf>
    <xf numFmtId="49" fontId="94" fillId="0" borderId="9" xfId="45" applyNumberFormat="1" applyFont="1" applyBorder="1" applyAlignment="1">
      <alignment horizontal="left" vertical="top" wrapText="1"/>
    </xf>
    <xf numFmtId="166" fontId="94" fillId="0" borderId="8" xfId="50" applyNumberFormat="1" applyFont="1" applyFill="1" applyBorder="1" applyAlignment="1" applyProtection="1">
      <alignment horizontal="right" vertical="top" wrapText="1"/>
    </xf>
    <xf numFmtId="0" fontId="94" fillId="0" borderId="9" xfId="45" applyFont="1" applyBorder="1" applyAlignment="1">
      <alignment horizontal="center" vertical="top" wrapText="1"/>
    </xf>
    <xf numFmtId="0" fontId="94" fillId="32" borderId="74" xfId="45" applyFont="1" applyFill="1" applyBorder="1" applyAlignment="1">
      <alignment horizontal="left" vertical="top" wrapText="1"/>
    </xf>
    <xf numFmtId="49" fontId="94" fillId="32" borderId="74" xfId="45" applyNumberFormat="1" applyFont="1" applyFill="1" applyBorder="1" applyAlignment="1">
      <alignment horizontal="left" vertical="top" wrapText="1"/>
    </xf>
    <xf numFmtId="49" fontId="94" fillId="0" borderId="74" xfId="45" applyNumberFormat="1" applyFont="1" applyBorder="1" applyAlignment="1">
      <alignment horizontal="left" vertical="top" wrapText="1"/>
    </xf>
    <xf numFmtId="0" fontId="94" fillId="0" borderId="74" xfId="45" applyFont="1" applyBorder="1" applyAlignment="1">
      <alignment horizontal="center" vertical="top" wrapText="1"/>
    </xf>
    <xf numFmtId="0" fontId="4" fillId="32" borderId="19" xfId="48" applyNumberFormat="1" applyFont="1" applyFill="1" applyBorder="1" applyAlignment="1" applyProtection="1">
      <alignment horizontal="center" vertical="top" wrapText="1"/>
    </xf>
    <xf numFmtId="0" fontId="129" fillId="31" borderId="0" xfId="45" applyFont="1" applyFill="1"/>
    <xf numFmtId="0" fontId="51" fillId="31" borderId="0" xfId="45" applyFont="1" applyFill="1"/>
    <xf numFmtId="0" fontId="129" fillId="30" borderId="0" xfId="45" applyFont="1" applyFill="1"/>
    <xf numFmtId="0" fontId="51" fillId="30" borderId="0" xfId="45" applyFont="1" applyFill="1"/>
    <xf numFmtId="0" fontId="4" fillId="50" borderId="64" xfId="48" applyNumberFormat="1" applyFont="1" applyFill="1" applyBorder="1" applyAlignment="1" applyProtection="1">
      <alignment horizontal="center" vertical="top" wrapText="1"/>
      <protection locked="0"/>
    </xf>
    <xf numFmtId="0" fontId="123" fillId="47" borderId="40" xfId="0" applyFont="1" applyFill="1" applyBorder="1" applyAlignment="1">
      <alignment vertical="top" wrapText="1"/>
    </xf>
    <xf numFmtId="0" fontId="114" fillId="32" borderId="40" xfId="0" applyFont="1" applyFill="1" applyBorder="1"/>
    <xf numFmtId="0" fontId="137" fillId="50" borderId="0" xfId="0" applyFont="1" applyFill="1" applyAlignment="1" applyProtection="1">
      <alignment horizontal="left" vertical="center"/>
      <protection hidden="1"/>
    </xf>
    <xf numFmtId="0" fontId="67" fillId="50" borderId="0" xfId="0" applyFont="1" applyFill="1" applyAlignment="1" applyProtection="1">
      <alignment horizontal="left" vertical="top"/>
      <protection hidden="1"/>
    </xf>
    <xf numFmtId="0" fontId="119" fillId="48" borderId="0" xfId="0" applyFont="1" applyFill="1"/>
    <xf numFmtId="0" fontId="102" fillId="51" borderId="44" xfId="0" applyFont="1" applyFill="1" applyBorder="1"/>
    <xf numFmtId="1" fontId="4" fillId="0" borderId="66" xfId="45" applyNumberFormat="1" applyFont="1" applyBorder="1" applyAlignment="1">
      <alignment horizontal="center" vertical="top" wrapText="1"/>
    </xf>
    <xf numFmtId="1" fontId="4" fillId="32" borderId="86" xfId="45" applyNumberFormat="1" applyFont="1" applyFill="1" applyBorder="1" applyAlignment="1">
      <alignment horizontal="center" vertical="top" wrapText="1"/>
    </xf>
    <xf numFmtId="1" fontId="4" fillId="32" borderId="64" xfId="45" applyNumberFormat="1" applyFont="1" applyFill="1" applyBorder="1" applyAlignment="1">
      <alignment horizontal="center" vertical="top" wrapText="1"/>
    </xf>
    <xf numFmtId="1" fontId="4" fillId="32" borderId="71" xfId="45" applyNumberFormat="1" applyFont="1" applyFill="1" applyBorder="1" applyAlignment="1">
      <alignment horizontal="center" vertical="top" wrapText="1"/>
    </xf>
    <xf numFmtId="1" fontId="4" fillId="0" borderId="64" xfId="45" applyNumberFormat="1" applyFont="1" applyBorder="1" applyAlignment="1">
      <alignment horizontal="center" vertical="top" wrapText="1"/>
    </xf>
    <xf numFmtId="1" fontId="67" fillId="0" borderId="64" xfId="45" applyNumberFormat="1" applyFont="1" applyBorder="1" applyAlignment="1">
      <alignment horizontal="center" vertical="top" wrapText="1"/>
    </xf>
    <xf numFmtId="1" fontId="67" fillId="0" borderId="71" xfId="45" applyNumberFormat="1" applyFont="1" applyBorder="1" applyAlignment="1">
      <alignment horizontal="center" vertical="top" wrapText="1"/>
    </xf>
    <xf numFmtId="1" fontId="4" fillId="0" borderId="5" xfId="45" applyNumberFormat="1" applyFont="1" applyBorder="1" applyAlignment="1">
      <alignment horizontal="center" vertical="top" wrapText="1"/>
    </xf>
    <xf numFmtId="1" fontId="67" fillId="0" borderId="5" xfId="45" applyNumberFormat="1" applyFont="1" applyBorder="1" applyAlignment="1">
      <alignment horizontal="center" vertical="top" wrapText="1"/>
    </xf>
    <xf numFmtId="0" fontId="67" fillId="0" borderId="5" xfId="45" applyFont="1" applyBorder="1" applyAlignment="1">
      <alignment horizontal="center" vertical="top" wrapText="1"/>
    </xf>
    <xf numFmtId="1" fontId="4" fillId="0" borderId="4" xfId="45" applyNumberFormat="1" applyFont="1" applyBorder="1" applyAlignment="1">
      <alignment horizontal="center" vertical="top" wrapText="1"/>
    </xf>
    <xf numFmtId="1" fontId="4" fillId="0" borderId="63" xfId="45" applyNumberFormat="1" applyFont="1" applyBorder="1" applyAlignment="1">
      <alignment horizontal="center" vertical="top" wrapText="1"/>
    </xf>
    <xf numFmtId="1" fontId="4" fillId="0" borderId="6" xfId="45" applyNumberFormat="1" applyFont="1" applyBorder="1" applyAlignment="1">
      <alignment horizontal="center" vertical="top" wrapText="1"/>
    </xf>
    <xf numFmtId="1" fontId="4" fillId="0" borderId="19" xfId="45" applyNumberFormat="1" applyFont="1" applyBorder="1" applyAlignment="1">
      <alignment horizontal="center" vertical="top" wrapText="1"/>
    </xf>
    <xf numFmtId="1" fontId="67" fillId="0" borderId="52" xfId="45" applyNumberFormat="1" applyFont="1" applyBorder="1" applyAlignment="1">
      <alignment horizontal="center" vertical="top" wrapText="1"/>
    </xf>
    <xf numFmtId="1" fontId="4" fillId="0" borderId="8" xfId="45" applyNumberFormat="1" applyFont="1" applyBorder="1" applyAlignment="1">
      <alignment horizontal="center" vertical="top" wrapText="1"/>
    </xf>
    <xf numFmtId="1" fontId="67" fillId="0" borderId="9" xfId="45" applyNumberFormat="1" applyFont="1" applyBorder="1" applyAlignment="1">
      <alignment horizontal="center" vertical="top" wrapText="1"/>
    </xf>
    <xf numFmtId="1" fontId="4" fillId="0" borderId="52" xfId="45" applyNumberFormat="1" applyFont="1" applyBorder="1" applyAlignment="1">
      <alignment horizontal="center" vertical="top" wrapText="1"/>
    </xf>
    <xf numFmtId="0" fontId="124" fillId="41" borderId="62" xfId="45" applyFont="1" applyFill="1" applyBorder="1" applyAlignment="1">
      <alignment wrapText="1"/>
    </xf>
    <xf numFmtId="0" fontId="124" fillId="41" borderId="53" xfId="45" applyFont="1" applyFill="1" applyBorder="1" applyAlignment="1">
      <alignment wrapText="1"/>
    </xf>
    <xf numFmtId="0" fontId="124" fillId="57" borderId="53" xfId="0" applyFont="1" applyFill="1" applyBorder="1" applyAlignment="1">
      <alignment wrapText="1"/>
    </xf>
    <xf numFmtId="0" fontId="124" fillId="53" borderId="62" xfId="45" applyFont="1" applyFill="1" applyBorder="1" applyAlignment="1">
      <alignment horizontal="left" wrapText="1"/>
    </xf>
    <xf numFmtId="0" fontId="124" fillId="53" borderId="53" xfId="45" applyFont="1" applyFill="1" applyBorder="1" applyAlignment="1">
      <alignment wrapText="1"/>
    </xf>
    <xf numFmtId="49" fontId="4" fillId="32" borderId="0" xfId="45" applyNumberFormat="1" applyFont="1" applyFill="1" applyAlignment="1">
      <alignment vertical="top" wrapText="1"/>
    </xf>
    <xf numFmtId="0" fontId="94" fillId="50" borderId="51" xfId="45" applyFont="1" applyFill="1" applyBorder="1" applyAlignment="1" applyProtection="1">
      <alignment horizontal="left" vertical="top" wrapText="1"/>
      <protection locked="0"/>
    </xf>
    <xf numFmtId="0" fontId="126" fillId="57" borderId="53" xfId="0" applyFont="1" applyFill="1" applyBorder="1" applyAlignment="1">
      <alignment horizontal="left" wrapText="1"/>
    </xf>
    <xf numFmtId="0" fontId="4" fillId="50" borderId="53" xfId="0" applyFont="1" applyFill="1" applyBorder="1" applyAlignment="1">
      <alignment horizontal="center" vertical="top" wrapText="1"/>
    </xf>
    <xf numFmtId="0" fontId="0" fillId="0" borderId="53" xfId="0" applyBorder="1" applyAlignment="1">
      <alignment horizontal="center"/>
    </xf>
    <xf numFmtId="1" fontId="5" fillId="0" borderId="66" xfId="45" applyNumberFormat="1" applyFont="1" applyBorder="1" applyAlignment="1">
      <alignment horizontal="center" vertical="top" wrapText="1"/>
    </xf>
    <xf numFmtId="1" fontId="94" fillId="32" borderId="64" xfId="45" applyNumberFormat="1" applyFont="1" applyFill="1" applyBorder="1" applyAlignment="1" applyProtection="1">
      <alignment horizontal="center" vertical="top" wrapText="1"/>
      <protection locked="0"/>
    </xf>
    <xf numFmtId="49" fontId="94" fillId="32" borderId="66" xfId="45" applyNumberFormat="1" applyFont="1" applyFill="1" applyBorder="1" applyAlignment="1">
      <alignment horizontal="center" vertical="top" wrapText="1"/>
    </xf>
    <xf numFmtId="49" fontId="94" fillId="32" borderId="9" xfId="45" applyNumberFormat="1" applyFont="1" applyFill="1" applyBorder="1" applyAlignment="1">
      <alignment horizontal="center" vertical="top" wrapText="1"/>
    </xf>
    <xf numFmtId="1" fontId="94" fillId="32" borderId="71" xfId="45" applyNumberFormat="1" applyFont="1" applyFill="1" applyBorder="1" applyAlignment="1" applyProtection="1">
      <alignment horizontal="center" vertical="top" wrapText="1"/>
      <protection locked="0"/>
    </xf>
    <xf numFmtId="49" fontId="94" fillId="0" borderId="3" xfId="45" applyNumberFormat="1" applyFont="1" applyBorder="1" applyAlignment="1">
      <alignment horizontal="center" vertical="top" wrapText="1"/>
    </xf>
    <xf numFmtId="1" fontId="94" fillId="32" borderId="86" xfId="45" applyNumberFormat="1" applyFont="1" applyFill="1" applyBorder="1" applyAlignment="1">
      <alignment horizontal="center" vertical="top" wrapText="1"/>
    </xf>
    <xf numFmtId="49" fontId="94" fillId="0" borderId="9" xfId="45" applyNumberFormat="1" applyFont="1" applyBorder="1" applyAlignment="1">
      <alignment horizontal="center" vertical="top" wrapText="1"/>
    </xf>
    <xf numFmtId="1" fontId="94" fillId="32" borderId="86" xfId="45" applyNumberFormat="1" applyFont="1" applyFill="1" applyBorder="1" applyAlignment="1" applyProtection="1">
      <alignment horizontal="center" vertical="top" wrapText="1"/>
      <protection locked="0"/>
    </xf>
    <xf numFmtId="49" fontId="94" fillId="0" borderId="74" xfId="45" applyNumberFormat="1" applyFont="1" applyBorder="1" applyAlignment="1">
      <alignment horizontal="center" vertical="top" wrapText="1"/>
    </xf>
    <xf numFmtId="1" fontId="94" fillId="32" borderId="64" xfId="45" applyNumberFormat="1" applyFont="1" applyFill="1" applyBorder="1" applyAlignment="1">
      <alignment horizontal="center" vertical="top" wrapText="1"/>
    </xf>
    <xf numFmtId="0" fontId="146" fillId="56" borderId="53" xfId="45" applyFont="1" applyFill="1" applyBorder="1" applyAlignment="1">
      <alignment horizontal="center" textRotation="90" wrapText="1"/>
    </xf>
    <xf numFmtId="0" fontId="129" fillId="57" borderId="53" xfId="45" applyFont="1" applyFill="1" applyBorder="1" applyAlignment="1">
      <alignment horizontal="center" textRotation="90" wrapText="1"/>
    </xf>
    <xf numFmtId="166" fontId="146" fillId="57" borderId="53" xfId="45" applyNumberFormat="1" applyFont="1" applyFill="1" applyBorder="1" applyAlignment="1">
      <alignment horizontal="center" textRotation="90" wrapText="1"/>
    </xf>
    <xf numFmtId="49" fontId="3" fillId="0" borderId="0" xfId="45" applyNumberFormat="1" applyFont="1" applyAlignment="1" applyProtection="1">
      <alignment horizontal="center" vertical="center"/>
      <protection locked="0"/>
    </xf>
    <xf numFmtId="0" fontId="3" fillId="0" borderId="0" xfId="45" applyFont="1" applyAlignment="1" applyProtection="1">
      <alignment horizontal="center" vertical="center"/>
      <protection locked="0"/>
    </xf>
    <xf numFmtId="0" fontId="30" fillId="0" borderId="0" xfId="45" applyFont="1" applyAlignment="1">
      <alignment horizontal="center" vertical="center"/>
    </xf>
    <xf numFmtId="0" fontId="86" fillId="0" borderId="0" xfId="45" applyFont="1" applyAlignment="1">
      <alignment horizontal="center" vertical="center"/>
    </xf>
    <xf numFmtId="0" fontId="3" fillId="0" borderId="0" xfId="45" applyFont="1" applyAlignment="1">
      <alignment horizontal="center" vertical="center"/>
    </xf>
    <xf numFmtId="0" fontId="3" fillId="0" borderId="54" xfId="45" applyFont="1" applyBorder="1" applyAlignment="1">
      <alignment horizontal="center" vertical="center"/>
    </xf>
    <xf numFmtId="0" fontId="131" fillId="24" borderId="0" xfId="45" applyFont="1" applyFill="1"/>
    <xf numFmtId="0" fontId="26" fillId="24" borderId="0" xfId="45" applyFont="1" applyFill="1"/>
    <xf numFmtId="0" fontId="0" fillId="24" borderId="0" xfId="0" applyFill="1"/>
    <xf numFmtId="0" fontId="3" fillId="24" borderId="0" xfId="45" applyFont="1" applyFill="1"/>
    <xf numFmtId="0" fontId="3" fillId="24" borderId="0" xfId="45" applyFont="1" applyFill="1" applyAlignment="1">
      <alignment horizontal="center"/>
    </xf>
    <xf numFmtId="0" fontId="131" fillId="24" borderId="0" xfId="45" applyFont="1" applyFill="1" applyAlignment="1">
      <alignment horizontal="center"/>
    </xf>
    <xf numFmtId="0" fontId="147" fillId="24" borderId="0" xfId="45" applyFont="1" applyFill="1"/>
    <xf numFmtId="0" fontId="114" fillId="32" borderId="0" xfId="0" applyFont="1" applyFill="1" applyAlignment="1" applyProtection="1">
      <alignment vertical="top" wrapText="1"/>
      <protection locked="0"/>
    </xf>
    <xf numFmtId="0" fontId="120" fillId="32" borderId="0" xfId="0" applyFont="1" applyFill="1" applyAlignment="1">
      <alignment wrapText="1"/>
    </xf>
    <xf numFmtId="0" fontId="0" fillId="50" borderId="0" xfId="0" applyFill="1" applyAlignment="1">
      <alignment horizontal="center"/>
    </xf>
    <xf numFmtId="0" fontId="0" fillId="32" borderId="0" xfId="0" applyFill="1" applyAlignment="1">
      <alignment horizontal="center"/>
    </xf>
    <xf numFmtId="0" fontId="120" fillId="54" borderId="0" xfId="45" applyFont="1" applyFill="1" applyAlignment="1">
      <alignment horizontal="center" vertical="top" wrapText="1"/>
    </xf>
    <xf numFmtId="0" fontId="94" fillId="50" borderId="4" xfId="45" applyFont="1" applyFill="1" applyBorder="1" applyAlignment="1" applyProtection="1">
      <alignment horizontal="left" vertical="top" wrapText="1"/>
      <protection locked="0"/>
    </xf>
    <xf numFmtId="0" fontId="114" fillId="0" borderId="0" xfId="0" applyFont="1" applyAlignment="1" applyProtection="1">
      <alignment vertical="top" wrapText="1"/>
      <protection locked="0"/>
    </xf>
    <xf numFmtId="0" fontId="114" fillId="0" borderId="54" xfId="0" applyFont="1" applyBorder="1" applyAlignment="1" applyProtection="1">
      <alignment vertical="top" wrapText="1"/>
      <protection locked="0"/>
    </xf>
    <xf numFmtId="0" fontId="114" fillId="0" borderId="0" xfId="0" applyFont="1" applyAlignment="1" applyProtection="1">
      <alignment vertical="center" wrapText="1"/>
      <protection locked="0"/>
    </xf>
    <xf numFmtId="0" fontId="114" fillId="32" borderId="0" xfId="0" applyFont="1" applyFill="1" applyAlignment="1" applyProtection="1">
      <alignment vertical="center" wrapText="1"/>
      <protection locked="0"/>
    </xf>
    <xf numFmtId="0" fontId="126" fillId="54" borderId="1" xfId="45" applyFont="1" applyFill="1" applyBorder="1" applyAlignment="1">
      <alignment vertical="center"/>
    </xf>
    <xf numFmtId="0" fontId="4" fillId="0" borderId="87" xfId="45" applyFont="1" applyBorder="1" applyAlignment="1">
      <alignment vertical="top" wrapText="1"/>
    </xf>
    <xf numFmtId="0" fontId="4" fillId="0" borderId="52" xfId="45" applyFont="1" applyBorder="1" applyAlignment="1">
      <alignment vertical="top" wrapText="1"/>
    </xf>
    <xf numFmtId="0" fontId="4" fillId="0" borderId="36" xfId="45" applyFont="1" applyBorder="1" applyAlignment="1">
      <alignment vertical="top" wrapText="1"/>
    </xf>
    <xf numFmtId="0" fontId="4" fillId="0" borderId="36" xfId="46" applyNumberFormat="1" applyFont="1" applyBorder="1" applyAlignment="1" applyProtection="1">
      <alignment vertical="top" wrapText="1" shrinkToFit="1"/>
    </xf>
    <xf numFmtId="165" fontId="4" fillId="0" borderId="36" xfId="46" applyNumberFormat="1" applyFont="1" applyBorder="1" applyAlignment="1" applyProtection="1">
      <alignment horizontal="center" vertical="top"/>
    </xf>
    <xf numFmtId="1" fontId="4" fillId="0" borderId="36" xfId="48" applyNumberFormat="1" applyFont="1" applyBorder="1" applyAlignment="1" applyProtection="1">
      <alignment horizontal="center" vertical="top"/>
    </xf>
    <xf numFmtId="0" fontId="4" fillId="50" borderId="88" xfId="48" applyNumberFormat="1" applyFont="1" applyFill="1" applyBorder="1" applyAlignment="1" applyProtection="1">
      <alignment horizontal="center" vertical="top" wrapText="1"/>
      <protection locked="0"/>
    </xf>
    <xf numFmtId="0" fontId="93" fillId="0" borderId="65" xfId="0" applyFont="1" applyBorder="1" applyAlignment="1">
      <alignment horizontal="left" vertical="top" wrapText="1"/>
    </xf>
    <xf numFmtId="0" fontId="93" fillId="0" borderId="66" xfId="0" applyFont="1" applyBorder="1" applyAlignment="1">
      <alignment horizontal="left" vertical="top" wrapText="1"/>
    </xf>
    <xf numFmtId="0" fontId="138" fillId="0" borderId="66" xfId="0" applyFont="1" applyBorder="1" applyAlignment="1">
      <alignment horizontal="left" vertical="top" wrapText="1"/>
    </xf>
    <xf numFmtId="0" fontId="95" fillId="0" borderId="68" xfId="0" applyFont="1" applyBorder="1" applyAlignment="1">
      <alignment horizontal="left" vertical="top" wrapText="1"/>
    </xf>
    <xf numFmtId="0" fontId="95" fillId="0" borderId="64" xfId="0" applyFont="1" applyBorder="1" applyAlignment="1">
      <alignment horizontal="left" vertical="top" wrapText="1"/>
    </xf>
    <xf numFmtId="0" fontId="138" fillId="0" borderId="64" xfId="0" applyFont="1" applyBorder="1" applyAlignment="1">
      <alignment horizontal="left" vertical="top" wrapText="1"/>
    </xf>
    <xf numFmtId="0" fontId="94" fillId="0" borderId="64" xfId="0" applyFont="1" applyBorder="1" applyAlignment="1">
      <alignment horizontal="left" vertical="top" wrapText="1"/>
    </xf>
    <xf numFmtId="0" fontId="94" fillId="0" borderId="71" xfId="0" applyFont="1" applyBorder="1" applyAlignment="1">
      <alignment horizontal="left" vertical="top" wrapText="1"/>
    </xf>
    <xf numFmtId="0" fontId="138" fillId="0" borderId="71" xfId="0" applyFont="1" applyBorder="1" applyAlignment="1">
      <alignment horizontal="left" vertical="top" wrapText="1"/>
    </xf>
    <xf numFmtId="0" fontId="93" fillId="0" borderId="9" xfId="0" applyFont="1" applyBorder="1" applyAlignment="1">
      <alignment horizontal="left" vertical="top" wrapText="1"/>
    </xf>
    <xf numFmtId="0" fontId="138" fillId="0" borderId="9" xfId="0" applyFont="1" applyBorder="1" applyAlignment="1">
      <alignment horizontal="left" vertical="top" wrapText="1"/>
    </xf>
    <xf numFmtId="0" fontId="95" fillId="0" borderId="5" xfId="0" applyFont="1" applyBorder="1" applyAlignment="1">
      <alignment horizontal="left" vertical="top" wrapText="1"/>
    </xf>
    <xf numFmtId="0" fontId="138" fillId="0" borderId="5" xfId="0" applyFont="1" applyBorder="1" applyAlignment="1">
      <alignment horizontal="left" vertical="top" wrapText="1"/>
    </xf>
    <xf numFmtId="0" fontId="94" fillId="0" borderId="5" xfId="0" applyFont="1" applyBorder="1" applyAlignment="1">
      <alignment horizontal="left" vertical="top" wrapText="1"/>
    </xf>
    <xf numFmtId="0" fontId="94" fillId="0" borderId="52" xfId="0" applyFont="1" applyBorder="1" applyAlignment="1">
      <alignment horizontal="left" vertical="top" wrapText="1"/>
    </xf>
    <xf numFmtId="0" fontId="138" fillId="0" borderId="52" xfId="0" applyFont="1" applyBorder="1" applyAlignment="1">
      <alignment horizontal="left" vertical="top" wrapText="1"/>
    </xf>
    <xf numFmtId="0" fontId="93" fillId="0" borderId="3" xfId="0" applyFont="1" applyBorder="1" applyAlignment="1">
      <alignment horizontal="left" vertical="top" wrapText="1"/>
    </xf>
    <xf numFmtId="0" fontId="138" fillId="0" borderId="3" xfId="0" applyFont="1" applyBorder="1" applyAlignment="1">
      <alignment horizontal="left" vertical="top" wrapText="1"/>
    </xf>
    <xf numFmtId="0" fontId="94" fillId="0" borderId="7" xfId="0" applyFont="1" applyBorder="1" applyAlignment="1">
      <alignment horizontal="left" vertical="top" wrapText="1"/>
    </xf>
    <xf numFmtId="0" fontId="138" fillId="0" borderId="7" xfId="0" applyFont="1" applyBorder="1" applyAlignment="1">
      <alignment horizontal="left" vertical="top" wrapText="1"/>
    </xf>
    <xf numFmtId="0" fontId="138" fillId="0" borderId="19" xfId="0" applyFont="1" applyBorder="1" applyAlignment="1">
      <alignment horizontal="left" vertical="top" wrapText="1"/>
    </xf>
    <xf numFmtId="0" fontId="95" fillId="0" borderId="9" xfId="0" applyFont="1" applyBorder="1" applyAlignment="1">
      <alignment horizontal="left" vertical="top" wrapText="1"/>
    </xf>
    <xf numFmtId="0" fontId="93" fillId="0" borderId="74" xfId="45" applyFont="1" applyBorder="1" applyAlignment="1">
      <alignment horizontal="left" vertical="top" wrapText="1"/>
    </xf>
    <xf numFmtId="0" fontId="138" fillId="0" borderId="74" xfId="45" applyFont="1" applyBorder="1" applyAlignment="1">
      <alignment horizontal="left" vertical="top" wrapText="1"/>
    </xf>
    <xf numFmtId="0" fontId="93" fillId="0" borderId="9" xfId="45" applyFont="1" applyBorder="1" applyAlignment="1">
      <alignment horizontal="left" vertical="top" wrapText="1"/>
    </xf>
    <xf numFmtId="0" fontId="138" fillId="0" borderId="9" xfId="45" applyFont="1" applyBorder="1" applyAlignment="1">
      <alignment horizontal="left" vertical="top" wrapText="1"/>
    </xf>
    <xf numFmtId="0" fontId="95" fillId="0" borderId="5" xfId="45" applyFont="1" applyBorder="1" applyAlignment="1">
      <alignment horizontal="left" vertical="top" wrapText="1"/>
    </xf>
    <xf numFmtId="0" fontId="138" fillId="0" borderId="5" xfId="45" applyFont="1" applyBorder="1" applyAlignment="1">
      <alignment horizontal="left" vertical="top" wrapText="1"/>
    </xf>
    <xf numFmtId="0" fontId="94" fillId="0" borderId="5" xfId="45" applyFont="1" applyBorder="1" applyAlignment="1">
      <alignment horizontal="left" vertical="top" wrapText="1"/>
    </xf>
    <xf numFmtId="0" fontId="95" fillId="0" borderId="52" xfId="45" applyFont="1" applyBorder="1" applyAlignment="1">
      <alignment horizontal="left" vertical="top" wrapText="1"/>
    </xf>
    <xf numFmtId="0" fontId="138" fillId="0" borderId="52" xfId="45" applyFont="1" applyBorder="1" applyAlignment="1">
      <alignment horizontal="left" vertical="top" wrapText="1"/>
    </xf>
    <xf numFmtId="0" fontId="94" fillId="0" borderId="52" xfId="45" applyFont="1" applyBorder="1" applyAlignment="1">
      <alignment horizontal="left" vertical="top" wrapText="1"/>
    </xf>
    <xf numFmtId="0" fontId="95" fillId="0" borderId="9" xfId="45" applyFont="1" applyBorder="1" applyAlignment="1">
      <alignment horizontal="left" vertical="top" wrapText="1"/>
    </xf>
    <xf numFmtId="0" fontId="94" fillId="0" borderId="68" xfId="0" applyFont="1" applyBorder="1" applyAlignment="1">
      <alignment horizontal="left" vertical="top" wrapText="1"/>
    </xf>
    <xf numFmtId="0" fontId="94" fillId="0" borderId="70" xfId="0" applyFont="1" applyBorder="1" applyAlignment="1">
      <alignment horizontal="left" vertical="top" wrapText="1"/>
    </xf>
    <xf numFmtId="0" fontId="93" fillId="0" borderId="57" xfId="0" applyFont="1" applyBorder="1" applyAlignment="1">
      <alignment horizontal="left" vertical="top" wrapText="1"/>
    </xf>
    <xf numFmtId="0" fontId="95" fillId="0" borderId="28" xfId="0" applyFont="1" applyBorder="1" applyAlignment="1">
      <alignment horizontal="left" vertical="top" wrapText="1"/>
    </xf>
    <xf numFmtId="0" fontId="94" fillId="0" borderId="28" xfId="0" applyFont="1" applyBorder="1" applyAlignment="1">
      <alignment horizontal="left" vertical="top" wrapText="1"/>
    </xf>
    <xf numFmtId="49" fontId="94" fillId="0" borderId="28" xfId="0" applyNumberFormat="1" applyFont="1" applyBorder="1" applyAlignment="1">
      <alignment horizontal="left" vertical="top" wrapText="1"/>
    </xf>
    <xf numFmtId="0" fontId="94" fillId="0" borderId="58" xfId="0" applyFont="1" applyBorder="1" applyAlignment="1">
      <alignment horizontal="left" vertical="top" wrapText="1"/>
    </xf>
    <xf numFmtId="49" fontId="95" fillId="0" borderId="28" xfId="0" applyNumberFormat="1" applyFont="1" applyBorder="1" applyAlignment="1">
      <alignment horizontal="left" vertical="top" wrapText="1"/>
    </xf>
    <xf numFmtId="0" fontId="94" fillId="0" borderId="28" xfId="45" applyFont="1" applyBorder="1" applyAlignment="1">
      <alignment horizontal="left" vertical="top" wrapText="1"/>
    </xf>
    <xf numFmtId="0" fontId="95" fillId="0" borderId="28" xfId="45" applyFont="1" applyBorder="1" applyAlignment="1">
      <alignment horizontal="left" vertical="top" wrapText="1"/>
    </xf>
    <xf numFmtId="0" fontId="94" fillId="0" borderId="58" xfId="45" applyFont="1" applyBorder="1" applyAlignment="1">
      <alignment horizontal="left" vertical="top" wrapText="1"/>
    </xf>
    <xf numFmtId="0" fontId="93" fillId="0" borderId="57" xfId="45" applyFont="1" applyBorder="1" applyAlignment="1">
      <alignment horizontal="left" vertical="top" wrapText="1"/>
    </xf>
    <xf numFmtId="0" fontId="95" fillId="0" borderId="57" xfId="45" applyFont="1" applyBorder="1" applyAlignment="1">
      <alignment horizontal="left" vertical="top" wrapText="1"/>
    </xf>
    <xf numFmtId="0" fontId="93" fillId="0" borderId="73" xfId="45" applyFont="1" applyBorder="1" applyAlignment="1">
      <alignment horizontal="left" vertical="top" wrapText="1"/>
    </xf>
    <xf numFmtId="0" fontId="95" fillId="0" borderId="58" xfId="45" applyFont="1" applyBorder="1" applyAlignment="1">
      <alignment horizontal="left" vertical="top" wrapText="1"/>
    </xf>
    <xf numFmtId="0" fontId="4" fillId="32" borderId="0" xfId="45" applyFont="1" applyFill="1"/>
    <xf numFmtId="0" fontId="120" fillId="53" borderId="0" xfId="45" applyFont="1" applyFill="1" applyAlignment="1">
      <alignment vertical="top" wrapText="1"/>
    </xf>
    <xf numFmtId="49" fontId="114" fillId="32" borderId="0" xfId="0" applyNumberFormat="1" applyFont="1" applyFill="1" applyAlignment="1">
      <alignment horizontal="center" vertical="center" wrapText="1"/>
    </xf>
    <xf numFmtId="49" fontId="114" fillId="32" borderId="0" xfId="0" applyNumberFormat="1" applyFont="1" applyFill="1" applyAlignment="1">
      <alignment vertical="top" wrapText="1"/>
    </xf>
    <xf numFmtId="49" fontId="114" fillId="32" borderId="0" xfId="0" applyNumberFormat="1" applyFont="1" applyFill="1" applyAlignment="1">
      <alignment horizontal="left" vertical="top" wrapText="1"/>
    </xf>
    <xf numFmtId="0" fontId="16" fillId="0" borderId="0" xfId="0" applyFont="1" applyAlignment="1">
      <alignment vertical="top" wrapText="1"/>
    </xf>
    <xf numFmtId="0" fontId="16" fillId="0" borderId="0" xfId="0" applyFont="1" applyAlignment="1">
      <alignment horizontal="left" vertical="top" wrapText="1"/>
    </xf>
    <xf numFmtId="0" fontId="0" fillId="0" borderId="0" xfId="0" applyProtection="1">
      <protection locked="0"/>
    </xf>
    <xf numFmtId="0" fontId="52" fillId="42" borderId="89" xfId="0" applyFont="1" applyFill="1" applyBorder="1"/>
    <xf numFmtId="0" fontId="52" fillId="42" borderId="90" xfId="0" applyFont="1" applyFill="1" applyBorder="1"/>
    <xf numFmtId="0" fontId="52" fillId="42" borderId="75" xfId="0" applyFont="1" applyFill="1" applyBorder="1"/>
    <xf numFmtId="0" fontId="0" fillId="0" borderId="0" xfId="0" applyAlignment="1">
      <alignment horizontal="left" wrapText="1"/>
    </xf>
    <xf numFmtId="0" fontId="16" fillId="0" borderId="0" xfId="0" applyFont="1" applyAlignment="1">
      <alignment horizontal="left" wrapText="1"/>
    </xf>
    <xf numFmtId="0" fontId="16" fillId="0" borderId="35" xfId="0" applyFont="1" applyBorder="1" applyAlignment="1">
      <alignment horizontal="left" wrapText="1"/>
    </xf>
    <xf numFmtId="0" fontId="16" fillId="0" borderId="35" xfId="0" applyFont="1" applyBorder="1" applyAlignment="1">
      <alignment horizontal="left" vertical="top" wrapText="1"/>
    </xf>
    <xf numFmtId="0" fontId="0" fillId="0" borderId="35" xfId="0" applyBorder="1" applyAlignment="1">
      <alignment horizontal="left" wrapText="1"/>
    </xf>
    <xf numFmtId="49" fontId="16" fillId="0" borderId="0" xfId="45" applyNumberFormat="1" applyAlignment="1">
      <alignment horizontal="left" vertical="top" wrapText="1"/>
    </xf>
    <xf numFmtId="0" fontId="0" fillId="0" borderId="59" xfId="0" applyBorder="1" applyAlignment="1">
      <alignment horizontal="left" wrapText="1"/>
    </xf>
    <xf numFmtId="0" fontId="0" fillId="0" borderId="34" xfId="0" applyBorder="1" applyAlignment="1">
      <alignment horizontal="left" wrapText="1"/>
    </xf>
    <xf numFmtId="0" fontId="16" fillId="0" borderId="34" xfId="0" applyFont="1" applyBorder="1" applyAlignment="1">
      <alignment horizontal="left" wrapText="1"/>
    </xf>
    <xf numFmtId="0" fontId="1" fillId="0" borderId="0" xfId="51" applyFont="1" applyAlignment="1">
      <alignment horizontal="left" wrapText="1"/>
    </xf>
    <xf numFmtId="0" fontId="51" fillId="0" borderId="0" xfId="0" applyFont="1" applyAlignment="1">
      <alignment horizontal="left" vertical="center" wrapText="1"/>
    </xf>
    <xf numFmtId="0" fontId="0" fillId="0" borderId="34" xfId="0" applyBorder="1" applyAlignment="1">
      <alignment horizontal="left" vertical="top" wrapText="1"/>
    </xf>
    <xf numFmtId="0" fontId="1" fillId="0" borderId="0" xfId="0" applyFont="1" applyAlignment="1">
      <alignment horizontal="left" wrapText="1"/>
    </xf>
    <xf numFmtId="0" fontId="99" fillId="0" borderId="0" xfId="0" applyFont="1" applyAlignment="1">
      <alignment horizontal="left" vertical="center" wrapText="1"/>
    </xf>
    <xf numFmtId="0" fontId="16" fillId="0" borderId="0" xfId="0" applyFont="1" applyAlignment="1">
      <alignment horizontal="left" vertical="center" wrapText="1"/>
    </xf>
    <xf numFmtId="0" fontId="105" fillId="0" borderId="0" xfId="0" applyFont="1" applyAlignment="1">
      <alignment horizontal="left" vertical="center" wrapText="1"/>
    </xf>
    <xf numFmtId="0" fontId="135" fillId="0" borderId="0" xfId="0" applyFont="1" applyAlignment="1">
      <alignment horizontal="left" wrapText="1"/>
    </xf>
    <xf numFmtId="0" fontId="52" fillId="0" borderId="0" xfId="0" applyFont="1" applyAlignment="1">
      <alignment horizontal="left" wrapText="1"/>
    </xf>
    <xf numFmtId="0" fontId="16" fillId="0" borderId="62" xfId="0" applyFont="1" applyBorder="1" applyAlignment="1">
      <alignment horizontal="left" wrapText="1"/>
    </xf>
    <xf numFmtId="0" fontId="0" fillId="0" borderId="53" xfId="0" applyBorder="1" applyAlignment="1">
      <alignment horizontal="left" wrapText="1"/>
    </xf>
    <xf numFmtId="0" fontId="138" fillId="0" borderId="86" xfId="0" applyFont="1" applyBorder="1" applyAlignment="1">
      <alignment horizontal="left" vertical="top" wrapText="1"/>
    </xf>
    <xf numFmtId="0" fontId="4" fillId="24" borderId="0" xfId="0" applyFont="1" applyFill="1" applyAlignment="1">
      <alignment vertical="top" wrapText="1"/>
    </xf>
    <xf numFmtId="0" fontId="120" fillId="32" borderId="0" xfId="0" applyFont="1" applyFill="1" applyAlignment="1">
      <alignment horizontal="center" wrapText="1"/>
    </xf>
    <xf numFmtId="0" fontId="4" fillId="32" borderId="0" xfId="0" applyFont="1" applyFill="1" applyAlignment="1">
      <alignment wrapText="1"/>
    </xf>
    <xf numFmtId="0" fontId="141" fillId="32" borderId="0" xfId="45" applyFont="1" applyFill="1"/>
    <xf numFmtId="0" fontId="139" fillId="0" borderId="0" xfId="45" applyFont="1"/>
    <xf numFmtId="0" fontId="51" fillId="0" borderId="0" xfId="45" applyFont="1" applyAlignment="1">
      <alignment horizontal="center"/>
    </xf>
    <xf numFmtId="0" fontId="132" fillId="0" borderId="0" xfId="0" applyFont="1" applyAlignment="1">
      <alignment horizontal="left" vertical="top"/>
    </xf>
    <xf numFmtId="0" fontId="149" fillId="0" borderId="0" xfId="45" applyFont="1" applyAlignment="1">
      <alignment vertical="top" wrapText="1"/>
    </xf>
    <xf numFmtId="0" fontId="149" fillId="0" borderId="0" xfId="45" applyFont="1"/>
    <xf numFmtId="0" fontId="140" fillId="0" borderId="0" xfId="45" applyFont="1"/>
    <xf numFmtId="0" fontId="51" fillId="0" borderId="0" xfId="0" applyFont="1"/>
    <xf numFmtId="0" fontId="142" fillId="0" borderId="0" xfId="45" applyFont="1"/>
    <xf numFmtId="0" fontId="124" fillId="0" borderId="0" xfId="45" applyFont="1" applyAlignment="1">
      <alignment horizontal="left"/>
    </xf>
    <xf numFmtId="0" fontId="51" fillId="0" borderId="0" xfId="45" quotePrefix="1" applyFont="1" applyAlignment="1">
      <alignment horizontal="center"/>
    </xf>
    <xf numFmtId="9" fontId="129" fillId="0" borderId="0" xfId="45" quotePrefix="1" applyNumberFormat="1" applyFont="1" applyAlignment="1">
      <alignment horizontal="left"/>
    </xf>
    <xf numFmtId="0" fontId="143" fillId="0" borderId="0" xfId="45" applyFont="1"/>
    <xf numFmtId="9" fontId="51" fillId="0" borderId="0" xfId="45" quotePrefix="1" applyNumberFormat="1" applyFont="1" applyAlignment="1">
      <alignment horizontal="center"/>
    </xf>
    <xf numFmtId="0" fontId="144" fillId="0" borderId="0" xfId="45" applyFont="1" applyAlignment="1">
      <alignment horizontal="center"/>
    </xf>
    <xf numFmtId="0" fontId="145" fillId="0" borderId="0" xfId="45" applyFont="1" applyAlignment="1">
      <alignment horizontal="center"/>
    </xf>
    <xf numFmtId="0" fontId="151" fillId="0" borderId="0" xfId="45" applyFont="1" applyAlignment="1">
      <alignment horizontal="center"/>
    </xf>
    <xf numFmtId="0" fontId="134" fillId="32" borderId="0" xfId="0" applyFont="1" applyFill="1" applyAlignment="1">
      <alignment vertical="center" wrapText="1"/>
    </xf>
    <xf numFmtId="0" fontId="31" fillId="0" borderId="0" xfId="0" applyFont="1"/>
    <xf numFmtId="0" fontId="4" fillId="0" borderId="66" xfId="48" applyNumberFormat="1" applyFont="1" applyFill="1" applyBorder="1" applyAlignment="1" applyProtection="1">
      <alignment horizontal="center" vertical="top" wrapText="1"/>
    </xf>
    <xf numFmtId="0" fontId="4" fillId="50" borderId="77" xfId="48" applyNumberFormat="1" applyFont="1" applyFill="1" applyBorder="1" applyAlignment="1" applyProtection="1">
      <alignment horizontal="center" vertical="top" wrapText="1"/>
      <protection locked="0"/>
    </xf>
    <xf numFmtId="0" fontId="4" fillId="32" borderId="81" xfId="48" applyNumberFormat="1" applyFont="1" applyFill="1" applyBorder="1" applyAlignment="1" applyProtection="1">
      <alignment horizontal="center" vertical="top" wrapText="1"/>
    </xf>
    <xf numFmtId="0" fontId="4" fillId="50" borderId="69" xfId="48" applyNumberFormat="1" applyFont="1" applyFill="1" applyBorder="1" applyAlignment="1" applyProtection="1">
      <alignment horizontal="center" vertical="top"/>
      <protection locked="0"/>
    </xf>
    <xf numFmtId="0" fontId="4" fillId="50" borderId="78" xfId="48" applyNumberFormat="1" applyFont="1" applyFill="1" applyBorder="1" applyAlignment="1" applyProtection="1">
      <alignment horizontal="center" vertical="top"/>
      <protection locked="0"/>
    </xf>
    <xf numFmtId="0" fontId="152" fillId="51" borderId="0" xfId="0" applyFont="1" applyFill="1"/>
    <xf numFmtId="0" fontId="126" fillId="54" borderId="1" xfId="45" applyFont="1" applyFill="1" applyBorder="1" applyAlignment="1">
      <alignment horizontal="center" vertical="center"/>
    </xf>
    <xf numFmtId="0" fontId="4" fillId="0" borderId="92" xfId="45" applyFont="1" applyBorder="1" applyAlignment="1">
      <alignment horizontal="center" vertical="top" wrapText="1"/>
    </xf>
    <xf numFmtId="0" fontId="4" fillId="0" borderId="85" xfId="45" applyFont="1" applyBorder="1" applyAlignment="1" applyProtection="1">
      <alignment horizontal="left" vertical="top" wrapText="1"/>
      <protection locked="0"/>
    </xf>
    <xf numFmtId="0" fontId="4" fillId="32" borderId="85" xfId="45" applyFont="1" applyFill="1" applyBorder="1" applyAlignment="1" applyProtection="1">
      <alignment horizontal="center" vertical="top" wrapText="1"/>
      <protection locked="0"/>
    </xf>
    <xf numFmtId="0" fontId="4" fillId="32" borderId="93" xfId="45" applyFont="1" applyFill="1" applyBorder="1" applyAlignment="1" applyProtection="1">
      <alignment horizontal="center" vertical="top" wrapText="1"/>
      <protection locked="0"/>
    </xf>
    <xf numFmtId="49" fontId="94" fillId="32" borderId="94" xfId="45" applyNumberFormat="1" applyFont="1" applyFill="1" applyBorder="1" applyAlignment="1">
      <alignment horizontal="left" vertical="top" wrapText="1"/>
    </xf>
    <xf numFmtId="0" fontId="4" fillId="0" borderId="85" xfId="45" applyFont="1" applyBorder="1" applyAlignment="1" applyProtection="1">
      <alignment horizontal="center" vertical="top" wrapText="1"/>
      <protection locked="0"/>
    </xf>
    <xf numFmtId="0" fontId="67" fillId="0" borderId="85" xfId="45" applyFont="1" applyBorder="1" applyAlignment="1" applyProtection="1">
      <alignment horizontal="center" vertical="top" wrapText="1"/>
      <protection locked="0"/>
    </xf>
    <xf numFmtId="0" fontId="67" fillId="0" borderId="93" xfId="45" applyFont="1" applyBorder="1" applyAlignment="1" applyProtection="1">
      <alignment horizontal="center" vertical="top" wrapText="1"/>
      <protection locked="0"/>
    </xf>
    <xf numFmtId="49" fontId="94" fillId="32" borderId="8" xfId="45" applyNumberFormat="1" applyFont="1" applyFill="1" applyBorder="1" applyAlignment="1">
      <alignment horizontal="left" vertical="top" wrapText="1"/>
    </xf>
    <xf numFmtId="0" fontId="4" fillId="0" borderId="4" xfId="45" applyFont="1" applyBorder="1" applyAlignment="1" applyProtection="1">
      <alignment horizontal="center" vertical="top" wrapText="1"/>
      <protection locked="0"/>
    </xf>
    <xf numFmtId="0" fontId="67" fillId="0" borderId="4" xfId="45" applyFont="1" applyBorder="1" applyAlignment="1" applyProtection="1">
      <alignment horizontal="center" vertical="top" wrapText="1"/>
      <protection locked="0"/>
    </xf>
    <xf numFmtId="0" fontId="4" fillId="0" borderId="63" xfId="45" applyFont="1" applyBorder="1" applyAlignment="1" applyProtection="1">
      <alignment horizontal="center" vertical="top" wrapText="1"/>
      <protection locked="0"/>
    </xf>
    <xf numFmtId="49" fontId="94" fillId="0" borderId="2" xfId="45" applyNumberFormat="1" applyFont="1" applyBorder="1" applyAlignment="1">
      <alignment horizontal="left" vertical="top" wrapText="1"/>
    </xf>
    <xf numFmtId="0" fontId="4" fillId="0" borderId="6" xfId="45" applyFont="1" applyBorder="1" applyAlignment="1" applyProtection="1">
      <alignment horizontal="center" vertical="top" wrapText="1"/>
      <protection locked="0"/>
    </xf>
    <xf numFmtId="49" fontId="94" fillId="0" borderId="8" xfId="45" applyNumberFormat="1" applyFont="1" applyBorder="1" applyAlignment="1">
      <alignment horizontal="left" vertical="top" wrapText="1"/>
    </xf>
    <xf numFmtId="0" fontId="67" fillId="0" borderId="63" xfId="45" applyFont="1" applyBorder="1" applyAlignment="1" applyProtection="1">
      <alignment horizontal="center" vertical="top" wrapText="1"/>
      <protection locked="0"/>
    </xf>
    <xf numFmtId="0" fontId="4" fillId="0" borderId="8" xfId="45" applyFont="1" applyBorder="1" applyAlignment="1" applyProtection="1">
      <alignment horizontal="center" vertical="top" wrapText="1"/>
      <protection locked="0"/>
    </xf>
    <xf numFmtId="49" fontId="94" fillId="0" borderId="95" xfId="45" applyNumberFormat="1" applyFont="1" applyBorder="1" applyAlignment="1">
      <alignment horizontal="left" vertical="top" wrapText="1"/>
    </xf>
    <xf numFmtId="0" fontId="67" fillId="0" borderId="8" xfId="45" applyFont="1" applyBorder="1" applyAlignment="1" applyProtection="1">
      <alignment horizontal="center" vertical="top" wrapText="1"/>
      <protection locked="0"/>
    </xf>
    <xf numFmtId="0" fontId="4" fillId="0" borderId="66" xfId="45" applyFont="1" applyBorder="1" applyAlignment="1">
      <alignment horizontal="center" vertical="top" wrapText="1"/>
    </xf>
    <xf numFmtId="0" fontId="4" fillId="32" borderId="64" xfId="45" applyFont="1" applyFill="1" applyBorder="1" applyAlignment="1">
      <alignment horizontal="center" vertical="top" wrapText="1"/>
    </xf>
    <xf numFmtId="0" fontId="4" fillId="32" borderId="71" xfId="45" applyFont="1" applyFill="1" applyBorder="1" applyAlignment="1">
      <alignment horizontal="center" vertical="top" wrapText="1"/>
    </xf>
    <xf numFmtId="0" fontId="4" fillId="32" borderId="66" xfId="45" applyFont="1" applyFill="1" applyBorder="1" applyAlignment="1">
      <alignment horizontal="center" vertical="top" wrapText="1"/>
    </xf>
    <xf numFmtId="0" fontId="4" fillId="0" borderId="64" xfId="45" applyFont="1" applyBorder="1" applyAlignment="1">
      <alignment horizontal="center" vertical="top" wrapText="1"/>
    </xf>
    <xf numFmtId="0" fontId="67" fillId="0" borderId="64" xfId="45" applyFont="1" applyBorder="1" applyAlignment="1">
      <alignment horizontal="center" vertical="top" wrapText="1"/>
    </xf>
    <xf numFmtId="0" fontId="67" fillId="0" borderId="71" xfId="45" applyFont="1" applyBorder="1" applyAlignment="1">
      <alignment horizontal="center" vertical="top" wrapText="1"/>
    </xf>
    <xf numFmtId="0" fontId="4" fillId="0" borderId="96" xfId="45" applyFont="1" applyBorder="1" applyAlignment="1">
      <alignment horizontal="center" vertical="top" wrapText="1"/>
    </xf>
    <xf numFmtId="0" fontId="4" fillId="0" borderId="97" xfId="45" applyFont="1" applyBorder="1" applyAlignment="1">
      <alignment horizontal="center" vertical="top" wrapText="1"/>
    </xf>
    <xf numFmtId="0" fontId="67" fillId="0" borderId="97" xfId="45" applyFont="1" applyBorder="1" applyAlignment="1">
      <alignment horizontal="center" vertical="top" wrapText="1"/>
    </xf>
    <xf numFmtId="0" fontId="4" fillId="0" borderId="98" xfId="45" applyFont="1" applyBorder="1" applyAlignment="1">
      <alignment horizontal="center" vertical="top" wrapText="1"/>
    </xf>
    <xf numFmtId="0" fontId="4" fillId="0" borderId="99" xfId="45" applyFont="1" applyBorder="1" applyAlignment="1">
      <alignment horizontal="center" vertical="top" wrapText="1"/>
    </xf>
    <xf numFmtId="0" fontId="67" fillId="0" borderId="98" xfId="45" applyFont="1" applyBorder="1" applyAlignment="1">
      <alignment horizontal="center" vertical="top" wrapText="1"/>
    </xf>
    <xf numFmtId="0" fontId="4" fillId="0" borderId="91" xfId="45" applyFont="1" applyBorder="1" applyAlignment="1">
      <alignment horizontal="center" vertical="top" wrapText="1"/>
    </xf>
    <xf numFmtId="0" fontId="67" fillId="0" borderId="96" xfId="45" applyFont="1" applyBorder="1" applyAlignment="1">
      <alignment horizontal="center" vertical="top" wrapText="1"/>
    </xf>
    <xf numFmtId="0" fontId="146" fillId="56" borderId="59" xfId="45" applyFont="1" applyFill="1" applyBorder="1" applyAlignment="1">
      <alignment horizontal="center" textRotation="90" wrapText="1"/>
    </xf>
    <xf numFmtId="0" fontId="98" fillId="0" borderId="0" xfId="45" applyFont="1" applyAlignment="1">
      <alignment horizontal="center"/>
    </xf>
    <xf numFmtId="0" fontId="98" fillId="0" borderId="35" xfId="45" applyFont="1" applyBorder="1" applyAlignment="1">
      <alignment horizontal="center"/>
    </xf>
    <xf numFmtId="1" fontId="94" fillId="0" borderId="67" xfId="50" applyNumberFormat="1" applyFont="1" applyFill="1" applyBorder="1" applyAlignment="1" applyProtection="1">
      <alignment horizontal="center" vertical="top" wrapText="1"/>
      <protection locked="0"/>
    </xf>
    <xf numFmtId="1" fontId="94" fillId="32" borderId="69" xfId="50" applyNumberFormat="1" applyFont="1" applyFill="1" applyBorder="1" applyAlignment="1" applyProtection="1">
      <alignment horizontal="center" vertical="top" wrapText="1"/>
      <protection locked="0"/>
    </xf>
    <xf numFmtId="1" fontId="94" fillId="32" borderId="72" xfId="50" applyNumberFormat="1" applyFont="1" applyFill="1" applyBorder="1" applyAlignment="1" applyProtection="1">
      <alignment horizontal="center" vertical="top" wrapText="1"/>
      <protection locked="0"/>
    </xf>
    <xf numFmtId="0" fontId="94" fillId="32" borderId="67" xfId="45" applyFont="1" applyFill="1" applyBorder="1" applyAlignment="1" applyProtection="1">
      <alignment horizontal="center" vertical="top" wrapText="1"/>
      <protection locked="0"/>
    </xf>
    <xf numFmtId="1" fontId="94" fillId="0" borderId="69" xfId="50" applyNumberFormat="1" applyFont="1" applyFill="1" applyBorder="1" applyAlignment="1" applyProtection="1">
      <alignment horizontal="center" vertical="top" wrapText="1"/>
      <protection locked="0"/>
    </xf>
    <xf numFmtId="1" fontId="94" fillId="0" borderId="72" xfId="50" applyNumberFormat="1" applyFont="1" applyFill="1" applyBorder="1" applyAlignment="1" applyProtection="1">
      <alignment horizontal="center" vertical="top" wrapText="1"/>
      <protection locked="0"/>
    </xf>
    <xf numFmtId="0" fontId="94" fillId="32" borderId="100" xfId="45" applyFont="1" applyFill="1" applyBorder="1" applyAlignment="1" applyProtection="1">
      <alignment horizontal="center" vertical="top" wrapText="1"/>
      <protection locked="0"/>
    </xf>
    <xf numFmtId="1" fontId="94" fillId="0" borderId="29" xfId="50" applyNumberFormat="1" applyFont="1" applyFill="1" applyBorder="1" applyAlignment="1" applyProtection="1">
      <alignment horizontal="center" vertical="top" wrapText="1"/>
      <protection locked="0"/>
    </xf>
    <xf numFmtId="1" fontId="94" fillId="0" borderId="101" xfId="50" applyNumberFormat="1" applyFont="1" applyFill="1" applyBorder="1" applyAlignment="1" applyProtection="1">
      <alignment horizontal="center" vertical="top" wrapText="1"/>
      <protection locked="0"/>
    </xf>
    <xf numFmtId="0" fontId="94" fillId="0" borderId="33" xfId="45" applyFont="1" applyBorder="1" applyAlignment="1" applyProtection="1">
      <alignment horizontal="center" vertical="top" wrapText="1"/>
      <protection locked="0"/>
    </xf>
    <xf numFmtId="1" fontId="94" fillId="0" borderId="102" xfId="50" applyNumberFormat="1" applyFont="1" applyFill="1" applyBorder="1" applyAlignment="1" applyProtection="1">
      <alignment horizontal="center" vertical="top" wrapText="1"/>
      <protection locked="0"/>
    </xf>
    <xf numFmtId="0" fontId="94" fillId="0" borderId="100" xfId="45" applyFont="1" applyBorder="1" applyAlignment="1" applyProtection="1">
      <alignment horizontal="center" vertical="top" wrapText="1"/>
      <protection locked="0"/>
    </xf>
    <xf numFmtId="1" fontId="94" fillId="0" borderId="100" xfId="50" applyNumberFormat="1" applyFont="1" applyFill="1" applyBorder="1" applyAlignment="1" applyProtection="1">
      <alignment horizontal="center" vertical="top" wrapText="1"/>
      <protection locked="0"/>
    </xf>
    <xf numFmtId="0" fontId="94" fillId="0" borderId="103" xfId="45" applyFont="1" applyBorder="1" applyAlignment="1" applyProtection="1">
      <alignment horizontal="center" vertical="top" wrapText="1"/>
      <protection locked="0"/>
    </xf>
    <xf numFmtId="0" fontId="127" fillId="32" borderId="0" xfId="45" applyFont="1" applyFill="1" applyAlignment="1" applyProtection="1">
      <alignment wrapText="1"/>
      <protection locked="0"/>
    </xf>
    <xf numFmtId="0" fontId="4" fillId="0" borderId="0" xfId="48" applyNumberFormat="1" applyFont="1" applyFill="1" applyBorder="1" applyAlignment="1" applyProtection="1">
      <alignment horizontal="center" vertical="top"/>
      <protection locked="0"/>
    </xf>
    <xf numFmtId="0" fontId="126" fillId="56" borderId="59" xfId="45" applyFont="1" applyFill="1" applyBorder="1" applyAlignment="1">
      <alignment horizontal="center" textRotation="90" wrapText="1"/>
    </xf>
    <xf numFmtId="0" fontId="4" fillId="50" borderId="69" xfId="48" applyNumberFormat="1" applyFont="1" applyFill="1" applyBorder="1" applyAlignment="1" applyProtection="1">
      <alignment horizontal="center" vertical="top" wrapText="1"/>
      <protection locked="0"/>
    </xf>
    <xf numFmtId="0" fontId="4" fillId="0" borderId="0" xfId="48" applyNumberFormat="1" applyFont="1" applyFill="1" applyBorder="1" applyAlignment="1" applyProtection="1">
      <alignment horizontal="center" vertical="top"/>
    </xf>
    <xf numFmtId="0" fontId="4" fillId="32" borderId="105" xfId="48" applyNumberFormat="1" applyFont="1" applyFill="1" applyBorder="1" applyAlignment="1" applyProtection="1">
      <alignment horizontal="center" vertical="top"/>
    </xf>
    <xf numFmtId="0" fontId="4" fillId="50" borderId="30" xfId="48" applyNumberFormat="1" applyFont="1" applyFill="1" applyBorder="1" applyAlignment="1" applyProtection="1">
      <alignment horizontal="center" vertical="top"/>
      <protection locked="0"/>
    </xf>
    <xf numFmtId="0" fontId="4" fillId="32" borderId="30" xfId="48" applyNumberFormat="1" applyFont="1" applyFill="1" applyBorder="1" applyAlignment="1" applyProtection="1">
      <alignment horizontal="center" vertical="top"/>
    </xf>
    <xf numFmtId="0" fontId="4" fillId="50" borderId="106" xfId="48" applyNumberFormat="1" applyFont="1" applyFill="1" applyBorder="1" applyAlignment="1" applyProtection="1">
      <alignment horizontal="center" vertical="top"/>
      <protection locked="0"/>
    </xf>
    <xf numFmtId="0" fontId="114" fillId="32" borderId="40" xfId="0" applyFont="1" applyFill="1" applyBorder="1" applyAlignment="1" applyProtection="1">
      <alignment horizontal="center"/>
      <protection locked="0"/>
    </xf>
    <xf numFmtId="0" fontId="154" fillId="40" borderId="0" xfId="45" applyFont="1" applyFill="1" applyAlignment="1">
      <alignment horizontal="left" vertical="top" wrapText="1"/>
    </xf>
    <xf numFmtId="0" fontId="0" fillId="32" borderId="0" xfId="0" applyFill="1" applyAlignment="1">
      <alignment horizontal="left" vertical="center"/>
    </xf>
    <xf numFmtId="0" fontId="114" fillId="0" borderId="0" xfId="0" quotePrefix="1" applyFont="1" applyAlignment="1" applyProtection="1">
      <alignment vertical="top" wrapText="1"/>
      <protection locked="0"/>
    </xf>
    <xf numFmtId="0" fontId="155" fillId="0" borderId="0" xfId="0" applyFont="1" applyAlignment="1">
      <alignment horizontal="left" vertical="center" wrapText="1"/>
    </xf>
    <xf numFmtId="0" fontId="156" fillId="0" borderId="0" xfId="0" applyFont="1" applyAlignment="1">
      <alignment horizontal="left" wrapText="1"/>
    </xf>
    <xf numFmtId="0" fontId="16" fillId="0" borderId="53" xfId="0" applyFont="1" applyBorder="1" applyAlignment="1">
      <alignment horizontal="left" wrapText="1"/>
    </xf>
    <xf numFmtId="0" fontId="0" fillId="0" borderId="0" xfId="0" applyAlignment="1">
      <alignment horizontal="left" vertical="center" wrapText="1"/>
    </xf>
    <xf numFmtId="0" fontId="158" fillId="48" borderId="0" xfId="0" applyFont="1" applyFill="1"/>
    <xf numFmtId="0" fontId="102" fillId="51" borderId="0" xfId="0" applyFont="1" applyFill="1" applyAlignment="1" applyProtection="1">
      <alignment wrapText="1"/>
      <protection hidden="1"/>
    </xf>
    <xf numFmtId="0" fontId="109" fillId="51" borderId="0" xfId="0" applyFont="1" applyFill="1" applyAlignment="1">
      <alignment wrapText="1"/>
    </xf>
    <xf numFmtId="0" fontId="109" fillId="51" borderId="0" xfId="0" applyFont="1" applyFill="1" applyAlignment="1">
      <alignment horizontal="left"/>
    </xf>
    <xf numFmtId="0" fontId="107" fillId="51" borderId="44" xfId="0" applyFont="1" applyFill="1" applyBorder="1"/>
    <xf numFmtId="0" fontId="114" fillId="0" borderId="0" xfId="0" applyFont="1" applyAlignment="1">
      <alignment vertical="top" wrapText="1"/>
    </xf>
    <xf numFmtId="0" fontId="57" fillId="32" borderId="0" xfId="0" applyFont="1" applyFill="1"/>
    <xf numFmtId="0" fontId="47" fillId="32" borderId="0" xfId="0" applyFont="1" applyFill="1" applyAlignment="1">
      <alignment vertical="center"/>
    </xf>
    <xf numFmtId="0" fontId="159" fillId="32" borderId="0" xfId="0" applyFont="1" applyFill="1" applyAlignment="1">
      <alignment horizontal="right" vertical="center"/>
    </xf>
    <xf numFmtId="0" fontId="127" fillId="0" borderId="0" xfId="45" applyFont="1" applyAlignment="1">
      <alignment vertical="center"/>
    </xf>
    <xf numFmtId="0" fontId="51" fillId="0" borderId="0" xfId="45" applyFont="1" applyAlignment="1">
      <alignment vertical="center"/>
    </xf>
    <xf numFmtId="0" fontId="139" fillId="0" borderId="0" xfId="45" applyFont="1" applyAlignment="1">
      <alignment horizontal="left" vertical="center"/>
    </xf>
    <xf numFmtId="0" fontId="3" fillId="0" borderId="0" xfId="45" applyFont="1" applyAlignment="1">
      <alignment vertical="center"/>
    </xf>
    <xf numFmtId="0" fontId="0" fillId="0" borderId="0" xfId="0" applyAlignment="1">
      <alignment vertical="center"/>
    </xf>
    <xf numFmtId="0" fontId="127" fillId="32" borderId="56" xfId="45" applyFont="1" applyFill="1" applyBorder="1" applyAlignment="1" applyProtection="1">
      <alignment horizontal="center" vertical="center" wrapText="1"/>
      <protection locked="0"/>
    </xf>
    <xf numFmtId="0" fontId="160" fillId="58" borderId="56" xfId="45" applyFont="1" applyFill="1" applyBorder="1" applyAlignment="1">
      <alignment horizontal="center" vertical="center" wrapText="1"/>
    </xf>
    <xf numFmtId="0" fontId="161" fillId="0" borderId="0" xfId="0" applyFont="1" applyAlignment="1">
      <alignment horizontal="center" vertical="center"/>
    </xf>
    <xf numFmtId="0" fontId="114" fillId="50" borderId="0" xfId="0" applyFont="1" applyFill="1" applyAlignment="1" applyProtection="1">
      <alignment horizontal="left" vertical="top" wrapText="1"/>
      <protection locked="0"/>
    </xf>
    <xf numFmtId="0" fontId="148" fillId="24" borderId="0" xfId="0" applyFont="1" applyFill="1" applyAlignment="1">
      <alignment wrapText="1"/>
    </xf>
    <xf numFmtId="169" fontId="150" fillId="32" borderId="56" xfId="50" applyNumberFormat="1" applyFont="1" applyFill="1" applyBorder="1" applyAlignment="1" applyProtection="1">
      <alignment horizontal="center"/>
      <protection locked="0"/>
    </xf>
    <xf numFmtId="0" fontId="52" fillId="32" borderId="0" xfId="0" applyFont="1" applyFill="1" applyAlignment="1">
      <alignment horizontal="center" vertical="center"/>
    </xf>
    <xf numFmtId="49" fontId="0" fillId="59" borderId="0" xfId="0" applyNumberFormat="1" applyFill="1"/>
    <xf numFmtId="49" fontId="26" fillId="59" borderId="2" xfId="45" applyNumberFormat="1" applyFont="1" applyFill="1" applyBorder="1" applyAlignment="1">
      <alignment vertical="top" wrapText="1"/>
    </xf>
    <xf numFmtId="49" fontId="26" fillId="59" borderId="3" xfId="45" applyNumberFormat="1" applyFont="1" applyFill="1" applyBorder="1" applyAlignment="1">
      <alignment horizontal="left" vertical="top" wrapText="1"/>
    </xf>
    <xf numFmtId="49" fontId="4" fillId="59" borderId="3" xfId="45" applyNumberFormat="1" applyFont="1" applyFill="1" applyBorder="1" applyAlignment="1">
      <alignment horizontal="left" vertical="top" wrapText="1"/>
    </xf>
    <xf numFmtId="49" fontId="31" fillId="59" borderId="3" xfId="45" applyNumberFormat="1" applyFont="1" applyFill="1" applyBorder="1" applyAlignment="1">
      <alignment horizontal="left" vertical="top" wrapText="1"/>
    </xf>
    <xf numFmtId="49" fontId="27" fillId="59" borderId="4" xfId="45" applyNumberFormat="1" applyFont="1" applyFill="1" applyBorder="1" applyAlignment="1">
      <alignment vertical="top" wrapText="1"/>
    </xf>
    <xf numFmtId="49" fontId="27" fillId="59" borderId="5" xfId="45" applyNumberFormat="1" applyFont="1" applyFill="1" applyBorder="1" applyAlignment="1">
      <alignment horizontal="left" vertical="top" wrapText="1"/>
    </xf>
    <xf numFmtId="49" fontId="4" fillId="59" borderId="5" xfId="45" applyNumberFormat="1" applyFont="1" applyFill="1" applyBorder="1" applyAlignment="1">
      <alignment horizontal="left" vertical="top" wrapText="1"/>
    </xf>
    <xf numFmtId="49" fontId="31" fillId="59" borderId="5" xfId="45" applyNumberFormat="1" applyFont="1" applyFill="1" applyBorder="1" applyAlignment="1">
      <alignment horizontal="left" vertical="top" wrapText="1"/>
    </xf>
    <xf numFmtId="49" fontId="4" fillId="59" borderId="4" xfId="45" applyNumberFormat="1" applyFont="1" applyFill="1" applyBorder="1" applyAlignment="1">
      <alignment vertical="top" wrapText="1"/>
    </xf>
    <xf numFmtId="49" fontId="26" fillId="59" borderId="4" xfId="45" applyNumberFormat="1" applyFont="1" applyFill="1" applyBorder="1" applyAlignment="1">
      <alignment vertical="top" wrapText="1"/>
    </xf>
    <xf numFmtId="49" fontId="26" fillId="59" borderId="5" xfId="45" applyNumberFormat="1" applyFont="1" applyFill="1" applyBorder="1" applyAlignment="1">
      <alignment horizontal="left" vertical="top" wrapText="1"/>
    </xf>
    <xf numFmtId="49" fontId="4" fillId="59" borderId="5" xfId="45" applyNumberFormat="1" applyFont="1" applyFill="1" applyBorder="1" applyAlignment="1" applyProtection="1">
      <alignment horizontal="left" vertical="top" wrapText="1"/>
      <protection locked="0"/>
    </xf>
    <xf numFmtId="49" fontId="31" fillId="59" borderId="5" xfId="45" applyNumberFormat="1" applyFont="1" applyFill="1" applyBorder="1" applyAlignment="1" applyProtection="1">
      <alignment horizontal="left" vertical="top" wrapText="1"/>
      <protection locked="0"/>
    </xf>
    <xf numFmtId="49" fontId="31" fillId="59" borderId="4" xfId="45" applyNumberFormat="1" applyFont="1" applyFill="1" applyBorder="1" applyAlignment="1">
      <alignment horizontal="left" vertical="top" wrapText="1"/>
    </xf>
    <xf numFmtId="49" fontId="5" fillId="59" borderId="5" xfId="45" applyNumberFormat="1" applyFont="1" applyFill="1" applyBorder="1" applyAlignment="1">
      <alignment horizontal="left" vertical="top" wrapText="1"/>
    </xf>
    <xf numFmtId="49" fontId="31" fillId="59" borderId="5" xfId="45" applyNumberFormat="1" applyFont="1" applyFill="1" applyBorder="1" applyAlignment="1">
      <alignment vertical="top" wrapText="1"/>
    </xf>
    <xf numFmtId="49" fontId="4" fillId="59" borderId="5" xfId="45" applyNumberFormat="1" applyFont="1" applyFill="1" applyBorder="1" applyAlignment="1">
      <alignment vertical="top" wrapText="1"/>
    </xf>
    <xf numFmtId="49" fontId="26" fillId="59" borderId="0" xfId="0" applyNumberFormat="1" applyFont="1" applyFill="1"/>
    <xf numFmtId="49" fontId="31" fillId="59" borderId="4" xfId="45" applyNumberFormat="1" applyFont="1" applyFill="1" applyBorder="1" applyAlignment="1">
      <alignment vertical="top" wrapText="1"/>
    </xf>
    <xf numFmtId="49" fontId="31" fillId="59" borderId="4" xfId="47" applyNumberFormat="1" applyFont="1" applyFill="1" applyBorder="1" applyAlignment="1">
      <alignment vertical="center"/>
    </xf>
    <xf numFmtId="49" fontId="31" fillId="59" borderId="5" xfId="47" applyNumberFormat="1" applyFont="1" applyFill="1" applyBorder="1" applyAlignment="1">
      <alignment horizontal="left" vertical="center" wrapText="1"/>
    </xf>
    <xf numFmtId="49" fontId="31" fillId="59" borderId="5" xfId="47" applyNumberFormat="1" applyFont="1" applyFill="1" applyBorder="1" applyAlignment="1">
      <alignment horizontal="left" vertical="center"/>
    </xf>
    <xf numFmtId="49" fontId="31" fillId="59" borderId="5" xfId="45" applyNumberFormat="1" applyFont="1" applyFill="1" applyBorder="1" applyAlignment="1">
      <alignment horizontal="left" vertical="top"/>
    </xf>
    <xf numFmtId="49" fontId="31" fillId="59" borderId="20" xfId="47" applyNumberFormat="1" applyFont="1" applyFill="1" applyBorder="1" applyAlignment="1">
      <alignment vertical="center"/>
    </xf>
    <xf numFmtId="49" fontId="5" fillId="59" borderId="5" xfId="45" applyNumberFormat="1" applyFont="1" applyFill="1" applyBorder="1" applyAlignment="1">
      <alignment vertical="top" wrapText="1"/>
    </xf>
    <xf numFmtId="49" fontId="28" fillId="59" borderId="5" xfId="47" applyNumberFormat="1" applyFont="1" applyFill="1" applyBorder="1" applyAlignment="1">
      <alignment horizontal="left" vertical="center"/>
    </xf>
    <xf numFmtId="49" fontId="0" fillId="59" borderId="0" xfId="0" applyNumberFormat="1" applyFill="1" applyAlignment="1">
      <alignment wrapText="1"/>
    </xf>
    <xf numFmtId="0" fontId="0" fillId="59" borderId="40" xfId="0" applyFill="1" applyBorder="1" applyAlignment="1">
      <alignment horizontal="left" vertical="top"/>
    </xf>
    <xf numFmtId="0" fontId="0" fillId="59" borderId="40" xfId="0" applyFill="1" applyBorder="1" applyAlignment="1">
      <alignment horizontal="left" vertical="top" wrapText="1"/>
    </xf>
    <xf numFmtId="0" fontId="52" fillId="59" borderId="40" xfId="0" applyFont="1" applyFill="1" applyBorder="1" applyAlignment="1">
      <alignment horizontal="left" vertical="top" wrapText="1"/>
    </xf>
    <xf numFmtId="0" fontId="89" fillId="59" borderId="40" xfId="0" applyFont="1" applyFill="1" applyBorder="1" applyAlignment="1">
      <alignment horizontal="left" vertical="top" wrapText="1"/>
    </xf>
    <xf numFmtId="0" fontId="89" fillId="59" borderId="40" xfId="45" applyFont="1" applyFill="1" applyBorder="1" applyAlignment="1">
      <alignment horizontal="left" vertical="top" wrapText="1"/>
    </xf>
    <xf numFmtId="0" fontId="59" fillId="32" borderId="0" xfId="0" applyFont="1" applyFill="1" applyAlignment="1">
      <alignment horizontal="left" vertical="center"/>
    </xf>
    <xf numFmtId="0" fontId="0" fillId="32" borderId="0" xfId="0" applyFill="1" applyAlignment="1" applyProtection="1">
      <alignment horizontal="center"/>
      <protection hidden="1"/>
    </xf>
    <xf numFmtId="0" fontId="106" fillId="32" borderId="0" xfId="0" applyFont="1" applyFill="1" applyAlignment="1" applyProtection="1">
      <alignment horizontal="center" vertical="center"/>
      <protection locked="0" hidden="1"/>
    </xf>
    <xf numFmtId="0" fontId="116" fillId="32" borderId="0" xfId="0" applyFont="1" applyFill="1" applyAlignment="1" applyProtection="1">
      <alignment horizontal="left" vertical="top" wrapText="1"/>
      <protection hidden="1"/>
    </xf>
    <xf numFmtId="0" fontId="112" fillId="32" borderId="0" xfId="0" applyFont="1" applyFill="1" applyAlignment="1" applyProtection="1">
      <alignment horizontal="left" vertical="top" wrapText="1"/>
      <protection hidden="1"/>
    </xf>
    <xf numFmtId="0" fontId="112" fillId="0" borderId="0" xfId="0" applyFont="1" applyAlignment="1" applyProtection="1">
      <alignment horizontal="left" vertical="top"/>
      <protection hidden="1"/>
    </xf>
    <xf numFmtId="0" fontId="114" fillId="32" borderId="0" xfId="0" applyFont="1" applyFill="1" applyAlignment="1">
      <alignment horizontal="left" vertical="center"/>
    </xf>
    <xf numFmtId="0" fontId="114" fillId="32" borderId="0" xfId="0" applyFont="1" applyFill="1" applyAlignment="1">
      <alignment horizontal="left" vertical="center" wrapText="1"/>
    </xf>
    <xf numFmtId="0" fontId="148" fillId="24" borderId="0" xfId="0" applyFont="1" applyFill="1" applyAlignment="1">
      <alignment horizontal="left" wrapText="1"/>
    </xf>
    <xf numFmtId="0" fontId="4" fillId="24" borderId="0" xfId="0" applyFont="1" applyFill="1" applyAlignment="1">
      <alignment horizontal="left" wrapText="1"/>
    </xf>
    <xf numFmtId="49" fontId="114" fillId="0" borderId="0" xfId="0" applyNumberFormat="1" applyFont="1" applyAlignment="1" applyProtection="1">
      <alignment horizontal="left" vertical="center" wrapText="1"/>
      <protection locked="0"/>
    </xf>
    <xf numFmtId="0" fontId="109" fillId="51" borderId="0" xfId="0" applyFont="1" applyFill="1" applyAlignment="1">
      <alignment horizontal="left" wrapText="1"/>
    </xf>
    <xf numFmtId="0" fontId="119" fillId="32" borderId="0" xfId="0" applyFont="1" applyFill="1" applyAlignment="1">
      <alignment horizontal="center" vertical="center" wrapText="1"/>
    </xf>
    <xf numFmtId="0" fontId="4" fillId="24" borderId="0" xfId="0" applyFont="1" applyFill="1" applyAlignment="1">
      <alignment horizontal="left" vertical="top" wrapText="1"/>
    </xf>
    <xf numFmtId="0" fontId="125" fillId="0" borderId="0" xfId="45" applyFont="1" applyAlignment="1">
      <alignment horizontal="center" wrapText="1"/>
    </xf>
    <xf numFmtId="0" fontId="126" fillId="55" borderId="1" xfId="45" applyFont="1" applyFill="1" applyBorder="1" applyAlignment="1">
      <alignment horizontal="center" vertical="center"/>
    </xf>
    <xf numFmtId="0" fontId="126" fillId="55" borderId="61" xfId="45" applyFont="1" applyFill="1" applyBorder="1" applyAlignment="1">
      <alignment horizontal="center" vertical="center"/>
    </xf>
    <xf numFmtId="0" fontId="32" fillId="35" borderId="49" xfId="0" applyFont="1" applyFill="1" applyBorder="1" applyAlignment="1">
      <alignment horizontal="left" vertical="center" wrapText="1"/>
    </xf>
    <xf numFmtId="0" fontId="32" fillId="35" borderId="48" xfId="0" applyFont="1" applyFill="1" applyBorder="1" applyAlignment="1">
      <alignment horizontal="left" vertical="center" wrapText="1"/>
    </xf>
    <xf numFmtId="0" fontId="32" fillId="35" borderId="47" xfId="0" applyFont="1" applyFill="1" applyBorder="1" applyAlignment="1">
      <alignment horizontal="left" vertical="center" wrapText="1"/>
    </xf>
    <xf numFmtId="0" fontId="124" fillId="52" borderId="27" xfId="45" applyFont="1" applyFill="1" applyBorder="1" applyAlignment="1">
      <alignment horizontal="center" vertical="center" wrapText="1"/>
    </xf>
    <xf numFmtId="0" fontId="124" fillId="52" borderId="1" xfId="45" applyFont="1" applyFill="1" applyBorder="1" applyAlignment="1">
      <alignment horizontal="center" vertical="center" wrapText="1"/>
    </xf>
    <xf numFmtId="0" fontId="124" fillId="54" borderId="1" xfId="45" applyFont="1" applyFill="1" applyBorder="1" applyAlignment="1">
      <alignment horizontal="center" vertical="center" wrapText="1"/>
    </xf>
    <xf numFmtId="0" fontId="126" fillId="54" borderId="1" xfId="45" applyFont="1" applyFill="1" applyBorder="1" applyAlignment="1">
      <alignment horizontal="center" vertical="center"/>
    </xf>
    <xf numFmtId="49" fontId="51" fillId="50" borderId="0" xfId="45" applyNumberFormat="1" applyFont="1" applyFill="1" applyAlignment="1" applyProtection="1">
      <alignment horizontal="left" vertical="top" wrapText="1"/>
      <protection locked="0"/>
    </xf>
    <xf numFmtId="0" fontId="147" fillId="24" borderId="0" xfId="45" applyFont="1" applyFill="1" applyAlignment="1">
      <alignment horizontal="left"/>
    </xf>
    <xf numFmtId="0" fontId="129" fillId="0" borderId="0" xfId="45" applyFont="1" applyAlignment="1">
      <alignment horizontal="center"/>
    </xf>
    <xf numFmtId="0" fontId="134" fillId="58" borderId="0" xfId="0" applyFont="1" applyFill="1" applyAlignment="1">
      <alignment horizontal="left" vertical="center" wrapText="1"/>
    </xf>
    <xf numFmtId="0" fontId="127" fillId="32" borderId="82" xfId="45" applyFont="1" applyFill="1" applyBorder="1" applyAlignment="1" applyProtection="1">
      <alignment horizontal="center" vertical="center"/>
      <protection locked="0"/>
    </xf>
    <xf numFmtId="0" fontId="127" fillId="32" borderId="84" xfId="45" applyFont="1" applyFill="1" applyBorder="1" applyAlignment="1" applyProtection="1">
      <alignment horizontal="center" vertical="center"/>
      <protection locked="0"/>
    </xf>
    <xf numFmtId="0" fontId="133" fillId="0" borderId="0" xfId="0" applyFont="1" applyAlignment="1">
      <alignment horizontal="left" vertical="center"/>
    </xf>
    <xf numFmtId="0" fontId="124" fillId="0" borderId="0" xfId="45" applyFont="1" applyAlignment="1">
      <alignment horizontal="left"/>
    </xf>
    <xf numFmtId="0" fontId="127" fillId="32" borderId="83" xfId="45" applyFont="1" applyFill="1" applyBorder="1" applyAlignment="1" applyProtection="1">
      <alignment horizontal="center" vertical="center"/>
      <protection locked="0"/>
    </xf>
    <xf numFmtId="0" fontId="127" fillId="32" borderId="0" xfId="45" applyFont="1" applyFill="1" applyAlignment="1">
      <alignment horizontal="left"/>
    </xf>
    <xf numFmtId="0" fontId="127" fillId="0" borderId="0" xfId="45" applyFont="1" applyAlignment="1">
      <alignment horizontal="center"/>
    </xf>
    <xf numFmtId="168" fontId="130" fillId="0" borderId="0" xfId="0" applyNumberFormat="1" applyFont="1" applyAlignment="1">
      <alignment horizontal="left"/>
    </xf>
    <xf numFmtId="0" fontId="132" fillId="0" borderId="0" xfId="0" applyFont="1" applyAlignment="1">
      <alignment horizontal="left" vertical="top" wrapText="1"/>
    </xf>
    <xf numFmtId="0" fontId="149" fillId="0" borderId="0" xfId="45" applyFont="1" applyAlignment="1">
      <alignment horizontal="left" wrapText="1"/>
    </xf>
    <xf numFmtId="0" fontId="127" fillId="0" borderId="0" xfId="45" applyFont="1" applyAlignment="1">
      <alignment horizontal="left" vertical="top" wrapText="1"/>
    </xf>
    <xf numFmtId="0" fontId="127" fillId="0" borderId="104" xfId="45" applyFont="1" applyBorder="1" applyAlignment="1">
      <alignment horizontal="left" vertical="top" wrapText="1"/>
    </xf>
    <xf numFmtId="0" fontId="149" fillId="0" borderId="0" xfId="45" applyFont="1" applyAlignment="1">
      <alignment vertical="top" wrapText="1"/>
    </xf>
    <xf numFmtId="0" fontId="160" fillId="0" borderId="0" xfId="45" applyFont="1" applyAlignment="1">
      <alignment wrapText="1"/>
    </xf>
    <xf numFmtId="0" fontId="123" fillId="47" borderId="40" xfId="0" applyFont="1" applyFill="1" applyBorder="1" applyAlignment="1">
      <alignment vertical="top" wrapText="1"/>
    </xf>
    <xf numFmtId="0" fontId="153" fillId="32" borderId="0" xfId="0" applyFont="1" applyFill="1" applyAlignment="1">
      <alignment horizontal="center" vertical="center"/>
    </xf>
    <xf numFmtId="0" fontId="120" fillId="53" borderId="0" xfId="45" applyFont="1" applyFill="1" applyAlignment="1">
      <alignment horizontal="left" vertical="top" wrapText="1"/>
    </xf>
    <xf numFmtId="0" fontId="120" fillId="52" borderId="0" xfId="45" applyFont="1" applyFill="1" applyAlignment="1">
      <alignment horizontal="center" vertical="top" wrapText="1"/>
    </xf>
    <xf numFmtId="49" fontId="73" fillId="24" borderId="41" xfId="0" applyNumberFormat="1" applyFont="1" applyFill="1" applyBorder="1" applyAlignment="1">
      <alignment horizontal="center"/>
    </xf>
    <xf numFmtId="49" fontId="73" fillId="24" borderId="42" xfId="0" applyNumberFormat="1" applyFont="1" applyFill="1" applyBorder="1" applyAlignment="1">
      <alignment horizontal="center"/>
    </xf>
    <xf numFmtId="49" fontId="73" fillId="24" borderId="43" xfId="0" applyNumberFormat="1" applyFont="1" applyFill="1" applyBorder="1" applyAlignment="1">
      <alignment horizontal="center"/>
    </xf>
    <xf numFmtId="0" fontId="102" fillId="51" borderId="0" xfId="0" applyFont="1" applyFill="1" applyAlignment="1" applyProtection="1">
      <alignment horizontal="left" vertical="center" wrapText="1"/>
      <protection hidden="1"/>
    </xf>
  </cellXfs>
  <cellStyles count="52">
    <cellStyle name="20% - Akzent1" xfId="2" xr:uid="{00000000-0005-0000-0000-000000000000}"/>
    <cellStyle name="20% - Akzent2" xfId="3" xr:uid="{00000000-0005-0000-0000-000001000000}"/>
    <cellStyle name="20% - Akzent3" xfId="4" xr:uid="{00000000-0005-0000-0000-000002000000}"/>
    <cellStyle name="20% - Akzent4" xfId="5" xr:uid="{00000000-0005-0000-0000-000003000000}"/>
    <cellStyle name="20% - Akzent5" xfId="6" xr:uid="{00000000-0005-0000-0000-000004000000}"/>
    <cellStyle name="20% - Akzent6" xfId="7" xr:uid="{00000000-0005-0000-0000-000005000000}"/>
    <cellStyle name="40% - Akzent1" xfId="8" xr:uid="{00000000-0005-0000-0000-000006000000}"/>
    <cellStyle name="40% - Akzent2" xfId="9" xr:uid="{00000000-0005-0000-0000-000007000000}"/>
    <cellStyle name="40% - Akzent3" xfId="10" xr:uid="{00000000-0005-0000-0000-000008000000}"/>
    <cellStyle name="40% - Akzent4" xfId="11" xr:uid="{00000000-0005-0000-0000-000009000000}"/>
    <cellStyle name="40% - Akzent5" xfId="12" xr:uid="{00000000-0005-0000-0000-00000A000000}"/>
    <cellStyle name="40% - Akzent6" xfId="13" xr:uid="{00000000-0005-0000-0000-00000B000000}"/>
    <cellStyle name="60% - Akzent1" xfId="14" xr:uid="{00000000-0005-0000-0000-00000C000000}"/>
    <cellStyle name="60% - Akzent2" xfId="15" xr:uid="{00000000-0005-0000-0000-00000D000000}"/>
    <cellStyle name="60% - Akzent3" xfId="16" xr:uid="{00000000-0005-0000-0000-00000E000000}"/>
    <cellStyle name="60% - Akzent4" xfId="17" xr:uid="{00000000-0005-0000-0000-00000F000000}"/>
    <cellStyle name="60% - Akzent5" xfId="18" xr:uid="{00000000-0005-0000-0000-000010000000}"/>
    <cellStyle name="60% - Akzent6" xfId="19" xr:uid="{00000000-0005-0000-0000-000011000000}"/>
    <cellStyle name="Akzent1 2" xfId="20" xr:uid="{00000000-0005-0000-0000-000012000000}"/>
    <cellStyle name="Akzent2 2" xfId="21" xr:uid="{00000000-0005-0000-0000-000013000000}"/>
    <cellStyle name="Akzent3 2" xfId="22" xr:uid="{00000000-0005-0000-0000-000014000000}"/>
    <cellStyle name="Akzent4 2" xfId="23" xr:uid="{00000000-0005-0000-0000-000015000000}"/>
    <cellStyle name="Akzent5 2" xfId="24" xr:uid="{00000000-0005-0000-0000-000016000000}"/>
    <cellStyle name="Akzent6 2" xfId="25" xr:uid="{00000000-0005-0000-0000-000017000000}"/>
    <cellStyle name="Ausgabe 2" xfId="26" xr:uid="{00000000-0005-0000-0000-000018000000}"/>
    <cellStyle name="Berechnung 2" xfId="27" xr:uid="{00000000-0005-0000-0000-000019000000}"/>
    <cellStyle name="Eingabe 2" xfId="28" xr:uid="{00000000-0005-0000-0000-00001A000000}"/>
    <cellStyle name="Ergebnis 2" xfId="29" xr:uid="{00000000-0005-0000-0000-00001B000000}"/>
    <cellStyle name="Erklärender Text 2" xfId="30" xr:uid="{00000000-0005-0000-0000-00001C000000}"/>
    <cellStyle name="Gut 2" xfId="31" xr:uid="{00000000-0005-0000-0000-00001D000000}"/>
    <cellStyle name="Komma" xfId="50" builtinId="3"/>
    <cellStyle name="Komma 2" xfId="46" xr:uid="{00000000-0005-0000-0000-00001F000000}"/>
    <cellStyle name="Komma 3" xfId="49" xr:uid="{00000000-0005-0000-0000-000020000000}"/>
    <cellStyle name="Neutral 2" xfId="32" xr:uid="{00000000-0005-0000-0000-000021000000}"/>
    <cellStyle name="Notiz 2" xfId="33" xr:uid="{00000000-0005-0000-0000-000022000000}"/>
    <cellStyle name="Prozent 2" xfId="48" xr:uid="{00000000-0005-0000-0000-000023000000}"/>
    <cellStyle name="Schlecht 2" xfId="34" xr:uid="{00000000-0005-0000-0000-000024000000}"/>
    <cellStyle name="Standard" xfId="0" builtinId="0"/>
    <cellStyle name="Standard 2" xfId="1" xr:uid="{00000000-0005-0000-0000-000026000000}"/>
    <cellStyle name="Standard 3" xfId="43" xr:uid="{00000000-0005-0000-0000-000027000000}"/>
    <cellStyle name="Standard 3 2" xfId="47" xr:uid="{00000000-0005-0000-0000-000028000000}"/>
    <cellStyle name="Standard 3 3" xfId="44" xr:uid="{00000000-0005-0000-0000-000029000000}"/>
    <cellStyle name="Standard 4" xfId="45" xr:uid="{00000000-0005-0000-0000-00002A000000}"/>
    <cellStyle name="Standard 5" xfId="51" xr:uid="{00000000-0005-0000-0000-00002B000000}"/>
    <cellStyle name="Überschrift 1 2" xfId="36" xr:uid="{00000000-0005-0000-0000-00002C000000}"/>
    <cellStyle name="Überschrift 2 2" xfId="37" xr:uid="{00000000-0005-0000-0000-00002D000000}"/>
    <cellStyle name="Überschrift 3 2" xfId="38" xr:uid="{00000000-0005-0000-0000-00002E000000}"/>
    <cellStyle name="Überschrift 4 2" xfId="39" xr:uid="{00000000-0005-0000-0000-00002F000000}"/>
    <cellStyle name="Überschrift 5" xfId="35" xr:uid="{00000000-0005-0000-0000-000030000000}"/>
    <cellStyle name="Verknüpfte Zelle 2" xfId="40" xr:uid="{00000000-0005-0000-0000-000031000000}"/>
    <cellStyle name="Warnender Text 2" xfId="41" xr:uid="{00000000-0005-0000-0000-000032000000}"/>
    <cellStyle name="Zelle überprüfen 2" xfId="42" xr:uid="{00000000-0005-0000-0000-000033000000}"/>
  </cellStyles>
  <dxfs count="202">
    <dxf>
      <font>
        <b val="0"/>
        <i val="0"/>
        <strike val="0"/>
        <condense val="0"/>
        <extend val="0"/>
        <outline val="0"/>
        <shadow val="0"/>
        <u val="none"/>
        <vertAlign val="baseline"/>
        <sz val="8"/>
        <color auto="1"/>
        <name val="Arial Narrow"/>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Narrow"/>
        <family val="2"/>
        <scheme val="none"/>
      </font>
      <alignment horizontal="left"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border diagonalUp="0" diagonalDown="0">
        <left style="thick">
          <color auto="1"/>
        </left>
        <top/>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theme="6" tint="0.39997558519241921"/>
        </patternFill>
      </fill>
    </dxf>
    <dxf>
      <font>
        <color rgb="FF9C0006"/>
      </font>
      <fill>
        <patternFill>
          <bgColor rgb="FFFFC7CE"/>
        </patternFill>
      </fill>
    </dxf>
    <dxf>
      <font>
        <color rgb="FF9C0006"/>
      </font>
      <fill>
        <patternFill>
          <bgColor rgb="FFFFC7CE"/>
        </patternFill>
      </fill>
    </dxf>
    <dxf>
      <fill>
        <patternFill patternType="none">
          <bgColor auto="1"/>
        </patternFill>
      </fill>
      <border>
        <left style="thin">
          <color theme="0" tint="-0.14996795556505021"/>
        </left>
        <right style="thin">
          <color theme="0" tint="-0.14996795556505021"/>
        </right>
        <top style="thin">
          <color theme="0" tint="-0.14996795556505021"/>
        </top>
        <bottom style="thin">
          <color theme="0" tint="-0.14996795556505021"/>
        </bottom>
      </border>
    </dxf>
    <dxf>
      <fill>
        <patternFill>
          <bgColor theme="4" tint="0.59996337778862885"/>
        </patternFill>
      </fill>
      <border>
        <left/>
        <right/>
        <top/>
        <bottom/>
      </border>
    </dxf>
    <dxf>
      <fill>
        <patternFill patternType="none">
          <bgColor auto="1"/>
        </patternFill>
      </fill>
      <border>
        <left style="thin">
          <color theme="0" tint="-0.14996795556505021"/>
        </left>
        <right style="thin">
          <color theme="0" tint="-0.14996795556505021"/>
        </right>
        <top style="thin">
          <color theme="0" tint="-0.14996795556505021"/>
        </top>
        <bottom style="thin">
          <color theme="0" tint="-0.14996795556505021"/>
        </bottom>
      </border>
    </dxf>
    <dxf>
      <fill>
        <patternFill>
          <bgColor theme="3" tint="0.79998168889431442"/>
        </patternFill>
      </fill>
    </dxf>
    <dxf>
      <fill>
        <patternFill>
          <bgColor theme="4" tint="0.59996337778862885"/>
        </patternFill>
      </fill>
    </dxf>
    <dxf>
      <fill>
        <patternFill>
          <bgColor rgb="FFCCD6EB"/>
        </patternFill>
      </fill>
    </dxf>
    <dxf>
      <fill>
        <patternFill>
          <bgColor rgb="FFCCD6EB"/>
        </patternFill>
      </fill>
    </dxf>
    <dxf>
      <fill>
        <patternFill>
          <bgColor rgb="FFCCD6EB"/>
        </patternFill>
      </fill>
    </dxf>
    <dxf>
      <fill>
        <patternFill>
          <bgColor rgb="FFCCD6EB"/>
        </patternFill>
      </fill>
    </dxf>
    <dxf>
      <fill>
        <patternFill>
          <bgColor rgb="FFCCD6EB"/>
        </patternFill>
      </fill>
    </dxf>
    <dxf>
      <fill>
        <patternFill>
          <bgColor rgb="FFCCD6EB"/>
        </patternFill>
      </fill>
    </dxf>
    <dxf>
      <fill>
        <patternFill>
          <bgColor rgb="FFCCD6EB"/>
        </patternFill>
      </fill>
    </dxf>
    <dxf>
      <fill>
        <patternFill>
          <bgColor rgb="FFCCD6EB"/>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rgb="FF00FF00"/>
        </patternFill>
      </fill>
    </dxf>
    <dxf>
      <fill>
        <patternFill>
          <bgColor rgb="FF00FF00"/>
        </patternFill>
      </fill>
    </dxf>
    <dxf>
      <fill>
        <patternFill>
          <bgColor rgb="FFFFFF00"/>
        </patternFill>
      </fill>
    </dxf>
    <dxf>
      <fill>
        <patternFill>
          <bgColor rgb="FFFF0000"/>
        </patternFill>
      </fill>
    </dxf>
    <dxf>
      <fill>
        <patternFill>
          <bgColor rgb="FFFF0000"/>
        </patternFill>
      </fill>
    </dxf>
    <dxf>
      <fill>
        <patternFill>
          <bgColor indexed="10"/>
        </patternFill>
      </fill>
    </dxf>
    <dxf>
      <fill>
        <patternFill>
          <bgColor indexed="52"/>
        </patternFill>
      </fill>
    </dxf>
    <dxf>
      <fill>
        <patternFill>
          <bgColor indexed="13"/>
        </patternFill>
      </fill>
    </dxf>
    <dxf>
      <font>
        <color auto="1"/>
      </font>
      <fill>
        <patternFill patternType="solid">
          <fgColor rgb="FF00FF00"/>
          <bgColor rgb="FF00FF00"/>
        </patternFill>
      </fill>
    </dxf>
    <dxf>
      <fill>
        <patternFill>
          <bgColor theme="0"/>
        </patternFill>
      </fill>
    </dxf>
    <dxf>
      <fill>
        <patternFill>
          <bgColor indexed="10"/>
        </patternFill>
      </fill>
    </dxf>
    <dxf>
      <fill>
        <patternFill>
          <bgColor indexed="52"/>
        </patternFill>
      </fill>
    </dxf>
    <dxf>
      <fill>
        <patternFill>
          <bgColor indexed="13"/>
        </patternFill>
      </fill>
    </dxf>
    <dxf>
      <font>
        <b val="0"/>
        <i val="0"/>
      </font>
      <border>
        <left style="thin">
          <color auto="1"/>
        </left>
        <right style="thin">
          <color auto="1"/>
        </right>
        <top style="thin">
          <color auto="1"/>
        </top>
        <bottom style="thin">
          <color auto="1"/>
        </bottom>
      </border>
    </dxf>
    <dxf>
      <fill>
        <patternFill>
          <bgColor rgb="FFCCD6EB"/>
        </patternFill>
      </fill>
      <border>
        <left/>
        <right/>
        <top/>
        <bottom/>
      </border>
    </dxf>
    <dxf>
      <fill>
        <patternFill>
          <bgColor rgb="FFCCD6EB"/>
        </patternFill>
      </fill>
      <border>
        <left/>
        <right/>
        <top/>
        <bottom/>
      </border>
    </dxf>
    <dxf>
      <fill>
        <patternFill>
          <bgColor rgb="FFCCD6EB"/>
        </patternFill>
      </fill>
      <border>
        <left/>
        <right/>
        <top/>
        <bottom/>
      </border>
    </dxf>
    <dxf>
      <fill>
        <patternFill>
          <bgColor rgb="FFCCD6EB"/>
        </patternFill>
      </fill>
      <border>
        <left/>
        <right/>
        <top/>
        <bottom/>
      </border>
    </dxf>
    <dxf>
      <fill>
        <patternFill>
          <bgColor rgb="FFCCD6EB"/>
        </patternFill>
      </fill>
      <border>
        <left/>
        <right/>
        <top/>
        <bottom/>
      </border>
    </dxf>
    <dxf>
      <fill>
        <patternFill>
          <bgColor rgb="FFCCD6EB"/>
        </patternFill>
      </fill>
      <border>
        <left/>
        <right/>
        <top/>
        <bottom/>
      </border>
    </dxf>
    <dxf>
      <border>
        <left style="thin">
          <color theme="0" tint="-0.14996795556505021"/>
        </left>
        <right style="thin">
          <color theme="0" tint="-0.14996795556505021"/>
        </right>
        <top style="thin">
          <color theme="0" tint="-0.14996795556505021"/>
        </top>
        <bottom style="thin">
          <color theme="0" tint="-0.14996795556505021"/>
        </bottom>
        <vertical/>
        <horizontal/>
      </border>
    </dxf>
    <dxf>
      <fill>
        <patternFill>
          <bgColor rgb="FFCCD6EB"/>
        </patternFill>
      </fill>
      <border>
        <left style="thin">
          <color auto="1"/>
        </left>
        <right style="thin">
          <color auto="1"/>
        </right>
        <top style="thin">
          <color auto="1"/>
        </top>
        <bottom style="thin">
          <color auto="1"/>
        </bottom>
      </border>
    </dxf>
    <dxf>
      <font>
        <b val="0"/>
        <i val="0"/>
      </font>
      <border>
        <left style="thin">
          <color auto="1"/>
        </left>
        <right style="thin">
          <color auto="1"/>
        </right>
        <top style="thin">
          <color auto="1"/>
        </top>
        <bottom style="thin">
          <color auto="1"/>
        </bottom>
      </border>
    </dxf>
    <dxf>
      <fill>
        <patternFill>
          <bgColor rgb="FFCCD6EB"/>
        </patternFill>
      </fill>
    </dxf>
    <dxf>
      <fill>
        <patternFill>
          <bgColor rgb="FFCCD6EB"/>
        </patternFill>
      </fill>
    </dxf>
    <dxf>
      <fill>
        <patternFill patternType="none">
          <bgColor auto="1"/>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fill>
        <patternFill>
          <bgColor rgb="FFCCD6EB"/>
        </patternFill>
      </fill>
      <border>
        <left/>
        <right/>
        <top/>
        <bottom/>
      </border>
    </dxf>
    <dxf>
      <fill>
        <patternFill>
          <bgColor rgb="FFCCD6EB"/>
        </patternFill>
      </fill>
      <border>
        <left/>
        <right/>
        <top/>
        <bottom/>
        <vertical/>
        <horizontal/>
      </border>
    </dxf>
  </dxfs>
  <tableStyles count="0" defaultTableStyle="TableStyleMedium2" defaultPivotStyle="PivotStyleLight16"/>
  <colors>
    <mruColors>
      <color rgb="FF002061"/>
      <color rgb="FFCCD6EB"/>
      <color rgb="FF00FF00"/>
      <color rgb="FFE6504D"/>
      <color rgb="FFA0CF9C"/>
      <color rgb="FF668CD8"/>
      <color rgb="FFFFA95F"/>
      <color rgb="FF00CC66"/>
      <color rgb="FFD7F1D5"/>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Types" Target="richData/rdRichValueTypes.xml"/><Relationship Id="rId30" Type="http://schemas.openxmlformats.org/officeDocument/2006/relationships/customXml" Target="../customXml/item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740676541653532E-2"/>
          <c:y val="9.0037092815007991E-2"/>
          <c:w val="0.89291443428931605"/>
          <c:h val="0.8374421571592916"/>
        </c:manualLayout>
      </c:layout>
      <c:barChart>
        <c:barDir val="col"/>
        <c:grouping val="clustered"/>
        <c:varyColors val="0"/>
        <c:ser>
          <c:idx val="0"/>
          <c:order val="0"/>
          <c:tx>
            <c:strRef>
              <c:f>Zustandsbeurteilungschart!$K$91:$K$103</c:f>
              <c:strCache>
                <c:ptCount val="13"/>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strCache>
            </c:strRef>
          </c:tx>
          <c:invertIfNegative val="0"/>
          <c:cat>
            <c:numRef>
              <c:f>Zustandsbeurteilungschart!$K$91:$K$103</c:f>
              <c:numCache>
                <c:formatCode>General</c:formatCode>
                <c:ptCount val="13"/>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numCache>
            </c:numRef>
          </c:cat>
          <c:val>
            <c:numRef>
              <c:f>Zustandsbeurteilungschart!$L$91:$L$103</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A-27E1-479B-B33F-8936B1B94643}"/>
            </c:ext>
          </c:extLst>
        </c:ser>
        <c:dLbls>
          <c:showLegendKey val="0"/>
          <c:showVal val="0"/>
          <c:showCatName val="0"/>
          <c:showSerName val="0"/>
          <c:showPercent val="0"/>
          <c:showBubbleSize val="0"/>
        </c:dLbls>
        <c:gapWidth val="150"/>
        <c:axId val="96072448"/>
        <c:axId val="96073984"/>
      </c:barChart>
      <c:catAx>
        <c:axId val="96072448"/>
        <c:scaling>
          <c:orientation val="minMax"/>
        </c:scaling>
        <c:delete val="0"/>
        <c:axPos val="b"/>
        <c:numFmt formatCode="General" sourceLinked="1"/>
        <c:majorTickMark val="out"/>
        <c:minorTickMark val="none"/>
        <c:tickLblPos val="nextTo"/>
        <c:crossAx val="96073984"/>
        <c:crosses val="autoZero"/>
        <c:auto val="1"/>
        <c:lblAlgn val="ctr"/>
        <c:lblOffset val="100"/>
        <c:noMultiLvlLbl val="0"/>
      </c:catAx>
      <c:valAx>
        <c:axId val="96073984"/>
        <c:scaling>
          <c:orientation val="minMax"/>
        </c:scaling>
        <c:delete val="0"/>
        <c:axPos val="l"/>
        <c:majorGridlines/>
        <c:numFmt formatCode="&quot;CHF&quot;\ #,##0" sourceLinked="0"/>
        <c:majorTickMark val="out"/>
        <c:minorTickMark val="none"/>
        <c:tickLblPos val="nextTo"/>
        <c:crossAx val="96072448"/>
        <c:crosses val="autoZero"/>
        <c:crossBetween val="between"/>
      </c:valAx>
    </c:plotArea>
    <c:plotVisOnly val="0"/>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[__ETab_Modul1_.xlsx]Mappingstats!PivotTable5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a:t>Anzahl von egal, nicht editierbar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Mappingstats!$B$3</c:f>
              <c:strCache>
                <c:ptCount val="1"/>
                <c:pt idx="0">
                  <c:v>Ergebnis</c:v>
                </c:pt>
              </c:strCache>
            </c:strRef>
          </c:tx>
          <c:spPr>
            <a:solidFill>
              <a:schemeClr val="accent1"/>
            </a:solidFill>
            <a:ln>
              <a:noFill/>
            </a:ln>
            <a:effectLst/>
          </c:spPr>
          <c:invertIfNegative val="0"/>
          <c:cat>
            <c:strRef>
              <c:f>Mappingstats!$A$4:$A$110</c:f>
              <c:strCache>
                <c:ptCount val="107"/>
                <c:pt idx="0">
                  <c:v>egal, nicht editierbar</c:v>
                </c:pt>
                <c:pt idx="1">
                  <c:v>Problem</c:v>
                </c:pt>
                <c:pt idx="2">
                  <c:v>#NV</c:v>
                </c:pt>
                <c:pt idx="3">
                  <c:v>B04.05</c:v>
                </c:pt>
                <c:pt idx="4">
                  <c:v>C02</c:v>
                </c:pt>
                <c:pt idx="5">
                  <c:v>C03</c:v>
                </c:pt>
                <c:pt idx="6">
                  <c:v>D02.03</c:v>
                </c:pt>
                <c:pt idx="7">
                  <c:v>D02.05</c:v>
                </c:pt>
                <c:pt idx="8">
                  <c:v>D03.02</c:v>
                </c:pt>
                <c:pt idx="9">
                  <c:v>D03.03</c:v>
                </c:pt>
                <c:pt idx="10">
                  <c:v>D04.03</c:v>
                </c:pt>
                <c:pt idx="11">
                  <c:v>D04.04</c:v>
                </c:pt>
                <c:pt idx="12">
                  <c:v>E01.02</c:v>
                </c:pt>
                <c:pt idx="13">
                  <c:v>E01.03</c:v>
                </c:pt>
                <c:pt idx="14">
                  <c:v>E02</c:v>
                </c:pt>
                <c:pt idx="15">
                  <c:v>E02.01</c:v>
                </c:pt>
                <c:pt idx="16">
                  <c:v>G02</c:v>
                </c:pt>
                <c:pt idx="17">
                  <c:v>G04.01</c:v>
                </c:pt>
                <c:pt idx="18">
                  <c:v>G05.03</c:v>
                </c:pt>
                <c:pt idx="19">
                  <c:v>G06.02</c:v>
                </c:pt>
                <c:pt idx="20">
                  <c:v>I03</c:v>
                </c:pt>
                <c:pt idx="21">
                  <c:v>I04</c:v>
                </c:pt>
                <c:pt idx="22">
                  <c:v>J02</c:v>
                </c:pt>
                <c:pt idx="23">
                  <c:v>J03</c:v>
                </c:pt>
                <c:pt idx="24">
                  <c:v>J04</c:v>
                </c:pt>
                <c:pt idx="25">
                  <c:v>M03</c:v>
                </c:pt>
                <c:pt idx="26">
                  <c:v>M04</c:v>
                </c:pt>
                <c:pt idx="27">
                  <c:v>M06</c:v>
                </c:pt>
                <c:pt idx="28">
                  <c:v>N04</c:v>
                </c:pt>
                <c:pt idx="29">
                  <c:v>N05</c:v>
                </c:pt>
                <c:pt idx="30">
                  <c:v>O01</c:v>
                </c:pt>
                <c:pt idx="31">
                  <c:v>O01.01</c:v>
                </c:pt>
                <c:pt idx="32">
                  <c:v>O01.02</c:v>
                </c:pt>
                <c:pt idx="33">
                  <c:v>O01.03</c:v>
                </c:pt>
                <c:pt idx="34">
                  <c:v>O02</c:v>
                </c:pt>
                <c:pt idx="35">
                  <c:v>O02.01</c:v>
                </c:pt>
                <c:pt idx="36">
                  <c:v>O02.02</c:v>
                </c:pt>
                <c:pt idx="37">
                  <c:v>O03</c:v>
                </c:pt>
                <c:pt idx="38">
                  <c:v>O03.01</c:v>
                </c:pt>
                <c:pt idx="39">
                  <c:v>O03.02</c:v>
                </c:pt>
                <c:pt idx="40">
                  <c:v>O03.03</c:v>
                </c:pt>
                <c:pt idx="41">
                  <c:v>O04</c:v>
                </c:pt>
                <c:pt idx="42">
                  <c:v>O04.01</c:v>
                </c:pt>
                <c:pt idx="43">
                  <c:v>O04.02</c:v>
                </c:pt>
                <c:pt idx="44">
                  <c:v>O04.03</c:v>
                </c:pt>
                <c:pt idx="45">
                  <c:v>O04.04</c:v>
                </c:pt>
                <c:pt idx="46">
                  <c:v>O04.05</c:v>
                </c:pt>
                <c:pt idx="47">
                  <c:v>O05</c:v>
                </c:pt>
                <c:pt idx="48">
                  <c:v>O05.05</c:v>
                </c:pt>
                <c:pt idx="49">
                  <c:v>O06</c:v>
                </c:pt>
                <c:pt idx="50">
                  <c:v>O06.01</c:v>
                </c:pt>
                <c:pt idx="51">
                  <c:v>O06.02</c:v>
                </c:pt>
                <c:pt idx="52">
                  <c:v>O07</c:v>
                </c:pt>
                <c:pt idx="53">
                  <c:v>O07.01</c:v>
                </c:pt>
                <c:pt idx="54">
                  <c:v>O07.02</c:v>
                </c:pt>
                <c:pt idx="55">
                  <c:v>O07.03</c:v>
                </c:pt>
                <c:pt idx="56">
                  <c:v>O07.04</c:v>
                </c:pt>
                <c:pt idx="57">
                  <c:v>P01</c:v>
                </c:pt>
                <c:pt idx="58">
                  <c:v>P01.01</c:v>
                </c:pt>
                <c:pt idx="59">
                  <c:v>P01.02</c:v>
                </c:pt>
                <c:pt idx="60">
                  <c:v>P01.03</c:v>
                </c:pt>
                <c:pt idx="61">
                  <c:v>P01.04</c:v>
                </c:pt>
                <c:pt idx="62">
                  <c:v>P01.05</c:v>
                </c:pt>
                <c:pt idx="63">
                  <c:v>P01.07</c:v>
                </c:pt>
                <c:pt idx="64">
                  <c:v>Q01</c:v>
                </c:pt>
                <c:pt idx="65">
                  <c:v>Q01.01</c:v>
                </c:pt>
                <c:pt idx="66">
                  <c:v>Q01.02</c:v>
                </c:pt>
                <c:pt idx="67">
                  <c:v>Q01.03</c:v>
                </c:pt>
                <c:pt idx="68">
                  <c:v>Q02</c:v>
                </c:pt>
                <c:pt idx="69">
                  <c:v>Q02.01</c:v>
                </c:pt>
                <c:pt idx="70">
                  <c:v>Q02.02</c:v>
                </c:pt>
                <c:pt idx="71">
                  <c:v>Q02.04</c:v>
                </c:pt>
                <c:pt idx="72">
                  <c:v>Q03</c:v>
                </c:pt>
                <c:pt idx="73">
                  <c:v>Q03.01</c:v>
                </c:pt>
                <c:pt idx="74">
                  <c:v>Q03.02</c:v>
                </c:pt>
                <c:pt idx="75">
                  <c:v>Q03.04</c:v>
                </c:pt>
                <c:pt idx="76">
                  <c:v>Q05</c:v>
                </c:pt>
                <c:pt idx="77">
                  <c:v>Q05.01</c:v>
                </c:pt>
                <c:pt idx="78">
                  <c:v>Q05.02</c:v>
                </c:pt>
                <c:pt idx="79">
                  <c:v>Q05.03</c:v>
                </c:pt>
                <c:pt idx="80">
                  <c:v>Q06</c:v>
                </c:pt>
                <c:pt idx="81">
                  <c:v>Q06.03</c:v>
                </c:pt>
                <c:pt idx="82">
                  <c:v>R01</c:v>
                </c:pt>
                <c:pt idx="83">
                  <c:v>R01.01</c:v>
                </c:pt>
                <c:pt idx="84">
                  <c:v>R01.03</c:v>
                </c:pt>
                <c:pt idx="85">
                  <c:v>R01.04</c:v>
                </c:pt>
                <c:pt idx="86">
                  <c:v>R01.05</c:v>
                </c:pt>
                <c:pt idx="87">
                  <c:v>R03.02</c:v>
                </c:pt>
                <c:pt idx="88">
                  <c:v>R03.03</c:v>
                </c:pt>
                <c:pt idx="89">
                  <c:v>R04</c:v>
                </c:pt>
                <c:pt idx="90">
                  <c:v>R04.02</c:v>
                </c:pt>
                <c:pt idx="91">
                  <c:v>R04.03</c:v>
                </c:pt>
                <c:pt idx="92">
                  <c:v>R04.04</c:v>
                </c:pt>
                <c:pt idx="93">
                  <c:v>S01</c:v>
                </c:pt>
                <c:pt idx="94">
                  <c:v>S02</c:v>
                </c:pt>
                <c:pt idx="95">
                  <c:v>S03</c:v>
                </c:pt>
                <c:pt idx="96">
                  <c:v>S04</c:v>
                </c:pt>
                <c:pt idx="97">
                  <c:v>S05</c:v>
                </c:pt>
                <c:pt idx="98">
                  <c:v>S06</c:v>
                </c:pt>
                <c:pt idx="99">
                  <c:v>S07</c:v>
                </c:pt>
                <c:pt idx="100">
                  <c:v>T01</c:v>
                </c:pt>
                <c:pt idx="101">
                  <c:v>T01.02</c:v>
                </c:pt>
                <c:pt idx="102">
                  <c:v>T05</c:v>
                </c:pt>
                <c:pt idx="103">
                  <c:v>T05.01</c:v>
                </c:pt>
                <c:pt idx="104">
                  <c:v>T05.02</c:v>
                </c:pt>
                <c:pt idx="105">
                  <c:v>T05.04</c:v>
                </c:pt>
                <c:pt idx="106">
                  <c:v>T05.05</c:v>
                </c:pt>
              </c:strCache>
            </c:strRef>
          </c:cat>
          <c:val>
            <c:numRef>
              <c:f>Mappingstats!$B$4:$B$110</c:f>
              <c:numCache>
                <c:formatCode>General</c:formatCode>
                <c:ptCount val="107"/>
                <c:pt idx="0">
                  <c:v>553</c:v>
                </c:pt>
                <c:pt idx="1">
                  <c:v>429</c:v>
                </c:pt>
                <c:pt idx="2">
                  <c:v>55</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numCache>
            </c:numRef>
          </c:val>
          <c:extLst>
            <c:ext xmlns:c16="http://schemas.microsoft.com/office/drawing/2014/chart" uri="{C3380CC4-5D6E-409C-BE32-E72D297353CC}">
              <c16:uniqueId val="{00000000-C384-4B68-8BC6-D19D93A858E2}"/>
            </c:ext>
          </c:extLst>
        </c:ser>
        <c:dLbls>
          <c:showLegendKey val="0"/>
          <c:showVal val="0"/>
          <c:showCatName val="0"/>
          <c:showSerName val="0"/>
          <c:showPercent val="0"/>
          <c:showBubbleSize val="0"/>
        </c:dLbls>
        <c:gapWidth val="182"/>
        <c:axId val="227452047"/>
        <c:axId val="1532814623"/>
      </c:barChart>
      <c:catAx>
        <c:axId val="22745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32814623"/>
        <c:crosses val="autoZero"/>
        <c:auto val="1"/>
        <c:lblAlgn val="ctr"/>
        <c:lblOffset val="100"/>
        <c:noMultiLvlLbl val="0"/>
      </c:catAx>
      <c:valAx>
        <c:axId val="1532814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27452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lockText="1"/>
</file>

<file path=xl/ctrlProps/ctrlProp2.xml><?xml version="1.0" encoding="utf-8"?>
<formControlPr xmlns="http://schemas.microsoft.com/office/spreadsheetml/2009/9/main" objectType="CheckBox" lockText="1"/>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https://portal.collab.admin.ch/sites/010-BeIMB_technisch/Freigegebene%20Dokumente/LP120/Dokumente%20ETab" TargetMode="External"/><Relationship Id="rId5" Type="http://schemas.openxmlformats.org/officeDocument/2006/relationships/image" Target="../media/image4.png"/><Relationship Id="rId4" Type="http://schemas.openxmlformats.org/officeDocument/2006/relationships/hyperlink" Target="#Dashboard!R4"/></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sv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0.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8.svg"/></Relationships>
</file>

<file path=xl/drawings/_rels/drawing4.xml.rels><?xml version="1.0" encoding="UTF-8" standalone="yes"?>
<Relationships xmlns="http://schemas.openxmlformats.org/package/2006/relationships"><Relationship Id="rId8" Type="http://schemas.openxmlformats.org/officeDocument/2006/relationships/image" Target="../media/image12.svg"/><Relationship Id="rId3" Type="http://schemas.openxmlformats.org/officeDocument/2006/relationships/image" Target="../media/image8.svg"/><Relationship Id="rId7" Type="http://schemas.openxmlformats.org/officeDocument/2006/relationships/image" Target="../media/image11.png"/><Relationship Id="rId2" Type="http://schemas.openxmlformats.org/officeDocument/2006/relationships/image" Target="../media/image7.png"/><Relationship Id="rId1" Type="http://schemas.openxmlformats.org/officeDocument/2006/relationships/image" Target="../media/image14.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6.svg"/><Relationship Id="rId7" Type="http://schemas.openxmlformats.org/officeDocument/2006/relationships/image" Target="../media/image6.svg"/><Relationship Id="rId2" Type="http://schemas.openxmlformats.org/officeDocument/2006/relationships/image" Target="../media/image15.png"/><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image" Target="../media/image8.svg"/><Relationship Id="rId4" Type="http://schemas.openxmlformats.org/officeDocument/2006/relationships/image" Target="../media/image7.png"/><Relationship Id="rId9" Type="http://schemas.openxmlformats.org/officeDocument/2006/relationships/image" Target="../media/image12.sv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7.png"/><Relationship Id="rId5" Type="http://schemas.openxmlformats.org/officeDocument/2006/relationships/image" Target="../media/image10.png"/><Relationship Id="rId4" Type="http://schemas.openxmlformats.org/officeDocument/2006/relationships/image" Target="../media/image6.sv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gif"/></Relationships>
</file>

<file path=xl/drawings/_rels/drawing9.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6.svg"/><Relationship Id="rId1" Type="http://schemas.openxmlformats.org/officeDocument/2006/relationships/image" Target="../media/image15.png"/><Relationship Id="rId5" Type="http://schemas.openxmlformats.org/officeDocument/2006/relationships/image" Target="../media/image6.svg"/><Relationship Id="rId4"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3.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10</xdr:col>
      <xdr:colOff>347382</xdr:colOff>
      <xdr:row>11</xdr:row>
      <xdr:rowOff>145825</xdr:rowOff>
    </xdr:from>
    <xdr:to>
      <xdr:col>17</xdr:col>
      <xdr:colOff>462752</xdr:colOff>
      <xdr:row>30</xdr:row>
      <xdr:rowOff>78441</xdr:rowOff>
    </xdr:to>
    <xdr:sp macro="" textlink="LNG!F450">
      <xdr:nvSpPr>
        <xdr:cNvPr id="2" name="Rounded Rectangle 1">
          <a:extLst>
            <a:ext uri="{FF2B5EF4-FFF2-40B4-BE49-F238E27FC236}">
              <a16:creationId xmlns:a16="http://schemas.microsoft.com/office/drawing/2014/main" id="{00000000-0008-0000-0000-000002000000}"/>
            </a:ext>
          </a:extLst>
        </xdr:cNvPr>
        <xdr:cNvSpPr/>
      </xdr:nvSpPr>
      <xdr:spPr>
        <a:xfrm>
          <a:off x="8157882" y="2521472"/>
          <a:ext cx="3846929" cy="2678057"/>
        </a:xfrm>
        <a:prstGeom prst="roundRect">
          <a:avLst>
            <a:gd name="adj" fmla="val 7061"/>
          </a:avLst>
        </a:prstGeom>
        <a:solidFill>
          <a:srgbClr val="CCD6EB"/>
        </a:solidFill>
        <a:ln>
          <a:noFill/>
        </a:ln>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fld id="{B1B962D0-1B74-4F49-B57F-76090DD62912}" type="TxLink">
            <a:rPr lang="en-US" sz="1400" b="0" i="0" u="none" strike="noStrike">
              <a:solidFill>
                <a:srgbClr val="000000"/>
              </a:solidFill>
              <a:latin typeface="Arial"/>
              <a:cs typeface="Arial"/>
            </a:rPr>
            <a:pPr algn="l"/>
            <a:t>Willkommen in der Erfassungstabelle von armasuisse Immobilien. Weitere Infos zur Zustandsbeurteilung sind unter dem folgenden Sharepoint-Link abrufbar: </a:t>
          </a:fld>
          <a:endParaRPr lang="en-US" sz="1400">
            <a:latin typeface="Arial" panose="020B0604020202020204" pitchFamily="34" charset="0"/>
            <a:cs typeface="Arial" panose="020B0604020202020204" pitchFamily="34" charset="0"/>
          </a:endParaRPr>
        </a:p>
      </xdr:txBody>
    </xdr:sp>
    <xdr:clientData fPrintsWithSheet="0"/>
  </xdr:twoCellAnchor>
  <xdr:twoCellAnchor>
    <xdr:from>
      <xdr:col>0</xdr:col>
      <xdr:colOff>610479</xdr:colOff>
      <xdr:row>11</xdr:row>
      <xdr:rowOff>156051</xdr:rowOff>
    </xdr:from>
    <xdr:to>
      <xdr:col>4</xdr:col>
      <xdr:colOff>1663831</xdr:colOff>
      <xdr:row>18</xdr:row>
      <xdr:rowOff>105718</xdr:rowOff>
    </xdr:to>
    <xdr:sp macro="[0]!btn_deckblatt" textlink="LNG!F16">
      <xdr:nvSpPr>
        <xdr:cNvPr id="9" name="Rechteck: abgerundete Ecken 8">
          <a:extLst>
            <a:ext uri="{FF2B5EF4-FFF2-40B4-BE49-F238E27FC236}">
              <a16:creationId xmlns:a16="http://schemas.microsoft.com/office/drawing/2014/main" id="{00000000-0008-0000-0000-000009000000}"/>
            </a:ext>
          </a:extLst>
        </xdr:cNvPr>
        <xdr:cNvSpPr/>
      </xdr:nvSpPr>
      <xdr:spPr>
        <a:xfrm>
          <a:off x="610479" y="2717218"/>
          <a:ext cx="3995519" cy="1008000"/>
        </a:xfrm>
        <a:prstGeom prst="roundRect">
          <a:avLst/>
        </a:prstGeom>
        <a:solidFill>
          <a:srgbClr val="002061"/>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5EC928-CED7-45CD-8743-056F347674BA}" type="TxLink">
            <a:rPr lang="en-US" sz="2000" b="1" i="0" u="none" strike="noStrike">
              <a:solidFill>
                <a:schemeClr val="bg1"/>
              </a:solidFill>
              <a:latin typeface="Arial" panose="020B0604020202020204" pitchFamily="34" charset="0"/>
              <a:cs typeface="Arial" panose="020B0604020202020204" pitchFamily="34" charset="0"/>
            </a:rPr>
            <a:pPr algn="ctr"/>
            <a:t>Erfassungstabelle starten</a:t>
          </a:fld>
          <a:endParaRPr lang="de-CH" sz="2000" b="1">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605117</xdr:colOff>
      <xdr:row>23</xdr:row>
      <xdr:rowOff>11094</xdr:rowOff>
    </xdr:from>
    <xdr:to>
      <xdr:col>4</xdr:col>
      <xdr:colOff>1680882</xdr:colOff>
      <xdr:row>30</xdr:row>
      <xdr:rowOff>21770</xdr:rowOff>
    </xdr:to>
    <xdr:sp macro="[0]!Import_Button" textlink="LNG!F374">
      <xdr:nvSpPr>
        <xdr:cNvPr id="11" name="ImportRechteck">
          <a:extLst>
            <a:ext uri="{FF2B5EF4-FFF2-40B4-BE49-F238E27FC236}">
              <a16:creationId xmlns:a16="http://schemas.microsoft.com/office/drawing/2014/main" id="{00000000-0008-0000-0000-00000B000000}"/>
            </a:ext>
          </a:extLst>
        </xdr:cNvPr>
        <xdr:cNvSpPr/>
      </xdr:nvSpPr>
      <xdr:spPr>
        <a:xfrm>
          <a:off x="605117" y="4212677"/>
          <a:ext cx="4017932" cy="1164260"/>
        </a:xfrm>
        <a:prstGeom prst="roundRect">
          <a:avLst/>
        </a:prstGeom>
        <a:solidFill>
          <a:srgbClr val="002061"/>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8DF0C1-4646-4CC8-80A9-240EBAEED7E7}" type="TxLink">
            <a:rPr lang="en-US" sz="2000" b="1" i="0" u="none" strike="noStrike">
              <a:solidFill>
                <a:schemeClr val="bg1"/>
              </a:solidFill>
              <a:latin typeface="Arial" panose="020B0604020202020204" pitchFamily="34" charset="0"/>
              <a:cs typeface="Arial" panose="020B0604020202020204" pitchFamily="34" charset="0"/>
            </a:rPr>
            <a:pPr algn="ctr"/>
            <a:t>Erfassungstabelle oder ZB-Tool importieren</a:t>
          </a:fld>
          <a:endParaRPr lang="de-CH" sz="2000" b="1">
            <a:solidFill>
              <a:schemeClr val="bg1"/>
            </a:solidFill>
            <a:latin typeface="Arial" panose="020B0604020202020204" pitchFamily="34" charset="0"/>
            <a:cs typeface="Arial" panose="020B0604020202020204" pitchFamily="34" charset="0"/>
          </a:endParaRPr>
        </a:p>
      </xdr:txBody>
    </xdr:sp>
    <xdr:clientData/>
  </xdr:twoCellAnchor>
  <xdr:twoCellAnchor>
    <xdr:from>
      <xdr:col>11</xdr:col>
      <xdr:colOff>271520</xdr:colOff>
      <xdr:row>25</xdr:row>
      <xdr:rowOff>23082</xdr:rowOff>
    </xdr:from>
    <xdr:to>
      <xdr:col>16</xdr:col>
      <xdr:colOff>115871</xdr:colOff>
      <xdr:row>27</xdr:row>
      <xdr:rowOff>179295</xdr:rowOff>
    </xdr:to>
    <xdr:sp macro="" textlink="LNG!F459">
      <xdr:nvSpPr>
        <xdr:cNvPr id="17" name="Rechteck: abgerundete Ecken 16">
          <a:hlinkClick xmlns:r="http://schemas.openxmlformats.org/officeDocument/2006/relationships" r:id="rId1"/>
          <a:extLst>
            <a:ext uri="{FF2B5EF4-FFF2-40B4-BE49-F238E27FC236}">
              <a16:creationId xmlns:a16="http://schemas.microsoft.com/office/drawing/2014/main" id="{00000000-0008-0000-0000-000011000000}"/>
            </a:ext>
          </a:extLst>
        </xdr:cNvPr>
        <xdr:cNvSpPr/>
      </xdr:nvSpPr>
      <xdr:spPr>
        <a:xfrm>
          <a:off x="8687138" y="4225288"/>
          <a:ext cx="2746674" cy="537213"/>
        </a:xfrm>
        <a:prstGeom prst="roundRect">
          <a:avLst/>
        </a:prstGeom>
        <a:solidFill>
          <a:srgbClr val="00206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fld id="{76D9A507-4E3B-4C77-8E22-B4505CD2D7CE}" type="TxLink">
            <a:rPr lang="en-US" sz="1800" b="1" i="0" u="none" strike="noStrike">
              <a:solidFill>
                <a:schemeClr val="bg1"/>
              </a:solidFill>
              <a:latin typeface="Arial"/>
              <a:cs typeface="Arial"/>
            </a:rPr>
            <a:pPr algn="ctr"/>
            <a:t>Link zu Infos</a:t>
          </a:fld>
          <a:endParaRPr lang="de-CH" sz="1800" b="1">
            <a:solidFill>
              <a:schemeClr val="bg1"/>
            </a:solidFill>
          </a:endParaRPr>
        </a:p>
      </xdr:txBody>
    </xdr:sp>
    <xdr:clientData/>
  </xdr:twoCellAnchor>
  <xdr:twoCellAnchor editAs="oneCell">
    <xdr:from>
      <xdr:col>0</xdr:col>
      <xdr:colOff>0</xdr:colOff>
      <xdr:row>0</xdr:row>
      <xdr:rowOff>0</xdr:rowOff>
    </xdr:from>
    <xdr:to>
      <xdr:col>19</xdr:col>
      <xdr:colOff>0</xdr:colOff>
      <xdr:row>7</xdr:row>
      <xdr:rowOff>21980</xdr:rowOff>
    </xdr:to>
    <xdr:pic>
      <xdr:nvPicPr>
        <xdr:cNvPr id="18" name="Graphic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13305865" cy="1193555"/>
        </a:xfrm>
        <a:prstGeom prst="rect">
          <a:avLst/>
        </a:prstGeom>
      </xdr:spPr>
    </xdr:pic>
    <xdr:clientData/>
  </xdr:twoCellAnchor>
  <xdr:twoCellAnchor editAs="oneCell">
    <xdr:from>
      <xdr:col>18</xdr:col>
      <xdr:colOff>6873</xdr:colOff>
      <xdr:row>2</xdr:row>
      <xdr:rowOff>144033</xdr:rowOff>
    </xdr:from>
    <xdr:to>
      <xdr:col>18</xdr:col>
      <xdr:colOff>211885</xdr:colOff>
      <xdr:row>4</xdr:row>
      <xdr:rowOff>53789</xdr:rowOff>
    </xdr:to>
    <xdr:pic>
      <xdr:nvPicPr>
        <xdr:cNvPr id="3" name="Grafik 2">
          <a:hlinkClick xmlns:r="http://schemas.openxmlformats.org/officeDocument/2006/relationships" r:id="rId4"/>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5"/>
        <a:stretch>
          <a:fillRect/>
        </a:stretch>
      </xdr:blipFill>
      <xdr:spPr>
        <a:xfrm>
          <a:off x="12557461" y="457798"/>
          <a:ext cx="205012" cy="22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12</xdr:col>
      <xdr:colOff>0</xdr:colOff>
      <xdr:row>2</xdr:row>
      <xdr:rowOff>10584</xdr:rowOff>
    </xdr:from>
    <xdr:ext cx="184731" cy="264560"/>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13970000" y="12911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1</xdr:col>
      <xdr:colOff>190501</xdr:colOff>
      <xdr:row>4</xdr:row>
      <xdr:rowOff>39101</xdr:rowOff>
    </xdr:from>
    <xdr:to>
      <xdr:col>1</xdr:col>
      <xdr:colOff>320555</xdr:colOff>
      <xdr:row>4</xdr:row>
      <xdr:rowOff>282940</xdr:rowOff>
    </xdr:to>
    <xdr:pic macro="[0]!navi_dashboard">
      <xdr:nvPicPr>
        <xdr:cNvPr id="14" name="Graphic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62001" y="1071812"/>
          <a:ext cx="133864" cy="247649"/>
        </a:xfrm>
        <a:prstGeom prst="rect">
          <a:avLst/>
        </a:prstGeom>
      </xdr:spPr>
    </xdr:pic>
    <xdr:clientData/>
  </xdr:twoCellAnchor>
  <xdr:twoCellAnchor editAs="oneCell">
    <xdr:from>
      <xdr:col>3</xdr:col>
      <xdr:colOff>0</xdr:colOff>
      <xdr:row>1</xdr:row>
      <xdr:rowOff>85725</xdr:rowOff>
    </xdr:from>
    <xdr:to>
      <xdr:col>3</xdr:col>
      <xdr:colOff>20955</xdr:colOff>
      <xdr:row>2</xdr:row>
      <xdr:rowOff>211455</xdr:rowOff>
    </xdr:to>
    <xdr:pic>
      <xdr:nvPicPr>
        <xdr:cNvPr id="16" name="Graphic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85950" y="247650"/>
          <a:ext cx="28575" cy="514350"/>
        </a:xfrm>
        <a:prstGeom prst="rect">
          <a:avLst/>
        </a:prstGeom>
      </xdr:spPr>
    </xdr:pic>
    <xdr:clientData/>
  </xdr:twoCellAnchor>
  <xdr:twoCellAnchor editAs="oneCell">
    <xdr:from>
      <xdr:col>10</xdr:col>
      <xdr:colOff>183852</xdr:colOff>
      <xdr:row>4</xdr:row>
      <xdr:rowOff>38818</xdr:rowOff>
    </xdr:from>
    <xdr:to>
      <xdr:col>10</xdr:col>
      <xdr:colOff>321526</xdr:colOff>
      <xdr:row>4</xdr:row>
      <xdr:rowOff>286434</xdr:rowOff>
    </xdr:to>
    <xdr:pic macro="[0]!btn_Beauftragung">
      <xdr:nvPicPr>
        <xdr:cNvPr id="20" name="Graphic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0800000">
          <a:off x="9899352" y="1078948"/>
          <a:ext cx="133864" cy="243806"/>
        </a:xfrm>
        <a:prstGeom prst="rect">
          <a:avLst/>
        </a:prstGeom>
      </xdr:spPr>
    </xdr:pic>
    <xdr:clientData/>
  </xdr:twoCellAnchor>
  <xdr:twoCellAnchor editAs="oneCell">
    <xdr:from>
      <xdr:col>7</xdr:col>
      <xdr:colOff>30480</xdr:colOff>
      <xdr:row>15</xdr:row>
      <xdr:rowOff>167640</xdr:rowOff>
    </xdr:from>
    <xdr:to>
      <xdr:col>7</xdr:col>
      <xdr:colOff>335280</xdr:colOff>
      <xdr:row>17</xdr:row>
      <xdr:rowOff>42964</xdr:rowOff>
    </xdr:to>
    <xdr:pic macro="[0]!ToInfo02FromDeckblatt">
      <xdr:nvPicPr>
        <xdr:cNvPr id="2" name="Grafik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stretch>
          <a:fillRect/>
        </a:stretch>
      </xdr:blipFill>
      <xdr:spPr>
        <a:xfrm>
          <a:off x="7764780" y="3589020"/>
          <a:ext cx="304800" cy="309664"/>
        </a:xfrm>
        <a:prstGeom prst="rect">
          <a:avLst/>
        </a:prstGeom>
      </xdr:spPr>
    </xdr:pic>
    <xdr:clientData/>
  </xdr:twoCellAnchor>
  <xdr:twoCellAnchor editAs="oneCell">
    <xdr:from>
      <xdr:col>1</xdr:col>
      <xdr:colOff>76200</xdr:colOff>
      <xdr:row>1</xdr:row>
      <xdr:rowOff>9525</xdr:rowOff>
    </xdr:from>
    <xdr:to>
      <xdr:col>3</xdr:col>
      <xdr:colOff>200306</xdr:colOff>
      <xdr:row>2</xdr:row>
      <xdr:rowOff>210213</xdr:rowOff>
    </xdr:to>
    <xdr:pic macro="[0]!btn_home">
      <xdr:nvPicPr>
        <xdr:cNvPr id="5" name="Grafik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7700" y="171450"/>
          <a:ext cx="1533806" cy="5816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154781</xdr:colOff>
      <xdr:row>4</xdr:row>
      <xdr:rowOff>35720</xdr:rowOff>
    </xdr:from>
    <xdr:to>
      <xdr:col>1</xdr:col>
      <xdr:colOff>294360</xdr:colOff>
      <xdr:row>4</xdr:row>
      <xdr:rowOff>290989</xdr:rowOff>
    </xdr:to>
    <xdr:pic macro="[0]!btn_deckblatt">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6281" y="1083470"/>
          <a:ext cx="133864" cy="247649"/>
        </a:xfrm>
        <a:prstGeom prst="rect">
          <a:avLst/>
        </a:prstGeom>
      </xdr:spPr>
    </xdr:pic>
    <xdr:clientData/>
  </xdr:twoCellAnchor>
  <xdr:twoCellAnchor editAs="oneCell">
    <xdr:from>
      <xdr:col>11</xdr:col>
      <xdr:colOff>506814</xdr:colOff>
      <xdr:row>4</xdr:row>
      <xdr:rowOff>26670</xdr:rowOff>
    </xdr:from>
    <xdr:to>
      <xdr:col>12</xdr:col>
      <xdr:colOff>65368</xdr:colOff>
      <xdr:row>4</xdr:row>
      <xdr:rowOff>291431</xdr:rowOff>
    </xdr:to>
    <xdr:pic macro="[0]!next_fromBeauftragung">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0800000">
          <a:off x="9793689" y="1064895"/>
          <a:ext cx="147199" cy="260951"/>
        </a:xfrm>
        <a:prstGeom prst="rect">
          <a:avLst/>
        </a:prstGeom>
      </xdr:spPr>
    </xdr:pic>
    <xdr:clientData/>
  </xdr:twoCellAnchor>
  <xdr:twoCellAnchor editAs="oneCell">
    <xdr:from>
      <xdr:col>3</xdr:col>
      <xdr:colOff>0</xdr:colOff>
      <xdr:row>1</xdr:row>
      <xdr:rowOff>77391</xdr:rowOff>
    </xdr:from>
    <xdr:to>
      <xdr:col>3</xdr:col>
      <xdr:colOff>24765</xdr:colOff>
      <xdr:row>2</xdr:row>
      <xdr:rowOff>216456</xdr:rowOff>
    </xdr:to>
    <xdr:pic>
      <xdr:nvPicPr>
        <xdr:cNvPr id="19" name="Graphic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63328" y="238125"/>
          <a:ext cx="28575" cy="514350"/>
        </a:xfrm>
        <a:prstGeom prst="rect">
          <a:avLst/>
        </a:prstGeom>
      </xdr:spPr>
    </xdr:pic>
    <xdr:clientData/>
  </xdr:twoCellAnchor>
  <xdr:twoCellAnchor>
    <xdr:from>
      <xdr:col>8</xdr:col>
      <xdr:colOff>3073348</xdr:colOff>
      <xdr:row>1</xdr:row>
      <xdr:rowOff>105374</xdr:rowOff>
    </xdr:from>
    <xdr:to>
      <xdr:col>11</xdr:col>
      <xdr:colOff>483871</xdr:colOff>
      <xdr:row>2</xdr:row>
      <xdr:rowOff>146520</xdr:rowOff>
    </xdr:to>
    <xdr:grpSp>
      <xdr:nvGrpSpPr>
        <xdr:cNvPr id="5" name="Gruppieren 4">
          <a:extLst>
            <a:ext uri="{FF2B5EF4-FFF2-40B4-BE49-F238E27FC236}">
              <a16:creationId xmlns:a16="http://schemas.microsoft.com/office/drawing/2014/main" id="{00000000-0008-0000-0200-000005000000}"/>
            </a:ext>
          </a:extLst>
        </xdr:cNvPr>
        <xdr:cNvGrpSpPr/>
      </xdr:nvGrpSpPr>
      <xdr:grpSpPr>
        <a:xfrm>
          <a:off x="9363114" y="248957"/>
          <a:ext cx="2063404" cy="394605"/>
          <a:chOff x="8994088" y="265394"/>
          <a:chExt cx="1883463" cy="422146"/>
        </a:xfrm>
      </xdr:grpSpPr>
      <xdr:sp macro="[0]!Print_Stammdaten" textlink="LNG!F378">
        <xdr:nvSpPr>
          <xdr:cNvPr id="4" name="Rechteck: abgerundete Ecken 3">
            <a:extLst>
              <a:ext uri="{FF2B5EF4-FFF2-40B4-BE49-F238E27FC236}">
                <a16:creationId xmlns:a16="http://schemas.microsoft.com/office/drawing/2014/main" id="{00000000-0008-0000-0200-000004000000}"/>
              </a:ext>
            </a:extLst>
          </xdr:cNvPr>
          <xdr:cNvSpPr/>
        </xdr:nvSpPr>
        <xdr:spPr>
          <a:xfrm>
            <a:off x="8994088" y="265394"/>
            <a:ext cx="1883463" cy="422146"/>
          </a:xfrm>
          <a:prstGeom prst="roundRect">
            <a:avLst/>
          </a:prstGeom>
          <a:solidFill>
            <a:srgbClr val="CCD6E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B256CB97-2967-46CA-9E42-09DFC328DB35}" type="TxLink">
              <a:rPr lang="en-US" sz="1200" b="1" i="0" u="none" strike="noStrike">
                <a:solidFill>
                  <a:srgbClr val="000000"/>
                </a:solidFill>
                <a:latin typeface="Arial"/>
                <a:cs typeface="Arial"/>
              </a:rPr>
              <a:pPr algn="r"/>
              <a:t>Als PDF exportieren</a:t>
            </a:fld>
            <a:endParaRPr lang="de-CH" sz="1200" b="1">
              <a:solidFill>
                <a:sysClr val="windowText" lastClr="000000"/>
              </a:solidFill>
              <a:latin typeface="Arial" panose="020B0604020202020204" pitchFamily="34" charset="0"/>
              <a:cs typeface="Arial" panose="020B0604020202020204" pitchFamily="34" charset="0"/>
            </a:endParaRPr>
          </a:p>
        </xdr:txBody>
      </xdr:sp>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26387" y="385308"/>
            <a:ext cx="106230" cy="183146"/>
          </a:xfrm>
          <a:prstGeom prst="rect">
            <a:avLst/>
          </a:prstGeom>
        </xdr:spPr>
      </xdr:pic>
    </xdr:grpSp>
    <xdr:clientData/>
  </xdr:twoCellAnchor>
  <xdr:twoCellAnchor editAs="oneCell">
    <xdr:from>
      <xdr:col>0</xdr:col>
      <xdr:colOff>542925</xdr:colOff>
      <xdr:row>0</xdr:row>
      <xdr:rowOff>142875</xdr:rowOff>
    </xdr:from>
    <xdr:to>
      <xdr:col>4</xdr:col>
      <xdr:colOff>2103</xdr:colOff>
      <xdr:row>2</xdr:row>
      <xdr:rowOff>185448</xdr:rowOff>
    </xdr:to>
    <xdr:pic macro="[0]!btn_home">
      <xdr:nvPicPr>
        <xdr:cNvPr id="3" name="Grafik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42925" y="142875"/>
          <a:ext cx="1533806" cy="5816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25</xdr:col>
      <xdr:colOff>316228</xdr:colOff>
      <xdr:row>1</xdr:row>
      <xdr:rowOff>48901</xdr:rowOff>
    </xdr:from>
    <xdr:to>
      <xdr:col>29</xdr:col>
      <xdr:colOff>1635744</xdr:colOff>
      <xdr:row>2</xdr:row>
      <xdr:rowOff>225492</xdr:rowOff>
    </xdr:to>
    <xdr:grpSp>
      <xdr:nvGrpSpPr>
        <xdr:cNvPr id="2" name="NAVIGATION_BEURTEILUNG" hidden="1">
          <a:extLst>
            <a:ext uri="{FF2B5EF4-FFF2-40B4-BE49-F238E27FC236}">
              <a16:creationId xmlns:a16="http://schemas.microsoft.com/office/drawing/2014/main" id="{00000000-0008-0000-0300-000002000000}"/>
            </a:ext>
          </a:extLst>
        </xdr:cNvPr>
        <xdr:cNvGrpSpPr/>
      </xdr:nvGrpSpPr>
      <xdr:grpSpPr>
        <a:xfrm>
          <a:off x="323848" y="198253"/>
          <a:ext cx="8304897" cy="519999"/>
          <a:chOff x="91378" y="163152"/>
          <a:chExt cx="7656215" cy="469778"/>
        </a:xfrm>
      </xdr:grpSpPr>
      <xdr:cxnSp macro="">
        <xdr:nvCxnSpPr>
          <xdr:cNvPr id="3" name="line_nav" hidden="1">
            <a:extLst>
              <a:ext uri="{FF2B5EF4-FFF2-40B4-BE49-F238E27FC236}">
                <a16:creationId xmlns:a16="http://schemas.microsoft.com/office/drawing/2014/main" id="{00000000-0008-0000-0300-000003000000}"/>
              </a:ext>
            </a:extLst>
          </xdr:cNvPr>
          <xdr:cNvCxnSpPr/>
        </xdr:nvCxnSpPr>
        <xdr:spPr>
          <a:xfrm flipV="1">
            <a:off x="202407" y="560875"/>
            <a:ext cx="7341394" cy="17328"/>
          </a:xfrm>
          <a:prstGeom prst="line">
            <a:avLst/>
          </a:prstGeom>
          <a:ln>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sp macro="" textlink="">
        <xdr:nvSpPr>
          <xdr:cNvPr id="4" name="locator_nav" hidden="1">
            <a:extLst>
              <a:ext uri="{FF2B5EF4-FFF2-40B4-BE49-F238E27FC236}">
                <a16:creationId xmlns:a16="http://schemas.microsoft.com/office/drawing/2014/main" id="{00000000-0008-0000-0300-000004000000}"/>
              </a:ext>
            </a:extLst>
          </xdr:cNvPr>
          <xdr:cNvSpPr/>
        </xdr:nvSpPr>
        <xdr:spPr>
          <a:xfrm>
            <a:off x="4951504" y="511616"/>
            <a:ext cx="119284" cy="121314"/>
          </a:xfrm>
          <a:prstGeom prst="flowChartConnector">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US" sz="1100"/>
          </a:p>
        </xdr:txBody>
      </xdr:sp>
      <xdr:sp macro="" textlink="LNG!F30">
        <xdr:nvSpPr>
          <xdr:cNvPr id="5" name="bedarf_nav" hidden="1">
            <a:extLst>
              <a:ext uri="{FF2B5EF4-FFF2-40B4-BE49-F238E27FC236}">
                <a16:creationId xmlns:a16="http://schemas.microsoft.com/office/drawing/2014/main" id="{00000000-0008-0000-0300-000005000000}"/>
              </a:ext>
            </a:extLst>
          </xdr:cNvPr>
          <xdr:cNvSpPr txBox="1"/>
        </xdr:nvSpPr>
        <xdr:spPr>
          <a:xfrm>
            <a:off x="6610218" y="163152"/>
            <a:ext cx="1137375"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EE22D1D4-2126-43B0-8D8A-BDA10E31BD7D}" type="TxLink">
              <a:rPr lang="en-US" sz="1000" b="0" i="0" u="none" strike="noStrike">
                <a:solidFill>
                  <a:schemeClr val="bg1">
                    <a:lumMod val="75000"/>
                  </a:schemeClr>
                </a:solidFill>
                <a:latin typeface="Arial Narrow" panose="020B0606020202030204" pitchFamily="34" charset="0"/>
                <a:ea typeface="+mn-ea"/>
                <a:cs typeface="Arial"/>
              </a:rPr>
              <a:pPr marL="0" indent="0" algn="ctr"/>
              <a:t>Übersicht IS-Massnahmen</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4">
        <xdr:nvSpPr>
          <xdr:cNvPr id="6" name="bedarf_nav" hidden="1">
            <a:extLst>
              <a:ext uri="{FF2B5EF4-FFF2-40B4-BE49-F238E27FC236}">
                <a16:creationId xmlns:a16="http://schemas.microsoft.com/office/drawing/2014/main" id="{00000000-0008-0000-0300-000006000000}"/>
              </a:ext>
            </a:extLst>
          </xdr:cNvPr>
          <xdr:cNvSpPr txBox="1"/>
        </xdr:nvSpPr>
        <xdr:spPr>
          <a:xfrm>
            <a:off x="91378"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BD5E580-E477-4BC4-B799-97059A068738}" type="TxLink">
              <a:rPr lang="en-US" sz="1000" b="0" i="0" u="none" strike="noStrike">
                <a:solidFill>
                  <a:schemeClr val="bg1">
                    <a:lumMod val="75000"/>
                  </a:schemeClr>
                </a:solidFill>
                <a:latin typeface="Arial Narrow" panose="020B0606020202030204" pitchFamily="34" charset="0"/>
                <a:ea typeface="+mn-ea"/>
                <a:cs typeface="Arial"/>
              </a:rPr>
              <a:pPr marL="0" indent="0" algn="ctr"/>
              <a:t>Home</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5">
        <xdr:nvSpPr>
          <xdr:cNvPr id="7" name="bedarf_nav" hidden="1">
            <a:extLst>
              <a:ext uri="{FF2B5EF4-FFF2-40B4-BE49-F238E27FC236}">
                <a16:creationId xmlns:a16="http://schemas.microsoft.com/office/drawing/2014/main" id="{00000000-0008-0000-0300-000007000000}"/>
              </a:ext>
            </a:extLst>
          </xdr:cNvPr>
          <xdr:cNvSpPr txBox="1"/>
        </xdr:nvSpPr>
        <xdr:spPr>
          <a:xfrm>
            <a:off x="1177851"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11BE29B8-8C1C-4C13-AD13-C14F806B922C}" type="TxLink">
              <a:rPr lang="en-US" sz="1000" b="0" i="0" u="none" strike="noStrike">
                <a:solidFill>
                  <a:schemeClr val="bg1">
                    <a:lumMod val="75000"/>
                  </a:schemeClr>
                </a:solidFill>
                <a:latin typeface="Arial Narrow" panose="020B0606020202030204" pitchFamily="34" charset="0"/>
                <a:ea typeface="+mn-ea"/>
                <a:cs typeface="Arial"/>
              </a:rPr>
              <a:pPr marL="0" indent="0" algn="ctr"/>
              <a:t>Deckblatt</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6">
        <xdr:nvSpPr>
          <xdr:cNvPr id="8" name="bedarf_nav" hidden="1">
            <a:extLst>
              <a:ext uri="{FF2B5EF4-FFF2-40B4-BE49-F238E27FC236}">
                <a16:creationId xmlns:a16="http://schemas.microsoft.com/office/drawing/2014/main" id="{00000000-0008-0000-0300-000008000000}"/>
              </a:ext>
            </a:extLst>
          </xdr:cNvPr>
          <xdr:cNvSpPr txBox="1"/>
        </xdr:nvSpPr>
        <xdr:spPr>
          <a:xfrm>
            <a:off x="2264325"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73477A56-A26A-43CE-A516-D282A093521A}" type="TxLink">
              <a:rPr lang="en-US" sz="1000" b="0" i="0" u="none" strike="noStrike">
                <a:solidFill>
                  <a:schemeClr val="bg1">
                    <a:lumMod val="75000"/>
                  </a:schemeClr>
                </a:solidFill>
                <a:latin typeface="Arial Narrow" panose="020B0606020202030204" pitchFamily="34" charset="0"/>
                <a:ea typeface="+mn-ea"/>
                <a:cs typeface="Arial"/>
              </a:rPr>
              <a:pPr marL="0" indent="0" algn="ctr"/>
              <a:t>Beauftragung</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7">
        <xdr:nvSpPr>
          <xdr:cNvPr id="9" name="bedarf_nav" hidden="1">
            <a:extLst>
              <a:ext uri="{FF2B5EF4-FFF2-40B4-BE49-F238E27FC236}">
                <a16:creationId xmlns:a16="http://schemas.microsoft.com/office/drawing/2014/main" id="{00000000-0008-0000-0300-000009000000}"/>
              </a:ext>
            </a:extLst>
          </xdr:cNvPr>
          <xdr:cNvSpPr txBox="1"/>
        </xdr:nvSpPr>
        <xdr:spPr>
          <a:xfrm>
            <a:off x="3350798"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C3C8707-ACFF-4048-A206-9DEDCC0836A9}" type="TxLink">
              <a:rPr lang="en-US" sz="1000" b="0" i="0" u="none" strike="noStrike">
                <a:solidFill>
                  <a:schemeClr val="bg1">
                    <a:lumMod val="75000"/>
                  </a:schemeClr>
                </a:solidFill>
                <a:latin typeface="Arial Narrow" panose="020B0606020202030204" pitchFamily="34" charset="0"/>
                <a:ea typeface="+mn-ea"/>
                <a:cs typeface="Arial"/>
              </a:rPr>
              <a:pPr marL="0" indent="0" algn="ctr"/>
              <a:t>Zustandserfassung</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8">
        <xdr:nvSpPr>
          <xdr:cNvPr id="10" name="bedarf_nav" hidden="1">
            <a:extLst>
              <a:ext uri="{FF2B5EF4-FFF2-40B4-BE49-F238E27FC236}">
                <a16:creationId xmlns:a16="http://schemas.microsoft.com/office/drawing/2014/main" id="{00000000-0008-0000-0300-00000A000000}"/>
              </a:ext>
            </a:extLst>
          </xdr:cNvPr>
          <xdr:cNvSpPr txBox="1"/>
        </xdr:nvSpPr>
        <xdr:spPr>
          <a:xfrm>
            <a:off x="4437272"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D2A2111-5654-4ABD-9AA6-DC5881B6B7DB}" type="TxLink">
              <a:rPr lang="en-US" sz="1000" b="0" i="0" u="none" strike="noStrike">
                <a:solidFill>
                  <a:schemeClr val="tx1">
                    <a:lumMod val="75000"/>
                    <a:lumOff val="25000"/>
                  </a:schemeClr>
                </a:solidFill>
                <a:latin typeface="Arial Narrow" panose="020B0606020202030204" pitchFamily="34" charset="0"/>
                <a:ea typeface="+mn-ea"/>
                <a:cs typeface="Arial"/>
              </a:rPr>
              <a:pPr marL="0" indent="0" algn="ctr"/>
              <a:t>Zustandsbeurteilung</a:t>
            </a:fld>
            <a:endParaRPr lang="en-US" sz="1000" b="0" i="0" u="none" strike="noStrike">
              <a:solidFill>
                <a:schemeClr val="tx1">
                  <a:lumMod val="75000"/>
                  <a:lumOff val="25000"/>
                </a:schemeClr>
              </a:solidFill>
              <a:latin typeface="Arial Narrow" panose="020B0606020202030204" pitchFamily="34" charset="0"/>
              <a:ea typeface="+mn-ea"/>
              <a:cs typeface="Arial"/>
            </a:endParaRPr>
          </a:p>
        </xdr:txBody>
      </xdr:sp>
      <xdr:sp macro="" textlink="LNG!F29">
        <xdr:nvSpPr>
          <xdr:cNvPr id="11" name="bedarf_nav" hidden="1">
            <a:extLst>
              <a:ext uri="{FF2B5EF4-FFF2-40B4-BE49-F238E27FC236}">
                <a16:creationId xmlns:a16="http://schemas.microsoft.com/office/drawing/2014/main" id="{00000000-0008-0000-0300-00000B000000}"/>
              </a:ext>
            </a:extLst>
          </xdr:cNvPr>
          <xdr:cNvSpPr txBox="1"/>
        </xdr:nvSpPr>
        <xdr:spPr>
          <a:xfrm>
            <a:off x="5523745"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B0E9DAE8-1C8F-4D4F-A25B-D4459AE1BD26}" type="TxLink">
              <a:rPr lang="en-US" sz="1000" b="0" i="0" u="none" strike="noStrike">
                <a:solidFill>
                  <a:schemeClr val="bg1">
                    <a:lumMod val="75000"/>
                  </a:schemeClr>
                </a:solidFill>
                <a:latin typeface="Arial Narrow" panose="020B0606020202030204" pitchFamily="34" charset="0"/>
                <a:ea typeface="+mn-ea"/>
                <a:cs typeface="Arial"/>
              </a:rPr>
              <a:pPr marL="0" indent="0" algn="ctr"/>
              <a:t>Zustandsauswertung</a:t>
            </a:fld>
            <a:endParaRPr lang="en-US" sz="1000" b="0" i="0" u="none" strike="noStrike">
              <a:solidFill>
                <a:schemeClr val="bg1">
                  <a:lumMod val="75000"/>
                </a:schemeClr>
              </a:solidFill>
              <a:latin typeface="Arial Narrow" panose="020B0606020202030204" pitchFamily="34" charset="0"/>
              <a:ea typeface="+mn-ea"/>
              <a:cs typeface="Arial"/>
            </a:endParaRPr>
          </a:p>
        </xdr:txBody>
      </xdr:sp>
    </xdr:grpSp>
    <xdr:clientData/>
  </xdr:twoCellAnchor>
  <xdr:twoCellAnchor editAs="absolute">
    <xdr:from>
      <xdr:col>25</xdr:col>
      <xdr:colOff>316229</xdr:colOff>
      <xdr:row>1</xdr:row>
      <xdr:rowOff>48901</xdr:rowOff>
    </xdr:from>
    <xdr:to>
      <xdr:col>29</xdr:col>
      <xdr:colOff>1635745</xdr:colOff>
      <xdr:row>2</xdr:row>
      <xdr:rowOff>225202</xdr:rowOff>
    </xdr:to>
    <xdr:grpSp>
      <xdr:nvGrpSpPr>
        <xdr:cNvPr id="12" name="NAVIGATION_BEDARF" hidden="1">
          <a:extLst>
            <a:ext uri="{FF2B5EF4-FFF2-40B4-BE49-F238E27FC236}">
              <a16:creationId xmlns:a16="http://schemas.microsoft.com/office/drawing/2014/main" id="{00000000-0008-0000-0300-00000C000000}"/>
            </a:ext>
          </a:extLst>
        </xdr:cNvPr>
        <xdr:cNvGrpSpPr/>
      </xdr:nvGrpSpPr>
      <xdr:grpSpPr>
        <a:xfrm>
          <a:off x="323849" y="198253"/>
          <a:ext cx="8304897" cy="519709"/>
          <a:chOff x="91378" y="163152"/>
          <a:chExt cx="7656215" cy="469770"/>
        </a:xfrm>
      </xdr:grpSpPr>
      <xdr:cxnSp macro="">
        <xdr:nvCxnSpPr>
          <xdr:cNvPr id="13" name="line_nav" hidden="1">
            <a:extLst>
              <a:ext uri="{FF2B5EF4-FFF2-40B4-BE49-F238E27FC236}">
                <a16:creationId xmlns:a16="http://schemas.microsoft.com/office/drawing/2014/main" id="{00000000-0008-0000-0300-00000D000000}"/>
              </a:ext>
            </a:extLst>
          </xdr:cNvPr>
          <xdr:cNvCxnSpPr/>
        </xdr:nvCxnSpPr>
        <xdr:spPr>
          <a:xfrm flipV="1">
            <a:off x="202407" y="560875"/>
            <a:ext cx="7341394" cy="17328"/>
          </a:xfrm>
          <a:prstGeom prst="line">
            <a:avLst/>
          </a:prstGeom>
          <a:ln>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sp macro="" textlink="">
        <xdr:nvSpPr>
          <xdr:cNvPr id="14" name="locator_nav" hidden="1">
            <a:extLst>
              <a:ext uri="{FF2B5EF4-FFF2-40B4-BE49-F238E27FC236}">
                <a16:creationId xmlns:a16="http://schemas.microsoft.com/office/drawing/2014/main" id="{00000000-0008-0000-0300-00000E000000}"/>
              </a:ext>
            </a:extLst>
          </xdr:cNvPr>
          <xdr:cNvSpPr/>
        </xdr:nvSpPr>
        <xdr:spPr>
          <a:xfrm>
            <a:off x="7114189" y="511608"/>
            <a:ext cx="119284" cy="121314"/>
          </a:xfrm>
          <a:prstGeom prst="flowChartConnector">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US" sz="1100"/>
          </a:p>
        </xdr:txBody>
      </xdr:sp>
      <xdr:sp macro="" textlink="LNG!F30">
        <xdr:nvSpPr>
          <xdr:cNvPr id="15" name="bedarf_nav" hidden="1">
            <a:extLst>
              <a:ext uri="{FF2B5EF4-FFF2-40B4-BE49-F238E27FC236}">
                <a16:creationId xmlns:a16="http://schemas.microsoft.com/office/drawing/2014/main" id="{00000000-0008-0000-0300-00000F000000}"/>
              </a:ext>
            </a:extLst>
          </xdr:cNvPr>
          <xdr:cNvSpPr txBox="1"/>
        </xdr:nvSpPr>
        <xdr:spPr>
          <a:xfrm>
            <a:off x="6610218" y="163152"/>
            <a:ext cx="1137375"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EE22D1D4-2126-43B0-8D8A-BDA10E31BD7D}" type="TxLink">
              <a:rPr lang="en-US" sz="1000" b="0" i="0" u="none" strike="noStrike">
                <a:solidFill>
                  <a:schemeClr val="tx1">
                    <a:lumMod val="75000"/>
                    <a:lumOff val="25000"/>
                  </a:schemeClr>
                </a:solidFill>
                <a:latin typeface="Arial Narrow" panose="020B0606020202030204" pitchFamily="34" charset="0"/>
                <a:ea typeface="+mn-ea"/>
                <a:cs typeface="Arial"/>
              </a:rPr>
              <a:pPr marL="0" indent="0" algn="ctr"/>
              <a:t>Übersicht IS-Massnahmen</a:t>
            </a:fld>
            <a:endParaRPr lang="en-US" sz="1000" b="0" i="0" u="none" strike="noStrike">
              <a:solidFill>
                <a:schemeClr val="tx1">
                  <a:lumMod val="75000"/>
                  <a:lumOff val="25000"/>
                </a:schemeClr>
              </a:solidFill>
              <a:latin typeface="Arial Narrow" panose="020B0606020202030204" pitchFamily="34" charset="0"/>
              <a:ea typeface="+mn-ea"/>
              <a:cs typeface="Arial"/>
            </a:endParaRPr>
          </a:p>
        </xdr:txBody>
      </xdr:sp>
      <xdr:sp macro="" textlink="LNG!F24">
        <xdr:nvSpPr>
          <xdr:cNvPr id="16" name="bedarf_nav" hidden="1">
            <a:extLst>
              <a:ext uri="{FF2B5EF4-FFF2-40B4-BE49-F238E27FC236}">
                <a16:creationId xmlns:a16="http://schemas.microsoft.com/office/drawing/2014/main" id="{00000000-0008-0000-0300-000010000000}"/>
              </a:ext>
            </a:extLst>
          </xdr:cNvPr>
          <xdr:cNvSpPr txBox="1"/>
        </xdr:nvSpPr>
        <xdr:spPr>
          <a:xfrm>
            <a:off x="91378"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BD5E580-E477-4BC4-B799-97059A068738}" type="TxLink">
              <a:rPr lang="en-US" sz="1000" b="0" i="0" u="none" strike="noStrike">
                <a:solidFill>
                  <a:schemeClr val="bg1">
                    <a:lumMod val="75000"/>
                  </a:schemeClr>
                </a:solidFill>
                <a:latin typeface="Arial Narrow" panose="020B0606020202030204" pitchFamily="34" charset="0"/>
                <a:ea typeface="+mn-ea"/>
                <a:cs typeface="Arial"/>
              </a:rPr>
              <a:pPr marL="0" indent="0" algn="ctr"/>
              <a:t>Home</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5">
        <xdr:nvSpPr>
          <xdr:cNvPr id="17" name="bedarf_nav" hidden="1">
            <a:extLst>
              <a:ext uri="{FF2B5EF4-FFF2-40B4-BE49-F238E27FC236}">
                <a16:creationId xmlns:a16="http://schemas.microsoft.com/office/drawing/2014/main" id="{00000000-0008-0000-0300-000011000000}"/>
              </a:ext>
            </a:extLst>
          </xdr:cNvPr>
          <xdr:cNvSpPr txBox="1"/>
        </xdr:nvSpPr>
        <xdr:spPr>
          <a:xfrm>
            <a:off x="1177851"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11BE29B8-8C1C-4C13-AD13-C14F806B922C}" type="TxLink">
              <a:rPr lang="en-US" sz="1000" b="0" i="0" u="none" strike="noStrike">
                <a:solidFill>
                  <a:schemeClr val="bg1">
                    <a:lumMod val="75000"/>
                  </a:schemeClr>
                </a:solidFill>
                <a:latin typeface="Arial Narrow" panose="020B0606020202030204" pitchFamily="34" charset="0"/>
                <a:ea typeface="+mn-ea"/>
                <a:cs typeface="Arial"/>
              </a:rPr>
              <a:pPr marL="0" indent="0" algn="ctr"/>
              <a:t>Deckblatt</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6">
        <xdr:nvSpPr>
          <xdr:cNvPr id="18" name="bedarf_nav" hidden="1">
            <a:extLst>
              <a:ext uri="{FF2B5EF4-FFF2-40B4-BE49-F238E27FC236}">
                <a16:creationId xmlns:a16="http://schemas.microsoft.com/office/drawing/2014/main" id="{00000000-0008-0000-0300-000012000000}"/>
              </a:ext>
            </a:extLst>
          </xdr:cNvPr>
          <xdr:cNvSpPr txBox="1"/>
        </xdr:nvSpPr>
        <xdr:spPr>
          <a:xfrm>
            <a:off x="2264325"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73477A56-A26A-43CE-A516-D282A093521A}" type="TxLink">
              <a:rPr lang="en-US" sz="1000" b="0" i="0" u="none" strike="noStrike">
                <a:solidFill>
                  <a:schemeClr val="bg1">
                    <a:lumMod val="75000"/>
                  </a:schemeClr>
                </a:solidFill>
                <a:latin typeface="Arial Narrow" panose="020B0606020202030204" pitchFamily="34" charset="0"/>
                <a:ea typeface="+mn-ea"/>
                <a:cs typeface="Arial"/>
              </a:rPr>
              <a:pPr marL="0" indent="0" algn="ctr"/>
              <a:t>Beauftragung</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7">
        <xdr:nvSpPr>
          <xdr:cNvPr id="19" name="bedarf_nav" hidden="1">
            <a:extLst>
              <a:ext uri="{FF2B5EF4-FFF2-40B4-BE49-F238E27FC236}">
                <a16:creationId xmlns:a16="http://schemas.microsoft.com/office/drawing/2014/main" id="{00000000-0008-0000-0300-000013000000}"/>
              </a:ext>
            </a:extLst>
          </xdr:cNvPr>
          <xdr:cNvSpPr txBox="1"/>
        </xdr:nvSpPr>
        <xdr:spPr>
          <a:xfrm>
            <a:off x="3350798"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C3C8707-ACFF-4048-A206-9DEDCC0836A9}" type="TxLink">
              <a:rPr lang="en-US" sz="1000" b="0" i="0" u="none" strike="noStrike">
                <a:solidFill>
                  <a:schemeClr val="bg1">
                    <a:lumMod val="75000"/>
                  </a:schemeClr>
                </a:solidFill>
                <a:latin typeface="Arial Narrow" panose="020B0606020202030204" pitchFamily="34" charset="0"/>
                <a:ea typeface="+mn-ea"/>
                <a:cs typeface="Arial"/>
              </a:rPr>
              <a:pPr marL="0" indent="0" algn="ctr"/>
              <a:t>Zustandserfassung</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8">
        <xdr:nvSpPr>
          <xdr:cNvPr id="20" name="bedarf_nav" hidden="1">
            <a:extLst>
              <a:ext uri="{FF2B5EF4-FFF2-40B4-BE49-F238E27FC236}">
                <a16:creationId xmlns:a16="http://schemas.microsoft.com/office/drawing/2014/main" id="{00000000-0008-0000-0300-000014000000}"/>
              </a:ext>
            </a:extLst>
          </xdr:cNvPr>
          <xdr:cNvSpPr txBox="1"/>
        </xdr:nvSpPr>
        <xdr:spPr>
          <a:xfrm>
            <a:off x="4437272"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D2A2111-5654-4ABD-9AA6-DC5881B6B7DB}" type="TxLink">
              <a:rPr lang="en-US" sz="1000" b="0" i="0" u="none" strike="noStrike">
                <a:solidFill>
                  <a:schemeClr val="bg1">
                    <a:lumMod val="75000"/>
                  </a:schemeClr>
                </a:solidFill>
                <a:latin typeface="Arial Narrow" panose="020B0606020202030204" pitchFamily="34" charset="0"/>
                <a:ea typeface="+mn-ea"/>
                <a:cs typeface="Arial"/>
              </a:rPr>
              <a:pPr marL="0" indent="0" algn="ctr"/>
              <a:t>Zustandsbeurteilung</a:t>
            </a:fld>
            <a:endParaRPr lang="en-US" sz="1000" b="0" i="0" u="none" strike="noStrike">
              <a:solidFill>
                <a:schemeClr val="bg1">
                  <a:lumMod val="75000"/>
                </a:schemeClr>
              </a:solidFill>
              <a:latin typeface="Arial Narrow" panose="020B0606020202030204" pitchFamily="34" charset="0"/>
              <a:ea typeface="+mn-ea"/>
              <a:cs typeface="Arial"/>
            </a:endParaRPr>
          </a:p>
        </xdr:txBody>
      </xdr:sp>
      <xdr:sp macro="" textlink="LNG!F29">
        <xdr:nvSpPr>
          <xdr:cNvPr id="21" name="bedarf_nav" hidden="1">
            <a:extLst>
              <a:ext uri="{FF2B5EF4-FFF2-40B4-BE49-F238E27FC236}">
                <a16:creationId xmlns:a16="http://schemas.microsoft.com/office/drawing/2014/main" id="{00000000-0008-0000-0300-000015000000}"/>
              </a:ext>
            </a:extLst>
          </xdr:cNvPr>
          <xdr:cNvSpPr txBox="1"/>
        </xdr:nvSpPr>
        <xdr:spPr>
          <a:xfrm>
            <a:off x="5523745" y="163152"/>
            <a:ext cx="1137376" cy="40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B0E9DAE8-1C8F-4D4F-A25B-D4459AE1BD26}" type="TxLink">
              <a:rPr lang="en-US" sz="1000" b="0" i="0" u="none" strike="noStrike">
                <a:solidFill>
                  <a:schemeClr val="bg1">
                    <a:lumMod val="75000"/>
                  </a:schemeClr>
                </a:solidFill>
                <a:latin typeface="Arial Narrow" panose="020B0606020202030204" pitchFamily="34" charset="0"/>
                <a:ea typeface="+mn-ea"/>
                <a:cs typeface="Arial"/>
              </a:rPr>
              <a:pPr marL="0" indent="0" algn="ctr"/>
              <a:t>Zustandsauswertung</a:t>
            </a:fld>
            <a:endParaRPr lang="en-US" sz="1000" b="0" i="0" u="none" strike="noStrike">
              <a:solidFill>
                <a:schemeClr val="bg1">
                  <a:lumMod val="75000"/>
                </a:schemeClr>
              </a:solidFill>
              <a:latin typeface="Arial Narrow" panose="020B0606020202030204" pitchFamily="34" charset="0"/>
              <a:ea typeface="+mn-ea"/>
              <a:cs typeface="Arial"/>
            </a:endParaRPr>
          </a:p>
        </xdr:txBody>
      </xdr:sp>
    </xdr:grpSp>
    <xdr:clientData/>
  </xdr:twoCellAnchor>
  <mc:AlternateContent xmlns:mc="http://schemas.openxmlformats.org/markup-compatibility/2006">
    <mc:Choice xmlns:a14="http://schemas.microsoft.com/office/drawing/2010/main" Requires="a14">
      <xdr:twoCellAnchor editAs="oneCell">
        <xdr:from>
          <xdr:col>7</xdr:col>
          <xdr:colOff>22860</xdr:colOff>
          <xdr:row>8</xdr:row>
          <xdr:rowOff>0</xdr:rowOff>
        </xdr:from>
        <xdr:to>
          <xdr:col>25</xdr:col>
          <xdr:colOff>269565</xdr:colOff>
          <xdr:row>8067</xdr:row>
          <xdr:rowOff>79064</xdr:rowOff>
        </xdr:to>
        <xdr:sp macro="" textlink="">
          <xdr:nvSpPr>
            <xdr:cNvPr id="27650" name="chkGroupRows" hidden="1">
              <a:extLst>
                <a:ext uri="{63B3BB69-23CF-44E3-9099-C40C66FF867C}">
                  <a14:compatExt spid="_x0000_s27650"/>
                </a:ext>
                <a:ext uri="{FF2B5EF4-FFF2-40B4-BE49-F238E27FC236}">
                  <a16:creationId xmlns:a16="http://schemas.microsoft.com/office/drawing/2014/main" id="{00000000-0008-0000-03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22860</xdr:colOff>
          <xdr:row>1310</xdr:row>
          <xdr:rowOff>60960</xdr:rowOff>
        </xdr:from>
        <xdr:to>
          <xdr:col>25</xdr:col>
          <xdr:colOff>269565</xdr:colOff>
          <xdr:row>2003</xdr:row>
          <xdr:rowOff>63828</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03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37</xdr:col>
      <xdr:colOff>400050</xdr:colOff>
      <xdr:row>0</xdr:row>
      <xdr:rowOff>57150</xdr:rowOff>
    </xdr:from>
    <xdr:to>
      <xdr:col>38</xdr:col>
      <xdr:colOff>568395</xdr:colOff>
      <xdr:row>4</xdr:row>
      <xdr:rowOff>113637</xdr:rowOff>
    </xdr:to>
    <xdr:grpSp>
      <xdr:nvGrpSpPr>
        <xdr:cNvPr id="27691" name="Drucken" hidden="1">
          <a:extLst>
            <a:ext uri="{FF2B5EF4-FFF2-40B4-BE49-F238E27FC236}">
              <a16:creationId xmlns:a16="http://schemas.microsoft.com/office/drawing/2014/main" id="{00000000-0008-0000-0300-00002B6C0000}"/>
            </a:ext>
          </a:extLst>
        </xdr:cNvPr>
        <xdr:cNvGrpSpPr/>
      </xdr:nvGrpSpPr>
      <xdr:grpSpPr>
        <a:xfrm>
          <a:off x="18658332" y="52578"/>
          <a:ext cx="584905" cy="1024989"/>
          <a:chOff x="10656700" y="54770"/>
          <a:chExt cx="608400" cy="441297"/>
        </a:xfrm>
      </xdr:grpSpPr>
      <xdr:sp macro="[0]!Print_Generic" textlink="">
        <xdr:nvSpPr>
          <xdr:cNvPr id="27692" name="Rounded Rectangle 30" hidden="1">
            <a:extLst>
              <a:ext uri="{FF2B5EF4-FFF2-40B4-BE49-F238E27FC236}">
                <a16:creationId xmlns:a16="http://schemas.microsoft.com/office/drawing/2014/main" id="{00000000-0008-0000-0300-00002C6C0000}"/>
              </a:ext>
            </a:extLst>
          </xdr:cNvPr>
          <xdr:cNvSpPr/>
        </xdr:nvSpPr>
        <xdr:spPr>
          <a:xfrm>
            <a:off x="10656700" y="54770"/>
            <a:ext cx="608400" cy="441297"/>
          </a:xfrm>
          <a:prstGeom prst="roundRect">
            <a:avLst/>
          </a:prstGeom>
          <a:solidFill>
            <a:srgbClr val="FFCCCC">
              <a:alpha val="60000"/>
            </a:srgbClr>
          </a:solid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endParaRPr lang="en-US" sz="1100"/>
          </a:p>
        </xdr:txBody>
      </xdr:sp>
      <xdr:pic macro="[0]!Print_Generic">
        <xdr:nvPicPr>
          <xdr:cNvPr id="27693" name="Picture 31" hidden="1">
            <a:extLst>
              <a:ext uri="{FF2B5EF4-FFF2-40B4-BE49-F238E27FC236}">
                <a16:creationId xmlns:a16="http://schemas.microsoft.com/office/drawing/2014/main" id="{00000000-0008-0000-0300-00002D6C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10788402" y="117583"/>
            <a:ext cx="309305" cy="308074"/>
          </a:xfrm>
          <a:prstGeom prst="rect">
            <a:avLst/>
          </a:prstGeom>
          <a:solidFill>
            <a:srgbClr val="FFCCCC">
              <a:alpha val="60000"/>
            </a:srgbClr>
          </a:solidFill>
          <a:ln>
            <a:noFill/>
          </a:ln>
          <a:scene3d>
            <a:camera prst="orthographicFront">
              <a:rot lat="300000" lon="0" rev="0"/>
            </a:camera>
            <a:lightRig rig="threePt" dir="t"/>
          </a:scene3d>
        </xdr:spPr>
      </xdr:pic>
    </xdr:grpSp>
    <xdr:clientData fPrintsWithSheet="0"/>
  </xdr:twoCellAnchor>
  <xdr:twoCellAnchor>
    <xdr:from>
      <xdr:col>25</xdr:col>
      <xdr:colOff>231321</xdr:colOff>
      <xdr:row>0</xdr:row>
      <xdr:rowOff>150496</xdr:rowOff>
    </xdr:from>
    <xdr:to>
      <xdr:col>38</xdr:col>
      <xdr:colOff>267214</xdr:colOff>
      <xdr:row>4</xdr:row>
      <xdr:rowOff>293335</xdr:rowOff>
    </xdr:to>
    <xdr:grpSp>
      <xdr:nvGrpSpPr>
        <xdr:cNvPr id="25" name="Gruppieren 24">
          <a:extLst>
            <a:ext uri="{FF2B5EF4-FFF2-40B4-BE49-F238E27FC236}">
              <a16:creationId xmlns:a16="http://schemas.microsoft.com/office/drawing/2014/main" id="{00000000-0008-0000-0300-000019000000}"/>
            </a:ext>
          </a:extLst>
        </xdr:cNvPr>
        <xdr:cNvGrpSpPr/>
      </xdr:nvGrpSpPr>
      <xdr:grpSpPr>
        <a:xfrm>
          <a:off x="235893" y="141352"/>
          <a:ext cx="18700067" cy="1105245"/>
          <a:chOff x="21395871" y="150496"/>
          <a:chExt cx="19495468" cy="1182970"/>
        </a:xfrm>
      </xdr:grpSpPr>
      <xdr:pic>
        <xdr:nvPicPr>
          <xdr:cNvPr id="27694" name="Graphic 18">
            <a:extLst>
              <a:ext uri="{FF2B5EF4-FFF2-40B4-BE49-F238E27FC236}">
                <a16:creationId xmlns:a16="http://schemas.microsoft.com/office/drawing/2014/main" id="{00000000-0008-0000-0300-00002E6C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619216" y="213819"/>
            <a:ext cx="36195" cy="514350"/>
          </a:xfrm>
          <a:prstGeom prst="rect">
            <a:avLst/>
          </a:prstGeom>
        </xdr:spPr>
      </xdr:pic>
      <xdr:sp macro="" textlink="LNG!F30">
        <xdr:nvSpPr>
          <xdr:cNvPr id="27696" name="Textfeld 27695">
            <a:extLst>
              <a:ext uri="{FF2B5EF4-FFF2-40B4-BE49-F238E27FC236}">
                <a16:creationId xmlns:a16="http://schemas.microsoft.com/office/drawing/2014/main" id="{00000000-0008-0000-0300-0000306C0000}"/>
              </a:ext>
            </a:extLst>
          </xdr:cNvPr>
          <xdr:cNvSpPr txBox="1"/>
        </xdr:nvSpPr>
        <xdr:spPr>
          <a:xfrm>
            <a:off x="23690580" y="150496"/>
            <a:ext cx="9404985"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019C24-3D17-4B4F-83E4-A545EE332BD9}" type="TxLink">
              <a:rPr lang="en-US" sz="1600" b="1" i="0" u="none" strike="noStrike">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pPr/>
              <a:t>Übersicht IS-Massnahmen</a:t>
            </a:fld>
            <a:endParaRPr lang="de-CH" sz="1600" b="1">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Objekterfassung!E3">
        <xdr:nvSpPr>
          <xdr:cNvPr id="27707" name="Textfeld 27706">
            <a:extLst>
              <a:ext uri="{FF2B5EF4-FFF2-40B4-BE49-F238E27FC236}">
                <a16:creationId xmlns:a16="http://schemas.microsoft.com/office/drawing/2014/main" id="{00000000-0008-0000-0300-00003B6C0000}"/>
              </a:ext>
            </a:extLst>
          </xdr:cNvPr>
          <xdr:cNvSpPr txBox="1"/>
        </xdr:nvSpPr>
        <xdr:spPr>
          <a:xfrm>
            <a:off x="23724870" y="474346"/>
            <a:ext cx="9412605" cy="52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CB54F4-B427-4B1F-92F8-38A4F20E3B43}" type="TxLink">
              <a:rPr lang="en-US" sz="1200" b="0" i="0" u="none" strike="noStrike">
                <a:solidFill>
                  <a:srgbClr val="FFFFFF"/>
                </a:solidFill>
                <a:latin typeface="Arial Unicode MS"/>
                <a:ea typeface="Arial Unicode MS"/>
                <a:cs typeface="Arial Unicode MS"/>
              </a:rPr>
              <a:pPr/>
              <a:t> </a:t>
            </a:fld>
            <a:endParaRPr lang="de-CH" sz="1800" b="1">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pic macro="[0]!btn_home">
        <xdr:nvPicPr>
          <xdr:cNvPr id="43" name="Grafik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69400" y="161926"/>
            <a:ext cx="1533144" cy="579784"/>
          </a:xfrm>
          <a:prstGeom prst="rect">
            <a:avLst/>
          </a:prstGeom>
        </xdr:spPr>
      </xdr:pic>
      <xdr:grpSp>
        <xdr:nvGrpSpPr>
          <xdr:cNvPr id="24" name="Gruppieren 23">
            <a:extLst>
              <a:ext uri="{FF2B5EF4-FFF2-40B4-BE49-F238E27FC236}">
                <a16:creationId xmlns:a16="http://schemas.microsoft.com/office/drawing/2014/main" id="{00000000-0008-0000-0300-000018000000}"/>
              </a:ext>
            </a:extLst>
          </xdr:cNvPr>
          <xdr:cNvGrpSpPr/>
        </xdr:nvGrpSpPr>
        <xdr:grpSpPr>
          <a:xfrm>
            <a:off x="21395871" y="1068131"/>
            <a:ext cx="19495468" cy="265335"/>
            <a:chOff x="21395804" y="1068131"/>
            <a:chExt cx="19495535" cy="265335"/>
          </a:xfrm>
        </xdr:grpSpPr>
        <xdr:pic macro="[0]!go_backward">
          <xdr:nvPicPr>
            <xdr:cNvPr id="27710" name="Graphic 16">
              <a:extLst>
                <a:ext uri="{FF2B5EF4-FFF2-40B4-BE49-F238E27FC236}">
                  <a16:creationId xmlns:a16="http://schemas.microsoft.com/office/drawing/2014/main" id="{00000000-0008-0000-0300-00003E6C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1395804" y="1068131"/>
              <a:ext cx="128367" cy="256387"/>
            </a:xfrm>
            <a:prstGeom prst="rect">
              <a:avLst/>
            </a:prstGeom>
          </xdr:spPr>
        </xdr:pic>
        <xdr:pic macro="[0]!EingabenZAPP">
          <xdr:nvPicPr>
            <xdr:cNvPr id="22" name="Graphic 17">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0800000">
              <a:off x="40767000" y="1076325"/>
              <a:ext cx="124339" cy="257141"/>
            </a:xfrm>
            <a:prstGeom prst="rect">
              <a:avLst/>
            </a:prstGeom>
          </xdr:spPr>
        </xdr:pic>
      </xdr:grpSp>
    </xdr:grpSp>
    <xdr:clientData/>
  </xdr:twoCellAnchor>
  <xdr:twoCellAnchor>
    <xdr:from>
      <xdr:col>6</xdr:col>
      <xdr:colOff>185826</xdr:colOff>
      <xdr:row>0</xdr:row>
      <xdr:rowOff>79672</xdr:rowOff>
    </xdr:from>
    <xdr:to>
      <xdr:col>21</xdr:col>
      <xdr:colOff>233054</xdr:colOff>
      <xdr:row>4</xdr:row>
      <xdr:rowOff>301547</xdr:rowOff>
    </xdr:to>
    <xdr:grpSp>
      <xdr:nvGrpSpPr>
        <xdr:cNvPr id="36" name="Gruppieren 35">
          <a:extLst>
            <a:ext uri="{FF2B5EF4-FFF2-40B4-BE49-F238E27FC236}">
              <a16:creationId xmlns:a16="http://schemas.microsoft.com/office/drawing/2014/main" id="{00000000-0008-0000-0300-000024000000}"/>
            </a:ext>
          </a:extLst>
        </xdr:cNvPr>
        <xdr:cNvGrpSpPr/>
      </xdr:nvGrpSpPr>
      <xdr:grpSpPr>
        <a:xfrm>
          <a:off x="183921" y="79672"/>
          <a:ext cx="17515126" cy="1250575"/>
          <a:chOff x="176301" y="81577"/>
          <a:chExt cx="15666903" cy="1246431"/>
        </a:xfrm>
      </xdr:grpSpPr>
      <xdr:pic macro="[0]!go_Forward">
        <xdr:nvPicPr>
          <xdr:cNvPr id="27709" name="Graphic 17">
            <a:extLst>
              <a:ext uri="{FF2B5EF4-FFF2-40B4-BE49-F238E27FC236}">
                <a16:creationId xmlns:a16="http://schemas.microsoft.com/office/drawing/2014/main" id="{00000000-0008-0000-0300-00003D6C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0800000">
            <a:off x="15710004" y="1080327"/>
            <a:ext cx="133200" cy="246962"/>
          </a:xfrm>
          <a:prstGeom prst="rect">
            <a:avLst/>
          </a:prstGeom>
        </xdr:spPr>
      </xdr:pic>
      <xdr:pic macro="[0]!go_backward">
        <xdr:nvPicPr>
          <xdr:cNvPr id="27711" name="Graphic 16">
            <a:extLst>
              <a:ext uri="{FF2B5EF4-FFF2-40B4-BE49-F238E27FC236}">
                <a16:creationId xmlns:a16="http://schemas.microsoft.com/office/drawing/2014/main" id="{00000000-0008-0000-0300-00003F6C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6301" y="1079608"/>
            <a:ext cx="133200" cy="248400"/>
          </a:xfrm>
          <a:prstGeom prst="rect">
            <a:avLst/>
          </a:prstGeom>
        </xdr:spPr>
      </xdr:pic>
      <xdr:grpSp>
        <xdr:nvGrpSpPr>
          <xdr:cNvPr id="35" name="Gruppieren 34">
            <a:extLst>
              <a:ext uri="{FF2B5EF4-FFF2-40B4-BE49-F238E27FC236}">
                <a16:creationId xmlns:a16="http://schemas.microsoft.com/office/drawing/2014/main" id="{00000000-0008-0000-0300-000023000000}"/>
              </a:ext>
            </a:extLst>
          </xdr:cNvPr>
          <xdr:cNvGrpSpPr/>
        </xdr:nvGrpSpPr>
        <xdr:grpSpPr>
          <a:xfrm>
            <a:off x="680149" y="81577"/>
            <a:ext cx="12701225" cy="923103"/>
            <a:chOff x="674455" y="81577"/>
            <a:chExt cx="12691390" cy="919739"/>
          </a:xfrm>
        </xdr:grpSpPr>
        <xdr:grpSp>
          <xdr:nvGrpSpPr>
            <xdr:cNvPr id="33" name="Gruppieren 32">
              <a:extLst>
                <a:ext uri="{FF2B5EF4-FFF2-40B4-BE49-F238E27FC236}">
                  <a16:creationId xmlns:a16="http://schemas.microsoft.com/office/drawing/2014/main" id="{00000000-0008-0000-0300-000021000000}"/>
                </a:ext>
              </a:extLst>
            </xdr:cNvPr>
            <xdr:cNvGrpSpPr/>
          </xdr:nvGrpSpPr>
          <xdr:grpSpPr>
            <a:xfrm>
              <a:off x="2247985" y="81577"/>
              <a:ext cx="11117860" cy="919739"/>
              <a:chOff x="2242573" y="81577"/>
              <a:chExt cx="11129766" cy="907291"/>
            </a:xfrm>
          </xdr:grpSpPr>
          <xdr:sp macro="" textlink="Objekterfassung!E3">
            <xdr:nvSpPr>
              <xdr:cNvPr id="27673" name="Textfeld 27672">
                <a:extLst>
                  <a:ext uri="{FF2B5EF4-FFF2-40B4-BE49-F238E27FC236}">
                    <a16:creationId xmlns:a16="http://schemas.microsoft.com/office/drawing/2014/main" id="{00000000-0008-0000-0300-0000196C0000}"/>
                  </a:ext>
                </a:extLst>
              </xdr:cNvPr>
              <xdr:cNvSpPr txBox="1"/>
            </xdr:nvSpPr>
            <xdr:spPr>
              <a:xfrm>
                <a:off x="2276863" y="468284"/>
                <a:ext cx="6822111" cy="52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CB54F4-B427-4B1F-92F8-38A4F20E3B43}" type="TxLink">
                  <a:rPr lang="en-US" sz="1200" b="0" i="0" u="none" strike="noStrike">
                    <a:solidFill>
                      <a:srgbClr val="FFFFFF"/>
                    </a:solidFill>
                    <a:latin typeface="Arial Unicode MS"/>
                    <a:ea typeface="Arial Unicode MS"/>
                    <a:cs typeface="Arial Unicode MS"/>
                  </a:rPr>
                  <a:pPr/>
                  <a:t> </a:t>
                </a:fld>
                <a:endParaRPr lang="de-CH" sz="1800" b="1">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nvGrpSpPr>
              <xdr:cNvPr id="32" name="Gruppieren 31">
                <a:extLst>
                  <a:ext uri="{FF2B5EF4-FFF2-40B4-BE49-F238E27FC236}">
                    <a16:creationId xmlns:a16="http://schemas.microsoft.com/office/drawing/2014/main" id="{00000000-0008-0000-0300-000020000000}"/>
                  </a:ext>
                </a:extLst>
              </xdr:cNvPr>
              <xdr:cNvGrpSpPr/>
            </xdr:nvGrpSpPr>
            <xdr:grpSpPr>
              <a:xfrm>
                <a:off x="2242573" y="81577"/>
                <a:ext cx="11129766" cy="896203"/>
                <a:chOff x="2242573" y="81577"/>
                <a:chExt cx="11129766" cy="896203"/>
              </a:xfrm>
            </xdr:grpSpPr>
            <xdr:sp macro="" textlink="$H$6">
              <xdr:nvSpPr>
                <xdr:cNvPr id="27666" name="Textfeld 27665">
                  <a:extLst>
                    <a:ext uri="{FF2B5EF4-FFF2-40B4-BE49-F238E27FC236}">
                      <a16:creationId xmlns:a16="http://schemas.microsoft.com/office/drawing/2014/main" id="{00000000-0008-0000-0300-0000126C0000}"/>
                    </a:ext>
                  </a:extLst>
                </xdr:cNvPr>
                <xdr:cNvSpPr txBox="1"/>
              </xdr:nvSpPr>
              <xdr:spPr>
                <a:xfrm>
                  <a:off x="2242573" y="150495"/>
                  <a:ext cx="8854308" cy="51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10BA7C-912F-4F61-AEC6-1B3C6025A196}" type="TxLink">
                    <a:rPr lang="en-US" sz="2000" b="1" i="0" u="none" strike="noStrike">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pPr/>
                    <a:t> </a:t>
                  </a:fld>
                  <a:endParaRPr lang="de-CH" sz="2000" b="1">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nvGrpSpPr>
                <xdr:cNvPr id="31" name="Gruppieren 30">
                  <a:extLst>
                    <a:ext uri="{FF2B5EF4-FFF2-40B4-BE49-F238E27FC236}">
                      <a16:creationId xmlns:a16="http://schemas.microsoft.com/office/drawing/2014/main" id="{00000000-0008-0000-0300-00001F000000}"/>
                    </a:ext>
                  </a:extLst>
                </xdr:cNvPr>
                <xdr:cNvGrpSpPr/>
              </xdr:nvGrpSpPr>
              <xdr:grpSpPr>
                <a:xfrm>
                  <a:off x="11434308" y="81577"/>
                  <a:ext cx="1938031" cy="896203"/>
                  <a:chOff x="11434308" y="81577"/>
                  <a:chExt cx="1938031" cy="896203"/>
                </a:xfrm>
              </xdr:grpSpPr>
              <xdr:grpSp>
                <xdr:nvGrpSpPr>
                  <xdr:cNvPr id="30" name="Gruppieren 29">
                    <a:extLst>
                      <a:ext uri="{FF2B5EF4-FFF2-40B4-BE49-F238E27FC236}">
                        <a16:creationId xmlns:a16="http://schemas.microsoft.com/office/drawing/2014/main" id="{00000000-0008-0000-0300-00001E000000}"/>
                      </a:ext>
                    </a:extLst>
                  </xdr:cNvPr>
                  <xdr:cNvGrpSpPr/>
                </xdr:nvGrpSpPr>
                <xdr:grpSpPr>
                  <a:xfrm>
                    <a:off x="11434308" y="81577"/>
                    <a:ext cx="1921851" cy="355490"/>
                    <a:chOff x="11462284" y="235443"/>
                    <a:chExt cx="1918520" cy="360818"/>
                  </a:xfrm>
                </xdr:grpSpPr>
                <xdr:grpSp>
                  <xdr:nvGrpSpPr>
                    <xdr:cNvPr id="27" name="Gruppieren 26">
                      <a:extLst>
                        <a:ext uri="{FF2B5EF4-FFF2-40B4-BE49-F238E27FC236}">
                          <a16:creationId xmlns:a16="http://schemas.microsoft.com/office/drawing/2014/main" id="{00000000-0008-0000-0300-00001B000000}"/>
                        </a:ext>
                      </a:extLst>
                    </xdr:cNvPr>
                    <xdr:cNvGrpSpPr/>
                  </xdr:nvGrpSpPr>
                  <xdr:grpSpPr>
                    <a:xfrm>
                      <a:off x="11462284" y="322252"/>
                      <a:ext cx="188320" cy="187200"/>
                      <a:chOff x="11279111" y="342879"/>
                      <a:chExt cx="188320" cy="187200"/>
                    </a:xfrm>
                  </xdr:grpSpPr>
                  <xdr:sp macro="[0]!Zeilen_einfügen" textlink="">
                    <xdr:nvSpPr>
                      <xdr:cNvPr id="27659" name="Grafik 35" descr="Markee nicht mehr folgen mit einfarbiger Füllung">
                        <a:extLst>
                          <a:ext uri="{FF2B5EF4-FFF2-40B4-BE49-F238E27FC236}">
                            <a16:creationId xmlns:a16="http://schemas.microsoft.com/office/drawing/2014/main" id="{00000000-0008-0000-0300-00000B6C0000}"/>
                          </a:ext>
                        </a:extLst>
                      </xdr:cNvPr>
                      <xdr:cNvSpPr/>
                    </xdr:nvSpPr>
                    <xdr:spPr>
                      <a:xfrm>
                        <a:off x="11279111" y="342879"/>
                        <a:ext cx="188320" cy="187200"/>
                      </a:xfrm>
                      <a:custGeom>
                        <a:avLst/>
                        <a:gdLst>
                          <a:gd name="connsiteX0" fmla="*/ 92736 w 185472"/>
                          <a:gd name="connsiteY0" fmla="*/ 0 h 386510"/>
                          <a:gd name="connsiteX1" fmla="*/ 0 w 185472"/>
                          <a:gd name="connsiteY1" fmla="*/ 193255 h 386510"/>
                          <a:gd name="connsiteX2" fmla="*/ 92736 w 185472"/>
                          <a:gd name="connsiteY2" fmla="*/ 386511 h 386510"/>
                          <a:gd name="connsiteX3" fmla="*/ 185472 w 185472"/>
                          <a:gd name="connsiteY3" fmla="*/ 193255 h 386510"/>
                          <a:gd name="connsiteX4" fmla="*/ 185472 w 185472"/>
                          <a:gd name="connsiteY4" fmla="*/ 193240 h 386510"/>
                          <a:gd name="connsiteX5" fmla="*/ 92807 w 185472"/>
                          <a:gd name="connsiteY5" fmla="*/ 0 h 386510"/>
                          <a:gd name="connsiteX6" fmla="*/ 92736 w 185472"/>
                          <a:gd name="connsiteY6" fmla="*/ 0 h 386510"/>
                          <a:gd name="connsiteX7" fmla="*/ 135758 w 185472"/>
                          <a:gd name="connsiteY7" fmla="*/ 210460 h 386510"/>
                          <a:gd name="connsiteX8" fmla="*/ 49714 w 185472"/>
                          <a:gd name="connsiteY8" fmla="*/ 210460 h 386510"/>
                          <a:gd name="connsiteX9" fmla="*/ 49714 w 185472"/>
                          <a:gd name="connsiteY9" fmla="*/ 176061 h 386510"/>
                          <a:gd name="connsiteX10" fmla="*/ 135758 w 185472"/>
                          <a:gd name="connsiteY10" fmla="*/ 176061 h 386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85472" h="386510">
                            <a:moveTo>
                              <a:pt x="92736" y="0"/>
                            </a:moveTo>
                            <a:cubicBezTo>
                              <a:pt x="41519" y="0"/>
                              <a:pt x="0" y="86523"/>
                              <a:pt x="0" y="193255"/>
                            </a:cubicBezTo>
                            <a:cubicBezTo>
                              <a:pt x="0" y="299987"/>
                              <a:pt x="41519" y="386511"/>
                              <a:pt x="92736" y="386511"/>
                            </a:cubicBezTo>
                            <a:cubicBezTo>
                              <a:pt x="143953" y="386511"/>
                              <a:pt x="185472" y="299987"/>
                              <a:pt x="185472" y="193255"/>
                            </a:cubicBezTo>
                            <a:cubicBezTo>
                              <a:pt x="185472" y="193250"/>
                              <a:pt x="185472" y="193245"/>
                              <a:pt x="185472" y="193240"/>
                            </a:cubicBezTo>
                            <a:cubicBezTo>
                              <a:pt x="185490" y="86553"/>
                              <a:pt x="144002" y="37"/>
                              <a:pt x="92807" y="0"/>
                            </a:cubicBezTo>
                            <a:cubicBezTo>
                              <a:pt x="92783" y="0"/>
                              <a:pt x="92760" y="0"/>
                              <a:pt x="92736" y="0"/>
                            </a:cubicBezTo>
                            <a:close/>
                            <a:moveTo>
                              <a:pt x="135758" y="210460"/>
                            </a:moveTo>
                            <a:lnTo>
                              <a:pt x="49714" y="210460"/>
                            </a:lnTo>
                            <a:lnTo>
                              <a:pt x="49714" y="176061"/>
                            </a:lnTo>
                            <a:lnTo>
                              <a:pt x="135758" y="176061"/>
                            </a:lnTo>
                            <a:close/>
                          </a:path>
                        </a:pathLst>
                      </a:custGeom>
                      <a:solidFill>
                        <a:schemeClr val="bg1"/>
                      </a:solidFill>
                      <a:ln w="2381" cap="flat">
                        <a:noFill/>
                        <a:prstDash val="solid"/>
                        <a:miter/>
                      </a:ln>
                    </xdr:spPr>
                    <xdr:txBody>
                      <a:bodyPr rtlCol="0" anchor="ctr"/>
                      <a:lstStyle/>
                      <a:p>
                        <a:endParaRPr lang="de-CH"/>
                      </a:p>
                    </xdr:txBody>
                  </xdr:sp>
                  <xdr:cxnSp macro="[0]!Zeilen_einfügen">
                    <xdr:nvCxnSpPr>
                      <xdr:cNvPr id="27661" name="Gerader Verbinder 27660">
                        <a:extLst>
                          <a:ext uri="{FF2B5EF4-FFF2-40B4-BE49-F238E27FC236}">
                            <a16:creationId xmlns:a16="http://schemas.microsoft.com/office/drawing/2014/main" id="{00000000-0008-0000-0300-00000D6C0000}"/>
                          </a:ext>
                        </a:extLst>
                      </xdr:cNvPr>
                      <xdr:cNvCxnSpPr/>
                    </xdr:nvCxnSpPr>
                    <xdr:spPr>
                      <a:xfrm>
                        <a:off x="11373271" y="388757"/>
                        <a:ext cx="0" cy="94863"/>
                      </a:xfrm>
                      <a:prstGeom prst="line">
                        <a:avLst/>
                      </a:prstGeom>
                      <a:solidFill>
                        <a:schemeClr val="bg1"/>
                      </a:solidFill>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0]!Zeilen_einfügen" textlink="LNG!F413">
                  <xdr:nvSpPr>
                    <xdr:cNvPr id="27667" name="Textfeld 27666">
                      <a:extLst>
                        <a:ext uri="{FF2B5EF4-FFF2-40B4-BE49-F238E27FC236}">
                          <a16:creationId xmlns:a16="http://schemas.microsoft.com/office/drawing/2014/main" id="{00000000-0008-0000-0300-0000136C0000}"/>
                        </a:ext>
                      </a:extLst>
                    </xdr:cNvPr>
                    <xdr:cNvSpPr txBox="1"/>
                  </xdr:nvSpPr>
                  <xdr:spPr>
                    <a:xfrm>
                      <a:off x="11664429" y="235443"/>
                      <a:ext cx="1716375" cy="360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34B4FA-7DB9-4EB2-A4AB-5DE53CC64F16}" type="TxLink">
                        <a:rPr lang="en-US" sz="1200" b="1" i="0" u="none" strike="noStrike">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pPr/>
                        <a:t>Zeile duplizieren</a:t>
                      </a:fld>
                      <a:endParaRPr lang="de-CH" sz="1200" b="1">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grpSp>
                <xdr:nvGrpSpPr>
                  <xdr:cNvPr id="29" name="Gruppieren 28">
                    <a:extLst>
                      <a:ext uri="{FF2B5EF4-FFF2-40B4-BE49-F238E27FC236}">
                        <a16:creationId xmlns:a16="http://schemas.microsoft.com/office/drawing/2014/main" id="{00000000-0008-0000-0300-00001D000000}"/>
                      </a:ext>
                    </a:extLst>
                  </xdr:cNvPr>
                  <xdr:cNvGrpSpPr/>
                </xdr:nvGrpSpPr>
                <xdr:grpSpPr>
                  <a:xfrm>
                    <a:off x="11459839" y="592852"/>
                    <a:ext cx="1912500" cy="384928"/>
                    <a:chOff x="11458507" y="598180"/>
                    <a:chExt cx="1909169" cy="391590"/>
                  </a:xfrm>
                </xdr:grpSpPr>
                <xdr:sp macro="[0]!Zeilen_löchen" textlink="">
                  <xdr:nvSpPr>
                    <xdr:cNvPr id="27658" name="Grafik 35" descr="Markee nicht mehr folgen mit einfarbiger Füllung">
                      <a:extLst>
                        <a:ext uri="{FF2B5EF4-FFF2-40B4-BE49-F238E27FC236}">
                          <a16:creationId xmlns:a16="http://schemas.microsoft.com/office/drawing/2014/main" id="{00000000-0008-0000-0300-00000A6C0000}"/>
                        </a:ext>
                      </a:extLst>
                    </xdr:cNvPr>
                    <xdr:cNvSpPr/>
                  </xdr:nvSpPr>
                  <xdr:spPr>
                    <a:xfrm>
                      <a:off x="11458507" y="701003"/>
                      <a:ext cx="185735" cy="185945"/>
                    </a:xfrm>
                    <a:custGeom>
                      <a:avLst/>
                      <a:gdLst>
                        <a:gd name="connsiteX0" fmla="*/ 92736 w 185472"/>
                        <a:gd name="connsiteY0" fmla="*/ 0 h 386510"/>
                        <a:gd name="connsiteX1" fmla="*/ 0 w 185472"/>
                        <a:gd name="connsiteY1" fmla="*/ 193255 h 386510"/>
                        <a:gd name="connsiteX2" fmla="*/ 92736 w 185472"/>
                        <a:gd name="connsiteY2" fmla="*/ 386511 h 386510"/>
                        <a:gd name="connsiteX3" fmla="*/ 185472 w 185472"/>
                        <a:gd name="connsiteY3" fmla="*/ 193255 h 386510"/>
                        <a:gd name="connsiteX4" fmla="*/ 185472 w 185472"/>
                        <a:gd name="connsiteY4" fmla="*/ 193240 h 386510"/>
                        <a:gd name="connsiteX5" fmla="*/ 92807 w 185472"/>
                        <a:gd name="connsiteY5" fmla="*/ 0 h 386510"/>
                        <a:gd name="connsiteX6" fmla="*/ 92736 w 185472"/>
                        <a:gd name="connsiteY6" fmla="*/ 0 h 386510"/>
                        <a:gd name="connsiteX7" fmla="*/ 135758 w 185472"/>
                        <a:gd name="connsiteY7" fmla="*/ 210460 h 386510"/>
                        <a:gd name="connsiteX8" fmla="*/ 49714 w 185472"/>
                        <a:gd name="connsiteY8" fmla="*/ 210460 h 386510"/>
                        <a:gd name="connsiteX9" fmla="*/ 49714 w 185472"/>
                        <a:gd name="connsiteY9" fmla="*/ 176061 h 386510"/>
                        <a:gd name="connsiteX10" fmla="*/ 135758 w 185472"/>
                        <a:gd name="connsiteY10" fmla="*/ 176061 h 386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85472" h="386510">
                          <a:moveTo>
                            <a:pt x="92736" y="0"/>
                          </a:moveTo>
                          <a:cubicBezTo>
                            <a:pt x="41519" y="0"/>
                            <a:pt x="0" y="86523"/>
                            <a:pt x="0" y="193255"/>
                          </a:cubicBezTo>
                          <a:cubicBezTo>
                            <a:pt x="0" y="299987"/>
                            <a:pt x="41519" y="386511"/>
                            <a:pt x="92736" y="386511"/>
                          </a:cubicBezTo>
                          <a:cubicBezTo>
                            <a:pt x="143953" y="386511"/>
                            <a:pt x="185472" y="299987"/>
                            <a:pt x="185472" y="193255"/>
                          </a:cubicBezTo>
                          <a:cubicBezTo>
                            <a:pt x="185472" y="193250"/>
                            <a:pt x="185472" y="193245"/>
                            <a:pt x="185472" y="193240"/>
                          </a:cubicBezTo>
                          <a:cubicBezTo>
                            <a:pt x="185490" y="86553"/>
                            <a:pt x="144002" y="37"/>
                            <a:pt x="92807" y="0"/>
                          </a:cubicBezTo>
                          <a:cubicBezTo>
                            <a:pt x="92783" y="0"/>
                            <a:pt x="92760" y="0"/>
                            <a:pt x="92736" y="0"/>
                          </a:cubicBezTo>
                          <a:close/>
                          <a:moveTo>
                            <a:pt x="135758" y="210460"/>
                          </a:moveTo>
                          <a:lnTo>
                            <a:pt x="49714" y="210460"/>
                          </a:lnTo>
                          <a:lnTo>
                            <a:pt x="49714" y="176061"/>
                          </a:lnTo>
                          <a:lnTo>
                            <a:pt x="135758" y="176061"/>
                          </a:lnTo>
                          <a:close/>
                        </a:path>
                      </a:pathLst>
                    </a:custGeom>
                    <a:solidFill>
                      <a:schemeClr val="bg1"/>
                    </a:solidFill>
                    <a:ln w="2381" cap="flat">
                      <a:noFill/>
                      <a:prstDash val="solid"/>
                      <a:miter/>
                    </a:ln>
                  </xdr:spPr>
                  <xdr:txBody>
                    <a:bodyPr rtlCol="0" anchor="ctr"/>
                    <a:lstStyle/>
                    <a:p>
                      <a:endParaRPr lang="de-CH"/>
                    </a:p>
                  </xdr:txBody>
                </xdr:sp>
                <xdr:sp macro="[0]!Zeilen_löchen" textlink="LNG!F414">
                  <xdr:nvSpPr>
                    <xdr:cNvPr id="27668" name="Textfeld 27667">
                      <a:extLst>
                        <a:ext uri="{FF2B5EF4-FFF2-40B4-BE49-F238E27FC236}">
                          <a16:creationId xmlns:a16="http://schemas.microsoft.com/office/drawing/2014/main" id="{00000000-0008-0000-0300-0000146C0000}"/>
                        </a:ext>
                      </a:extLst>
                    </xdr:cNvPr>
                    <xdr:cNvSpPr txBox="1"/>
                  </xdr:nvSpPr>
                  <xdr:spPr>
                    <a:xfrm>
                      <a:off x="11668299" y="598180"/>
                      <a:ext cx="1699377" cy="391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CA1D21-4C96-4368-A7FA-D9E08CF6D119}" type="TxLink">
                        <a:rPr lang="en-US" sz="1200" b="1" i="0" u="none" strike="noStrike">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pPr/>
                        <a:t>Zeile entfernen</a:t>
                      </a:fld>
                      <a:endParaRPr lang="en-US" sz="1200" b="1" i="0" u="none" strike="noStrike">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grpSp>
          </xdr:grpSp>
        </xdr:grpSp>
        <xdr:grpSp>
          <xdr:nvGrpSpPr>
            <xdr:cNvPr id="34" name="Gruppieren 33">
              <a:extLst>
                <a:ext uri="{FF2B5EF4-FFF2-40B4-BE49-F238E27FC236}">
                  <a16:creationId xmlns:a16="http://schemas.microsoft.com/office/drawing/2014/main" id="{00000000-0008-0000-0300-000022000000}"/>
                </a:ext>
              </a:extLst>
            </xdr:cNvPr>
            <xdr:cNvGrpSpPr/>
          </xdr:nvGrpSpPr>
          <xdr:grpSpPr>
            <a:xfrm>
              <a:off x="674455" y="123264"/>
              <a:ext cx="1538135" cy="640114"/>
              <a:chOff x="676836" y="123264"/>
              <a:chExt cx="1536774" cy="642666"/>
            </a:xfrm>
          </xdr:grpSpPr>
          <xdr:pic>
            <xdr:nvPicPr>
              <xdr:cNvPr id="60" name="Graphic 18">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040574" y="248797"/>
                <a:ext cx="33600" cy="517133"/>
              </a:xfrm>
              <a:prstGeom prst="rect">
                <a:avLst/>
              </a:prstGeom>
            </xdr:spPr>
          </xdr:pic>
          <xdr:pic macro="[0]!btn_home">
            <xdr:nvPicPr>
              <xdr:cNvPr id="23" name="Grafik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36" y="123264"/>
                <a:ext cx="1536774" cy="589110"/>
              </a:xfrm>
              <a:prstGeom prst="rect">
                <a:avLst/>
              </a:prstGeom>
            </xdr:spPr>
          </xdr:pic>
        </xdr:grpSp>
      </xdr:grpSp>
    </xdr:grpSp>
    <xdr:clientData/>
  </xdr:twoCellAnchor>
  <xdr:twoCellAnchor>
    <xdr:from>
      <xdr:col>18</xdr:col>
      <xdr:colOff>489858</xdr:colOff>
      <xdr:row>1</xdr:row>
      <xdr:rowOff>143923</xdr:rowOff>
    </xdr:from>
    <xdr:to>
      <xdr:col>21</xdr:col>
      <xdr:colOff>151004</xdr:colOff>
      <xdr:row>2</xdr:row>
      <xdr:rowOff>186885</xdr:rowOff>
    </xdr:to>
    <xdr:grpSp>
      <xdr:nvGrpSpPr>
        <xdr:cNvPr id="26" name="Gruppieren 25">
          <a:extLst>
            <a:ext uri="{FF2B5EF4-FFF2-40B4-BE49-F238E27FC236}">
              <a16:creationId xmlns:a16="http://schemas.microsoft.com/office/drawing/2014/main" id="{00000000-0008-0000-0300-00001A000000}"/>
            </a:ext>
          </a:extLst>
        </xdr:cNvPr>
        <xdr:cNvGrpSpPr/>
      </xdr:nvGrpSpPr>
      <xdr:grpSpPr>
        <a:xfrm>
          <a:off x="15494591" y="303943"/>
          <a:ext cx="2120501" cy="425867"/>
          <a:chOff x="15105943" y="307209"/>
          <a:chExt cx="1950575" cy="423962"/>
        </a:xfrm>
      </xdr:grpSpPr>
      <xdr:sp macro="[0]!Print_Generic" textlink="LNG!F378">
        <xdr:nvSpPr>
          <xdr:cNvPr id="28" name="Print">
            <a:extLst>
              <a:ext uri="{FF2B5EF4-FFF2-40B4-BE49-F238E27FC236}">
                <a16:creationId xmlns:a16="http://schemas.microsoft.com/office/drawing/2014/main" id="{00000000-0008-0000-0300-00001C000000}"/>
              </a:ext>
            </a:extLst>
          </xdr:cNvPr>
          <xdr:cNvSpPr/>
        </xdr:nvSpPr>
        <xdr:spPr>
          <a:xfrm>
            <a:off x="15105943" y="307209"/>
            <a:ext cx="1950575" cy="423962"/>
          </a:xfrm>
          <a:prstGeom prst="roundRect">
            <a:avLst/>
          </a:prstGeom>
          <a:solidFill>
            <a:srgbClr val="CCD6E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B256CB97-2967-46CA-9E42-09DFC328DB35}" type="TxLink">
              <a:rPr lang="en-US" sz="1200" b="1" i="0" u="none" strike="noStrike">
                <a:solidFill>
                  <a:srgbClr val="000000"/>
                </a:solidFill>
                <a:latin typeface="Arial"/>
                <a:cs typeface="Arial"/>
              </a:rPr>
              <a:pPr algn="r"/>
              <a:t>Als PDF exportieren</a:t>
            </a:fld>
            <a:endParaRPr lang="de-CH" sz="1200" b="1">
              <a:solidFill>
                <a:sysClr val="windowText" lastClr="000000"/>
              </a:solidFill>
              <a:latin typeface="Arial" panose="020B0604020202020204" pitchFamily="34" charset="0"/>
              <a:cs typeface="Arial" panose="020B0604020202020204" pitchFamily="34" charset="0"/>
            </a:endParaRPr>
          </a:p>
        </xdr:txBody>
      </xdr:sp>
      <xdr:pic>
        <xdr:nvPicPr>
          <xdr:cNvPr id="37" name="PrintIcon">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233491" y="425734"/>
            <a:ext cx="114187" cy="189636"/>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44359</xdr:colOff>
      <xdr:row>29</xdr:row>
      <xdr:rowOff>38100</xdr:rowOff>
    </xdr:from>
    <xdr:to>
      <xdr:col>13</xdr:col>
      <xdr:colOff>583845</xdr:colOff>
      <xdr:row>57</xdr:row>
      <xdr:rowOff>129540</xdr:rowOff>
    </xdr:to>
    <xdr:graphicFrame macro="">
      <xdr:nvGraphicFramePr>
        <xdr:cNvPr id="24" name="Diagramm 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262724</xdr:colOff>
      <xdr:row>1</xdr:row>
      <xdr:rowOff>26091</xdr:rowOff>
    </xdr:from>
    <xdr:to>
      <xdr:col>1</xdr:col>
      <xdr:colOff>567761</xdr:colOff>
      <xdr:row>1</xdr:row>
      <xdr:rowOff>292050</xdr:rowOff>
    </xdr:to>
    <xdr:pic macro="[0]!btn_home">
      <xdr:nvPicPr>
        <xdr:cNvPr id="14" name="Graphic 9">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69789" y="266287"/>
          <a:ext cx="301227" cy="253575"/>
        </a:xfrm>
        <a:prstGeom prst="rect">
          <a:avLst/>
        </a:prstGeom>
      </xdr:spPr>
    </xdr:pic>
    <xdr:clientData/>
  </xdr:twoCellAnchor>
  <xdr:twoCellAnchor editAs="oneCell">
    <xdr:from>
      <xdr:col>3</xdr:col>
      <xdr:colOff>171068</xdr:colOff>
      <xdr:row>0</xdr:row>
      <xdr:rowOff>204484</xdr:rowOff>
    </xdr:from>
    <xdr:to>
      <xdr:col>3</xdr:col>
      <xdr:colOff>189068</xdr:colOff>
      <xdr:row>2</xdr:row>
      <xdr:rowOff>149391</xdr:rowOff>
    </xdr:to>
    <xdr:pic>
      <xdr:nvPicPr>
        <xdr:cNvPr id="17" name="Graphic 15">
          <a:extLst>
            <a:ext uri="{FF2B5EF4-FFF2-40B4-BE49-F238E27FC236}">
              <a16:creationId xmlns:a16="http://schemas.microsoft.com/office/drawing/2014/main" id="{00000000-0008-0000-0400-000011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97645" y="204484"/>
          <a:ext cx="18000" cy="540000"/>
        </a:xfrm>
        <a:prstGeom prst="rect">
          <a:avLst/>
        </a:prstGeom>
      </xdr:spPr>
    </xdr:pic>
    <xdr:clientData/>
  </xdr:twoCellAnchor>
  <xdr:twoCellAnchor>
    <xdr:from>
      <xdr:col>4</xdr:col>
      <xdr:colOff>93952</xdr:colOff>
      <xdr:row>0</xdr:row>
      <xdr:rowOff>134300</xdr:rowOff>
    </xdr:from>
    <xdr:to>
      <xdr:col>11</xdr:col>
      <xdr:colOff>3144</xdr:colOff>
      <xdr:row>1</xdr:row>
      <xdr:rowOff>346914</xdr:rowOff>
    </xdr:to>
    <xdr:sp macro="" textlink="LNG!F29">
      <xdr:nvSpPr>
        <xdr:cNvPr id="20" name="Textfeld 19">
          <a:extLst>
            <a:ext uri="{FF2B5EF4-FFF2-40B4-BE49-F238E27FC236}">
              <a16:creationId xmlns:a16="http://schemas.microsoft.com/office/drawing/2014/main" id="{00000000-0008-0000-0400-000014000000}"/>
            </a:ext>
          </a:extLst>
        </xdr:cNvPr>
        <xdr:cNvSpPr txBox="1"/>
      </xdr:nvSpPr>
      <xdr:spPr>
        <a:xfrm>
          <a:off x="1911029" y="134300"/>
          <a:ext cx="6364211" cy="43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ED6C57-96F5-409E-954E-C051E9D8DEB3}" type="TxLink">
            <a:rPr lang="en-US" sz="1800" b="1" i="0" u="none" strike="noStrike">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pPr/>
            <a:t>Zustandsauswertung</a:t>
          </a:fld>
          <a:endParaRPr lang="de-CH" sz="1800" b="1">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4</xdr:col>
      <xdr:colOff>105045</xdr:colOff>
      <xdr:row>1</xdr:row>
      <xdr:rowOff>258592</xdr:rowOff>
    </xdr:from>
    <xdr:to>
      <xdr:col>11</xdr:col>
      <xdr:colOff>59957</xdr:colOff>
      <xdr:row>4</xdr:row>
      <xdr:rowOff>72687</xdr:rowOff>
    </xdr:to>
    <xdr:sp macro="" textlink="Objekterfassung!E3">
      <xdr:nvSpPr>
        <xdr:cNvPr id="21" name="Textfeld 20">
          <a:extLst>
            <a:ext uri="{FF2B5EF4-FFF2-40B4-BE49-F238E27FC236}">
              <a16:creationId xmlns:a16="http://schemas.microsoft.com/office/drawing/2014/main" id="{00000000-0008-0000-0400-000015000000}"/>
            </a:ext>
          </a:extLst>
        </xdr:cNvPr>
        <xdr:cNvSpPr txBox="1"/>
      </xdr:nvSpPr>
      <xdr:spPr>
        <a:xfrm>
          <a:off x="1922122" y="485727"/>
          <a:ext cx="6409931" cy="524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CB54F4-B427-4B1F-92F8-38A4F20E3B43}" type="TxLink">
            <a:rPr lang="en-US" sz="1200" b="0" i="0" u="none" strike="noStrike">
              <a:solidFill>
                <a:srgbClr val="FFFFFF"/>
              </a:solidFill>
              <a:latin typeface="Arial Unicode MS"/>
              <a:ea typeface="Arial Unicode MS"/>
              <a:cs typeface="Arial Unicode MS"/>
            </a:rPr>
            <a:pPr/>
            <a:t> </a:t>
          </a:fld>
          <a:endParaRPr lang="de-CH" sz="1800" b="1">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editAs="oneCell">
    <xdr:from>
      <xdr:col>1</xdr:col>
      <xdr:colOff>67974</xdr:colOff>
      <xdr:row>4</xdr:row>
      <xdr:rowOff>50465</xdr:rowOff>
    </xdr:from>
    <xdr:to>
      <xdr:col>1</xdr:col>
      <xdr:colOff>193974</xdr:colOff>
      <xdr:row>4</xdr:row>
      <xdr:rowOff>306065</xdr:rowOff>
    </xdr:to>
    <xdr:pic macro="[0]!back_fromCharts">
      <xdr:nvPicPr>
        <xdr:cNvPr id="22" name="Graphic 13">
          <a:extLst>
            <a:ext uri="{FF2B5EF4-FFF2-40B4-BE49-F238E27FC236}">
              <a16:creationId xmlns:a16="http://schemas.microsoft.com/office/drawing/2014/main" id="{00000000-0008-0000-0400-000016000000}"/>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66757" y="1002965"/>
          <a:ext cx="126000" cy="255600"/>
        </a:xfrm>
        <a:prstGeom prst="rect">
          <a:avLst/>
        </a:prstGeom>
      </xdr:spPr>
    </xdr:pic>
    <xdr:clientData/>
  </xdr:twoCellAnchor>
  <xdr:twoCellAnchor editAs="oneCell">
    <xdr:from>
      <xdr:col>14</xdr:col>
      <xdr:colOff>431722</xdr:colOff>
      <xdr:row>4</xdr:row>
      <xdr:rowOff>50465</xdr:rowOff>
    </xdr:from>
    <xdr:to>
      <xdr:col>14</xdr:col>
      <xdr:colOff>558466</xdr:colOff>
      <xdr:row>4</xdr:row>
      <xdr:rowOff>306065</xdr:rowOff>
    </xdr:to>
    <xdr:pic macro="[0]!btn_nextFromZustandauswertung">
      <xdr:nvPicPr>
        <xdr:cNvPr id="23" name="Graphic 19">
          <a:extLst>
            <a:ext uri="{FF2B5EF4-FFF2-40B4-BE49-F238E27FC236}">
              <a16:creationId xmlns:a16="http://schemas.microsoft.com/office/drawing/2014/main" id="{00000000-0008-0000-0400-000017000000}"/>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10800000">
          <a:off x="11190831" y="1002965"/>
          <a:ext cx="129600" cy="255600"/>
        </a:xfrm>
        <a:prstGeom prst="rect">
          <a:avLst/>
        </a:prstGeom>
      </xdr:spPr>
    </xdr:pic>
    <xdr:clientData/>
  </xdr:twoCellAnchor>
  <xdr:twoCellAnchor>
    <xdr:from>
      <xdr:col>8</xdr:col>
      <xdr:colOff>720436</xdr:colOff>
      <xdr:row>12</xdr:row>
      <xdr:rowOff>78105</xdr:rowOff>
    </xdr:from>
    <xdr:to>
      <xdr:col>9</xdr:col>
      <xdr:colOff>748145</xdr:colOff>
      <xdr:row>18</xdr:row>
      <xdr:rowOff>124691</xdr:rowOff>
    </xdr:to>
    <xdr:sp macro="" textlink="">
      <xdr:nvSpPr>
        <xdr:cNvPr id="30" name="Circle">
          <a:extLst>
            <a:ext uri="{FF2B5EF4-FFF2-40B4-BE49-F238E27FC236}">
              <a16:creationId xmlns:a16="http://schemas.microsoft.com/office/drawing/2014/main" id="{00000000-0008-0000-0400-00001E000000}"/>
            </a:ext>
          </a:extLst>
        </xdr:cNvPr>
        <xdr:cNvSpPr/>
      </xdr:nvSpPr>
      <xdr:spPr>
        <a:xfrm>
          <a:off x="6359236" y="2793596"/>
          <a:ext cx="1260764" cy="1265786"/>
        </a:xfrm>
        <a:prstGeom prst="ellipse">
          <a:avLst/>
        </a:prstGeom>
        <a:solidFill>
          <a:srgbClr val="13FF0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CH" sz="1100"/>
        </a:p>
      </xdr:txBody>
    </xdr:sp>
    <xdr:clientData/>
  </xdr:twoCellAnchor>
  <xdr:twoCellAnchor>
    <xdr:from>
      <xdr:col>8</xdr:col>
      <xdr:colOff>1031817</xdr:colOff>
      <xdr:row>14</xdr:row>
      <xdr:rowOff>149975</xdr:rowOff>
    </xdr:from>
    <xdr:to>
      <xdr:col>9</xdr:col>
      <xdr:colOff>379787</xdr:colOff>
      <xdr:row>15</xdr:row>
      <xdr:rowOff>235700</xdr:rowOff>
    </xdr:to>
    <xdr:sp macro="" textlink="$J$16">
      <xdr:nvSpPr>
        <xdr:cNvPr id="34" name="Textfeld 33">
          <a:extLst>
            <a:ext uri="{FF2B5EF4-FFF2-40B4-BE49-F238E27FC236}">
              <a16:creationId xmlns:a16="http://schemas.microsoft.com/office/drawing/2014/main" id="{00000000-0008-0000-0400-000022000000}"/>
            </a:ext>
          </a:extLst>
        </xdr:cNvPr>
        <xdr:cNvSpPr txBox="1"/>
      </xdr:nvSpPr>
      <xdr:spPr>
        <a:xfrm>
          <a:off x="6670617" y="3253393"/>
          <a:ext cx="581025" cy="279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145D6A-C0EC-4F4D-8780-430A957CCBF3}" type="TxLink">
            <a:rPr lang="en-US" sz="1400" b="1" i="0" u="none" strike="noStrike">
              <a:solidFill>
                <a:srgbClr val="000000"/>
              </a:solidFill>
              <a:latin typeface="Arial Unicode MS"/>
              <a:ea typeface="Arial Unicode MS"/>
              <a:cs typeface="Arial Unicode MS"/>
            </a:rPr>
            <a:pPr algn="ctr"/>
            <a:t>#DIV/0!</a:t>
          </a:fld>
          <a:endParaRPr lang="de-CH" sz="1100"/>
        </a:p>
      </xdr:txBody>
    </xdr:sp>
    <xdr:clientData/>
  </xdr:twoCellAnchor>
  <xdr:twoCellAnchor>
    <xdr:from>
      <xdr:col>3</xdr:col>
      <xdr:colOff>184593</xdr:colOff>
      <xdr:row>64</xdr:row>
      <xdr:rowOff>178621</xdr:rowOff>
    </xdr:from>
    <xdr:to>
      <xdr:col>5</xdr:col>
      <xdr:colOff>200809</xdr:colOff>
      <xdr:row>65</xdr:row>
      <xdr:rowOff>1165411</xdr:rowOff>
    </xdr:to>
    <xdr:grpSp>
      <xdr:nvGrpSpPr>
        <xdr:cNvPr id="2" name="Gruppieren 1">
          <a:extLst>
            <a:ext uri="{FF2B5EF4-FFF2-40B4-BE49-F238E27FC236}">
              <a16:creationId xmlns:a16="http://schemas.microsoft.com/office/drawing/2014/main" id="{00000000-0008-0000-0400-000002000000}"/>
            </a:ext>
          </a:extLst>
        </xdr:cNvPr>
        <xdr:cNvGrpSpPr/>
      </xdr:nvGrpSpPr>
      <xdr:grpSpPr>
        <a:xfrm>
          <a:off x="1901233" y="11338549"/>
          <a:ext cx="1303510" cy="1094637"/>
          <a:chOff x="1725930" y="15574720"/>
          <a:chExt cx="1269963" cy="1211804"/>
        </a:xfrm>
      </xdr:grpSpPr>
      <xdr:sp macro="" textlink="">
        <xdr:nvSpPr>
          <xdr:cNvPr id="35" name="Circle2">
            <a:extLst>
              <a:ext uri="{FF2B5EF4-FFF2-40B4-BE49-F238E27FC236}">
                <a16:creationId xmlns:a16="http://schemas.microsoft.com/office/drawing/2014/main" id="{00000000-0008-0000-0400-000023000000}"/>
              </a:ext>
            </a:extLst>
          </xdr:cNvPr>
          <xdr:cNvSpPr/>
        </xdr:nvSpPr>
        <xdr:spPr>
          <a:xfrm>
            <a:off x="1725930" y="15574720"/>
            <a:ext cx="1269963" cy="1211804"/>
          </a:xfrm>
          <a:prstGeom prst="ellips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CH" sz="1100"/>
          </a:p>
        </xdr:txBody>
      </xdr:sp>
      <xdr:sp macro="" textlink="$E$66">
        <xdr:nvSpPr>
          <xdr:cNvPr id="36" name="Textfeld 35">
            <a:extLst>
              <a:ext uri="{FF2B5EF4-FFF2-40B4-BE49-F238E27FC236}">
                <a16:creationId xmlns:a16="http://schemas.microsoft.com/office/drawing/2014/main" id="{00000000-0008-0000-0400-000024000000}"/>
              </a:ext>
            </a:extLst>
          </xdr:cNvPr>
          <xdr:cNvSpPr txBox="1"/>
        </xdr:nvSpPr>
        <xdr:spPr>
          <a:xfrm>
            <a:off x="2052694" y="16049289"/>
            <a:ext cx="60198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4B9869-1EE1-46B6-ADF8-F431469A4BB2}" type="TxLink">
              <a:rPr lang="en-US" sz="1400" b="1" i="0" u="none" strike="noStrike">
                <a:solidFill>
                  <a:srgbClr val="000000"/>
                </a:solidFill>
                <a:latin typeface="Arial Unicode MS" panose="020B0604020202020204" pitchFamily="34" charset="-128"/>
                <a:ea typeface="Arial Unicode MS" panose="020B0604020202020204" pitchFamily="34" charset="-128"/>
                <a:cs typeface="Arial Unicode MS" panose="020B0604020202020204" pitchFamily="34" charset="-128"/>
              </a:rPr>
              <a:pPr algn="ctr"/>
              <a:t>0</a:t>
            </a:fld>
            <a:endParaRPr lang="de-CH" sz="1400" b="1">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clientData/>
  </xdr:twoCellAnchor>
  <xdr:twoCellAnchor>
    <xdr:from>
      <xdr:col>12</xdr:col>
      <xdr:colOff>847837</xdr:colOff>
      <xdr:row>1</xdr:row>
      <xdr:rowOff>5155</xdr:rowOff>
    </xdr:from>
    <xdr:to>
      <xdr:col>15</xdr:col>
      <xdr:colOff>270376</xdr:colOff>
      <xdr:row>2</xdr:row>
      <xdr:rowOff>48878</xdr:rowOff>
    </xdr:to>
    <xdr:grpSp>
      <xdr:nvGrpSpPr>
        <xdr:cNvPr id="4" name="Gruppieren 3">
          <a:extLst>
            <a:ext uri="{FF2B5EF4-FFF2-40B4-BE49-F238E27FC236}">
              <a16:creationId xmlns:a16="http://schemas.microsoft.com/office/drawing/2014/main" id="{00000000-0008-0000-0400-000004000000}"/>
            </a:ext>
          </a:extLst>
        </xdr:cNvPr>
        <xdr:cNvGrpSpPr/>
      </xdr:nvGrpSpPr>
      <xdr:grpSpPr>
        <a:xfrm>
          <a:off x="10853189" y="225649"/>
          <a:ext cx="2010874" cy="374658"/>
          <a:chOff x="10339219" y="229273"/>
          <a:chExt cx="1887833" cy="413517"/>
        </a:xfrm>
      </xdr:grpSpPr>
      <xdr:sp macro="[0]!Print_Generic" textlink="LNG!F378">
        <xdr:nvSpPr>
          <xdr:cNvPr id="5" name="Rechteck: abgerundete Ecken 4">
            <a:extLst>
              <a:ext uri="{FF2B5EF4-FFF2-40B4-BE49-F238E27FC236}">
                <a16:creationId xmlns:a16="http://schemas.microsoft.com/office/drawing/2014/main" id="{00000000-0008-0000-0400-000005000000}"/>
              </a:ext>
            </a:extLst>
          </xdr:cNvPr>
          <xdr:cNvSpPr/>
        </xdr:nvSpPr>
        <xdr:spPr>
          <a:xfrm>
            <a:off x="10339219" y="229273"/>
            <a:ext cx="1887833" cy="413517"/>
          </a:xfrm>
          <a:prstGeom prst="roundRect">
            <a:avLst/>
          </a:prstGeom>
          <a:solidFill>
            <a:srgbClr val="CCD6E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B256CB97-2967-46CA-9E42-09DFC328DB35}" type="TxLink">
              <a:rPr lang="en-US" sz="1200" b="1" i="0" u="none" strike="noStrike">
                <a:solidFill>
                  <a:srgbClr val="000000"/>
                </a:solidFill>
                <a:latin typeface="Arial"/>
                <a:cs typeface="Arial"/>
              </a:rPr>
              <a:pPr algn="r"/>
              <a:t>Als PDF exportieren</a:t>
            </a:fld>
            <a:endParaRPr lang="de-CH" sz="1200" b="1">
              <a:solidFill>
                <a:sysClr val="windowText" lastClr="000000"/>
              </a:solidFill>
              <a:latin typeface="Arial" panose="020B0604020202020204" pitchFamily="34" charset="0"/>
              <a:cs typeface="Arial" panose="020B0604020202020204" pitchFamily="34" charset="0"/>
            </a:endParaRPr>
          </a:p>
        </xdr:txBody>
      </xdr:sp>
      <xdr:pic>
        <xdr:nvPicPr>
          <xdr:cNvPr id="6" name="Graphic 21">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471806" y="346737"/>
            <a:ext cx="106476" cy="179403"/>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833438</xdr:colOff>
      <xdr:row>1</xdr:row>
      <xdr:rowOff>89296</xdr:rowOff>
    </xdr:from>
    <xdr:to>
      <xdr:col>3</xdr:col>
      <xdr:colOff>22384</xdr:colOff>
      <xdr:row>2</xdr:row>
      <xdr:rowOff>213121</xdr:rowOff>
    </xdr:to>
    <xdr:pic>
      <xdr:nvPicPr>
        <xdr:cNvPr id="9" name="Graphic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49438" y="248046"/>
          <a:ext cx="32544" cy="514350"/>
        </a:xfrm>
        <a:prstGeom prst="rect">
          <a:avLst/>
        </a:prstGeom>
      </xdr:spPr>
    </xdr:pic>
    <xdr:clientData/>
  </xdr:twoCellAnchor>
  <xdr:twoCellAnchor editAs="oneCell">
    <xdr:from>
      <xdr:col>1</xdr:col>
      <xdr:colOff>142876</xdr:colOff>
      <xdr:row>4</xdr:row>
      <xdr:rowOff>39689</xdr:rowOff>
    </xdr:from>
    <xdr:to>
      <xdr:col>1</xdr:col>
      <xdr:colOff>282455</xdr:colOff>
      <xdr:row>4</xdr:row>
      <xdr:rowOff>289243</xdr:rowOff>
    </xdr:to>
    <xdr:pic macro="[0]!back_fromZAPP">
      <xdr:nvPicPr>
        <xdr:cNvPr id="13" name="Graphic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4376" y="1071564"/>
          <a:ext cx="133864" cy="247649"/>
        </a:xfrm>
        <a:prstGeom prst="rect">
          <a:avLst/>
        </a:prstGeom>
      </xdr:spPr>
    </xdr:pic>
    <xdr:clientData/>
  </xdr:twoCellAnchor>
  <xdr:twoCellAnchor editAs="oneCell">
    <xdr:from>
      <xdr:col>1</xdr:col>
      <xdr:colOff>0</xdr:colOff>
      <xdr:row>1</xdr:row>
      <xdr:rowOff>0</xdr:rowOff>
    </xdr:from>
    <xdr:to>
      <xdr:col>4</xdr:col>
      <xdr:colOff>15521</xdr:colOff>
      <xdr:row>2</xdr:row>
      <xdr:rowOff>210213</xdr:rowOff>
    </xdr:to>
    <xdr:pic macro="[0]!btn_home">
      <xdr:nvPicPr>
        <xdr:cNvPr id="3" name="Grafik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1500" y="161925"/>
          <a:ext cx="1533806" cy="581688"/>
        </a:xfrm>
        <a:prstGeom prst="rect">
          <a:avLst/>
        </a:prstGeom>
      </xdr:spPr>
    </xdr:pic>
    <xdr:clientData/>
  </xdr:twoCellAnchor>
  <xdr:twoCellAnchor>
    <xdr:from>
      <xdr:col>5</xdr:col>
      <xdr:colOff>1466850</xdr:colOff>
      <xdr:row>1</xdr:row>
      <xdr:rowOff>123825</xdr:rowOff>
    </xdr:from>
    <xdr:to>
      <xdr:col>7</xdr:col>
      <xdr:colOff>324206</xdr:colOff>
      <xdr:row>2</xdr:row>
      <xdr:rowOff>175796</xdr:rowOff>
    </xdr:to>
    <xdr:sp macro="[0]!ExportWorkbookAndSheets2" textlink="LNG!F453">
      <xdr:nvSpPr>
        <xdr:cNvPr id="2" name="Rechteck: abgerundete Ecken 1">
          <a:extLst>
            <a:ext uri="{FF2B5EF4-FFF2-40B4-BE49-F238E27FC236}">
              <a16:creationId xmlns:a16="http://schemas.microsoft.com/office/drawing/2014/main" id="{00000000-0008-0000-0500-000002000000}"/>
            </a:ext>
          </a:extLst>
        </xdr:cNvPr>
        <xdr:cNvSpPr/>
      </xdr:nvSpPr>
      <xdr:spPr>
        <a:xfrm>
          <a:off x="6219825" y="285750"/>
          <a:ext cx="2000606" cy="432971"/>
        </a:xfrm>
        <a:prstGeom prst="roundRect">
          <a:avLst/>
        </a:prstGeom>
        <a:solidFill>
          <a:srgbClr val="CCD6E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0737220-575D-423E-A52D-C714AC966BD2}" type="TxLink">
            <a:rPr lang="en-US" sz="1200" b="1" i="0" u="none" strike="noStrike">
              <a:solidFill>
                <a:srgbClr val="000000"/>
              </a:solidFill>
              <a:latin typeface="Arial"/>
              <a:cs typeface="Arial"/>
            </a:rPr>
            <a:pPr algn="ctr"/>
            <a:t>Abschluss ETab</a:t>
          </a:fld>
          <a:endParaRPr lang="de-CH" sz="12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4</xdr:col>
      <xdr:colOff>2640330</xdr:colOff>
      <xdr:row>5</xdr:row>
      <xdr:rowOff>102870</xdr:rowOff>
    </xdr:from>
    <xdr:to>
      <xdr:col>5</xdr:col>
      <xdr:colOff>1924050</xdr:colOff>
      <xdr:row>5</xdr:row>
      <xdr:rowOff>342900</xdr:rowOff>
    </xdr:to>
    <xdr:sp macro="" textlink="">
      <xdr:nvSpPr>
        <xdr:cNvPr id="4" name="Rechteck 3">
          <a:extLst>
            <a:ext uri="{FF2B5EF4-FFF2-40B4-BE49-F238E27FC236}">
              <a16:creationId xmlns:a16="http://schemas.microsoft.com/office/drawing/2014/main" id="{00000000-0008-0000-0500-000004000000}"/>
            </a:ext>
          </a:extLst>
        </xdr:cNvPr>
        <xdr:cNvSpPr/>
      </xdr:nvSpPr>
      <xdr:spPr>
        <a:xfrm>
          <a:off x="4726305" y="1464945"/>
          <a:ext cx="1950720" cy="240030"/>
        </a:xfrm>
        <a:prstGeom prst="rect">
          <a:avLst/>
        </a:prstGeom>
        <a:solidFill>
          <a:schemeClr val="bg1">
            <a:lumMod val="95000"/>
            <a:alpha val="24000"/>
          </a:schemeClr>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CH"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24</xdr:col>
      <xdr:colOff>19050</xdr:colOff>
      <xdr:row>2</xdr:row>
      <xdr:rowOff>19050</xdr:rowOff>
    </xdr:from>
    <xdr:to>
      <xdr:col>27</xdr:col>
      <xdr:colOff>366918</xdr:colOff>
      <xdr:row>5</xdr:row>
      <xdr:rowOff>131366</xdr:rowOff>
    </xdr:to>
    <xdr:pic>
      <xdr:nvPicPr>
        <xdr:cNvPr id="4" name="logo_suisse">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17764125" y="457200"/>
          <a:ext cx="2176668" cy="6171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585788</xdr:colOff>
      <xdr:row>1</xdr:row>
      <xdr:rowOff>0</xdr:rowOff>
    </xdr:from>
    <xdr:to>
      <xdr:col>39</xdr:col>
      <xdr:colOff>322898</xdr:colOff>
      <xdr:row>4</xdr:row>
      <xdr:rowOff>114300</xdr:rowOff>
    </xdr:to>
    <xdr:pic>
      <xdr:nvPicPr>
        <xdr:cNvPr id="2" name="top_banner">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541163" y="161925"/>
          <a:ext cx="5219700" cy="6000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581364</xdr:colOff>
      <xdr:row>1</xdr:row>
      <xdr:rowOff>70066</xdr:rowOff>
    </xdr:from>
    <xdr:to>
      <xdr:col>1</xdr:col>
      <xdr:colOff>1025466</xdr:colOff>
      <xdr:row>2</xdr:row>
      <xdr:rowOff>168088</xdr:rowOff>
    </xdr:to>
    <xdr:pic macro="[0]!btn_home">
      <xdr:nvPicPr>
        <xdr:cNvPr id="3" name="Graphic 9">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43364" y="226948"/>
          <a:ext cx="444102" cy="479022"/>
        </a:xfrm>
        <a:prstGeom prst="rect">
          <a:avLst/>
        </a:prstGeom>
      </xdr:spPr>
    </xdr:pic>
    <xdr:clientData/>
  </xdr:twoCellAnchor>
  <xdr:twoCellAnchor editAs="oneCell">
    <xdr:from>
      <xdr:col>11</xdr:col>
      <xdr:colOff>1199590</xdr:colOff>
      <xdr:row>4</xdr:row>
      <xdr:rowOff>22628</xdr:rowOff>
    </xdr:from>
    <xdr:to>
      <xdr:col>11</xdr:col>
      <xdr:colOff>1707124</xdr:colOff>
      <xdr:row>4</xdr:row>
      <xdr:rowOff>544606</xdr:rowOff>
    </xdr:to>
    <xdr:pic>
      <xdr:nvPicPr>
        <xdr:cNvPr id="8" name="Grafik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a:clrChange>
            <a:clrFrom>
              <a:srgbClr val="FFFFFF"/>
            </a:clrFrom>
            <a:clrTo>
              <a:srgbClr val="FFFFFF">
                <a:alpha val="0"/>
              </a:srgbClr>
            </a:clrTo>
          </a:clrChange>
        </a:blip>
        <a:stretch>
          <a:fillRect/>
        </a:stretch>
      </xdr:blipFill>
      <xdr:spPr>
        <a:xfrm>
          <a:off x="19061766" y="1132010"/>
          <a:ext cx="507534" cy="521978"/>
        </a:xfrm>
        <a:prstGeom prst="rect">
          <a:avLst/>
        </a:prstGeom>
      </xdr:spPr>
    </xdr:pic>
    <xdr:clientData/>
  </xdr:twoCellAnchor>
  <xdr:twoCellAnchor editAs="oneCell">
    <xdr:from>
      <xdr:col>1</xdr:col>
      <xdr:colOff>806823</xdr:colOff>
      <xdr:row>4</xdr:row>
      <xdr:rowOff>168087</xdr:rowOff>
    </xdr:from>
    <xdr:to>
      <xdr:col>1</xdr:col>
      <xdr:colOff>940687</xdr:colOff>
      <xdr:row>4</xdr:row>
      <xdr:rowOff>415736</xdr:rowOff>
    </xdr:to>
    <xdr:pic macro="[0]!btn_deckblatt">
      <xdr:nvPicPr>
        <xdr:cNvPr id="11" name="Graphic 16">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568823" y="1277469"/>
          <a:ext cx="133864" cy="24764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447674</xdr:colOff>
      <xdr:row>6</xdr:row>
      <xdr:rowOff>76200</xdr:rowOff>
    </xdr:from>
    <xdr:to>
      <xdr:col>5</xdr:col>
      <xdr:colOff>76199</xdr:colOff>
      <xdr:row>7</xdr:row>
      <xdr:rowOff>63371</xdr:rowOff>
    </xdr:to>
    <xdr:sp macro="[0]!ClearTool" textlink="">
      <xdr:nvSpPr>
        <xdr:cNvPr id="3" name="Rounded Rectangle 12">
          <a:extLst>
            <a:ext uri="{FF2B5EF4-FFF2-40B4-BE49-F238E27FC236}">
              <a16:creationId xmlns:a16="http://schemas.microsoft.com/office/drawing/2014/main" id="{00000000-0008-0000-0C00-000003000000}"/>
            </a:ext>
          </a:extLst>
        </xdr:cNvPr>
        <xdr:cNvSpPr/>
      </xdr:nvSpPr>
      <xdr:spPr>
        <a:xfrm>
          <a:off x="3305174" y="1619250"/>
          <a:ext cx="1152525" cy="434846"/>
        </a:xfrm>
        <a:prstGeom prst="roundRect">
          <a:avLst/>
        </a:prstGeom>
        <a:solidFill>
          <a:schemeClr val="accent1"/>
        </a:solidFill>
        <a:ln>
          <a:solidFill>
            <a:schemeClr val="accent1"/>
          </a:solid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US" sz="1100"/>
            <a:t>Clear Tool</a:t>
          </a:r>
        </a:p>
      </xdr:txBody>
    </xdr:sp>
    <xdr:clientData/>
  </xdr:twoCellAnchor>
  <xdr:twoCellAnchor>
    <xdr:from>
      <xdr:col>7</xdr:col>
      <xdr:colOff>266699</xdr:colOff>
      <xdr:row>7</xdr:row>
      <xdr:rowOff>76200</xdr:rowOff>
    </xdr:from>
    <xdr:to>
      <xdr:col>10</xdr:col>
      <xdr:colOff>9525</xdr:colOff>
      <xdr:row>8</xdr:row>
      <xdr:rowOff>63371</xdr:rowOff>
    </xdr:to>
    <xdr:sp macro="[0]!AlleBlaetter_Schuetzen" textlink="">
      <xdr:nvSpPr>
        <xdr:cNvPr id="5" name="Rounded Rectangle 12">
          <a:extLst>
            <a:ext uri="{FF2B5EF4-FFF2-40B4-BE49-F238E27FC236}">
              <a16:creationId xmlns:a16="http://schemas.microsoft.com/office/drawing/2014/main" id="{00000000-0008-0000-0C00-000005000000}"/>
            </a:ext>
          </a:extLst>
        </xdr:cNvPr>
        <xdr:cNvSpPr/>
      </xdr:nvSpPr>
      <xdr:spPr>
        <a:xfrm>
          <a:off x="6172199" y="2066925"/>
          <a:ext cx="2028826" cy="434846"/>
        </a:xfrm>
        <a:prstGeom prst="roundRect">
          <a:avLst/>
        </a:prstGeom>
        <a:solidFill>
          <a:schemeClr val="accent1"/>
        </a:solidFill>
        <a:ln>
          <a:solidFill>
            <a:schemeClr val="accent1"/>
          </a:solid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US" sz="1100"/>
            <a:t>Alle</a:t>
          </a:r>
          <a:r>
            <a:rPr lang="en-US" sz="1100" baseline="0"/>
            <a:t> Blätter schützen</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265112</xdr:colOff>
      <xdr:row>1</xdr:row>
      <xdr:rowOff>68261</xdr:rowOff>
    </xdr:from>
    <xdr:to>
      <xdr:col>8</xdr:col>
      <xdr:colOff>265112</xdr:colOff>
      <xdr:row>29</xdr:row>
      <xdr:rowOff>47624</xdr:rowOff>
    </xdr:to>
    <xdr:graphicFrame macro="">
      <xdr:nvGraphicFramePr>
        <xdr:cNvPr id="2" name="Diagramm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ebpgroup.sharepoint.com/sites/CH_P_223019_00/Freigegebene%20Dokumente/EBP/40_BEARBEITUNG/44_Erfassungstabelle%20ETab/03_ETab%20Weiterentwicklung/v1.0%20beta/Arbeitsdateien%20FUH/ET-V0-i8.xlsm#BgEIDA4ADAMGBAcBBAQECw=4.0"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ler, Hannes" refreshedDate="45245.552445023146" createdVersion="8" refreshedVersion="8" minRefreshableVersion="3" recordCount="722" xr:uid="{EF641D17-067B-43E6-8554-B28874A111C2}">
  <cacheSource type="worksheet">
    <worksheetSource name="Tabelle1"/>
  </cacheSource>
  <cacheFields count="8">
    <cacheField name="Neuer Code in alter Schreibweise" numFmtId="0">
      <sharedItems/>
    </cacheField>
    <cacheField name="Neu" numFmtId="0">
      <sharedItems count="722">
        <s v="A"/>
        <s v="A01"/>
        <s v="A01.01"/>
        <s v="A01.02"/>
        <s v="A01.03"/>
        <s v="A01.04"/>
        <s v="A02"/>
        <s v="A02.01"/>
        <s v="A02.02"/>
        <s v="A02.03"/>
        <s v="A02.04"/>
        <s v="A02.05"/>
        <s v="A02.06"/>
        <s v="A02.07"/>
        <s v="B"/>
        <s v="B01"/>
        <s v="B01.01"/>
        <s v="B01.02"/>
        <s v="B01.03"/>
        <s v="B01.04"/>
        <s v="B02"/>
        <s v="B02.01"/>
        <s v="B02.02"/>
        <s v="B02.03"/>
        <s v="B02.04"/>
        <s v="B02.05"/>
        <s v="B02.06"/>
        <s v="B02.07"/>
        <s v="B02.08"/>
        <s v="B03"/>
        <s v="B03.01"/>
        <s v="B03.02"/>
        <s v="B03.03"/>
        <s v="B03.04"/>
        <s v="B03.05"/>
        <s v="B04"/>
        <s v="B04.01"/>
        <s v="B04.02"/>
        <s v="B04.03"/>
        <s v="B04.04"/>
        <s v="B04.05"/>
        <s v="B04.06"/>
        <s v="B04.07"/>
        <s v="B04.08"/>
        <s v="B05"/>
        <s v="B05.01"/>
        <s v="B05.02"/>
        <s v="B05.03"/>
        <s v="B06"/>
        <s v="B06.01"/>
        <s v="B06.02"/>
        <s v="B06.03"/>
        <s v="B06.04"/>
        <s v="B06.05"/>
        <s v="B06.06"/>
        <s v="B07"/>
        <s v="B07.01"/>
        <s v="B07.02"/>
        <s v="B07.03"/>
        <s v="B07.04"/>
        <s v="B08"/>
        <s v="B08.01"/>
        <s v="B08.02"/>
        <s v="B08.03"/>
        <s v="B08.04"/>
        <s v="B09"/>
        <s v="B09.01"/>
        <s v="B09.02"/>
        <s v="B09.03"/>
        <s v="C"/>
        <s v="C01"/>
        <s v="C01.01"/>
        <s v="C01.02"/>
        <s v="C01.03"/>
        <s v="C01.04"/>
        <s v="C01.05"/>
        <s v="C02"/>
        <s v="C02.01"/>
        <s v="C02.02"/>
        <s v="C03"/>
        <s v="C03.01"/>
        <s v="C03.02"/>
        <s v="C04"/>
        <s v="C04.01"/>
        <s v="C04.02"/>
        <s v="C04.03"/>
        <s v="C04.04"/>
        <s v="C04.05"/>
        <s v="C04.06"/>
        <s v="C04.07"/>
        <s v="C04.08"/>
        <s v="C05"/>
        <s v="C05.01"/>
        <s v="C05.02"/>
        <s v="D"/>
        <s v="D01"/>
        <s v="D01.01"/>
        <s v="D01.02"/>
        <s v="D01.03"/>
        <s v="D01.04"/>
        <s v="D01.05"/>
        <s v="D01.06"/>
        <s v="D01.07"/>
        <s v="D01.08"/>
        <s v="D01.09"/>
        <s v="D01.10"/>
        <s v="D01.11"/>
        <s v="D02"/>
        <s v="D02.01"/>
        <s v="D02.02"/>
        <s v="D02.03"/>
        <s v="D02.04"/>
        <s v="D02.05"/>
        <s v="D02.06"/>
        <s v="D02.07"/>
        <s v="D03"/>
        <s v="D03.01"/>
        <s v="D03.02"/>
        <s v="D03.03"/>
        <s v="D03.04"/>
        <s v="D04"/>
        <s v="D04.01"/>
        <s v="D04.02"/>
        <s v="D04.03"/>
        <s v="D04.04"/>
        <s v="D04.05"/>
        <s v="D04.06"/>
        <s v="D04.07"/>
        <s v="D05"/>
        <s v="D05.01"/>
        <s v="D05.02"/>
        <s v="D05.03"/>
        <s v="D05.04"/>
        <s v="D05.05"/>
        <s v="D05.06"/>
        <s v="D06"/>
        <s v="D06.01"/>
        <s v="D06.02"/>
        <s v="D06.03"/>
        <s v="D06.04"/>
        <s v="D06.05"/>
        <s v="D06.06"/>
        <s v="D07"/>
        <s v="D07.01"/>
        <s v="D07.02"/>
        <s v="D07.03"/>
        <s v="D07.04"/>
        <s v="D07.05"/>
        <s v="D07.06"/>
        <s v="D08"/>
        <s v="D08.01"/>
        <s v="D08.02"/>
        <s v="D08.03"/>
        <s v="D08.04"/>
        <s v="D08.05"/>
        <s v="D08.06"/>
        <s v="D09"/>
        <s v="D09.01"/>
        <s v="D09.02"/>
        <s v="D09.03"/>
        <s v="D09.04"/>
        <s v="D09.05"/>
        <s v="D10"/>
        <s v="D10.01"/>
        <s v="D10.02"/>
        <s v="D10.03"/>
        <s v="D10.04"/>
        <s v="D10.05"/>
        <s v="D11"/>
        <s v="D11.01"/>
        <s v="D11.02"/>
        <s v="D11.03"/>
        <s v="D11.04"/>
        <s v="D11.05"/>
        <s v="D12"/>
        <s v="D12.01"/>
        <s v="D12.02"/>
        <s v="D12.03"/>
        <s v="D12.04"/>
        <s v="D12.05"/>
        <s v="D12.06"/>
        <s v="E"/>
        <s v="E01"/>
        <s v="E01.01"/>
        <s v="E01.02"/>
        <s v="E01.03"/>
        <s v="E02"/>
        <s v="E02.01"/>
        <s v="E02.02"/>
        <s v="E02.03"/>
        <s v="E02.04"/>
        <s v="E02.05"/>
        <s v="E02.06"/>
        <s v="E03"/>
        <s v="E03.01"/>
        <s v="E03.02"/>
        <s v="E03.03"/>
        <s v="E03.04"/>
        <s v="E03.05"/>
        <s v="F"/>
        <s v="F01"/>
        <s v="F01.01"/>
        <s v="F01.02"/>
        <s v="F01.03"/>
        <s v="F01.04"/>
        <s v="F02"/>
        <s v="F02.01"/>
        <s v="F02.02"/>
        <s v="F02.03"/>
        <s v="G"/>
        <s v="G01"/>
        <s v="G01.01"/>
        <s v="G01.02"/>
        <s v="G01.03"/>
        <s v="G01.04"/>
        <s v="G01.05"/>
        <s v="G01.06"/>
        <s v="G02"/>
        <s v="G02.01"/>
        <s v="G02.02"/>
        <s v="G03"/>
        <s v="G03.01"/>
        <s v="G03.02"/>
        <s v="G04"/>
        <s v="G04.01"/>
        <s v="G04.02"/>
        <s v="G05"/>
        <s v="G05.01"/>
        <s v="G05.02"/>
        <s v="G05.03"/>
        <s v="G05.04"/>
        <s v="G05.05"/>
        <s v="G05.06"/>
        <s v="G05.07"/>
        <s v="G06"/>
        <s v="G06.01"/>
        <s v="G06.02"/>
        <s v="G06.03"/>
        <s v="G06.04"/>
        <s v="H"/>
        <s v="H01"/>
        <s v="H01.01"/>
        <s v="H01.02"/>
        <s v="H01.03"/>
        <s v="H01.04"/>
        <s v="H01.05"/>
        <s v="H02"/>
        <s v="H02.01"/>
        <s v="H02.02"/>
        <s v="H02.03"/>
        <s v="H02.04"/>
        <s v="H02.05"/>
        <s v="H03"/>
        <s v="H03.01"/>
        <s v="H03.02"/>
        <s v="H03.03"/>
        <s v="H03.04"/>
        <s v="H03.05"/>
        <s v="H04"/>
        <s v="H04.01"/>
        <s v="H04.02"/>
        <s v="H04.03"/>
        <s v="H04.04"/>
        <s v="H04.05"/>
        <s v="H05"/>
        <s v="H05.01"/>
        <s v="H05.02"/>
        <s v="H05.03"/>
        <s v="H05.04"/>
        <s v="H05.05"/>
        <s v="H05.06"/>
        <s v="H05.07"/>
        <s v="H05.08"/>
        <s v="H05.09"/>
        <s v="H05.10"/>
        <s v="H05.11"/>
        <s v="H05.12"/>
        <s v="H06"/>
        <s v="H06.01"/>
        <s v="H06.02"/>
        <s v="H06.03"/>
        <s v="H06.04"/>
        <s v="H07"/>
        <s v="H07.01"/>
        <s v="H07.02"/>
        <s v="H07.03"/>
        <s v="H07.04"/>
        <s v="H08"/>
        <s v="H08.01"/>
        <s v="H08.02"/>
        <s v="H08.03"/>
        <s v="H08.04"/>
        <s v="H09"/>
        <s v="H09.01"/>
        <s v="H09.02"/>
        <s v="H09.03"/>
        <s v="H09.04"/>
        <s v="H09.05"/>
        <s v="H09.06"/>
        <s v="H09.07"/>
        <s v="H09.08"/>
        <s v="H09.09"/>
        <s v="I"/>
        <s v="I01"/>
        <s v="I01.01"/>
        <s v="I01.02"/>
        <s v="I02"/>
        <s v="I02.01"/>
        <s v="I02.02"/>
        <s v="I02.03"/>
        <s v="I02.04"/>
        <s v="I02.05"/>
        <s v="I02.06"/>
        <s v="I02.07"/>
        <s v="I02.08"/>
        <s v="I03"/>
        <s v="I03.01"/>
        <s v="I03.02"/>
        <s v="I03.03"/>
        <s v="I03.04"/>
        <s v="I03.05"/>
        <s v="I03.06"/>
        <s v="I03.07"/>
        <s v="I03.08"/>
        <s v="I03.09"/>
        <s v="I04"/>
        <s v="I04.01"/>
        <s v="I04.02"/>
        <s v="I04.03"/>
        <s v="I04.04"/>
        <s v="I05"/>
        <s v="I05.01"/>
        <s v="I05.02"/>
        <s v="I05.03"/>
        <s v="I05.04"/>
        <s v="I05.05"/>
        <s v="I05.06"/>
        <s v="I05.07"/>
        <s v="I05.08"/>
        <s v="I06"/>
        <s v="I06.01"/>
        <s v="I06.02"/>
        <s v="I06.03"/>
        <s v="I06.04"/>
        <s v="J"/>
        <s v="J00"/>
        <s v="J01"/>
        <s v="J01.01"/>
        <s v="J01.02"/>
        <s v="J01.03"/>
        <s v="J01.04"/>
        <s v="J02"/>
        <s v="J02.01"/>
        <s v="J02.02"/>
        <s v="J02.03"/>
        <s v="J03"/>
        <s v="J03.01"/>
        <s v="J03.02"/>
        <s v="J04"/>
        <s v="J04.01"/>
        <s v="J04.02"/>
        <s v="L"/>
        <s v="L01"/>
        <s v="L01.01"/>
        <s v="L01.02"/>
        <s v="L01.03"/>
        <s v="L01.04"/>
        <s v="L02"/>
        <s v="L02.01"/>
        <s v="L02.02"/>
        <s v="L02.03"/>
        <s v="L02.04"/>
        <s v="L02.05"/>
        <s v="L02.06"/>
        <s v="L02.07"/>
        <s v="L02.08"/>
        <s v="L03"/>
        <s v="L03.01"/>
        <s v="L03.02"/>
        <s v="L03.03"/>
        <s v="L03.04"/>
        <s v="L03.05"/>
        <s v="L03.06"/>
        <s v="L03.07"/>
        <s v="L03.08"/>
        <s v="L03.09"/>
        <s v="L04"/>
        <s v="L04.01"/>
        <s v="L04.02"/>
        <s v="L05"/>
        <s v="L05.01"/>
        <s v="L05.02"/>
        <s v="L06"/>
        <s v="L06.01"/>
        <s v="L06.02"/>
        <s v="L06.03"/>
        <s v="L06.04"/>
        <s v="M"/>
        <s v="M01"/>
        <s v="M01.01"/>
        <s v="M01.02"/>
        <s v="M01.03"/>
        <s v="M01.04"/>
        <s v="M01.05"/>
        <s v="M01.06"/>
        <s v="M01.07"/>
        <s v="M01.08"/>
        <s v="M02"/>
        <s v="M02.01"/>
        <s v="M02.02"/>
        <s v="M02.03"/>
        <s v="M02.04"/>
        <s v="M02.05"/>
        <s v="M03"/>
        <s v="M03.01"/>
        <s v="M03.02"/>
        <s v="M03.03"/>
        <s v="M03.04"/>
        <s v="M03.05"/>
        <s v="M03.06"/>
        <s v="M03.07"/>
        <s v="M04"/>
        <s v="M04.01"/>
        <s v="M04.02"/>
        <s v="M04.03"/>
        <s v="M05"/>
        <s v="M05.01"/>
        <s v="M05.02"/>
        <s v="M05.03"/>
        <s v="M05.04"/>
        <s v="M05.05"/>
        <s v="M05.06"/>
        <s v="M06"/>
        <s v="M06.01"/>
        <s v="M06.02"/>
        <s v="M06.03"/>
        <s v="M06.04"/>
        <s v="M06.05"/>
        <s v="M07"/>
        <s v="M07.01"/>
        <s v="M07.02"/>
        <s v="M07.03"/>
        <s v="M07.04"/>
        <s v="N"/>
        <s v="N01"/>
        <s v="N01.01"/>
        <s v="N01.02"/>
        <s v="N01.03"/>
        <s v="N01.04"/>
        <s v="N01.05"/>
        <s v="N01.06"/>
        <s v="N01.07"/>
        <s v="N02"/>
        <s v="N02.01"/>
        <s v="N02.02"/>
        <s v="N03"/>
        <s v="N03.01"/>
        <s v="N03.02"/>
        <s v="N04"/>
        <s v="N04.01"/>
        <s v="N04.02"/>
        <s v="N04.03"/>
        <s v="N05"/>
        <s v="N05.01"/>
        <s v="N05.02"/>
        <s v="N05.03"/>
        <s v="O"/>
        <s v="O01"/>
        <s v="O01.01"/>
        <s v="O01.02"/>
        <s v="O01.03"/>
        <s v="O01.04"/>
        <s v="O02"/>
        <s v="O02.01"/>
        <s v="O02.02"/>
        <s v="O03"/>
        <s v="O03.01"/>
        <s v="O03.02"/>
        <s v="O03.03"/>
        <s v="O04"/>
        <s v="O04.01"/>
        <s v="O04.02"/>
        <s v="O04.03"/>
        <s v="O04.04"/>
        <s v="O04.05"/>
        <s v="O05"/>
        <s v="O05.01"/>
        <s v="O05.02"/>
        <s v="O05.03"/>
        <s v="O05.04"/>
        <s v="O05.05"/>
        <s v="O06"/>
        <s v="O06.01"/>
        <s v="O06.02"/>
        <s v="O07"/>
        <s v="O07.01"/>
        <s v="O07.02"/>
        <s v="O07.03"/>
        <s v="O07.04"/>
        <s v="O08"/>
        <s v="O08.01"/>
        <s v="O08.02"/>
        <s v="P"/>
        <s v="P01"/>
        <s v="P01.01"/>
        <s v="P01.02"/>
        <s v="P01.03"/>
        <s v="P01.04"/>
        <s v="P01.05"/>
        <s v="P01.06"/>
        <s v="P01.07"/>
        <s v="P02"/>
        <s v="P02.01"/>
        <s v="P02.02"/>
        <s v="P02.03"/>
        <s v="P02.04"/>
        <s v="P03"/>
        <s v="P03.01"/>
        <s v="P03.02"/>
        <s v="P03.03"/>
        <s v="P03.04"/>
        <s v="P03.05"/>
        <s v="P04"/>
        <s v="P04.01"/>
        <s v="P04.02"/>
        <s v="P04.03"/>
        <s v="P04.04"/>
        <s v="P04.05"/>
        <s v="Q"/>
        <s v="Q01"/>
        <s v="Q01.01"/>
        <s v="Q01.02"/>
        <s v="Q01.03"/>
        <s v="Q01.04"/>
        <s v="Q01.05"/>
        <s v="Q02"/>
        <s v="Q02.01"/>
        <s v="Q02.02"/>
        <s v="Q02.03"/>
        <s v="Q02.04"/>
        <s v="Q03"/>
        <s v="Q03.01"/>
        <s v="Q03.02"/>
        <s v="Q03.03"/>
        <s v="Q03.04"/>
        <s v="Q04"/>
        <s v="Q04.01"/>
        <s v="Q04.02"/>
        <s v="Q04.03"/>
        <s v="Q04.04"/>
        <s v="Q05"/>
        <s v="Q05.01"/>
        <s v="Q05.02"/>
        <s v="Q05.03"/>
        <s v="Q06"/>
        <s v="Q06.01"/>
        <s v="Q06.02"/>
        <s v="Q06.03"/>
        <s v="R"/>
        <s v="R01"/>
        <s v="R01.01"/>
        <s v="R01.02"/>
        <s v="R01.03"/>
        <s v="R01.04"/>
        <s v="R01.05"/>
        <s v="R02"/>
        <s v="R02.01"/>
        <s v="R02.02"/>
        <s v="R02.03"/>
        <s v="R02.04"/>
        <s v="R03"/>
        <s v="R03.01"/>
        <s v="R03.02"/>
        <s v="R03.03"/>
        <s v="R03.04"/>
        <s v="R03.05"/>
        <s v="R03.06"/>
        <s v="R03.07"/>
        <s v="R04"/>
        <s v="R04.01"/>
        <s v="R04.02"/>
        <s v="R04.03"/>
        <s v="R04.04"/>
        <s v="R05"/>
        <s v="R05.01"/>
        <s v="R05.02"/>
        <s v="R05.03"/>
        <s v="R05.04"/>
        <s v="R06"/>
        <s v="R06.01"/>
        <s v="R06.02"/>
        <s v="S"/>
        <s v="S00"/>
        <s v="S01"/>
        <s v="S01.01"/>
        <s v="S01.02"/>
        <s v="S01.03"/>
        <s v="S01.04"/>
        <s v="S02"/>
        <s v="S02.01"/>
        <s v="S02.02"/>
        <s v="S02.03"/>
        <s v="S02.04"/>
        <s v="S03"/>
        <s v="S03.01"/>
        <s v="S03.02"/>
        <s v="S03.03"/>
        <s v="S03.04"/>
        <s v="S03.05"/>
        <s v="S04"/>
        <s v="S04.01"/>
        <s v="S04.02"/>
        <s v="S04.03"/>
        <s v="S04.04"/>
        <s v="S05"/>
        <s v="S05.01"/>
        <s v="S05.02"/>
        <s v="S05.03"/>
        <s v="S05.04"/>
        <s v="S06"/>
        <s v="S06.01"/>
        <s v="S06.02"/>
        <s v="S06.03"/>
        <s v="S06.04"/>
        <s v="S06.05"/>
        <s v="S06.06"/>
        <s v="S07"/>
        <s v="S07.01"/>
        <s v="S07.02"/>
        <s v="S07.03"/>
        <s v="S07.04"/>
        <s v="S07.05"/>
        <s v="T"/>
        <s v="T01"/>
        <s v="T01.01"/>
        <s v="T01.02"/>
        <s v="T02"/>
        <s v="T02.01"/>
        <s v="T02.02"/>
        <s v="T02.03"/>
        <s v="T02.04"/>
        <s v="T02.05"/>
        <s v="T03"/>
        <s v="T03.01"/>
        <s v="T03.02"/>
        <s v="T03.03"/>
        <s v="T03.04"/>
        <s v="T03.05"/>
        <s v="T03.06"/>
        <s v="T03.07"/>
        <s v="T03.08"/>
        <s v="T04"/>
        <s v="T04.01"/>
        <s v="T04.02"/>
        <s v="T04.03"/>
        <s v="T04.04"/>
        <s v="T04.05"/>
        <s v="T04.06"/>
        <s v="T04.07"/>
        <s v="T05"/>
        <s v="T05.01"/>
        <s v="T05.02"/>
        <s v="T05.03"/>
        <s v="T05.04"/>
        <s v="T05.05"/>
        <s v="T05.06"/>
        <s v="T06"/>
        <s v="T06.01"/>
        <s v="T06.02"/>
        <s v="V"/>
        <s v="V01"/>
        <s v="V01.01"/>
        <s v="V01.02"/>
        <s v="V01.03"/>
        <s v="V01.04"/>
        <s v="V01.05"/>
        <s v="V01.06"/>
        <s v="V01.07"/>
        <s v="V02"/>
        <s v="V02.01"/>
        <s v="V02.02"/>
        <s v="V03"/>
        <s v="V03.01"/>
        <s v="V03.02"/>
        <s v="V03.03"/>
        <s v="V03.04"/>
        <s v="V03.05"/>
        <s v="V03.06"/>
        <s v="V03.07"/>
        <s v="W"/>
        <s v="W01"/>
        <s v="W01.01"/>
        <s v="W01.02"/>
        <s v="W02"/>
        <s v="W02.01"/>
        <s v="W02.02"/>
        <s v="W02.03"/>
        <s v="W03"/>
        <s v="W03.01"/>
        <s v="W03.02"/>
        <s v="W04"/>
        <s v="W04.01"/>
        <s v="W04.02"/>
        <s v="W04.03"/>
        <s v="W05"/>
        <s v="W05.01"/>
        <s v="W06"/>
        <s v="W06.01"/>
        <s v="W06.02"/>
        <s v="W06.03"/>
        <s v="W06.04"/>
        <s v="W07"/>
        <s v="W07.01"/>
        <s v="W07.02"/>
        <s v="Y"/>
        <s v="Y01"/>
        <s v="Y01.01"/>
        <s v="Y02"/>
        <s v="Y02.01"/>
        <s v="Z"/>
        <s v="Z01"/>
        <s v="Z01.01"/>
      </sharedItems>
    </cacheField>
    <cacheField name="Spalte1" numFmtId="0">
      <sharedItems count="664">
        <s v="Grundstück"/>
        <s v="Grundstück, Baurecht"/>
        <s v="Grundstückserwerb"/>
        <s v="Baurechtserwerb"/>
        <s v="Bauwerkserwerb"/>
        <s v="Perimeterbeitrag"/>
        <s v="Nebenkosten zu Grundstück, Baurecht"/>
        <s v="Handänderungssteuer, Gewinnsteuer"/>
        <s v="Notariatskosten"/>
        <s v="Grundbuchgebühr"/>
        <s v="Anwaltskosten, Gerichtskosten"/>
        <s v="Vermittlungsprovision"/>
        <s v="Abfindung, Servitut"/>
        <s v="Vermessung, Vermarkung"/>
        <s v="Vorbereitung"/>
        <s v="Untersuchung, Aufnahme, Messung"/>
        <s v="Baugrunduntersuchung"/>
        <s v="Bestandesaufnahme"/>
        <s v="Umweltmessung"/>
        <s v="Überwachung"/>
        <s v="Baustelleneinrichtung"/>
        <s v="Baustellenerschliessung"/>
        <s v="Versorgung, Entsorgung"/>
        <s v="Arbeitsraum, Aufenthaltsraum"/>
        <s v="Hebe-, Verlade-, Transport-, Lagereinrichtung"/>
        <s v="Einrichtung für Materialaufbereitung"/>
        <s v="Witterungsbedingte Baumassnahmen"/>
        <s v="Baustellenorganisation, Sicherheit"/>
        <s v="Schutzmassnahme für Umgebung"/>
        <s v="Provisorium"/>
        <s v="Provisorisches Rückhaltesystem"/>
        <s v="Provisorische Werkleitung"/>
        <s v="Provisorisches Gebäude"/>
        <s v="Provisorische Verkehrsanlage"/>
        <s v="Provisorischer Ausbau, Ausstattung"/>
        <s v="Erschliessung durch Werkleitungen_x000a__x000a_"/>
        <s v="Starkstromleitung"/>
        <s v="Schwachstromleitung"/>
        <s v="Fernwärmeleitung"/>
        <s v="Fernkälteleitung"/>
        <s v="Wasserleitung"/>
        <s v="Schmutzwasserleitung"/>
        <s v="Regenwasserleitung"/>
        <s v="Gasleitung"/>
        <s v="Rodung, Rückbau "/>
        <s v="Fällung, Rodung, Umpflanzung"/>
        <s v="Nicht kontaminierter Rückbau"/>
        <s v="Kontaminierter Rückbau"/>
        <s v="Baugrube"/>
        <s v="Nicht kontaminierter Aushub"/>
        <s v="Kontaminierter Aushub"/>
        <s v="Böschungssicherung"/>
        <s v="Baugrubenabschluss"/>
        <s v="Materialeinbau"/>
        <s v="Wasserhaltung"/>
        <s v="Baugrundverbesserung, Bauwerkssicherung"/>
        <s v="Verbesserung Baugrund"/>
        <s v="Pfählung"/>
        <s v="Unterfangung Bauwerk"/>
        <s v="Sicherung Bauwerk"/>
        <s v="Gerüst"/>
        <s v="Fassadengerüst"/>
        <s v="Arbeitsgerüst"/>
        <s v="Notdach"/>
        <s v="Schutzgerüst"/>
        <s v="Anpassung angrenzendes Bauwerk"/>
        <s v="Bauliche Anpassung angrenzendes Bauwerk"/>
        <s v="Unterfangung, Sicherung angrenzendes Bauwerk"/>
        <s v="Verkehrsanlage ausserhalb Grundstück"/>
        <s v="Konstruktion Gebäude"/>
        <s v="Fundament, Bodenplatte"/>
        <s v="Unterbau Fundament, Bodenplatte"/>
        <s v="Fundament"/>
        <s v="Bodenplatte"/>
        <s v="Erdverbundene Treppe, Rampe"/>
        <s v="Erdverbundenes Podest"/>
        <s v="Wandkonstruktion"/>
        <s v="Aussenwandkonstruktion"/>
        <s v="Innenwandkonstruktion"/>
        <s v="Stützenkonstruktion"/>
        <s v="Aussenstütze"/>
        <s v="Innenstütze"/>
        <s v="Deckenkonstruktion, Dachkonstruktion"/>
        <s v="Geschossdecke"/>
        <s v="Innen liegende Treppe, Rampe"/>
        <s v="Innen liegendes Podest"/>
        <s v="Konstruktion Flachdach"/>
        <s v="Konstruktion geneigtes Dach"/>
        <s v="Aussen liegende Treppe, Rampe"/>
        <s v="Aussen liegende Podeste"/>
        <s v="Aussen liegende Konstruktion, Vordach"/>
        <s v="Ergänzende Leistung zu Konstruktion"/>
        <s v="Durchbruch, Schlitz zu Konstruktion"/>
        <s v="Maschinensockel, Einlage"/>
        <s v="Technik Gebäude"/>
        <s v="Elektroanlage"/>
        <s v="Anlage Erzeugung Starkstrom"/>
        <s v="Transformierung Starkstrom"/>
        <s v="Speicherung Strarkstrom"/>
        <s v="Installation Starkstrom"/>
        <s v="Verbraucher Starkstrom: Leuchten"/>
        <s v="Verbraucher Starkstrom: Elektrogeräte"/>
        <s v="Anlage Erzeugung Schwachstrom"/>
        <s v="Transformierung Schwachstrom"/>
        <s v="Speicherung Schwachstrom"/>
        <s v="Installation Schwachstrom"/>
        <s v="Verbraucher Schwachstrom"/>
        <s v="Gebäudeautomation"/>
        <s v="Managementebene"/>
        <s v="Automationsebene"/>
        <s v="Feldebene"/>
        <s v="Raumautomation"/>
        <s v="Automationsnetzwerk"/>
        <s v="Schaltgerätekombination"/>
        <s v="Systemintegration"/>
        <s v="Sicherheitsanlage"/>
        <s v="Einbruchmeldeanlage, Überfallmeldeanlage"/>
        <s v="Zutrittskontrollanlage"/>
        <s v="Videoüberwachungsanlage"/>
        <s v="Schliessanlage"/>
        <s v="Technische Brandschutzanlage"/>
        <s v="Brandmeldeanlage"/>
        <s v="Gaswarnanlage"/>
        <s v="Nasslöschanlage"/>
        <s v="Trockenlöschanlage"/>
        <s v="Löschgerät"/>
        <s v="Rauch- und Wärmebehandlungsanlage"/>
        <s v="Elektroakustische Lautsprecheranlage"/>
        <s v="Wärmetechnische Anlagen"/>
        <s v="Wärmequelle, -senke, Brennstofflager"/>
        <s v="Wärmeerzeugung"/>
        <s v="Wärmespeicherung"/>
        <s v="Wärmeverteilung"/>
        <s v="Wärmeabgabe"/>
        <s v="Wärmebezug: Investitionsanteil"/>
        <s v="Kältetechnische Anlage"/>
        <s v="Kältequelle, -senke, Brennstofflager"/>
        <s v="Kälteerzeugung"/>
        <s v="Kältespeicherung"/>
        <s v="Kälteverteilung"/>
        <s v="Kälteabgabe"/>
        <s v="Kältebezug: Investitionsanteil"/>
        <s v="Lufttechnische Anlage"/>
        <s v="Aussenluftversorgung, Fortluftführung"/>
        <s v="Luftaufbereitung"/>
        <s v="Luftwärmespeicherung"/>
        <s v="Luftverteilung"/>
        <s v="Luftabgabe"/>
        <s v="Luft: Investitionsanteil"/>
        <s v="Wassertechnische Anlage"/>
        <s v="Wasserversorgung"/>
        <s v="Wasserbehandlung"/>
        <s v="Wasserspeicher"/>
        <s v="Wasserverteilung"/>
        <s v="Wasser: Armatur, Apparat"/>
        <s v="Wasser: Installationselement"/>
        <s v="Abwassertechnische Anlage"/>
        <s v="Abwasserentsorgung"/>
        <s v="Abwasserbehandlung"/>
        <s v="Abwasserspeicher"/>
        <s v="Abwassersammlung"/>
        <s v="Abwasser: Armatur, Apparat"/>
        <s v="Gastechnische Anlagen"/>
        <s v="Gasversorgung"/>
        <s v="Gasbehandlung"/>
        <s v="Gasspeicherung"/>
        <s v="Gasverteilung"/>
        <s v="Gas: Armatur, Apparat"/>
        <s v="Anlage für Spezialmedien"/>
        <s v="Spezialmedien: Versorgung, Entsorgung"/>
        <s v="Spezialmedien: Aufbereitung"/>
        <s v="Spezialmedien: Speicherung"/>
        <s v="Spezialmedien: Verteilung"/>
        <s v="Spezialmedien: Armatur, Apparat"/>
        <s v="Beförderungsanlage"/>
        <s v="Personenaufzug"/>
        <s v="Lasten- und Serviceaufzug"/>
        <s v="Spezialaufzug"/>
        <s v="Fahrtreppe"/>
        <s v="Fahrsteig"/>
        <s v="Hebeeinrichtung, Verladestation"/>
        <s v="Äussere Wandbekleidung Gebäude"/>
        <s v="Äussere Wandbekleidung unter Terrain"/>
        <s v="Wandabdichtung unter Terrain"/>
        <s v="Aussenwärmedämmung unter Terrain"/>
        <s v="Schutzschicht unter Terrain"/>
        <s v="Äussere Wandbekleidung über Terrain"/>
        <s v="Äussere Beschichtung"/>
        <s v="Aussenwärmedämmsystem"/>
        <s v="Fassadenbekleidung"/>
        <s v="Systemfassade"/>
        <s v="Fassadenbekleidung Untersicht"/>
        <s v="Aussen liegende Absturzsicherung"/>
        <s v="Element in Aussenwand"/>
        <s v="Fenster"/>
        <s v="Aussentür"/>
        <s v="Aussentor"/>
        <s v="Sonnenschutz, Wetterschutz"/>
        <s v="Absturzsicherung"/>
        <s v="Bedachung Gebäude"/>
        <s v="Dachhaut"/>
        <s v="Dachabdichtung unter Terrain"/>
        <s v="Bedachung Flachdach"/>
        <s v="Bedachung geneigtes Dach"/>
        <s v="Systemdach"/>
        <s v="Element zu Dach"/>
        <s v="Element zu Flachdach"/>
        <s v="Element zu geneigtem Dach"/>
        <s v="Schutzanlage zu Dach"/>
        <s v="Ausbau Gebäude"/>
        <s v="Trennwand, Innentür, Innentor"/>
        <s v="Fest stehende Trennwand"/>
        <s v="Bewegliche Trennwand"/>
        <s v="Schachtfront"/>
        <s v="Innenfenster"/>
        <s v="Innentür"/>
        <s v="Innentor"/>
        <s v="Bodenbelag"/>
        <s v="Unterkonstruktion zu Bodenbelag"/>
        <s v="Wandbekleidung"/>
        <s v="Unterkontruktion zu Wandbekleidung"/>
        <s v="Deckenbekleidung"/>
        <s v="Unterkonstruktion zu Deckenbekleidung"/>
        <s v="Einbaute, Schutzeinrichtung zu Ausbau"/>
        <s v="Einbauschrank, Regal, Ablage"/>
        <s v="Einbauküche"/>
        <s v="Innerer Fensterausbau"/>
        <s v="Innerer Abschluss"/>
        <s v="Absturz-, Anprallschutzeinrichtung"/>
        <s v="Sonderbauteil"/>
        <s v="Kleinbauteil, Schutzraumeinrichtung"/>
        <s v="Ergänzende Leistung zu Ausbau"/>
        <s v="Durchbruch, Schlitz zu Ausbau"/>
        <s v="Abschottung"/>
        <s v="Reinigung"/>
        <s v="Trocknung"/>
        <s v="Nutzungsspezifische Anlage Gebäude"/>
        <s v="Produktionsanlage"/>
        <s v="Produktionsanlage: Versorgung, Entsorgung"/>
        <s v="Produktionsanlage: Aufbereitung"/>
        <s v="Produktionsanlage: Speicherung"/>
        <s v="Produktionsanlage: Verteilung"/>
        <s v="Produktionsanlage: Armatur, Apparat"/>
        <s v="Laboranlage"/>
        <s v="Laboranlage: Versorgung, Entsorgung"/>
        <s v="Laboranlage: Aufbereitung"/>
        <s v="Laboranlage: Speicherung"/>
        <s v="Laboranlage: Verteilung"/>
        <s v="Laboranlage: Armatur, Apparat"/>
        <s v="Grossküche"/>
        <s v="Grossküche: Versorgung, Entsorgung"/>
        <s v="Grossküche: Aufbereitung"/>
        <s v="Grossküche: Lagerung"/>
        <s v="Grossküche: Verteilung"/>
        <s v="Grossküche: Armatur, Apparat"/>
        <s v="Wäscherei-, Reinigungsanlage"/>
        <s v="Wäscherei-, Reinigungsanlage: Versorgung, Entsorgung"/>
        <s v="Wäscherei-, Reinigungsanlage: Aufbereitung"/>
        <s v="Wäscherei-, Reinigungsanlage: Speicherung"/>
        <s v="Wäscherei-, Reinigungsanlage: Verteilung"/>
        <s v="Wäscherei-, Reinigungsanlage: Armatur, Apparat"/>
        <s v="Anlage für Gesundheit"/>
        <s v="Gerät für Vitaldatenüberwachung"/>
        <s v="Einrichtung für Diagnostik"/>
        <s v="Gerät für Behandlung, Pflege"/>
        <s v="Medizinisches Kälte-, Wärmegerät"/>
        <s v="Mess-, Analysetechnik"/>
        <s v="Reinigung, Desinfektion, Sterilisation"/>
        <s v="Medizinische Einrichtung, Ausstattung"/>
        <s v="Medizinischer Beleuchtungskörper"/>
        <s v="Medizinische Textilien"/>
        <s v="Medizinisches Kleininventar"/>
        <s v="Medizinisches Transportmittel"/>
        <s v="Medizinisches Betriebsmittel"/>
        <s v="Anlage für Bildung, Kultur"/>
        <s v="Bildung, Kultur: Versorgung, Entsorgung für "/>
        <s v="Bildung, Kultur: Apparat"/>
        <s v="Bildung, Kultur: Steuerung "/>
        <s v="Bildung, Kultur: Einbauten"/>
        <s v="Sportanlage, Freizeitanlage"/>
        <s v="Sportanlage, Freizeitanlage: Versorgung, Entsorgung"/>
        <s v="Sportanlage, Freizeitanlage: Apparat"/>
        <s v="Sportanlage, Freizeitanlage: Steuerung "/>
        <s v="Sportanlage, Freizeitanlage: Einbauten"/>
        <s v="Anlage für Erholung"/>
        <s v="Erholungsanlage: Versorgung, Entsorgung"/>
        <s v="Erholungsanlage: Apparat "/>
        <s v="Erholungsanlage: Steuerung"/>
        <s v="Erholungsanlage: Einbauten"/>
        <s v="Weitere nutzungsspezifische Anlage"/>
        <s v="Nutzungsspezifische Anlage: Versorgung, Entsorgung "/>
        <s v="Nutzungsspezifische Anlage: Aufbereitung"/>
        <s v="Nutzungsspezifische Anlage: Speicherung, Lagerung"/>
        <s v="Nutzungsspezifische Anlage: Verteilung"/>
        <s v="Nutzungsspezifische Anlage: Armatur, Apparat"/>
        <s v="Parkieranlage"/>
        <s v="Materialtransportanlage"/>
        <s v="Kühlzelle"/>
        <s v="Lagereinrichtung"/>
        <s v="Umgebung Gebäude"/>
        <s v="Umgebungsgestaltung"/>
        <s v="Geländeanpassung"/>
        <s v="Tief liegende Entwässerung"/>
        <s v="Bauwerk in der Umgebung"/>
        <s v="Böschungsverbau"/>
        <s v="Stützmauer"/>
        <s v="Frei stehende Wand"/>
        <s v="Treppe, Rampe"/>
        <s v="Kleinbauwerk"/>
        <s v="Unterirdisches Bauwerk"/>
        <s v="Absturz-, Anprallschutzeinrichtung für Umgebung"/>
        <s v="Einfriedung"/>
        <s v="Grünfläche"/>
        <s v="Vegetationstragschicht"/>
        <s v="Saatfläche"/>
        <s v="Flächenbepflanzung, Hecke"/>
        <s v="Vertikale Begrünung"/>
        <s v="Einzelbepflanzung"/>
        <s v="Einfassung, Abschluss Gründfläche"/>
        <s v="Naturnahe Wasserfläche"/>
        <s v="Ingenieurbiologische Massnahmen"/>
        <s v="Pflegemassnahme bis Übergabe"/>
        <s v="Hartfläche"/>
        <s v="Fundations-, Tragschicht"/>
        <s v="Einfassung, Abschluss Hartfläche"/>
        <s v="Deckschicht"/>
        <s v="Bodenmarkierung"/>
        <s v="Technik Umgebung"/>
        <s v="Elektroanlage Starkstrom für Umgebung"/>
        <s v="Elektroanlage Schwachstrom für Umgebung"/>
        <s v="Wärmeanlage für Umgebung"/>
        <s v="Kälteanlage für Umgebung"/>
        <s v="Sanitäre Anlage für Umgebung"/>
        <s v="Oberflächenentwässerung für Umgebung"/>
        <s v="Transportanlage für Umgebung"/>
        <s v="Perimeterschutz"/>
        <s v="Ausstattung Umgebung"/>
        <s v="Mobile Ausstattung für Umgebung"/>
        <s v="Fixierte Ausstattung für Umgebung"/>
        <s v="Spiel-, Sportgerät für Umgebung"/>
        <s v="Abfallentsorgungseinrichtung für Umgebung"/>
        <s v="Ausstattung Gebäude"/>
        <s v="Mobiliar"/>
        <s v="Allgemeines Mobiliar"/>
        <s v="Nutzungsspezifisches Mobiliar"/>
        <s v="Mobile Leuchten"/>
        <s v="Signaletik"/>
        <s v="Kleininventar"/>
        <s v="Allgemeines Kleininventar"/>
        <s v="Nutzungsspezifisches Kleininventar"/>
        <s v="Mobiles Gerät"/>
        <s v="Textilien"/>
        <s v="Allgemeine Textilien"/>
        <s v="Nutzungsspezifische Textilien"/>
        <s v="Kunst am Bau"/>
        <s v="Kunstobjekt"/>
        <s v="Künstlerisch gestaltetes Bauteil"/>
        <s v="Vorbereitung Tiefbau"/>
        <s v="Bestandsaufnahme"/>
        <s v="Raum, Personentransport"/>
        <s v="Hebe-, Verlade-, Transport- und Lagereinrichtung"/>
        <s v="Maschine, Gerätschaft"/>
        <s v="Witterungsbedingte Massnahme"/>
        <s v="Temporäre Abschirmung, Einhausung"/>
        <s v="Provisorische Leitung"/>
        <s v="Provisorische Betriebs-, Sicherheitsanlage"/>
        <s v="Provisorischer Fluss-, Bachverbau"/>
        <s v="Provisorische Verkehrsumstellung"/>
        <s v="Provisorische Ersatzmassnahme"/>
        <s v="Provisorische Verkehrsregelung"/>
        <s v="Betrieb von Provisorien"/>
        <s v="Rückbau Bauwerk"/>
        <s v="Rückbau nicht kontaminiertes Bauwerk"/>
        <s v="Rückbau kontaminiertes Bauwerk"/>
        <s v="Wiederherstellung, Schadensbehebung"/>
        <s v="Wiederherstellung"/>
        <s v="Schadensbehebung"/>
        <s v="Lehrgerüst"/>
        <s v="Erdbau, Spezialtiefbau"/>
        <s v="Erdbewegung"/>
        <s v="Abholzung, Rodung"/>
        <s v="Bodenabtrag"/>
        <s v="Aushub"/>
        <s v="Aushub  Graben"/>
        <s v="Schüttung"/>
        <s v="Hinterfüllung"/>
        <s v="Grabenfüllung"/>
        <s v="Grabenloser Leitungsbau"/>
        <s v="Berstlining"/>
        <s v="Spülbohrung"/>
        <s v="Rammvortrieb"/>
        <s v="Pressvortrieb"/>
        <s v="Microtunneling"/>
        <s v="Belasteter Standort"/>
        <s v="Aushubbehinderung"/>
        <s v="Materialtrennung"/>
        <s v="Behandlung kontaminiertes Material"/>
        <s v="In-situ-Verfahren"/>
        <s v="Deponie"/>
        <s v="Abschirmung, Einhausung"/>
        <s v="Schadstoffbehandlung"/>
        <s v="Erdbausicherung"/>
        <s v="Baugrundverbesserung"/>
        <s v="Drainage"/>
        <s v="Bodenaustausch"/>
        <s v="Bodenverdichtung"/>
        <s v="Bodenverfestigung"/>
        <s v="Verankerung"/>
        <s v="Sicherung, Verbauung"/>
        <s v="Hangsicherung, Böschungssicherung"/>
        <s v="Steinschlagverbau"/>
        <s v="Lawinenverbau"/>
        <s v="Flussverbau, Bachverbau"/>
        <s v="Flusseinbaute, Bacheinbaute"/>
        <s v="Landschaftsgestaltung"/>
        <s v="Bodenauftrag"/>
        <s v="Rekultivierung"/>
        <s v="Aufforstung"/>
        <s v="Wasserfläche"/>
        <s v="Untertagbau"/>
        <s v="Vortrieb Untertagbau"/>
        <s v="Vorauserkundung"/>
        <s v="Sprengvortrieb"/>
        <s v="Tunnelbohrmaschinen-Vortrieb"/>
        <s v="Maschinenunterstützter Vortrieb im Fels"/>
        <s v="Maschinenunterstützter Vortrieb im Lockergestein"/>
        <s v="Schildmaschinen-Vortrieb"/>
        <s v="Wasserhaltung Untertagbau"/>
        <s v="Sicherung Untertagbau"/>
        <s v="Ausbruchsicherung"/>
        <s v="Bauhilfsmassnahme im Vortrieb"/>
        <s v="Materialbewirtschaftung Untertagbau"/>
        <s v="Materialaufbereitung Untertagbau"/>
        <s v="Materialumschlag Untertagbau"/>
        <s v="Ausbau Untertagbau"/>
        <s v="Abdichtung Untertagbau"/>
        <s v="Entwässerung Untertagbau"/>
        <s v="Verkleidung Untertagbau"/>
        <s v="Innenausbau Untertagbau"/>
        <s v="Profileinbaute Untertagbau "/>
        <s v="Bankett Untertagbau"/>
        <s v="Werkleitungskanal Untertagsbau"/>
        <s v="Konstruktion Kunstbauten"/>
        <s v="Abdichtung, Dämmung unter Fundament"/>
        <s v="Einzelfundament, Streifenfundament"/>
        <s v="Flächenfundament"/>
        <s v="Bodenplatte nicht tragend"/>
        <s v="Wand, Stütze"/>
        <s v="Wand"/>
        <s v="Stütze"/>
        <s v="Platte, Träger"/>
        <s v="Platte"/>
        <s v="Träger"/>
        <s v="Treppe"/>
        <s v="Unterbau Brücke"/>
        <s v="Brückenwiderlager"/>
        <s v="Schleppplatte Brücke"/>
        <s v="Brückenpfeiler"/>
        <s v="Brückenpylon"/>
        <s v="Brückenbogen"/>
        <s v="Überbau Brücke"/>
        <s v="Hauptträger Brücke"/>
        <s v="Hängekabel, Schrägseil"/>
        <s v="Querträger Brücke"/>
        <s v="Fahrbahnplatte Brücke"/>
        <s v="Konsolkopf Fahrbahnplatte"/>
        <s v="Brückenlager, Fahrbahnübergang"/>
        <s v="Brückenlager"/>
        <s v="Fahrbahnübergang"/>
        <s v="Spezialkonstruktion"/>
        <s v="Mast"/>
        <s v="Gewölbe"/>
        <s v="Schale"/>
        <s v="Zugglied"/>
        <s v="Ergänzung zu Konstruktion Kunstbauten"/>
        <s v="Öffnung, Kernbohrung"/>
        <s v="Maschinen-, Gerätesockel, Leitungskanal, Einlage"/>
        <s v="Hülle, Ausbau"/>
        <s v="Oberflächen aussen"/>
        <s v="Abdichtung, Schutzschicht unter Terrain"/>
        <s v="Abdichtung Kunstbauten"/>
        <s v="Aussenwärmedämmung"/>
        <s v="Fassadenbekleidung, Fassadensystem"/>
        <s v="Lärmschutzbekleidung aussen"/>
        <s v="Oberflächen innen"/>
        <s v="Bekleidung Wand, Stütze Innen"/>
        <s v="Bekleidung Decke, Dach innen"/>
        <s v="Lärmschutzbekleidung innen"/>
        <s v="Einbaute"/>
        <s v="Tür, Tor"/>
        <s v="Sonnenschutz, Verdunkelung"/>
        <s v="Absturzsicherung innen"/>
        <s v="Trennwand"/>
        <s v="Ergänzung zu Ausbau"/>
        <s v="Einbaute, Kleinbauteil"/>
        <s v="Schutzeinrichtung innen"/>
        <s v="Leitungsbau"/>
        <s v="Entwässerung Kanalisation"/>
        <s v="Entwässerungsrinne"/>
        <s v="Entwässerungs-, Kanalisationsleitung"/>
        <s v="Entwässerungs-, Kanalisationskanal"/>
        <s v="Ablauf, Schacht"/>
        <s v="Spezialbauwerk Entwässerung, Kanalisation"/>
        <s v="Leitung Wasserversorgung"/>
        <s v="Armatur Wasserversorgung"/>
        <s v="Schacht Wasserversorgung"/>
        <s v="Spezialbauwerk Wasserversorgung"/>
        <s v="Leitung Gasversorgung"/>
        <s v="Armatur Gasversorgung"/>
        <s v="Schacht Gasversorgung"/>
        <s v="Spezialbauwerk Gasversorgung"/>
        <s v="Fernwärme, Fernkälte"/>
        <s v="Leitung Fernwärme, Fernkälte"/>
        <s v="Armatur Fernwärme, Fernkälte"/>
        <s v="Schacht Fernwärme, Fernkälte"/>
        <s v="Spezialbauwerk Fernwärme, Fernkälte"/>
        <s v="Rohrblock, Kabelkanal"/>
        <s v="Rohrblockanlage"/>
        <s v="Schacht Rohrblockanlage"/>
        <s v="Spezialbauwerk Rohrblockanlage"/>
        <s v="Rohrleitungsanlage"/>
        <s v="Rohrleitung"/>
        <s v="Absperrorgan, Entlastungselement"/>
        <s v="Nebenanlage Rohrleitung"/>
        <s v="Fahrbahn"/>
        <s v="Oberbau Strasse"/>
        <s v="Fundationsschicht Strasse"/>
        <s v="Randabschluss"/>
        <s v="Tragschicht, Binderschicht"/>
        <s v="Bankett"/>
        <s v="Markierung, Signal"/>
        <s v="Linienmarkierung"/>
        <s v="Flächenmarkierung"/>
        <s v="Text-, Symbolmarkierung"/>
        <s v="Signalisationsschild"/>
        <s v="Bahnstrasse"/>
        <s v="Fundationsschicht Bahntrasse"/>
        <s v="Sperrschicht"/>
        <s v="Gleisoberbau"/>
        <s v="Feste Fahrbahn"/>
        <s v="Weiche, Gleisdurchschneidung"/>
        <s v="Bahnübergang"/>
        <s v="Gleisausrüstung"/>
        <s v="Fahrleitung"/>
        <s v="Tragwerk"/>
        <s v="Kettenwerk, Stromschiene"/>
        <s v="Stromversorgung"/>
        <s v="Schaltanlage"/>
        <s v="Sicherungsanlage"/>
        <s v="Bahnsignal"/>
        <s v="Zugsicherung"/>
        <s v="Weichenausrüstung"/>
        <s v="Bahnübergangsanlage"/>
        <s v="Ergänzung zu Fahrbahn"/>
        <s v="Einzelfundament Fahrbahn"/>
        <s v="Kleinbauteil Fahrbahn"/>
        <s v="Betriebs-, Sicherheitsanlage"/>
        <s v="Energieversorgung"/>
        <s v="Apparat Hochspannung, Mittelspannung"/>
        <s v="Installation Hochspannung, Mittelspannung"/>
        <s v="Apparat Niederspannung, Kleinspannung"/>
        <s v="Installation Niederspannung, Kleinspannung"/>
        <s v="Beleuchtung"/>
        <s v="Verkehrswegbeleuchtung"/>
        <s v="Objektbeleuchtung"/>
        <s v="Tunnelbeleuchtung"/>
        <s v="Raumbeleuchtung"/>
        <s v="Verkehrsbeeinflussung"/>
        <s v="Signalisation"/>
        <s v="Informationssystem"/>
        <s v="Fluchtwegsignalisation"/>
        <s v="Unterflurbeleuchtung"/>
        <s v="Bewegliches Fahrzeugrückhaltesystem"/>
        <s v="Verkehrsraumlüftung"/>
        <s v="Anlage für Bauwerkslüftung"/>
        <s v="Luftqualitätsmessung"/>
        <s v="Automations-, Leit-, Kommunikationsanlage"/>
        <s v="Telekommunikationsanlage"/>
        <s v="Verkehrs- und Sicherheitsleitsystem"/>
        <s v="Stellwerksystem"/>
        <s v="Einbruch-, Überfallmeldeanlage"/>
        <s v="Verkehrsüberwachung"/>
        <s v="Gefahrenüberwachung"/>
        <s v="Brandschutz"/>
        <s v="Gasmeldeanlage"/>
        <s v="Ausrüstung"/>
        <s v="Rückhaltesystem"/>
        <s v="Fahrzeug-Rückhaltesystem"/>
        <s v="Geländer"/>
        <s v="Ausstattung"/>
        <s v="Zaun"/>
        <s v="Kleinbaute"/>
        <s v="Entsorgungsausrüstung"/>
        <s v="Brunnen"/>
        <s v="Ausstattungsgegenstand"/>
        <s v="Wärme-, Kälteanlage"/>
        <s v="Lagerung zu Wärmeanlage"/>
        <s v="Wärmehauptverteilung"/>
        <s v="Lagerung zu Kälteanlage"/>
        <s v="Kältehauptverteilung"/>
        <s v="Wasser-, Gas-, Druckluftanlage"/>
        <s v="Armatur, Apparat"/>
        <s v="Installationselement"/>
        <s v="Wasser-, Abwasseraufbereitung"/>
        <s v=" Entsorgungsleitung"/>
        <s v="Gasanlage"/>
        <s v="Druckluft-, Vakuumanlage"/>
        <s v="Transportanlage"/>
        <s v="Personen-, Lastenaufzug"/>
        <s v="Fahrtreppe, Fahrsteig"/>
        <s v="Hubtisch, Verladestation, Spezialaufzug"/>
        <s v="Krananlage"/>
        <s v="Seilbahn"/>
        <s v="Kunstwerk"/>
        <s v="Künstlerisch gestaltetes Bauwerk"/>
        <s v="Planungskosten"/>
        <s v="Planer"/>
        <s v="Architekt"/>
        <s v="Landschaftsarchitekt"/>
        <s v="Bauingenieur"/>
        <s v="Fachingenieure Gebäudetechnik"/>
        <s v="Spezialist"/>
        <s v="Generalplaner, Planergemeinschaft"/>
        <s v="Nebenkosten zu Planerleistungen"/>
        <s v="Unternehmer"/>
        <s v="Beratung Planung"/>
        <s v="Vorbereitung Betrieb, Nutzung"/>
        <s v="Auftraggeber"/>
        <s v="Auswahlverfahren"/>
        <s v="Eigentümer"/>
        <s v="Betreiber"/>
        <s v="Nutzer"/>
        <s v="Berater"/>
        <s v="Anwalt, Experte, Gericht"/>
        <s v="Plattform, Projektraum"/>
        <s v="Nebenkosten zu Erstellung"/>
        <s v="Bewilligung, Gebühr"/>
        <s v="Bewilligung"/>
        <s v="Gebühr"/>
        <s v="Versicherung, Garantie"/>
        <s v="Versicherung"/>
        <s v="Garantie"/>
        <s v="Rückvergütung"/>
        <s v="Kapitalkosten"/>
        <s v="Kapitalkosten zu Grundstück"/>
        <s v="Kapitalkosten zu Erstellung"/>
        <s v="Bewirtung, Öffentlichkeitsarbeit, Entschädigung"/>
        <s v="Bewirtungskosten"/>
        <s v="Öffentlichkeitsarbeit"/>
        <s v="Entschädigung"/>
        <s v="Inbetriebnahme"/>
        <s v="Inbetriebnahme Bauwerk"/>
        <s v="Vermietung, Verkauf"/>
        <s v="Vergütung zu Erstvermietung"/>
        <s v="Nebenkosten zu Erstvermietung"/>
        <s v="Vergütung zu Verkauf"/>
        <s v="Nebenkosten zu Verkauf"/>
        <s v="Betriebserfolg"/>
        <s v="Betriebsaufwand"/>
        <s v="Betriebsertrag"/>
        <s v="Reserve, Teuerung"/>
        <s v="Reserve"/>
        <s v="Teuerung"/>
        <s v="Mehrwertsteuer"/>
      </sharedItems>
    </cacheField>
    <cacheField name="Spalte2" numFmtId="0">
      <sharedItems count="710" longText="1">
        <s v="Erwerb und Nebenkosten zu Grundstück und Baurecht"/>
        <s v="Erwerb von Grundstücken und Baurecht_x000a_Hinweis: Nebenkosten zu Grundstück, Baurecht (A02); Planungskosten (V)"/>
        <s v="Grundstückserwerb und kalkulatorische Kosten für Grundstückserwerb"/>
        <s v="Erwerb des Baurechts und Baurechtszins bis zur Inbetriebnahme der gebrauchstauglichen und mängelfreien Anlage"/>
        <s v="Erwerb von Bauwerken und Bauteilen, einschliesslich Brandmauereinkauf"/>
        <s v="Beiträge an Erschliessungsperimeter"/>
        <s v="Nebenkosten zu Grundstück und Baurecht_x000a_Hinweis: Nebenkosten zu Erstellung (W)"/>
        <s v="Handänderungs- und Grundstücksgewinnsteuer"/>
        <s v="Notariatskosten"/>
        <s v="Gebühren für den Grundbucheintrag"/>
        <s v="Anwalts- und Gerichtskosten zu Grundstücks- und Baurechtserwerb"/>
        <s v="Provisionen für die Vermittlung von Grundstücks- und Baurechtserwerb"/>
        <s v="Entschädigungen an Dritte zu Grundstücks- und Baurechtserwerb, Abgeltung für Servitute, einschlieslich Inkonvenienzentschädigung und Entschädigungen für Ersatzmassnahmen"/>
        <s v="Amtliche Vermessung, Vermarkung und Parzellierung von Grundstücken"/>
        <s v="Bauvorbereitung und Bauunterstützung"/>
        <s v="Baugrunduntersuchungen, Bestandesaufnahmen und Messungen"/>
        <s v="Untersuchungen zur Beschaffenheit des Untergrundes und der Grundwasssersituation sowie Vorversuche zur Fundamentdimensionierung wie Versuchsanker und dgl."/>
        <s v="Bestands- und Zustandsaufnahmen von Bauwerken, Materialien, Gelände, Fauna, Flora, Oberflächen- und Grundwasser, einschliesslich Probenahmen, Prüfverfahren und Laboruntersuchungen und dgl."/>
        <s v="Messungen von Umweltbelastungen durch Lärm, Schadstoffe und dgl. vor und während der Realisierung"/>
        <s v="Überwachungen wie Setzungsmessungen, Erschütterungsmessungen, Bauwerks- und Rissüberwachungen und dgl. während der Realisierung"/>
        <s v="Einrichten, Vorhalten, Umstellen und Entfernen der Baustelleneinrichtungen"/>
        <s v="Innere und äusserer Baustellenerschliessung, Umschlag- und Lagerplätze, einschliesslich Abschrankungen, Emissionsschutz und dgl."/>
        <s v="Versorgung mit Wasser, elektrischer Energie, Abfall- und Abwasserentsorgung sowie Baustellenbeleuchtung und Telekommunikationsanlagen, einschliesslich Leitungen, Einrichtungen für die Behandlung von Baustellenabwasser wie Neutralisationsanlagen, Absetzbecken und dgl."/>
        <s v="Arbeits- und Aufenthaltsräume, einschliesslich Wohncontainer und dgl."/>
        <s v="Hebe-, Verlade-, Transport-, Lagereinrichtungen für Baumaterialien und Personentransporte auf der Baustelle"/>
        <s v="Einrichtungen für die Aufbereitung und Wiederverwertung von Materialien"/>
        <s v="Zusätzliche Massnahmen für das Wärmen, Schützen, Räumen und dgl. von Bauteilen"/>
        <s v="Unterstützung der Organisation, Kontrolle und Bewachung der Baustelle, einschliesslich Personal und Anlagen"/>
        <s v="Schutz von bestehenden Bauwerken und Vegetation"/>
        <s v="Provisorische Gebäude, Bauteile, Ausstattungen und dgl. für die Aufrechterhaltung eines bestehenden Betriebs bis zur Inbetriebnahme der gebrauchstauglichen und mängelfreien Anlage_x000a_Hinweis: Baustelleneinrichtung (B02)"/>
        <s v="Provisorische Rückhaltesysteme gegen den Anprall oder Absturz von Personen und Fahrzeugen"/>
        <s v="Provisorische Anlagen und  Leitungen sowie Verlegung bestehender Leitungen"/>
        <s v="Provisorische Gebäude für die Aufrechterhaltung eines bestehenden Betriebs, einschliesslich Technik, Ausbau, Ausstattung und Demontage"/>
        <s v="Provisorische Verkehrs- und Kunstbauten für Umleitungen, Hilfsbrücken, einschliesslich Signalisation, Markierung und Demontage"/>
        <s v="Provisorischer Ausbau und provisorische Ausstattung wie Mobiliar, Kleininventar und dgl."/>
        <s v="Erschliessung des Bauwerks durch Werkleitungen bis Hausanschluss, einschliesslich Grundstückserschliessung"/>
        <s v="Erschliessung des Bauwerks durch Starkstromleitungen bis Hausanschluss, einschliesslich Grundstückserschliessung"/>
        <s v="Erschliessung des Bauwerks durch Schwachstromleitungen bis Hausanschluss, einschliesslich Grundstückserschliessung"/>
        <s v="Erschliessung des Bauwerks durch Heizungsleitungen bis Hausanschluss, einschliesslich Grundstückserschliessung"/>
        <s v="Erschliessung des Bauwerks durch Kälteleitungen bis Hausanschluss, einschliesslich Grundstückserschliessung"/>
        <s v="Erschliessung des Bauwerks durch Wasserleitungen bis Hausanschluss, einschliesslich Grundstückserschliessung"/>
        <s v="Erschliessung des Grundstücks und der darauf befindlichen Bauwerke durch Schmutzwasserleitungen bis Hausanschluss, einschliesslich  Grundstückserschliessung"/>
        <s v="Erschliessung des Grundstücks und der darauf befindlichen Bauwerke durch Regenwasserleitungen bis Hausanschluss, einschliesslich  Grundstückserschliessung"/>
        <s v="Erschliessung des Bauwerks durch Gasleitungen bis Hausanschluss, einschliesslich Grundstückserschliessung"/>
        <s v="Rodung sowie Abbruch und Demontage von Bauwerken und Bauteilen, einschliesslich Sortierung, Abtransport und Deponie"/>
        <s v="Beseitigen und Versetzen vorhandener Bepflanzungen"/>
        <s v="Abbruch und Demontrage nicht kontaminierter Bauwerke und Bauteile sowie Abtrag von Boden- und Untergrundmaterial, einschliesslich Sortierung, Zwischenlagerung, Wiederverwertung, Abtransport und Entsorgung_x000a_Hinweis: Nicht komtaminierter Aushub (B06.01)"/>
        <s v="Abbruch und Demontrage kontaminierter Bauwerke und Bauteile sowie Abtrag von Boden- und Untergrundmaterial, einschliesslich Sortierung, Zwischenlagerung, Wiederverwertung, Abtransport und Entsorgung_x000a_Hinweis: Kontaminierter Aushub (B06.02)"/>
        <s v="Aushub der Baugrube, Materialeinbau und Sicherungsmassnahmen, einschliesslich Abtrag vorhandener Böden_x000a_Hinweis: Umgebungsgestaltung (I01)"/>
        <s v="Aushub von nicht kontaminiertem Material aus ungespriessten, gespriessten und rückverankerten Baugruben, einschliesslich Transport und Lagerung"/>
        <s v="Aushub von kontaminiertem Material aus ungespriessten, gespriessten und rückverankerten Baugruben, einschliesslich Transport und Lagerung"/>
        <s v="Sicherung und Stabilisierung von Böschungen"/>
        <s v="Baugrubenabschlüsse wie temporäre und permanente Schlitz-, Spund-, Rühl- und Nagelwände sowie Ausfachungen, Aussteifungen, Anker und dgl."/>
        <s v="Hinterfüllung von Bauwerken und dgl._x000a_Hinweis: Grünfläche (I03); Hartfläche (I04)"/>
        <s v="Grundwasserabsenkungen, Rückversickerungen und dgl. einschliesslich Konzessionen und Gebühren"/>
        <s v="Verbesserung des Baugrundes, Spezialfundationen, Unterfangungen und dgl."/>
        <s v="Verbesserung des Baugrundes mittels Drainagen, hydraulischer Bindemittel, Bodenmaterialersatz, mechanischer Verdichtung, Injektion und Jetting"/>
        <s v="Pfahlfundation, einschliesslich Energiepfähle"/>
        <s v="Unterfangung eigener Bauwerke und Bauteile"/>
        <s v="Sicherung eigener Bauwerke und Bauteile"/>
        <s v="Arbeits-, Lehr-, Schutz- und Montagegerüste innen und aussen"/>
        <s v="Einrichten, Vorhalten, Umstellen und Demontieren von Fassadengerüsten, einschliesslich Befestigungen, Schutzmassnahmen und dgl."/>
        <s v="Einrichten, Vorhalten, Umstellen und Demontieren von Wand-, Decken- und Bock- und Fanggerüsten sowie Montagebühnen und Auffangnetzen, einschliesslich Befestigungen, Schutzmassnahmen und dgl."/>
        <s v="Temporäre Dachkonstruktion zum Schutz von Bauwerken und Bauteilen vor Witterung"/>
        <s v="Schutzgerüste und Schutzwände zum Schutz von Personen und angrenzenden Bauwerken vor Einwirkungen des Baubetriebs "/>
        <s v="Anpassung von fremden und eigenen Bauwerken"/>
        <s v="Ergänzungen, Ausbesserungen und dgl. von angrenzenden Bauwerken"/>
        <s v="Unterfangung und Sicherung angrenzender Bauwerke und Bauteile"/>
        <s v="Anpassung oder Erstellung von Verkehrsanlagen ausserhalb des eigenen Grundstücks"/>
        <s v="Konstruktive Bauteile"/>
        <s v="Fundamente, tragende Bodenplatten, erdverbundene Bauteile_x000a_Hinweis: Baugrundverbesserung, Bauwerkssicherung (B07)"/>
        <s v="Abdichtung gegen Wasser und lastragende Dämmung unter Bodenplatten, einschliesslich Baumeisterhub, Kieskoffer und Sauberkeitsschicht"/>
        <s v="Einzel- und Streifenfundamente"/>
        <s v="Tragende Bodenplatten"/>
        <s v="Innen und aussen liegende Treppen und Rampen wie Kellerabgänge und Tiefgarageneinfahrten"/>
        <s v="Wände der Konstruktion, einschliesslich Öffnungsausbildung, Stürze, Brüstungen und Fugen"/>
        <s v="Aussenwände der Konstruktion, einschliesslich Öffnungsausbildung, Stürze, Brüstungen und Fugen_x000a_Hinweis: Ergänzende Leistung zu Konstruktion (C05), Äussere Wandbekleidung Gebäude (E)"/>
        <s v="Innenwände der Konstruktion, einschliesslich Öffnungsausbildung, Stürze, Brüstungen und Fugen_x000a_Hinweis: Ergänzende Leistung zu Konstruktion (C05), Wandbekleidung (G03), Ergänzende Leistung zu Ausbau (G06)"/>
        <s v="Stützen der Konstruktion, einschliesslich Auflager und Durchstanzbewehrung"/>
        <s v="Aussenstützen der Konstruktion, einschliesslich Auflager und Durchstanzbewehrung_x000a_Hinweis: Äussere Wandbekleidung Gebäude (E)"/>
        <s v="Innenstützen der Konstruktion, einschliesslich Auflager und Durchstanzbewehrung_x000a_Hinweis: Wandbekleidung (G03)"/>
        <s v="Decken, Treppen, Balkone und Dächer der Konstruktion, einschliesslich Loggien, Ober- und Unterzüge _x000a_Hinweis: Ergänzende Leistung zu Konstruktion (C05), Deckenbekleidung (G04), Ergänzende Leistung zu Ausbau (G06)"/>
        <s v="Decken der Konstruktion, Ober- und Unterzüge"/>
        <s v="Treppen, Rampen der Konstruktion"/>
        <s v="Podeste innen liegender Treppen und Rampen"/>
        <s v="Kontruktion von Flachdächern, einschliesslich obere Abschlüsse unterirdischer Bauwerke"/>
        <s v="Konstruktion von geneigten Dächern, wie Steildächer, Pultdächer, Giebeldächer_x000a_Hinweis: Bedachung Gebäude (F)"/>
        <s v="Treppen und Rampen ausserhalb des Gebäudes"/>
        <s v="Podeste von Treppen und Rampen ausserhalb des Gebäudes"/>
        <s v="Vordächer, Balkone und auskragende Laubengänge der Konstruktion, einschliesslich Kragplattenanschlüsse"/>
        <s v="Nachträgliches Erstellen und Schliessen von Durchbrüchen und Schlitzen in Bauteilen der Konstruktion sowie Sockel, Rohbaukanäle und Einlagen für die Gebäudetechnik_x000a_Hinweis: Ergänzende Leistung zu Ausbau (G06)"/>
        <s v="Nachträgliches Erstellen und Schliessen von Durchbrüchen und Schlitzen in Bauteilen der Konstruktion_x000a_Hinweis: Durchbruch, Schlitz zu Ausbau (G06.01); Abschottung (G02.02)"/>
        <s v="Maschinen-, Gerätesockel, Futterrohre und Rohbaukanäle für die Gebäudetechnik_x000a_Hinweis: Nutzungsspezifische Anlage Gebäude (H)"/>
        <s v="Technische Anlagen des Gebäudes_x000a_Hinweis: Erschliessung druch Werkleitungen (B04)"/>
        <s v="Anlagen zur Erzeugung, Transformierung, Speicherung und Verteilung von elektrischer Energie, einschliesslich Kabeltragsysteme"/>
        <s v="Anlagen zur Erzeugung von elektrischer Energie wie Generatoren und nicht in Dachhaut oder äussere Wandbekleidung integrierte Photovoltaikanlagen_x000a_Hinweis: Elektroanlagen Starkstrom für Umgebung (I05.01)"/>
        <s v="Anlagen zur Transformierung von elektrischer Energie wie Trafostationen, Transformatoren, Notstrom- und unterbruchsfreie Stromversorgungsanlagen und dgl."/>
        <s v="Anlagen zur Speicherung von elektrischer Energie wie Speicher von Photovoltaikanlagen, Kondensatorenanlagen und dgl."/>
        <s v="Starkstrominstallationen wie Erdung, Potenzialausgleich, innerer Blitzschutz, Zu- und Verteilleitungen, Installationssysteme, Schaltgerätekombinationen (SGK), Kraft, und Lichtinstallationen für gebäudetechnische Anlagen"/>
        <s v="Raumleuchten, Leuchten für Sicherheitszwecke und dgl. "/>
        <s v="Elektrogeräte, die nicht Bestandteil der Küche sind, wie Waschmaschinen, Wäschetrockner und dgl._x000a_Hinweis: Einbauküche (G05.02)"/>
        <s v="Anlagen zur Erzeugung von elektrischer Energie wie nicht in Dachhaut oder äussere Wandbekleidung integrierte Photovoltaikanlagen_x000a_Hinweis: Wärmeanlage für Umgebung (I05.03); Gebäudeautomation (D02); Sicherheitsanlage (D03); Technische Brandschutzanlage (D04)"/>
        <s v="Anlagen zur Transformierung von elektrischer Energie wie Klein- und Sicherheitstransformatoren"/>
        <s v="Anlagen zur Speicherung von elektrischer Energie "/>
        <s v="Schwachstrominstallationen für Informations-, Telekommunikationsanlagen, Datenübertragung und dgl."/>
        <s v="Elektrogeräte wie Sonnerie-, Tür- und Gegensprechapparate, Telekommunikationsapparate und dgl."/>
        <s v="Anlagen zur automatischen Regelung, Steuerung, Überwachung und Optimierung des energieeffizienten und sicheren Betriebs der technischen Anlagen, einschliesslich Software und dgl._x000a_Hinweis: Installation Schwachstrom (D01.10)"/>
        <s v="Anlagen als grafische interaktive Verbindungsstelle zum Menschen einschliesslich Software, Hardware, Bedien, und Anzeigegeräte"/>
        <s v="Autonome Automationseinheit bzw. Unterstationen zur Steuerung und Regelung der heizungs-, lüftungs-, klima-, und elektrotechnischen Anlagen sowie zur Übernahme von übergeordneten Funktionen der Feldebene und Raumautomation"/>
        <s v="Messwert-, Kontaktgeber, Schalt- und Stellgeräte sowie Aktoren und Sensoren"/>
        <s v="Anlagen und Geräte für Einzelraum- und Zonenregelungen, einschliesslich integrierter Überwachung, Steuerlogik, Steuerung, Regelung und Optimierung der durch Kommunikationsfunktionen zusammengeschlossenen technischen Gebäudeausrüstung"/>
        <s v="Netzwerkkomponenten für die Informationsvermittlung zwischen Management-, Automationsebene, Raumautomation, Fremdsystemen und dgl."/>
        <s v="Unterverteilungen und kompakte Niederspannungs-Schaltgeräte mit Schutzeinrichtungen und Betreibsmitteln zum Steuern, Messen und Melden"/>
        <s v="Systeminternen Kommunikation zwischen den Bauteilen der Gebäudeautomation und den Informations-, Telekommunikations-, Evakuierungs-, Sicherheitsleit-, Sicherheits- und technischen Brandschutzanlagen sowie dem Sonnenschutz, der Verdunkelung und dgl._x000a_Hinweis: Planungskosten (V)"/>
        <s v="Anlagen zur Überwachung und zum Schutz von Gegenständen und Personen (Security)_x000a_Hinweis: Anlage Erzeugung Schwachstrom (D01.07)"/>
        <s v="Gefahrenmeldeanlagen zum Erkennen und Anzeigen der Anwesenheit sowie des Eindringens von Personen in überwachte Bereiche sowie zum automatischen Überwachen von Gegenständen"/>
        <s v="Anlagen für die automatische Überprüfung von Zutrittsberechtigungen, die Steuerung von Sperren sowie die Registrierung von Vorgängen"/>
        <s v="Aufeinander abgestimmte technische Komponenten zur Bilderzeugung, Bildübertragung, Bildsteuerung, Bilddokumentation, Bildspeicherung, Bilddarstellung und Bildbewertung"/>
        <s v="Mechanische und mechatronische Schliessanlage, einschliesslich Schliesszylinder und Schlüsselrohre"/>
        <s v="Melde- und Löschanlagen sowie technische Anlagen zum Schutz von Bauwerken und Personen (Safety)_x000a_Hinweis: Anlage Erzeugung Schwachstrom (D01.07)"/>
        <s v="Anlagen, einschliesslich Brandmelder, Anzeige- und Alarmapparate zur Überwachung und zum Schutz von Bauwerken und Personen vor Bränden"/>
        <s v="Anlagen, einschliesslich Gasmelder, Anzeige- und Alarmapparate zur Überwachung und zum Schutz von Bauwerken und Personen vor verschmutzter Luft und Explosionsgefahr"/>
        <s v="Löschanlagen, einschliesslich Apparate, Leitungen und Anschlussstellen für die Nasslöschung wie Sprinkler und dgl. "/>
        <s v="Löschanlagen, einschliesslich Apparate, Leitungen und Anschlussstellen für die Trockenlöschung, Sauerstoff-Reduktionsanlage und dgl. "/>
        <s v="Schlauchkaspeln, Handfeuerlöscher und dgl. "/>
        <s v="Anlagen zur Entrauchung und Rauchfreihaltung im Brandfall wie Rauch- und Wärmeabzugsanlage"/>
        <s v="Anzeige- und Alarmapparate wie Sprachanlagen und elektroakustische Notfallwarnsysteme zum Schutz von Bauwerken und Personen vor Gefahrensituationen"/>
        <s v="Anlagen zur Erzeugung, Speicherung, Verteilung und Abgabe von Wärme_x000a_Hinweis: Wärmeanlage für Umgebung (I05.03)"/>
        <s v="Behälter für feste, flüssige und gasförmige Brennstoffe, Zuleitungen zu den Wärmeerzeugern, Tank- und Lagerüberwachung, Erdregister, Erdkollektoren und Erdsonden"/>
        <s v="Anlagen zur Erzeugung und Rückgewinnung von Wärme,  Abgasabführung, Stellglieder, Seonsoren und dgl."/>
        <s v="Geräte zur Speicherung von Wärme wie Pufferspeicher"/>
        <s v="Leitungen zur Verteilung von Wärme, einschliesslich Pumpen, Ventile, Sensoren, Anschlussstellen und Dämmung"/>
        <s v="Wärmeabgebende Bauteile in Böden, Wänden, Decken und Einzelelementen, einschliesslich Armaturen, Befestigungen und Unterverteilungen"/>
        <s v="Investitionsanteil bei Wärmebezug, z.B. bei Fernwärmeversorgung"/>
        <s v="Anlagen zur Erzeugung, Speicherung, Verteilung und Abgabe von Kälte_x000a_Hinweis: Kälteanlage für Umgebung (I05.04)"/>
        <s v="Behälter für feste, flüssige und gasförmige Betriebsstoffe, Zuleitungen zu den Kälteerzeugern, Tank- und Lagerüberwachung, Erdregister, Erdkollektoren und Erdsonden"/>
        <s v="Anlagen zur Erzeugung von Kälte, Sensoren, Stellglieder, Rückkühler und dgl."/>
        <s v="Geräte zur Speicherung von Kälte"/>
        <s v="Leitungen zur Verteilung von Kälte, einschliesslich Pumpen, Ventile, Sensoren, Anschlussstellen und Dämmung"/>
        <s v="Kälteabgebende Bauteile in Böden, Wänden, Decken und Einzelelemente, einschliesslich Armaturen, Befestigungen Unterverteilungen und dgl."/>
        <s v="Investitionsanteil bei Kältebezug, z.B. bei Fernkälteversorgung"/>
        <s v="Anlagen zur Aufbereitung, Speicherung, Verteilung und Abgabe von Luft"/>
        <s v="Leitungen zur Aussenluftversorgung und Fortluftführung"/>
        <s v="Geräte zur Luftaufbereitung, wie Luftfilter, Luftbefeuchter, Luftkühler, Wärmeübertrager und Monoblöcke"/>
        <s v="Geräte zur Speicherung von warmer Luft und dgl."/>
        <s v="Leitungen zur Luftverteilung, einschliesslich Apparate, Armaturen und Dämmung"/>
        <s v="Luftabgabe in Decken, Böden, Wänden und Einzelluftabgabe, einschliesslich Befestigungen, Dämmung und dgl."/>
        <s v="Investitionsanteil bei Lüftung"/>
        <s v="Anlagen zur Versorgung mit Wasser"/>
        <s v="Ab Hausanschluss bis Wasserbehandlung oder Verteilung"/>
        <s v="Aufbereitungsanlagen für Trink- und Brauchwasser"/>
        <s v="Frischwasserstation, Wassertank zur Versorgung und dgl."/>
        <s v="Leitungen für Kalt- und Warmwasser, Ventile, Messgeräte, Dämmung und dgl."/>
        <s v="Armaturen und Apparate wie Duschen, WC, Lavabos und dgl. (ohne Elektrogeräte)"/>
        <s v="Selbsttragende, vormontierte Vorwandelemente"/>
        <s v="Anlagen zur Entsorgung von Wasser"/>
        <s v="Grundleitungen"/>
        <s v="Aufbereitungsanlagen für Abwasser"/>
        <s v="Wassertanks für Entsorgung, Retention und dgl."/>
        <s v="Innen liegende Sammelleitungen, Fallleitungen, Grundleitungen, Einläufe, Anschlüsse, Entlüftungen, Dämmung und dgl."/>
        <s v="Armaturen und Apparate zur Entsorgung von Wasser wie Bödenabläufe und Pumpen"/>
        <s v="Brenngasleitungen, -verteilungen und Anschlussstellen"/>
        <s v="Gasleitung ab Hausanschluss bis Verteilung"/>
        <s v="Aufbereitungsanlage für Brenngas"/>
        <s v="Tanks zur Speicherung von Brenngas"/>
        <s v="Leitungen zur Verteilung von Brenngas"/>
        <s v="Armaturen und Apparate zur Abgabe von Gas wie Gasbrenner, Gasherde und Brenngasanschlüsse"/>
        <s v="Leitungen , Verteilungen, Anschlussstellen für Spezialmedien wie Druckluft- und Vakuumanlagen"/>
        <s v="Versorgung und Entsorgung von Spezialmedien wie Sauerstoff, Kohlendioxid, Narkosegase und dgl."/>
        <s v="Aufbereitungsanlage für Spezialmedien"/>
        <s v="Tanks, Behälter zur Speicherung von flüssigen und gasförmigen Medien"/>
        <s v="Leitungen zur Verteilung von Spezialmedien"/>
        <s v="Armaturen und Apparate zur Entnahme und Abgabe von Spezialmedien"/>
        <s v="Anlagen zur Beförderung von Personen und Lasten_x000a_Hinweis: Transportanlage für Umgebung (I05.07)"/>
        <s v="Personenaufzüge, einschliesslich Antrieb, Steuerung, Kabinenbeleuchtung und -ausstattung sowie Feuerwehraufzüge"/>
        <s v="Lasten- und Bettenaufzüge, einschliesslich Antrieb, Steuerung, Kabinenbeleuchtung und -ausstattung"/>
        <s v="Aufzüge und Hebeeinrichtungen für Personen mit eingeschränkter Mobilität, Befahranlagen für Fassaden und Dächer sowie Schrägaufzüge, einschliesslich Antrieb und Steuerung"/>
        <s v="Fahrtreppen, einschliesslich Antrieb und Steuerung"/>
        <s v="Fahrsteig, einschliesslich Antrieb und Steuerung"/>
        <s v="Hubtische, Verladestationen, einschliesslich Antrieb und Steuerung"/>
        <s v="Äussere Bekleidung und Beschichtungen von Aussenwänden, einschliesslich Einbauten_x000a_Hinweis: Aussenwandkonstruktion (C02.01); Aussenstütze (C03.01)"/>
        <s v="Äussere Bekleidung und Beschichtungen von Aussenwänden unter Terrain_x000a_Hinweis: Element in Aussenwand (E03)"/>
        <s v="Äussere Abdichtungen von Aussenwänden unter Terrain, einschliesslich Anschlüsse"/>
        <s v="Aussenwärmedämmung unter Terrain, einschliesslich ein- und mehrschichtige Putze"/>
        <s v="Mechanischer Schutz der äusseren Wandbekleidung durch Schutzplatten, -matten und dgl."/>
        <s v="Äussere Bekleidung und Beschichtungen von Aussenwänden über Terrain"/>
        <s v="Äussere Beschichtungen über Terrain, wie Putze, Anstriche und dgl., einschliesslich Anschlüsse"/>
        <s v="Aussenwärmedämmung mit Gewebeeinlage, Grundputz und  Deckschichten (Kompaktfassade), einschliesslich Befestigungen, Kanten, Leibungen und Abschlüsse"/>
        <s v="Fassadenbekleidungen, Wärmedämmung und Unterkonstruktion sowie Fassadenbegrünung"/>
        <s v="Vorhangfassaden als selbsttragendes Gesamtsystem, einschliesslich Fenster und Sonnenschutz"/>
        <s v="Äussere Bekleidungen und Beschichtungen von Untersichten und Auskragungen"/>
        <s v="Geländer, Gitter und dgl. zu Balkonen und Dacheinbauten_x000a_Hinweis: Absturzsicherung (E03.05)"/>
        <s v="Fenster, Türen, Tore, Sonnenschutz und dgl. zu Aussenwänden"/>
        <s v="Fenster in Aussenwand, einschliesslich Fensterbänke, Anschlüsse, Abdichtungen, Beschläge, Antriebe und dgl."/>
        <s v="Aussentüren, einschliesslich Anschlüsse, Abdichtungen, Beschläge, Antriebe, Steuerung und dgl."/>
        <s v="Aussentore, einschliesslich Anschlüsse, Abdichtungen, Beschläge, Antriebe, Steuerung und dgl."/>
        <s v="Äussere Sonnen- und Wetterschutzanlagen wie Lamellenstoren, Markisen, Rollläden und Blendschutzanlagen, einschliesslich Antriebe und Wärmeschutz"/>
        <s v="Geländer, Gitter und dgl. zu Fenstern_x000a_Hinweis: Aussen liegende Absturzsicherung (E02.06)"/>
        <s v="Dachhäute und Dacheinbauten, einschliesslich Spenglerarbeiten und Blitzschutz_x000a_Hinweis: Deckenkonstruktion, Dachkonstruktion (C04)"/>
        <s v="Dachhäute, einschliesslich Spenglerarbeiten und Blitzschutz_x000a_Hinweis: Element zu Dach (F02)"/>
        <s v="Äussere Abdichtungen, Wärmedämmungen und Schutzschichten unter Terrain, einschliesslich Anschlüsse und Spenglerarbeiten"/>
        <s v="Dampfbremsen, Dämmungen, Abdichtungen, Beschwerungsschichten, An- und Abschlüsse aus Blech, Nutzschichten, Dachbegrünung und integrierte Systeme zur Energieerzeugung"/>
        <s v="Dampfbremsen, Dämmungen, Unterdächer, Konterlattungen, Eindeckungen, An- und Abschlüsse aus Blech, Dachbegrünung und integrierte Systeme zur Energieerzeugung"/>
        <s v="Dach als selbsttragendes Gesamtsystem, einschliesslich Konstruktion, Bekleidung, Verglasung und Sonnenschutz"/>
        <s v="Fenster, Oberlichter, Ausstiege und dgl. zu Dächern, einschliesslich Anschlüsse und intergrierte Absturzsicherungen"/>
        <s v="Lichtkuppeln, Ausstiege und dgl.  zu Flachdächern, einschliesslich Anschlüsse, Abdichtungen, Beschläge, Antriebe und dazugehöriger Sonnenschutz "/>
        <s v="Dachflächenfenster,  Ausstiege und dgl. zu geneigten Dächern, einschliesslich Anschlüsse, Abdichtungen, Beschläge, Antriebe und dazugehöriger Sonnenschutz"/>
        <s v="Äussere Blitzschutzanlagen mit Fang- und Ableitungen sowie permanenter Seitenschutz oder Anschlageinrichtungen"/>
        <s v="Trennwände, Bodenbeläge, innere Bekleidungen und feste Einbauten sowie ergänzende Leistungen zu Ausbau"/>
        <s v="Feste und bewegliche Trennwände, Vorsatzschalen und Verglasungen sowie Innenfenster, Innentüren und Innentore"/>
        <s v="Feste Trennwände (weder zu Konstruktion noch zu Ausstattung gehörend) wie Leichtbauwände, innere Verglasungen und dgl."/>
        <s v="Bewegliche Trennwände (weder zu Konstruktion noch zu Ausstattung gehörend) wie Elementwände, innere Verglasungen und dgl."/>
        <s v="Fronten von Schächten, wie Installationsschächte und Abwurfschächte"/>
        <s v="Innenfenster, einschliesslich Anschlüsse, Abdichtungen, Beschläge, Antriebe und dgl."/>
        <s v="Innentüren, einschliesslich Anschlüsse, Abdichtungen, Beschläge, Antriebe und dgl."/>
        <s v="Innentore, einschliesslich Anschlüsse, Abdichtungen, Beschläge, Antriebe und dgl."/>
        <s v="Beläge und Beschichtungen von Böden"/>
        <s v="Unterkonstruktionen, Unterlagsböden, Doppelböden und dgl. als Träger fertiger Bodenbeläge, einschliesslich Ausgleichsschichten, Dämmungen und Abdichtungen"/>
        <s v="Bodenbeläge und Beschichtungen, einschliesslich Sockel und Oberflächenbehandlung"/>
        <s v="Bekleidungen und Beschichtungen von Wänden und Stützen im Gebäude_x000a_Hinweis: Äussere Wandbekleidung Gebäude (E)"/>
        <s v="Unterkontruktionen, Vorsatzschalen, Putze und dgl. als Träger fertiger Bekleidungen, einschliesslich Dämmungen, Dichtungen und Befestigungen"/>
        <s v="Bekleidungen und Beschichtungen von Wänden und Stützen im Gebäude"/>
        <s v="Bekleidungen und Beschichtungen von Decken und Innenseiten von Dächern_x000a_Hinweis: Bedachung Gebäude (F)"/>
        <s v="Unterkonstruktion und Putze als Träger fertiger Bekleidungen von Decken und Innenseiten von Dächern"/>
        <s v="Bekleidungen und Beschichtungen von Decken und Innenseiten von Dächern auf Unterkonstruktion"/>
        <s v="Einbauten wie Einbauschränke, Einbauküchen, Öfen, Briefkästen, Begrünung im Gebäude und dgl. sowie Schutzeinrichtungen wie Geländer, Gitter, Schutzraumeinrichtungen und dgl."/>
        <s v="Einbauschränke, Regale, Garderoben und dgl."/>
        <s v="Haushalts- und Kleinküchen, einschliesslich Geräte, Armaturen und Zubehör_x000a_Hinweis: Grossküche (H03)"/>
        <s v="Fenstersimse, Vorhangbretter und dgl."/>
        <s v="Innere Verdunkelung und Blendschutz, einschliesslich Antriebe_x000a_Hinweis: Sonnenschutz, Wetterschutz (E03.04)"/>
        <s v="Geländer, Handläufe, Rammschutz"/>
        <s v="Fest im Gebäude eingebaute Sonderbauteile wie Cheminées, Pflanztröge und dgl._x000a_Hinweis: Wärmeerzeugung (D05.02)"/>
        <s v="Briefkästen, Pneuschränke, Wäschehängen und dgl. sowie Schutzraumbauteile und -einrichtungen"/>
        <s v="Nachträgliches Erstellen und Schliessen von Durchbrüchen und Schlitzen in Bauteilen des Ausbaus sowie Abschottungen und Reinigung_x000a_Hinweis: Ergänzende Leistung zu Konstruktion (C05)"/>
        <s v="Nachträgliches Erstellen und Schliessen von Durchbrüchen und Schlitzen in Bauteilen zu Ausbau_x000a_Hinweis: Durchbruch, Schlitz zu Konstruktion (C05.01)"/>
        <s v="Vertikale oder horizontale Brandabschottungen, Schallabschottungen und dgl."/>
        <s v="Bau- und Endreinigung, Kanalisationsspülung und dgl. "/>
        <s v="Bautrocknung, Bauheizung und dgl. "/>
        <s v="Anlagen für spezifische Nutzungen"/>
        <s v="Eingebaute Produktionsanlagen, einschliesslich Maschinen, Apparate, Steuerung und Medienversorgung"/>
        <s v="Versorgung von Produktionsanlagen mit Medien und dgl. sowie Entsorgung"/>
        <s v="Aufbereitung zu Produktionsanlagen"/>
        <s v="Speicherung zu Produktionsanlagen wie Tanks"/>
        <s v="Verteilung zu Produktionsanlagen"/>
        <s v="Einbauten, eingebaute Maschinen und Apparate zu Produktionsanlagen"/>
        <s v="Eingebaute Laboranlagen, einschliesslich Maschinen, Apparate, Steuerung und Medienversorgung"/>
        <s v="Versorgung von Laboranlagen mit Medien und dgl. sowie Entsorgung"/>
        <s v="Aufbereitung zu Laboranlagen"/>
        <s v="Speicherung zu Laboranlagen wie Tanks"/>
        <s v="Verteilungen zu Laboranlagen"/>
        <s v="Einbauten, eingebaute Maschinen und Apparate zu Laboranlagen"/>
        <s v="Eingebaute Anlagen zur Zubereitung, Lagerung und Ausgabe von Speisen und Getränken, einschliesslich Maschinen, Apparate und Medienversorgung_x000a_Hinweis: Einbauküche (G05.02)"/>
        <s v="Versorgung von Grossküchen mit Medien und dgl. sowie Entsorgung"/>
        <s v="Aufbereitung zu Grossküchen"/>
        <s v="Lagerung in Grossküchen wie ungekühlte Lagerräume"/>
        <s v="Verteilung zu Grossküchen"/>
        <s v="Einbauten, eingebaute Maschinen und Apparate zu Grossküchen"/>
        <s v="Eingebaute Wäscherei- und Reinigungsanlagen, einschliesslich Maschinen, Apparate, Steuerung und Medienversorgung"/>
        <s v="Versorgung von Wäscherei- und Reinigungsanlagen mit Medien und dgl. sowie Entsorgung"/>
        <s v="Aufbereitung zu Wäscherei- und Reinigungsanlagen"/>
        <s v="Speicherung zu Wäscherei- und Reinigungsanlagen wie Tanks"/>
        <s v="Verteilung zu Wäscherei- und Reinigungsanlagen"/>
        <s v="Einbauten, eingebaute Maschinen und Apparate zu Wäscherei- und Reinigungsanlagen"/>
        <s v="Eingebaute und bewegliche Geräte, Apparate, Anlagen und Einrichtungen für medizinische Zwecke"/>
        <s v="Vitaldatenüberwachung, einschliesslich Archivierungssysteme, Zubehör und dgl."/>
        <s v="Diagnostik, einschliesslich Archivierungssysteme, Zubehör und dgl. "/>
        <s v="Geräte für die allgemeine und erweiterte Pflege, Geräte für Anästhesie, Chirurgie, Therapie, Strahlentherapie, Geräte für Menschen mit Behinderung"/>
        <s v="Medizinische Kälte- und Wärmegeräte wie Kühl-, Gefriergeräte, Kühlzeiten, Wärmeschränke und dgl._x000a_Hinweis: Wärmetechnische Anlage (D05); Kältetechnische Anlage (D06)"/>
        <s v="Geräte und Anlagen für Umgang mit Stoffen, für Analyse und Dosimetrie_x000a_Hinweis: Laboranlage (H02)"/>
        <s v="Geräte und Anlagen zur Reinigung, Trocknung, Desinfektion und Sterilisation von medizinisch genutzten Materialien und Räumen"/>
        <s v="Medizinisches Mobiliar wie Schränke, Regale, Korpusse, Tische, Sitzmöbel, Betten, Liegen, medizinisches Kleinmobiliar und dgl. "/>
        <s v="Spezialbeleuchtung für medizinisch genutzte Räume"/>
        <s v="Medizinische Textilien wie Bettwaren, Stütz- und Polstermaterialien, Bekleidung, Schutzanzüge und Abdeckungen"/>
        <s v="Medizinisches Kleininventar, Rollmobiliar und Wagen"/>
        <s v="Geräte und Fahrzeuge für den Transport von Patienten, Betten, Krankenliegen und dgl."/>
        <s v="Medizinische Einweg- und Mehrwegmittel"/>
        <s v="Eingebaute Anlagen für Bildung und Kultur, einschliesslich Maschinen, Apparate, Steuerung und Medienversorgung"/>
        <s v="Versorgung von Räumen und Anlagen für Bildung und Kultur mit Medien und dgl. sowie Entsorgung"/>
        <s v="Eingebaute Maschinen und Apparate für Räume und Anlagen für Bildung und Kultur"/>
        <s v="Systeme zur Steuerung von Räumen und Anlagen für Bildung und Kultur"/>
        <s v="Einbauten in Räumen und Anlagen für Bildung und Kultur"/>
        <s v="Eingebaute Anlagen für Sport und Freizeit, einschliesslich Maschinen, Apparate, Steuerung und Medienversorgung"/>
        <s v="Versorgung von Sport- und Freizeitanlagen mit Medien und dgl. sowie Entsorgung"/>
        <s v="Eingebaute Maschinen und Apparate für Sport- und Freizeitanlagen"/>
        <s v="Systeme zur Steuerung von Sport- und Freizeitanlagen"/>
        <s v="Einbauten in Sport- und Freizeitanlagen"/>
        <s v="Eingebaute Anlage für Erholung wie Wellness und Spa, einschliesslich Maschinen, Apparate, Steuerung und Medienversorgung"/>
        <s v="Versorgung von Erholungsanlagen mit Medien und dgl. sowie Entsorgung"/>
        <s v="Eingebaute Maschinen und Apparate für Erholungsanlagen"/>
        <s v="Systeme zur Steuerung von Erholungsanlagen"/>
        <s v="Einbauten in Erholungsanlagen"/>
        <s v="Eingebaute Anlage für nutzungsspezifische Anwendungen, einschliesslich Maschinen, Apparate, Steuerung und Medienversorgung"/>
        <s v="Versorgung von nutzungsspezifische Anlagen mit Medien und dgl. sowie Entsorgung"/>
        <s v="Aufbereitung zu nutzungsspezifischen Anlagen"/>
        <s v="Speicherung zu nutzungsspezifischen Anlagen"/>
        <s v="Verteilung zu nutzungsspezifischen Anlagen"/>
        <s v="Einbauten, Armaturen und Apparate zu nutzungsspezifischen Anlagen"/>
        <s v="Mechanische Parkieranlagen, einschliesslich Antrieb und Steuerung"/>
        <s v="Automatische Warentransportanlagen, Rohrpostanlagen und dgl., einschliesslich Antrieb und Steuerung"/>
        <s v="Ertüchtigung und Ausstattung von Kühlräumen sowie gewerbliche Kälte"/>
        <s v="Lagereinrichtung für Zwischenlagerung und Archivierung wie Schiebeschrankanlagen, Rollgestellanlagen und Hochregallager, einschliesslich Antrieb und Steuerung"/>
        <s v="Gestaltung, Bauwerke und Einrichtungen in der Umgebung von Gebäuden"/>
        <s v="Geländeanpassungen, Schutzmassnahmen und Entwässerungen_x000a_Hinweis: Baugrube (B06)"/>
        <s v="Geländeabtrag und Auffüllung, Rohplanie, einschliesslich Materiallieferungen und Transporte"/>
        <s v="Drainageschichten, Leitungen, Schächte, Einläufe und dgl. zur Entwässerung von Umgebungsflächen"/>
        <s v="Bauwerke in der Umgebung, einschliesslich Aushub"/>
        <s v="Geneigte, hart verbaute Böschungs- und Ufersicherungen aus Spritzbeton, Fertigelementen und dgl. "/>
        <s v="Wand mit Stützfunktion, einschliesslich Aushub, Fundationen und Hinterfüllung"/>
        <s v="Frei stehende Wände und Mauern, Lärmschutzwände, einschliesslich Aushub und Fundation"/>
        <s v="Treppen aus Einzelstufen, vorgefertigte Treppen und Rampen, einschliesslich Fundation"/>
        <s v="Kleinbauwerke wie Pavillons, Unterstände, Wasserbecken, Bühnen und dgl., einschliesslich Aushub, Fundation, Unterkonstruktion und Hinterfüllung"/>
        <s v="Versorgungsbauwerke, Stollen, Brunnenstuben, Fluchtröhren und Notausstiege, einschliesslich Aushub, Fundation und Hinterfüllung"/>
        <s v="Geländer, Handläufe, Anprallschutz und dgl. "/>
        <s v="Zäune, Mauern, Sicherung des Grundstücks gegen unbefugten Zutritt, Durchgänge wie Drehkreuze und dgl."/>
        <s v="Vegetationsschichten, Bepflanzungen und Wasserflächen"/>
        <s v="Einbringen und Bearbeiten des Bodens zur Vorbereitung von Grünflächen, einschliesslich Rohplanie und Reinplanie"/>
        <s v="Flächige Einsaat und vorkultivierte Saatflächen wie Rollrasen, einschliesslich Bodenvorbereitung"/>
        <s v="Bepflanzungen mit Stauden und Sträuchern, Hecken, einschliesslich Bodenvorbereitung"/>
        <s v="Vertikale Begrünung von Wänden und Einfriedungen"/>
        <s v="Bepflanzung mit Bäumen und Grosssträuchern, einschliesslich Baumgruben und Baumquartier"/>
        <s v="Einfassungen und Abschlüsse zwischen Grünflächen"/>
        <s v="Wasserflächen, einschliesslich Aushub, Abdichtungen und Bepflanzung"/>
        <s v="Ingenieurbiologische Böschungssicherungen wie bewachsene Netze, Faschinen und dgl."/>
        <s v="Grünflächenpflege und Erstellungspflege"/>
        <s v="Hartflächen für Strassen, Wege, Plätze"/>
        <s v="Gebundene und ungebundene Fundations- und Tragschichten, einschliesslich Rohplanie und Trennlagen"/>
        <s v="Abschlüsse zur Abgrenzung von Belägen"/>
        <s v="Gebundene und ungebundene Deckschicht"/>
        <s v="Zusätzliche Markierungen auf Boden mit Farbanstrichen, Nägeln, Kaltplastik und dgl."/>
        <s v="Technische Anlagen in der Umgebung"/>
        <s v="Zuleitungen, Schaltgerätekombinationen (SGK), Starkstrom- und Beleuchtungsinstallationen, Starkstromapparate, Aussenleuchten, Medienpunkte und dgl."/>
        <s v="Automations-, Leit- und Kommunikationssysteme, WLAN-Infrastruktur und dgl."/>
        <s v="Anlagen zur Lagerung, Erzeugung, Verteilung und Abgabe von Wärme in der Umgebung wie Rasenheizung und dgl."/>
        <s v="Anlagen zur Lagerung, Erzeugung, Verteilung und Abgabe von Kälte in der Umgebung wie Sprühnebelkühlung"/>
        <s v="Leitungen, Anschlüsse für sanitäre Anlagen, Brunnen und Bewässerung"/>
        <s v="Leitungen zur Oberflächenentwässerung, einschliesslich Retentionsfilterbecken, Sickergalerien und Flächendrainagen"/>
        <s v="Anlagen zur Beförderung von Personen und Lasten in der Umgebung wie Aufzugsanlagen und Treppenlifte"/>
        <s v="Schutz eines Perimeters durch technische Massnahmen im umgebenden freien Raum bis und mit Grundstücksgrenze"/>
        <s v="Mobiliar, Spiel- und Sportgeräte in der Umgebung"/>
        <s v="Mobile Ausstattungsgegenstände wie Tische, Bänke, Stühle und dgl."/>
        <s v="Fest eingebaute Objekte wie Brunnen, Briefkästen, Veloständer, Verkehrsschilder, Absperrpfosten und dgl. "/>
        <s v="Spiel- und Sportgeräte in der Umgebung, einschliesslich Unterkonstruktion"/>
        <s v="Einrichtung für unter- und oberirdische Abfallentsorgung, einschliesslich Unterkonstruktion"/>
        <s v="Ausstattung von Gebäuden wie Mobiliar, Kleininventar und Kunstobjekte"/>
        <s v="Mobile und nicht fest eingebaute Gegenstände"/>
        <s v="Allgemeines Mobiliar wie Tische, Stühle, Schränke und dgl."/>
        <s v="Nutzungsspezifisches Mobiliar wie Schulmöbel, Büromöbel und dgl."/>
        <s v="Mobile und nicht fest eingebaute Leuchten, einschliesslich Lampen"/>
        <s v="Tafeln, Schilder, Markierungen zur Information und Orientierung "/>
        <s v="Kleininventar wie Gefässe, Behälter, Geschirr, Besteck, Papierkörbe und dgl."/>
        <s v="Allgemeines Kleininventar wie Geschirr, Besteck und dgl."/>
        <s v="Nutzungsspezifisches Kleininventar wie Werkzeuge, Behälter für chemische Flüssigkeiten und dgl."/>
        <s v="Mobile Geräte und Apparate wie Kopierer, Putzmaschinen, Kaffeeautomaten und dgl."/>
        <s v="Textilien wie Teppiche, Vorhänge, Handtücher, Tischwäsche und dgl."/>
        <s v="Allgemeine Textilien wie Vorhänge, Teppiche und dgl._x000a_Hinweis: Innerer Abschluss (G05.04); Bodenbelag (G02.02)"/>
        <s v="Nutzungsspezifische Textilien wie Hotelbettwäsche, Tischwäsche in Restaurants und dgl._x000a_Hinweis: Innerer Abschluss (G05.04); Bodenbelag (G02.02)"/>
        <s v="Künstlerisch gestaltete Objekte und Bauteile"/>
        <s v="Künstlerisch gestaltete Objekte wie Skulpturen, Gemälde und dgl., einschliesslich Künstlerhonorar"/>
        <s v="Künstlerisch gestaltete Bauwerksteile wie Reliefs, Mosaiken, Fresken und dgl., einschliesslich Künstlerhonorar"/>
        <s v="Baugrunduntersuchungen, Bestandsaufnahmen und Messungen"/>
        <s v="Untersuchungen zur Beschaffenheit des Untergrunds und der Grundwassersituation sowie Vorversuche zur Fundamentdimensionierung, einschliesslich Versuchsanker und dgl."/>
        <s v="Bestands- und Zustandsaufnahmen von Bauwerken, Materialien, Gelände, Fauna, Flora, Wasser und Grundwasser, einschliesslich Probenahmen, Prüfverfahren und Laboruntersuchungen sowie Erhebung von Verkehrskennzahlen und dgl."/>
        <s v="Messungen von Umweltbelastungen durch Lärm, Schadstoffe und dgl. "/>
        <s v="Überwachungen wie Setzungsmessungen, Erschütterungsmessungen, Bauwerks- und Rissüberwachungen und dgl."/>
        <s v="Einrichten, Vorhalten, Umstellen und Entfernen von Baustelleneinrichtungen"/>
        <s v="Zufahrtswege, Umschlag- und Lagerplätze, Begehungswege in unzugänglichem Gelände, einschliesslich Abschrankungen, Emissionsschutz und dgl."/>
        <s v="Versorgung mit Wasser und elektrischer Energie, Entsorgung von Abfall und Abwasser sowie Baustellenbeleuchtung und Telekommunikationsanlagen, einschliesslich Leitungen und Einrichtungen für die Behandlung von Baustellenabwasser wie Neutralisationsanlagen, Absetzbecken, Bau- und Übergangslüftungen im Untertagbau, Wetterschutztüren, Schleusen und dgl."/>
        <s v="Arbeits- und Aufenthaltsräume, Unterkünfte sowie Personentransporte auf der Baustelle"/>
        <s v="Hebe-, Verlade-, Transport- und Lagereinrichtungen für Baumaterialien auf der Baustelle"/>
        <s v="Einrichtungen für die Aufbereitung und Wiederverwertung von Materialien wie Brech- und Klassierungsanlagen, Beton- und Belagsaufbereitungsanlagen und dgl."/>
        <s v="Antransport, Einrichten und Abtransport von Maschinen und Geräten wie Vortriebsmaschinen, Schalungssystemen und dgl."/>
        <s v="Zusätzliche durch die Witterung bedingte Massnahmen, wie Wärmen von Bauteilen, Schneeräumung und dgl. "/>
        <s v="Temporäre Abschirmung und Einhausung zum Schutz der Arbeiter, des Bauwerks oder der Umgebung vor Witterung, Lärm und Schadstoffen, einschliesslich Atemschutz und Massnahmen zur Behandlung der Schadstoffe"/>
        <s v="Provisorische Bauwerke, Bauteile, Ausstattungen und dgl. für die Aufrechterhaltung eines bestehenden Betriebs bis zur Inbetriebnahme der gebrauchstauglichen und mängelfreien Anlage, einschliesslich Rückbau der Provisorien"/>
        <s v="Provisorische Verkehrsanlagen für Umleitungen, einschliesslich Zufahrten, Hilfsbrücken, Rückhaltesysteme, provisorische Signalisation und Markierung sowie Rückbau"/>
        <s v="Provisorische Gebäude für die Aufrechterhaltung eines bestehenden Betriebs, einschliesslich Gebäudetechnik, Ausbau, Ausstattung und Rückbau"/>
        <s v="Provisorische Leitungen und provisorische Verlegung bestehender Leitungen, einschliesslich Rückbau"/>
        <s v="Provisorische Energieversorgung, Beleuchtung, Verkehrssteuerung, lufttechnische Anlagen, Automations-, Leit- und Kommunikationsanlagen, Sicherheitsanlagen und dgl., einschliesslich Kabelanlagen und Steuerung"/>
        <s v="Erdarbeiten, Bauwerke und dgl. zur provisorischen Umleitung von Fliessgewässern, einschliesslich Rückbau"/>
        <s v="Verkehrsumstellung auf bestehender Anlage zur Aufrechterhaltung des Betriebs, einschliesslich Signalisation, Markierung, Rückhaltesysteme und Rückbau"/>
        <s v="Provisorische Ersatzmassnahmen wie Bahn- oder Busersatzverkehr, einschliesslich Langsamfahrkosten"/>
        <s v="Provisorische Verkehrsregelung mit Lichtsignalanlagen oder Verkehrsdienst, einschliesslich Signalisation und Markierung"/>
        <s v="Betrieb von Provisorien wie Heizen, Kühlen, Stromversorgung, Hauswartung und dgl. "/>
        <s v="Abbruch und Demontage von Bauwerken und Bauteilen, einschliesslich Abtransport und Deponie"/>
        <s v="Abbruch und Demontage nicht kontaminierter Bauwerke und Bauteile, einschliesslich Sortierung, Abtransport und Deponie"/>
        <s v="Abbruch und Demontage kontaminierter Bauwerke und Bauteile, einschliesslich Sortierung, Abtransport und Deponie"/>
        <s v="Wiederherstellung eines früheren Zustands und Behebung von Schäden, die durch den Baubetrieb verursacht wurden"/>
        <s v="Wiederherstellung angrenzender Grundstücke, Zufahrtsstrassen oder Bauwerke nach Bauvollendung"/>
        <s v="Behebung von Schäden an eigenen und anderen Bauwerken, die durch den Baubetrieb verursacht wurden"/>
        <s v="Arbeits-, Lehr- und Schutzgerüste"/>
        <s v="Einrichten, Vorhalten, Umstellen und Demontieren von Wand-, Decken- und Bockgerüsten sowie Montagebühnen, einschliesslich Befestigungen, Schutzmassnahmen und dgl."/>
        <s v="Schutzgerüste und Schutzwände zum Schutz von Personen, Fahrleitungen und angrenzenden Bauwerken vor Einwirkungen des Baubetriebs sowie Massnahmen zum Schutz des Pflanzenbestandes"/>
        <s v="Versetzbare Hilfstragwerke zur Stützung und Formgebung von Baustoffen, z. B. beim Bau von Bögen und Gewölben, freischwebend am Bauwerk befestigte Gerüste für den Freivorbau sowie horizontal oder vertikal vorschiebbare, frei über das bereits fertiggestellte Bauwerk auskragende Gerüste wie Vorschubgerüste, Kletterkonsolen und dgl."/>
        <s v="Erdbewegungen, Baugrundverbesserung sowie Sicherung des Baugrunds"/>
        <s v="Aushub und Erdbewegungen, einschliesslich Materialbewirtschaftung, Transport und Lagerung"/>
        <s v="Beseitigung und Umsetzung bestehender Bepflanzungen und Bestockungen, Schlagräumung sowie Entfernung von Wurzelstöcken, einschliesslich Abtransport von Holz und Astmaterial"/>
        <s v="Abtrag von belebtem Ober- und Unterboden, einschliesslich Zwischenlagerung, Bewirtschaftung und Transport"/>
        <s v="Aushub von offenen, gespriessten oder rückverankerten Baugruben sowie grossflächiger Abtrag, einschliesslich Transport und Lagerung"/>
        <s v="Aushub aus offenen und gespriessten Gräben, einschliesslich Spriessung, Transport und Lagerung_x000a_Hinweis: Wasserhaltung (M01.08)"/>
        <s v="Grossflächige, mehrschichtige Schüttungen, Dammbau, Wiederherstellung des Geländes und dgl. einschliesslich Materiallieferung, Transport und Verdichtung"/>
        <s v="Hinterfüllung von Bauwerken und Auffüllung von Baugruben, einschliesslich Materiallieferung, Transport und Verdichtung"/>
        <s v="Auffüllung von Gräben, einschliesslich Materiallieferung, Transport und Verdichtung"/>
        <s v="Entwässerung von Baugruben und Gräben, Grundwasserabsenkungen, Rückversickerungen und dgl. sowie Konzessionen und Gebühren für die Entnahme von Grundwasser"/>
        <s v="Leitungen, die durch grabenlose Verfahren verlegt wurden"/>
        <s v="Verlegung von Rohren und Leitungen durch Verdrängung bestehender Rohre und Leitungen"/>
        <s v="Verlegung von Rohren und Leitungen in flüssigkeitsgestützten Bohrlöchern"/>
        <s v="Verlegung von Rohren und Leitungen durch Rammvortrieb, ohne Start- und Zielschacht_x000a_Hinweis: Aushub (M 1.3);_x000a_Baugrubenabschluss (M 4.1)"/>
        <s v="Verlegung von Rohren und Leitungen durch Pressvortrieb, ohne Start- und Zielschacht_x000a_Hinweis: Aushub (M 1.3);_x000a_Baugrubenabschluss (M 4.1)"/>
        <s v="Verlegung von Rohren und Leitungen durch Microtunneling, ohne Start- und Zielschacht_x000a_Hinweis: (M 1.3)_x000a_Baugrubenabschluss (M 4.1)"/>
        <s v="Behandlung belasteter Standorte durch Materialtrennung und -bewirtschaftung, Behandlung von Abfällen, Altlastensanierung und dgl., einschliesslich Zwischenlagerung, Transport und Deponie"/>
        <s v="Mehrkosten zu Aushub durch den etappierten Abtrag von kontaminiertem Material"/>
        <s v="Trennung von kontaminiertem Material, Zwischenlagerung und Materialbewirtschaftung, Entnahme und Analysen von Materialproben sowie Wahrung der Arbeitssicherheit"/>
        <s v="Behandlung von ausgebautem kontaminiertem Material durch Bodenwäsche, Bioremediation und dgl., einschliesslich Abtransport und Einlagerung in geeigneter Deponie oder Verbrennung der Abfälle"/>
        <s v="Sanierung belasteter Standorte durch Elimination von Schadstoffen vor Ort mittels Einbringen von Stoffen oder Energie, Entwässerung und Entgasung des Untergrunds, einschliesslich Behandlung der entzogenen Stoffe sowie Sicherungsmassnahmen wie Versiegelungen"/>
        <s v="Abtransport und Einlagerung von unbehandeltem kontaminiertem Material in geeigneter Deponie"/>
        <s v="Permanente Abschirmung und Einhausung belasteter Standorte zum Schutz vor flüssigen oder gasförmigen Schadstoffen"/>
        <s v="Behandlung von flüssigen oder gasförmigen Schadstoffen aus belasteten Standorten"/>
        <s v="Erdbausicherung, Baugrubenabschlüsse, Unterfangung und Sicherung von Bauwerken"/>
        <s v="Baugrubenabschlüsse wie Schlitz-, Spund-, Rühl-, Pfahl- und Nagelwände sowie Ausfachungen, Aussteifungen, temporäre und permanente Anker der Baugrubensicherung und dgl."/>
        <s v="Unterfangung eigener und fremder Bauwerke und Bauteile"/>
        <s v="Sicherung eigener und fremder Bauwerke und Bauteile"/>
        <s v="Verbesserung des Baugrundes mittels Drainagen, hydraulischer Bindemittel, Bodenaustausch, mechanischer Verdichtung, Injektion und Jetting sowie Tieffundationen und Verankerungen"/>
        <s v="Verbesserung des Baugrundes durch Entwässerung"/>
        <s v="Verbesserung des Baugrundes durch den Ersatz des Bodenmaterials"/>
        <s v="Verbesserung des Baugrundes durch mechanische Verdichtung und Vorbelastung"/>
        <s v="Verbesserung des Baugrundes durch hydraulische Bindemittel, Injektion, Jetting und dgl."/>
        <s v="Tieffundationen wie Bohr- und Rammpfähle_x000a_Hinweis: Riegel (O 1.2)"/>
        <s v="Rückverankerungen im Baugrund und Auftriebssicherungen durch permanente Anker"/>
        <s v="Sicherung und Verbauung von Böschungen, Hängen und Ufern"/>
        <s v="Sicherung und Stabilisierung von natürlich oder künstlich angelegten Hängen und Böschungen durch Holzkästen, Hangroste, Netze, Geflechte, Folien, Spritzbeton, Bodenvernagelung, ingenieurbiologische Massnahmen und dgl. sowie vorbeugender Fels- und Bodenabtrag"/>
        <s v="Stütz- , Umlenk- und Bremsverbauungen wie Rechen und Netze zum Schutz vor Steinschlag und Murgang"/>
        <s v="Stütz-, Umlenk- und Bremsverbauungen wie Schneebrücken, -rechen, -netze und dgl. zum Schutz vor Lawinen sowie Systeme zur künstlichen Auslösung von Lawinen"/>
        <s v="Ufer- und Sohlenstabilisierung sowie Verbauungen als Erosionsschutz"/>
        <s v="Einbauten in Fliessgewässern zur Fliess- und Geschiebekontrolle wie Sperren, Buhnen, Schwellen und dgl."/>
        <s v="Bodenauftrag, Rekultivierung und Anlegen von Wasserflächen"/>
        <s v="Einbringen und Bearbeiten des Bodens zur Vorbereitung von Ansaat und Bepflanzung"/>
        <s v="Ansaat, einschliesslich erster Schnitt, sowie Bepflanzung mit Stauden, Sträuchern, Bäumen und dgl."/>
        <s v="Wiederherstellung einer Bewaldung durch Anpflanzen von Bäumen"/>
        <s v="Abdichtungen und Bepflanzung für Wasserflächen"/>
        <s v="Vortrieb, Verkleidung und Ausbau im Untertagbau"/>
        <s v="Ausbruch im Fels und Lockergestein, einschliesslich Abtransport des Ausbruchmaterials bis Tunnelportal und Wasserhaltung"/>
        <s v="Geologische Vorauserkundung sowie Bohrungen und Stollen zur Vorauserkundung im Vortrieb"/>
        <s v="Ausbruch durch Sprengen, einschliesslich Erschwernisse im Votrieb und Abtransport des Ausbruchmaterials bis Tunnelportal"/>
        <s v="Ausbruch mit Tunnelbormaschine, einschliesslich Erschwernisse im Vortrieb und Abtransport des Ausbruchmaterials bis Tunnelportal"/>
        <s v="Maschinenunterstützter Ausbruch im Fels, einschliesslich Erschwernisse im Vortrieb und Abtransport des Ausbruchmaterials bis Tunnelportal"/>
        <s v="Maschinenunterstützter Ausbruch im Lockergestein, einschliesslich Erschwernisse im Vortrieb und Abtransport des Ausbruchmaterials bis Tunnelportal"/>
        <s v="Ausbruch mit Schildmaschine im Lockergestein, einschliesslich Erschwernisse im Vortrieb und Abtransport des Ausbruchmaterials bis Tunnelportal"/>
        <s v="Entwässerung im Vortrieb bis Abschluss Ausbau, einschliesslich Behandlung des abgeführten Wassers"/>
        <s v="Ausbruchsicherungen und Bauhilfsmassnahmen im Untertagbau"/>
        <s v="Ausbruchsicherungen wie Anker, Bewehrungsnetze, Spritzbeton, Stahleinbau, Tübbinge und dgl., die der Arbeitssicherheit und der Gesamtstabilität des Hohlrauemes dienen"/>
        <s v="Vorauseilende Sicherungsmassnahmen zur Wahrung der Standsicherheit des Gebirges oder zur Stabilisierung der Ortsbrust wie Spiesse, Rohrschirm, Jetting, lange Brustanker, Drainagen, Injektionen und Gefrierverfahren"/>
        <s v="Materialgewinnung und -aufbereitung sowie Umschlag, Transport und Lagerung von Ausbruchmaterial ab Tunnelportal"/>
        <s v="Materialgewinnung aus Ausbruchmaterial und Aufbereitung von Ausbruchmaterial auf der Baustelle"/>
        <s v="Umschlag, Transport und Lagerung von Ausbruchmaterial ab Tunnelportal"/>
        <s v="Ein- oder zweischaliger Ausbau in Ortbeton, vorgehängte Verkleidungen"/>
        <s v="Entwässerung auf der Nassseite der Abdichtungen, bestehend aus Gewölbe- und Sohlenabdichtung, einschliesslich Abdichtungsunterlagen, Schutzschichten, Drainageschichten und Sickerleitung"/>
        <s v="Entwässerung auf der Trockenseite der Abdichtungen, bestehend aus Sohlendrainage für Leckwasser, geschlossenen Bergwasser- und Entwässerungsleitungen, einschliesslich Abläufe, Strassenabläufe und Kontrollschächte"/>
        <s v="Sohle und Gewölbeauflager, Gewölbe des Innenrings von Tunneln und Schächten, Verkleidungen von Kavernen, Querschläge und Nischen, einschliesslich Einlagen und Aussparungen"/>
        <s v="Fahrbahnplatten, Zwischendecken, Bankette, Kabelkanäle und dgl."/>
        <s v="Einbauten im Normalprofil wie Fahrbahnplatten, Zwischendecken, einschliesslich Trennwände, Aufhängungen und dgl."/>
        <s v="Bauteile für das Bankett, einschliesslich Verfüllung, Ummantelung und dgl."/>
        <s v="Bauteile für Werkleitungskanäle, einschliesslich Verfüllung, Ummantelung und dgl."/>
        <s v="Konstruktion von Kunstbauten"/>
        <s v="Einzel-, Streifen- und Flächenfundamente, einschliesslich Sauberkeitsschicht"/>
        <s v="Abdichtung gegen Wasser sowie lasttragende Wärmedämmung unter Fundament"/>
        <s v="Einzel- und Streifenfundamente, einschliesslich Sauberkeitsschicht"/>
        <s v="Tragende Bodenplatten, einschliesslich Sauberkeitsschicht"/>
        <s v="Nicht tragende, schwimmende Bodenplatten, einschliesslich Sauberkeitsschicht"/>
        <s v="Vertikale Konstruktionen von Kunstbauten wie Wände und Stützen"/>
        <s v="Wände von Kunstbauten, einschliesslich Vor- und Rücksprünge, Öffnungen, Verstärkungen, Stürze, Brüstungen und Fugen"/>
        <s v="Stützen von Kunstbauten, einschliesslich Auflager und Durchstanzbewehrung"/>
        <s v="Platten und Träger von Kunstbauten"/>
        <s v="Platten und Kragplatten von Kunstbauten, einschliesslich Vorspannung sowie integrierte Ober- und Unterzüge"/>
        <s v="Lineare, horizontale Tragelemente von Kunstbauten, einschliesslich Vorspannung und dgl."/>
        <s v="Treppen, einschliesslich Podeste, Fläche im Grundriss gemessen"/>
        <s v="Konstruktive Elemente des Brückenunterbaus wie Widerlager, Pfeiler und dgl., einschliesslich Vorspannung"/>
        <s v="Widerlager, Kämpfer und Abspannblöcke für Hängeseile der Brückenkonstruktion"/>
        <s v="Schleppplatten von Brückenkonstruktionen"/>
        <s v="Einfache oder zusammengesetzte Pfeiler, Ständer und Sprengwerke, in massiver oder aufgelöster Bauweise, einschliesslich Verstrebungen und Abspannungen"/>
        <s v="Einfache oder zusammengesetzte Pylonen in massiver oder aufgelöster Bauweise, einschliesslich Verstrebungen und Abspannungen"/>
        <s v="Brückenbogen, einschliesslich Vorspannung"/>
        <s v="Konstruktive Elemente des Brückenüberbaus wie Haupt- und Querträger, Fahrbahnplatten und dgl., einschliesslich Vorspannung"/>
        <s v="Hauptträger von Brückenkonstruktionen, einschliesslich zugehöriger Vorspannung, Verstrebungen und dgl."/>
        <s v="Hängekabel, Schrägseile und Hängeseile von Brückenkonstruktionen"/>
        <s v="Querträger von Brückenkonstruktionen, einschliesslich zugehöriger Vorspannung, Verstrebung und dgl."/>
        <s v="Fahrbahnplatten von Brückenkonstruktionen, einschliesslich Konsolen, Randabschlüsse sowie zugehöriger Vorspannung und dgl."/>
        <s v="Nachträglich gefertigte Konsolköpfe, Leitmauern, Kragenplatten und dgl. als Randabschluss der Fahrbahnplatte"/>
        <s v="Kontakt,- Bewegungs- und Übergangsbauteile zwischen konstruktiven Elementen"/>
        <s v="Dreh-, Kipp-, Roll- und Gleitlager"/>
        <s v="Fahrbahnübergänge, Bewegungsfugen und dgl."/>
        <s v="Spezialkonstruktionen wie Masten, Gewölbe und dgl."/>
        <s v="Einfache oder zusammengesetzte Masten in massiver oder aufgelöster Bauweise, einschliesslich Verstrebungen und Abspannungen"/>
        <s v="Gewölbe- und Bogenkonstruktionen"/>
        <s v="Schalen und Membranen"/>
        <s v="Zugglieder, Spannseile und dgl."/>
        <s v="Öffnungen in Bauteilen der Konstruktion, Kernbohrungen, Maschinen- und Gerätesockel, Leitungskanäle sowie Einlagen für die Betriebs- und Sicherheitsanlagen"/>
        <s v="Nachträglich erstellte und geschlossene Öffnungen sowie Kernbohrungen in Bauteilen der Konstruktion"/>
        <s v="Maschinen-, Gerätesockel sowie Leitungskanäle und Einlagen für die Betriebs- und Sicherheitsanlagen"/>
        <s v="Äussere und innere Bekleidungen, Bodenbeläge, Trennwände und Einbauten"/>
        <s v="Äussere Beschichtungen und Bekleidungen"/>
        <s v="Äussere Abdichtungen gegen Wasser und Schutzschichten gegen mechanische Einwirkungen unter Terrain, einschliesslich Anschlüsse"/>
        <s v="Äussere Abdichtungen gegen Wasser und chemische Einwirkungen wie Brückenabdichtungen und dgl., einschliesslich Anschlüsse"/>
        <s v="Äussere Beschichtungen wie Putze, Anstriche, multifunktionaler und Hochleistungs-Oberflächenschutz, Grafittischutz, Hydrophobierung und dgl."/>
        <s v="Aussenwärmedämmungen mit Gewebeeinlage, Grund- und Deckputz, einschliesslich Befestigung, Kanten, Leibungen und Abschlüsse"/>
        <s v="Hinterlüftete Fassadenbekleidungen und Fassadensysteme, einschliesslich Wärmedämmung, Unterkonstruktion und Untersichten"/>
        <s v="Dampfbremse, Wärmedämmung, Abdichtung, Beschwerungsschicht, An- und Abschlüsse aus Blech, Dachbegrünungen sowie integrierte Systeme zur Energieerzeugung, Absturzsicherungen und Blitzschutz"/>
        <s v="Lärmschutzbekleidungen und Lärmschutzsysteme, einschliesslich Befestigungsmittel"/>
        <s v="Innere Beschichtungen und Bekleidungen von Böden, Wänden und Decken"/>
        <s v="Bodenbeläge, einschliesslich Estriche, Doppelböden, Dämmungen und Abdichtungen sowie Sockel und Oberflächenbehandlungen"/>
        <s v="Beschichtungen und Bekleidungen von inneren Wänden und Stützen, einschliesslich Unterkonstruktion, Vorsatzschalen, Dämmungen und Dichtungen sowie multifunktionaler und Hochleistungs-Oberflächenschutz, Hydrophobierung, Brandschutzbekleidung und dgl."/>
        <s v="Beschichtungen und Bekleidungen von Decken und Innenseiten von Dächern, einschliesslich Unterkonstruktion, Dämmungen und Dichtungen sowie multifunktionaler und Hochleistungs-Oberflächenschutz, Hydrophobierung, Brandschutzbekleidung und dgl."/>
        <s v="Äussere und innere Einbauten wie Türen, Tore und Fenster, einschliesslich Sonnenschutz und Absturzsicherungen"/>
        <s v="Äussere und innere Fenster, einschliesslich Fensterbänke,  Anschlüsse, Abdichtungen, Beschläge, Antrieb und Steuerung und dgl. "/>
        <s v="Äussere und innere Türen und Tore, einschliesslich Anschlüsse, Abdichtungen, Beschläge, Antrieb und Steuerung und dgl."/>
        <s v="Äusserer Sonnenschutz, Witterungsschutz, innere Verdunkelung und Blendschutz, einschliesslich Antrieb und Steuerung und dgl."/>
        <s v="Geländer, Handläufe, Gitter, Rammschutz und dgl."/>
        <s v="Feste und bewegliche Trennwände (weder zu Konstruktion noch zu Ausstattung gehörend) wie Leichtbauwände, innere Verglasungen und dgl."/>
        <s v="Einbauten, Schutzeinrichtungen, Durchbrüche und Schlitze sowie Reinigung"/>
        <s v="Einbauschränke, Regale, Garderoben, Kleinküchen, einschliesslich Geräte, Armaturen und Zubehör sowie Öfen, Cheminées, Briefkästen und dgl."/>
        <s v="Mechanische und mechatronische Schliessanlagen sowie Bauteile und Einrichtungen von Schutzräumen und dgl."/>
        <s v="Nachträglich erstellte und geschlossene Durchbrüche und Schlitze in Bauteilen zu Ausbau"/>
        <s v="Vertikale oder horizontale Brandabschottungen, Schallabschottungen und dgl. "/>
        <s v="Bau- und Endreinigung, Kanalisationsspülung, Bautrocknung und dgl."/>
        <s v="Leitungsbau, einschliesslich Schächte und Spezialbauwerke"/>
        <s v="Geschlossene und offene Entwässerungs- und Kanalisationsleitungen, einschliesslich Einläufe und Zugangsbauwerke"/>
        <s v="Entwässerungsrinnen mit Rostabdeckung und Schlitzrinnen"/>
        <s v="Entwässerungs- und Kanalisationsleitungen, einschliesslich Formstücke, Anschlüsse und Schnitte"/>
        <s v="Vor Ort erstellte Entwässerungs- und Kanalisationskanäle, einschliesslich Innenausbau und Anschlüsse"/>
        <s v="Kontroll- und Einsteigschächte, Strassenabläufe, Abläufe, Versickerungs- und Filterschächte von Entwässerungs- und Kanalisationsleitungen, einschliesslich Armaturen"/>
        <s v="Spezialbauwerke für Entwässerung und Kanalisation wie Überlauf- und Rückhaltebecken, einschliesslich Armaturen"/>
        <s v="Leitungen, Schächte und Spezialbauwerke der Wasserversorgung"/>
        <s v="Wasserversorgungs- und Löschwasserleitungen, einschliesslich Formstücke, Anschlüsse und Schnitte"/>
        <s v="Schieber, Klappen, Ventile, Hydranten und dgl., einschliesslich Steuerung"/>
        <s v="Kontroll-, Einsteig- und Schieberschächte zu Wasserversorgung"/>
        <s v="Spezialbauwerke der Wasserversorgung"/>
        <s v="Leitungen, Schächte und Spezialbauwerke der Gasversorgung"/>
        <s v="Niederdruck- und Mitteldruckleitungen der Gasversorgung, einschliesslich Formstücke, Anschlüsse und Schnitte"/>
        <s v="Schieber, Klappen, Ventile und dgl., einschliesslich Steuerung"/>
        <s v="Kontroll-, Einsteig- und Schieberschächte zu Gasversorgung"/>
        <s v="Spezialbauwerke der Gasversorgung"/>
        <s v="Leitungen, Schächte und Spezialbauwerke der Fernwärme- und Fernkälteversorgung"/>
        <s v="Leitungen der Fernwärme- und Fernkälteversorgung, einschliesslich Formstücke, Anschlüsse und Schnitte"/>
        <s v="Kontroll-, Einsteig- und Schieberschächte sowie Schieber zu Fernwärme- und Fernkälteversorgung"/>
        <s v="Spezialbauwerke der Fernwärme- und Fernkälteversorgung"/>
        <s v="Baulicher Teil von Rohrblockanlagen und Kabelkanälen_x000a_Hinweis: Betriebs-, Sicherheitsanlage (S);_x000a_Erdbewegung (M 1)"/>
        <s v="Baulicher Teil von Rohrblockanlagen und Kabelkanälen"/>
        <s v="Kontroll-, Einstieg- und Kabelzugschächte zu Rohrblockanlagen"/>
        <s v="Spezialbauwerke zu Rohrblockanlagen"/>
        <s v="Rohrleitungsanlagen gemäss Rohrleitungsgesetz und Rohrleitungsverordnung des Bundes, einschliesslich Zugangsbauwerke"/>
        <s v="Rohrleitungen für flüssige und gasförmige Energieträger, einschliesslich kathodischen Schutzes sowie Achs- und Parzellenmarkierung"/>
        <s v="Streckenschieber, Ausbläser, Molchschleusen und Entleerungsanschlüsse, einschliesslich Motorisierung, Explosionsschutz, Erdung und Blitzschutz"/>
        <s v="Pumpen, Kompressoren, Druckreduktionsstationen, Portale und Fenster, einschliesslich Motorisierung, Brand- und Explosionsschutz, Erdung und Blitzschutz"/>
        <s v="Fahrbahnkonstruktion für Strassen und Schienen, bestehend aus Oberbau, Unterbau, Bahntechnik und Kleinbauwerken"/>
        <s v="Fahrbahnkonstruktion für Strassen und Plätze, bestehend aus Fundations-, Trag- und Deckschichten"/>
        <s v="Fundations- und Übergangsschichten, einschliesslich Geotextilien sowie Stabilisierung und Planie der Fundationsschicht"/>
        <s v="Seitliche Randabschlüsse von Fahrbahnen wie Randsteine, Stellplatten, Asphaltborde und dgl."/>
        <s v="Ungebundene und gebundene Trag- und Binderschichten für Trassen, Tunnel und Brücken, einschliesslich Stabilisierung und Planie der Tragschicht"/>
        <s v="Ungebundene und gebundene Deckschichten der Fahrbahn für Trassen, Tunnel und Brücken"/>
        <s v="Ungebundene und gebundene Bankette der Fahrbahn"/>
        <s v="Markierungen der Fahrbahn und Signale"/>
        <s v="Linienmarkierungen, einschliesslich Pfeil-, Zonen-, Park-, Halteverbotsmarkierungen und dgl."/>
        <s v="Flächenmarkierungen wie Sperrflächenmarkierungen und dgl."/>
        <s v="Text- und Symbolmarkierungen"/>
        <s v="Statische Verkehrssignale und Wegweisung sowie Strassennamenschilder bestehend aus Träger und Signaltafel"/>
        <s v="Fahrbahnkonstruktion für Gleise, bestehend aus Unter- und Oberbau"/>
        <s v="Fundations-, Übergangs- und Schutzschichten, einschliesslich Geotextilien sowie Stabilisierung und Planie der Fundationsschicht"/>
        <s v="Bitumenhaltige oder mineralische Sperrschicht"/>
        <s v="Gleisoberbau aus Schotter, Schwellen und Schienen, einschliesslich Entgleisungsschutz, Zahnstangen und dgl."/>
        <s v="Gleisoberbau als feste Fahrbahn, einschliesslich Schienen, Schwellen und Eindeckung"/>
        <s v="Weichen und Gleisdurchschneidungen, bestehend aus Schwellen oder fester Fahrbahn und Schienen, einschliesslich aller beweglichen mechanischen Teile"/>
        <s v="Querungen von Strassen und Gleisen als Bestandteil der Gleiskonstruktion"/>
        <s v="Bauteile der Bahnstrasse wie Prellböcke, Verschiebebühnen, Drehscheiben und dgl."/>
        <s v="Tragwerke, Kettenwerke, Stromschienen, Stromversorgung und Schaltanlagen für Fahrleitungen"/>
        <s v="Masten, Stützen, Joche mit Auslegern, Spurhaltungen und Aufhängungen"/>
        <s v="Kettenwerke und Deckenstromschienen, einschliesslich elektrischer Trennung, Abspannung und Befestigung"/>
        <s v="Speiseleitung, Erdseile, Rückleitungen und Erdungen"/>
        <s v="Konstruktionen und Apparate der elektrischen Einspeisung, einschliesslich Steuerung"/>
        <s v="Sicherungsanlage des Stellwerks, einschliesslich Signale, Zugsicherung, Weichenausrüstung, Schrankenanlagen und dgl._x000a_Hinweis: Automations-, Leit-, Kommunikationsanlage (S 5)"/>
        <s v="Sicherungsanlage der Bahnsignalisation wie Masten- und Zwergsignale"/>
        <s v="Streckenausrüstung der Zugsicherung, Zugbeeinflussung, einschliesslich Heisslaufdetektoren, Achszähler und dgl."/>
        <s v="Steuerung, Antrieb und Heizung von Weichen"/>
        <s v="Schrankenanlagen bei Niveauübergängen, einschliesslich Steuerung, Raumüberwachung, Signalisation und Schranken"/>
        <s v="Kleinbauwerke zu Fahrbahnkonstruktion"/>
        <s v="Einzel-, Mast- und Signalfundamente entlang der Fahrbahn"/>
        <s v="Vor Ort erstellte Kleinbauteile oder Fertigbauelemente wie Mauern, Winkelplatten, Böschungselemente, Durchlässe und dgl. unter der Fahrbahn oder zu deren Schutz"/>
        <s v="Technische Anlagen und Verkehrstechnik für Betrieb und Sicherheit"/>
        <s v="Anlagen zur Erzeugung, Transformierung, Speicherung und Verteilung von elektrischer Energie"/>
        <s v="Apparate zur Erzeugung und Transformierung von Hoch- und Mittelspannung, wie Transformatoren, Schalt-, Schutzapparate und Messeinrichtungen"/>
        <s v="Installationen für Hoch- und Mittelspannungsanlagen, wie Zu- und Verteilleitungen, Erdung, Blitz- und Überspannungsschutz, einschliesslich Kabel"/>
        <s v="Nieder- und Kleinspannungsapparate, Schaltgerätekombinationen, Schaltapparate, Messeinrichtungen und Elektrozähler, Anlagen zur Blindstromkompensation,  Notstrom- und unterbrechungsfreie Stromversorgungsanlagen (USV) und dgl."/>
        <s v="Installationen für Nieder- und Kleinspannungsanlagen wie Gebäudeautomation und dgl., einschliesslich Kabel"/>
        <s v="Tragsysteme, Installationen und Leuchten für Verkehrsweg-, Objekt-, Tunnel- und Raumbeleuchtung, einschliesslich Beleuchtungssteuerung"/>
        <s v="Tragsysteme, Installationen und Leuchten für Verkehrsweg- und Platzbeleuchtungen sowie optische Leiteinrichtungen einschliesslich Verkabelung ab Übergabepunkt und Beleuchtungssteuerung"/>
        <s v="Tragsysteme, Installationen und Leuchten für Objektbeleuchtungen, wie Beleuchtungen von Sehenswürdigkeiten, Sportplatzbeleuchtung und Lichtgestaltung, einschliesslich Verkabelung ab Übergabepunkt und Beleuchtungssteuerung"/>
        <s v="Tragsysteme, Installationen und Leuchten für Durchfahrts-, Adaptions- und Notfallbeleuchtung in unterirdischen Bauwerken wie Tunnel, Galerien, Unterführungen und dgl., einschliesslich Verkabelung ab Übergabepunkt und Beleuchtungssteuerung"/>
        <s v="Tragsysteme, Installationen und Leuchten für Raumbeleuchtungen von Betriebszentralen, Werkhöfen, Rastplätzen, Wartungs- und Unterhaltszugängen, Kammern, Becken und dgl., einschliesslich Verkabelung ab Übergabepunkt und Beleuchtungssteuerung"/>
        <s v="Einrichtungen und Systeme der Verkehrssteuerung wie steuerbare oder automatisierte Signalisation, Leittechnik, VM-Systeme, Sicherheitseinrichtungen und dgl., einschliesslich Tragsystem, Stromversorgung ab Übergabepunkt und Steuerung_x000a_Hinweis: Markierung, Signal (R 2)"/>
        <s v="Lichtsignalanlagen, Fahrstreifensignalisation, Wechselsignale, Wechseltextsignale, Blinker sowie Schranken, einschliesslich Tragsystem, Signal, Stromversorgung ab Übergabepunkt und Steuerung"/>
        <s v="Informationssysteme im Strassenraum für privaten und öffentlichen Verkehr, Wechseltextanzeigen und dgl., einschliesslich Tragsystem, Stromversorgung ab Übergabepunkt und Steuerung"/>
        <s v="Warnleuchten, Blitzlichter, akustische Signalgeber, Lautsprecher und dgl., einschliesslich Stromversorgung ab Übergabepunkt und Steuerung"/>
        <s v="Unterflurbeleuchtung zur Signalisation von Spurwechseln, Sicherheitslinien und dgl., einschliesslich Stromversorgung ab Übergabepunkt, Leuchtmittel und Steuerung"/>
        <s v="Bewegliche Abschrankung für die Signalisation von Mittelstreifenüberfahrten und dgl., einschliesslich Antrieb, Stromversorgung ab Übergabepunkt und Steuerung"/>
        <s v="Anlagen zur Aussen- und Fortluftführung, Aufbereitung, Verteilung und Abgabe von Luft"/>
        <s v="Ventilatoren, Lüftungsklappen, Lüftungsrohre und dgl. für die Verkehrsraum- und Brandnotlüftung, einschliesslich Stromversorgung und Steuerung"/>
        <s v="Anlagen zur Aussen- und Fortluftführung, Verteilung und Abgabe von Luft in Gebäuden wie Betriebszentralen, Werkhöfen, Rastplätzen und dgl., einschliesslich Stromversorgung und Steuerung"/>
        <s v="Geräte zur zentralen Luftaufbereitung wie Monoblock mit Luftfilter, Luftbefeuchter, Luftentfeuchter, Wärmetauscher und dgl."/>
        <s v="Leittechnik und Sensorik der lufttechnischen Anlage zur Messung und Überwachung der Luftqualität sowie zur Regelung der lufttechnischen Anlage"/>
        <s v="Systeme für Automation, Telekommunikation und Management"/>
        <s v="Managementsysteme zur Regelung und Steuerung des Gebäudekomforts und der Energieeffizienz"/>
        <s v="Anlagen zur Übertragung, Verarbeitung und Anzeige von Daten, Bildern und Ton, einschliesslich Funk, Radio und Mobilfunk"/>
        <s v="Einrichtungen von Verkehrs- und Sicherheitsleitzentralen"/>
        <s v="Zentrale Anlage zur Steuerung und Überwachung von Stellwerken"/>
        <s v="Anlagen zur Überwachung und zum Schutz von Eigentum und Personen (Security)"/>
        <s v="Anlagen und Apparate für Einbruch- und Überfallmeldung sowie zum Schutz von Personen und Eigentum"/>
        <s v="Anlagen und Apparate zur Überwachung und zur Verhinderung von unbefugtem Zutritt"/>
        <s v="Videoanlagen und Apparate zur Überwachung von Personen und Eigentum"/>
        <s v="Anlagen zur Überwachung von Verkehrsanlagen wie Verkehrs-TV, Verkehrserfassung sowie Überwachungs- und Meldeanlagen für Unfall und Stau"/>
        <s v="Anlagen zur Überwachung von Naturgefahren wie Glatteis und Nebel sowie Gefahrenwarnungen bei Steinschlag, Lawinen und dgl."/>
        <s v="Anlagen zur Überwachung und zur Verhinderung von unbefugtem Zutritt"/>
        <s v="Melde-, Lösch und Abzugsanlagen zum Schutz von Bauwerken und Personen (Safety)"/>
        <s v="Brandmeldeanlagen, einschliesslich Brandmelder, Anzeige- und Alarmapparate zur Überwachung und zum Schutz von Bauwerken und Personen gegen Brand"/>
        <s v="Gasmelder, Anzeige- und Alarmapparate zur Überwachung und zum Schutz von Bauwerken und Personen vor verschmutzter Atemluft und Explosionsgefahr"/>
        <s v="Apparate, Leitungen und Anschlussstellen für die Nasslöschung wie Sprinkler und dgl."/>
        <s v="Apparate, Leitungen und Anschlussstellen für die Trockenlöschung, Sauerstoff- Reduktionsanlagen und dgl."/>
        <s v="Schlauchhaspeln, Handfeuerlöscher und dgl."/>
        <s v="Ausrüstung für Tiefbau"/>
        <s v="Vorkehrungen zur Verhinderung von Anprall und Absturz von Personen und Fahrzeugen"/>
        <s v="Vorkehrungen zur Verhinderung von Anprall und Absturz von Fahrzeugen, wie Leitplanken, Mauern und dgl."/>
        <s v="Vorkehrungen zum Schutz von Personen vor Absturz, wie Geländer und Handläufe im Aussenbereich"/>
        <s v="Zäune, Kleinbauten, Mobiliar, Ausstattungsgegenstände und dgl. im Tiefbau"/>
        <s v="Zäune für Objekt- und Wildschutz"/>
        <s v="Unterstände, Schutzwände, Kabinen für öffentliche Toiletten, Veloparkieranlagen, Telefonkabinen und dgl."/>
        <s v="Abfallbehälter, Sammelstellen, Deckelmulden und dgl."/>
        <s v="Trink- und Zierbrunnen nd Notwasserbrunnen"/>
        <s v="Umgebungsmobiliar, Ausstattung von Spielplätzen und dgl."/>
        <s v="Anlagen zur Lagerung von Brennstoffen und zur Erzeugung, Verteilung und Abgabe von Wärme oder Kälte"/>
        <s v="Tanks und Lager für flüssige und feste Brennstoffe, einschliesslich Zuleitungen zu den Wärmeerzeugern sowie Tank- und Lagerüberwachung"/>
        <s v="Anlagen zur Erzeugung und Rückgewinnung von Wärme, einschliesslich Erdsonden, Erdregister, Sensoren, Stellglieder und Abgasabführung"/>
        <s v="Hauptleitungen zur Verteilung von Wärme, einschliesslich Pumpen, Ventile, Sensoren, Anschlussstellen und Dämmungen"/>
        <s v="Wärme abgebende Bauteile und Einzelelemente, einschliesslich Armaturen, Befestigungen, Unterverteilungen"/>
        <s v="Tanks und Lager für flüssige und feste Stoffe, einschliesslich Zuleitungen zu den Kälteerzeugern sowie Tank- und Lagerüberwachung"/>
        <s v="Anlagen zur Erzeugung und Rückgewinnung von Kälte, einschliesslich Sensoren und Stellglieder"/>
        <s v="Hauptleitungen zur Verteilung von Kälte, einschliesslich Pumpen, Ventile, Sensoren, Anschlussstellen und Dämmungen"/>
        <s v="Bauteile und Einzelelemente zur Abgabe von Kälte, einschliesslich Armaturen, Befestigungen und Unterverteilungen"/>
        <s v="Anlagen für Verbraucher von Wasser, Gas und Druckluft sowie zur Entsorgung von Wasser in oder an Bauwerken"/>
        <s v="Armaturen und Apparate für sanitäre Einrichtungen sowie für Gas- und Druckluftanlagen"/>
        <s v="Apparate und Anlagen für die Aufbereitung von Trink-, Brauch- und Abwasser, einschliesslich Schieber, Klappen, Ventile, Abflussregulierung, Pumpen, Schnecken, Steuerung, Ansauggitter, Entlüftung, Tauchwand, Spülwannen, Jets, Filter, Siebe, Rechen, Desinfektionsanlagen, Metallbauteile und dgl."/>
        <s v="Leitungen für die Verteilung von Kalt- und Warmwasser in Bauwerken, einschliesslich Ventile, Messgeräte, Dämmungen und dgl."/>
        <s v="Im Bauwerk liegende Sammelleitungen, Fallleitungen, Grundleitungen, Einläufe, einschliesslich Anschlüsse, Entlüftungen, Dämmungen und dgl."/>
        <s v="Gasverteilleitungen und Anschlussstellen"/>
        <s v="Verteilleitungen und Anschlussstellen für Druckluft- und Vakuumanlagen"/>
        <s v="Anlagen zur Beförderung von Personen und Lasten"/>
        <s v="Personen- und Lastenaufzüge, einschliesslich Antrieb, Steuerung, Kabinenbeleuchtung und -ausstattung"/>
        <s v="Fahrtreppen, horizontale und geneigte Fahrsteige, einschliesslich Antrieb und Steuerung"/>
        <s v="Hubtische, Verladestationen, Spezialaufzüge, Befahranlagen für Fassaden und Dächer sowie Schrägaufzüge, einschliesslich Antrieb und Steuerung"/>
        <s v="Eingebaute Krananlagen, einschliesslich Antrieb und Steuerung"/>
        <s v="Antrieb, Kabel, Umlenkrollen sowie Kabinen, Sessel oder Bügel der Seilbahnen, einschliesslich Steuerung_x000a_Hinweis: Konstruktion Kunstbauten (O);_x000a_Mast (O 7.1)"/>
        <s v="Künstlerisch gestaltete Objekte oder Bauteile"/>
        <s v="Bewegliche, nicht fest eingebaute Kunstobjekte wie Skulpturen, Gemälde und dgl."/>
        <s v="Fest eingebaute, künstlerisch gestaltete Bauteile wie Reliefs, Mosaiken und dgl., einschliesslich Honorare"/>
        <s v="Planungs- und Nebenkosten von Planern, Unternehmern und Auftraggebern"/>
        <s v="Honorare und Nebenkosten für Planer, Summe aus Hauptgruppe B bis einschliesslich T"/>
        <s v="Honorare für Architekten"/>
        <s v="Honorare für Landschaftsarchitekten"/>
        <s v="Honorare für Bauingenieur"/>
        <s v="Honorare für Elektroingenieure und Fachingenieure der Gebäudetechnik"/>
        <s v="Honorare für Spezialisten"/>
        <s v="Honorare für Generalplaner und Planergemeinschaften"/>
        <s v="Nebenkosten wie Dokumentationskosten, Reise- und Verpflegungskosten und dgl."/>
        <s v="Vergütung von Leistungen des Unternehmers zur Planung sowie zur Vorbereitung der Bewirtschaftung"/>
        <s v="Vergütung von Leistungen des Unternehmers zur Planung"/>
        <s v="Vergütung von Leistungen des Unternehmers zur Vorbereitung der Bewirtschaftung"/>
        <s v="Vergütung von Leistungen  des Auftraggebers und kalkulatorische Kosten von Eigenleistungen zur Planung"/>
        <s v="Vergütung von Leistungen des Auftraggebers, der Teilnehmer an Auswahlverfahren, der Jury und Experten, einschliesslich Preisgelder, Einkauf von Ideen, Projekten und dgl. "/>
        <s v="Vergütung von Leistungen des Eigentümers und kalkulatorische Kosten von Eigenleistungen zur Planung, einschliesslich Nebenkosten"/>
        <s v="Vergütung von Leistungen des Betreibers und kalkulatorische Kosten von Eigenleistungen zur Planung, einschliesslich Nebenkosten"/>
        <s v="Vergütung von Leistungen des Nutzers und kalkulatorische Kosten von Eigenleistungen zur Planung, einschliesslich Nebenkosten"/>
        <s v="Vergütung von Leistungen des Beraters des Auftraggebers zur Planung, einschliesslich Nebenkosten"/>
        <s v="Vergütung von Leistungen von Anwälten und Experten sowie Gerichtskosten, einschliesslich Nebenkosten"/>
        <s v="Plattform für gemeinsame Kooperationsplattformen und Datenhaltung wie Common Data Environment und dgl."/>
        <s v="Nebenkosten zu Erstellung wie Gebühren, Versicherungsprämien, Kapitalkosten, Entschädigungen, Vergütungen für Öffentlichkeitsarbeit und dgl."/>
        <s v="Gebühren für behördliche Prüfungen, Bewilligungen, Abnahmen sowie Anschlussgebühren und Ersatzabgaben"/>
        <s v="Gebühren für behördliche Prüfungen, Bewilligungen und Abnahmen"/>
        <s v="Gebühren für Anschluss ans Versorgungsnetz und Ersatzabgaben"/>
        <s v="Versicherungen, Garantien gegenüber Dritten und dgl."/>
        <s v="Versicherungen wie Bauzeit-, Bauwesen-, Bauherren-Haftpflichtversicherungen und dgl."/>
        <s v="Absicherung von Garantien gegenüber dem Auftraggeber"/>
        <s v="Rückvergütungen für Schäden"/>
        <s v="Kosten für Eigen- und Fremdkapital"/>
        <s v="Kosten für das Eigen- und Fremdkapital zu Grundstückskosten"/>
        <s v="Kosten für Eigen- und Fremdkapital zu Erstellungskosten, einschliesslich Mehrwertsteuer"/>
        <s v="Bewirtungen, Öffentlichkeitsarbeit,  Entschädigungen und dgl."/>
        <s v="Kosten für Anlässe wie Grundsteinlegung, Aufrichte, Eröffnung und dgl."/>
        <s v="Kosten für Werbung und Information"/>
        <s v="Entschädigungen an Dritte für materielle Schäden und  Beeinträchtigungen, Miete von fremdem Grund _x000a_Hinweis: Grundstückserwerb (A01.01); Abfindung, Servitut (A02.06)"/>
        <s v="Inbetriebnahme der gebrauchstauglichen und mängelfreien Anlage"/>
        <s v="Inbetriebnahme der baulichen Anlage, einschliesslich Betriebsdokumentation und dgl."/>
        <s v="Vergütung für Vermietung und Verkauf"/>
        <s v="Vergütung zu Erstvermietung"/>
        <s v="Nebenkosten zu Erstvermietung"/>
        <s v="Vergütung für Verkauf"/>
        <s v="Nebenkosten zu Verkauf"/>
        <s v="Betriebsaufwand und -ertrag für die Nutzung der Anlage bis Inbetriebnahme der gebrauchstauglichen und mängelfreien Anlage"/>
        <s v="Betriebsaufwand für die Nutzung der Anlage bis Inbetriebnahme der gebrauchstauglichen und mängelfreien Anlage"/>
        <s v="Betriebsertrag für die Nutzung der Anlage bis Inbetriebnahme der gebrauchstauglichen und mängelfreien Anlage"/>
        <s v="Kalkulatorische Kosten für Unvorhergesehenes und Teuerung"/>
        <s v="Kalkulatorische Kosten für Unvorhergesehenes"/>
        <s v="Kalkulatorische Kosten für die Teuerung während der Planung und Realisierung"/>
        <s v="Mehrwertsteuer zu anteiligen Anlagekosten "/>
        <s v="Mehrwertsteuer zu anteiligen Anlagekosten: A02.04, A02.05, A02.07, B, C, D, E, F, G, H, I, J, V, W01, W02, W04, W05, W06, W07, Y"/>
      </sharedItems>
    </cacheField>
    <cacheField name="Ist neuer Code in altem ebkp vorhanden? Wenn ja, Position?" numFmtId="0">
      <sharedItems containsBlank="1" containsMixedTypes="1" containsNumber="1" containsInteger="1" minValue="1" maxValue="187"/>
    </cacheField>
    <cacheField name="Sichtbar?" numFmtId="0">
      <sharedItems count="2">
        <b v="1"/>
        <b v="0"/>
      </sharedItems>
    </cacheField>
    <cacheField name="Editierbar" numFmtId="0">
      <sharedItems count="2">
        <b v="0"/>
        <b v="1"/>
      </sharedItems>
    </cacheField>
    <cacheField name="Original"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nak, Miriam" refreshedDate="45250.405805324073" createdVersion="8" refreshedVersion="8" minRefreshableVersion="3" recordCount="1141" xr:uid="{42DC9BDB-B67F-49F2-805D-68EEA44876B8}">
  <cacheSource type="worksheet">
    <worksheetSource ref="C3:J1144" sheet="EBKP_MAP" r:id="rId2"/>
  </cacheSource>
  <cacheFields count="8">
    <cacheField name="A" numFmtId="0">
      <sharedItems/>
    </cacheField>
    <cacheField name="Grundstück" numFmtId="0">
      <sharedItems/>
    </cacheField>
    <cacheField name="Erwerb und Nebenkosten zu Grundstück und Baurecht" numFmtId="0">
      <sharedItems longText="1"/>
    </cacheField>
    <cacheField name="0" numFmtId="0">
      <sharedItems containsString="0" containsBlank="1" containsNumber="1" containsInteger="1" minValue="0" maxValue="2"/>
    </cacheField>
    <cacheField name="1" numFmtId="0">
      <sharedItems containsMixedTypes="1" containsNumber="1" containsInteger="1" minValue="2" maxValue="722"/>
    </cacheField>
    <cacheField name="WAHR" numFmtId="0">
      <sharedItems/>
    </cacheField>
    <cacheField name="WAHR2" numFmtId="0">
      <sharedItems/>
    </cacheField>
    <cacheField name="egal, nicht editierbar" numFmtId="0">
      <sharedItems containsMixedTypes="1" containsNumber="1" containsInteger="1" minValue="0" maxValue="0" count="108">
        <s v="egal, nicht editierbar"/>
        <s v="Problem"/>
        <s v="B04.05"/>
        <s v="C02"/>
        <s v="C03"/>
        <s v="D02.03"/>
        <s v="D02.05"/>
        <s v="D03.02"/>
        <s v="D03.03"/>
        <s v="D04.03"/>
        <s v="D04.04"/>
        <e v="#N/A"/>
        <s v="E01.02"/>
        <s v="E01.03"/>
        <s v="E02"/>
        <s v="E02.01"/>
        <s v="G02"/>
        <s v="G04.01"/>
        <s v="G05.03"/>
        <s v="G06.02"/>
        <s v="I03"/>
        <s v="I04"/>
        <s v="J02"/>
        <s v="J03"/>
        <s v="J04"/>
        <s v="M03"/>
        <s v="M04"/>
        <s v="M06"/>
        <s v="N04"/>
        <s v="N05"/>
        <s v="O01"/>
        <s v="O01.01"/>
        <s v="O01.02"/>
        <s v="O01.03"/>
        <s v="O02"/>
        <s v="O02.01"/>
        <s v="O02.02"/>
        <s v="O03"/>
        <s v="O03.01"/>
        <s v="O03.02"/>
        <s v="O03.03"/>
        <s v="O04"/>
        <s v="O04.01"/>
        <s v="O04.02"/>
        <s v="O04.03"/>
        <s v="O04.04"/>
        <s v="O04.05"/>
        <s v="O05"/>
        <s v="O05.05"/>
        <s v="O06"/>
        <s v="O06.01"/>
        <s v="O06.02"/>
        <s v="O07"/>
        <s v="O07.01"/>
        <s v="O07.02"/>
        <s v="O07.03"/>
        <s v="O07.04"/>
        <s v="P01"/>
        <s v="P01.01"/>
        <s v="P01.02"/>
        <s v="P01.03"/>
        <s v="P01.04"/>
        <s v="P01.05"/>
        <s v="P01.07"/>
        <s v="Q01"/>
        <s v="Q01.01"/>
        <s v="Q01.02"/>
        <s v="Q01.03"/>
        <s v="Q02"/>
        <s v="Q02.01"/>
        <s v="Q02.02"/>
        <s v="Q02.04"/>
        <s v="Q03"/>
        <s v="Q03.01"/>
        <s v="Q03.02"/>
        <s v="Q03.04"/>
        <s v="Q05"/>
        <s v="Q05.01"/>
        <s v="Q05.02"/>
        <s v="Q05.03"/>
        <s v="Q06"/>
        <s v="Q06.03"/>
        <s v="R01"/>
        <s v="R01.01"/>
        <s v="R01.03"/>
        <s v="R01.04"/>
        <s v="R01.05"/>
        <s v="R03.02"/>
        <s v="R03.03"/>
        <s v="R04"/>
        <s v="R04.02"/>
        <s v="R04.03"/>
        <s v="R04.04"/>
        <s v="S01"/>
        <s v="S02"/>
        <s v="S03"/>
        <s v="S04"/>
        <s v="S05"/>
        <s v="S06"/>
        <s v="S07"/>
        <s v="T01"/>
        <s v="T01.02"/>
        <s v="T05"/>
        <s v="T05.01"/>
        <s v="T05.02"/>
        <s v="T05.04"/>
        <s v="T05.05"/>
        <n 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2">
  <r>
    <s v="A"/>
    <x v="0"/>
    <x v="0"/>
    <x v="0"/>
    <n v="1"/>
    <x v="0"/>
    <x v="0"/>
    <s v="nein / nur Anzeigen"/>
  </r>
  <r>
    <s v="A 1"/>
    <x v="1"/>
    <x v="1"/>
    <x v="1"/>
    <n v="2"/>
    <x v="1"/>
    <x v="0"/>
    <s v="nein"/>
  </r>
  <r>
    <s v="A 1.1"/>
    <x v="2"/>
    <x v="2"/>
    <x v="2"/>
    <n v="3"/>
    <x v="1"/>
    <x v="0"/>
    <s v="nein"/>
  </r>
  <r>
    <s v="A 1.2"/>
    <x v="3"/>
    <x v="3"/>
    <x v="3"/>
    <n v="4"/>
    <x v="1"/>
    <x v="0"/>
    <s v="nein"/>
  </r>
  <r>
    <s v="A 1.3"/>
    <x v="4"/>
    <x v="4"/>
    <x v="4"/>
    <n v="5"/>
    <x v="1"/>
    <x v="0"/>
    <s v="nein"/>
  </r>
  <r>
    <s v="A 1.4"/>
    <x v="5"/>
    <x v="5"/>
    <x v="5"/>
    <n v="6"/>
    <x v="1"/>
    <x v="0"/>
    <s v="nein"/>
  </r>
  <r>
    <s v="A 2"/>
    <x v="6"/>
    <x v="6"/>
    <x v="6"/>
    <n v="7"/>
    <x v="1"/>
    <x v="0"/>
    <s v="nein"/>
  </r>
  <r>
    <s v="A 2.1"/>
    <x v="7"/>
    <x v="7"/>
    <x v="7"/>
    <n v="8"/>
    <x v="1"/>
    <x v="0"/>
    <s v="nein"/>
  </r>
  <r>
    <s v="A 2.2"/>
    <x v="8"/>
    <x v="8"/>
    <x v="8"/>
    <n v="9"/>
    <x v="1"/>
    <x v="0"/>
    <s v="nein"/>
  </r>
  <r>
    <s v="A 2.3"/>
    <x v="9"/>
    <x v="9"/>
    <x v="9"/>
    <n v="10"/>
    <x v="1"/>
    <x v="0"/>
    <s v="nein"/>
  </r>
  <r>
    <s v="A 2.4"/>
    <x v="10"/>
    <x v="10"/>
    <x v="10"/>
    <n v="11"/>
    <x v="1"/>
    <x v="0"/>
    <s v="nein"/>
  </r>
  <r>
    <s v="A 2.5"/>
    <x v="11"/>
    <x v="11"/>
    <x v="11"/>
    <n v="12"/>
    <x v="1"/>
    <x v="0"/>
    <s v="nein"/>
  </r>
  <r>
    <s v="A 2.6"/>
    <x v="12"/>
    <x v="12"/>
    <x v="12"/>
    <n v="13"/>
    <x v="1"/>
    <x v="0"/>
    <s v="nein"/>
  </r>
  <r>
    <s v="A 2.7"/>
    <x v="13"/>
    <x v="13"/>
    <x v="13"/>
    <n v="14"/>
    <x v="1"/>
    <x v="0"/>
    <s v="nein"/>
  </r>
  <r>
    <s v="B"/>
    <x v="14"/>
    <x v="14"/>
    <x v="14"/>
    <n v="15"/>
    <x v="1"/>
    <x v="0"/>
    <s v="nein / Eingabe ZB neu mappen"/>
  </r>
  <r>
    <s v="B 1"/>
    <x v="15"/>
    <x v="15"/>
    <x v="15"/>
    <n v="16"/>
    <x v="1"/>
    <x v="0"/>
    <s v="nein"/>
  </r>
  <r>
    <s v="B 1.1"/>
    <x v="16"/>
    <x v="16"/>
    <x v="16"/>
    <n v="17"/>
    <x v="1"/>
    <x v="0"/>
    <s v="nein"/>
  </r>
  <r>
    <s v="B 1.2"/>
    <x v="17"/>
    <x v="17"/>
    <x v="17"/>
    <n v="18"/>
    <x v="1"/>
    <x v="0"/>
    <s v="nein"/>
  </r>
  <r>
    <s v="B 1.3"/>
    <x v="18"/>
    <x v="18"/>
    <x v="18"/>
    <n v="19"/>
    <x v="1"/>
    <x v="0"/>
    <s v="nein"/>
  </r>
  <r>
    <s v="B 1.4"/>
    <x v="19"/>
    <x v="19"/>
    <x v="19"/>
    <n v="20"/>
    <x v="1"/>
    <x v="0"/>
    <s v="nein"/>
  </r>
  <r>
    <s v="B 2"/>
    <x v="20"/>
    <x v="20"/>
    <x v="20"/>
    <n v="21"/>
    <x v="1"/>
    <x v="0"/>
    <s v="nein"/>
  </r>
  <r>
    <s v="B 2.1"/>
    <x v="21"/>
    <x v="21"/>
    <x v="21"/>
    <n v="22"/>
    <x v="1"/>
    <x v="0"/>
    <s v="nein"/>
  </r>
  <r>
    <s v="B 2.2"/>
    <x v="22"/>
    <x v="22"/>
    <x v="22"/>
    <n v="23"/>
    <x v="1"/>
    <x v="0"/>
    <s v="nein"/>
  </r>
  <r>
    <s v="B 2.3"/>
    <x v="23"/>
    <x v="23"/>
    <x v="23"/>
    <n v="24"/>
    <x v="1"/>
    <x v="0"/>
    <s v="nein"/>
  </r>
  <r>
    <s v="B 2.4"/>
    <x v="24"/>
    <x v="24"/>
    <x v="24"/>
    <n v="25"/>
    <x v="1"/>
    <x v="0"/>
    <s v="nein"/>
  </r>
  <r>
    <s v="B 2.5"/>
    <x v="25"/>
    <x v="25"/>
    <x v="25"/>
    <n v="26"/>
    <x v="1"/>
    <x v="0"/>
    <s v="nein"/>
  </r>
  <r>
    <s v="B 2.6"/>
    <x v="26"/>
    <x v="26"/>
    <x v="26"/>
    <n v="27"/>
    <x v="1"/>
    <x v="0"/>
    <s v="nein"/>
  </r>
  <r>
    <s v="B 2.7"/>
    <x v="27"/>
    <x v="27"/>
    <x v="27"/>
    <e v="#N/A"/>
    <x v="1"/>
    <x v="0"/>
    <s v="nein"/>
  </r>
  <r>
    <s v="B 2.8"/>
    <x v="28"/>
    <x v="28"/>
    <x v="28"/>
    <e v="#N/A"/>
    <x v="1"/>
    <x v="0"/>
    <s v="nein"/>
  </r>
  <r>
    <s v="B 3"/>
    <x v="29"/>
    <x v="29"/>
    <x v="29"/>
    <n v="28"/>
    <x v="1"/>
    <x v="0"/>
    <s v="nein / Eingabe ZB neu mappen"/>
  </r>
  <r>
    <s v="B 3.1"/>
    <x v="30"/>
    <x v="30"/>
    <x v="30"/>
    <n v="30"/>
    <x v="1"/>
    <x v="0"/>
    <s v="nein / Eingabe ZB neu mappen"/>
  </r>
  <r>
    <s v="B 3.2"/>
    <x v="31"/>
    <x v="31"/>
    <x v="31"/>
    <n v="31"/>
    <x v="1"/>
    <x v="0"/>
    <s v="nein / Eingabe ZB neu mappen"/>
  </r>
  <r>
    <s v="B 3.3"/>
    <x v="32"/>
    <x v="32"/>
    <x v="32"/>
    <n v="32"/>
    <x v="1"/>
    <x v="0"/>
    <s v="nein / Eingabe ZB neu mappen"/>
  </r>
  <r>
    <s v="B 3.4"/>
    <x v="33"/>
    <x v="33"/>
    <x v="33"/>
    <n v="33"/>
    <x v="1"/>
    <x v="0"/>
    <s v="nein / Eingabe ZB neu mappen"/>
  </r>
  <r>
    <s v="B 3.5"/>
    <x v="34"/>
    <x v="34"/>
    <x v="34"/>
    <n v="34"/>
    <x v="1"/>
    <x v="0"/>
    <s v="nein / Eingabe ZB neu mappen"/>
  </r>
  <r>
    <s v="B 4"/>
    <x v="35"/>
    <x v="35"/>
    <x v="35"/>
    <n v="35"/>
    <x v="0"/>
    <x v="1"/>
    <s v="ja"/>
  </r>
  <r>
    <s v="B 4.1"/>
    <x v="36"/>
    <x v="36"/>
    <x v="36"/>
    <n v="36"/>
    <x v="0"/>
    <x v="1"/>
    <s v="ja"/>
  </r>
  <r>
    <s v="B 4.2"/>
    <x v="37"/>
    <x v="37"/>
    <x v="37"/>
    <n v="39"/>
    <x v="0"/>
    <x v="1"/>
    <s v="ja"/>
  </r>
  <r>
    <s v="B 4.3"/>
    <x v="38"/>
    <x v="38"/>
    <x v="38"/>
    <n v="42"/>
    <x v="0"/>
    <x v="1"/>
    <s v="ja"/>
  </r>
  <r>
    <s v="B 4.4"/>
    <x v="39"/>
    <x v="39"/>
    <x v="39"/>
    <n v="45"/>
    <x v="0"/>
    <x v="1"/>
    <s v="ja"/>
  </r>
  <r>
    <s v="B 4.5"/>
    <x v="40"/>
    <x v="40"/>
    <x v="40"/>
    <n v="50"/>
    <x v="0"/>
    <x v="1"/>
    <s v="ja"/>
  </r>
  <r>
    <s v="B 4.6"/>
    <x v="41"/>
    <x v="41"/>
    <x v="41"/>
    <n v="53"/>
    <x v="0"/>
    <x v="1"/>
    <s v="ja"/>
  </r>
  <r>
    <s v="B 4.7"/>
    <x v="42"/>
    <x v="42"/>
    <x v="42"/>
    <e v="#N/A"/>
    <x v="0"/>
    <x v="1"/>
    <s v="ja"/>
  </r>
  <r>
    <s v="B 4.8"/>
    <x v="43"/>
    <x v="43"/>
    <x v="43"/>
    <e v="#N/A"/>
    <x v="0"/>
    <x v="1"/>
    <s v="ja"/>
  </r>
  <r>
    <s v="B 5"/>
    <x v="44"/>
    <x v="44"/>
    <x v="44"/>
    <n v="56"/>
    <x v="1"/>
    <x v="0"/>
    <s v="nein / Eingabe ZB neu mappen"/>
  </r>
  <r>
    <s v="B 5.1"/>
    <x v="45"/>
    <x v="45"/>
    <x v="45"/>
    <n v="57"/>
    <x v="1"/>
    <x v="0"/>
    <s v="nein"/>
  </r>
  <r>
    <s v="B 5.2"/>
    <x v="46"/>
    <x v="46"/>
    <x v="46"/>
    <n v="58"/>
    <x v="1"/>
    <x v="0"/>
    <s v="nein / Eingabe ZB neu mappen"/>
  </r>
  <r>
    <s v="B 5.3"/>
    <x v="47"/>
    <x v="47"/>
    <x v="47"/>
    <e v="#N/A"/>
    <x v="1"/>
    <x v="0"/>
    <s v="nein / Eingabe ZB neu mappen"/>
  </r>
  <r>
    <s v="B 6"/>
    <x v="48"/>
    <x v="48"/>
    <x v="48"/>
    <n v="59"/>
    <x v="1"/>
    <x v="0"/>
    <s v="nein"/>
  </r>
  <r>
    <s v="B 6.1"/>
    <x v="49"/>
    <x v="49"/>
    <x v="49"/>
    <n v="60"/>
    <x v="1"/>
    <x v="0"/>
    <s v="nein"/>
  </r>
  <r>
    <s v="B 6.2"/>
    <x v="50"/>
    <x v="50"/>
    <x v="50"/>
    <n v="61"/>
    <x v="1"/>
    <x v="0"/>
    <s v="nein"/>
  </r>
  <r>
    <s v="B 6.3"/>
    <x v="51"/>
    <x v="51"/>
    <x v="51"/>
    <n v="62"/>
    <x v="1"/>
    <x v="0"/>
    <s v="nein"/>
  </r>
  <r>
    <s v="B 6.4"/>
    <x v="52"/>
    <x v="52"/>
    <x v="52"/>
    <n v="63"/>
    <x v="1"/>
    <x v="0"/>
    <s v="nein"/>
  </r>
  <r>
    <s v="B 6.5"/>
    <x v="53"/>
    <x v="53"/>
    <x v="53"/>
    <n v="64"/>
    <x v="1"/>
    <x v="0"/>
    <s v="nein"/>
  </r>
  <r>
    <s v="B 6.6"/>
    <x v="54"/>
    <x v="54"/>
    <x v="54"/>
    <n v="65"/>
    <x v="1"/>
    <x v="0"/>
    <s v="nein"/>
  </r>
  <r>
    <s v="B 7"/>
    <x v="55"/>
    <x v="55"/>
    <x v="55"/>
    <n v="67"/>
    <x v="1"/>
    <x v="0"/>
    <s v="nein"/>
  </r>
  <r>
    <s v="B 7.1"/>
    <x v="56"/>
    <x v="56"/>
    <x v="56"/>
    <n v="68"/>
    <x v="1"/>
    <x v="0"/>
    <s v="nein"/>
  </r>
  <r>
    <s v="B 7.2"/>
    <x v="57"/>
    <x v="57"/>
    <x v="57"/>
    <n v="69"/>
    <x v="1"/>
    <x v="0"/>
    <s v="nein"/>
  </r>
  <r>
    <s v="B 7.3"/>
    <x v="58"/>
    <x v="58"/>
    <x v="58"/>
    <n v="70"/>
    <x v="1"/>
    <x v="0"/>
    <s v="nein"/>
  </r>
  <r>
    <s v="B 7.4"/>
    <x v="59"/>
    <x v="59"/>
    <x v="59"/>
    <n v="71"/>
    <x v="1"/>
    <x v="0"/>
    <s v="nein"/>
  </r>
  <r>
    <s v="B 8"/>
    <x v="60"/>
    <x v="60"/>
    <x v="60"/>
    <n v="72"/>
    <x v="1"/>
    <x v="0"/>
    <s v="nein"/>
  </r>
  <r>
    <s v="B 8.1"/>
    <x v="61"/>
    <x v="61"/>
    <x v="61"/>
    <n v="73"/>
    <x v="1"/>
    <x v="0"/>
    <s v="nein"/>
  </r>
  <r>
    <s v="B 8.2"/>
    <x v="62"/>
    <x v="62"/>
    <x v="62"/>
    <n v="74"/>
    <x v="1"/>
    <x v="0"/>
    <s v="nein"/>
  </r>
  <r>
    <s v="B 8.3"/>
    <x v="63"/>
    <x v="63"/>
    <x v="63"/>
    <e v="#N/A"/>
    <x v="1"/>
    <x v="0"/>
    <s v="nein"/>
  </r>
  <r>
    <s v="B 8.4"/>
    <x v="64"/>
    <x v="64"/>
    <x v="64"/>
    <e v="#N/A"/>
    <x v="1"/>
    <x v="0"/>
    <s v="nein"/>
  </r>
  <r>
    <s v="B 9"/>
    <x v="65"/>
    <x v="65"/>
    <x v="65"/>
    <e v="#N/A"/>
    <x v="1"/>
    <x v="0"/>
    <s v="nein"/>
  </r>
  <r>
    <s v="B 9.1"/>
    <x v="66"/>
    <x v="66"/>
    <x v="66"/>
    <e v="#N/A"/>
    <x v="1"/>
    <x v="0"/>
    <s v="nein"/>
  </r>
  <r>
    <s v="B 9.2"/>
    <x v="67"/>
    <x v="67"/>
    <x v="67"/>
    <e v="#N/A"/>
    <x v="1"/>
    <x v="0"/>
    <s v="nein"/>
  </r>
  <r>
    <s v="B 9.3"/>
    <x v="68"/>
    <x v="68"/>
    <x v="68"/>
    <e v="#N/A"/>
    <x v="1"/>
    <x v="0"/>
    <s v="nein"/>
  </r>
  <r>
    <s v="C"/>
    <x v="69"/>
    <x v="69"/>
    <x v="69"/>
    <n v="75"/>
    <x v="0"/>
    <x v="0"/>
    <s v="nein / nur Anzeigen"/>
  </r>
  <r>
    <s v="C 1"/>
    <x v="70"/>
    <x v="70"/>
    <x v="70"/>
    <n v="76"/>
    <x v="0"/>
    <x v="1"/>
    <s v="ja"/>
  </r>
  <r>
    <s v="C 1.1"/>
    <x v="71"/>
    <x v="71"/>
    <x v="71"/>
    <n v="77"/>
    <x v="0"/>
    <x v="1"/>
    <s v="ja"/>
  </r>
  <r>
    <s v="C 1.2"/>
    <x v="72"/>
    <x v="72"/>
    <x v="72"/>
    <n v="81"/>
    <x v="0"/>
    <x v="1"/>
    <s v="ja"/>
  </r>
  <r>
    <s v="C 1.3"/>
    <x v="73"/>
    <x v="73"/>
    <x v="73"/>
    <n v="83"/>
    <x v="0"/>
    <x v="1"/>
    <s v="ja"/>
  </r>
  <r>
    <s v="C 1.4"/>
    <x v="74"/>
    <x v="74"/>
    <x v="74"/>
    <n v="86"/>
    <x v="0"/>
    <x v="1"/>
    <s v="ja"/>
  </r>
  <r>
    <s v="C 1.5"/>
    <x v="75"/>
    <x v="75"/>
    <x v="74"/>
    <n v="90"/>
    <x v="0"/>
    <x v="1"/>
    <s v="ja"/>
  </r>
  <r>
    <s v="C 2"/>
    <x v="76"/>
    <x v="76"/>
    <x v="75"/>
    <n v="94"/>
    <x v="0"/>
    <x v="1"/>
    <s v="ja"/>
  </r>
  <r>
    <s v="C 2.1"/>
    <x v="77"/>
    <x v="77"/>
    <x v="76"/>
    <n v="95"/>
    <x v="0"/>
    <x v="1"/>
    <s v="ja"/>
  </r>
  <r>
    <s v="C 2.2"/>
    <x v="78"/>
    <x v="78"/>
    <x v="77"/>
    <n v="97"/>
    <x v="0"/>
    <x v="1"/>
    <s v="ja"/>
  </r>
  <r>
    <s v="C 3"/>
    <x v="79"/>
    <x v="79"/>
    <x v="78"/>
    <n v="99"/>
    <x v="0"/>
    <x v="1"/>
    <s v="ja"/>
  </r>
  <r>
    <s v="C 3.1"/>
    <x v="80"/>
    <x v="80"/>
    <x v="79"/>
    <n v="100"/>
    <x v="0"/>
    <x v="1"/>
    <s v="ja"/>
  </r>
  <r>
    <s v="C 3.2"/>
    <x v="81"/>
    <x v="81"/>
    <x v="80"/>
    <n v="102"/>
    <x v="0"/>
    <x v="1"/>
    <s v="ja"/>
  </r>
  <r>
    <s v="C 4"/>
    <x v="82"/>
    <x v="82"/>
    <x v="81"/>
    <n v="104"/>
    <x v="0"/>
    <x v="1"/>
    <s v="ja"/>
  </r>
  <r>
    <s v="C 4.1"/>
    <x v="83"/>
    <x v="83"/>
    <x v="82"/>
    <n v="105"/>
    <x v="0"/>
    <x v="1"/>
    <s v="ja"/>
  </r>
  <r>
    <s v="C 4.2"/>
    <x v="84"/>
    <x v="84"/>
    <x v="83"/>
    <n v="107"/>
    <x v="0"/>
    <x v="1"/>
    <s v="ja"/>
  </r>
  <r>
    <s v="C 4.3"/>
    <x v="85"/>
    <x v="85"/>
    <x v="84"/>
    <n v="109"/>
    <x v="0"/>
    <x v="1"/>
    <s v="ja"/>
  </r>
  <r>
    <s v="C 4.4"/>
    <x v="86"/>
    <x v="86"/>
    <x v="85"/>
    <n v="111"/>
    <x v="0"/>
    <x v="1"/>
    <s v="ja"/>
  </r>
  <r>
    <s v="C 4.5"/>
    <x v="87"/>
    <x v="87"/>
    <x v="86"/>
    <e v="#N/A"/>
    <x v="0"/>
    <x v="1"/>
    <s v="ja"/>
  </r>
  <r>
    <s v="C 4.6"/>
    <x v="88"/>
    <x v="88"/>
    <x v="87"/>
    <e v="#N/A"/>
    <x v="0"/>
    <x v="1"/>
    <s v="ja"/>
  </r>
  <r>
    <s v="C 4.7"/>
    <x v="89"/>
    <x v="89"/>
    <x v="88"/>
    <e v="#N/A"/>
    <x v="0"/>
    <x v="1"/>
    <s v="ja"/>
  </r>
  <r>
    <s v="C 4.8"/>
    <x v="90"/>
    <x v="90"/>
    <x v="89"/>
    <e v="#N/A"/>
    <x v="0"/>
    <x v="1"/>
    <s v="ja"/>
  </r>
  <r>
    <s v="C 5"/>
    <x v="91"/>
    <x v="91"/>
    <x v="90"/>
    <n v="113"/>
    <x v="0"/>
    <x v="1"/>
    <s v="ja"/>
  </r>
  <r>
    <s v="C 5.1"/>
    <x v="92"/>
    <x v="92"/>
    <x v="91"/>
    <n v="114"/>
    <x v="0"/>
    <x v="1"/>
    <s v="ja"/>
  </r>
  <r>
    <s v="C 5.2"/>
    <x v="93"/>
    <x v="93"/>
    <x v="92"/>
    <n v="115"/>
    <x v="0"/>
    <x v="1"/>
    <s v="ja"/>
  </r>
  <r>
    <s v="D"/>
    <x v="94"/>
    <x v="94"/>
    <x v="93"/>
    <n v="118"/>
    <x v="0"/>
    <x v="0"/>
    <s v="nein / nur Anzeigen"/>
  </r>
  <r>
    <s v="D 1"/>
    <x v="95"/>
    <x v="95"/>
    <x v="94"/>
    <n v="119"/>
    <x v="0"/>
    <x v="1"/>
    <s v="ja"/>
  </r>
  <r>
    <s v="D 1.1"/>
    <x v="96"/>
    <x v="96"/>
    <x v="95"/>
    <n v="120"/>
    <x v="0"/>
    <x v="1"/>
    <s v="ja"/>
  </r>
  <r>
    <s v="D 1.2"/>
    <x v="97"/>
    <x v="97"/>
    <x v="96"/>
    <n v="149"/>
    <x v="0"/>
    <x v="1"/>
    <s v="ja"/>
  </r>
  <r>
    <s v="D 1.3"/>
    <x v="98"/>
    <x v="98"/>
    <x v="97"/>
    <n v="157"/>
    <x v="0"/>
    <x v="1"/>
    <s v="ja"/>
  </r>
  <r>
    <s v="D 1.4"/>
    <x v="99"/>
    <x v="99"/>
    <x v="98"/>
    <n v="162"/>
    <x v="0"/>
    <x v="1"/>
    <s v="ja"/>
  </r>
  <r>
    <s v="D 1.5"/>
    <x v="100"/>
    <x v="100"/>
    <x v="99"/>
    <n v="170"/>
    <x v="0"/>
    <x v="1"/>
    <s v="ja"/>
  </r>
  <r>
    <s v="D 1.6"/>
    <x v="101"/>
    <x v="101"/>
    <x v="100"/>
    <n v="187"/>
    <x v="0"/>
    <x v="1"/>
    <s v="ja"/>
  </r>
  <r>
    <s v="D 1.7"/>
    <x v="102"/>
    <x v="102"/>
    <x v="101"/>
    <e v="#N/A"/>
    <x v="0"/>
    <x v="1"/>
    <s v="ja"/>
  </r>
  <r>
    <s v="D 1.8"/>
    <x v="103"/>
    <x v="103"/>
    <x v="102"/>
    <e v="#N/A"/>
    <x v="0"/>
    <x v="1"/>
    <s v="ja"/>
  </r>
  <r>
    <s v="D 1.9"/>
    <x v="104"/>
    <x v="104"/>
    <x v="103"/>
    <n v="4"/>
    <x v="0"/>
    <x v="1"/>
    <s v="ja"/>
  </r>
  <r>
    <e v="#VALUE!"/>
    <x v="105"/>
    <x v="105"/>
    <x v="104"/>
    <s v=""/>
    <x v="0"/>
    <x v="1"/>
    <s v="ja"/>
  </r>
  <r>
    <e v="#VALUE!"/>
    <x v="106"/>
    <x v="106"/>
    <x v="105"/>
    <m/>
    <x v="0"/>
    <x v="1"/>
    <s v="ja"/>
  </r>
  <r>
    <s v="D 2"/>
    <x v="107"/>
    <x v="107"/>
    <x v="106"/>
    <m/>
    <x v="0"/>
    <x v="1"/>
    <s v="ja"/>
  </r>
  <r>
    <s v="D 2.1"/>
    <x v="108"/>
    <x v="108"/>
    <x v="107"/>
    <m/>
    <x v="0"/>
    <x v="1"/>
    <s v="ja"/>
  </r>
  <r>
    <s v="D 2.2"/>
    <x v="109"/>
    <x v="109"/>
    <x v="108"/>
    <m/>
    <x v="0"/>
    <x v="1"/>
    <s v="ja"/>
  </r>
  <r>
    <s v="D 2.3"/>
    <x v="110"/>
    <x v="110"/>
    <x v="109"/>
    <m/>
    <x v="0"/>
    <x v="1"/>
    <s v="ja"/>
  </r>
  <r>
    <s v="D 2.4"/>
    <x v="111"/>
    <x v="111"/>
    <x v="110"/>
    <m/>
    <x v="0"/>
    <x v="1"/>
    <s v="ja"/>
  </r>
  <r>
    <s v="D 2.5"/>
    <x v="112"/>
    <x v="112"/>
    <x v="111"/>
    <m/>
    <x v="0"/>
    <x v="1"/>
    <s v="ja"/>
  </r>
  <r>
    <s v="D 2.6"/>
    <x v="113"/>
    <x v="113"/>
    <x v="112"/>
    <m/>
    <x v="0"/>
    <x v="1"/>
    <s v="ja"/>
  </r>
  <r>
    <s v="D 2.7"/>
    <x v="114"/>
    <x v="114"/>
    <x v="113"/>
    <m/>
    <x v="0"/>
    <x v="1"/>
    <s v="ja"/>
  </r>
  <r>
    <s v="D 3"/>
    <x v="115"/>
    <x v="115"/>
    <x v="114"/>
    <m/>
    <x v="0"/>
    <x v="1"/>
    <s v="ja"/>
  </r>
  <r>
    <s v="D 3.1"/>
    <x v="116"/>
    <x v="116"/>
    <x v="115"/>
    <m/>
    <x v="0"/>
    <x v="1"/>
    <s v="ja"/>
  </r>
  <r>
    <s v="D 3.2"/>
    <x v="117"/>
    <x v="117"/>
    <x v="116"/>
    <m/>
    <x v="0"/>
    <x v="1"/>
    <s v="ja"/>
  </r>
  <r>
    <s v="D 3.3"/>
    <x v="118"/>
    <x v="118"/>
    <x v="117"/>
    <m/>
    <x v="0"/>
    <x v="1"/>
    <s v="ja"/>
  </r>
  <r>
    <s v="D 3.4"/>
    <x v="119"/>
    <x v="119"/>
    <x v="118"/>
    <m/>
    <x v="0"/>
    <x v="1"/>
    <s v="ja"/>
  </r>
  <r>
    <s v="D 4"/>
    <x v="120"/>
    <x v="120"/>
    <x v="119"/>
    <m/>
    <x v="0"/>
    <x v="1"/>
    <s v="ja"/>
  </r>
  <r>
    <s v="D 4.1"/>
    <x v="121"/>
    <x v="121"/>
    <x v="120"/>
    <m/>
    <x v="0"/>
    <x v="1"/>
    <s v="ja"/>
  </r>
  <r>
    <s v="D 4.2"/>
    <x v="122"/>
    <x v="122"/>
    <x v="121"/>
    <m/>
    <x v="0"/>
    <x v="1"/>
    <s v="ja"/>
  </r>
  <r>
    <s v="D 4.3"/>
    <x v="123"/>
    <x v="123"/>
    <x v="122"/>
    <m/>
    <x v="0"/>
    <x v="1"/>
    <s v="ja"/>
  </r>
  <r>
    <s v="D 4.4"/>
    <x v="124"/>
    <x v="124"/>
    <x v="123"/>
    <m/>
    <x v="0"/>
    <x v="1"/>
    <s v="ja"/>
  </r>
  <r>
    <s v="D 4.5"/>
    <x v="125"/>
    <x v="125"/>
    <x v="124"/>
    <m/>
    <x v="0"/>
    <x v="1"/>
    <s v="ja"/>
  </r>
  <r>
    <s v="D 4.6"/>
    <x v="126"/>
    <x v="126"/>
    <x v="125"/>
    <m/>
    <x v="0"/>
    <x v="1"/>
    <s v="ja"/>
  </r>
  <r>
    <s v="D 4.7"/>
    <x v="127"/>
    <x v="127"/>
    <x v="126"/>
    <m/>
    <x v="0"/>
    <x v="1"/>
    <s v="ja"/>
  </r>
  <r>
    <s v="D 5"/>
    <x v="128"/>
    <x v="128"/>
    <x v="127"/>
    <m/>
    <x v="0"/>
    <x v="1"/>
    <s v="ja"/>
  </r>
  <r>
    <s v="D 5.1"/>
    <x v="129"/>
    <x v="129"/>
    <x v="128"/>
    <m/>
    <x v="0"/>
    <x v="1"/>
    <s v="ja"/>
  </r>
  <r>
    <s v="D 5.2"/>
    <x v="130"/>
    <x v="130"/>
    <x v="129"/>
    <m/>
    <x v="0"/>
    <x v="1"/>
    <s v="ja"/>
  </r>
  <r>
    <s v="D 5.3"/>
    <x v="131"/>
    <x v="131"/>
    <x v="130"/>
    <m/>
    <x v="0"/>
    <x v="1"/>
    <s v="ja"/>
  </r>
  <r>
    <s v="D 5.4"/>
    <x v="132"/>
    <x v="132"/>
    <x v="131"/>
    <m/>
    <x v="0"/>
    <x v="1"/>
    <s v="ja"/>
  </r>
  <r>
    <s v="D 5.5"/>
    <x v="133"/>
    <x v="133"/>
    <x v="132"/>
    <m/>
    <x v="0"/>
    <x v="1"/>
    <s v="ja"/>
  </r>
  <r>
    <s v="D 5.6"/>
    <x v="134"/>
    <x v="134"/>
    <x v="133"/>
    <m/>
    <x v="0"/>
    <x v="1"/>
    <s v="ja"/>
  </r>
  <r>
    <s v="D 6"/>
    <x v="135"/>
    <x v="135"/>
    <x v="134"/>
    <m/>
    <x v="0"/>
    <x v="1"/>
    <s v="ja"/>
  </r>
  <r>
    <s v="D 6.1"/>
    <x v="136"/>
    <x v="136"/>
    <x v="135"/>
    <m/>
    <x v="0"/>
    <x v="1"/>
    <s v="ja"/>
  </r>
  <r>
    <s v="D 6.2"/>
    <x v="137"/>
    <x v="137"/>
    <x v="136"/>
    <m/>
    <x v="0"/>
    <x v="1"/>
    <s v="ja"/>
  </r>
  <r>
    <s v="D 6.3"/>
    <x v="138"/>
    <x v="138"/>
    <x v="137"/>
    <m/>
    <x v="0"/>
    <x v="1"/>
    <s v="ja"/>
  </r>
  <r>
    <s v="D 6.4"/>
    <x v="139"/>
    <x v="139"/>
    <x v="138"/>
    <m/>
    <x v="0"/>
    <x v="1"/>
    <s v="ja"/>
  </r>
  <r>
    <s v="D 6.5"/>
    <x v="140"/>
    <x v="140"/>
    <x v="139"/>
    <m/>
    <x v="0"/>
    <x v="1"/>
    <s v="ja"/>
  </r>
  <r>
    <s v="D 6.6"/>
    <x v="141"/>
    <x v="141"/>
    <x v="140"/>
    <m/>
    <x v="0"/>
    <x v="1"/>
    <s v="ja"/>
  </r>
  <r>
    <s v="D 7"/>
    <x v="142"/>
    <x v="142"/>
    <x v="141"/>
    <m/>
    <x v="0"/>
    <x v="1"/>
    <s v="ja"/>
  </r>
  <r>
    <s v="D 7.1"/>
    <x v="143"/>
    <x v="143"/>
    <x v="142"/>
    <m/>
    <x v="0"/>
    <x v="1"/>
    <s v="ja"/>
  </r>
  <r>
    <s v="D 7.2"/>
    <x v="144"/>
    <x v="144"/>
    <x v="143"/>
    <m/>
    <x v="0"/>
    <x v="1"/>
    <s v="ja"/>
  </r>
  <r>
    <s v="D 7.3"/>
    <x v="145"/>
    <x v="145"/>
    <x v="144"/>
    <m/>
    <x v="0"/>
    <x v="1"/>
    <s v="ja"/>
  </r>
  <r>
    <s v="D 7.4"/>
    <x v="146"/>
    <x v="146"/>
    <x v="145"/>
    <m/>
    <x v="0"/>
    <x v="1"/>
    <s v="ja"/>
  </r>
  <r>
    <s v="D 7.5"/>
    <x v="147"/>
    <x v="147"/>
    <x v="146"/>
    <m/>
    <x v="0"/>
    <x v="1"/>
    <s v="ja"/>
  </r>
  <r>
    <s v="D 7.6"/>
    <x v="148"/>
    <x v="148"/>
    <x v="147"/>
    <m/>
    <x v="0"/>
    <x v="1"/>
    <s v="ja"/>
  </r>
  <r>
    <s v="D 8"/>
    <x v="149"/>
    <x v="149"/>
    <x v="148"/>
    <m/>
    <x v="0"/>
    <x v="1"/>
    <s v="ja"/>
  </r>
  <r>
    <s v="D 8.1"/>
    <x v="150"/>
    <x v="150"/>
    <x v="149"/>
    <m/>
    <x v="0"/>
    <x v="1"/>
    <s v="ja"/>
  </r>
  <r>
    <s v="D 8.2"/>
    <x v="151"/>
    <x v="151"/>
    <x v="150"/>
    <m/>
    <x v="0"/>
    <x v="1"/>
    <s v="ja"/>
  </r>
  <r>
    <s v="D 8.3"/>
    <x v="152"/>
    <x v="152"/>
    <x v="151"/>
    <m/>
    <x v="0"/>
    <x v="1"/>
    <s v="ja"/>
  </r>
  <r>
    <s v="D 8.4"/>
    <x v="153"/>
    <x v="153"/>
    <x v="152"/>
    <m/>
    <x v="0"/>
    <x v="1"/>
    <s v="ja"/>
  </r>
  <r>
    <s v="D 8.5"/>
    <x v="154"/>
    <x v="154"/>
    <x v="153"/>
    <m/>
    <x v="0"/>
    <x v="1"/>
    <s v="ja"/>
  </r>
  <r>
    <s v="D 8.6"/>
    <x v="155"/>
    <x v="155"/>
    <x v="154"/>
    <m/>
    <x v="0"/>
    <x v="1"/>
    <s v="ja"/>
  </r>
  <r>
    <s v="D 9"/>
    <x v="156"/>
    <x v="156"/>
    <x v="155"/>
    <m/>
    <x v="0"/>
    <x v="1"/>
    <s v="ja"/>
  </r>
  <r>
    <s v="D 9.1"/>
    <x v="157"/>
    <x v="157"/>
    <x v="156"/>
    <m/>
    <x v="0"/>
    <x v="1"/>
    <s v="ja"/>
  </r>
  <r>
    <s v="D 9.2"/>
    <x v="158"/>
    <x v="158"/>
    <x v="157"/>
    <m/>
    <x v="0"/>
    <x v="1"/>
    <s v="ja"/>
  </r>
  <r>
    <s v="D 9.3"/>
    <x v="159"/>
    <x v="159"/>
    <x v="158"/>
    <m/>
    <x v="0"/>
    <x v="1"/>
    <s v="ja"/>
  </r>
  <r>
    <s v="D 9.4"/>
    <x v="160"/>
    <x v="160"/>
    <x v="159"/>
    <m/>
    <x v="0"/>
    <x v="1"/>
    <s v="ja"/>
  </r>
  <r>
    <s v="D 9.5"/>
    <x v="161"/>
    <x v="161"/>
    <x v="160"/>
    <m/>
    <x v="0"/>
    <x v="1"/>
    <s v="ja"/>
  </r>
  <r>
    <s v="D 0"/>
    <x v="162"/>
    <x v="162"/>
    <x v="161"/>
    <m/>
    <x v="0"/>
    <x v="1"/>
    <s v="ja"/>
  </r>
  <r>
    <s v="D 0.1"/>
    <x v="163"/>
    <x v="163"/>
    <x v="162"/>
    <m/>
    <x v="0"/>
    <x v="1"/>
    <s v="ja"/>
  </r>
  <r>
    <s v="D 0.2"/>
    <x v="164"/>
    <x v="164"/>
    <x v="163"/>
    <m/>
    <x v="0"/>
    <x v="1"/>
    <s v="ja"/>
  </r>
  <r>
    <s v="D 0.3"/>
    <x v="165"/>
    <x v="165"/>
    <x v="164"/>
    <m/>
    <x v="0"/>
    <x v="1"/>
    <s v="ja"/>
  </r>
  <r>
    <s v="D 0.4"/>
    <x v="166"/>
    <x v="166"/>
    <x v="165"/>
    <m/>
    <x v="0"/>
    <x v="1"/>
    <s v="ja"/>
  </r>
  <r>
    <s v="D 0.5"/>
    <x v="167"/>
    <x v="167"/>
    <x v="166"/>
    <m/>
    <x v="0"/>
    <x v="1"/>
    <s v="ja"/>
  </r>
  <r>
    <s v="D 1"/>
    <x v="168"/>
    <x v="168"/>
    <x v="167"/>
    <m/>
    <x v="0"/>
    <x v="1"/>
    <s v="ja"/>
  </r>
  <r>
    <s v="D 1.1"/>
    <x v="169"/>
    <x v="169"/>
    <x v="168"/>
    <m/>
    <x v="0"/>
    <x v="1"/>
    <s v="ja"/>
  </r>
  <r>
    <s v="D 1.2"/>
    <x v="170"/>
    <x v="170"/>
    <x v="169"/>
    <m/>
    <x v="0"/>
    <x v="1"/>
    <s v="ja"/>
  </r>
  <r>
    <s v="D 1.3"/>
    <x v="171"/>
    <x v="171"/>
    <x v="170"/>
    <m/>
    <x v="0"/>
    <x v="1"/>
    <s v="ja"/>
  </r>
  <r>
    <s v="D 1.4"/>
    <x v="172"/>
    <x v="172"/>
    <x v="171"/>
    <m/>
    <x v="0"/>
    <x v="1"/>
    <s v="ja"/>
  </r>
  <r>
    <s v="D 1.5"/>
    <x v="173"/>
    <x v="173"/>
    <x v="172"/>
    <m/>
    <x v="0"/>
    <x v="1"/>
    <s v="ja"/>
  </r>
  <r>
    <s v="D 2"/>
    <x v="174"/>
    <x v="174"/>
    <x v="173"/>
    <m/>
    <x v="0"/>
    <x v="1"/>
    <s v="ja"/>
  </r>
  <r>
    <s v="D 2.1"/>
    <x v="175"/>
    <x v="175"/>
    <x v="174"/>
    <m/>
    <x v="0"/>
    <x v="1"/>
    <s v="ja"/>
  </r>
  <r>
    <s v="D 2.2"/>
    <x v="176"/>
    <x v="176"/>
    <x v="175"/>
    <m/>
    <x v="0"/>
    <x v="1"/>
    <s v="ja"/>
  </r>
  <r>
    <s v="D 2.3"/>
    <x v="177"/>
    <x v="177"/>
    <x v="176"/>
    <m/>
    <x v="0"/>
    <x v="1"/>
    <s v="ja"/>
  </r>
  <r>
    <s v="D 2.4"/>
    <x v="178"/>
    <x v="178"/>
    <x v="177"/>
    <m/>
    <x v="0"/>
    <x v="1"/>
    <s v="ja"/>
  </r>
  <r>
    <s v="D 2.5"/>
    <x v="179"/>
    <x v="179"/>
    <x v="178"/>
    <m/>
    <x v="0"/>
    <x v="1"/>
    <s v="ja"/>
  </r>
  <r>
    <s v="D 2.6"/>
    <x v="180"/>
    <x v="180"/>
    <x v="179"/>
    <m/>
    <x v="0"/>
    <x v="1"/>
    <s v="ja"/>
  </r>
  <r>
    <s v="E"/>
    <x v="181"/>
    <x v="181"/>
    <x v="180"/>
    <m/>
    <x v="0"/>
    <x v="0"/>
    <s v="nein / nur Anzeigen"/>
  </r>
  <r>
    <s v="E 1"/>
    <x v="182"/>
    <x v="182"/>
    <x v="181"/>
    <m/>
    <x v="0"/>
    <x v="1"/>
    <s v="ja"/>
  </r>
  <r>
    <s v="E 1.1"/>
    <x v="183"/>
    <x v="183"/>
    <x v="182"/>
    <m/>
    <x v="0"/>
    <x v="1"/>
    <s v="ja"/>
  </r>
  <r>
    <s v="E 1.2"/>
    <x v="184"/>
    <x v="184"/>
    <x v="183"/>
    <m/>
    <x v="0"/>
    <x v="1"/>
    <s v="ja"/>
  </r>
  <r>
    <s v="E 1.3"/>
    <x v="185"/>
    <x v="185"/>
    <x v="184"/>
    <m/>
    <x v="0"/>
    <x v="1"/>
    <s v="ja"/>
  </r>
  <r>
    <s v="E 2"/>
    <x v="186"/>
    <x v="186"/>
    <x v="185"/>
    <m/>
    <x v="0"/>
    <x v="1"/>
    <s v="ja"/>
  </r>
  <r>
    <s v="E 2.1"/>
    <x v="187"/>
    <x v="187"/>
    <x v="186"/>
    <m/>
    <x v="0"/>
    <x v="1"/>
    <s v="ja"/>
  </r>
  <r>
    <s v="E 2.2"/>
    <x v="188"/>
    <x v="188"/>
    <x v="187"/>
    <m/>
    <x v="0"/>
    <x v="1"/>
    <s v="ja"/>
  </r>
  <r>
    <s v="E 2.3"/>
    <x v="189"/>
    <x v="189"/>
    <x v="188"/>
    <m/>
    <x v="0"/>
    <x v="1"/>
    <s v="ja"/>
  </r>
  <r>
    <s v="E 2.4"/>
    <x v="190"/>
    <x v="190"/>
    <x v="189"/>
    <m/>
    <x v="0"/>
    <x v="1"/>
    <s v="ja"/>
  </r>
  <r>
    <s v="E 2.5"/>
    <x v="191"/>
    <x v="191"/>
    <x v="190"/>
    <m/>
    <x v="0"/>
    <x v="1"/>
    <s v="ja"/>
  </r>
  <r>
    <s v="E 2.6"/>
    <x v="192"/>
    <x v="192"/>
    <x v="191"/>
    <m/>
    <x v="0"/>
    <x v="1"/>
    <s v="ja"/>
  </r>
  <r>
    <s v="E 3"/>
    <x v="193"/>
    <x v="193"/>
    <x v="192"/>
    <m/>
    <x v="0"/>
    <x v="1"/>
    <s v="ja"/>
  </r>
  <r>
    <s v="E 3.1"/>
    <x v="194"/>
    <x v="194"/>
    <x v="193"/>
    <m/>
    <x v="0"/>
    <x v="1"/>
    <s v="ja"/>
  </r>
  <r>
    <s v="E 3.2"/>
    <x v="195"/>
    <x v="195"/>
    <x v="194"/>
    <m/>
    <x v="0"/>
    <x v="1"/>
    <s v="ja"/>
  </r>
  <r>
    <s v="E 3.3"/>
    <x v="196"/>
    <x v="196"/>
    <x v="195"/>
    <m/>
    <x v="0"/>
    <x v="1"/>
    <s v="ja"/>
  </r>
  <r>
    <s v="E 3.4"/>
    <x v="197"/>
    <x v="197"/>
    <x v="196"/>
    <m/>
    <x v="0"/>
    <x v="1"/>
    <s v="ja"/>
  </r>
  <r>
    <s v="E 3.5"/>
    <x v="198"/>
    <x v="198"/>
    <x v="197"/>
    <m/>
    <x v="0"/>
    <x v="1"/>
    <s v="ja"/>
  </r>
  <r>
    <s v="F"/>
    <x v="199"/>
    <x v="199"/>
    <x v="198"/>
    <m/>
    <x v="0"/>
    <x v="0"/>
    <s v="nein / nur Anzeigen"/>
  </r>
  <r>
    <s v="F 1"/>
    <x v="200"/>
    <x v="200"/>
    <x v="199"/>
    <m/>
    <x v="0"/>
    <x v="1"/>
    <s v="ja"/>
  </r>
  <r>
    <s v="F 1.1"/>
    <x v="201"/>
    <x v="201"/>
    <x v="200"/>
    <m/>
    <x v="0"/>
    <x v="1"/>
    <s v="ja"/>
  </r>
  <r>
    <s v="F 1.2"/>
    <x v="202"/>
    <x v="202"/>
    <x v="201"/>
    <m/>
    <x v="0"/>
    <x v="1"/>
    <s v="ja"/>
  </r>
  <r>
    <s v="F 1.3"/>
    <x v="203"/>
    <x v="203"/>
    <x v="202"/>
    <m/>
    <x v="0"/>
    <x v="1"/>
    <s v="ja"/>
  </r>
  <r>
    <s v="F 1.4"/>
    <x v="204"/>
    <x v="204"/>
    <x v="203"/>
    <m/>
    <x v="0"/>
    <x v="1"/>
    <s v="ja"/>
  </r>
  <r>
    <s v="F 2"/>
    <x v="205"/>
    <x v="205"/>
    <x v="204"/>
    <m/>
    <x v="0"/>
    <x v="1"/>
    <s v="ja"/>
  </r>
  <r>
    <s v="F 2.1"/>
    <x v="206"/>
    <x v="206"/>
    <x v="205"/>
    <m/>
    <x v="0"/>
    <x v="1"/>
    <s v="ja"/>
  </r>
  <r>
    <s v="F 2.2"/>
    <x v="207"/>
    <x v="207"/>
    <x v="206"/>
    <m/>
    <x v="0"/>
    <x v="1"/>
    <s v="ja"/>
  </r>
  <r>
    <s v="F 2.3"/>
    <x v="208"/>
    <x v="208"/>
    <x v="207"/>
    <m/>
    <x v="0"/>
    <x v="1"/>
    <s v="ja"/>
  </r>
  <r>
    <s v="G"/>
    <x v="209"/>
    <x v="209"/>
    <x v="208"/>
    <m/>
    <x v="0"/>
    <x v="0"/>
    <s v="nein / nur Anzeigen"/>
  </r>
  <r>
    <s v="G 1"/>
    <x v="210"/>
    <x v="210"/>
    <x v="209"/>
    <m/>
    <x v="0"/>
    <x v="1"/>
    <s v="ja"/>
  </r>
  <r>
    <s v="G 1.1"/>
    <x v="211"/>
    <x v="211"/>
    <x v="210"/>
    <m/>
    <x v="0"/>
    <x v="1"/>
    <s v="ja"/>
  </r>
  <r>
    <s v="G 1.2"/>
    <x v="212"/>
    <x v="212"/>
    <x v="211"/>
    <m/>
    <x v="0"/>
    <x v="1"/>
    <s v="ja"/>
  </r>
  <r>
    <s v="G 1.3"/>
    <x v="213"/>
    <x v="213"/>
    <x v="212"/>
    <m/>
    <x v="0"/>
    <x v="1"/>
    <s v="ja"/>
  </r>
  <r>
    <s v="G 1.4"/>
    <x v="214"/>
    <x v="214"/>
    <x v="213"/>
    <m/>
    <x v="0"/>
    <x v="1"/>
    <s v="ja"/>
  </r>
  <r>
    <s v="G 1.5"/>
    <x v="215"/>
    <x v="215"/>
    <x v="214"/>
    <m/>
    <x v="0"/>
    <x v="1"/>
    <s v="ja"/>
  </r>
  <r>
    <s v="G 1.6"/>
    <x v="216"/>
    <x v="216"/>
    <x v="215"/>
    <m/>
    <x v="0"/>
    <x v="1"/>
    <s v="ja"/>
  </r>
  <r>
    <s v="G 2"/>
    <x v="217"/>
    <x v="217"/>
    <x v="216"/>
    <m/>
    <x v="0"/>
    <x v="1"/>
    <s v="ja"/>
  </r>
  <r>
    <s v="G 2.1"/>
    <x v="218"/>
    <x v="218"/>
    <x v="217"/>
    <m/>
    <x v="0"/>
    <x v="1"/>
    <s v="ja"/>
  </r>
  <r>
    <s v="G 2.2"/>
    <x v="219"/>
    <x v="217"/>
    <x v="218"/>
    <m/>
    <x v="0"/>
    <x v="1"/>
    <s v="ja"/>
  </r>
  <r>
    <s v="G 3"/>
    <x v="220"/>
    <x v="219"/>
    <x v="219"/>
    <m/>
    <x v="0"/>
    <x v="1"/>
    <s v="ja"/>
  </r>
  <r>
    <s v="G 3.1"/>
    <x v="221"/>
    <x v="220"/>
    <x v="220"/>
    <m/>
    <x v="0"/>
    <x v="1"/>
    <s v="ja"/>
  </r>
  <r>
    <s v="G 3.2"/>
    <x v="222"/>
    <x v="219"/>
    <x v="221"/>
    <m/>
    <x v="0"/>
    <x v="1"/>
    <s v="ja"/>
  </r>
  <r>
    <s v="G 4"/>
    <x v="223"/>
    <x v="221"/>
    <x v="222"/>
    <m/>
    <x v="0"/>
    <x v="1"/>
    <s v="ja"/>
  </r>
  <r>
    <s v="G 4.1"/>
    <x v="224"/>
    <x v="222"/>
    <x v="223"/>
    <m/>
    <x v="0"/>
    <x v="1"/>
    <s v="ja"/>
  </r>
  <r>
    <s v="G 4.2"/>
    <x v="225"/>
    <x v="221"/>
    <x v="224"/>
    <m/>
    <x v="0"/>
    <x v="1"/>
    <s v="ja"/>
  </r>
  <r>
    <s v="G 5"/>
    <x v="226"/>
    <x v="223"/>
    <x v="225"/>
    <m/>
    <x v="0"/>
    <x v="1"/>
    <s v="ja"/>
  </r>
  <r>
    <s v="G 5.1"/>
    <x v="227"/>
    <x v="224"/>
    <x v="226"/>
    <m/>
    <x v="0"/>
    <x v="1"/>
    <s v="ja"/>
  </r>
  <r>
    <s v="G 5.2"/>
    <x v="228"/>
    <x v="225"/>
    <x v="227"/>
    <m/>
    <x v="0"/>
    <x v="1"/>
    <s v="ja"/>
  </r>
  <r>
    <s v="G 5.3"/>
    <x v="229"/>
    <x v="226"/>
    <x v="228"/>
    <m/>
    <x v="0"/>
    <x v="1"/>
    <s v="ja"/>
  </r>
  <r>
    <s v="G 5.4"/>
    <x v="230"/>
    <x v="227"/>
    <x v="229"/>
    <m/>
    <x v="0"/>
    <x v="1"/>
    <s v="ja"/>
  </r>
  <r>
    <s v="G 5.5"/>
    <x v="231"/>
    <x v="228"/>
    <x v="230"/>
    <m/>
    <x v="0"/>
    <x v="1"/>
    <s v="ja"/>
  </r>
  <r>
    <s v="G 5.6"/>
    <x v="232"/>
    <x v="229"/>
    <x v="231"/>
    <m/>
    <x v="0"/>
    <x v="1"/>
    <s v="ja"/>
  </r>
  <r>
    <s v="G 5.7"/>
    <x v="233"/>
    <x v="230"/>
    <x v="232"/>
    <m/>
    <x v="0"/>
    <x v="1"/>
    <s v="ja"/>
  </r>
  <r>
    <s v="G 6"/>
    <x v="234"/>
    <x v="231"/>
    <x v="233"/>
    <m/>
    <x v="0"/>
    <x v="1"/>
    <s v="ja"/>
  </r>
  <r>
    <s v="G 6.1"/>
    <x v="235"/>
    <x v="232"/>
    <x v="234"/>
    <m/>
    <x v="0"/>
    <x v="1"/>
    <s v="ja"/>
  </r>
  <r>
    <s v="G 6.2"/>
    <x v="236"/>
    <x v="233"/>
    <x v="235"/>
    <m/>
    <x v="0"/>
    <x v="1"/>
    <s v="ja"/>
  </r>
  <r>
    <s v="G 6.3"/>
    <x v="237"/>
    <x v="234"/>
    <x v="236"/>
    <m/>
    <x v="1"/>
    <x v="0"/>
    <s v="nein"/>
  </r>
  <r>
    <s v="G 6.4"/>
    <x v="238"/>
    <x v="235"/>
    <x v="237"/>
    <m/>
    <x v="1"/>
    <x v="0"/>
    <s v="nein"/>
  </r>
  <r>
    <s v="H"/>
    <x v="239"/>
    <x v="236"/>
    <x v="238"/>
    <m/>
    <x v="0"/>
    <x v="0"/>
    <s v="nein / nur Anzeigen"/>
  </r>
  <r>
    <s v="H 1"/>
    <x v="240"/>
    <x v="237"/>
    <x v="239"/>
    <m/>
    <x v="0"/>
    <x v="1"/>
    <s v="ja"/>
  </r>
  <r>
    <s v="H 1.1"/>
    <x v="241"/>
    <x v="238"/>
    <x v="240"/>
    <m/>
    <x v="0"/>
    <x v="0"/>
    <s v="nein / nur Anzeigen"/>
  </r>
  <r>
    <s v="H 1.2"/>
    <x v="242"/>
    <x v="239"/>
    <x v="241"/>
    <m/>
    <x v="0"/>
    <x v="0"/>
    <s v="nein / nur Anzeigen"/>
  </r>
  <r>
    <s v="H 1.3"/>
    <x v="243"/>
    <x v="240"/>
    <x v="242"/>
    <m/>
    <x v="0"/>
    <x v="0"/>
    <s v="nein / nur Anzeigen"/>
  </r>
  <r>
    <s v="H 1.4"/>
    <x v="244"/>
    <x v="241"/>
    <x v="243"/>
    <m/>
    <x v="0"/>
    <x v="0"/>
    <s v="nein / nur Anzeigen"/>
  </r>
  <r>
    <s v="H 1.5"/>
    <x v="245"/>
    <x v="242"/>
    <x v="244"/>
    <m/>
    <x v="0"/>
    <x v="0"/>
    <s v="nein / nur Anzeigen"/>
  </r>
  <r>
    <s v="H 2"/>
    <x v="246"/>
    <x v="243"/>
    <x v="245"/>
    <m/>
    <x v="0"/>
    <x v="1"/>
    <s v="ja"/>
  </r>
  <r>
    <s v="H 2.1"/>
    <x v="247"/>
    <x v="244"/>
    <x v="246"/>
    <m/>
    <x v="0"/>
    <x v="0"/>
    <s v="nein / nur Anzeigen"/>
  </r>
  <r>
    <s v="H 2.2"/>
    <x v="248"/>
    <x v="245"/>
    <x v="247"/>
    <m/>
    <x v="0"/>
    <x v="0"/>
    <s v="nein / nur Anzeigen"/>
  </r>
  <r>
    <s v="H 2.3"/>
    <x v="249"/>
    <x v="246"/>
    <x v="248"/>
    <m/>
    <x v="0"/>
    <x v="0"/>
    <s v="nein / nur Anzeigen"/>
  </r>
  <r>
    <s v="H 2.4"/>
    <x v="250"/>
    <x v="247"/>
    <x v="249"/>
    <m/>
    <x v="0"/>
    <x v="0"/>
    <s v="nein / nur Anzeigen"/>
  </r>
  <r>
    <s v="H 2.5"/>
    <x v="251"/>
    <x v="248"/>
    <x v="250"/>
    <m/>
    <x v="0"/>
    <x v="0"/>
    <s v="nein / nur Anzeigen"/>
  </r>
  <r>
    <s v="H 3"/>
    <x v="252"/>
    <x v="249"/>
    <x v="251"/>
    <m/>
    <x v="0"/>
    <x v="1"/>
    <s v="ja"/>
  </r>
  <r>
    <s v="H 3.1"/>
    <x v="253"/>
    <x v="250"/>
    <x v="252"/>
    <m/>
    <x v="0"/>
    <x v="1"/>
    <s v="ja"/>
  </r>
  <r>
    <s v="H 3.2"/>
    <x v="254"/>
    <x v="251"/>
    <x v="253"/>
    <m/>
    <x v="0"/>
    <x v="1"/>
    <s v="ja"/>
  </r>
  <r>
    <s v="H 3.3"/>
    <x v="255"/>
    <x v="252"/>
    <x v="254"/>
    <m/>
    <x v="0"/>
    <x v="1"/>
    <s v="ja"/>
  </r>
  <r>
    <s v="H 3.4"/>
    <x v="256"/>
    <x v="253"/>
    <x v="255"/>
    <m/>
    <x v="0"/>
    <x v="1"/>
    <s v="ja"/>
  </r>
  <r>
    <s v="H 3.5"/>
    <x v="257"/>
    <x v="254"/>
    <x v="256"/>
    <m/>
    <x v="0"/>
    <x v="1"/>
    <s v="ja"/>
  </r>
  <r>
    <s v="H 4"/>
    <x v="258"/>
    <x v="255"/>
    <x v="257"/>
    <m/>
    <x v="0"/>
    <x v="1"/>
    <s v="ja"/>
  </r>
  <r>
    <s v="H 4.1"/>
    <x v="259"/>
    <x v="256"/>
    <x v="258"/>
    <m/>
    <x v="0"/>
    <x v="0"/>
    <s v="nein / nur Anzeigen"/>
  </r>
  <r>
    <s v="H 4.2"/>
    <x v="260"/>
    <x v="257"/>
    <x v="259"/>
    <m/>
    <x v="0"/>
    <x v="0"/>
    <s v="nein / nur Anzeigen"/>
  </r>
  <r>
    <s v="H 4.3"/>
    <x v="261"/>
    <x v="258"/>
    <x v="260"/>
    <m/>
    <x v="0"/>
    <x v="0"/>
    <s v="nein / nur Anzeigen"/>
  </r>
  <r>
    <s v="H 4.4"/>
    <x v="262"/>
    <x v="259"/>
    <x v="261"/>
    <m/>
    <x v="0"/>
    <x v="0"/>
    <s v="nein / nur Anzeigen"/>
  </r>
  <r>
    <s v="H 4.5"/>
    <x v="263"/>
    <x v="260"/>
    <x v="262"/>
    <m/>
    <x v="0"/>
    <x v="0"/>
    <s v="nein / nur Anzeigen"/>
  </r>
  <r>
    <s v="H 5"/>
    <x v="264"/>
    <x v="261"/>
    <x v="263"/>
    <m/>
    <x v="0"/>
    <x v="1"/>
    <s v="ja"/>
  </r>
  <r>
    <s v="H 5.1"/>
    <x v="265"/>
    <x v="262"/>
    <x v="264"/>
    <m/>
    <x v="0"/>
    <x v="1"/>
    <s v="ja"/>
  </r>
  <r>
    <s v="H 5.2"/>
    <x v="266"/>
    <x v="263"/>
    <x v="265"/>
    <m/>
    <x v="0"/>
    <x v="1"/>
    <s v="ja"/>
  </r>
  <r>
    <s v="H 5.3"/>
    <x v="267"/>
    <x v="264"/>
    <x v="266"/>
    <m/>
    <x v="0"/>
    <x v="1"/>
    <s v="ja"/>
  </r>
  <r>
    <s v="H 5.4"/>
    <x v="268"/>
    <x v="265"/>
    <x v="267"/>
    <m/>
    <x v="0"/>
    <x v="1"/>
    <s v="ja"/>
  </r>
  <r>
    <s v="H 5.5"/>
    <x v="269"/>
    <x v="266"/>
    <x v="268"/>
    <m/>
    <x v="0"/>
    <x v="1"/>
    <s v="ja"/>
  </r>
  <r>
    <s v="H 5.6"/>
    <x v="270"/>
    <x v="267"/>
    <x v="269"/>
    <m/>
    <x v="0"/>
    <x v="1"/>
    <s v="ja"/>
  </r>
  <r>
    <s v="H 5.7"/>
    <x v="271"/>
    <x v="268"/>
    <x v="270"/>
    <m/>
    <x v="0"/>
    <x v="1"/>
    <s v="ja"/>
  </r>
  <r>
    <s v="H 5.8"/>
    <x v="272"/>
    <x v="269"/>
    <x v="271"/>
    <m/>
    <x v="0"/>
    <x v="1"/>
    <s v="ja"/>
  </r>
  <r>
    <s v="H 5.9"/>
    <x v="273"/>
    <x v="270"/>
    <x v="272"/>
    <m/>
    <x v="0"/>
    <x v="1"/>
    <s v="ja"/>
  </r>
  <r>
    <e v="#VALUE!"/>
    <x v="274"/>
    <x v="271"/>
    <x v="273"/>
    <m/>
    <x v="0"/>
    <x v="1"/>
    <s v="ja"/>
  </r>
  <r>
    <e v="#VALUE!"/>
    <x v="275"/>
    <x v="272"/>
    <x v="274"/>
    <m/>
    <x v="0"/>
    <x v="1"/>
    <s v="ja"/>
  </r>
  <r>
    <e v="#VALUE!"/>
    <x v="276"/>
    <x v="273"/>
    <x v="275"/>
    <m/>
    <x v="0"/>
    <x v="1"/>
    <s v="ja"/>
  </r>
  <r>
    <s v="H 6"/>
    <x v="277"/>
    <x v="274"/>
    <x v="276"/>
    <m/>
    <x v="0"/>
    <x v="1"/>
    <s v="ja"/>
  </r>
  <r>
    <s v="H 6.1"/>
    <x v="278"/>
    <x v="275"/>
    <x v="277"/>
    <m/>
    <x v="0"/>
    <x v="0"/>
    <s v="nein / nur Anzeigen"/>
  </r>
  <r>
    <s v="H 6.2"/>
    <x v="279"/>
    <x v="276"/>
    <x v="278"/>
    <m/>
    <x v="0"/>
    <x v="0"/>
    <s v="nein / nur Anzeigen"/>
  </r>
  <r>
    <s v="H 6.3"/>
    <x v="280"/>
    <x v="277"/>
    <x v="279"/>
    <m/>
    <x v="0"/>
    <x v="0"/>
    <s v="nein / nur Anzeigen"/>
  </r>
  <r>
    <s v="H 6.4"/>
    <x v="281"/>
    <x v="278"/>
    <x v="280"/>
    <m/>
    <x v="0"/>
    <x v="0"/>
    <s v="nein / nur Anzeigen"/>
  </r>
  <r>
    <s v="H 7"/>
    <x v="282"/>
    <x v="279"/>
    <x v="281"/>
    <m/>
    <x v="0"/>
    <x v="1"/>
    <s v="ja"/>
  </r>
  <r>
    <s v="H 7.1"/>
    <x v="283"/>
    <x v="280"/>
    <x v="282"/>
    <m/>
    <x v="0"/>
    <x v="0"/>
    <s v="nein / nur Anzeigen"/>
  </r>
  <r>
    <s v="H 7.2"/>
    <x v="284"/>
    <x v="281"/>
    <x v="283"/>
    <m/>
    <x v="0"/>
    <x v="0"/>
    <s v="nein / nur Anzeigen"/>
  </r>
  <r>
    <s v="H 7.3"/>
    <x v="285"/>
    <x v="282"/>
    <x v="284"/>
    <m/>
    <x v="0"/>
    <x v="0"/>
    <s v="nein / nur Anzeigen"/>
  </r>
  <r>
    <s v="H 7.4"/>
    <x v="286"/>
    <x v="283"/>
    <x v="285"/>
    <m/>
    <x v="0"/>
    <x v="0"/>
    <s v="nein / nur Anzeigen"/>
  </r>
  <r>
    <s v="H 8"/>
    <x v="287"/>
    <x v="284"/>
    <x v="286"/>
    <m/>
    <x v="0"/>
    <x v="1"/>
    <s v="ja"/>
  </r>
  <r>
    <s v="H 8.1"/>
    <x v="288"/>
    <x v="285"/>
    <x v="287"/>
    <m/>
    <x v="0"/>
    <x v="0"/>
    <s v="nein / nur Anzeigen"/>
  </r>
  <r>
    <s v="H 8.2"/>
    <x v="289"/>
    <x v="286"/>
    <x v="288"/>
    <m/>
    <x v="0"/>
    <x v="0"/>
    <s v="nein / nur Anzeigen"/>
  </r>
  <r>
    <s v="H 8.3"/>
    <x v="290"/>
    <x v="287"/>
    <x v="289"/>
    <m/>
    <x v="0"/>
    <x v="0"/>
    <s v="nein / nur Anzeigen"/>
  </r>
  <r>
    <s v="H 8.4"/>
    <x v="291"/>
    <x v="288"/>
    <x v="290"/>
    <m/>
    <x v="0"/>
    <x v="0"/>
    <s v="nein / nur Anzeigen"/>
  </r>
  <r>
    <s v="H 9"/>
    <x v="292"/>
    <x v="289"/>
    <x v="291"/>
    <m/>
    <x v="0"/>
    <x v="1"/>
    <s v="ja"/>
  </r>
  <r>
    <s v="H 9.1"/>
    <x v="293"/>
    <x v="290"/>
    <x v="292"/>
    <m/>
    <x v="0"/>
    <x v="0"/>
    <s v="nein / nur Anzeigen"/>
  </r>
  <r>
    <s v="H 9.2"/>
    <x v="294"/>
    <x v="291"/>
    <x v="293"/>
    <m/>
    <x v="0"/>
    <x v="0"/>
    <s v="nein / nur Anzeigen"/>
  </r>
  <r>
    <s v="H 9.3"/>
    <x v="295"/>
    <x v="292"/>
    <x v="294"/>
    <m/>
    <x v="0"/>
    <x v="0"/>
    <s v="nein / nur Anzeigen"/>
  </r>
  <r>
    <s v="H 9.4"/>
    <x v="296"/>
    <x v="293"/>
    <x v="295"/>
    <m/>
    <x v="0"/>
    <x v="0"/>
    <s v="nein / nur Anzeigen"/>
  </r>
  <r>
    <s v="H 9.5"/>
    <x v="297"/>
    <x v="294"/>
    <x v="296"/>
    <m/>
    <x v="0"/>
    <x v="0"/>
    <s v="nein / nur Anzeigen"/>
  </r>
  <r>
    <s v="H 9.6"/>
    <x v="298"/>
    <x v="295"/>
    <x v="297"/>
    <m/>
    <x v="0"/>
    <x v="0"/>
    <s v="nein / nur Anzeigen"/>
  </r>
  <r>
    <s v="H 9.7"/>
    <x v="299"/>
    <x v="296"/>
    <x v="298"/>
    <m/>
    <x v="0"/>
    <x v="0"/>
    <s v="nein / nur Anzeigen"/>
  </r>
  <r>
    <s v="H 9.8"/>
    <x v="300"/>
    <x v="297"/>
    <x v="299"/>
    <m/>
    <x v="0"/>
    <x v="0"/>
    <s v="nein / nur Anzeigen"/>
  </r>
  <r>
    <s v="H 9.9"/>
    <x v="301"/>
    <x v="298"/>
    <x v="300"/>
    <m/>
    <x v="0"/>
    <x v="0"/>
    <s v="nein / nur Anzeigen"/>
  </r>
  <r>
    <s v="I"/>
    <x v="302"/>
    <x v="299"/>
    <x v="301"/>
    <m/>
    <x v="0"/>
    <x v="0"/>
    <s v="nein / nur Anzeigen"/>
  </r>
  <r>
    <s v="I 1"/>
    <x v="303"/>
    <x v="300"/>
    <x v="302"/>
    <m/>
    <x v="0"/>
    <x v="1"/>
    <s v="ja"/>
  </r>
  <r>
    <s v="I 1.1"/>
    <x v="304"/>
    <x v="301"/>
    <x v="303"/>
    <m/>
    <x v="0"/>
    <x v="0"/>
    <s v="nein / nur Anzeigen"/>
  </r>
  <r>
    <s v="I 1.2"/>
    <x v="305"/>
    <x v="302"/>
    <x v="304"/>
    <m/>
    <x v="0"/>
    <x v="0"/>
    <s v="nein / nur Anzeigen"/>
  </r>
  <r>
    <s v="I 2"/>
    <x v="306"/>
    <x v="303"/>
    <x v="305"/>
    <m/>
    <x v="0"/>
    <x v="1"/>
    <s v="ja"/>
  </r>
  <r>
    <s v="I 2.1"/>
    <x v="307"/>
    <x v="304"/>
    <x v="306"/>
    <m/>
    <x v="0"/>
    <x v="1"/>
    <s v="ja"/>
  </r>
  <r>
    <s v="I 2.2"/>
    <x v="308"/>
    <x v="305"/>
    <x v="307"/>
    <m/>
    <x v="0"/>
    <x v="1"/>
    <s v="ja"/>
  </r>
  <r>
    <s v="I 2.3"/>
    <x v="309"/>
    <x v="306"/>
    <x v="308"/>
    <m/>
    <x v="0"/>
    <x v="1"/>
    <s v="ja"/>
  </r>
  <r>
    <s v="I 2.4"/>
    <x v="310"/>
    <x v="307"/>
    <x v="309"/>
    <m/>
    <x v="0"/>
    <x v="1"/>
    <s v="ja"/>
  </r>
  <r>
    <s v="I 2.5"/>
    <x v="311"/>
    <x v="308"/>
    <x v="310"/>
    <m/>
    <x v="0"/>
    <x v="1"/>
    <s v="ja"/>
  </r>
  <r>
    <s v="I 2.6"/>
    <x v="312"/>
    <x v="309"/>
    <x v="311"/>
    <m/>
    <x v="0"/>
    <x v="1"/>
    <s v="ja"/>
  </r>
  <r>
    <s v="I 2.7"/>
    <x v="313"/>
    <x v="310"/>
    <x v="312"/>
    <m/>
    <x v="0"/>
    <x v="1"/>
    <s v="ja"/>
  </r>
  <r>
    <s v="I 2.8"/>
    <x v="314"/>
    <x v="311"/>
    <x v="313"/>
    <m/>
    <x v="0"/>
    <x v="1"/>
    <s v="ja"/>
  </r>
  <r>
    <s v="I 3"/>
    <x v="315"/>
    <x v="312"/>
    <x v="314"/>
    <m/>
    <x v="0"/>
    <x v="1"/>
    <s v="ja"/>
  </r>
  <r>
    <s v="I 3.1"/>
    <x v="316"/>
    <x v="313"/>
    <x v="315"/>
    <m/>
    <x v="0"/>
    <x v="0"/>
    <s v="nein / nur Anzeigen"/>
  </r>
  <r>
    <s v="I 3.2"/>
    <x v="317"/>
    <x v="314"/>
    <x v="316"/>
    <m/>
    <x v="0"/>
    <x v="0"/>
    <s v="nein / nur Anzeigen"/>
  </r>
  <r>
    <s v="I 3.3"/>
    <x v="318"/>
    <x v="315"/>
    <x v="317"/>
    <m/>
    <x v="0"/>
    <x v="0"/>
    <s v="nein / nur Anzeigen"/>
  </r>
  <r>
    <s v="I 3.4"/>
    <x v="319"/>
    <x v="316"/>
    <x v="318"/>
    <m/>
    <x v="0"/>
    <x v="0"/>
    <s v="nein / nur Anzeigen"/>
  </r>
  <r>
    <s v="I 3.5"/>
    <x v="320"/>
    <x v="317"/>
    <x v="319"/>
    <m/>
    <x v="0"/>
    <x v="0"/>
    <s v="nein / nur Anzeigen"/>
  </r>
  <r>
    <s v="I 3.6"/>
    <x v="321"/>
    <x v="318"/>
    <x v="320"/>
    <m/>
    <x v="0"/>
    <x v="0"/>
    <s v="nein / nur Anzeigen"/>
  </r>
  <r>
    <s v="I 3.7"/>
    <x v="322"/>
    <x v="319"/>
    <x v="321"/>
    <m/>
    <x v="0"/>
    <x v="0"/>
    <s v="nein / nur Anzeigen"/>
  </r>
  <r>
    <s v="I 3.8"/>
    <x v="323"/>
    <x v="320"/>
    <x v="322"/>
    <m/>
    <x v="0"/>
    <x v="0"/>
    <s v="nein / nur Anzeigen"/>
  </r>
  <r>
    <s v="I 3.9"/>
    <x v="324"/>
    <x v="321"/>
    <x v="323"/>
    <m/>
    <x v="0"/>
    <x v="0"/>
    <s v="nein / nur Anzeigen"/>
  </r>
  <r>
    <s v="I 4"/>
    <x v="325"/>
    <x v="322"/>
    <x v="324"/>
    <m/>
    <x v="0"/>
    <x v="1"/>
    <s v="ja"/>
  </r>
  <r>
    <s v="I 4.1"/>
    <x v="326"/>
    <x v="323"/>
    <x v="325"/>
    <m/>
    <x v="0"/>
    <x v="1"/>
    <s v="ja"/>
  </r>
  <r>
    <s v="I 4.2"/>
    <x v="327"/>
    <x v="324"/>
    <x v="326"/>
    <m/>
    <x v="0"/>
    <x v="1"/>
    <s v="ja"/>
  </r>
  <r>
    <s v="I 4.3"/>
    <x v="328"/>
    <x v="325"/>
    <x v="327"/>
    <m/>
    <x v="0"/>
    <x v="1"/>
    <s v="ja"/>
  </r>
  <r>
    <s v="I 4.4"/>
    <x v="329"/>
    <x v="326"/>
    <x v="328"/>
    <m/>
    <x v="0"/>
    <x v="1"/>
    <s v="ja"/>
  </r>
  <r>
    <s v="I 5"/>
    <x v="330"/>
    <x v="327"/>
    <x v="329"/>
    <m/>
    <x v="0"/>
    <x v="1"/>
    <s v="ja"/>
  </r>
  <r>
    <s v="I 5.1"/>
    <x v="331"/>
    <x v="328"/>
    <x v="330"/>
    <m/>
    <x v="0"/>
    <x v="0"/>
    <s v="nein / nur Anzeigen"/>
  </r>
  <r>
    <s v="I 5.2"/>
    <x v="332"/>
    <x v="329"/>
    <x v="331"/>
    <m/>
    <x v="0"/>
    <x v="0"/>
    <s v="nein / nur Anzeigen"/>
  </r>
  <r>
    <s v="I 5.3"/>
    <x v="333"/>
    <x v="330"/>
    <x v="332"/>
    <m/>
    <x v="0"/>
    <x v="0"/>
    <s v="nein / nur Anzeigen"/>
  </r>
  <r>
    <s v="I 5.4"/>
    <x v="334"/>
    <x v="331"/>
    <x v="333"/>
    <m/>
    <x v="0"/>
    <x v="0"/>
    <s v="nein / nur Anzeigen"/>
  </r>
  <r>
    <s v="I 5.5"/>
    <x v="335"/>
    <x v="332"/>
    <x v="334"/>
    <m/>
    <x v="0"/>
    <x v="0"/>
    <s v="nein / nur Anzeigen"/>
  </r>
  <r>
    <s v="I 5.6"/>
    <x v="336"/>
    <x v="333"/>
    <x v="335"/>
    <m/>
    <x v="0"/>
    <x v="0"/>
    <s v="nein / nur Anzeigen"/>
  </r>
  <r>
    <s v="I 5.7"/>
    <x v="337"/>
    <x v="334"/>
    <x v="336"/>
    <m/>
    <x v="0"/>
    <x v="0"/>
    <s v="nein / nur Anzeigen"/>
  </r>
  <r>
    <s v="I 5.8"/>
    <x v="338"/>
    <x v="335"/>
    <x v="337"/>
    <m/>
    <x v="0"/>
    <x v="0"/>
    <s v="nein / nur Anzeigen"/>
  </r>
  <r>
    <s v="I 6"/>
    <x v="339"/>
    <x v="336"/>
    <x v="338"/>
    <m/>
    <x v="0"/>
    <x v="1"/>
    <s v="ja"/>
  </r>
  <r>
    <s v="I 6.1"/>
    <x v="340"/>
    <x v="337"/>
    <x v="339"/>
    <m/>
    <x v="0"/>
    <x v="0"/>
    <s v="nein / nur Anzeigen"/>
  </r>
  <r>
    <s v="I 6.2"/>
    <x v="341"/>
    <x v="338"/>
    <x v="340"/>
    <m/>
    <x v="0"/>
    <x v="0"/>
    <s v="nein / nur Anzeigen"/>
  </r>
  <r>
    <s v="I 6.3"/>
    <x v="342"/>
    <x v="339"/>
    <x v="341"/>
    <m/>
    <x v="0"/>
    <x v="0"/>
    <s v="nein / nur Anzeigen"/>
  </r>
  <r>
    <s v="I 6.4"/>
    <x v="343"/>
    <x v="340"/>
    <x v="342"/>
    <m/>
    <x v="0"/>
    <x v="0"/>
    <s v="nein / nur Anzeigen"/>
  </r>
  <r>
    <s v="J"/>
    <x v="344"/>
    <x v="341"/>
    <x v="343"/>
    <m/>
    <x v="1"/>
    <x v="0"/>
    <s v="nein"/>
  </r>
  <r>
    <s v="J 0"/>
    <x v="345"/>
    <x v="341"/>
    <x v="343"/>
    <m/>
    <x v="0"/>
    <x v="1"/>
    <s v="ja"/>
  </r>
  <r>
    <s v="J 1"/>
    <x v="346"/>
    <x v="342"/>
    <x v="344"/>
    <m/>
    <x v="0"/>
    <x v="1"/>
    <s v="ja"/>
  </r>
  <r>
    <s v="J 1.1"/>
    <x v="347"/>
    <x v="343"/>
    <x v="345"/>
    <m/>
    <x v="0"/>
    <x v="0"/>
    <s v="nein / nur Anzeigen"/>
  </r>
  <r>
    <s v="J 1.2"/>
    <x v="348"/>
    <x v="344"/>
    <x v="346"/>
    <m/>
    <x v="0"/>
    <x v="0"/>
    <s v="nein / nur Anzeigen"/>
  </r>
  <r>
    <s v="J 1.3"/>
    <x v="349"/>
    <x v="345"/>
    <x v="347"/>
    <m/>
    <x v="0"/>
    <x v="0"/>
    <s v="nein / nur Anzeigen"/>
  </r>
  <r>
    <s v="J 1.4"/>
    <x v="350"/>
    <x v="346"/>
    <x v="348"/>
    <m/>
    <x v="0"/>
    <x v="0"/>
    <s v="nein / nur Anzeigen"/>
  </r>
  <r>
    <s v="J 2"/>
    <x v="351"/>
    <x v="347"/>
    <x v="349"/>
    <m/>
    <x v="0"/>
    <x v="1"/>
    <s v="ja"/>
  </r>
  <r>
    <s v="J 2.1"/>
    <x v="352"/>
    <x v="348"/>
    <x v="350"/>
    <m/>
    <x v="0"/>
    <x v="0"/>
    <s v="nein / nur Anzeigen"/>
  </r>
  <r>
    <s v="J 2.2"/>
    <x v="353"/>
    <x v="349"/>
    <x v="351"/>
    <m/>
    <x v="0"/>
    <x v="0"/>
    <s v="nein / nur Anzeigen"/>
  </r>
  <r>
    <s v="J 2.3"/>
    <x v="354"/>
    <x v="350"/>
    <x v="352"/>
    <m/>
    <x v="0"/>
    <x v="0"/>
    <s v="nein / nur Anzeigen"/>
  </r>
  <r>
    <s v="J 3"/>
    <x v="355"/>
    <x v="351"/>
    <x v="353"/>
    <m/>
    <x v="0"/>
    <x v="1"/>
    <s v="ja"/>
  </r>
  <r>
    <s v="J 3.1"/>
    <x v="356"/>
    <x v="352"/>
    <x v="354"/>
    <m/>
    <x v="0"/>
    <x v="0"/>
    <s v="nein / nur Anzeigen"/>
  </r>
  <r>
    <s v="J 3.2"/>
    <x v="357"/>
    <x v="353"/>
    <x v="355"/>
    <m/>
    <x v="0"/>
    <x v="0"/>
    <s v="nein / nur Anzeigen"/>
  </r>
  <r>
    <s v="J 4"/>
    <x v="358"/>
    <x v="354"/>
    <x v="356"/>
    <m/>
    <x v="0"/>
    <x v="1"/>
    <s v="ja"/>
  </r>
  <r>
    <s v="J 4.1"/>
    <x v="359"/>
    <x v="355"/>
    <x v="357"/>
    <m/>
    <x v="0"/>
    <x v="0"/>
    <s v="nein / nur Anzeigen"/>
  </r>
  <r>
    <s v="J 4.2"/>
    <x v="360"/>
    <x v="356"/>
    <x v="358"/>
    <m/>
    <x v="0"/>
    <x v="0"/>
    <s v="nein / nur Anzeigen"/>
  </r>
  <r>
    <s v="L"/>
    <x v="361"/>
    <x v="357"/>
    <x v="14"/>
    <m/>
    <x v="0"/>
    <x v="0"/>
    <s v="nein / nur Anzeigen"/>
  </r>
  <r>
    <s v="L 1"/>
    <x v="362"/>
    <x v="15"/>
    <x v="359"/>
    <m/>
    <x v="1"/>
    <x v="0"/>
    <s v="nein / Eingabe ZB neu mappen"/>
  </r>
  <r>
    <s v="L 1.1"/>
    <x v="363"/>
    <x v="16"/>
    <x v="360"/>
    <m/>
    <x v="1"/>
    <x v="0"/>
    <s v="nein / Eingabe ZB neu mappen"/>
  </r>
  <r>
    <s v="L 1.2"/>
    <x v="364"/>
    <x v="358"/>
    <x v="361"/>
    <m/>
    <x v="1"/>
    <x v="0"/>
    <s v="nein / Eingabe ZB neu mappen"/>
  </r>
  <r>
    <s v="L 1.3"/>
    <x v="365"/>
    <x v="18"/>
    <x v="362"/>
    <m/>
    <x v="1"/>
    <x v="0"/>
    <s v="nein / Eingabe ZB neu mappen"/>
  </r>
  <r>
    <s v="L 1.4"/>
    <x v="366"/>
    <x v="19"/>
    <x v="363"/>
    <m/>
    <x v="1"/>
    <x v="0"/>
    <s v="nein / Eingabe ZB neu mappen"/>
  </r>
  <r>
    <s v="L 2"/>
    <x v="367"/>
    <x v="20"/>
    <x v="364"/>
    <m/>
    <x v="1"/>
    <x v="0"/>
    <s v="nein / Eingabe ZB neu mappen"/>
  </r>
  <r>
    <s v="L 2.1"/>
    <x v="368"/>
    <x v="21"/>
    <x v="365"/>
    <m/>
    <x v="1"/>
    <x v="0"/>
    <s v="nein / Eingabe ZB neu mappen"/>
  </r>
  <r>
    <s v="L 2.2"/>
    <x v="369"/>
    <x v="22"/>
    <x v="366"/>
    <m/>
    <x v="1"/>
    <x v="0"/>
    <s v="nein / Eingabe ZB neu mappen"/>
  </r>
  <r>
    <s v="L 2.3"/>
    <x v="370"/>
    <x v="359"/>
    <x v="367"/>
    <m/>
    <x v="1"/>
    <x v="0"/>
    <s v="nein / Eingabe ZB neu mappen"/>
  </r>
  <r>
    <s v="L 2.4"/>
    <x v="371"/>
    <x v="360"/>
    <x v="368"/>
    <m/>
    <x v="1"/>
    <x v="0"/>
    <s v="nein / Eingabe ZB neu mappen"/>
  </r>
  <r>
    <s v="L 2.5"/>
    <x v="372"/>
    <x v="25"/>
    <x v="369"/>
    <m/>
    <x v="1"/>
    <x v="0"/>
    <s v="nein / Eingabe ZB neu mappen"/>
  </r>
  <r>
    <s v="L 2.6"/>
    <x v="373"/>
    <x v="361"/>
    <x v="370"/>
    <m/>
    <x v="1"/>
    <x v="0"/>
    <s v="nein / Eingabe ZB neu mappen"/>
  </r>
  <r>
    <s v="L 2.7"/>
    <x v="374"/>
    <x v="362"/>
    <x v="371"/>
    <m/>
    <x v="1"/>
    <x v="0"/>
    <s v="nein / Eingabe ZB neu mappen"/>
  </r>
  <r>
    <s v="L 2.8"/>
    <x v="375"/>
    <x v="363"/>
    <x v="372"/>
    <m/>
    <x v="1"/>
    <x v="0"/>
    <s v="nein / Eingabe ZB neu mappen"/>
  </r>
  <r>
    <s v="L 3"/>
    <x v="376"/>
    <x v="29"/>
    <x v="373"/>
    <m/>
    <x v="1"/>
    <x v="0"/>
    <s v="nein / Eingabe ZB neu mappen"/>
  </r>
  <r>
    <s v="L 3.1"/>
    <x v="377"/>
    <x v="33"/>
    <x v="374"/>
    <m/>
    <x v="1"/>
    <x v="0"/>
    <s v="nein / Eingabe ZB neu mappen"/>
  </r>
  <r>
    <s v="L 3.2"/>
    <x v="378"/>
    <x v="32"/>
    <x v="375"/>
    <m/>
    <x v="1"/>
    <x v="0"/>
    <s v="nein / Eingabe ZB neu mappen"/>
  </r>
  <r>
    <s v="L 3.3"/>
    <x v="379"/>
    <x v="364"/>
    <x v="376"/>
    <m/>
    <x v="1"/>
    <x v="0"/>
    <s v="nein / Eingabe ZB neu mappen"/>
  </r>
  <r>
    <s v="L 3.4"/>
    <x v="380"/>
    <x v="365"/>
    <x v="377"/>
    <m/>
    <x v="1"/>
    <x v="0"/>
    <s v="nein / Eingabe ZB neu mappen"/>
  </r>
  <r>
    <s v="L 3.5"/>
    <x v="381"/>
    <x v="366"/>
    <x v="378"/>
    <m/>
    <x v="1"/>
    <x v="0"/>
    <s v="nein / Eingabe ZB neu mappen"/>
  </r>
  <r>
    <s v="L 3.6"/>
    <x v="382"/>
    <x v="367"/>
    <x v="379"/>
    <m/>
    <x v="1"/>
    <x v="0"/>
    <s v="nein / Eingabe ZB neu mappen"/>
  </r>
  <r>
    <s v="L 3.7"/>
    <x v="383"/>
    <x v="368"/>
    <x v="380"/>
    <m/>
    <x v="1"/>
    <x v="0"/>
    <s v="nein / Eingabe ZB neu mappen"/>
  </r>
  <r>
    <s v="L 3.8"/>
    <x v="384"/>
    <x v="369"/>
    <x v="381"/>
    <m/>
    <x v="1"/>
    <x v="0"/>
    <s v="nein / Eingabe ZB neu mappen"/>
  </r>
  <r>
    <s v="L 3.9"/>
    <x v="385"/>
    <x v="370"/>
    <x v="382"/>
    <m/>
    <x v="1"/>
    <x v="0"/>
    <s v="nein / Eingabe ZB neu mappen"/>
  </r>
  <r>
    <s v="L 4"/>
    <x v="386"/>
    <x v="371"/>
    <x v="383"/>
    <m/>
    <x v="1"/>
    <x v="0"/>
    <s v="nein / Eingabe ZB neu mappen"/>
  </r>
  <r>
    <s v="L 4.1"/>
    <x v="387"/>
    <x v="372"/>
    <x v="384"/>
    <m/>
    <x v="1"/>
    <x v="0"/>
    <s v="nein / Eingabe ZB neu mappen"/>
  </r>
  <r>
    <s v="L 4.2"/>
    <x v="388"/>
    <x v="373"/>
    <x v="385"/>
    <m/>
    <x v="1"/>
    <x v="0"/>
    <s v="nein / Eingabe ZB neu mappen"/>
  </r>
  <r>
    <s v="L 5"/>
    <x v="389"/>
    <x v="374"/>
    <x v="386"/>
    <m/>
    <x v="1"/>
    <x v="0"/>
    <s v="nein / Eingabe ZB neu mappen"/>
  </r>
  <r>
    <s v="L 5.1"/>
    <x v="390"/>
    <x v="375"/>
    <x v="387"/>
    <m/>
    <x v="1"/>
    <x v="0"/>
    <s v="nein / Eingabe ZB neu mappen"/>
  </r>
  <r>
    <s v="L 5.2"/>
    <x v="391"/>
    <x v="376"/>
    <x v="388"/>
    <m/>
    <x v="1"/>
    <x v="0"/>
    <s v="nein / Eingabe ZB neu mappen"/>
  </r>
  <r>
    <s v="L 6"/>
    <x v="392"/>
    <x v="60"/>
    <x v="389"/>
    <m/>
    <x v="1"/>
    <x v="0"/>
    <s v="nein / Eingabe ZB neu mappen"/>
  </r>
  <r>
    <s v="L 6.1"/>
    <x v="393"/>
    <x v="61"/>
    <x v="61"/>
    <m/>
    <x v="1"/>
    <x v="0"/>
    <s v="nein / Eingabe ZB neu mappen"/>
  </r>
  <r>
    <s v="L 6.2"/>
    <x v="394"/>
    <x v="62"/>
    <x v="390"/>
    <m/>
    <x v="1"/>
    <x v="0"/>
    <s v="nein / Eingabe ZB neu mappen"/>
  </r>
  <r>
    <s v="L 6.3"/>
    <x v="395"/>
    <x v="64"/>
    <x v="391"/>
    <m/>
    <x v="1"/>
    <x v="0"/>
    <s v="nein / Eingabe ZB neu mappen"/>
  </r>
  <r>
    <s v="L 6.4"/>
    <x v="396"/>
    <x v="377"/>
    <x v="392"/>
    <m/>
    <x v="1"/>
    <x v="0"/>
    <s v="nein / Eingabe ZB neu mappen"/>
  </r>
  <r>
    <s v="M"/>
    <x v="397"/>
    <x v="378"/>
    <x v="393"/>
    <m/>
    <x v="0"/>
    <x v="0"/>
    <s v="nein / nur Anzeigen"/>
  </r>
  <r>
    <s v="M 1"/>
    <x v="398"/>
    <x v="379"/>
    <x v="394"/>
    <m/>
    <x v="0"/>
    <x v="0"/>
    <s v="nein / nur Anzeigen"/>
  </r>
  <r>
    <s v="M 1.1"/>
    <x v="399"/>
    <x v="380"/>
    <x v="395"/>
    <m/>
    <x v="1"/>
    <x v="0"/>
    <s v="nein"/>
  </r>
  <r>
    <s v="M 1.2"/>
    <x v="400"/>
    <x v="381"/>
    <x v="396"/>
    <m/>
    <x v="1"/>
    <x v="0"/>
    <s v="nein"/>
  </r>
  <r>
    <s v="M 1.3"/>
    <x v="401"/>
    <x v="382"/>
    <x v="397"/>
    <m/>
    <x v="1"/>
    <x v="0"/>
    <s v="nein"/>
  </r>
  <r>
    <s v="M 1.4"/>
    <x v="402"/>
    <x v="383"/>
    <x v="398"/>
    <m/>
    <x v="1"/>
    <x v="0"/>
    <s v="nein"/>
  </r>
  <r>
    <s v="M 1.5"/>
    <x v="403"/>
    <x v="384"/>
    <x v="399"/>
    <m/>
    <x v="1"/>
    <x v="0"/>
    <s v="nein"/>
  </r>
  <r>
    <s v="M 1.6"/>
    <x v="404"/>
    <x v="385"/>
    <x v="400"/>
    <m/>
    <x v="1"/>
    <x v="0"/>
    <s v="nein"/>
  </r>
  <r>
    <s v="M 1.7"/>
    <x v="405"/>
    <x v="386"/>
    <x v="401"/>
    <m/>
    <x v="1"/>
    <x v="0"/>
    <s v="nein"/>
  </r>
  <r>
    <s v="M 1.8"/>
    <x v="406"/>
    <x v="54"/>
    <x v="402"/>
    <m/>
    <x v="1"/>
    <x v="0"/>
    <s v="nein"/>
  </r>
  <r>
    <s v="M 2"/>
    <x v="407"/>
    <x v="387"/>
    <x v="403"/>
    <m/>
    <x v="0"/>
    <x v="0"/>
    <s v="nein / nur Anzeigen"/>
  </r>
  <r>
    <s v="M 2.1"/>
    <x v="408"/>
    <x v="388"/>
    <x v="404"/>
    <m/>
    <x v="1"/>
    <x v="0"/>
    <s v="nein"/>
  </r>
  <r>
    <s v="M 2.2"/>
    <x v="409"/>
    <x v="389"/>
    <x v="405"/>
    <m/>
    <x v="1"/>
    <x v="0"/>
    <s v="nein"/>
  </r>
  <r>
    <s v="M 2.3"/>
    <x v="410"/>
    <x v="390"/>
    <x v="406"/>
    <m/>
    <x v="1"/>
    <x v="0"/>
    <s v="nein"/>
  </r>
  <r>
    <s v="M 2.4"/>
    <x v="411"/>
    <x v="391"/>
    <x v="407"/>
    <m/>
    <x v="1"/>
    <x v="0"/>
    <s v="nein"/>
  </r>
  <r>
    <s v="M 2.5"/>
    <x v="412"/>
    <x v="392"/>
    <x v="408"/>
    <m/>
    <x v="1"/>
    <x v="0"/>
    <s v="nein"/>
  </r>
  <r>
    <s v="M 3"/>
    <x v="413"/>
    <x v="393"/>
    <x v="409"/>
    <m/>
    <x v="0"/>
    <x v="1"/>
    <s v="ja"/>
  </r>
  <r>
    <s v="M 3.1"/>
    <x v="414"/>
    <x v="394"/>
    <x v="410"/>
    <m/>
    <x v="1"/>
    <x v="0"/>
    <s v="nein"/>
  </r>
  <r>
    <s v="M 3.2"/>
    <x v="415"/>
    <x v="395"/>
    <x v="411"/>
    <m/>
    <x v="1"/>
    <x v="0"/>
    <s v="nein"/>
  </r>
  <r>
    <s v="M 3.3"/>
    <x v="416"/>
    <x v="396"/>
    <x v="412"/>
    <m/>
    <x v="1"/>
    <x v="0"/>
    <s v="nein"/>
  </r>
  <r>
    <s v="M 3.4"/>
    <x v="417"/>
    <x v="397"/>
    <x v="413"/>
    <m/>
    <x v="1"/>
    <x v="0"/>
    <s v="nein"/>
  </r>
  <r>
    <s v="M 3.5"/>
    <x v="418"/>
    <x v="398"/>
    <x v="414"/>
    <m/>
    <x v="1"/>
    <x v="0"/>
    <s v="nein"/>
  </r>
  <r>
    <s v="M 3.6"/>
    <x v="419"/>
    <x v="399"/>
    <x v="415"/>
    <m/>
    <x v="1"/>
    <x v="0"/>
    <s v="nein"/>
  </r>
  <r>
    <s v="M 3.7"/>
    <x v="420"/>
    <x v="400"/>
    <x v="416"/>
    <m/>
    <x v="1"/>
    <x v="0"/>
    <s v="nein"/>
  </r>
  <r>
    <s v="M 4"/>
    <x v="421"/>
    <x v="401"/>
    <x v="417"/>
    <m/>
    <x v="0"/>
    <x v="1"/>
    <s v="ja"/>
  </r>
  <r>
    <s v="M 4.1"/>
    <x v="422"/>
    <x v="52"/>
    <x v="418"/>
    <m/>
    <x v="0"/>
    <x v="0"/>
    <s v="nein / nur Anzeigen"/>
  </r>
  <r>
    <s v="M 4.2"/>
    <x v="423"/>
    <x v="58"/>
    <x v="419"/>
    <m/>
    <x v="0"/>
    <x v="0"/>
    <s v="nein / nur Anzeigen"/>
  </r>
  <r>
    <s v="M 4.3"/>
    <x v="424"/>
    <x v="59"/>
    <x v="420"/>
    <m/>
    <x v="0"/>
    <x v="0"/>
    <s v="nein / nur Anzeigen"/>
  </r>
  <r>
    <s v="M 5"/>
    <x v="425"/>
    <x v="402"/>
    <x v="421"/>
    <m/>
    <x v="0"/>
    <x v="1"/>
    <s v="ja"/>
  </r>
  <r>
    <s v="M 5.1"/>
    <x v="426"/>
    <x v="403"/>
    <x v="422"/>
    <m/>
    <x v="0"/>
    <x v="0"/>
    <s v="nein / nur Anzeigen"/>
  </r>
  <r>
    <s v="M 5.2"/>
    <x v="427"/>
    <x v="404"/>
    <x v="423"/>
    <m/>
    <x v="0"/>
    <x v="0"/>
    <s v="nein / nur Anzeigen"/>
  </r>
  <r>
    <s v="M 5.3"/>
    <x v="428"/>
    <x v="405"/>
    <x v="424"/>
    <m/>
    <x v="0"/>
    <x v="0"/>
    <s v="nein / nur Anzeigen"/>
  </r>
  <r>
    <s v="M 5.4"/>
    <x v="429"/>
    <x v="406"/>
    <x v="425"/>
    <m/>
    <x v="0"/>
    <x v="0"/>
    <s v="nein / nur Anzeigen"/>
  </r>
  <r>
    <s v="M 5.5"/>
    <x v="430"/>
    <x v="57"/>
    <x v="426"/>
    <m/>
    <x v="0"/>
    <x v="0"/>
    <s v="nein / nur Anzeigen"/>
  </r>
  <r>
    <s v="M 5.6"/>
    <x v="431"/>
    <x v="407"/>
    <x v="427"/>
    <m/>
    <x v="0"/>
    <x v="0"/>
    <s v="nein / nur Anzeigen"/>
  </r>
  <r>
    <s v="M 6"/>
    <x v="432"/>
    <x v="408"/>
    <x v="428"/>
    <m/>
    <x v="0"/>
    <x v="1"/>
    <s v="ja"/>
  </r>
  <r>
    <s v="M 6.1"/>
    <x v="433"/>
    <x v="409"/>
    <x v="429"/>
    <m/>
    <x v="0"/>
    <x v="0"/>
    <s v="nein / nur Anzeigen"/>
  </r>
  <r>
    <s v="M 6.2"/>
    <x v="434"/>
    <x v="410"/>
    <x v="430"/>
    <m/>
    <x v="0"/>
    <x v="0"/>
    <s v="nein / nur Anzeigen"/>
  </r>
  <r>
    <s v="M 6.3"/>
    <x v="435"/>
    <x v="411"/>
    <x v="431"/>
    <m/>
    <x v="0"/>
    <x v="0"/>
    <s v="nein / nur Anzeigen"/>
  </r>
  <r>
    <s v="M 6.4"/>
    <x v="436"/>
    <x v="412"/>
    <x v="432"/>
    <m/>
    <x v="0"/>
    <x v="0"/>
    <s v="nein / nur Anzeigen"/>
  </r>
  <r>
    <s v="M 6.5"/>
    <x v="437"/>
    <x v="413"/>
    <x v="433"/>
    <m/>
    <x v="0"/>
    <x v="0"/>
    <s v="nein / nur Anzeigen"/>
  </r>
  <r>
    <s v="M 7"/>
    <x v="438"/>
    <x v="414"/>
    <x v="434"/>
    <m/>
    <x v="0"/>
    <x v="0"/>
    <s v="nein / nur Anzeigen"/>
  </r>
  <r>
    <s v="M 7.1"/>
    <x v="439"/>
    <x v="415"/>
    <x v="435"/>
    <m/>
    <x v="1"/>
    <x v="0"/>
    <s v="nein"/>
  </r>
  <r>
    <s v="M 7.2"/>
    <x v="440"/>
    <x v="416"/>
    <x v="436"/>
    <m/>
    <x v="1"/>
    <x v="0"/>
    <s v="nein"/>
  </r>
  <r>
    <s v="M 7.3"/>
    <x v="441"/>
    <x v="417"/>
    <x v="437"/>
    <m/>
    <x v="1"/>
    <x v="0"/>
    <s v="nein"/>
  </r>
  <r>
    <s v="M 7.4"/>
    <x v="442"/>
    <x v="418"/>
    <x v="438"/>
    <m/>
    <x v="1"/>
    <x v="0"/>
    <s v="nein"/>
  </r>
  <r>
    <s v="N"/>
    <x v="443"/>
    <x v="419"/>
    <x v="439"/>
    <m/>
    <x v="0"/>
    <x v="0"/>
    <s v="nein / nur Anzeigen"/>
  </r>
  <r>
    <s v="N 1"/>
    <x v="444"/>
    <x v="420"/>
    <x v="440"/>
    <m/>
    <x v="0"/>
    <x v="0"/>
    <s v="nein / nur Anzeigen"/>
  </r>
  <r>
    <s v="N 1.1"/>
    <x v="445"/>
    <x v="421"/>
    <x v="441"/>
    <m/>
    <x v="1"/>
    <x v="0"/>
    <s v="nein"/>
  </r>
  <r>
    <s v="N 1.2"/>
    <x v="446"/>
    <x v="422"/>
    <x v="442"/>
    <m/>
    <x v="1"/>
    <x v="0"/>
    <s v="nein"/>
  </r>
  <r>
    <s v="N 1.3"/>
    <x v="447"/>
    <x v="423"/>
    <x v="443"/>
    <m/>
    <x v="1"/>
    <x v="0"/>
    <s v="nein"/>
  </r>
  <r>
    <s v="N 1.4"/>
    <x v="448"/>
    <x v="424"/>
    <x v="444"/>
    <m/>
    <x v="1"/>
    <x v="0"/>
    <s v="nein"/>
  </r>
  <r>
    <s v="N 1.5"/>
    <x v="449"/>
    <x v="425"/>
    <x v="445"/>
    <m/>
    <x v="1"/>
    <x v="0"/>
    <s v="nein"/>
  </r>
  <r>
    <s v="N 1.6"/>
    <x v="450"/>
    <x v="426"/>
    <x v="446"/>
    <m/>
    <x v="1"/>
    <x v="0"/>
    <s v="nein"/>
  </r>
  <r>
    <s v="N 1.7"/>
    <x v="451"/>
    <x v="427"/>
    <x v="447"/>
    <m/>
    <x v="1"/>
    <x v="0"/>
    <s v="nein"/>
  </r>
  <r>
    <s v="N 2"/>
    <x v="452"/>
    <x v="428"/>
    <x v="448"/>
    <m/>
    <x v="0"/>
    <x v="0"/>
    <s v="nein / nur Anzeigen"/>
  </r>
  <r>
    <s v="N 2.1"/>
    <x v="453"/>
    <x v="429"/>
    <x v="449"/>
    <m/>
    <x v="1"/>
    <x v="0"/>
    <s v="nein"/>
  </r>
  <r>
    <s v="N 2.2"/>
    <x v="454"/>
    <x v="430"/>
    <x v="450"/>
    <m/>
    <x v="1"/>
    <x v="0"/>
    <s v="nein"/>
  </r>
  <r>
    <s v="N 3"/>
    <x v="455"/>
    <x v="431"/>
    <x v="451"/>
    <m/>
    <x v="0"/>
    <x v="0"/>
    <s v="nein / nur Anzeigen"/>
  </r>
  <r>
    <s v="N 3.1"/>
    <x v="456"/>
    <x v="432"/>
    <x v="452"/>
    <m/>
    <x v="1"/>
    <x v="0"/>
    <s v="nein"/>
  </r>
  <r>
    <s v="N 3.2"/>
    <x v="457"/>
    <x v="433"/>
    <x v="453"/>
    <m/>
    <x v="1"/>
    <x v="0"/>
    <s v="nein"/>
  </r>
  <r>
    <s v="N 4"/>
    <x v="458"/>
    <x v="434"/>
    <x v="454"/>
    <m/>
    <x v="0"/>
    <x v="1"/>
    <s v="ja"/>
  </r>
  <r>
    <s v="N 4.1"/>
    <x v="459"/>
    <x v="435"/>
    <x v="455"/>
    <m/>
    <x v="0"/>
    <x v="0"/>
    <s v="nein / nur Anzeigen"/>
  </r>
  <r>
    <s v="N 4.2"/>
    <x v="460"/>
    <x v="436"/>
    <x v="456"/>
    <m/>
    <x v="0"/>
    <x v="0"/>
    <s v="nein / nur Anzeigen"/>
  </r>
  <r>
    <s v="N 4.3"/>
    <x v="461"/>
    <x v="437"/>
    <x v="457"/>
    <m/>
    <x v="0"/>
    <x v="0"/>
    <s v="nein / nur Anzeigen"/>
  </r>
  <r>
    <s v="N 5"/>
    <x v="462"/>
    <x v="438"/>
    <x v="458"/>
    <m/>
    <x v="0"/>
    <x v="1"/>
    <s v="ja"/>
  </r>
  <r>
    <s v="N 5.1"/>
    <x v="463"/>
    <x v="439"/>
    <x v="459"/>
    <m/>
    <x v="0"/>
    <x v="0"/>
    <s v="nein / nur Anzeigen"/>
  </r>
  <r>
    <s v="N 5.2"/>
    <x v="464"/>
    <x v="440"/>
    <x v="460"/>
    <m/>
    <x v="0"/>
    <x v="0"/>
    <s v="nein / nur Anzeigen"/>
  </r>
  <r>
    <s v="N 5.3"/>
    <x v="465"/>
    <x v="441"/>
    <x v="461"/>
    <m/>
    <x v="0"/>
    <x v="0"/>
    <s v="nein / nur Anzeigen"/>
  </r>
  <r>
    <s v="O"/>
    <x v="466"/>
    <x v="442"/>
    <x v="462"/>
    <m/>
    <x v="0"/>
    <x v="0"/>
    <s v="nein / nur Anzeigen"/>
  </r>
  <r>
    <s v="O 1"/>
    <x v="467"/>
    <x v="72"/>
    <x v="463"/>
    <m/>
    <x v="0"/>
    <x v="1"/>
    <s v="ja"/>
  </r>
  <r>
    <s v="O 1.1"/>
    <x v="468"/>
    <x v="443"/>
    <x v="464"/>
    <m/>
    <x v="0"/>
    <x v="1"/>
    <s v="ja"/>
  </r>
  <r>
    <s v="O 1.2"/>
    <x v="469"/>
    <x v="444"/>
    <x v="465"/>
    <m/>
    <x v="0"/>
    <x v="1"/>
    <s v="ja"/>
  </r>
  <r>
    <s v="O 1.3"/>
    <x v="470"/>
    <x v="445"/>
    <x v="466"/>
    <m/>
    <x v="0"/>
    <x v="1"/>
    <s v="ja"/>
  </r>
  <r>
    <s v="O 1.4"/>
    <x v="471"/>
    <x v="446"/>
    <x v="467"/>
    <m/>
    <x v="0"/>
    <x v="1"/>
    <s v="ja"/>
  </r>
  <r>
    <s v="O 2"/>
    <x v="472"/>
    <x v="447"/>
    <x v="468"/>
    <m/>
    <x v="0"/>
    <x v="1"/>
    <s v="ja"/>
  </r>
  <r>
    <s v="O 2.1"/>
    <x v="473"/>
    <x v="448"/>
    <x v="469"/>
    <m/>
    <x v="0"/>
    <x v="1"/>
    <s v="ja"/>
  </r>
  <r>
    <s v="O 2.2"/>
    <x v="474"/>
    <x v="449"/>
    <x v="470"/>
    <m/>
    <x v="0"/>
    <x v="1"/>
    <s v="ja"/>
  </r>
  <r>
    <s v="O 3"/>
    <x v="475"/>
    <x v="450"/>
    <x v="471"/>
    <m/>
    <x v="0"/>
    <x v="1"/>
    <s v="ja"/>
  </r>
  <r>
    <s v="O 3.1"/>
    <x v="476"/>
    <x v="451"/>
    <x v="472"/>
    <m/>
    <x v="0"/>
    <x v="1"/>
    <s v="ja"/>
  </r>
  <r>
    <s v="O 3.2"/>
    <x v="477"/>
    <x v="452"/>
    <x v="473"/>
    <m/>
    <x v="0"/>
    <x v="1"/>
    <s v="ja"/>
  </r>
  <r>
    <s v="O 3.3"/>
    <x v="478"/>
    <x v="453"/>
    <x v="474"/>
    <m/>
    <x v="0"/>
    <x v="1"/>
    <s v="ja"/>
  </r>
  <r>
    <s v="O 4"/>
    <x v="479"/>
    <x v="454"/>
    <x v="475"/>
    <m/>
    <x v="0"/>
    <x v="1"/>
    <s v="ja"/>
  </r>
  <r>
    <s v="O 4.1"/>
    <x v="480"/>
    <x v="455"/>
    <x v="476"/>
    <m/>
    <x v="0"/>
    <x v="1"/>
    <s v="ja"/>
  </r>
  <r>
    <s v="O 4.2"/>
    <x v="481"/>
    <x v="456"/>
    <x v="477"/>
    <m/>
    <x v="0"/>
    <x v="1"/>
    <s v="ja"/>
  </r>
  <r>
    <s v="O 4.3"/>
    <x v="482"/>
    <x v="457"/>
    <x v="478"/>
    <m/>
    <x v="0"/>
    <x v="1"/>
    <s v="ja"/>
  </r>
  <r>
    <s v="O 4.4"/>
    <x v="483"/>
    <x v="458"/>
    <x v="479"/>
    <m/>
    <x v="0"/>
    <x v="1"/>
    <s v="ja"/>
  </r>
  <r>
    <s v="O 4.5"/>
    <x v="484"/>
    <x v="459"/>
    <x v="480"/>
    <m/>
    <x v="0"/>
    <x v="1"/>
    <s v="ja"/>
  </r>
  <r>
    <s v="O 5"/>
    <x v="485"/>
    <x v="460"/>
    <x v="481"/>
    <m/>
    <x v="0"/>
    <x v="1"/>
    <s v="ja"/>
  </r>
  <r>
    <s v="O 5.1"/>
    <x v="486"/>
    <x v="461"/>
    <x v="482"/>
    <m/>
    <x v="0"/>
    <x v="1"/>
    <s v="ja"/>
  </r>
  <r>
    <s v="O 5.2"/>
    <x v="487"/>
    <x v="462"/>
    <x v="483"/>
    <m/>
    <x v="0"/>
    <x v="1"/>
    <s v="ja"/>
  </r>
  <r>
    <s v="O 5.3"/>
    <x v="488"/>
    <x v="463"/>
    <x v="484"/>
    <m/>
    <x v="0"/>
    <x v="1"/>
    <s v="ja"/>
  </r>
  <r>
    <s v="O 5.4"/>
    <x v="489"/>
    <x v="464"/>
    <x v="485"/>
    <m/>
    <x v="0"/>
    <x v="1"/>
    <s v="ja"/>
  </r>
  <r>
    <s v="O 5.5"/>
    <x v="490"/>
    <x v="465"/>
    <x v="486"/>
    <m/>
    <x v="0"/>
    <x v="1"/>
    <s v="ja"/>
  </r>
  <r>
    <s v="O 6"/>
    <x v="491"/>
    <x v="466"/>
    <x v="487"/>
    <m/>
    <x v="0"/>
    <x v="1"/>
    <s v="ja"/>
  </r>
  <r>
    <s v="O 6.1"/>
    <x v="492"/>
    <x v="467"/>
    <x v="488"/>
    <m/>
    <x v="0"/>
    <x v="1"/>
    <s v="ja"/>
  </r>
  <r>
    <s v="O 6.2"/>
    <x v="493"/>
    <x v="468"/>
    <x v="489"/>
    <m/>
    <x v="0"/>
    <x v="1"/>
    <s v="ja"/>
  </r>
  <r>
    <s v="O 7"/>
    <x v="494"/>
    <x v="469"/>
    <x v="490"/>
    <m/>
    <x v="0"/>
    <x v="1"/>
    <s v="ja"/>
  </r>
  <r>
    <s v="O 7.1"/>
    <x v="495"/>
    <x v="470"/>
    <x v="491"/>
    <m/>
    <x v="0"/>
    <x v="1"/>
    <s v="ja"/>
  </r>
  <r>
    <s v="O 7.2"/>
    <x v="496"/>
    <x v="471"/>
    <x v="492"/>
    <m/>
    <x v="0"/>
    <x v="1"/>
    <s v="ja"/>
  </r>
  <r>
    <s v="O 7.3"/>
    <x v="497"/>
    <x v="472"/>
    <x v="493"/>
    <m/>
    <x v="0"/>
    <x v="1"/>
    <s v="ja"/>
  </r>
  <r>
    <s v="O 7.4"/>
    <x v="498"/>
    <x v="473"/>
    <x v="494"/>
    <m/>
    <x v="0"/>
    <x v="1"/>
    <s v="ja"/>
  </r>
  <r>
    <s v="O 8"/>
    <x v="499"/>
    <x v="474"/>
    <x v="495"/>
    <m/>
    <x v="0"/>
    <x v="0"/>
    <s v="nein / nur Anzeigen"/>
  </r>
  <r>
    <s v="O 8.1"/>
    <x v="500"/>
    <x v="475"/>
    <x v="496"/>
    <m/>
    <x v="1"/>
    <x v="0"/>
    <s v="nein"/>
  </r>
  <r>
    <s v="O 8.2"/>
    <x v="501"/>
    <x v="476"/>
    <x v="497"/>
    <m/>
    <x v="1"/>
    <x v="0"/>
    <s v="nein"/>
  </r>
  <r>
    <s v="P"/>
    <x v="502"/>
    <x v="477"/>
    <x v="498"/>
    <m/>
    <x v="0"/>
    <x v="0"/>
    <s v="nein / nur Anzeigen"/>
  </r>
  <r>
    <s v="P 1"/>
    <x v="503"/>
    <x v="478"/>
    <x v="499"/>
    <m/>
    <x v="0"/>
    <x v="1"/>
    <s v="ja"/>
  </r>
  <r>
    <s v="P 1.1"/>
    <x v="504"/>
    <x v="479"/>
    <x v="500"/>
    <m/>
    <x v="0"/>
    <x v="1"/>
    <s v="ja"/>
  </r>
  <r>
    <s v="P 1.2"/>
    <x v="505"/>
    <x v="480"/>
    <x v="501"/>
    <m/>
    <x v="0"/>
    <x v="1"/>
    <s v="ja"/>
  </r>
  <r>
    <s v="P 1.3"/>
    <x v="506"/>
    <x v="187"/>
    <x v="502"/>
    <m/>
    <x v="0"/>
    <x v="1"/>
    <s v="ja"/>
  </r>
  <r>
    <s v="P 1.4"/>
    <x v="507"/>
    <x v="481"/>
    <x v="503"/>
    <m/>
    <x v="0"/>
    <x v="1"/>
    <s v="ja"/>
  </r>
  <r>
    <s v="P 1.5"/>
    <x v="508"/>
    <x v="482"/>
    <x v="504"/>
    <m/>
    <x v="0"/>
    <x v="1"/>
    <s v="ja"/>
  </r>
  <r>
    <s v="P 1.6"/>
    <x v="509"/>
    <x v="200"/>
    <x v="505"/>
    <m/>
    <x v="0"/>
    <x v="1"/>
    <s v="ja"/>
  </r>
  <r>
    <s v="P 1.7"/>
    <x v="510"/>
    <x v="483"/>
    <x v="506"/>
    <m/>
    <x v="0"/>
    <x v="1"/>
    <s v="ja"/>
  </r>
  <r>
    <s v="P 2"/>
    <x v="511"/>
    <x v="484"/>
    <x v="507"/>
    <m/>
    <x v="0"/>
    <x v="0"/>
    <s v="nein / nur Anzeigen"/>
  </r>
  <r>
    <s v="P 2.1"/>
    <x v="512"/>
    <x v="217"/>
    <x v="508"/>
    <m/>
    <x v="1"/>
    <x v="0"/>
    <s v="nein / Eingabe ZB neu mappen"/>
  </r>
  <r>
    <s v="P 2.2"/>
    <x v="513"/>
    <x v="485"/>
    <x v="509"/>
    <m/>
    <x v="1"/>
    <x v="0"/>
    <s v="nein / Eingabe ZB neu mappen"/>
  </r>
  <r>
    <s v="P 2.3"/>
    <x v="514"/>
    <x v="486"/>
    <x v="510"/>
    <m/>
    <x v="1"/>
    <x v="0"/>
    <s v="nein / Eingabe ZB neu mappen"/>
  </r>
  <r>
    <s v="P 2.4"/>
    <x v="515"/>
    <x v="487"/>
    <x v="506"/>
    <m/>
    <x v="1"/>
    <x v="0"/>
    <s v="nein / Eingabe ZB neu mappen"/>
  </r>
  <r>
    <s v="P 3"/>
    <x v="516"/>
    <x v="488"/>
    <x v="511"/>
    <m/>
    <x v="0"/>
    <x v="0"/>
    <s v="nein / nur Anzeigen"/>
  </r>
  <r>
    <s v="P 3.1"/>
    <x v="517"/>
    <x v="194"/>
    <x v="512"/>
    <m/>
    <x v="1"/>
    <x v="0"/>
    <s v="nein / Eingabe ZB neu mappen"/>
  </r>
  <r>
    <s v="P 3.2"/>
    <x v="518"/>
    <x v="489"/>
    <x v="513"/>
    <m/>
    <x v="1"/>
    <x v="0"/>
    <s v="nein / Eingabe ZB neu mappen"/>
  </r>
  <r>
    <s v="P 3.3"/>
    <x v="519"/>
    <x v="490"/>
    <x v="514"/>
    <m/>
    <x v="1"/>
    <x v="0"/>
    <s v="nein / Eingabe ZB neu mappen"/>
  </r>
  <r>
    <s v="P 3.4"/>
    <x v="520"/>
    <x v="491"/>
    <x v="515"/>
    <m/>
    <x v="1"/>
    <x v="0"/>
    <s v="nein / Eingabe ZB neu mappen"/>
  </r>
  <r>
    <s v="P 3.5"/>
    <x v="521"/>
    <x v="492"/>
    <x v="516"/>
    <m/>
    <x v="1"/>
    <x v="0"/>
    <s v="nein / Eingabe ZB neu mappen"/>
  </r>
  <r>
    <s v="P 4"/>
    <x v="522"/>
    <x v="493"/>
    <x v="517"/>
    <m/>
    <x v="0"/>
    <x v="0"/>
    <s v="nein / nur Anzeigen"/>
  </r>
  <r>
    <s v="P 4.1"/>
    <x v="523"/>
    <x v="494"/>
    <x v="518"/>
    <m/>
    <x v="1"/>
    <x v="0"/>
    <s v="nein / Eingabe ZB neu mappen"/>
  </r>
  <r>
    <s v="P 4.2"/>
    <x v="524"/>
    <x v="495"/>
    <x v="519"/>
    <m/>
    <x v="1"/>
    <x v="0"/>
    <s v="nein / Eingabe ZB neu mappen"/>
  </r>
  <r>
    <s v="P 4.3"/>
    <x v="525"/>
    <x v="232"/>
    <x v="520"/>
    <m/>
    <x v="1"/>
    <x v="0"/>
    <s v="nein / Eingabe ZB neu mappen"/>
  </r>
  <r>
    <s v="P 4.4"/>
    <x v="526"/>
    <x v="233"/>
    <x v="521"/>
    <m/>
    <x v="1"/>
    <x v="0"/>
    <s v="nein / Eingabe ZB neu mappen"/>
  </r>
  <r>
    <s v="P 4.5"/>
    <x v="527"/>
    <x v="234"/>
    <x v="522"/>
    <m/>
    <x v="1"/>
    <x v="0"/>
    <s v="nein / Eingabe ZB neu mappen"/>
  </r>
  <r>
    <s v="Q"/>
    <x v="528"/>
    <x v="496"/>
    <x v="523"/>
    <m/>
    <x v="0"/>
    <x v="0"/>
    <s v="nein / nur Anzeigen"/>
  </r>
  <r>
    <s v="Q 1"/>
    <x v="529"/>
    <x v="497"/>
    <x v="524"/>
    <m/>
    <x v="0"/>
    <x v="1"/>
    <s v="ja"/>
  </r>
  <r>
    <s v="Q 1.1"/>
    <x v="530"/>
    <x v="498"/>
    <x v="525"/>
    <m/>
    <x v="0"/>
    <x v="1"/>
    <s v="ja"/>
  </r>
  <r>
    <s v="Q 1.2"/>
    <x v="531"/>
    <x v="499"/>
    <x v="526"/>
    <m/>
    <x v="0"/>
    <x v="1"/>
    <s v="ja"/>
  </r>
  <r>
    <s v="Q 1.3"/>
    <x v="532"/>
    <x v="500"/>
    <x v="527"/>
    <m/>
    <x v="0"/>
    <x v="1"/>
    <s v="ja"/>
  </r>
  <r>
    <s v="Q 1.4"/>
    <x v="533"/>
    <x v="501"/>
    <x v="528"/>
    <m/>
    <x v="0"/>
    <x v="1"/>
    <s v="ja"/>
  </r>
  <r>
    <s v="Q 1.5"/>
    <x v="534"/>
    <x v="502"/>
    <x v="529"/>
    <m/>
    <x v="0"/>
    <x v="1"/>
    <s v="ja"/>
  </r>
  <r>
    <s v="Q 2"/>
    <x v="535"/>
    <x v="150"/>
    <x v="530"/>
    <m/>
    <x v="0"/>
    <x v="1"/>
    <s v="ja"/>
  </r>
  <r>
    <s v="Q 2.1"/>
    <x v="536"/>
    <x v="503"/>
    <x v="531"/>
    <m/>
    <x v="0"/>
    <x v="1"/>
    <s v="ja"/>
  </r>
  <r>
    <s v="Q 2.2"/>
    <x v="537"/>
    <x v="504"/>
    <x v="532"/>
    <m/>
    <x v="0"/>
    <x v="1"/>
    <s v="ja"/>
  </r>
  <r>
    <s v="Q 2.3"/>
    <x v="538"/>
    <x v="505"/>
    <x v="533"/>
    <m/>
    <x v="0"/>
    <x v="1"/>
    <s v="ja"/>
  </r>
  <r>
    <s v="Q 2.4"/>
    <x v="539"/>
    <x v="506"/>
    <x v="534"/>
    <m/>
    <x v="0"/>
    <x v="1"/>
    <s v="ja"/>
  </r>
  <r>
    <s v="Q 3"/>
    <x v="540"/>
    <x v="163"/>
    <x v="535"/>
    <m/>
    <x v="0"/>
    <x v="1"/>
    <s v="ja"/>
  </r>
  <r>
    <s v="Q 3.1"/>
    <x v="541"/>
    <x v="507"/>
    <x v="536"/>
    <m/>
    <x v="0"/>
    <x v="1"/>
    <s v="ja"/>
  </r>
  <r>
    <s v="Q 3.2"/>
    <x v="542"/>
    <x v="508"/>
    <x v="537"/>
    <m/>
    <x v="0"/>
    <x v="1"/>
    <s v="ja"/>
  </r>
  <r>
    <s v="Q 3.3"/>
    <x v="543"/>
    <x v="509"/>
    <x v="538"/>
    <m/>
    <x v="0"/>
    <x v="1"/>
    <s v="ja"/>
  </r>
  <r>
    <s v="Q 3.4"/>
    <x v="544"/>
    <x v="510"/>
    <x v="539"/>
    <m/>
    <x v="0"/>
    <x v="1"/>
    <s v="ja"/>
  </r>
  <r>
    <s v="Q 4"/>
    <x v="545"/>
    <x v="511"/>
    <x v="540"/>
    <m/>
    <x v="0"/>
    <x v="1"/>
    <s v="ja"/>
  </r>
  <r>
    <s v="Q 4.1"/>
    <x v="546"/>
    <x v="512"/>
    <x v="541"/>
    <m/>
    <x v="0"/>
    <x v="1"/>
    <s v="ja"/>
  </r>
  <r>
    <s v="Q 4.2"/>
    <x v="547"/>
    <x v="513"/>
    <x v="537"/>
    <m/>
    <x v="0"/>
    <x v="1"/>
    <s v="ja"/>
  </r>
  <r>
    <s v="Q 4.3"/>
    <x v="548"/>
    <x v="514"/>
    <x v="542"/>
    <m/>
    <x v="0"/>
    <x v="1"/>
    <s v="ja"/>
  </r>
  <r>
    <s v="Q 4.4"/>
    <x v="549"/>
    <x v="515"/>
    <x v="543"/>
    <m/>
    <x v="0"/>
    <x v="1"/>
    <s v="ja"/>
  </r>
  <r>
    <s v="Q 5"/>
    <x v="550"/>
    <x v="516"/>
    <x v="544"/>
    <m/>
    <x v="0"/>
    <x v="1"/>
    <s v="ja"/>
  </r>
  <r>
    <s v="Q 5.1"/>
    <x v="551"/>
    <x v="517"/>
    <x v="545"/>
    <m/>
    <x v="0"/>
    <x v="1"/>
    <s v="ja"/>
  </r>
  <r>
    <s v="Q 5.2"/>
    <x v="552"/>
    <x v="518"/>
    <x v="546"/>
    <m/>
    <x v="0"/>
    <x v="1"/>
    <s v="ja"/>
  </r>
  <r>
    <s v="Q 5.3"/>
    <x v="553"/>
    <x v="519"/>
    <x v="547"/>
    <m/>
    <x v="0"/>
    <x v="1"/>
    <s v="ja"/>
  </r>
  <r>
    <s v="Q 6"/>
    <x v="554"/>
    <x v="520"/>
    <x v="548"/>
    <m/>
    <x v="0"/>
    <x v="1"/>
    <s v="ja"/>
  </r>
  <r>
    <s v="Q 6.1"/>
    <x v="555"/>
    <x v="521"/>
    <x v="549"/>
    <m/>
    <x v="0"/>
    <x v="1"/>
    <s v="ja"/>
  </r>
  <r>
    <s v="Q 6.2"/>
    <x v="556"/>
    <x v="522"/>
    <x v="550"/>
    <m/>
    <x v="0"/>
    <x v="1"/>
    <s v="ja"/>
  </r>
  <r>
    <s v="Q 6.3"/>
    <x v="557"/>
    <x v="523"/>
    <x v="551"/>
    <m/>
    <x v="0"/>
    <x v="1"/>
    <s v="ja"/>
  </r>
  <r>
    <s v="R"/>
    <x v="558"/>
    <x v="524"/>
    <x v="552"/>
    <m/>
    <x v="0"/>
    <x v="0"/>
    <s v="nein / nur Anzeigen"/>
  </r>
  <r>
    <s v="R 1"/>
    <x v="559"/>
    <x v="525"/>
    <x v="553"/>
    <m/>
    <x v="0"/>
    <x v="1"/>
    <s v="ja"/>
  </r>
  <r>
    <s v="R 1.1"/>
    <x v="560"/>
    <x v="526"/>
    <x v="554"/>
    <m/>
    <x v="0"/>
    <x v="1"/>
    <s v="ja"/>
  </r>
  <r>
    <s v="R 1.2"/>
    <x v="561"/>
    <x v="527"/>
    <x v="555"/>
    <m/>
    <x v="0"/>
    <x v="1"/>
    <s v="ja"/>
  </r>
  <r>
    <s v="R 1.3"/>
    <x v="562"/>
    <x v="528"/>
    <x v="556"/>
    <m/>
    <x v="0"/>
    <x v="1"/>
    <s v="ja"/>
  </r>
  <r>
    <s v="R 1.4"/>
    <x v="563"/>
    <x v="325"/>
    <x v="557"/>
    <m/>
    <x v="0"/>
    <x v="1"/>
    <s v="ja"/>
  </r>
  <r>
    <s v="R 1.5"/>
    <x v="564"/>
    <x v="529"/>
    <x v="558"/>
    <m/>
    <x v="0"/>
    <x v="1"/>
    <s v="ja"/>
  </r>
  <r>
    <s v="R 2"/>
    <x v="565"/>
    <x v="530"/>
    <x v="559"/>
    <m/>
    <x v="1"/>
    <x v="0"/>
    <s v="nein / Eingabe ZB neu mappen"/>
  </r>
  <r>
    <s v="R 2.1"/>
    <x v="566"/>
    <x v="531"/>
    <x v="560"/>
    <m/>
    <x v="1"/>
    <x v="0"/>
    <s v="nein / Eingabe ZB neu mappen"/>
  </r>
  <r>
    <s v="R 2.2"/>
    <x v="567"/>
    <x v="532"/>
    <x v="561"/>
    <m/>
    <x v="1"/>
    <x v="0"/>
    <s v="nein / Eingabe ZB neu mappen"/>
  </r>
  <r>
    <s v="R 2.3"/>
    <x v="568"/>
    <x v="533"/>
    <x v="562"/>
    <m/>
    <x v="1"/>
    <x v="0"/>
    <s v="nein / Eingabe ZB neu mappen"/>
  </r>
  <r>
    <s v="R 2.4"/>
    <x v="569"/>
    <x v="534"/>
    <x v="563"/>
    <m/>
    <x v="1"/>
    <x v="0"/>
    <s v="nein / Eingabe ZB neu mappen"/>
  </r>
  <r>
    <s v="R 3"/>
    <x v="570"/>
    <x v="535"/>
    <x v="564"/>
    <m/>
    <x v="0"/>
    <x v="1"/>
    <s v="ja"/>
  </r>
  <r>
    <s v="R 3.1"/>
    <x v="571"/>
    <x v="536"/>
    <x v="565"/>
    <m/>
    <x v="0"/>
    <x v="1"/>
    <s v="ja"/>
  </r>
  <r>
    <s v="R 3.2"/>
    <x v="572"/>
    <x v="537"/>
    <x v="566"/>
    <m/>
    <x v="0"/>
    <x v="1"/>
    <s v="ja"/>
  </r>
  <r>
    <s v="R 3.3"/>
    <x v="573"/>
    <x v="538"/>
    <x v="567"/>
    <m/>
    <x v="0"/>
    <x v="1"/>
    <s v="ja"/>
  </r>
  <r>
    <s v="R 3.4"/>
    <x v="574"/>
    <x v="539"/>
    <x v="568"/>
    <m/>
    <x v="0"/>
    <x v="1"/>
    <s v="ja"/>
  </r>
  <r>
    <s v="R 3.5"/>
    <x v="575"/>
    <x v="540"/>
    <x v="569"/>
    <m/>
    <x v="0"/>
    <x v="1"/>
    <s v="ja"/>
  </r>
  <r>
    <s v="R 3.6"/>
    <x v="576"/>
    <x v="541"/>
    <x v="570"/>
    <m/>
    <x v="0"/>
    <x v="1"/>
    <s v="ja"/>
  </r>
  <r>
    <s v="R 3.7"/>
    <x v="577"/>
    <x v="542"/>
    <x v="571"/>
    <m/>
    <x v="0"/>
    <x v="1"/>
    <s v="ja"/>
  </r>
  <r>
    <s v="R 4"/>
    <x v="578"/>
    <x v="543"/>
    <x v="572"/>
    <m/>
    <x v="0"/>
    <x v="1"/>
    <s v="ja"/>
  </r>
  <r>
    <s v="R 4.1"/>
    <x v="579"/>
    <x v="544"/>
    <x v="573"/>
    <m/>
    <x v="0"/>
    <x v="1"/>
    <s v="ja"/>
  </r>
  <r>
    <s v="R 4.2"/>
    <x v="580"/>
    <x v="545"/>
    <x v="574"/>
    <m/>
    <x v="0"/>
    <x v="1"/>
    <s v="ja"/>
  </r>
  <r>
    <s v="R 4.3"/>
    <x v="581"/>
    <x v="546"/>
    <x v="575"/>
    <m/>
    <x v="0"/>
    <x v="1"/>
    <s v="ja"/>
  </r>
  <r>
    <s v="R 4.4"/>
    <x v="582"/>
    <x v="547"/>
    <x v="576"/>
    <m/>
    <x v="0"/>
    <x v="1"/>
    <s v="ja"/>
  </r>
  <r>
    <s v="R 5"/>
    <x v="583"/>
    <x v="548"/>
    <x v="577"/>
    <m/>
    <x v="0"/>
    <x v="0"/>
    <s v="nein / nur Anzeigen"/>
  </r>
  <r>
    <s v="R 5.1"/>
    <x v="584"/>
    <x v="549"/>
    <x v="578"/>
    <m/>
    <x v="1"/>
    <x v="0"/>
    <s v="nein / Eingabe ZB neu mappen"/>
  </r>
  <r>
    <s v="R 5.2"/>
    <x v="585"/>
    <x v="550"/>
    <x v="579"/>
    <m/>
    <x v="1"/>
    <x v="0"/>
    <s v="nein / Eingabe ZB neu mappen"/>
  </r>
  <r>
    <s v="R 5.3"/>
    <x v="586"/>
    <x v="551"/>
    <x v="580"/>
    <m/>
    <x v="1"/>
    <x v="0"/>
    <s v="nein / Eingabe ZB neu mappen"/>
  </r>
  <r>
    <s v="R 5.4"/>
    <x v="587"/>
    <x v="552"/>
    <x v="581"/>
    <m/>
    <x v="1"/>
    <x v="0"/>
    <s v="nein / Eingabe ZB neu mappen"/>
  </r>
  <r>
    <s v="R 6"/>
    <x v="588"/>
    <x v="553"/>
    <x v="582"/>
    <m/>
    <x v="0"/>
    <x v="0"/>
    <s v="nein / nur Anzeigen"/>
  </r>
  <r>
    <s v="R 6.1"/>
    <x v="589"/>
    <x v="554"/>
    <x v="583"/>
    <m/>
    <x v="1"/>
    <x v="0"/>
    <s v="nein / Eingabe ZB neu mappen"/>
  </r>
  <r>
    <s v="R 6.2"/>
    <x v="590"/>
    <x v="555"/>
    <x v="584"/>
    <m/>
    <x v="1"/>
    <x v="0"/>
    <s v="nein / Eingabe ZB neu mappen"/>
  </r>
  <r>
    <s v="S"/>
    <x v="591"/>
    <x v="556"/>
    <x v="585"/>
    <m/>
    <x v="1"/>
    <x v="0"/>
    <s v="nein"/>
  </r>
  <r>
    <s v="S 0"/>
    <x v="592"/>
    <x v="556"/>
    <x v="585"/>
    <m/>
    <x v="0"/>
    <x v="1"/>
    <s v="ja"/>
  </r>
  <r>
    <s v="S 1"/>
    <x v="593"/>
    <x v="557"/>
    <x v="586"/>
    <m/>
    <x v="0"/>
    <x v="1"/>
    <s v="ja"/>
  </r>
  <r>
    <s v="S 1.1"/>
    <x v="594"/>
    <x v="558"/>
    <x v="587"/>
    <m/>
    <x v="0"/>
    <x v="0"/>
    <s v="nein / nur Anzeigen"/>
  </r>
  <r>
    <s v="S 1.2"/>
    <x v="595"/>
    <x v="559"/>
    <x v="588"/>
    <m/>
    <x v="0"/>
    <x v="0"/>
    <s v="nein / nur Anzeigen"/>
  </r>
  <r>
    <s v="S 1.3"/>
    <x v="596"/>
    <x v="560"/>
    <x v="589"/>
    <m/>
    <x v="0"/>
    <x v="0"/>
    <s v="nein / nur Anzeigen"/>
  </r>
  <r>
    <s v="S 1.4"/>
    <x v="597"/>
    <x v="561"/>
    <x v="590"/>
    <m/>
    <x v="0"/>
    <x v="0"/>
    <s v="nein / nur Anzeigen"/>
  </r>
  <r>
    <s v="S 2"/>
    <x v="598"/>
    <x v="562"/>
    <x v="591"/>
    <m/>
    <x v="0"/>
    <x v="1"/>
    <s v="ja"/>
  </r>
  <r>
    <s v="S 2.1"/>
    <x v="599"/>
    <x v="563"/>
    <x v="592"/>
    <m/>
    <x v="0"/>
    <x v="0"/>
    <s v="nein / nur Anzeigen"/>
  </r>
  <r>
    <s v="S 2.2"/>
    <x v="600"/>
    <x v="564"/>
    <x v="593"/>
    <m/>
    <x v="0"/>
    <x v="0"/>
    <s v="nein / nur Anzeigen"/>
  </r>
  <r>
    <s v="S 2.3"/>
    <x v="601"/>
    <x v="565"/>
    <x v="594"/>
    <m/>
    <x v="0"/>
    <x v="0"/>
    <s v="nein / nur Anzeigen"/>
  </r>
  <r>
    <s v="S 2.4"/>
    <x v="602"/>
    <x v="566"/>
    <x v="595"/>
    <m/>
    <x v="0"/>
    <x v="0"/>
    <s v="nein / nur Anzeigen"/>
  </r>
  <r>
    <s v="S 3"/>
    <x v="603"/>
    <x v="567"/>
    <x v="596"/>
    <m/>
    <x v="0"/>
    <x v="1"/>
    <s v="ja"/>
  </r>
  <r>
    <s v="S 3.1"/>
    <x v="604"/>
    <x v="568"/>
    <x v="597"/>
    <m/>
    <x v="0"/>
    <x v="0"/>
    <s v="nein / nur Anzeigen"/>
  </r>
  <r>
    <s v="S 3.2"/>
    <x v="605"/>
    <x v="569"/>
    <x v="598"/>
    <m/>
    <x v="0"/>
    <x v="0"/>
    <s v="nein / nur Anzeigen"/>
  </r>
  <r>
    <s v="S 3.3"/>
    <x v="606"/>
    <x v="570"/>
    <x v="599"/>
    <m/>
    <x v="0"/>
    <x v="0"/>
    <s v="nein / nur Anzeigen"/>
  </r>
  <r>
    <s v="S 3.4"/>
    <x v="607"/>
    <x v="571"/>
    <x v="600"/>
    <m/>
    <x v="0"/>
    <x v="0"/>
    <s v="nein / nur Anzeigen"/>
  </r>
  <r>
    <s v="S 3.5"/>
    <x v="608"/>
    <x v="572"/>
    <x v="601"/>
    <m/>
    <x v="0"/>
    <x v="0"/>
    <s v="nein / nur Anzeigen"/>
  </r>
  <r>
    <s v="S 4"/>
    <x v="609"/>
    <x v="142"/>
    <x v="602"/>
    <m/>
    <x v="0"/>
    <x v="1"/>
    <s v="ja"/>
  </r>
  <r>
    <s v="S 4.1"/>
    <x v="610"/>
    <x v="573"/>
    <x v="603"/>
    <m/>
    <x v="0"/>
    <x v="0"/>
    <s v="nein / nur Anzeigen"/>
  </r>
  <r>
    <s v="S 4.2"/>
    <x v="611"/>
    <x v="574"/>
    <x v="604"/>
    <m/>
    <x v="0"/>
    <x v="0"/>
    <s v="nein / nur Anzeigen"/>
  </r>
  <r>
    <s v="S 4.3"/>
    <x v="612"/>
    <x v="144"/>
    <x v="605"/>
    <m/>
    <x v="0"/>
    <x v="0"/>
    <s v="nein / nur Anzeigen"/>
  </r>
  <r>
    <s v="S 4.4"/>
    <x v="613"/>
    <x v="575"/>
    <x v="606"/>
    <m/>
    <x v="0"/>
    <x v="0"/>
    <s v="nein / nur Anzeigen"/>
  </r>
  <r>
    <s v="S 5"/>
    <x v="614"/>
    <x v="576"/>
    <x v="607"/>
    <m/>
    <x v="0"/>
    <x v="1"/>
    <s v="ja"/>
  </r>
  <r>
    <s v="S 5.1"/>
    <x v="615"/>
    <x v="107"/>
    <x v="608"/>
    <m/>
    <x v="0"/>
    <x v="0"/>
    <s v="nein / nur Anzeigen"/>
  </r>
  <r>
    <s v="S 5.2"/>
    <x v="616"/>
    <x v="577"/>
    <x v="609"/>
    <m/>
    <x v="0"/>
    <x v="0"/>
    <s v="nein / nur Anzeigen"/>
  </r>
  <r>
    <s v="S 5.3"/>
    <x v="617"/>
    <x v="578"/>
    <x v="610"/>
    <m/>
    <x v="0"/>
    <x v="0"/>
    <s v="nein / nur Anzeigen"/>
  </r>
  <r>
    <s v="S 5.4"/>
    <x v="618"/>
    <x v="579"/>
    <x v="611"/>
    <m/>
    <x v="0"/>
    <x v="0"/>
    <s v="nein / nur Anzeigen"/>
  </r>
  <r>
    <s v="S 6"/>
    <x v="619"/>
    <x v="115"/>
    <x v="612"/>
    <m/>
    <x v="0"/>
    <x v="1"/>
    <s v="ja"/>
  </r>
  <r>
    <s v="S 6.1"/>
    <x v="620"/>
    <x v="580"/>
    <x v="613"/>
    <m/>
    <x v="0"/>
    <x v="0"/>
    <s v="nein / nur Anzeigen"/>
  </r>
  <r>
    <s v="S 6.2"/>
    <x v="621"/>
    <x v="117"/>
    <x v="614"/>
    <m/>
    <x v="0"/>
    <x v="0"/>
    <s v="nein / nur Anzeigen"/>
  </r>
  <r>
    <s v="S 6.3"/>
    <x v="622"/>
    <x v="118"/>
    <x v="615"/>
    <m/>
    <x v="0"/>
    <x v="0"/>
    <s v="nein / nur Anzeigen"/>
  </r>
  <r>
    <s v="S 6.4"/>
    <x v="623"/>
    <x v="581"/>
    <x v="616"/>
    <m/>
    <x v="0"/>
    <x v="0"/>
    <s v="nein / nur Anzeigen"/>
  </r>
  <r>
    <s v="S 6.5"/>
    <x v="624"/>
    <x v="582"/>
    <x v="617"/>
    <m/>
    <x v="0"/>
    <x v="0"/>
    <s v="nein / nur Anzeigen"/>
  </r>
  <r>
    <s v="S 6.6"/>
    <x v="625"/>
    <x v="335"/>
    <x v="618"/>
    <m/>
    <x v="0"/>
    <x v="0"/>
    <s v="nein / nur Anzeigen"/>
  </r>
  <r>
    <s v="S 7"/>
    <x v="626"/>
    <x v="583"/>
    <x v="619"/>
    <m/>
    <x v="0"/>
    <x v="1"/>
    <s v="ja"/>
  </r>
  <r>
    <s v="S 7.1"/>
    <x v="627"/>
    <x v="121"/>
    <x v="620"/>
    <m/>
    <x v="0"/>
    <x v="0"/>
    <s v="nein / nur Anzeigen"/>
  </r>
  <r>
    <s v="S 7.2"/>
    <x v="628"/>
    <x v="584"/>
    <x v="621"/>
    <m/>
    <x v="0"/>
    <x v="0"/>
    <s v="nein / nur Anzeigen"/>
  </r>
  <r>
    <s v="S 7.3"/>
    <x v="629"/>
    <x v="123"/>
    <x v="622"/>
    <m/>
    <x v="0"/>
    <x v="0"/>
    <s v="nein / nur Anzeigen"/>
  </r>
  <r>
    <s v="S 7.4"/>
    <x v="630"/>
    <x v="124"/>
    <x v="623"/>
    <m/>
    <x v="0"/>
    <x v="0"/>
    <s v="nein / nur Anzeigen"/>
  </r>
  <r>
    <s v="S 7.5"/>
    <x v="631"/>
    <x v="125"/>
    <x v="624"/>
    <m/>
    <x v="0"/>
    <x v="0"/>
    <s v="nein / nur Anzeigen"/>
  </r>
  <r>
    <s v="T"/>
    <x v="632"/>
    <x v="585"/>
    <x v="625"/>
    <m/>
    <x v="0"/>
    <x v="0"/>
    <s v="nein / nur Anzeigen"/>
  </r>
  <r>
    <s v="T 1"/>
    <x v="633"/>
    <x v="586"/>
    <x v="626"/>
    <m/>
    <x v="0"/>
    <x v="1"/>
    <s v="ja"/>
  </r>
  <r>
    <s v="T 1.1"/>
    <x v="634"/>
    <x v="587"/>
    <x v="627"/>
    <m/>
    <x v="0"/>
    <x v="1"/>
    <s v="ja"/>
  </r>
  <r>
    <s v="T 1.2"/>
    <x v="635"/>
    <x v="588"/>
    <x v="628"/>
    <m/>
    <x v="0"/>
    <x v="1"/>
    <s v="ja"/>
  </r>
  <r>
    <s v="T 2"/>
    <x v="636"/>
    <x v="589"/>
    <x v="629"/>
    <m/>
    <x v="0"/>
    <x v="0"/>
    <s v="nein / nur Anzeigen"/>
  </r>
  <r>
    <s v="T 2.1"/>
    <x v="637"/>
    <x v="590"/>
    <x v="630"/>
    <m/>
    <x v="1"/>
    <x v="0"/>
    <s v="nein"/>
  </r>
  <r>
    <s v="T 2.2"/>
    <x v="638"/>
    <x v="591"/>
    <x v="631"/>
    <m/>
    <x v="1"/>
    <x v="0"/>
    <s v="nein"/>
  </r>
  <r>
    <s v="T 2.3"/>
    <x v="639"/>
    <x v="592"/>
    <x v="632"/>
    <m/>
    <x v="1"/>
    <x v="0"/>
    <s v="nein"/>
  </r>
  <r>
    <s v="T 2.4"/>
    <x v="640"/>
    <x v="593"/>
    <x v="633"/>
    <m/>
    <x v="1"/>
    <x v="0"/>
    <s v="nein"/>
  </r>
  <r>
    <s v="T 2.5"/>
    <x v="641"/>
    <x v="594"/>
    <x v="634"/>
    <m/>
    <x v="1"/>
    <x v="0"/>
    <s v="nein"/>
  </r>
  <r>
    <s v="T 3"/>
    <x v="642"/>
    <x v="595"/>
    <x v="635"/>
    <m/>
    <x v="0"/>
    <x v="0"/>
    <s v="nein / nur Anzeigen"/>
  </r>
  <r>
    <s v="T 3.1"/>
    <x v="643"/>
    <x v="596"/>
    <x v="636"/>
    <m/>
    <x v="1"/>
    <x v="0"/>
    <s v="nein"/>
  </r>
  <r>
    <s v="T 3.2"/>
    <x v="644"/>
    <x v="130"/>
    <x v="637"/>
    <m/>
    <x v="1"/>
    <x v="0"/>
    <s v="nein"/>
  </r>
  <r>
    <s v="T 3.3"/>
    <x v="645"/>
    <x v="597"/>
    <x v="638"/>
    <m/>
    <x v="1"/>
    <x v="0"/>
    <s v="nein"/>
  </r>
  <r>
    <s v="T 3.4"/>
    <x v="646"/>
    <x v="133"/>
    <x v="639"/>
    <m/>
    <x v="1"/>
    <x v="0"/>
    <s v="nein"/>
  </r>
  <r>
    <s v="T 3.5"/>
    <x v="647"/>
    <x v="598"/>
    <x v="640"/>
    <m/>
    <x v="1"/>
    <x v="0"/>
    <s v="nein"/>
  </r>
  <r>
    <s v="T 3.6"/>
    <x v="648"/>
    <x v="137"/>
    <x v="641"/>
    <m/>
    <x v="1"/>
    <x v="0"/>
    <s v="nein"/>
  </r>
  <r>
    <s v="T 3.7"/>
    <x v="649"/>
    <x v="599"/>
    <x v="642"/>
    <m/>
    <x v="1"/>
    <x v="0"/>
    <s v="nein"/>
  </r>
  <r>
    <s v="T 3.8"/>
    <x v="650"/>
    <x v="140"/>
    <x v="643"/>
    <m/>
    <x v="1"/>
    <x v="0"/>
    <s v="nein"/>
  </r>
  <r>
    <s v="T 4"/>
    <x v="651"/>
    <x v="600"/>
    <x v="644"/>
    <m/>
    <x v="0"/>
    <x v="0"/>
    <s v="nein / nur Anzeigen"/>
  </r>
  <r>
    <s v="T 4.1"/>
    <x v="652"/>
    <x v="601"/>
    <x v="645"/>
    <m/>
    <x v="1"/>
    <x v="0"/>
    <s v="nein"/>
  </r>
  <r>
    <s v="T 4.2"/>
    <x v="653"/>
    <x v="602"/>
    <x v="154"/>
    <m/>
    <x v="1"/>
    <x v="0"/>
    <s v="nein"/>
  </r>
  <r>
    <s v="T 4.3"/>
    <x v="654"/>
    <x v="603"/>
    <x v="646"/>
    <m/>
    <x v="1"/>
    <x v="0"/>
    <s v="nein"/>
  </r>
  <r>
    <s v="T 4.4"/>
    <x v="655"/>
    <x v="40"/>
    <x v="647"/>
    <m/>
    <x v="1"/>
    <x v="0"/>
    <s v="nein"/>
  </r>
  <r>
    <s v="T 4.5"/>
    <x v="656"/>
    <x v="604"/>
    <x v="648"/>
    <m/>
    <x v="1"/>
    <x v="0"/>
    <s v="nein"/>
  </r>
  <r>
    <s v="T 4.6"/>
    <x v="657"/>
    <x v="605"/>
    <x v="649"/>
    <m/>
    <x v="1"/>
    <x v="0"/>
    <s v="nein"/>
  </r>
  <r>
    <s v="T 4.7"/>
    <x v="658"/>
    <x v="606"/>
    <x v="650"/>
    <m/>
    <x v="1"/>
    <x v="0"/>
    <s v="nein"/>
  </r>
  <r>
    <s v="T 5"/>
    <x v="659"/>
    <x v="607"/>
    <x v="651"/>
    <m/>
    <x v="0"/>
    <x v="1"/>
    <s v="ja"/>
  </r>
  <r>
    <s v="T 5.1"/>
    <x v="660"/>
    <x v="608"/>
    <x v="652"/>
    <m/>
    <x v="0"/>
    <x v="1"/>
    <s v="ja"/>
  </r>
  <r>
    <s v="T 5.2"/>
    <x v="661"/>
    <x v="609"/>
    <x v="653"/>
    <m/>
    <x v="0"/>
    <x v="1"/>
    <s v="ja"/>
  </r>
  <r>
    <s v="T 5.3"/>
    <x v="662"/>
    <x v="610"/>
    <x v="654"/>
    <m/>
    <x v="0"/>
    <x v="1"/>
    <s v="ja"/>
  </r>
  <r>
    <s v="T 5.4"/>
    <x v="663"/>
    <x v="295"/>
    <x v="297"/>
    <m/>
    <x v="0"/>
    <x v="1"/>
    <s v="ja"/>
  </r>
  <r>
    <s v="T 5.5"/>
    <x v="664"/>
    <x v="611"/>
    <x v="655"/>
    <m/>
    <x v="0"/>
    <x v="1"/>
    <s v="ja"/>
  </r>
  <r>
    <s v="T 5.6"/>
    <x v="665"/>
    <x v="612"/>
    <x v="656"/>
    <m/>
    <x v="0"/>
    <x v="1"/>
    <s v="ja"/>
  </r>
  <r>
    <s v="T 6"/>
    <x v="666"/>
    <x v="613"/>
    <x v="657"/>
    <m/>
    <x v="0"/>
    <x v="0"/>
    <s v="nein / nur Anzeigen"/>
  </r>
  <r>
    <s v="T 6.1"/>
    <x v="667"/>
    <x v="355"/>
    <x v="658"/>
    <m/>
    <x v="1"/>
    <x v="0"/>
    <s v="nein"/>
  </r>
  <r>
    <s v="T 6.2"/>
    <x v="668"/>
    <x v="614"/>
    <x v="659"/>
    <m/>
    <x v="1"/>
    <x v="0"/>
    <s v="nein"/>
  </r>
  <r>
    <s v="V"/>
    <x v="669"/>
    <x v="615"/>
    <x v="660"/>
    <m/>
    <x v="0"/>
    <x v="0"/>
    <s v="nein / nur Anzeigen"/>
  </r>
  <r>
    <s v="V 1"/>
    <x v="670"/>
    <x v="616"/>
    <x v="661"/>
    <m/>
    <x v="1"/>
    <x v="0"/>
    <s v="nein"/>
  </r>
  <r>
    <s v="V 1.1"/>
    <x v="671"/>
    <x v="617"/>
    <x v="662"/>
    <m/>
    <x v="1"/>
    <x v="0"/>
    <s v="nein"/>
  </r>
  <r>
    <s v="V 1.2"/>
    <x v="672"/>
    <x v="618"/>
    <x v="663"/>
    <m/>
    <x v="1"/>
    <x v="0"/>
    <s v="nein"/>
  </r>
  <r>
    <s v="V 1.3"/>
    <x v="673"/>
    <x v="619"/>
    <x v="664"/>
    <m/>
    <x v="1"/>
    <x v="0"/>
    <s v="nein"/>
  </r>
  <r>
    <s v="V 1.4"/>
    <x v="674"/>
    <x v="620"/>
    <x v="665"/>
    <m/>
    <x v="1"/>
    <x v="0"/>
    <s v="nein"/>
  </r>
  <r>
    <s v="V 1.5"/>
    <x v="675"/>
    <x v="621"/>
    <x v="666"/>
    <m/>
    <x v="1"/>
    <x v="0"/>
    <s v="nein"/>
  </r>
  <r>
    <s v="V 1.6"/>
    <x v="676"/>
    <x v="622"/>
    <x v="667"/>
    <m/>
    <x v="1"/>
    <x v="0"/>
    <s v="nein"/>
  </r>
  <r>
    <s v="V 1.7"/>
    <x v="677"/>
    <x v="623"/>
    <x v="668"/>
    <m/>
    <x v="1"/>
    <x v="0"/>
    <s v="nein"/>
  </r>
  <r>
    <s v="V 2"/>
    <x v="678"/>
    <x v="624"/>
    <x v="669"/>
    <m/>
    <x v="1"/>
    <x v="0"/>
    <s v="nein"/>
  </r>
  <r>
    <s v="V 2.1"/>
    <x v="679"/>
    <x v="625"/>
    <x v="670"/>
    <m/>
    <x v="1"/>
    <x v="0"/>
    <s v="nein"/>
  </r>
  <r>
    <s v="V 2.2"/>
    <x v="680"/>
    <x v="626"/>
    <x v="671"/>
    <m/>
    <x v="1"/>
    <x v="0"/>
    <s v="nein"/>
  </r>
  <r>
    <s v="V 3"/>
    <x v="681"/>
    <x v="627"/>
    <x v="672"/>
    <m/>
    <x v="1"/>
    <x v="0"/>
    <s v="nein"/>
  </r>
  <r>
    <s v="V 3.1"/>
    <x v="682"/>
    <x v="628"/>
    <x v="673"/>
    <m/>
    <x v="1"/>
    <x v="0"/>
    <s v="nein"/>
  </r>
  <r>
    <s v="V 3.2"/>
    <x v="683"/>
    <x v="629"/>
    <x v="674"/>
    <m/>
    <x v="1"/>
    <x v="0"/>
    <s v="nein"/>
  </r>
  <r>
    <s v="V 3.3"/>
    <x v="684"/>
    <x v="630"/>
    <x v="675"/>
    <m/>
    <x v="1"/>
    <x v="0"/>
    <s v="nein"/>
  </r>
  <r>
    <s v="V 3.4"/>
    <x v="685"/>
    <x v="631"/>
    <x v="676"/>
    <m/>
    <x v="1"/>
    <x v="0"/>
    <s v="nein"/>
  </r>
  <r>
    <s v="V 3.5"/>
    <x v="686"/>
    <x v="632"/>
    <x v="677"/>
    <m/>
    <x v="1"/>
    <x v="0"/>
    <s v="nein"/>
  </r>
  <r>
    <s v="V 3.6"/>
    <x v="687"/>
    <x v="633"/>
    <x v="678"/>
    <m/>
    <x v="1"/>
    <x v="0"/>
    <s v="nein"/>
  </r>
  <r>
    <s v="V 3.7"/>
    <x v="688"/>
    <x v="634"/>
    <x v="679"/>
    <m/>
    <x v="1"/>
    <x v="0"/>
    <s v="nein"/>
  </r>
  <r>
    <s v="W"/>
    <x v="689"/>
    <x v="635"/>
    <x v="680"/>
    <m/>
    <x v="0"/>
    <x v="0"/>
    <s v="nein / nur Anzeigen"/>
  </r>
  <r>
    <s v="W 1"/>
    <x v="690"/>
    <x v="636"/>
    <x v="681"/>
    <m/>
    <x v="0"/>
    <x v="0"/>
    <s v="nein / nur Anzeigen"/>
  </r>
  <r>
    <s v="W 1.1"/>
    <x v="691"/>
    <x v="637"/>
    <x v="682"/>
    <m/>
    <x v="1"/>
    <x v="0"/>
    <s v="nein"/>
  </r>
  <r>
    <s v="W 1.2"/>
    <x v="692"/>
    <x v="638"/>
    <x v="683"/>
    <m/>
    <x v="1"/>
    <x v="0"/>
    <s v="nein"/>
  </r>
  <r>
    <s v="W 2"/>
    <x v="693"/>
    <x v="639"/>
    <x v="684"/>
    <m/>
    <x v="1"/>
    <x v="0"/>
    <s v="nein"/>
  </r>
  <r>
    <s v="W 2.1"/>
    <x v="694"/>
    <x v="640"/>
    <x v="685"/>
    <m/>
    <x v="1"/>
    <x v="0"/>
    <s v="nein"/>
  </r>
  <r>
    <s v="W 2.2"/>
    <x v="695"/>
    <x v="641"/>
    <x v="686"/>
    <m/>
    <x v="1"/>
    <x v="0"/>
    <s v="nein"/>
  </r>
  <r>
    <s v="W 2.3"/>
    <x v="696"/>
    <x v="642"/>
    <x v="687"/>
    <m/>
    <x v="1"/>
    <x v="0"/>
    <s v="nein"/>
  </r>
  <r>
    <s v="W 3"/>
    <x v="697"/>
    <x v="643"/>
    <x v="688"/>
    <m/>
    <x v="1"/>
    <x v="0"/>
    <s v="nein"/>
  </r>
  <r>
    <s v="W 3.1"/>
    <x v="698"/>
    <x v="644"/>
    <x v="689"/>
    <m/>
    <x v="1"/>
    <x v="0"/>
    <s v="nein"/>
  </r>
  <r>
    <s v="W 3.2"/>
    <x v="699"/>
    <x v="645"/>
    <x v="690"/>
    <m/>
    <x v="1"/>
    <x v="0"/>
    <s v="nein"/>
  </r>
  <r>
    <s v="W 4"/>
    <x v="700"/>
    <x v="646"/>
    <x v="691"/>
    <m/>
    <x v="1"/>
    <x v="0"/>
    <s v="nein"/>
  </r>
  <r>
    <s v="W 4.1"/>
    <x v="701"/>
    <x v="647"/>
    <x v="692"/>
    <m/>
    <x v="1"/>
    <x v="0"/>
    <s v="nein"/>
  </r>
  <r>
    <s v="W 4.2"/>
    <x v="702"/>
    <x v="648"/>
    <x v="693"/>
    <m/>
    <x v="1"/>
    <x v="0"/>
    <s v="nein"/>
  </r>
  <r>
    <s v="W 4.3"/>
    <x v="703"/>
    <x v="649"/>
    <x v="694"/>
    <m/>
    <x v="1"/>
    <x v="0"/>
    <s v="nein"/>
  </r>
  <r>
    <s v="W 5"/>
    <x v="704"/>
    <x v="650"/>
    <x v="695"/>
    <m/>
    <x v="1"/>
    <x v="0"/>
    <s v="nein"/>
  </r>
  <r>
    <s v="W 5.1"/>
    <x v="705"/>
    <x v="651"/>
    <x v="696"/>
    <m/>
    <x v="1"/>
    <x v="0"/>
    <s v="nein"/>
  </r>
  <r>
    <s v="W 6"/>
    <x v="706"/>
    <x v="652"/>
    <x v="697"/>
    <m/>
    <x v="1"/>
    <x v="0"/>
    <s v="nein"/>
  </r>
  <r>
    <s v="W 6.1"/>
    <x v="707"/>
    <x v="653"/>
    <x v="698"/>
    <m/>
    <x v="1"/>
    <x v="0"/>
    <s v="nein"/>
  </r>
  <r>
    <s v="W 6.2"/>
    <x v="708"/>
    <x v="654"/>
    <x v="699"/>
    <m/>
    <x v="1"/>
    <x v="0"/>
    <s v="nein"/>
  </r>
  <r>
    <s v="W 6.3"/>
    <x v="709"/>
    <x v="655"/>
    <x v="700"/>
    <m/>
    <x v="1"/>
    <x v="0"/>
    <s v="nein"/>
  </r>
  <r>
    <s v="W 6.4"/>
    <x v="710"/>
    <x v="656"/>
    <x v="701"/>
    <m/>
    <x v="1"/>
    <x v="0"/>
    <s v="nein"/>
  </r>
  <r>
    <s v="W 7"/>
    <x v="711"/>
    <x v="657"/>
    <x v="702"/>
    <m/>
    <x v="1"/>
    <x v="0"/>
    <s v="nein"/>
  </r>
  <r>
    <s v="W 7.1"/>
    <x v="712"/>
    <x v="658"/>
    <x v="703"/>
    <m/>
    <x v="1"/>
    <x v="0"/>
    <s v="nein"/>
  </r>
  <r>
    <s v="W 7.2"/>
    <x v="713"/>
    <x v="659"/>
    <x v="704"/>
    <m/>
    <x v="1"/>
    <x v="0"/>
    <s v="nein"/>
  </r>
  <r>
    <s v="Y"/>
    <x v="714"/>
    <x v="660"/>
    <x v="705"/>
    <m/>
    <x v="0"/>
    <x v="0"/>
    <s v="nein / nur Anzeigen"/>
  </r>
  <r>
    <s v="Y 1"/>
    <x v="715"/>
    <x v="661"/>
    <x v="706"/>
    <m/>
    <x v="1"/>
    <x v="0"/>
    <s v="nein"/>
  </r>
  <r>
    <s v="Y 1.1"/>
    <x v="716"/>
    <x v="661"/>
    <x v="706"/>
    <m/>
    <x v="1"/>
    <x v="0"/>
    <s v="nein"/>
  </r>
  <r>
    <s v="Y 2"/>
    <x v="717"/>
    <x v="662"/>
    <x v="707"/>
    <m/>
    <x v="1"/>
    <x v="0"/>
    <s v="nein"/>
  </r>
  <r>
    <s v="Y 2.1"/>
    <x v="718"/>
    <x v="662"/>
    <x v="707"/>
    <m/>
    <x v="1"/>
    <x v="0"/>
    <s v="nein"/>
  </r>
  <r>
    <s v="Z"/>
    <x v="719"/>
    <x v="663"/>
    <x v="708"/>
    <m/>
    <x v="0"/>
    <x v="0"/>
    <s v="nein / nur Anzeigen"/>
  </r>
  <r>
    <s v="Z 1"/>
    <x v="720"/>
    <x v="663"/>
    <x v="708"/>
    <m/>
    <x v="1"/>
    <x v="0"/>
    <s v="nein"/>
  </r>
  <r>
    <s v="Z 1.1"/>
    <x v="721"/>
    <x v="663"/>
    <x v="709"/>
    <m/>
    <x v="1"/>
    <x v="0"/>
    <s v="nei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1">
  <r>
    <s v="A 1"/>
    <s v="Grundstück, Baurecht"/>
    <s v="Erwerb von Grundstücken und Baurecht"/>
    <n v="0"/>
    <n v="2"/>
    <b v="1"/>
    <b v="0"/>
    <x v="0"/>
  </r>
  <r>
    <s v="A 1.1"/>
    <s v="Grundstückserwerb"/>
    <s v="Grundstückserwerb und kalkulatorische Kosten für Grundstückserwerb"/>
    <n v="0"/>
    <n v="3"/>
    <b v="1"/>
    <b v="1"/>
    <x v="0"/>
  </r>
  <r>
    <s v="A 1.2"/>
    <s v="Baurechtserwerb"/>
    <s v="Erwerb des Baurechts und Baurechtszins bis zur Inbetriebnahme der gebrauchstauglichen und mängelfreien Anlage"/>
    <n v="0"/>
    <n v="4"/>
    <b v="1"/>
    <b v="1"/>
    <x v="0"/>
  </r>
  <r>
    <s v="A 1.3"/>
    <s v="Bauwerkserwerb"/>
    <s v="Erwerb von Bauwerken und Bauteilen, einschliesslich Brandmauereinkauf"/>
    <n v="0"/>
    <n v="5"/>
    <b v="1"/>
    <b v="1"/>
    <x v="0"/>
  </r>
  <r>
    <s v="A 1.4"/>
    <s v="Perimeterbeitrag"/>
    <s v="Beiträge an Erschliessungsperimeter"/>
    <n v="0"/>
    <n v="6"/>
    <b v="1"/>
    <b v="1"/>
    <x v="0"/>
  </r>
  <r>
    <s v="A 2"/>
    <s v="Nebenkosten zu Grundstück, Baurecht"/>
    <s v="Nebenkosten zu Grundstück und Baurecht"/>
    <n v="0"/>
    <n v="7"/>
    <b v="1"/>
    <b v="0"/>
    <x v="0"/>
  </r>
  <r>
    <s v="A 2.1"/>
    <s v="Handänderungssteuer, Gewinnsteuer"/>
    <s v="Handänderungs- und Grundstücksgewinnsteuer"/>
    <n v="0"/>
    <n v="8"/>
    <b v="1"/>
    <b v="1"/>
    <x v="0"/>
  </r>
  <r>
    <s v="A 2.2"/>
    <s v="Notariatskosten"/>
    <s v="Notariatskosten"/>
    <n v="0"/>
    <n v="9"/>
    <b v="1"/>
    <b v="1"/>
    <x v="0"/>
  </r>
  <r>
    <s v="A 2.3"/>
    <s v="Grundbuchgebühr"/>
    <s v="Gebühren für den Grundbucheintrag"/>
    <n v="0"/>
    <n v="10"/>
    <b v="1"/>
    <b v="1"/>
    <x v="0"/>
  </r>
  <r>
    <s v="A 2.4"/>
    <s v="Anwaltskosten, Gerichtskosten"/>
    <s v="Anwalts- und Gerichtskosten zu Grundstücks- und Baurechtserwerb"/>
    <n v="0"/>
    <n v="11"/>
    <b v="1"/>
    <b v="1"/>
    <x v="0"/>
  </r>
  <r>
    <s v="A 2.5"/>
    <s v="Vermittlungsprovision"/>
    <s v="Provisionen für die Vermittlung von Grundstücks- und Baurechtserwerb"/>
    <n v="0"/>
    <n v="12"/>
    <b v="1"/>
    <b v="1"/>
    <x v="0"/>
  </r>
  <r>
    <s v="A 2.6"/>
    <s v="Abfindung, Servitut"/>
    <s v="Entschädigungen an Dritte zu Grundstücks- und Baurechtserwerb, Abgeltung für Servitute, einschliesslich Inkonvenienzentschädigung und Entschädigungen für Ersatzmassnahmen"/>
    <n v="0"/>
    <n v="13"/>
    <b v="1"/>
    <b v="0"/>
    <x v="0"/>
  </r>
  <r>
    <s v="A 2.7"/>
    <s v="Vermessung, Vermarkung"/>
    <s v="Amtliche Vermessung, Vermarkung und Parzellierung von Grundstücken"/>
    <n v="0"/>
    <n v="14"/>
    <b v="1"/>
    <b v="1"/>
    <x v="0"/>
  </r>
  <r>
    <s v="B"/>
    <s v="Vorbereitung"/>
    <s v="Bauvorbereitung und Bauunterstützung"/>
    <n v="2"/>
    <n v="15"/>
    <b v="1"/>
    <b v="1"/>
    <x v="1"/>
  </r>
  <r>
    <s v="B 1"/>
    <s v="Untersuchung, Aufnahme, Messung"/>
    <s v="Baugrunduntersuchungen, Bestandesaufnahmen und Messungen"/>
    <n v="0"/>
    <n v="16"/>
    <b v="1"/>
    <b v="1"/>
    <x v="0"/>
  </r>
  <r>
    <s v="B 1.1"/>
    <s v="Baugrunduntersuchung"/>
    <s v="Untersuchungen zur Beschaffenheit des Untergrundes und der Grundwassersituation sowie Vorversuche zur Fundamentdimensionierung wie Versuchsanker und dgl."/>
    <n v="0"/>
    <n v="17"/>
    <b v="1"/>
    <b v="0"/>
    <x v="0"/>
  </r>
  <r>
    <s v="B 1.2"/>
    <s v="Bestandesaufnahme"/>
    <s v="Bestands- und Zustandsaufnahmen von Bauwerken, Materialien, Gelände, Fauna, Flora, Oberflächen- und Grundwasser, einschliesslich Probenahmen, Prüfverfahren und Laboruntersuchungen und dgl."/>
    <n v="0"/>
    <n v="18"/>
    <b v="1"/>
    <b v="1"/>
    <x v="0"/>
  </r>
  <r>
    <s v="B 1.3"/>
    <s v="Umweltmessung"/>
    <s v="Messungen von Umweltbelastungen durch Lärm, Schadstoffe und dgl. vor und während der Realisierung"/>
    <n v="0"/>
    <n v="19"/>
    <b v="1"/>
    <b v="1"/>
    <x v="0"/>
  </r>
  <r>
    <s v="B 1.4"/>
    <s v="Überwachung"/>
    <s v="Überwachungen wie Setzungsmessungen, Erschütterungsmessungen, Bauwerks- und Rissüberwachungen und dgl. während der Realisierung"/>
    <n v="0"/>
    <n v="20"/>
    <b v="1"/>
    <b v="1"/>
    <x v="0"/>
  </r>
  <r>
    <s v="B 2"/>
    <s v="Baustelleneinrichtung"/>
    <s v="Einrichten, Vorhalten, Umstellen und Entfernen der Baustelleneinrichtungen"/>
    <n v="0"/>
    <n v="21"/>
    <b v="1"/>
    <b v="1"/>
    <x v="0"/>
  </r>
  <r>
    <s v="B 2.1"/>
    <s v="Baustellenerschliessung"/>
    <s v="Zufahrtswege, Umschlag- und Lagerplätze, einschliesslich Abschrankungen, Emissionsschutz und dgl."/>
    <n v="0"/>
    <n v="22"/>
    <b v="1"/>
    <b v="0"/>
    <x v="0"/>
  </r>
  <r>
    <s v="B 2.2"/>
    <s v="Versorgung, Entsorgung"/>
    <s v="Versorgung mit Wasser, elektrischer Energie, Abfall- und Abwasserentsorgung sowie Baustellenbeleuchtung und Telekommunikationsanlagen, einschliesslich Leitungen, Einrichtungen für die Behandlung von Baustellenabwasser wie Neutralisationsanlagen, Absetzbecken und dgl."/>
    <n v="0"/>
    <n v="23"/>
    <b v="1"/>
    <b v="1"/>
    <x v="0"/>
  </r>
  <r>
    <s v="B 2.3"/>
    <s v="Arbeitsraum, Aufenthaltsraum"/>
    <s v="Arbeits- und Aufenthaltsräume, einschliesslich Wohncontainer und dgl."/>
    <n v="0"/>
    <n v="24"/>
    <b v="1"/>
    <b v="1"/>
    <x v="0"/>
  </r>
  <r>
    <s v="B 2.4"/>
    <s v="Hebe-, Verlade-, Transport-, Lagereinrichtung"/>
    <s v="Hebe-, Verlade-, Transport-, Lagereinrichtungen für Baumaterialien und Personentransporte auf der Baustelle"/>
    <n v="0"/>
    <n v="25"/>
    <b v="1"/>
    <b v="1"/>
    <x v="0"/>
  </r>
  <r>
    <s v="B 2.5"/>
    <s v="Einrichtung für Materialaufbereitung"/>
    <s v="Einrichtungen für die Aufbereitung und Wiederverwertung von Materialien"/>
    <n v="0"/>
    <n v="26"/>
    <b v="1"/>
    <b v="1"/>
    <x v="0"/>
  </r>
  <r>
    <s v="B 2.6"/>
    <s v="Winterbaumassnahme"/>
    <s v="Zusätzliche Massnahmen für das Wärmen, Schützen, Räumen und dgl. von Bauteilen"/>
    <n v="0"/>
    <n v="27"/>
    <b v="0"/>
    <b v="1"/>
    <x v="0"/>
  </r>
  <r>
    <s v="B 3"/>
    <s v="Provisorium"/>
    <s v="Provisorische Gebäude, Bauteile, Ausstattungen und dgl. für die Aufrechterhaltung eines bestehenden Betriebs bis zur Inbetriebnahme der gebrauchstauglichen und mängelfreien Anlage"/>
    <n v="0"/>
    <n v="30"/>
    <b v="1"/>
    <b v="0"/>
    <x v="1"/>
  </r>
  <r>
    <s v="B 3"/>
    <s v="Provisorium"/>
    <s v="Provisorische Gebäude, Bauteile, Ausstattungen und dgl. für die Aufrechterhaltung eines bestehenden Betriebs bis zur Inbetriebnahme der gebrauchstauglichen und mängelfreien Anlage"/>
    <n v="0"/>
    <n v="30"/>
    <b v="1"/>
    <b v="0"/>
    <x v="1"/>
  </r>
  <r>
    <s v="B 3.1"/>
    <s v="Provisorisches Rückhaltesystem"/>
    <s v="Provisorische Rückhaltesysteme gegen den Anprall oder Absturz von Personen und Fahrzeugen"/>
    <n v="0"/>
    <n v="31"/>
    <b v="1"/>
    <b v="1"/>
    <x v="1"/>
  </r>
  <r>
    <s v="B 3.2"/>
    <s v="Provisorische Werkleitung"/>
    <s v="Provisorische Anlagen und  Leitungen sowie Verlegung bestehender Leitungen"/>
    <n v="0"/>
    <n v="32"/>
    <b v="1"/>
    <b v="1"/>
    <x v="1"/>
  </r>
  <r>
    <s v="B 3.3"/>
    <s v="Provisorisches Gebäude"/>
    <s v="Provisorische Gebäude für die Aufrechterhaltung eines bestehenden Betriebs, einschliesslich Technik, Ausbau und Rückbau"/>
    <n v="0"/>
    <n v="33"/>
    <b v="1"/>
    <b v="0"/>
    <x v="1"/>
  </r>
  <r>
    <s v="B 3.4"/>
    <s v="Provisorische Verkehrsanlage"/>
    <s v="Provisorische Verkehrs- und Kunstbauten für Umleitungen, Hilfsbrücken, einschliesslich Signalisation und Markierung"/>
    <n v="0"/>
    <n v="34"/>
    <b v="1"/>
    <b v="0"/>
    <x v="1"/>
  </r>
  <r>
    <s v="B 3.5"/>
    <s v="Provisorische Ausstattung"/>
    <s v="Provisorische Ausstattung wie Mobiliar, Kleininventar und dgl."/>
    <n v="0"/>
    <n v="35"/>
    <b v="0"/>
    <b v="0"/>
    <x v="1"/>
  </r>
  <r>
    <s v="B 4"/>
    <s v="Erschliessung durch Werkleitungen"/>
    <s v="Erschliessung des Bauwerks durch Werkleitungen bis Hausanschluss, einschliesslich Grundstückserschliessung"/>
    <n v="0"/>
    <n v="36"/>
    <b v="0"/>
    <b v="1"/>
    <x v="1"/>
  </r>
  <r>
    <s v="B 4.1"/>
    <s v="Kanalisationsleitung"/>
    <s v="Erschliessung des Bauwerks durch Kanalisationsleitungen bis Hausanschluss, einschliesslich Grundstückserschliessung"/>
    <n v="2"/>
    <n v="37"/>
    <b v="0"/>
    <b v="0"/>
    <x v="1"/>
  </r>
  <r>
    <s v="B 4.1.01"/>
    <s v=""/>
    <s v=""/>
    <n v="1"/>
    <e v="#N/A"/>
    <e v="#N/A"/>
    <e v="#N/A"/>
    <x v="0"/>
  </r>
  <r>
    <s v="B 4.1.02"/>
    <s v=""/>
    <s v=""/>
    <n v="1"/>
    <e v="#N/A"/>
    <e v="#N/A"/>
    <e v="#N/A"/>
    <x v="0"/>
  </r>
  <r>
    <s v="B 4.2"/>
    <s v="Elektroleitung"/>
    <s v="Erschliessung des Bauwerks durch Elektroleitungen bis Hausanschluss, einschliesslich Grundstückserschliessung"/>
    <n v="1"/>
    <n v="38"/>
    <b v="0"/>
    <b v="0"/>
    <x v="1"/>
  </r>
  <r>
    <s v="B 4.2.01"/>
    <s v=""/>
    <s v=""/>
    <n v="1"/>
    <e v="#N/A"/>
    <e v="#N/A"/>
    <e v="#N/A"/>
    <x v="0"/>
  </r>
  <r>
    <s v="B 4.2.02"/>
    <s v=""/>
    <s v=""/>
    <n v="1"/>
    <e v="#N/A"/>
    <e v="#N/A"/>
    <e v="#N/A"/>
    <x v="0"/>
  </r>
  <r>
    <s v="B 4.3"/>
    <s v="Telekommunikationsleitung"/>
    <s v="Erschliessung des Bauwerks durch Telekommunikationsleitungen bis Hausanschluss, einschliesslich Grundstückserschliessung"/>
    <n v="1"/>
    <n v="39"/>
    <b v="0"/>
    <b v="0"/>
    <x v="1"/>
  </r>
  <r>
    <s v="B 4.3.01"/>
    <s v=""/>
    <s v=""/>
    <n v="1"/>
    <e v="#N/A"/>
    <e v="#N/A"/>
    <e v="#N/A"/>
    <x v="0"/>
  </r>
  <r>
    <s v="B 4.3.02"/>
    <s v=""/>
    <s v=""/>
    <n v="1"/>
    <e v="#N/A"/>
    <e v="#N/A"/>
    <e v="#N/A"/>
    <x v="0"/>
  </r>
  <r>
    <s v="B 4.4"/>
    <s v="Heizungs-, Kälteleitung"/>
    <s v="Erschliessung des Bauwerks durch Heizungs- und Kälteleitungen bis Hausanschluss, einschliesslich Grundstückserschliessung und dgl."/>
    <n v="0"/>
    <n v="40"/>
    <b v="0"/>
    <b v="0"/>
    <x v="1"/>
  </r>
  <r>
    <s v="B 4.4.01"/>
    <s v=""/>
    <s v=""/>
    <n v="0"/>
    <e v="#N/A"/>
    <e v="#N/A"/>
    <e v="#N/A"/>
    <x v="0"/>
  </r>
  <r>
    <s v="B 4.4.02"/>
    <s v=""/>
    <s v=""/>
    <n v="0"/>
    <e v="#N/A"/>
    <e v="#N/A"/>
    <e v="#N/A"/>
    <x v="0"/>
  </r>
  <r>
    <s v="B 4.4.03"/>
    <s v=""/>
    <s v=""/>
    <n v="0"/>
    <e v="#N/A"/>
    <e v="#N/A"/>
    <e v="#N/A"/>
    <x v="0"/>
  </r>
  <r>
    <s v="B 4.4.04"/>
    <s v=""/>
    <s v=""/>
    <n v="0"/>
    <e v="#N/A"/>
    <e v="#N/A"/>
    <e v="#N/A"/>
    <x v="0"/>
  </r>
  <r>
    <s v="B 4.5"/>
    <s v="Wasserleitung"/>
    <s v="Erschliessung des Bauwerks durch Wasserleitungen bis Hausanschluss, einschliesslich Grundstückserschliessung"/>
    <n v="0"/>
    <n v="41"/>
    <b v="1"/>
    <b v="1"/>
    <x v="2"/>
  </r>
  <r>
    <s v="B 4.5.01"/>
    <s v=""/>
    <s v=""/>
    <n v="0"/>
    <e v="#N/A"/>
    <e v="#N/A"/>
    <e v="#N/A"/>
    <x v="0"/>
  </r>
  <r>
    <s v="B 4.5.02"/>
    <s v=""/>
    <s v=""/>
    <n v="0"/>
    <e v="#N/A"/>
    <e v="#N/A"/>
    <e v="#N/A"/>
    <x v="0"/>
  </r>
  <r>
    <s v="B 4.6"/>
    <s v="Gasleitung"/>
    <s v="Erschliessung des Bauwerks durch Gasleitungen bis Hausanschluss, einschliesslich  Grundstückserschliessung"/>
    <n v="0"/>
    <n v="42"/>
    <b v="0"/>
    <b v="0"/>
    <x v="1"/>
  </r>
  <r>
    <s v="B 4.6.01"/>
    <s v=""/>
    <s v=""/>
    <n v="0"/>
    <e v="#N/A"/>
    <e v="#N/A"/>
    <e v="#N/A"/>
    <x v="0"/>
  </r>
  <r>
    <s v="B 4.6.02"/>
    <s v=""/>
    <s v=""/>
    <n v="0"/>
    <e v="#N/A"/>
    <e v="#N/A"/>
    <e v="#N/A"/>
    <x v="0"/>
  </r>
  <r>
    <s v="B 5"/>
    <s v="Rückbau Bauwerk"/>
    <s v="Abbruch und Demontage von Bauwerken und Bauteilen, einschliesslich Sortierung, Abtransport und Deponie"/>
    <n v="0"/>
    <n v="45"/>
    <b v="0"/>
    <b v="0"/>
    <x v="1"/>
  </r>
  <r>
    <s v="B 5.1"/>
    <s v="Rückbau nicht kontaminiertes Bauwerk"/>
    <s v="Abbruch und Demontage nicht kontaminierter Bauwerke und Bauteile, einschliesslich Sortierung, Abtransport und Deponie"/>
    <n v="0"/>
    <n v="46"/>
    <b v="0"/>
    <b v="0"/>
    <x v="1"/>
  </r>
  <r>
    <s v="B 5.2"/>
    <s v="Rückbau kontaminiertes Bauwerk"/>
    <s v="Abbruch und Demontage kontaminierter Bauwerke und Bauteile, einschliesslich Sortierung, Behandlung, Abtransport und Deponie"/>
    <n v="0"/>
    <n v="47"/>
    <b v="0"/>
    <b v="0"/>
    <x v="1"/>
  </r>
  <r>
    <s v="B 6"/>
    <s v="Baugrube"/>
    <s v="Aushub der Baugrube, Materialeinbau und Sicherungsmassnahmen, einschliesslich Rodung und Abtrag vorhandener Böden"/>
    <n v="0"/>
    <n v="49"/>
    <b v="1"/>
    <b v="0"/>
    <x v="0"/>
  </r>
  <r>
    <s v="B 6.1"/>
    <s v="Abholzung, Rodung"/>
    <s v="Beseitigung und Umsetzung vorhandener Bepflanzungen"/>
    <n v="0"/>
    <n v="50"/>
    <b v="0"/>
    <b v="0"/>
    <x v="0"/>
  </r>
  <r>
    <s v="B 6.2"/>
    <s v="Nicht kontaminierter Aushub"/>
    <s v="Nicht kontaminierter Aushub aus ungespriessten, gespriessten und rückverankerten Baugruben, einschliesslich Transport und Lagerung"/>
    <n v="0"/>
    <n v="51"/>
    <b v="0"/>
    <b v="0"/>
    <x v="0"/>
  </r>
  <r>
    <s v="B 6.3"/>
    <s v="Kontaminierter Aushub"/>
    <s v="Kontaminierter Aushub aus ungespriessten, gespriessten und rückverankerten Baugruben, einschliesslich Transport und Lagerung und Entsorgung"/>
    <n v="0"/>
    <n v="52"/>
    <b v="0"/>
    <b v="0"/>
    <x v="0"/>
  </r>
  <r>
    <s v="B 6.4"/>
    <s v="Böschungssicherung"/>
    <s v="Sicherung und Stabilisierung von Böschungen"/>
    <n v="0"/>
    <n v="53"/>
    <b v="0"/>
    <b v="0"/>
    <x v="0"/>
  </r>
  <r>
    <s v="B 6.5"/>
    <s v="Baugrubenabschluss"/>
    <s v="Baugrubenabschlüsse wie temporäre und permanente Schlitz-, Spund-, Rühl- und Nagelwände sowie Ausfachungen, Aussteifungen, Anker und dgl."/>
    <n v="0"/>
    <n v="54"/>
    <b v="0"/>
    <b v="0"/>
    <x v="0"/>
  </r>
  <r>
    <s v="B 6.6"/>
    <s v="Materialeinbau"/>
    <s v="Hinterfüllung der Baugrube, Wiederherstellung des Geländes und dgl."/>
    <n v="0"/>
    <n v="55"/>
    <b v="0"/>
    <b v="0"/>
    <x v="0"/>
  </r>
  <r>
    <s v="B 6.7"/>
    <s v="Wasserhaltung"/>
    <s v="Grundwasserabsenkungen, Rückversickerungen und dgl. einschliesslich Konzessionen und Gebühren"/>
    <n v="0"/>
    <e v="#N/A"/>
    <e v="#N/A"/>
    <e v="#N/A"/>
    <x v="0"/>
  </r>
  <r>
    <s v="B 7"/>
    <s v="Baugrundverbesserung, Bauwerkssicherung"/>
    <s v="Verbesserung des Baugrundes, Spezialfundationen, Unterfangungen und dgl."/>
    <n v="0"/>
    <n v="56"/>
    <b v="1"/>
    <b v="1"/>
    <x v="0"/>
  </r>
  <r>
    <s v="B 7.1"/>
    <s v="Verbesserung Baugrund"/>
    <s v="Verbesserung des Baugrundes mittels Drainagen, hydraulischer Bindemittel, Bodenmaterialersatz, mechanischer Verdichtung, Injektion und Jetting"/>
    <n v="0"/>
    <n v="57"/>
    <b v="1"/>
    <b v="1"/>
    <x v="0"/>
  </r>
  <r>
    <s v="B 7.2"/>
    <s v="Pfählung"/>
    <s v="Pfahlfundation, einschliesslich Energiepfähle"/>
    <n v="0"/>
    <n v="58"/>
    <b v="1"/>
    <b v="1"/>
    <x v="0"/>
  </r>
  <r>
    <s v="B 7.3"/>
    <s v="Unterfangung Bauwerk"/>
    <s v="Unterfangung eigener und fremder Bauwerke und Bauteile"/>
    <n v="2"/>
    <n v="59"/>
    <b v="1"/>
    <b v="0"/>
    <x v="0"/>
  </r>
  <r>
    <s v="B 7.4"/>
    <s v="Sicherung Bauwerk"/>
    <s v="Sicherung eigener und fremder Bauwerke und Bauteile"/>
    <n v="2"/>
    <n v="60"/>
    <b v="1"/>
    <b v="0"/>
    <x v="0"/>
  </r>
  <r>
    <s v="B 8"/>
    <s v="Gerüst"/>
    <s v="Arbeits-, Lehr-, Schutz- und Montagegerüste innen und aussen"/>
    <n v="1"/>
    <n v="61"/>
    <b v="1"/>
    <b v="1"/>
    <x v="0"/>
  </r>
  <r>
    <s v="B 8.1"/>
    <s v="Fassadengerüst"/>
    <s v="Einrichten, Vorhalten, Umstellen und Demontieren von Fassadengerüsten, einschliesslich Befestigungen, Schutzmassnahmen und dgl."/>
    <n v="1"/>
    <n v="62"/>
    <b v="1"/>
    <b v="1"/>
    <x v="0"/>
  </r>
  <r>
    <s v="B 8.2"/>
    <s v="Arbeitsgerüst"/>
    <s v="Einrichten, Vorhalten, Umstellen und Demontieren von Wand-, Decken- und Bockgerüsten sowie Montagebühnen, einschliesslich Befestigungen, Schutzmassnahmen und dgl."/>
    <n v="1"/>
    <n v="63"/>
    <b v="1"/>
    <b v="0"/>
    <x v="0"/>
  </r>
  <r>
    <s v="C"/>
    <s v="Konstruktion Gebäude"/>
    <s v="Konstruktive Bauteile"/>
    <n v="1"/>
    <n v="70"/>
    <b v="1"/>
    <b v="1"/>
    <x v="1"/>
  </r>
  <r>
    <s v="C 1"/>
    <s v="Bodenplatte, Fundament"/>
    <s v="Fundamente, tragende und nicht tragende Bodenplatten, einschliesslich Kanalisation unter oder an Gebäuden"/>
    <n v="1"/>
    <n v="71"/>
    <b v="0"/>
    <b v="0"/>
    <x v="1"/>
  </r>
  <r>
    <s v="C 1.1"/>
    <s v="Kanalisation unter Fundament"/>
    <s v="Kanalisation und Sickerleitungen unter oder an Gebäuden, einschliesslich Erdarbeiten Schächten und dgl."/>
    <n v="2"/>
    <n v="72"/>
    <b v="0"/>
    <b v="0"/>
    <x v="1"/>
  </r>
  <r>
    <s v="C 1.1.01"/>
    <s v=""/>
    <s v=""/>
    <n v="1"/>
    <e v="#N/A"/>
    <e v="#N/A"/>
    <e v="#N/A"/>
    <x v="0"/>
  </r>
  <r>
    <s v="C 1.1.02"/>
    <s v=""/>
    <s v=""/>
    <n v="1"/>
    <e v="#N/A"/>
    <e v="#N/A"/>
    <e v="#N/A"/>
    <x v="0"/>
  </r>
  <r>
    <s v="C 1.1.03"/>
    <s v=""/>
    <s v=""/>
    <n v="2"/>
    <e v="#N/A"/>
    <e v="#N/A"/>
    <e v="#N/A"/>
    <x v="0"/>
  </r>
  <r>
    <s v="C 1.2"/>
    <s v="Abdichtung, Dämmung Bodenplatte"/>
    <s v="Abdichtung gegen Wasser und lasttragende Dämmung unter Bodenplatten"/>
    <n v="1"/>
    <n v="73"/>
    <b v="0"/>
    <b v="0"/>
    <x v="1"/>
  </r>
  <r>
    <s v="C 1.2.01"/>
    <s v=""/>
    <s v=""/>
    <n v="1"/>
    <e v="#N/A"/>
    <e v="#N/A"/>
    <e v="#N/A"/>
    <x v="0"/>
  </r>
  <r>
    <s v="C 1.3"/>
    <s v="Einzelfundament, Streifenfundament"/>
    <s v="Einzel- und Streifenfundamente, einschliesslich Baumeisteraushub, Kieskoffer und Sauberkeitsschicht"/>
    <n v="2"/>
    <n v="74"/>
    <b v="0"/>
    <b v="0"/>
    <x v="1"/>
  </r>
  <r>
    <s v="C 1.3.01"/>
    <s v=""/>
    <s v=""/>
    <n v="1"/>
    <e v="#N/A"/>
    <e v="#N/A"/>
    <e v="#N/A"/>
    <x v="0"/>
  </r>
  <r>
    <s v="C 1.3.02"/>
    <s v=""/>
    <s v=""/>
    <n v="1"/>
    <e v="#N/A"/>
    <e v="#N/A"/>
    <e v="#N/A"/>
    <x v="0"/>
  </r>
  <r>
    <s v="C 1.4"/>
    <s v="Nichttragende Bodenplatte"/>
    <s v="Nicht tragende Bodenplatten wie Kellerböden, Schwarzbeläge in Tiefgaragen und dgl., einschliesslich Baumeisteraushub, Kieskoffer und Sauberkeitsschicht"/>
    <n v="1"/>
    <n v="75"/>
    <b v="0"/>
    <b v="0"/>
    <x v="1"/>
  </r>
  <r>
    <s v="C 1.4.01"/>
    <s v=""/>
    <s v=""/>
    <n v="1"/>
    <e v="#N/A"/>
    <e v="#N/A"/>
    <e v="#N/A"/>
    <x v="0"/>
  </r>
  <r>
    <s v="C 1.4.02"/>
    <s v=""/>
    <s v=""/>
    <n v="1"/>
    <e v="#N/A"/>
    <e v="#N/A"/>
    <e v="#N/A"/>
    <x v="0"/>
  </r>
  <r>
    <s v="C 1.4.03"/>
    <s v=""/>
    <s v=""/>
    <n v="1"/>
    <e v="#N/A"/>
    <e v="#N/A"/>
    <e v="#N/A"/>
    <x v="0"/>
  </r>
  <r>
    <s v="C 1.5"/>
    <s v="Tragende Bodenplatte"/>
    <s v="Tragende Bodenplatten, einschliesslich Baumeisteraushub, Kieskoffer und Sauberkeitsschicht"/>
    <n v="1"/>
    <n v="76"/>
    <b v="0"/>
    <b v="0"/>
    <x v="1"/>
  </r>
  <r>
    <s v="C 1.5.01"/>
    <s v=""/>
    <s v=""/>
    <n v="1"/>
    <e v="#N/A"/>
    <e v="#N/A"/>
    <e v="#N/A"/>
    <x v="0"/>
  </r>
  <r>
    <s v="C 1.5.02"/>
    <s v=""/>
    <s v=""/>
    <n v="0"/>
    <e v="#N/A"/>
    <e v="#N/A"/>
    <e v="#N/A"/>
    <x v="0"/>
  </r>
  <r>
    <s v="C 1.5.03"/>
    <s v=""/>
    <s v=""/>
    <n v="0"/>
    <e v="#N/A"/>
    <e v="#N/A"/>
    <e v="#N/A"/>
    <x v="0"/>
  </r>
  <r>
    <s v="C 2"/>
    <s v="Wandkonstruktion"/>
    <s v="Wände der Konstruktion, einschliesslich Öffnungsausbildung, Stürze, Brüstungen und Fugen"/>
    <n v="0"/>
    <n v="77"/>
    <b v="1"/>
    <b v="1"/>
    <x v="3"/>
  </r>
  <r>
    <s v="C 2.1"/>
    <s v="Aussenwandkonstruktion"/>
    <s v="Aussenwände der Konstruktion, einschliesslich Öffnungsausbildung, Stürze, Brüstungen und Fugen"/>
    <n v="2"/>
    <n v="78"/>
    <b v="1"/>
    <b v="0"/>
    <x v="1"/>
  </r>
  <r>
    <s v="C 2.1.01"/>
    <s v=""/>
    <s v=""/>
    <n v="2"/>
    <e v="#N/A"/>
    <e v="#N/A"/>
    <e v="#N/A"/>
    <x v="0"/>
  </r>
  <r>
    <s v="C 2.2"/>
    <s v="Innenwandkonstruktion"/>
    <s v="Innenwände der Konstruktion, einschliesslich Öffnungsausbildung, Stürze, Brüstungen und Fugen"/>
    <n v="1"/>
    <n v="79"/>
    <b v="1"/>
    <b v="0"/>
    <x v="1"/>
  </r>
  <r>
    <s v="C 2.2.01"/>
    <s v=""/>
    <s v=""/>
    <n v="1"/>
    <e v="#N/A"/>
    <e v="#N/A"/>
    <e v="#N/A"/>
    <x v="0"/>
  </r>
  <r>
    <s v="C 3"/>
    <s v="Stützenkonstruktion"/>
    <s v="Stützen der Konstruktion, einschliesslich Auflager und Durchstanzbewehrung"/>
    <n v="1"/>
    <n v="80"/>
    <b v="1"/>
    <b v="1"/>
    <x v="4"/>
  </r>
  <r>
    <s v="C 3.1"/>
    <s v="Aussenstütze"/>
    <s v="Aussenstützen der Konstruktion, einschliesslich Auflager und Durchstanzbewehrung"/>
    <n v="1"/>
    <n v="81"/>
    <b v="1"/>
    <b v="0"/>
    <x v="1"/>
  </r>
  <r>
    <s v="C 3.1.01"/>
    <s v=""/>
    <s v=""/>
    <n v="1"/>
    <e v="#N/A"/>
    <e v="#N/A"/>
    <e v="#N/A"/>
    <x v="0"/>
  </r>
  <r>
    <s v="C 3.2"/>
    <s v="Innenstütze"/>
    <s v="Innenstützen der Konstruktion, einschliesslich Auflager und Durchstanzbewehrung"/>
    <n v="1"/>
    <n v="82"/>
    <b v="1"/>
    <b v="0"/>
    <x v="1"/>
  </r>
  <r>
    <s v="C 3.2.01"/>
    <s v=""/>
    <s v=""/>
    <n v="1"/>
    <e v="#N/A"/>
    <e v="#N/A"/>
    <e v="#N/A"/>
    <x v="0"/>
  </r>
  <r>
    <s v="C 4"/>
    <s v="Deckenkonstruktion, Dachkonstruktion"/>
    <s v="Decken, Treppen, Balkone und Dächer der Konstruktion, einschliesslich Loggien, Ober- und Unterzüge "/>
    <n v="1"/>
    <n v="83"/>
    <b v="1"/>
    <b v="0"/>
    <x v="1"/>
  </r>
  <r>
    <s v="C 4.1"/>
    <s v="Decke"/>
    <s v="Decken der Konstruktion, einschliesslich Loggien, Ober- und Unterzüge"/>
    <n v="1"/>
    <n v="84"/>
    <b v="0"/>
    <b v="0"/>
    <x v="1"/>
  </r>
  <r>
    <s v="C 4.1.01"/>
    <s v=""/>
    <s v=""/>
    <n v="1"/>
    <e v="#N/A"/>
    <e v="#N/A"/>
    <e v="#N/A"/>
    <x v="0"/>
  </r>
  <r>
    <s v="C 4.2"/>
    <s v="Treppe, Rampe"/>
    <s v="Treppen, Rampen der Konstruktion, einschliesslich Podeste"/>
    <n v="1"/>
    <n v="85"/>
    <b v="0"/>
    <b v="0"/>
    <x v="1"/>
  </r>
  <r>
    <s v="C 4.2.01"/>
    <s v=""/>
    <s v=""/>
    <n v="2"/>
    <e v="#N/A"/>
    <e v="#N/A"/>
    <e v="#N/A"/>
    <x v="0"/>
  </r>
  <r>
    <s v="C 4.3"/>
    <s v="Balkon"/>
    <s v="Balkone und auskragende Laubengänge der Konstruktion, einschliesslich Kragplattenanschlüsse und dgl."/>
    <n v="1"/>
    <n v="86"/>
    <b v="0"/>
    <b v="0"/>
    <x v="1"/>
  </r>
  <r>
    <s v="C 4.3.01"/>
    <s v=""/>
    <s v=""/>
    <n v="1"/>
    <e v="#N/A"/>
    <e v="#N/A"/>
    <e v="#N/A"/>
    <x v="0"/>
  </r>
  <r>
    <s v="C 4.4"/>
    <s v="Dach"/>
    <s v="Konstruktion des Daches, einschliesslich Vordächer und obere Abschlüsse unterirdischer Bauwerke"/>
    <n v="1"/>
    <n v="87"/>
    <b v="0"/>
    <b v="0"/>
    <x v="1"/>
  </r>
  <r>
    <s v="C 4.4.01"/>
    <s v=""/>
    <s v=""/>
    <n v="1"/>
    <e v="#N/A"/>
    <e v="#N/A"/>
    <e v="#N/A"/>
    <x v="0"/>
  </r>
  <r>
    <s v="C 5"/>
    <s v="Ergänzende Leistung zu Konstruktion"/>
    <s v="Nachträgliches Erstellen und Schliessen von Durchbrüchen und Schlitzen in Bauteilen der Konstruktion sowie Sockel, Leitungskanäle und Einlagen für die Gebäudetechnik"/>
    <n v="1"/>
    <n v="92"/>
    <b v="1"/>
    <b v="0"/>
    <x v="1"/>
  </r>
  <r>
    <s v="C 5.1"/>
    <s v="Durchbruch, Schlitz zu Konstruktion"/>
    <s v="Nachträgliches Erstellen und Schliessen von Durchbrüchen und Schlitzen in Bauteilen der Konstruktion"/>
    <n v="1"/>
    <n v="93"/>
    <b v="1"/>
    <b v="0"/>
    <x v="1"/>
  </r>
  <r>
    <s v="C 5.2"/>
    <s v="Maschinensockel, Einlage"/>
    <s v="Maschinen-, Gerätesockel, Leitungskanäle und Einlagen für die Gebäudetechnik"/>
    <n v="1"/>
    <n v="94"/>
    <b v="1"/>
    <b v="0"/>
    <x v="1"/>
  </r>
  <r>
    <s v="C 5.2.01"/>
    <s v=""/>
    <s v=""/>
    <n v="2"/>
    <e v="#N/A"/>
    <e v="#N/A"/>
    <e v="#N/A"/>
    <x v="0"/>
  </r>
  <r>
    <s v="C 5.2.02"/>
    <s v=""/>
    <s v=""/>
    <n v="1"/>
    <e v="#N/A"/>
    <e v="#N/A"/>
    <e v="#N/A"/>
    <x v="0"/>
  </r>
  <r>
    <s v="D"/>
    <s v="Technik Gebäude"/>
    <s v="Technische Anlagen des Gebäudes"/>
    <n v="1"/>
    <n v="95"/>
    <b v="1"/>
    <b v="0"/>
    <x v="1"/>
  </r>
  <r>
    <s v="D 1"/>
    <s v="Elektroanlage"/>
    <s v="Anlagen zur Erzeugung, Transformierung, Speicherung und Verteilung von elektrischer Energie, einschliesslich Kabeltragsysteme, Personen- und Sachschutz"/>
    <n v="1"/>
    <n v="96"/>
    <b v="1"/>
    <b v="0"/>
    <x v="1"/>
  </r>
  <r>
    <s v="D 1.1"/>
    <s v="Apparat, Anlage Starkstrom"/>
    <s v="Apparate und Anlagen Starkstrom wie Trafostationen, Schaltgerätekombinationen (SGK) Blindstromkompensations-, Notlicht-, Notstrom- und unterbruchsfreie Stromversorgungsanlagen sowie nicht in Dachhaut, äussere Wandbekleidung oder dgl. integrierte Energieerzeugungsanlagen"/>
    <n v="1"/>
    <n v="97"/>
    <b v="0"/>
    <b v="0"/>
    <x v="1"/>
  </r>
  <r>
    <s v="D 1.1.01"/>
    <s v=""/>
    <s v=""/>
    <n v="2"/>
    <e v="#N/A"/>
    <e v="#N/A"/>
    <e v="#N/A"/>
    <x v="0"/>
  </r>
  <r>
    <s v="D 1.1.02"/>
    <s v=""/>
    <s v=""/>
    <n v="1"/>
    <e v="#N/A"/>
    <e v="#N/A"/>
    <e v="#N/A"/>
    <x v="0"/>
  </r>
  <r>
    <s v="D 1.1.02.01"/>
    <s v=""/>
    <s v=""/>
    <n v="1"/>
    <e v="#N/A"/>
    <e v="#N/A"/>
    <e v="#N/A"/>
    <x v="0"/>
  </r>
  <r>
    <s v="D 1.1.02.02"/>
    <s v=""/>
    <s v=""/>
    <n v="1"/>
    <e v="#N/A"/>
    <e v="#N/A"/>
    <e v="#N/A"/>
    <x v="0"/>
  </r>
  <r>
    <s v="D 1.1.03"/>
    <s v=""/>
    <s v=""/>
    <n v="1"/>
    <e v="#N/A"/>
    <e v="#N/A"/>
    <e v="#N/A"/>
    <x v="0"/>
  </r>
  <r>
    <s v="D 1.1.04"/>
    <s v=""/>
    <s v=""/>
    <n v="1"/>
    <e v="#N/A"/>
    <e v="#N/A"/>
    <e v="#N/A"/>
    <x v="0"/>
  </r>
  <r>
    <s v="D 1.1.04.01"/>
    <s v=""/>
    <s v=""/>
    <n v="1"/>
    <e v="#N/A"/>
    <e v="#N/A"/>
    <e v="#N/A"/>
    <x v="0"/>
  </r>
  <r>
    <s v="D 1.1.04.02"/>
    <s v=""/>
    <s v=""/>
    <n v="1"/>
    <e v="#N/A"/>
    <e v="#N/A"/>
    <e v="#N/A"/>
    <x v="0"/>
  </r>
  <r>
    <s v="D 1.1.04.03"/>
    <s v=""/>
    <s v=""/>
    <n v="2"/>
    <e v="#N/A"/>
    <e v="#N/A"/>
    <e v="#N/A"/>
    <x v="0"/>
  </r>
  <r>
    <s v="D 1.1.05"/>
    <s v=""/>
    <s v=""/>
    <n v="1"/>
    <e v="#N/A"/>
    <e v="#N/A"/>
    <e v="#N/A"/>
    <x v="0"/>
  </r>
  <r>
    <s v="D 1.1.06"/>
    <s v=""/>
    <s v=""/>
    <n v="1"/>
    <e v="#N/A"/>
    <e v="#N/A"/>
    <e v="#N/A"/>
    <x v="0"/>
  </r>
  <r>
    <s v="D 1.1.07"/>
    <s v=""/>
    <s v=""/>
    <n v="1"/>
    <e v="#N/A"/>
    <e v="#N/A"/>
    <e v="#N/A"/>
    <x v="0"/>
  </r>
  <r>
    <s v="D 1.1.07.01"/>
    <s v=""/>
    <s v=""/>
    <n v="1"/>
    <e v="#N/A"/>
    <e v="#N/A"/>
    <e v="#N/A"/>
    <x v="0"/>
  </r>
  <r>
    <s v="D 1.1.07.02"/>
    <s v=""/>
    <s v=""/>
    <n v="1"/>
    <e v="#N/A"/>
    <e v="#N/A"/>
    <e v="#N/A"/>
    <x v="0"/>
  </r>
  <r>
    <s v="D 1.1.07.03"/>
    <s v=""/>
    <s v=""/>
    <n v="1"/>
    <e v="#N/A"/>
    <e v="#N/A"/>
    <e v="#N/A"/>
    <x v="0"/>
  </r>
  <r>
    <s v="D 1.1.07.04"/>
    <s v=""/>
    <s v=""/>
    <n v="2"/>
    <e v="#N/A"/>
    <e v="#N/A"/>
    <e v="#N/A"/>
    <x v="0"/>
  </r>
  <r>
    <s v="D 1.1.07.05"/>
    <s v=""/>
    <s v=""/>
    <n v="1"/>
    <e v="#N/A"/>
    <e v="#N/A"/>
    <e v="#N/A"/>
    <x v="0"/>
  </r>
  <r>
    <s v="D 1.1.07.06"/>
    <s v=""/>
    <s v=""/>
    <n v="1"/>
    <e v="#N/A"/>
    <e v="#N/A"/>
    <e v="#N/A"/>
    <x v="0"/>
  </r>
  <r>
    <s v="D 1.1.07.07"/>
    <s v=""/>
    <s v=""/>
    <n v="1"/>
    <e v="#N/A"/>
    <e v="#N/A"/>
    <e v="#N/A"/>
    <x v="0"/>
  </r>
  <r>
    <s v="D 1.1.07.08"/>
    <s v=""/>
    <s v=""/>
    <n v="1"/>
    <e v="#N/A"/>
    <e v="#N/A"/>
    <e v="#N/A"/>
    <x v="0"/>
  </r>
  <r>
    <s v="D 1.1.07.09"/>
    <s v=""/>
    <s v=""/>
    <n v="1"/>
    <e v="#N/A"/>
    <e v="#N/A"/>
    <e v="#N/A"/>
    <x v="0"/>
  </r>
  <r>
    <s v="D 1.1.08"/>
    <s v=""/>
    <s v=""/>
    <n v="1"/>
    <e v="#N/A"/>
    <e v="#N/A"/>
    <e v="#N/A"/>
    <x v="0"/>
  </r>
  <r>
    <s v="D 1.1.08.01"/>
    <s v=""/>
    <s v=""/>
    <n v="2"/>
    <e v="#N/A"/>
    <e v="#N/A"/>
    <e v="#N/A"/>
    <x v="0"/>
  </r>
  <r>
    <s v="D 1.1.08.02"/>
    <s v=""/>
    <s v=""/>
    <n v="1"/>
    <e v="#N/A"/>
    <e v="#N/A"/>
    <e v="#N/A"/>
    <x v="0"/>
  </r>
  <r>
    <s v="D 1.1.08.03"/>
    <s v=""/>
    <s v=""/>
    <n v="1"/>
    <e v="#N/A"/>
    <e v="#N/A"/>
    <e v="#N/A"/>
    <x v="0"/>
  </r>
  <r>
    <s v="D 1.1.09"/>
    <s v=""/>
    <s v=""/>
    <n v="1"/>
    <e v="#N/A"/>
    <e v="#N/A"/>
    <e v="#N/A"/>
    <x v="0"/>
  </r>
  <r>
    <s v="D 1.1.09.01"/>
    <s v=""/>
    <s v=""/>
    <n v="1"/>
    <e v="#N/A"/>
    <e v="#N/A"/>
    <e v="#N/A"/>
    <x v="0"/>
  </r>
  <r>
    <s v="D 1.1.09.02"/>
    <s v=""/>
    <s v=""/>
    <n v="1"/>
    <e v="#N/A"/>
    <e v="#N/A"/>
    <e v="#N/A"/>
    <x v="0"/>
  </r>
  <r>
    <s v="D 1.2"/>
    <s v="Installation Starkstrom"/>
    <s v="Starkstrominstallationen wie Erdung, Potenzialausgleich, innerer Blitzschutz, Zu- und Verteilleitungen, Installationssysteme, Kraft- und Lichtinstallationen für gebäudetechnische Anlagen"/>
    <n v="1"/>
    <n v="98"/>
    <b v="0"/>
    <b v="0"/>
    <x v="1"/>
  </r>
  <r>
    <s v="D 1.2.01"/>
    <s v=""/>
    <s v=""/>
    <n v="2"/>
    <e v="#N/A"/>
    <e v="#N/A"/>
    <e v="#N/A"/>
    <x v="0"/>
  </r>
  <r>
    <s v="D 1.2.02"/>
    <s v=""/>
    <s v=""/>
    <n v="1"/>
    <e v="#N/A"/>
    <e v="#N/A"/>
    <e v="#N/A"/>
    <x v="0"/>
  </r>
  <r>
    <s v="D 1.2.03"/>
    <s v=""/>
    <s v=""/>
    <n v="1"/>
    <e v="#N/A"/>
    <e v="#N/A"/>
    <e v="#N/A"/>
    <x v="0"/>
  </r>
  <r>
    <s v="D 1.2.04"/>
    <s v=""/>
    <s v=""/>
    <n v="1"/>
    <e v="#N/A"/>
    <e v="#N/A"/>
    <e v="#N/A"/>
    <x v="0"/>
  </r>
  <r>
    <s v="D 1.2.05"/>
    <s v=""/>
    <s v=""/>
    <n v="1"/>
    <e v="#N/A"/>
    <e v="#N/A"/>
    <e v="#N/A"/>
    <x v="0"/>
  </r>
  <r>
    <s v="D 1.2.06"/>
    <s v=""/>
    <s v=""/>
    <n v="1"/>
    <e v="#N/A"/>
    <e v="#N/A"/>
    <e v="#N/A"/>
    <x v="0"/>
  </r>
  <r>
    <s v="D 1.2.07"/>
    <s v=""/>
    <s v=""/>
    <n v="1"/>
    <e v="#N/A"/>
    <e v="#N/A"/>
    <e v="#N/A"/>
    <x v="0"/>
  </r>
  <r>
    <s v="D 1.3"/>
    <s v="Leuchte"/>
    <s v="Raum- und Sicherheitsleuchten"/>
    <n v="2"/>
    <n v="99"/>
    <b v="0"/>
    <b v="0"/>
    <x v="1"/>
  </r>
  <r>
    <s v="D 1.3.01"/>
    <s v=""/>
    <s v=""/>
    <n v="1"/>
    <e v="#N/A"/>
    <e v="#N/A"/>
    <e v="#N/A"/>
    <x v="0"/>
  </r>
  <r>
    <s v="D 1.3.02"/>
    <s v=""/>
    <s v=""/>
    <n v="1"/>
    <e v="#N/A"/>
    <e v="#N/A"/>
    <e v="#N/A"/>
    <x v="0"/>
  </r>
  <r>
    <s v="D 1.3.03"/>
    <s v=""/>
    <s v=""/>
    <n v="1"/>
    <e v="#N/A"/>
    <e v="#N/A"/>
    <e v="#N/A"/>
    <x v="0"/>
  </r>
  <r>
    <s v="D 1.3.04"/>
    <s v=""/>
    <s v=""/>
    <n v="1"/>
    <e v="#N/A"/>
    <e v="#N/A"/>
    <e v="#N/A"/>
    <x v="0"/>
  </r>
  <r>
    <s v="D 1.4"/>
    <s v="Elektrogerät"/>
    <s v="Elektrogeräte wie Boiler, Waschmaschinen, Heizkörper und dgl."/>
    <n v="1"/>
    <n v="100"/>
    <b v="0"/>
    <b v="0"/>
    <x v="1"/>
  </r>
  <r>
    <s v="D 1.4.01"/>
    <s v=""/>
    <s v=""/>
    <n v="2"/>
    <e v="#N/A"/>
    <e v="#N/A"/>
    <e v="#N/A"/>
    <x v="0"/>
  </r>
  <r>
    <s v="D 1.4.02"/>
    <s v=""/>
    <s v=""/>
    <n v="1"/>
    <e v="#N/A"/>
    <e v="#N/A"/>
    <e v="#N/A"/>
    <x v="0"/>
  </r>
  <r>
    <s v="D 1.4.03"/>
    <s v=""/>
    <s v=""/>
    <n v="1"/>
    <e v="#N/A"/>
    <e v="#N/A"/>
    <e v="#N/A"/>
    <x v="0"/>
  </r>
  <r>
    <s v="D 1.4.04"/>
    <s v=""/>
    <s v=""/>
    <n v="1"/>
    <e v="#N/A"/>
    <e v="#N/A"/>
    <e v="#N/A"/>
    <x v="0"/>
  </r>
  <r>
    <s v="D 1.4.04.01"/>
    <s v=""/>
    <s v=""/>
    <n v="1"/>
    <e v="#N/A"/>
    <e v="#N/A"/>
    <e v="#N/A"/>
    <x v="0"/>
  </r>
  <r>
    <s v="D 1.4.04.02"/>
    <s v=""/>
    <s v=""/>
    <n v="1"/>
    <e v="#N/A"/>
    <e v="#N/A"/>
    <e v="#N/A"/>
    <x v="0"/>
  </r>
  <r>
    <s v="D 1.4.04.03"/>
    <s v=""/>
    <s v=""/>
    <n v="2"/>
    <e v="#N/A"/>
    <e v="#N/A"/>
    <e v="#N/A"/>
    <x v="0"/>
  </r>
  <r>
    <s v="D 1.5"/>
    <s v="Apparat, Anlage Schwachstrom"/>
    <s v="Schwachstromanlagen und -apparate für Information, Telekommunikation, Evakuierung, Sicherheitstechnik und dgl."/>
    <n v="1"/>
    <n v="101"/>
    <b v="0"/>
    <b v="0"/>
    <x v="1"/>
  </r>
  <r>
    <s v="D 1.5.01"/>
    <s v=""/>
    <s v=""/>
    <n v="1"/>
    <e v="#N/A"/>
    <e v="#N/A"/>
    <e v="#N/A"/>
    <x v="0"/>
  </r>
  <r>
    <s v="D 1.5.02"/>
    <s v=""/>
    <s v=""/>
    <n v="1"/>
    <e v="#N/A"/>
    <e v="#N/A"/>
    <e v="#N/A"/>
    <x v="0"/>
  </r>
  <r>
    <s v="D 1.5.03"/>
    <s v=""/>
    <s v=""/>
    <n v="1"/>
    <e v="#N/A"/>
    <e v="#N/A"/>
    <e v="#N/A"/>
    <x v="0"/>
  </r>
  <r>
    <s v="D 1.5.04"/>
    <s v=""/>
    <s v=""/>
    <n v="1"/>
    <e v="#N/A"/>
    <e v="#N/A"/>
    <e v="#N/A"/>
    <x v="0"/>
  </r>
  <r>
    <s v="D 1.5.05"/>
    <s v=""/>
    <s v=""/>
    <n v="2"/>
    <e v="#N/A"/>
    <e v="#N/A"/>
    <e v="#N/A"/>
    <x v="0"/>
  </r>
  <r>
    <s v="D 1.5.06"/>
    <s v=""/>
    <s v=""/>
    <n v="1"/>
    <e v="#N/A"/>
    <e v="#N/A"/>
    <e v="#N/A"/>
    <x v="0"/>
  </r>
  <r>
    <s v="D 1.5.07"/>
    <s v=""/>
    <s v=""/>
    <n v="1"/>
    <e v="#N/A"/>
    <e v="#N/A"/>
    <e v="#N/A"/>
    <x v="0"/>
  </r>
  <r>
    <s v="D 1.5.08"/>
    <s v=""/>
    <s v=""/>
    <n v="1"/>
    <e v="#N/A"/>
    <e v="#N/A"/>
    <e v="#N/A"/>
    <x v="0"/>
  </r>
  <r>
    <s v="D 1.5.09"/>
    <s v=""/>
    <s v=""/>
    <n v="1"/>
    <e v="#N/A"/>
    <e v="#N/A"/>
    <e v="#N/A"/>
    <x v="0"/>
  </r>
  <r>
    <s v="D 1.5.10"/>
    <s v=""/>
    <s v=""/>
    <n v="1"/>
    <e v="#N/A"/>
    <e v="#N/A"/>
    <e v="#N/A"/>
    <x v="0"/>
  </r>
  <r>
    <s v="D 1.5.11"/>
    <s v=""/>
    <s v=""/>
    <n v="1"/>
    <e v="#N/A"/>
    <e v="#N/A"/>
    <e v="#N/A"/>
    <x v="0"/>
  </r>
  <r>
    <s v="D 1.5.12"/>
    <s v=""/>
    <s v=""/>
    <n v="2"/>
    <e v="#N/A"/>
    <e v="#N/A"/>
    <e v="#N/A"/>
    <x v="0"/>
  </r>
  <r>
    <s v="D 1.5.13"/>
    <s v=""/>
    <s v=""/>
    <n v="0"/>
    <e v="#N/A"/>
    <e v="#N/A"/>
    <e v="#N/A"/>
    <x v="0"/>
  </r>
  <r>
    <s v="D 1.5.14"/>
    <s v=""/>
    <s v=""/>
    <n v="0"/>
    <e v="#N/A"/>
    <e v="#N/A"/>
    <e v="#N/A"/>
    <x v="0"/>
  </r>
  <r>
    <s v="D 1.5.14.01"/>
    <s v=""/>
    <s v=""/>
    <n v="0"/>
    <e v="#N/A"/>
    <e v="#N/A"/>
    <e v="#N/A"/>
    <x v="0"/>
  </r>
  <r>
    <s v="D 1.5.14.02"/>
    <s v=""/>
    <s v=""/>
    <n v="0"/>
    <e v="#N/A"/>
    <e v="#N/A"/>
    <e v="#N/A"/>
    <x v="0"/>
  </r>
  <r>
    <s v="D 1.6"/>
    <s v="Installation Schwachstrom"/>
    <s v="Schwachstrominstallationen für Informations-, Telekommunikations-, Evakuierungs-, Sicherheitsanlagen, Gebäudeautomation, Sicherheits-, technische Brandschutzanlagen und dgl."/>
    <n v="2"/>
    <n v="102"/>
    <b v="0"/>
    <b v="0"/>
    <x v="1"/>
  </r>
  <r>
    <s v="D 1.6.01"/>
    <s v=""/>
    <s v=""/>
    <n v="1"/>
    <e v="#N/A"/>
    <e v="#N/A"/>
    <e v="#N/A"/>
    <x v="0"/>
  </r>
  <r>
    <s v="D 1.6.02"/>
    <s v=""/>
    <s v=""/>
    <n v="1"/>
    <e v="#N/A"/>
    <e v="#N/A"/>
    <e v="#N/A"/>
    <x v="0"/>
  </r>
  <r>
    <s v="D 1.6.03"/>
    <s v=""/>
    <s v=""/>
    <n v="1"/>
    <e v="#N/A"/>
    <e v="#N/A"/>
    <e v="#N/A"/>
    <x v="0"/>
  </r>
  <r>
    <s v="D 1.6.04"/>
    <s v=""/>
    <s v=""/>
    <n v="1"/>
    <e v="#N/A"/>
    <e v="#N/A"/>
    <e v="#N/A"/>
    <x v="0"/>
  </r>
  <r>
    <s v="D 1.6.05"/>
    <s v=""/>
    <s v=""/>
    <n v="1"/>
    <e v="#N/A"/>
    <e v="#N/A"/>
    <e v="#N/A"/>
    <x v="0"/>
  </r>
  <r>
    <s v="D 1.6.06"/>
    <s v=""/>
    <s v=""/>
    <n v="1"/>
    <e v="#N/A"/>
    <e v="#N/A"/>
    <e v="#N/A"/>
    <x v="0"/>
  </r>
  <r>
    <s v="D 1.6.07"/>
    <s v=""/>
    <s v=""/>
    <n v="2"/>
    <e v="#N/A"/>
    <e v="#N/A"/>
    <e v="#N/A"/>
    <x v="0"/>
  </r>
  <r>
    <s v="D 1.6.08"/>
    <s v=""/>
    <s v=""/>
    <n v="1"/>
    <e v="#N/A"/>
    <e v="#N/A"/>
    <e v="#N/A"/>
    <x v="0"/>
  </r>
  <r>
    <s v="D 1.6.09"/>
    <s v=""/>
    <s v=""/>
    <n v="1"/>
    <e v="#N/A"/>
    <e v="#N/A"/>
    <e v="#N/A"/>
    <x v="0"/>
  </r>
  <r>
    <s v="D 1.6.10"/>
    <s v=""/>
    <s v=""/>
    <n v="1"/>
    <e v="#N/A"/>
    <e v="#N/A"/>
    <e v="#N/A"/>
    <x v="0"/>
  </r>
  <r>
    <s v="D 1.6.11"/>
    <s v=""/>
    <s v=""/>
    <n v="1"/>
    <e v="#N/A"/>
    <e v="#N/A"/>
    <e v="#N/A"/>
    <x v="0"/>
  </r>
  <r>
    <s v="D 1.6.12"/>
    <s v=""/>
    <s v=""/>
    <n v="1"/>
    <e v="#N/A"/>
    <e v="#N/A"/>
    <e v="#N/A"/>
    <x v="0"/>
  </r>
  <r>
    <s v="D 1.6.13"/>
    <s v=""/>
    <s v=""/>
    <n v="2"/>
    <e v="#N/A"/>
    <e v="#N/A"/>
    <e v="#N/A"/>
    <x v="0"/>
  </r>
  <r>
    <s v="D 1.6.13.01"/>
    <s v=""/>
    <s v=""/>
    <n v="2"/>
    <e v="#N/A"/>
    <e v="#N/A"/>
    <e v="#N/A"/>
    <x v="0"/>
  </r>
  <r>
    <s v="D 1.6.13.02"/>
    <s v=""/>
    <s v=""/>
    <n v="1"/>
    <e v="#N/A"/>
    <e v="#N/A"/>
    <e v="#N/A"/>
    <x v="0"/>
  </r>
  <r>
    <s v="D 1.6.13.03"/>
    <s v=""/>
    <s v=""/>
    <n v="1"/>
    <e v="#N/A"/>
    <e v="#N/A"/>
    <e v="#N/A"/>
    <x v="0"/>
  </r>
  <r>
    <s v="D 1.6.13.04"/>
    <s v=""/>
    <s v=""/>
    <n v="1"/>
    <e v="#N/A"/>
    <e v="#N/A"/>
    <e v="#N/A"/>
    <x v="0"/>
  </r>
  <r>
    <s v="D 1.6.13.05"/>
    <s v=""/>
    <s v=""/>
    <n v="1"/>
    <e v="#N/A"/>
    <e v="#N/A"/>
    <e v="#N/A"/>
    <x v="0"/>
  </r>
  <r>
    <s v="D 1.6.13.06"/>
    <s v=""/>
    <s v=""/>
    <n v="2"/>
    <e v="#N/A"/>
    <e v="#N/A"/>
    <e v="#N/A"/>
    <x v="0"/>
  </r>
  <r>
    <s v="D 1.6.14"/>
    <s v=""/>
    <s v=""/>
    <n v="1"/>
    <e v="#N/A"/>
    <e v="#N/A"/>
    <e v="#N/A"/>
    <x v="0"/>
  </r>
  <r>
    <s v="D 1.6.14.01"/>
    <s v=""/>
    <s v=""/>
    <n v="1"/>
    <e v="#N/A"/>
    <e v="#N/A"/>
    <e v="#N/A"/>
    <x v="0"/>
  </r>
  <r>
    <s v="D 1.6.14.02"/>
    <s v=""/>
    <s v=""/>
    <n v="1"/>
    <e v="#N/A"/>
    <e v="#N/A"/>
    <e v="#N/A"/>
    <x v="0"/>
  </r>
  <r>
    <s v="D 1.6.14.03"/>
    <s v=""/>
    <s v=""/>
    <n v="2"/>
    <e v="#N/A"/>
    <e v="#N/A"/>
    <e v="#N/A"/>
    <x v="0"/>
  </r>
  <r>
    <s v="D 1.6.14.04"/>
    <s v=""/>
    <s v=""/>
    <n v="2"/>
    <e v="#N/A"/>
    <e v="#N/A"/>
    <e v="#N/A"/>
    <x v="0"/>
  </r>
  <r>
    <s v="D 1.6.15"/>
    <s v=""/>
    <s v=""/>
    <n v="1"/>
    <e v="#N/A"/>
    <e v="#N/A"/>
    <e v="#N/A"/>
    <x v="0"/>
  </r>
  <r>
    <s v="D 1.6.15.01"/>
    <s v=""/>
    <s v=""/>
    <n v="1"/>
    <e v="#N/A"/>
    <e v="#N/A"/>
    <e v="#N/A"/>
    <x v="0"/>
  </r>
  <r>
    <s v="D 1.6.15.02"/>
    <s v=""/>
    <s v=""/>
    <n v="1"/>
    <e v="#N/A"/>
    <e v="#N/A"/>
    <e v="#N/A"/>
    <x v="0"/>
  </r>
  <r>
    <s v="D 1.6.15.03"/>
    <s v=""/>
    <s v=""/>
    <n v="1"/>
    <e v="#N/A"/>
    <e v="#N/A"/>
    <e v="#N/A"/>
    <x v="0"/>
  </r>
  <r>
    <s v="D 1.6.15.04"/>
    <s v=""/>
    <s v=""/>
    <n v="1"/>
    <e v="#N/A"/>
    <e v="#N/A"/>
    <e v="#N/A"/>
    <x v="0"/>
  </r>
  <r>
    <s v="D 1.6.16"/>
    <s v=""/>
    <s v=""/>
    <n v="1"/>
    <e v="#N/A"/>
    <e v="#N/A"/>
    <e v="#N/A"/>
    <x v="0"/>
  </r>
  <r>
    <s v="D 2"/>
    <s v="Gebäudeautomation"/>
    <s v="Anlagen zur automatischen Regelung, Steuerung, Überwachung und Optimierung des energieeffizienten und sicheren Betriebs der technischen Anlagen, einschliesslich Software und dgl."/>
    <n v="2"/>
    <n v="108"/>
    <b v="1"/>
    <b v="0"/>
    <x v="1"/>
  </r>
  <r>
    <s v="D 2.1"/>
    <s v="Managementebene"/>
    <s v="Anlagen als grafische interaktive Verbindungsstelle zum Menschen einschliesslich Software, Hardware, Bedien- und Anzeigegeräte"/>
    <n v="1"/>
    <n v="109"/>
    <b v="1"/>
    <b v="0"/>
    <x v="1"/>
  </r>
  <r>
    <s v="D 2.1.01"/>
    <s v=""/>
    <s v=""/>
    <n v="1"/>
    <e v="#N/A"/>
    <e v="#N/A"/>
    <e v="#N/A"/>
    <x v="0"/>
  </r>
  <r>
    <s v="D 2.1.02"/>
    <s v=""/>
    <s v=""/>
    <n v="2"/>
    <e v="#N/A"/>
    <e v="#N/A"/>
    <e v="#N/A"/>
    <x v="0"/>
  </r>
  <r>
    <s v="D 2.2.03"/>
    <s v=""/>
    <s v=""/>
    <n v="1"/>
    <e v="#N/A"/>
    <e v="#N/A"/>
    <e v="#N/A"/>
    <x v="0"/>
  </r>
  <r>
    <s v="D 2.2.04"/>
    <s v=""/>
    <s v=""/>
    <n v="1"/>
    <e v="#N/A"/>
    <e v="#N/A"/>
    <e v="#N/A"/>
    <x v="0"/>
  </r>
  <r>
    <s v="D 2.2"/>
    <s v="Automationsebene"/>
    <s v="Autonome Automationseinheit bzw. Unterstationen zur Steuerung und Regelung der heizungs-, lüftungs-, klima- und elektrotechnischen Anlagen sowie zur Übernahme von übergeordneten Funktionen der Feldebene und Raumautomation"/>
    <n v="2"/>
    <n v="110"/>
    <b v="1"/>
    <b v="0"/>
    <x v="1"/>
  </r>
  <r>
    <s v="D 2.3"/>
    <s v="Feldebene"/>
    <s v="Messwert-, Kontaktgeber, Schalt- und Stellgeräte sowie Aktoren und Sensoren"/>
    <n v="1"/>
    <n v="111"/>
    <b v="1"/>
    <b v="1"/>
    <x v="5"/>
  </r>
  <r>
    <s v="D 2.4"/>
    <s v="Raumautomation"/>
    <s v="Anlagen und Geräte für Einzelraum- und Zonenregelungen, einschliesslich integrierter Überwachung, Steuerlogik, Steuerung, Regelung und Optimierung der durch Kommunikationsfunktionen zusammen geschlossenen technischen Gebäudeausrüstung"/>
    <n v="1"/>
    <n v="112"/>
    <b v="1"/>
    <b v="0"/>
    <x v="1"/>
  </r>
  <r>
    <s v="D 2.5"/>
    <s v="Automationsnetzwerk"/>
    <s v="Netzwerkkomponenten für die Informationsvermittlung zwischen Management-, Automationsebene, Raumautomation, Fremdsystemen und dgl."/>
    <n v="2"/>
    <n v="113"/>
    <b v="1"/>
    <b v="1"/>
    <x v="6"/>
  </r>
  <r>
    <s v="D 2.6"/>
    <s v="Schaltgerätekombination"/>
    <s v="Kompakte Niederspannungs-Schaltgeräte mit Schutzeinrichtungen und Betreibsmitteln zum Steuern, Messen und Melden"/>
    <n v="1"/>
    <n v="114"/>
    <b v="1"/>
    <b v="0"/>
    <x v="1"/>
  </r>
  <r>
    <s v="D 2.6.01"/>
    <s v=""/>
    <s v=""/>
    <n v="1"/>
    <e v="#N/A"/>
    <e v="#N/A"/>
    <e v="#N/A"/>
    <x v="0"/>
  </r>
  <r>
    <s v="D 2.6.01.01"/>
    <s v=""/>
    <s v=""/>
    <n v="1"/>
    <e v="#N/A"/>
    <e v="#N/A"/>
    <e v="#N/A"/>
    <x v="0"/>
  </r>
  <r>
    <s v="D 2.6.01.02"/>
    <s v=""/>
    <s v=""/>
    <n v="1"/>
    <e v="#N/A"/>
    <e v="#N/A"/>
    <e v="#N/A"/>
    <x v="0"/>
  </r>
  <r>
    <s v="D 2.6.02"/>
    <s v=""/>
    <s v=""/>
    <n v="1"/>
    <e v="#N/A"/>
    <e v="#N/A"/>
    <e v="#N/A"/>
    <x v="0"/>
  </r>
  <r>
    <s v="D 2.6.02.01"/>
    <s v=""/>
    <s v=""/>
    <n v="1"/>
    <e v="#N/A"/>
    <e v="#N/A"/>
    <e v="#N/A"/>
    <x v="0"/>
  </r>
  <r>
    <s v="D 2.6.02.02"/>
    <s v=""/>
    <s v=""/>
    <n v="1"/>
    <e v="#N/A"/>
    <e v="#N/A"/>
    <e v="#N/A"/>
    <x v="0"/>
  </r>
  <r>
    <s v="D 2.6.02.03"/>
    <s v=""/>
    <s v=""/>
    <n v="2"/>
    <e v="#N/A"/>
    <e v="#N/A"/>
    <e v="#N/A"/>
    <x v="0"/>
  </r>
  <r>
    <s v="D 2.6.02.04"/>
    <s v=""/>
    <s v=""/>
    <n v="1"/>
    <e v="#N/A"/>
    <e v="#N/A"/>
    <e v="#N/A"/>
    <x v="0"/>
  </r>
  <r>
    <s v="D 2.6.02.05"/>
    <s v=""/>
    <s v=""/>
    <n v="1"/>
    <e v="#N/A"/>
    <e v="#N/A"/>
    <e v="#N/A"/>
    <x v="0"/>
  </r>
  <r>
    <s v="D 2.6.02.06"/>
    <s v=""/>
    <s v=""/>
    <n v="1"/>
    <e v="#N/A"/>
    <e v="#N/A"/>
    <e v="#N/A"/>
    <x v="0"/>
  </r>
  <r>
    <s v="D 2.6.02.07"/>
    <s v=""/>
    <s v=""/>
    <n v="1"/>
    <e v="#N/A"/>
    <e v="#N/A"/>
    <e v="#N/A"/>
    <x v="0"/>
  </r>
  <r>
    <s v="D 2.7"/>
    <s v="Integration"/>
    <s v="Definieren, Abstimmen und Umsetzen der systeminternen Kommunikation zwischen den Bauteilen der Gebäudeautomation sowie der Informations-, Telekommunikations-, Evakuierungs-, Sicherheits-, technischen Brandschutzanlagen, des Sonnenschutzes, der Verdunkelung und dgl."/>
    <n v="2"/>
    <n v="115"/>
    <b v="0"/>
    <b v="0"/>
    <x v="1"/>
  </r>
  <r>
    <s v="D 3"/>
    <s v="Sicherheitsanlage"/>
    <s v="Anlagen zur Überwachung und zum Schutz von Gegenständen und Personen (Security)"/>
    <n v="2"/>
    <n v="116"/>
    <b v="1"/>
    <b v="0"/>
    <x v="1"/>
  </r>
  <r>
    <s v="D 3.1"/>
    <s v="Einbruchmeldeanlage, Überfallmeldeanlage"/>
    <s v="Gefahrenmeldeanlagen zum Erkennen und Anzeigen der Anwesenheit, des Eindringens oder des versuchten Eindringens in überwachte Bereiche sowie zum automatischen Überwachen von Gegenständen bezüglich unbefugter Wegnahme"/>
    <n v="1"/>
    <n v="117"/>
    <b v="1"/>
    <b v="0"/>
    <x v="1"/>
  </r>
  <r>
    <s v="D 3.1.01"/>
    <s v=""/>
    <s v=""/>
    <n v="1"/>
    <e v="#N/A"/>
    <e v="#N/A"/>
    <e v="#N/A"/>
    <x v="0"/>
  </r>
  <r>
    <s v="D 3.2"/>
    <s v="Zutrittskontrollanlage"/>
    <s v="Anlagen für die automatische Überprüfung von Zutrittsberechtigungen, die Steuerung von Sperren sowie die Registrierung von Vorgängen"/>
    <n v="1"/>
    <n v="118"/>
    <b v="1"/>
    <b v="1"/>
    <x v="7"/>
  </r>
  <r>
    <s v="D 3.2.01"/>
    <s v=""/>
    <s v=""/>
    <n v="1"/>
    <e v="#N/A"/>
    <e v="#N/A"/>
    <e v="#N/A"/>
    <x v="0"/>
  </r>
  <r>
    <s v="D 3.3"/>
    <s v="Videoüberwachungsanlage"/>
    <s v="Aufeinander abgestimmte technische Komponenten zur Bilderzeugung, Bildübertragung, Bildsteuerung, Bilddokumentation, Bildspeicherung, Bilddarstellung und Bildbewertung"/>
    <n v="1"/>
    <n v="119"/>
    <b v="1"/>
    <b v="1"/>
    <x v="8"/>
  </r>
  <r>
    <s v="D 3.3.01"/>
    <s v=""/>
    <s v=""/>
    <n v="2"/>
    <e v="#N/A"/>
    <e v="#N/A"/>
    <e v="#N/A"/>
    <x v="0"/>
  </r>
  <r>
    <s v="D 3.4"/>
    <s v="Perimeterschutz, Umgebungsschutz"/>
    <s v="Anlagen zur Überwachung von Aussenarealen gegen unbefugten Zutritt"/>
    <n v="1"/>
    <n v="120"/>
    <b v="0"/>
    <b v="0"/>
    <x v="1"/>
  </r>
  <r>
    <s v="D 3.4.01"/>
    <s v=""/>
    <s v=""/>
    <n v="1"/>
    <e v="#N/A"/>
    <e v="#N/A"/>
    <e v="#N/A"/>
    <x v="0"/>
  </r>
  <r>
    <s v="D 4"/>
    <s v="Technische Brandschutzanlage"/>
    <s v="Melde-, Lösch- und Abzugsanlagen zum Schutz von Bauwerken und Personen (Safety)"/>
    <n v="1"/>
    <n v="121"/>
    <b v="1"/>
    <b v="0"/>
    <x v="1"/>
  </r>
  <r>
    <s v="D 4.1"/>
    <s v="Brandmeldeanlage"/>
    <s v="Meldeanlagen, einschliesslich Brandmelder, Anzeige- und Alarmapparate zur Überwachung und zum Schutz von Bauwerken und Personen vor Brand"/>
    <n v="1"/>
    <n v="122"/>
    <b v="1"/>
    <b v="0"/>
    <x v="1"/>
  </r>
  <r>
    <s v="D 4.1.01"/>
    <s v=""/>
    <s v=""/>
    <n v="1"/>
    <e v="#N/A"/>
    <e v="#N/A"/>
    <e v="#N/A"/>
    <x v="0"/>
  </r>
  <r>
    <s v="D 4.2"/>
    <s v="Gasmeldeanlage"/>
    <s v="Meldeanlagen, einschliesslich Gasmelder, Anzeige- und Alarmapparate zur Überwachung und zum Schutz von Bauwerken und Personen vor verschmutzter Atemluft und Explosionsgefahr"/>
    <n v="2"/>
    <n v="123"/>
    <b v="0"/>
    <b v="0"/>
    <x v="1"/>
  </r>
  <r>
    <s v="D 4.2.01"/>
    <s v=""/>
    <s v=""/>
    <n v="1"/>
    <e v="#N/A"/>
    <e v="#N/A"/>
    <e v="#N/A"/>
    <x v="0"/>
  </r>
  <r>
    <s v="D 4.3"/>
    <s v="Nasslöschanlage"/>
    <s v="Löschanlagen, einschliesslich Apparate, Leitungen und Anschlussstellen für die Nasslöschung wie Sprinkler und dgl. "/>
    <n v="1"/>
    <n v="124"/>
    <b v="1"/>
    <b v="1"/>
    <x v="9"/>
  </r>
  <r>
    <s v="D 4.3.01"/>
    <s v=""/>
    <s v=""/>
    <n v="1"/>
    <e v="#N/A"/>
    <e v="#N/A"/>
    <e v="#N/A"/>
    <x v="0"/>
  </r>
  <r>
    <s v="D 4.3.02"/>
    <s v=""/>
    <s v=""/>
    <n v="1"/>
    <e v="#N/A"/>
    <e v="#N/A"/>
    <e v="#N/A"/>
    <x v="0"/>
  </r>
  <r>
    <s v="D 4.3.03"/>
    <s v=""/>
    <s v=""/>
    <n v="1"/>
    <e v="#N/A"/>
    <e v="#N/A"/>
    <e v="#N/A"/>
    <x v="0"/>
  </r>
  <r>
    <s v="D 4.3.04"/>
    <s v=""/>
    <s v=""/>
    <n v="2"/>
    <e v="#N/A"/>
    <e v="#N/A"/>
    <e v="#N/A"/>
    <x v="0"/>
  </r>
  <r>
    <s v="D 4.4"/>
    <s v="Trockenlöschanlage"/>
    <s v="Löschanlagen, einschliesslich Apparate, Leitungen und Anschlussstellen für die Trockenlöschung, Sauerstoff-Reduktionsanlage und dgl. "/>
    <n v="1"/>
    <n v="125"/>
    <b v="1"/>
    <b v="1"/>
    <x v="10"/>
  </r>
  <r>
    <s v="D 4.4.01"/>
    <s v=""/>
    <s v=""/>
    <n v="1"/>
    <e v="#N/A"/>
    <e v="#N/A"/>
    <e v="#N/A"/>
    <x v="0"/>
  </r>
  <r>
    <s v="D 4.4.02"/>
    <s v=""/>
    <s v=""/>
    <n v="1"/>
    <e v="#N/A"/>
    <e v="#N/A"/>
    <e v="#N/A"/>
    <x v="0"/>
  </r>
  <r>
    <s v="D 4.5"/>
    <s v="Löschgerät"/>
    <s v="Schlauchhaspeln, Handfeuerlöscher und dgl. "/>
    <n v="1"/>
    <n v="126"/>
    <b v="1"/>
    <b v="0"/>
    <x v="1"/>
  </r>
  <r>
    <s v="D 4.5.01"/>
    <s v=""/>
    <s v=""/>
    <n v="1"/>
    <e v="#N/A"/>
    <e v="#N/A"/>
    <e v="#N/A"/>
    <x v="0"/>
  </r>
  <r>
    <s v="D 4.5.02"/>
    <s v=""/>
    <s v=""/>
    <n v="2"/>
    <e v="#N/A"/>
    <e v="#N/A"/>
    <e v="#N/A"/>
    <x v="0"/>
  </r>
  <r>
    <s v="D 4.5.02.01"/>
    <s v=""/>
    <s v=""/>
    <n v="1"/>
    <e v="#N/A"/>
    <e v="#N/A"/>
    <e v="#N/A"/>
    <x v="0"/>
  </r>
  <r>
    <s v="D 4.5.02.02"/>
    <s v=""/>
    <s v=""/>
    <n v="1"/>
    <e v="#N/A"/>
    <e v="#N/A"/>
    <e v="#N/A"/>
    <x v="0"/>
  </r>
  <r>
    <s v="D 4.6"/>
    <s v="Rauch- und Wärmeabzugsanlage"/>
    <s v="Anlagen zur Entrauchung im Brandfall"/>
    <n v="1"/>
    <n v="127"/>
    <b v="0"/>
    <b v="0"/>
    <x v="1"/>
  </r>
  <r>
    <s v="D 4.6.01"/>
    <s v=""/>
    <s v=""/>
    <n v="1"/>
    <e v="#N/A"/>
    <e v="#N/A"/>
    <e v="#N/A"/>
    <x v="0"/>
  </r>
  <r>
    <s v="D 4.6.02"/>
    <s v=""/>
    <s v=""/>
    <n v="1"/>
    <e v="#N/A"/>
    <e v="#N/A"/>
    <e v="#N/A"/>
    <x v="0"/>
  </r>
  <r>
    <s v="D 5"/>
    <s v="Wärmeanlage"/>
    <s v="Anlagen zur Lagerung, Erzeugung, Verteilung und Abgabe von Wärme"/>
    <n v="1"/>
    <n v="129"/>
    <b v="0"/>
    <b v="0"/>
    <x v="1"/>
  </r>
  <r>
    <s v="D 5.1"/>
    <s v="Lagerung zu Wärmeanlage"/>
    <s v="Tanks und Lager für feste und flüssige Brennstoffe, einschliesslich Zuleitungen zu den Wärmeerzeugern sowie Tank- und Lagerüberwachung"/>
    <n v="1"/>
    <n v="130"/>
    <b v="0"/>
    <b v="0"/>
    <x v="1"/>
  </r>
  <r>
    <s v="D 5.1.01"/>
    <s v=""/>
    <s v=""/>
    <n v="1"/>
    <e v="#N/A"/>
    <e v="#N/A"/>
    <e v="#N/A"/>
    <x v="0"/>
  </r>
  <r>
    <s v="D 5.1.01.01"/>
    <s v=""/>
    <s v=""/>
    <n v="1"/>
    <e v="#N/A"/>
    <e v="#N/A"/>
    <e v="#N/A"/>
    <x v="0"/>
  </r>
  <r>
    <s v="D 5.1.01.02"/>
    <s v=""/>
    <s v=""/>
    <n v="1"/>
    <e v="#N/A"/>
    <e v="#N/A"/>
    <e v="#N/A"/>
    <x v="0"/>
  </r>
  <r>
    <s v="D 5.1.01.03"/>
    <s v=""/>
    <s v=""/>
    <n v="1"/>
    <e v="#N/A"/>
    <e v="#N/A"/>
    <e v="#N/A"/>
    <x v="0"/>
  </r>
  <r>
    <s v="D 5.1.02"/>
    <s v=""/>
    <s v=""/>
    <n v="1"/>
    <e v="#N/A"/>
    <e v="#N/A"/>
    <e v="#N/A"/>
    <x v="0"/>
  </r>
  <r>
    <s v="D 5.1.02.01"/>
    <s v=""/>
    <s v=""/>
    <n v="2"/>
    <e v="#N/A"/>
    <e v="#N/A"/>
    <e v="#N/A"/>
    <x v="0"/>
  </r>
  <r>
    <s v="D 5.1.02.02"/>
    <s v=""/>
    <s v=""/>
    <n v="1"/>
    <e v="#N/A"/>
    <e v="#N/A"/>
    <e v="#N/A"/>
    <x v="0"/>
  </r>
  <r>
    <s v="D 5.1.02.03"/>
    <s v=""/>
    <s v=""/>
    <n v="1"/>
    <e v="#N/A"/>
    <e v="#N/A"/>
    <e v="#N/A"/>
    <x v="0"/>
  </r>
  <r>
    <s v="D 5.1.02.04"/>
    <s v=""/>
    <s v=""/>
    <n v="1"/>
    <e v="#N/A"/>
    <e v="#N/A"/>
    <e v="#N/A"/>
    <x v="0"/>
  </r>
  <r>
    <s v="D 5.1.02.05"/>
    <s v=""/>
    <s v=""/>
    <n v="1"/>
    <e v="#N/A"/>
    <e v="#N/A"/>
    <e v="#N/A"/>
    <x v="0"/>
  </r>
  <r>
    <s v="D 5.1.02.06"/>
    <s v=""/>
    <s v=""/>
    <n v="2"/>
    <e v="#N/A"/>
    <e v="#N/A"/>
    <e v="#N/A"/>
    <x v="0"/>
  </r>
  <r>
    <s v="D 5.1.02.07"/>
    <s v=""/>
    <s v=""/>
    <n v="1"/>
    <e v="#N/A"/>
    <e v="#N/A"/>
    <e v="#N/A"/>
    <x v="0"/>
  </r>
  <r>
    <s v="D 5.1.03"/>
    <s v=""/>
    <s v=""/>
    <n v="1"/>
    <e v="#N/A"/>
    <e v="#N/A"/>
    <e v="#N/A"/>
    <x v="0"/>
  </r>
  <r>
    <s v="D 5.1.03.01"/>
    <s v=""/>
    <s v=""/>
    <n v="1"/>
    <e v="#N/A"/>
    <e v="#N/A"/>
    <e v="#N/A"/>
    <x v="0"/>
  </r>
  <r>
    <s v="D 5.1.03.02"/>
    <s v=""/>
    <s v=""/>
    <n v="1"/>
    <e v="#N/A"/>
    <e v="#N/A"/>
    <e v="#N/A"/>
    <x v="0"/>
  </r>
  <r>
    <s v="D 5.1.03.03"/>
    <s v=""/>
    <s v=""/>
    <n v="2"/>
    <e v="#N/A"/>
    <e v="#N/A"/>
    <e v="#N/A"/>
    <x v="0"/>
  </r>
  <r>
    <s v="D 5.1.03.04"/>
    <s v=""/>
    <s v=""/>
    <n v="1"/>
    <e v="#N/A"/>
    <e v="#N/A"/>
    <e v="#N/A"/>
    <x v="0"/>
  </r>
  <r>
    <s v="D 5.2"/>
    <s v="Wärmeerzeugung"/>
    <s v="Anlagen zur Erzeugung und Rückgewinnung von Wärme, Sensoren, Stellglieder sowie die Abgasabführung, einschliesslich Erdregister, Erdkollektoren, Erdsonden und dgl."/>
    <n v="1"/>
    <n v="131"/>
    <b v="1"/>
    <b v="0"/>
    <x v="1"/>
  </r>
  <r>
    <s v="D 5.2.01"/>
    <s v=""/>
    <s v=""/>
    <n v="1"/>
    <e v="#N/A"/>
    <e v="#N/A"/>
    <e v="#N/A"/>
    <x v="0"/>
  </r>
  <r>
    <s v="D 5.2.01.01"/>
    <s v=""/>
    <s v=""/>
    <n v="1"/>
    <e v="#N/A"/>
    <e v="#N/A"/>
    <e v="#N/A"/>
    <x v="0"/>
  </r>
  <r>
    <s v="D 5.2.01.02"/>
    <s v=""/>
    <s v=""/>
    <n v="2"/>
    <e v="#N/A"/>
    <e v="#N/A"/>
    <e v="#N/A"/>
    <x v="0"/>
  </r>
  <r>
    <s v="D 5.2.01.03"/>
    <s v=""/>
    <s v=""/>
    <n v="1"/>
    <e v="#N/A"/>
    <e v="#N/A"/>
    <e v="#N/A"/>
    <x v="0"/>
  </r>
  <r>
    <s v="D 5.2.01.04"/>
    <s v=""/>
    <s v=""/>
    <n v="1"/>
    <e v="#N/A"/>
    <e v="#N/A"/>
    <e v="#N/A"/>
    <x v="0"/>
  </r>
  <r>
    <s v="D 5.2.02"/>
    <s v=""/>
    <s v=""/>
    <n v="1"/>
    <e v="#N/A"/>
    <e v="#N/A"/>
    <e v="#N/A"/>
    <x v="0"/>
  </r>
  <r>
    <s v="D 5.2.02.01"/>
    <s v=""/>
    <s v=""/>
    <n v="1"/>
    <e v="#N/A"/>
    <e v="#N/A"/>
    <e v="#N/A"/>
    <x v="0"/>
  </r>
  <r>
    <s v="D 5.2.02.02"/>
    <s v=""/>
    <s v=""/>
    <n v="1"/>
    <e v="#N/A"/>
    <e v="#N/A"/>
    <e v="#N/A"/>
    <x v="0"/>
  </r>
  <r>
    <s v="D 5.2.02.03"/>
    <s v=""/>
    <s v=""/>
    <n v="1"/>
    <e v="#N/A"/>
    <e v="#N/A"/>
    <e v="#N/A"/>
    <x v="0"/>
  </r>
  <r>
    <s v="D 5.2.02.04"/>
    <s v=""/>
    <s v=""/>
    <n v="1"/>
    <e v="#N/A"/>
    <e v="#N/A"/>
    <e v="#N/A"/>
    <x v="0"/>
  </r>
  <r>
    <s v="D 5.2.02.05"/>
    <s v=""/>
    <s v=""/>
    <n v="1"/>
    <e v="#N/A"/>
    <e v="#N/A"/>
    <e v="#N/A"/>
    <x v="0"/>
  </r>
  <r>
    <s v="D 5.2.02.06"/>
    <s v=""/>
    <s v=""/>
    <n v="1"/>
    <e v="#N/A"/>
    <e v="#N/A"/>
    <e v="#N/A"/>
    <x v="0"/>
  </r>
  <r>
    <s v="D 5.2.02.07"/>
    <s v=""/>
    <s v=""/>
    <n v="2"/>
    <e v="#N/A"/>
    <e v="#N/A"/>
    <e v="#N/A"/>
    <x v="0"/>
  </r>
  <r>
    <s v="D 5.2.02.08"/>
    <s v=""/>
    <s v=""/>
    <n v="2"/>
    <e v="#N/A"/>
    <e v="#N/A"/>
    <e v="#N/A"/>
    <x v="0"/>
  </r>
  <r>
    <s v="D 5.2.03"/>
    <s v=""/>
    <s v=""/>
    <n v="1"/>
    <e v="#N/A"/>
    <e v="#N/A"/>
    <e v="#N/A"/>
    <x v="0"/>
  </r>
  <r>
    <s v="D 5.2.03.01"/>
    <s v=""/>
    <s v=""/>
    <n v="1"/>
    <e v="#N/A"/>
    <e v="#N/A"/>
    <e v="#N/A"/>
    <x v="0"/>
  </r>
  <r>
    <s v="D 5.2.03.02"/>
    <s v=""/>
    <s v=""/>
    <n v="2"/>
    <e v="#N/A"/>
    <e v="#N/A"/>
    <e v="#N/A"/>
    <x v="0"/>
  </r>
  <r>
    <s v="D 5.2.03.03"/>
    <s v=""/>
    <s v=""/>
    <n v="1"/>
    <e v="#N/A"/>
    <e v="#N/A"/>
    <e v="#N/A"/>
    <x v="0"/>
  </r>
  <r>
    <s v="D 5.2.04"/>
    <s v=""/>
    <s v=""/>
    <n v="1"/>
    <e v="#N/A"/>
    <e v="#N/A"/>
    <e v="#N/A"/>
    <x v="0"/>
  </r>
  <r>
    <s v="D 5.2.04.01"/>
    <s v=""/>
    <s v=""/>
    <n v="1"/>
    <e v="#N/A"/>
    <e v="#N/A"/>
    <e v="#N/A"/>
    <x v="0"/>
  </r>
  <r>
    <s v="D 5.2.04.02"/>
    <s v=""/>
    <s v=""/>
    <n v="1"/>
    <e v="#N/A"/>
    <e v="#N/A"/>
    <e v="#N/A"/>
    <x v="0"/>
  </r>
  <r>
    <s v="D 5.2.04.03"/>
    <s v=""/>
    <s v=""/>
    <n v="1"/>
    <e v="#N/A"/>
    <e v="#N/A"/>
    <e v="#N/A"/>
    <x v="0"/>
  </r>
  <r>
    <s v="D 5.2.04.04"/>
    <s v=""/>
    <s v=""/>
    <n v="1"/>
    <e v="#N/A"/>
    <e v="#N/A"/>
    <e v="#N/A"/>
    <x v="0"/>
  </r>
  <r>
    <s v="D 5.2.04.05"/>
    <s v=""/>
    <s v=""/>
    <n v="1"/>
    <e v="#N/A"/>
    <e v="#N/A"/>
    <e v="#N/A"/>
    <x v="0"/>
  </r>
  <r>
    <s v="D 5.2.04.06"/>
    <s v=""/>
    <s v=""/>
    <n v="1"/>
    <e v="#N/A"/>
    <e v="#N/A"/>
    <e v="#N/A"/>
    <x v="0"/>
  </r>
  <r>
    <s v="D 5.2.05"/>
    <s v=""/>
    <s v=""/>
    <n v="2"/>
    <e v="#N/A"/>
    <e v="#N/A"/>
    <e v="#N/A"/>
    <x v="0"/>
  </r>
  <r>
    <s v="D 5.2.05.01"/>
    <s v=""/>
    <s v=""/>
    <n v="1"/>
    <e v="#N/A"/>
    <e v="#N/A"/>
    <e v="#N/A"/>
    <x v="0"/>
  </r>
  <r>
    <s v="D 5.2.05.02"/>
    <s v=""/>
    <s v=""/>
    <n v="1"/>
    <e v="#N/A"/>
    <e v="#N/A"/>
    <e v="#N/A"/>
    <x v="0"/>
  </r>
  <r>
    <s v="D 5.2.05.03"/>
    <s v=""/>
    <s v=""/>
    <n v="1"/>
    <e v="#N/A"/>
    <e v="#N/A"/>
    <e v="#N/A"/>
    <x v="0"/>
  </r>
  <r>
    <s v="D 5.2.05.04"/>
    <s v=""/>
    <s v=""/>
    <n v="1"/>
    <e v="#N/A"/>
    <e v="#N/A"/>
    <e v="#N/A"/>
    <x v="0"/>
  </r>
  <r>
    <s v="D 5.2.06"/>
    <s v=""/>
    <s v=""/>
    <n v="1"/>
    <e v="#N/A"/>
    <e v="#N/A"/>
    <e v="#N/A"/>
    <x v="0"/>
  </r>
  <r>
    <s v="D 5.2.07"/>
    <s v=""/>
    <s v=""/>
    <n v="1"/>
    <e v="#N/A"/>
    <e v="#N/A"/>
    <e v="#N/A"/>
    <x v="0"/>
  </r>
  <r>
    <s v="D 5.2.07.01"/>
    <s v=""/>
    <s v=""/>
    <n v="1"/>
    <e v="#N/A"/>
    <e v="#N/A"/>
    <e v="#N/A"/>
    <x v="0"/>
  </r>
  <r>
    <s v="D 5.2.07.02"/>
    <s v=""/>
    <s v=""/>
    <n v="1"/>
    <e v="#N/A"/>
    <e v="#N/A"/>
    <e v="#N/A"/>
    <x v="0"/>
  </r>
  <r>
    <s v="D 5.2.08"/>
    <s v=""/>
    <s v=""/>
    <n v="1"/>
    <e v="#N/A"/>
    <e v="#N/A"/>
    <e v="#N/A"/>
    <x v="0"/>
  </r>
  <r>
    <s v="D 5.2.08.01"/>
    <s v=""/>
    <s v=""/>
    <n v="2"/>
    <e v="#N/A"/>
    <e v="#N/A"/>
    <e v="#N/A"/>
    <x v="0"/>
  </r>
  <r>
    <s v="D 5.2.08.02"/>
    <s v=""/>
    <s v=""/>
    <n v="1"/>
    <e v="#N/A"/>
    <e v="#N/A"/>
    <e v="#N/A"/>
    <x v="0"/>
  </r>
  <r>
    <s v="D 5.2.08.03"/>
    <s v=""/>
    <s v=""/>
    <n v="1"/>
    <e v="#N/A"/>
    <e v="#N/A"/>
    <e v="#N/A"/>
    <x v="0"/>
  </r>
  <r>
    <s v="D 5.2.08.04"/>
    <s v=""/>
    <s v=""/>
    <n v="1"/>
    <e v="#N/A"/>
    <e v="#N/A"/>
    <e v="#N/A"/>
    <x v="0"/>
  </r>
  <r>
    <s v="D 5.3"/>
    <s v="Wärmehauptverteilung"/>
    <s v="Hauptleitungen zur Verteilung, einschliesslich Pumpen, Ventilen, Sensoren, Anschlussstellen und Dämmung"/>
    <n v="1"/>
    <n v="132"/>
    <b v="0"/>
    <b v="0"/>
    <x v="1"/>
  </r>
  <r>
    <s v="D 5.3.01"/>
    <s v=""/>
    <s v=""/>
    <n v="2"/>
    <e v="#N/A"/>
    <e v="#N/A"/>
    <e v="#N/A"/>
    <x v="0"/>
  </r>
  <r>
    <s v="D 5.3.01.01"/>
    <s v=""/>
    <s v=""/>
    <n v="1"/>
    <e v="#N/A"/>
    <e v="#N/A"/>
    <e v="#N/A"/>
    <x v="0"/>
  </r>
  <r>
    <s v="D 5.3.01.02"/>
    <s v=""/>
    <s v=""/>
    <n v="1"/>
    <e v="#N/A"/>
    <e v="#N/A"/>
    <e v="#N/A"/>
    <x v="0"/>
  </r>
  <r>
    <s v="D 5.3.01.03"/>
    <s v=""/>
    <s v=""/>
    <n v="1"/>
    <e v="#N/A"/>
    <e v="#N/A"/>
    <e v="#N/A"/>
    <x v="0"/>
  </r>
  <r>
    <s v="D 5.3.01.04"/>
    <s v=""/>
    <s v=""/>
    <n v="1"/>
    <e v="#N/A"/>
    <e v="#N/A"/>
    <e v="#N/A"/>
    <x v="0"/>
  </r>
  <r>
    <s v="D 5.3.01.05"/>
    <s v=""/>
    <s v=""/>
    <n v="1"/>
    <e v="#N/A"/>
    <e v="#N/A"/>
    <e v="#N/A"/>
    <x v="0"/>
  </r>
  <r>
    <s v="D 5.4"/>
    <s v="Wärmeabgabe"/>
    <s v="Wärme abgebende Bauteile in Böden, Wänden, Decken und Einzelelemente, einschliesslich Armaturen, Befestigungen Unterverteilungen und dgl."/>
    <n v="1"/>
    <n v="133"/>
    <b v="0"/>
    <b v="0"/>
    <x v="1"/>
  </r>
  <r>
    <s v="D 5.4.01"/>
    <s v=""/>
    <s v=""/>
    <n v="1"/>
    <e v="#N/A"/>
    <e v="#N/A"/>
    <e v="#N/A"/>
    <x v="0"/>
  </r>
  <r>
    <s v="D 5.4.02"/>
    <s v=""/>
    <s v=""/>
    <n v="1"/>
    <e v="#N/A"/>
    <e v="#N/A"/>
    <e v="#N/A"/>
    <x v="0"/>
  </r>
  <r>
    <s v="D 6"/>
    <s v="Kälteanlage"/>
    <s v="Anlagen zur Lagerung, Erzeugung, Verteilung und Abgabe von Kälte"/>
    <n v="2"/>
    <n v="136"/>
    <b v="0"/>
    <b v="0"/>
    <x v="1"/>
  </r>
  <r>
    <s v="D 6.1"/>
    <s v="Lagerung zu Kälteanlage"/>
    <s v="Tanks und Lager für feste und flüssige Stoffe, einschliesslich Zuleitungen zu den Kälteerzeugern sowie Tank- und Lagerüberwachung"/>
    <n v="1"/>
    <n v="137"/>
    <b v="0"/>
    <b v="0"/>
    <x v="1"/>
  </r>
  <r>
    <s v="D 6.1.01"/>
    <s v=""/>
    <s v=""/>
    <n v="1"/>
    <e v="#N/A"/>
    <e v="#N/A"/>
    <e v="#N/A"/>
    <x v="0"/>
  </r>
  <r>
    <s v="D 6.1.02"/>
    <s v=""/>
    <s v=""/>
    <n v="1"/>
    <e v="#N/A"/>
    <e v="#N/A"/>
    <e v="#N/A"/>
    <x v="0"/>
  </r>
  <r>
    <s v="D 6.1.03"/>
    <s v=""/>
    <s v=""/>
    <n v="1"/>
    <e v="#N/A"/>
    <e v="#N/A"/>
    <e v="#N/A"/>
    <x v="0"/>
  </r>
  <r>
    <s v="D 6.1.04"/>
    <s v=""/>
    <s v=""/>
    <n v="2"/>
    <e v="#N/A"/>
    <e v="#N/A"/>
    <e v="#N/A"/>
    <x v="0"/>
  </r>
  <r>
    <s v="D 6.2"/>
    <s v="Kälteerzeugung"/>
    <s v="Anlagen zur Erzeugung von Kälte, Sensoren, Stellgliedern und dgl."/>
    <n v="2"/>
    <n v="138"/>
    <b v="1"/>
    <b v="0"/>
    <x v="1"/>
  </r>
  <r>
    <s v="D 6.2.01"/>
    <s v=""/>
    <s v=""/>
    <n v="1"/>
    <e v="#N/A"/>
    <e v="#N/A"/>
    <e v="#N/A"/>
    <x v="0"/>
  </r>
  <r>
    <s v="D 6.2.02"/>
    <s v=""/>
    <s v=""/>
    <n v="1"/>
    <e v="#N/A"/>
    <e v="#N/A"/>
    <e v="#N/A"/>
    <x v="0"/>
  </r>
  <r>
    <s v="D 6.2.02.01"/>
    <s v=""/>
    <s v=""/>
    <n v="1"/>
    <e v="#N/A"/>
    <e v="#N/A"/>
    <e v="#N/A"/>
    <x v="0"/>
  </r>
  <r>
    <s v="D 6.2.02.02"/>
    <s v=""/>
    <s v=""/>
    <n v="1"/>
    <e v="#N/A"/>
    <e v="#N/A"/>
    <e v="#N/A"/>
    <x v="0"/>
  </r>
  <r>
    <s v="D 6.2.02.03"/>
    <s v=""/>
    <s v=""/>
    <n v="1"/>
    <e v="#N/A"/>
    <e v="#N/A"/>
    <e v="#N/A"/>
    <x v="0"/>
  </r>
  <r>
    <s v="D 6.2.02.04"/>
    <s v=""/>
    <s v=""/>
    <n v="1"/>
    <e v="#N/A"/>
    <e v="#N/A"/>
    <e v="#N/A"/>
    <x v="0"/>
  </r>
  <r>
    <s v="D 6.2.02.05"/>
    <s v=""/>
    <s v=""/>
    <n v="1"/>
    <e v="#N/A"/>
    <e v="#N/A"/>
    <e v="#N/A"/>
    <x v="0"/>
  </r>
  <r>
    <s v="D 6.2.03"/>
    <s v=""/>
    <s v=""/>
    <n v="1"/>
    <e v="#N/A"/>
    <e v="#N/A"/>
    <e v="#N/A"/>
    <x v="0"/>
  </r>
  <r>
    <s v="D 6.2.03.01"/>
    <s v=""/>
    <s v=""/>
    <n v="1"/>
    <e v="#N/A"/>
    <e v="#N/A"/>
    <e v="#N/A"/>
    <x v="0"/>
  </r>
  <r>
    <s v="D 6.2.03.02"/>
    <s v=""/>
    <s v=""/>
    <n v="1"/>
    <e v="#N/A"/>
    <e v="#N/A"/>
    <e v="#N/A"/>
    <x v="0"/>
  </r>
  <r>
    <s v="D 6.2.03.03"/>
    <s v=""/>
    <s v=""/>
    <n v="1"/>
    <e v="#N/A"/>
    <e v="#N/A"/>
    <e v="#N/A"/>
    <x v="0"/>
  </r>
  <r>
    <s v="D 6.2.03.04"/>
    <s v=""/>
    <s v=""/>
    <n v="1"/>
    <e v="#N/A"/>
    <e v="#N/A"/>
    <e v="#N/A"/>
    <x v="0"/>
  </r>
  <r>
    <s v="D 6.2.04"/>
    <s v=""/>
    <s v=""/>
    <n v="1"/>
    <e v="#N/A"/>
    <e v="#N/A"/>
    <e v="#N/A"/>
    <x v="0"/>
  </r>
  <r>
    <s v="D 6.2.04.01"/>
    <s v=""/>
    <s v=""/>
    <n v="1"/>
    <e v="#N/A"/>
    <e v="#N/A"/>
    <e v="#N/A"/>
    <x v="0"/>
  </r>
  <r>
    <s v="D 6.2.04.02"/>
    <s v=""/>
    <s v=""/>
    <n v="1"/>
    <e v="#N/A"/>
    <e v="#N/A"/>
    <e v="#N/A"/>
    <x v="0"/>
  </r>
  <r>
    <s v="D 6.2.04.03"/>
    <s v=""/>
    <s v=""/>
    <n v="0"/>
    <e v="#N/A"/>
    <e v="#N/A"/>
    <e v="#N/A"/>
    <x v="0"/>
  </r>
  <r>
    <s v="D 6.2.04.04"/>
    <s v=""/>
    <s v=""/>
    <n v="0"/>
    <e v="#N/A"/>
    <e v="#N/A"/>
    <e v="#N/A"/>
    <x v="0"/>
  </r>
  <r>
    <s v="D 6.2.04.05"/>
    <s v=""/>
    <s v=""/>
    <n v="0"/>
    <e v="#N/A"/>
    <e v="#N/A"/>
    <e v="#N/A"/>
    <x v="0"/>
  </r>
  <r>
    <s v="D 6.2.05"/>
    <s v=""/>
    <s v=""/>
    <n v="0"/>
    <e v="#N/A"/>
    <e v="#N/A"/>
    <e v="#N/A"/>
    <x v="0"/>
  </r>
  <r>
    <s v="D 6.2.06"/>
    <s v=""/>
    <s v=""/>
    <n v="0"/>
    <e v="#N/A"/>
    <e v="#N/A"/>
    <e v="#N/A"/>
    <x v="0"/>
  </r>
  <r>
    <s v="D 6.2.06.01"/>
    <s v=""/>
    <s v=""/>
    <n v="0"/>
    <e v="#N/A"/>
    <e v="#N/A"/>
    <e v="#N/A"/>
    <x v="0"/>
  </r>
  <r>
    <s v="D 6.2.06.02"/>
    <s v=""/>
    <s v=""/>
    <n v="0"/>
    <e v="#N/A"/>
    <e v="#N/A"/>
    <e v="#N/A"/>
    <x v="0"/>
  </r>
  <r>
    <s v="D 6.2.06.03"/>
    <s v=""/>
    <s v=""/>
    <n v="0"/>
    <e v="#N/A"/>
    <e v="#N/A"/>
    <e v="#N/A"/>
    <x v="0"/>
  </r>
  <r>
    <s v="D 6.2.06.04"/>
    <s v=""/>
    <s v=""/>
    <n v="0"/>
    <e v="#N/A"/>
    <e v="#N/A"/>
    <e v="#N/A"/>
    <x v="0"/>
  </r>
  <r>
    <s v="D 6.2.07"/>
    <s v=""/>
    <s v=""/>
    <n v="0"/>
    <e v="#N/A"/>
    <e v="#N/A"/>
    <e v="#N/A"/>
    <x v="0"/>
  </r>
  <r>
    <s v="D 6.3"/>
    <s v="Kältehauptverteilung"/>
    <s v="Hauptleitungen zur Verteilung, einschliesslich Pumpen, Ventilen, Sensoren, Anschlussstellen und Dämmung"/>
    <n v="0"/>
    <n v="139"/>
    <b v="0"/>
    <b v="0"/>
    <x v="1"/>
  </r>
  <r>
    <s v="D 6.3.01"/>
    <s v=""/>
    <s v=""/>
    <n v="0"/>
    <e v="#N/A"/>
    <e v="#N/A"/>
    <e v="#N/A"/>
    <x v="0"/>
  </r>
  <r>
    <s v="D 6.3.02"/>
    <s v=""/>
    <s v=""/>
    <n v="0"/>
    <e v="#N/A"/>
    <e v="#N/A"/>
    <e v="#N/A"/>
    <x v="0"/>
  </r>
  <r>
    <s v="D 6.4"/>
    <s v="Kälteabgabe"/>
    <s v="Kälteabgebende Bauteile in Böden, Wänden, Decken (wie Kühldecken) und Einzelelemente, einschliesslich Armaturen, Befestigungen Unterverteilungen und dgl."/>
    <n v="0"/>
    <n v="140"/>
    <b v="0"/>
    <b v="0"/>
    <x v="1"/>
  </r>
  <r>
    <s v="D 6.4.01"/>
    <s v=""/>
    <s v=""/>
    <n v="0"/>
    <e v="#N/A"/>
    <e v="#N/A"/>
    <e v="#N/A"/>
    <x v="0"/>
  </r>
  <r>
    <s v="D 6.4.02"/>
    <s v=""/>
    <s v=""/>
    <n v="0"/>
    <e v="#N/A"/>
    <e v="#N/A"/>
    <e v="#N/A"/>
    <x v="0"/>
  </r>
  <r>
    <s v="D 7"/>
    <s v="Lufttechnische Anlage"/>
    <s v="Anlagen zur Aussen- und Fortluftführung, Aufbereitung, Verteilung und Abgabe von Luft"/>
    <n v="0"/>
    <n v="143"/>
    <b v="1"/>
    <b v="0"/>
    <x v="1"/>
  </r>
  <r>
    <s v="D 7.1"/>
    <s v="Aussenluftführung, Fortluftführung"/>
    <s v="Kanäle zur Aussen- und Fortluftführung"/>
    <n v="0"/>
    <n v="144"/>
    <b v="0"/>
    <b v="0"/>
    <x v="1"/>
  </r>
  <r>
    <s v="D 7.1.01"/>
    <s v=""/>
    <s v=""/>
    <n v="0"/>
    <e v="#N/A"/>
    <e v="#N/A"/>
    <e v="#N/A"/>
    <x v="0"/>
  </r>
  <r>
    <s v="D 7.2"/>
    <s v="Luftaufbereitung"/>
    <s v="Geräte zur zentralen Luftaufbereitung, wie Luftfilter, Luftbefeuchter, Luftentfeuchter, Wärmetauscher, Monoblock und dgl."/>
    <n v="0"/>
    <n v="145"/>
    <b v="1"/>
    <b v="0"/>
    <x v="1"/>
  </r>
  <r>
    <s v="D 7.2.01"/>
    <s v=""/>
    <s v=""/>
    <n v="0"/>
    <e v="#N/A"/>
    <e v="#N/A"/>
    <e v="#N/A"/>
    <x v="0"/>
  </r>
  <r>
    <s v="D 7.2.01.01"/>
    <s v=""/>
    <s v=""/>
    <n v="0"/>
    <e v="#N/A"/>
    <e v="#N/A"/>
    <e v="#N/A"/>
    <x v="0"/>
  </r>
  <r>
    <s v="D 7.2.01.02"/>
    <s v=""/>
    <s v=""/>
    <n v="0"/>
    <e v="#N/A"/>
    <e v="#N/A"/>
    <e v="#N/A"/>
    <x v="0"/>
  </r>
  <r>
    <s v="D 7.2.01.03"/>
    <s v=""/>
    <s v=""/>
    <n v="0"/>
    <e v="#N/A"/>
    <e v="#N/A"/>
    <e v="#N/A"/>
    <x v="0"/>
  </r>
  <r>
    <s v="D 7.2.01.04"/>
    <s v=""/>
    <s v=""/>
    <n v="0"/>
    <e v="#N/A"/>
    <e v="#N/A"/>
    <e v="#N/A"/>
    <x v="0"/>
  </r>
  <r>
    <s v="D 7.2.01.05"/>
    <s v=""/>
    <s v=""/>
    <n v="0"/>
    <e v="#N/A"/>
    <e v="#N/A"/>
    <e v="#N/A"/>
    <x v="0"/>
  </r>
  <r>
    <s v="D 7.2.01.06"/>
    <s v=""/>
    <s v=""/>
    <n v="0"/>
    <e v="#N/A"/>
    <e v="#N/A"/>
    <e v="#N/A"/>
    <x v="0"/>
  </r>
  <r>
    <s v="D 7.2.01.07"/>
    <s v=""/>
    <s v=""/>
    <n v="0"/>
    <e v="#N/A"/>
    <e v="#N/A"/>
    <e v="#N/A"/>
    <x v="0"/>
  </r>
  <r>
    <s v="D 7.2.01.08"/>
    <s v=""/>
    <s v=""/>
    <n v="0"/>
    <e v="#N/A"/>
    <e v="#N/A"/>
    <e v="#N/A"/>
    <x v="0"/>
  </r>
  <r>
    <s v="D 7.2.01.09"/>
    <s v=""/>
    <s v=""/>
    <n v="0"/>
    <e v="#N/A"/>
    <e v="#N/A"/>
    <e v="#N/A"/>
    <x v="0"/>
  </r>
  <r>
    <s v="D 7.2.01.10"/>
    <s v=""/>
    <s v=""/>
    <n v="0"/>
    <e v="#N/A"/>
    <e v="#N/A"/>
    <e v="#N/A"/>
    <x v="0"/>
  </r>
  <r>
    <s v="D 7.2.01.11"/>
    <s v=""/>
    <s v=""/>
    <n v="0"/>
    <e v="#N/A"/>
    <e v="#N/A"/>
    <e v="#N/A"/>
    <x v="0"/>
  </r>
  <r>
    <s v="D 7.2.01.12"/>
    <s v=""/>
    <s v=""/>
    <n v="0"/>
    <e v="#N/A"/>
    <e v="#N/A"/>
    <e v="#N/A"/>
    <x v="0"/>
  </r>
  <r>
    <s v="D 7.3"/>
    <s v="Lufthauptverteilung"/>
    <s v="Hauptkanäle zur Luftverteilung, einschliesslich Klappen und Dämmung"/>
    <n v="0"/>
    <n v="146"/>
    <b v="0"/>
    <b v="0"/>
    <x v="1"/>
  </r>
  <r>
    <s v="D 7.3.01"/>
    <s v=""/>
    <s v=""/>
    <n v="0"/>
    <e v="#N/A"/>
    <e v="#N/A"/>
    <e v="#N/A"/>
    <x v="0"/>
  </r>
  <r>
    <s v="D 7.4"/>
    <s v="Luftabgabe"/>
    <s v="Luftabgabe in Decken, Böden, Wänden und Einzelluftabgabe, einschliesslich Regulierungen, Steuerungen, Befestigungen, Dämmung und dgl."/>
    <n v="0"/>
    <n v="147"/>
    <b v="0"/>
    <b v="0"/>
    <x v="1"/>
  </r>
  <r>
    <s v="D 7.4.01"/>
    <s v=""/>
    <s v=""/>
    <n v="2"/>
    <e v="#N/A"/>
    <e v="#N/A"/>
    <e v="#N/A"/>
    <x v="0"/>
  </r>
  <r>
    <s v="D 7.5"/>
    <s v="Kleinanlage für Zuluft, Abluft"/>
    <s v="Leitungen, Anschlüsse und Apparate für Küchenabluft, Zentralstaubsaugeranlagen, Schutzraumlüftung und dgl."/>
    <n v="0"/>
    <n v="148"/>
    <b v="0"/>
    <b v="0"/>
    <x v="1"/>
  </r>
  <r>
    <s v="D 7.5.01"/>
    <s v=""/>
    <s v=""/>
    <n v="0"/>
    <e v="#N/A"/>
    <e v="#N/A"/>
    <e v="#N/A"/>
    <x v="0"/>
  </r>
  <r>
    <s v="D 7.5.02"/>
    <s v=""/>
    <s v=""/>
    <n v="0"/>
    <e v="#N/A"/>
    <e v="#N/A"/>
    <e v="#N/A"/>
    <x v="0"/>
  </r>
  <r>
    <s v="D 8"/>
    <s v="Wasser-, Gas-, Druckluftanlage"/>
    <s v="Anlagen zur Versorgung mit Wasser, Gas und Druckluft sowie Entsorgung von Wasser"/>
    <n v="0"/>
    <n v="150"/>
    <b v="0"/>
    <b v="0"/>
    <x v="1"/>
  </r>
  <r>
    <s v="D 8.1"/>
    <s v="Armatur, Apparat"/>
    <s v="Armaturen und Apparate für sanitäre Einrichtungen sowie für technische und medizinische Gas-, Druckluftanlagen und dgl."/>
    <n v="0"/>
    <n v="151"/>
    <b v="0"/>
    <b v="0"/>
    <x v="1"/>
  </r>
  <r>
    <s v="D 8.1.01"/>
    <s v=""/>
    <s v=""/>
    <n v="0"/>
    <e v="#N/A"/>
    <e v="#N/A"/>
    <e v="#N/A"/>
    <x v="0"/>
  </r>
  <r>
    <s v="D 8.1.02"/>
    <s v=""/>
    <s v=""/>
    <n v="0"/>
    <e v="#N/A"/>
    <e v="#N/A"/>
    <e v="#N/A"/>
    <x v="0"/>
  </r>
  <r>
    <s v="D 8.1.03"/>
    <s v=""/>
    <s v=""/>
    <n v="0"/>
    <e v="#N/A"/>
    <e v="#N/A"/>
    <e v="#N/A"/>
    <x v="0"/>
  </r>
  <r>
    <s v="D 8.1.04"/>
    <s v=""/>
    <s v=""/>
    <n v="0"/>
    <e v="#N/A"/>
    <e v="#N/A"/>
    <e v="#N/A"/>
    <x v="0"/>
  </r>
  <r>
    <s v="D 8.1.05"/>
    <s v=""/>
    <s v=""/>
    <n v="0"/>
    <e v="#N/A"/>
    <e v="#N/A"/>
    <e v="#N/A"/>
    <x v="0"/>
  </r>
  <r>
    <s v="D 8.2"/>
    <s v="Installationselement"/>
    <s v="Selbsttragende, vormontierte Vorwandelemente"/>
    <n v="0"/>
    <n v="152"/>
    <b v="0"/>
    <b v="0"/>
    <x v="1"/>
  </r>
  <r>
    <s v="D 8.3"/>
    <s v="Wasseraufbereitungsanlage, Abwasseraufbereitungsanlage"/>
    <s v="Aufbereitungsanlagen für Trink-, Brauch- und Abwasser"/>
    <n v="0"/>
    <n v="153"/>
    <b v="0"/>
    <b v="0"/>
    <x v="1"/>
  </r>
  <r>
    <s v="D 8.3.01"/>
    <s v=""/>
    <s v=""/>
    <n v="0"/>
    <e v="#N/A"/>
    <e v="#N/A"/>
    <e v="#N/A"/>
    <x v="0"/>
  </r>
  <r>
    <s v="D 8.3.02"/>
    <s v=""/>
    <s v=""/>
    <n v="0"/>
    <e v="#N/A"/>
    <e v="#N/A"/>
    <e v="#N/A"/>
    <x v="0"/>
  </r>
  <r>
    <s v="D 8.3.03"/>
    <s v=""/>
    <s v=""/>
    <n v="0"/>
    <e v="#N/A"/>
    <e v="#N/A"/>
    <e v="#N/A"/>
    <x v="0"/>
  </r>
  <r>
    <s v="D 8.3.04"/>
    <s v=""/>
    <s v=""/>
    <n v="0"/>
    <e v="#N/A"/>
    <e v="#N/A"/>
    <e v="#N/A"/>
    <x v="0"/>
  </r>
  <r>
    <s v="D 8.3.05"/>
    <s v=""/>
    <s v=""/>
    <n v="0"/>
    <e v="#N/A"/>
    <e v="#N/A"/>
    <e v="#N/A"/>
    <x v="0"/>
  </r>
  <r>
    <s v="D 8.3.06"/>
    <s v=""/>
    <s v=""/>
    <n v="0"/>
    <e v="#N/A"/>
    <e v="#N/A"/>
    <e v="#N/A"/>
    <x v="0"/>
  </r>
  <r>
    <s v="D 8.3.07"/>
    <s v=""/>
    <s v=""/>
    <n v="0"/>
    <e v="#N/A"/>
    <e v="#N/A"/>
    <e v="#N/A"/>
    <x v="0"/>
  </r>
  <r>
    <s v="D 8.4"/>
    <s v="Versorgungsleitung"/>
    <s v="Leitungen für Kalt- und Warmwasser, Ventile, Messgeräte, Dämmung und dgl."/>
    <n v="0"/>
    <n v="154"/>
    <b v="0"/>
    <b v="1"/>
    <x v="1"/>
  </r>
  <r>
    <s v="D 8.4.01"/>
    <s v=""/>
    <s v=""/>
    <n v="0"/>
    <e v="#N/A"/>
    <e v="#N/A"/>
    <e v="#N/A"/>
    <x v="0"/>
  </r>
  <r>
    <s v="D 8.4.02"/>
    <s v=""/>
    <s v=""/>
    <n v="0"/>
    <e v="#N/A"/>
    <e v="#N/A"/>
    <e v="#N/A"/>
    <x v="0"/>
  </r>
  <r>
    <s v="D 8.4.03"/>
    <s v=""/>
    <s v=""/>
    <n v="0"/>
    <e v="#N/A"/>
    <e v="#N/A"/>
    <e v="#N/A"/>
    <x v="0"/>
  </r>
  <r>
    <s v="D 8.4.04"/>
    <s v=""/>
    <s v=""/>
    <n v="0"/>
    <e v="#N/A"/>
    <e v="#N/A"/>
    <e v="#N/A"/>
    <x v="0"/>
  </r>
  <r>
    <s v="D 8.4.05"/>
    <s v=""/>
    <s v=""/>
    <n v="0"/>
    <e v="#N/A"/>
    <e v="#N/A"/>
    <e v="#N/A"/>
    <x v="0"/>
  </r>
  <r>
    <s v="D 8.5"/>
    <s v="Entsorgungsleitung"/>
    <s v="Innen liegende Sammelleitungen, Fallleitungen, Grundleitungen, Einläufe, einschliesslich Anschlüsse, Entlüftungen, Dämmung und dgl."/>
    <n v="0"/>
    <n v="155"/>
    <b v="0"/>
    <b v="0"/>
    <x v="1"/>
  </r>
  <r>
    <s v="D 8.5.01"/>
    <s v=""/>
    <s v=""/>
    <n v="0"/>
    <e v="#N/A"/>
    <e v="#N/A"/>
    <e v="#N/A"/>
    <x v="0"/>
  </r>
  <r>
    <s v="D 8.5.02"/>
    <s v=""/>
    <s v=""/>
    <n v="0"/>
    <e v="#N/A"/>
    <e v="#N/A"/>
    <e v="#N/A"/>
    <x v="0"/>
  </r>
  <r>
    <s v="D 8.5.03"/>
    <s v=""/>
    <s v=""/>
    <n v="0"/>
    <e v="#N/A"/>
    <e v="#N/A"/>
    <e v="#N/A"/>
    <x v="0"/>
  </r>
  <r>
    <s v="D 8.5.04"/>
    <s v=""/>
    <s v=""/>
    <n v="0"/>
    <e v="#N/A"/>
    <e v="#N/A"/>
    <e v="#N/A"/>
    <x v="0"/>
  </r>
  <r>
    <s v="D 8.5.05"/>
    <s v=""/>
    <s v=""/>
    <n v="0"/>
    <e v="#N/A"/>
    <e v="#N/A"/>
    <e v="#N/A"/>
    <x v="0"/>
  </r>
  <r>
    <s v="D 8.5.06"/>
    <s v=""/>
    <s v=""/>
    <n v="0"/>
    <e v="#N/A"/>
    <e v="#N/A"/>
    <e v="#N/A"/>
    <x v="0"/>
  </r>
  <r>
    <s v="D 8.6"/>
    <s v="Gasanlage"/>
    <s v="Gasleitungen, -verteilungen sowie technische und medizinische Anschlussstellen"/>
    <n v="0"/>
    <n v="156"/>
    <b v="0"/>
    <b v="0"/>
    <x v="1"/>
  </r>
  <r>
    <s v="D 8.6.01"/>
    <s v=""/>
    <s v=""/>
    <n v="0"/>
    <e v="#N/A"/>
    <e v="#N/A"/>
    <e v="#N/A"/>
    <x v="0"/>
  </r>
  <r>
    <s v="D 8.6.02"/>
    <s v=""/>
    <s v=""/>
    <n v="2"/>
    <e v="#N/A"/>
    <e v="#N/A"/>
    <e v="#N/A"/>
    <x v="0"/>
  </r>
  <r>
    <s v="D 8.7"/>
    <s v="Druckluft-, Vakuumanlage"/>
    <s v="Leitungen, Verteilungen, Anschlussstellen für technische und medizinische Druckluft- und Vakuumanlagen"/>
    <n v="1"/>
    <e v="#N/A"/>
    <e v="#N/A"/>
    <e v="#N/A"/>
    <x v="11"/>
  </r>
  <r>
    <s v="D 8.7.01"/>
    <s v=""/>
    <s v=""/>
    <n v="1"/>
    <e v="#N/A"/>
    <e v="#N/A"/>
    <e v="#N/A"/>
    <x v="0"/>
  </r>
  <r>
    <s v="D 8.7.01.01"/>
    <s v=""/>
    <s v=""/>
    <n v="1"/>
    <e v="#N/A"/>
    <e v="#N/A"/>
    <e v="#N/A"/>
    <x v="0"/>
  </r>
  <r>
    <s v="D 8.7.01.02"/>
    <s v=""/>
    <s v=""/>
    <n v="1"/>
    <e v="#N/A"/>
    <e v="#N/A"/>
    <e v="#N/A"/>
    <x v="0"/>
  </r>
  <r>
    <s v="D 8.7.01.03"/>
    <s v=""/>
    <s v=""/>
    <n v="1"/>
    <e v="#N/A"/>
    <e v="#N/A"/>
    <e v="#N/A"/>
    <x v="0"/>
  </r>
  <r>
    <s v="D 8.7.01.04"/>
    <s v=""/>
    <s v=""/>
    <n v="0"/>
    <e v="#N/A"/>
    <e v="#N/A"/>
    <e v="#N/A"/>
    <x v="0"/>
  </r>
  <r>
    <s v="D 8.7.01.05"/>
    <s v=""/>
    <s v=""/>
    <n v="0"/>
    <e v="#N/A"/>
    <e v="#N/A"/>
    <e v="#N/A"/>
    <x v="0"/>
  </r>
  <r>
    <s v="D 8.7.02"/>
    <s v=""/>
    <s v=""/>
    <n v="0"/>
    <e v="#N/A"/>
    <e v="#N/A"/>
    <e v="#N/A"/>
    <x v="0"/>
  </r>
  <r>
    <s v="D 8.7.03"/>
    <s v=""/>
    <s v=""/>
    <n v="0"/>
    <e v="#N/A"/>
    <e v="#N/A"/>
    <e v="#N/A"/>
    <x v="0"/>
  </r>
  <r>
    <s v="D 9"/>
    <s v="Transportanlage"/>
    <s v="Anlagen zur Beförderung von Personen und Lasten"/>
    <n v="0"/>
    <n v="157"/>
    <b v="0"/>
    <b v="0"/>
    <x v="1"/>
  </r>
  <r>
    <s v="D 9.1"/>
    <s v="Personenaufzug"/>
    <s v="Personenaufzüge, einschliesslich Antrieb, Steuerung, Kabinenbeleuchtung und -ausstattung"/>
    <n v="2"/>
    <n v="158"/>
    <b v="0"/>
    <b v="0"/>
    <x v="1"/>
  </r>
  <r>
    <s v="D 9.1.01"/>
    <s v=""/>
    <s v=""/>
    <n v="0"/>
    <e v="#N/A"/>
    <e v="#N/A"/>
    <e v="#N/A"/>
    <x v="0"/>
  </r>
  <r>
    <s v="D 9.2"/>
    <s v="Lastenaufzug"/>
    <s v="Lastenaufzüge, einschliesslich Antrieb, Steuerung, Kabinenbeleuchtung und -ausstattung"/>
    <n v="0"/>
    <n v="159"/>
    <b v="0"/>
    <b v="0"/>
    <x v="1"/>
  </r>
  <r>
    <s v="D 9.2.01"/>
    <s v=""/>
    <s v=""/>
    <n v="0"/>
    <e v="#N/A"/>
    <e v="#N/A"/>
    <e v="#N/A"/>
    <x v="0"/>
  </r>
  <r>
    <s v="D 9.3"/>
    <s v="Bettenaufzug"/>
    <s v="Bettenaufzüge, einschliesslich Antrieb, Steuerung, Kabinenbeleuchtung und -ausstattung"/>
    <n v="0"/>
    <n v="160"/>
    <b v="0"/>
    <b v="0"/>
    <x v="1"/>
  </r>
  <r>
    <s v="D 9.3.01"/>
    <s v=""/>
    <s v=""/>
    <n v="0"/>
    <e v="#N/A"/>
    <e v="#N/A"/>
    <e v="#N/A"/>
    <x v="0"/>
  </r>
  <r>
    <s v="D 9.4"/>
    <s v="Fahrtreppe, Fahrsteig"/>
    <s v="Fahrtreppen, horizontale und geneigte Fahrsteige, einschliesslich Antrieb und Steuerung"/>
    <n v="0"/>
    <n v="161"/>
    <b v="0"/>
    <b v="0"/>
    <x v="1"/>
  </r>
  <r>
    <s v="D 9.4.01"/>
    <s v=""/>
    <s v=""/>
    <n v="0"/>
    <e v="#N/A"/>
    <e v="#N/A"/>
    <e v="#N/A"/>
    <x v="0"/>
  </r>
  <r>
    <s v="D 9.5"/>
    <s v="Hubtisch, Verladestation, Spezialaufzug"/>
    <s v="Hubtische, Verladestationen, Aufzüge und Hebeeinrichtungen für Personen mit eingeschränkter Mobilität, Befahranlagen für Fassaden und Dächer sowie Schrägaufzüge, einschliesslich Antrieb und Steuerung"/>
    <n v="0"/>
    <n v="162"/>
    <b v="0"/>
    <b v="0"/>
    <x v="1"/>
  </r>
  <r>
    <s v="D 9.5.01"/>
    <s v=""/>
    <s v=""/>
    <n v="0"/>
    <e v="#N/A"/>
    <e v="#N/A"/>
    <e v="#N/A"/>
    <x v="0"/>
  </r>
  <r>
    <s v="D 9.5.02"/>
    <s v=""/>
    <s v=""/>
    <n v="0"/>
    <e v="#N/A"/>
    <e v="#N/A"/>
    <e v="#N/A"/>
    <x v="0"/>
  </r>
  <r>
    <s v="D 9.5.03"/>
    <s v=""/>
    <s v=""/>
    <n v="0"/>
    <e v="#N/A"/>
    <e v="#N/A"/>
    <e v="#N/A"/>
    <x v="0"/>
  </r>
  <r>
    <s v="D 9.5.04"/>
    <s v=""/>
    <s v=""/>
    <n v="0"/>
    <e v="#N/A"/>
    <e v="#N/A"/>
    <e v="#N/A"/>
    <x v="0"/>
  </r>
  <r>
    <s v="D 9.6"/>
    <s v="Parkieranlage"/>
    <s v="Mechanische Parkieranlagen, einschliesslich Antrieb und Steuerung"/>
    <n v="0"/>
    <e v="#N/A"/>
    <e v="#N/A"/>
    <e v="#N/A"/>
    <x v="11"/>
  </r>
  <r>
    <s v="D 9.6.01"/>
    <s v=""/>
    <s v=""/>
    <n v="0"/>
    <e v="#N/A"/>
    <e v="#N/A"/>
    <e v="#N/A"/>
    <x v="0"/>
  </r>
  <r>
    <s v="D 9.7"/>
    <s v="Weitere Transportanlage"/>
    <s v="Automatische Warentransportanlagen, Rohrpostanlagen, Schiebeschrankanlagen, Rollgestellanlagen und dgl., einschliesslich Antrieb und Steuerung"/>
    <n v="2"/>
    <e v="#N/A"/>
    <e v="#N/A"/>
    <e v="#N/A"/>
    <x v="11"/>
  </r>
  <r>
    <s v="D 9.7.01"/>
    <s v=""/>
    <s v=""/>
    <n v="1"/>
    <e v="#N/A"/>
    <e v="#N/A"/>
    <e v="#N/A"/>
    <x v="0"/>
  </r>
  <r>
    <s v="D 9.7.02"/>
    <s v=""/>
    <s v=""/>
    <n v="1"/>
    <e v="#N/A"/>
    <e v="#N/A"/>
    <e v="#N/A"/>
    <x v="0"/>
  </r>
  <r>
    <s v="E"/>
    <s v="Äussere Wandbekleidung Gebäude"/>
    <s v="Äussere Bekleidung und Beschichtungen von Aussenwänden, einschliesslich Einbauten"/>
    <n v="1"/>
    <n v="182"/>
    <b v="1"/>
    <b v="0"/>
    <x v="1"/>
  </r>
  <r>
    <s v="E 1"/>
    <s v="Äussere Wandbekleidung unter Terrain"/>
    <s v="Äussere Bekleidung und Beschichtungen von Aussenwänden unter Terrain"/>
    <n v="2"/>
    <n v="183"/>
    <b v="1"/>
    <b v="0"/>
    <x v="1"/>
  </r>
  <r>
    <s v="E 1.1"/>
    <s v="Abdichtung, Beschichtung unter Terrain"/>
    <s v="Äussere Abdichtungen von Aussenwand unter Terrain, einschliesslich Anschlüsse"/>
    <n v="1"/>
    <n v="184"/>
    <b v="0"/>
    <b v="0"/>
    <x v="1"/>
  </r>
  <r>
    <s v="E 1.2"/>
    <s v="Aussenwärmedämmung unter Terrain"/>
    <s v="Aussenwärmedämmung unter Terrain, einschliesslich ein- und mehrschichtige Putze"/>
    <n v="1"/>
    <n v="185"/>
    <b v="1"/>
    <b v="1"/>
    <x v="12"/>
  </r>
  <r>
    <s v="E 1.3"/>
    <s v="Schutzschicht unter Terrain"/>
    <s v="Mechanischer Schutz der äusseren Wandbekleidung durch Schutzplatten, -matten und dgl."/>
    <n v="1"/>
    <n v="186"/>
    <b v="1"/>
    <b v="1"/>
    <x v="13"/>
  </r>
  <r>
    <s v="E 2"/>
    <s v="Äussere Wandbekleidung über Terrain"/>
    <s v="Äussere Bekleidung und Beschichtungen von Aussenwänden über Terrain"/>
    <n v="2"/>
    <n v="187"/>
    <b v="1"/>
    <b v="1"/>
    <x v="14"/>
  </r>
  <r>
    <s v="E 2.1"/>
    <s v="Äussere Beschichtung"/>
    <s v="Äussere Beschichtungen über Terrain, wie Putze, Anstriche und dgl., einschliesslich Anschlüsse"/>
    <n v="2"/>
    <n v="188"/>
    <b v="1"/>
    <b v="1"/>
    <x v="15"/>
  </r>
  <r>
    <s v="E 2.1.01"/>
    <s v=""/>
    <s v=""/>
    <n v="1"/>
    <e v="#N/A"/>
    <e v="#N/A"/>
    <e v="#N/A"/>
    <x v="0"/>
  </r>
  <r>
    <s v="E 2.1.02"/>
    <s v=""/>
    <s v=""/>
    <n v="1"/>
    <e v="#N/A"/>
    <e v="#N/A"/>
    <e v="#N/A"/>
    <x v="0"/>
  </r>
  <r>
    <s v="E 2.2"/>
    <s v="Aussenwärmedämmung"/>
    <s v="Aussenwärmedämmung mit Gewebeeinlage, Grund- und Deckputz (Kompaktfassade), einschliesslich Befestigungen, Kanten, Leibungen und Abschlüsse"/>
    <n v="1"/>
    <n v="189"/>
    <b v="0"/>
    <b v="0"/>
    <x v="1"/>
  </r>
  <r>
    <s v="E 2.2.01"/>
    <s v=""/>
    <s v=""/>
    <n v="1"/>
    <e v="#N/A"/>
    <e v="#N/A"/>
    <e v="#N/A"/>
    <x v="0"/>
  </r>
  <r>
    <s v="E 2.3"/>
    <s v="Fassadenbekleidung"/>
    <s v="Fassadenbekleidungen, einschliesslich Wärmedämmung und Unterkonstruktion"/>
    <n v="2"/>
    <n v="190"/>
    <b v="1"/>
    <b v="0"/>
    <x v="1"/>
  </r>
  <r>
    <s v="E 2.3.01"/>
    <s v=""/>
    <s v=""/>
    <n v="1"/>
    <e v="#N/A"/>
    <e v="#N/A"/>
    <e v="#N/A"/>
    <x v="0"/>
  </r>
  <r>
    <s v="E 2.4"/>
    <s v="Fassadensystem"/>
    <s v="Fassadensysteme über ein oder mehrere Geschosse wie Vorhangfassaden, einschliesslich Fenster und Sonnenschutz"/>
    <n v="1"/>
    <n v="191"/>
    <b v="0"/>
    <b v="0"/>
    <x v="1"/>
  </r>
  <r>
    <s v="E 2.4.01"/>
    <s v=""/>
    <s v=""/>
    <n v="0"/>
    <e v="#N/A"/>
    <e v="#N/A"/>
    <e v="#N/A"/>
    <x v="0"/>
  </r>
  <r>
    <s v="E 2.5"/>
    <s v="Bekleidung Untersicht"/>
    <s v="Äussere Bekleidungen und Beschichtungen von Untersichten und Auskragungen"/>
    <n v="0"/>
    <n v="192"/>
    <b v="0"/>
    <b v="1"/>
    <x v="1"/>
  </r>
  <r>
    <s v="E 2.5.01"/>
    <s v=""/>
    <s v=""/>
    <n v="0"/>
    <e v="#N/A"/>
    <e v="#N/A"/>
    <e v="#N/A"/>
    <x v="0"/>
  </r>
  <r>
    <s v="E 2.6"/>
    <s v="Absturzsicherung"/>
    <s v="Geländer, Gitter und dgl. zu Fenstern, Balkonen und Dacheinbauten, ohne integrierte Absturzsicherungen zu Fenstern, Dacheinbauten und dgl."/>
    <n v="0"/>
    <n v="193"/>
    <b v="0"/>
    <b v="0"/>
    <x v="1"/>
  </r>
  <r>
    <s v="E 2.6.01"/>
    <s v=""/>
    <s v=""/>
    <n v="2"/>
    <e v="#N/A"/>
    <e v="#N/A"/>
    <e v="#N/A"/>
    <x v="0"/>
  </r>
  <r>
    <s v="E 3"/>
    <s v="Einbaute zu Aussenwand"/>
    <s v="Fenster, Türen, Tore, Sonnenschutz und dgl. zu Aussenwänden"/>
    <n v="1"/>
    <n v="194"/>
    <b v="0"/>
    <b v="1"/>
    <x v="1"/>
  </r>
  <r>
    <s v="E 3.1"/>
    <s v="Fenster"/>
    <s v="Fenster in Aussenwand, einschliesslich Fensterbänke, Anschlüsse, Abdichtungen, Beschläge, Antriebe, integrierte Absturzsicherungen und dgl."/>
    <n v="1"/>
    <n v="195"/>
    <b v="1"/>
    <b v="0"/>
    <x v="1"/>
  </r>
  <r>
    <s v="E 3.1.01"/>
    <s v=""/>
    <s v=""/>
    <n v="1"/>
    <e v="#N/A"/>
    <e v="#N/A"/>
    <e v="#N/A"/>
    <x v="0"/>
  </r>
  <r>
    <s v="E 3.2"/>
    <s v="Tür, Tor"/>
    <s v="Türen und Tore, einschliesslich Anschlüsse, Abdichtungen, Beschläge, Antriebe, Steuerung und dgl."/>
    <n v="1"/>
    <n v="196"/>
    <b v="0"/>
    <b v="0"/>
    <x v="1"/>
  </r>
  <r>
    <s v="E 3.2.01"/>
    <s v=""/>
    <s v=""/>
    <n v="1"/>
    <e v="#N/A"/>
    <e v="#N/A"/>
    <e v="#N/A"/>
    <x v="0"/>
  </r>
  <r>
    <s v="E 3.2.01.01"/>
    <s v=""/>
    <s v=""/>
    <n v="2"/>
    <e v="#N/A"/>
    <e v="#N/A"/>
    <e v="#N/A"/>
    <x v="0"/>
  </r>
  <r>
    <s v="E 3.2.01.02"/>
    <s v=""/>
    <s v=""/>
    <n v="1"/>
    <e v="#N/A"/>
    <e v="#N/A"/>
    <e v="#N/A"/>
    <x v="0"/>
  </r>
  <r>
    <s v="E 3.2.01.03"/>
    <s v=""/>
    <s v=""/>
    <n v="1"/>
    <e v="#N/A"/>
    <e v="#N/A"/>
    <e v="#N/A"/>
    <x v="0"/>
  </r>
  <r>
    <s v="E 3.2.02"/>
    <s v=""/>
    <s v=""/>
    <n v="1"/>
    <e v="#N/A"/>
    <e v="#N/A"/>
    <e v="#N/A"/>
    <x v="0"/>
  </r>
  <r>
    <s v="E 3.2.03"/>
    <s v=""/>
    <s v=""/>
    <n v="1"/>
    <e v="#N/A"/>
    <e v="#N/A"/>
    <e v="#N/A"/>
    <x v="0"/>
  </r>
  <r>
    <s v="E 3.2.04"/>
    <s v=""/>
    <s v=""/>
    <n v="1"/>
    <e v="#N/A"/>
    <e v="#N/A"/>
    <e v="#N/A"/>
    <x v="0"/>
  </r>
  <r>
    <s v="E 3.3"/>
    <s v="Sonnenschutz"/>
    <s v="Äussere Sonnen- und Wetterschutzanlagen wie  Lamellenstoren, Markisen, Rollläden und Blendschutzanlagen, einschliesslich Antriebe"/>
    <n v="2"/>
    <n v="197"/>
    <b v="0"/>
    <b v="0"/>
    <x v="1"/>
  </r>
  <r>
    <s v="E 3.3.01"/>
    <s v=""/>
    <s v=""/>
    <n v="1"/>
    <e v="#N/A"/>
    <e v="#N/A"/>
    <e v="#N/A"/>
    <x v="0"/>
  </r>
  <r>
    <s v="E 3.3.02"/>
    <s v=""/>
    <s v=""/>
    <n v="1"/>
    <e v="#N/A"/>
    <e v="#N/A"/>
    <e v="#N/A"/>
    <x v="0"/>
  </r>
  <r>
    <s v="F"/>
    <s v="Bedachung Gebäude"/>
    <s v="Dachhäute und Dacheinbauten, einschliesslich Spenglerarbeiten und Blitzschutz"/>
    <n v="2"/>
    <n v="200"/>
    <b v="1"/>
    <b v="0"/>
    <x v="1"/>
  </r>
  <r>
    <s v="F 1"/>
    <s v="Dachhaut"/>
    <s v="Dachhäute, einschliesslich Spenglerarbeiten und Blitzschutz"/>
    <n v="1"/>
    <n v="201"/>
    <b v="1"/>
    <b v="0"/>
    <x v="1"/>
  </r>
  <r>
    <s v="F 1.1"/>
    <s v="Dachabdichtung unter Terrain"/>
    <s v="Äussere Abdichtungen, Wärmedämmungen und Schutzschichten unter Terrain, einschliesslich Anschlüsse sowie Spenglerarbeiten"/>
    <n v="1"/>
    <n v="202"/>
    <b v="1"/>
    <b v="0"/>
    <x v="1"/>
  </r>
  <r>
    <s v="F 1.2"/>
    <s v="Flachdach"/>
    <s v="Dampfbremse, Dämmung, Abdichtung, Beschwerungsschicht, An- und Abschlüsse aus Blech, Nutzschichten, Dachbegrünung und integrierte Systeme zur Energieerzeugung"/>
    <n v="1"/>
    <n v="203"/>
    <b v="0"/>
    <b v="0"/>
    <x v="1"/>
  </r>
  <r>
    <s v="F 1.2.01"/>
    <s v=""/>
    <s v=""/>
    <n v="1"/>
    <e v="#N/A"/>
    <e v="#N/A"/>
    <e v="#N/A"/>
    <x v="0"/>
  </r>
  <r>
    <s v="F 1.2.02"/>
    <s v=""/>
    <s v=""/>
    <n v="0"/>
    <e v="#N/A"/>
    <e v="#N/A"/>
    <e v="#N/A"/>
    <x v="0"/>
  </r>
  <r>
    <s v="F 1.3"/>
    <s v="Geneigtes Dach"/>
    <s v="Dampfbremse, Dämmung, Unterdach, Konterlattung, Eindeckung, An- und Abschlüsse aus Blech, Dachbegrünung sowie integrierte Systeme zur Energieerzeugung"/>
    <n v="0"/>
    <n v="204"/>
    <b v="0"/>
    <b v="0"/>
    <x v="1"/>
  </r>
  <r>
    <s v="F 1.3.01"/>
    <s v=""/>
    <s v=""/>
    <n v="0"/>
    <e v="#N/A"/>
    <e v="#N/A"/>
    <e v="#N/A"/>
    <x v="0"/>
  </r>
  <r>
    <s v="F 1.3.02"/>
    <s v=""/>
    <s v=""/>
    <n v="2"/>
    <e v="#N/A"/>
    <e v="#N/A"/>
    <e v="#N/A"/>
    <x v="0"/>
  </r>
  <r>
    <s v="F 1.4"/>
    <s v="Blitzschutz"/>
    <s v="Äussere Blitzschutzanlagen mit Fang- und Ableitungen"/>
    <n v="2"/>
    <n v="205"/>
    <b v="0"/>
    <b v="0"/>
    <x v="1"/>
  </r>
  <r>
    <s v="F 1.4.01"/>
    <s v=""/>
    <s v=""/>
    <n v="1"/>
    <e v="#N/A"/>
    <e v="#N/A"/>
    <e v="#N/A"/>
    <x v="0"/>
  </r>
  <r>
    <s v="F 2"/>
    <s v="Einbaute zu Dach"/>
    <s v="Fenster, Oberlichter, Ausstiege und dgl. zu Dächern, einschliesslich Anschlüsse und integrierte Absturzsicherungen"/>
    <n v="1"/>
    <n v="206"/>
    <b v="0"/>
    <b v="0"/>
    <x v="1"/>
  </r>
  <r>
    <s v="F 2.1"/>
    <s v="Einbaute zu Flachdach"/>
    <s v="Oberlichter, Ausstiege und dgl. zu Flachdächern, einschliesslich Anschlüsse, Abdichtungen, Beschläge, Antriebe, Sonnenschutz und integrierte Absturzsicherungen"/>
    <n v="1"/>
    <n v="207"/>
    <b v="0"/>
    <b v="0"/>
    <x v="1"/>
  </r>
  <r>
    <s v="F 2.1.01"/>
    <s v=""/>
    <s v=""/>
    <n v="1"/>
    <e v="#N/A"/>
    <e v="#N/A"/>
    <e v="#N/A"/>
    <x v="0"/>
  </r>
  <r>
    <s v="F 2.1.02"/>
    <s v=""/>
    <s v=""/>
    <n v="1"/>
    <e v="#N/A"/>
    <e v="#N/A"/>
    <e v="#N/A"/>
    <x v="0"/>
  </r>
  <r>
    <s v="F 2.1.03"/>
    <s v=""/>
    <s v=""/>
    <n v="1"/>
    <e v="#N/A"/>
    <e v="#N/A"/>
    <e v="#N/A"/>
    <x v="0"/>
  </r>
  <r>
    <s v="F 2.2"/>
    <s v="Einbaute zu geneigtem Dach"/>
    <s v="Fenster, Ausstiege und dgl. zu geneigten Dächern, einschliesslich Anschlüsse, Abdichtungen, Beschläge, Antriebe, Sonnenschutz und integrierte Absturzsicherungen"/>
    <n v="1"/>
    <n v="208"/>
    <b v="0"/>
    <b v="0"/>
    <x v="1"/>
  </r>
  <r>
    <s v="F 2.2.01"/>
    <s v=""/>
    <s v=""/>
    <n v="0"/>
    <e v="#N/A"/>
    <e v="#N/A"/>
    <e v="#N/A"/>
    <x v="0"/>
  </r>
  <r>
    <s v="F 2.2.02"/>
    <s v=""/>
    <s v=""/>
    <n v="0"/>
    <e v="#N/A"/>
    <e v="#N/A"/>
    <e v="#N/A"/>
    <x v="0"/>
  </r>
  <r>
    <s v="F 2.2.03"/>
    <s v=""/>
    <s v=""/>
    <n v="0"/>
    <e v="#N/A"/>
    <e v="#N/A"/>
    <e v="#N/A"/>
    <x v="0"/>
  </r>
  <r>
    <s v="G"/>
    <s v="Ausbau Gebäude"/>
    <s v="Trennwände, Bodenbeläge, innere Bekleidungen und feste Einbauten sowie ergänzende Leistungen zu Ausbau"/>
    <n v="0"/>
    <n v="210"/>
    <b v="1"/>
    <b v="1"/>
    <x v="1"/>
  </r>
  <r>
    <s v="G 1"/>
    <s v="Trennwand, Tür, Tor"/>
    <s v="Feste und bewegliche Trennwände, Vorsatzschalen und Verglasungen sowie innere Türen, Tore und Fenster"/>
    <n v="0"/>
    <n v="211"/>
    <b v="0"/>
    <b v="0"/>
    <x v="1"/>
  </r>
  <r>
    <s v="G 1.1"/>
    <s v="Feststehende Trennwand"/>
    <s v="Feste Trennwände (nicht zur Konstruktion bzw. zur Ausstattung gehörend) wie Leichtbauwände, innere Verglasungen und dgl."/>
    <n v="0"/>
    <n v="212"/>
    <b v="0"/>
    <b v="0"/>
    <x v="1"/>
  </r>
  <r>
    <s v="G 1.1.01"/>
    <s v=""/>
    <s v=""/>
    <n v="0"/>
    <e v="#N/A"/>
    <e v="#N/A"/>
    <e v="#N/A"/>
    <x v="0"/>
  </r>
  <r>
    <s v="G 1.1.02"/>
    <s v=""/>
    <s v=""/>
    <n v="0"/>
    <e v="#N/A"/>
    <e v="#N/A"/>
    <e v="#N/A"/>
    <x v="0"/>
  </r>
  <r>
    <s v="G 1.1.03"/>
    <s v=""/>
    <s v=""/>
    <n v="0"/>
    <e v="#N/A"/>
    <e v="#N/A"/>
    <e v="#N/A"/>
    <x v="0"/>
  </r>
  <r>
    <s v="G 1.2"/>
    <s v="Bewegliche Trennwand"/>
    <s v="Bewegliche Trennwände (nicht zur Konstruktion bzw. zur Ausstattung gehörend) wie Elementwände, innere Verglasungen und dgl."/>
    <n v="0"/>
    <n v="213"/>
    <b v="1"/>
    <b v="0"/>
    <x v="1"/>
  </r>
  <r>
    <s v="G 1.2.01"/>
    <s v=""/>
    <s v=""/>
    <n v="0"/>
    <e v="#N/A"/>
    <e v="#N/A"/>
    <e v="#N/A"/>
    <x v="0"/>
  </r>
  <r>
    <s v="G 1.2.02"/>
    <s v=""/>
    <s v=""/>
    <n v="0"/>
    <e v="#N/A"/>
    <e v="#N/A"/>
    <e v="#N/A"/>
    <x v="0"/>
  </r>
  <r>
    <s v="G 1.2.03"/>
    <s v=""/>
    <s v=""/>
    <n v="0"/>
    <e v="#N/A"/>
    <e v="#N/A"/>
    <e v="#N/A"/>
    <x v="0"/>
  </r>
  <r>
    <s v="G 1.2.04"/>
    <s v=""/>
    <s v=""/>
    <n v="0"/>
    <e v="#N/A"/>
    <e v="#N/A"/>
    <e v="#N/A"/>
    <x v="0"/>
  </r>
  <r>
    <s v="G 1.3"/>
    <s v="Innenfenster"/>
    <s v="Innere Fenster, einschliesslich Anschlüsse, Abdichtungen, Beschläge, Antriebe und dgl."/>
    <n v="0"/>
    <n v="214"/>
    <b v="0"/>
    <b v="0"/>
    <x v="1"/>
  </r>
  <r>
    <s v="G 1.3.01"/>
    <s v=""/>
    <s v=""/>
    <n v="0"/>
    <e v="#N/A"/>
    <e v="#N/A"/>
    <e v="#N/A"/>
    <x v="0"/>
  </r>
  <r>
    <s v="G 1.4"/>
    <s v="Innentür, Innentor"/>
    <s v="Innere Türen und Tore, einschliesslich Anschlüsse, Abdichtungen, Beschläge, Antriebe, Steuerung und dgl."/>
    <n v="0"/>
    <n v="215"/>
    <b v="0"/>
    <b v="0"/>
    <x v="1"/>
  </r>
  <r>
    <s v="G 1.4.01"/>
    <s v=""/>
    <s v=""/>
    <n v="2"/>
    <e v="#N/A"/>
    <e v="#N/A"/>
    <e v="#N/A"/>
    <x v="0"/>
  </r>
  <r>
    <s v="G 1.4.01.01"/>
    <s v=""/>
    <s v=""/>
    <n v="2"/>
    <e v="#N/A"/>
    <e v="#N/A"/>
    <e v="#N/A"/>
    <x v="0"/>
  </r>
  <r>
    <s v="G 1.4.01.02"/>
    <s v=""/>
    <s v=""/>
    <n v="1"/>
    <e v="#N/A"/>
    <e v="#N/A"/>
    <e v="#N/A"/>
    <x v="0"/>
  </r>
  <r>
    <s v="G 1.4.01.04"/>
    <s v=""/>
    <s v=""/>
    <n v="1"/>
    <e v="#N/A"/>
    <e v="#N/A"/>
    <e v="#N/A"/>
    <x v="0"/>
  </r>
  <r>
    <s v="G 1.4.02"/>
    <s v=""/>
    <s v=""/>
    <n v="1"/>
    <e v="#N/A"/>
    <e v="#N/A"/>
    <e v="#N/A"/>
    <x v="0"/>
  </r>
  <r>
    <s v="G 1.4.03"/>
    <s v=""/>
    <s v=""/>
    <n v="1"/>
    <e v="#N/A"/>
    <e v="#N/A"/>
    <e v="#N/A"/>
    <x v="0"/>
  </r>
  <r>
    <s v="G 1.5"/>
    <s v="Verdunkelung"/>
    <s v="Innere Verdunkelung und Blendschutz, einschliesslich Antriebe"/>
    <n v="1"/>
    <n v="216"/>
    <b v="0"/>
    <b v="0"/>
    <x v="1"/>
  </r>
  <r>
    <s v="G 1.5.01"/>
    <s v=""/>
    <s v=""/>
    <n v="2"/>
    <e v="#N/A"/>
    <e v="#N/A"/>
    <e v="#N/A"/>
    <x v="0"/>
  </r>
  <r>
    <s v="G 1.5.02"/>
    <s v=""/>
    <s v=""/>
    <n v="1"/>
    <e v="#N/A"/>
    <e v="#N/A"/>
    <e v="#N/A"/>
    <x v="0"/>
  </r>
  <r>
    <s v="G 2"/>
    <s v="Bodenbelag"/>
    <s v="Beläge und Beschichtungen von Böden"/>
    <n v="1"/>
    <n v="218"/>
    <b v="1"/>
    <b v="1"/>
    <x v="16"/>
  </r>
  <r>
    <s v="G 2.1"/>
    <s v="Unterkonstruktion zu Bodenbelag"/>
    <s v="Estriche, Doppelböden und dgl. als Träger fertiger Bodenbeläge, einschliesslich Dämmungen und Abdichtungen"/>
    <n v="1"/>
    <n v="219"/>
    <b v="1"/>
    <b v="0"/>
    <x v="1"/>
  </r>
  <r>
    <s v="G 2.1.01"/>
    <s v=""/>
    <s v=""/>
    <n v="1"/>
    <e v="#N/A"/>
    <e v="#N/A"/>
    <e v="#N/A"/>
    <x v="0"/>
  </r>
  <r>
    <s v="G 2.1.02"/>
    <s v=""/>
    <s v=""/>
    <n v="2"/>
    <e v="#N/A"/>
    <e v="#N/A"/>
    <e v="#N/A"/>
    <x v="0"/>
  </r>
  <r>
    <s v="G 2.1.03"/>
    <s v=""/>
    <s v=""/>
    <n v="1"/>
    <e v="#N/A"/>
    <e v="#N/A"/>
    <e v="#N/A"/>
    <x v="0"/>
  </r>
  <r>
    <s v="G 2.2"/>
    <s v="Fertiger Bodenbelag"/>
    <s v="Fertige und fugenlose Bodenbeläge und Beschichtungen, einschliesslich Sockel und Oberflächenbehandlung"/>
    <n v="1"/>
    <n v="220"/>
    <b v="0"/>
    <b v="0"/>
    <x v="1"/>
  </r>
  <r>
    <s v="G 2.2.01"/>
    <s v=""/>
    <s v=""/>
    <n v="1"/>
    <e v="#N/A"/>
    <e v="#N/A"/>
    <e v="#N/A"/>
    <x v="0"/>
  </r>
  <r>
    <s v="G 2.2.02"/>
    <s v=""/>
    <s v=""/>
    <n v="1"/>
    <e v="#N/A"/>
    <e v="#N/A"/>
    <e v="#N/A"/>
    <x v="0"/>
  </r>
  <r>
    <s v="G 2.2.03"/>
    <s v=""/>
    <s v=""/>
    <n v="2"/>
    <e v="#N/A"/>
    <e v="#N/A"/>
    <e v="#N/A"/>
    <x v="0"/>
  </r>
  <r>
    <s v="G 2.2.04"/>
    <s v=""/>
    <s v=""/>
    <n v="1"/>
    <e v="#N/A"/>
    <e v="#N/A"/>
    <e v="#N/A"/>
    <x v="0"/>
  </r>
  <r>
    <s v="G 2.2.05"/>
    <s v=""/>
    <s v=""/>
    <n v="1"/>
    <e v="#N/A"/>
    <e v="#N/A"/>
    <e v="#N/A"/>
    <x v="0"/>
  </r>
  <r>
    <s v="G 2.2.06"/>
    <s v=""/>
    <s v=""/>
    <n v="1"/>
    <e v="#N/A"/>
    <e v="#N/A"/>
    <e v="#N/A"/>
    <x v="0"/>
  </r>
  <r>
    <s v="G 2.2.07"/>
    <s v=""/>
    <s v=""/>
    <n v="1"/>
    <e v="#N/A"/>
    <e v="#N/A"/>
    <e v="#N/A"/>
    <x v="0"/>
  </r>
  <r>
    <s v="G 2.2.08"/>
    <s v=""/>
    <s v=""/>
    <n v="2"/>
    <e v="#N/A"/>
    <e v="#N/A"/>
    <e v="#N/A"/>
    <x v="0"/>
  </r>
  <r>
    <s v="G 3"/>
    <s v="Wandbekleidung"/>
    <s v="Bekleidungen und Beschichtungen von Wänden und Stützen im Gebäude"/>
    <n v="1"/>
    <n v="221"/>
    <b v="1"/>
    <b v="0"/>
    <x v="1"/>
  </r>
  <r>
    <s v="G 3.1"/>
    <s v="Unterkonstruktion zu Wandbekleidung"/>
    <s v="Unterkonstruktionen, Vorsatzschalen, Putze und dgl. als Träger fertiger Bekleidungen, einschliesslich Dämmungen, Dichtungen und Befestigungen"/>
    <n v="1"/>
    <n v="222"/>
    <b v="0"/>
    <b v="0"/>
    <x v="1"/>
  </r>
  <r>
    <s v="G 3.1.01"/>
    <s v=""/>
    <s v=""/>
    <n v="1"/>
    <e v="#N/A"/>
    <e v="#N/A"/>
    <e v="#N/A"/>
    <x v="0"/>
  </r>
  <r>
    <s v="G 3.2"/>
    <s v="Fertige Wandbekleidung"/>
    <s v="Fertige fugenlose Bekleidungen und Beschichtungen von Wänden und Stützen im Gebäude"/>
    <n v="2"/>
    <n v="223"/>
    <b v="0"/>
    <b v="0"/>
    <x v="1"/>
  </r>
  <r>
    <s v="G 3.2.01"/>
    <s v=""/>
    <s v=""/>
    <n v="1"/>
    <e v="#N/A"/>
    <e v="#N/A"/>
    <e v="#N/A"/>
    <x v="0"/>
  </r>
  <r>
    <s v="G 3.2.02"/>
    <s v=""/>
    <s v=""/>
    <n v="1"/>
    <e v="#N/A"/>
    <e v="#N/A"/>
    <e v="#N/A"/>
    <x v="0"/>
  </r>
  <r>
    <s v="G 3.2.03"/>
    <s v=""/>
    <s v=""/>
    <n v="1"/>
    <e v="#N/A"/>
    <e v="#N/A"/>
    <e v="#N/A"/>
    <x v="0"/>
  </r>
  <r>
    <s v="G 3.2.04"/>
    <s v=""/>
    <s v=""/>
    <n v="2"/>
    <e v="#N/A"/>
    <e v="#N/A"/>
    <e v="#N/A"/>
    <x v="0"/>
  </r>
  <r>
    <s v="G 3.2.05"/>
    <s v=""/>
    <s v=""/>
    <n v="2"/>
    <e v="#N/A"/>
    <e v="#N/A"/>
    <e v="#N/A"/>
    <x v="0"/>
  </r>
  <r>
    <s v="G 3.2.06"/>
    <s v=""/>
    <s v=""/>
    <n v="1"/>
    <e v="#N/A"/>
    <e v="#N/A"/>
    <e v="#N/A"/>
    <x v="0"/>
  </r>
  <r>
    <s v="G 4"/>
    <s v="Deckenbekleidung"/>
    <s v="Bekleidungen und Beschichtungen von Decken und Innenseiten von Dächern"/>
    <n v="1"/>
    <n v="224"/>
    <b v="1"/>
    <b v="0"/>
    <x v="1"/>
  </r>
  <r>
    <s v="G 4.1"/>
    <s v="Unterkonstruktion zu Deckenbekleidung"/>
    <s v="Unterkonstruktion und Putze als Träger fertiger Bekleidungen von Decken und Innenseiten von Dächern"/>
    <n v="1"/>
    <n v="225"/>
    <b v="1"/>
    <b v="1"/>
    <x v="17"/>
  </r>
  <r>
    <s v="G 4.1.01"/>
    <s v=""/>
    <s v=""/>
    <n v="1"/>
    <e v="#N/A"/>
    <e v="#N/A"/>
    <e v="#N/A"/>
    <x v="0"/>
  </r>
  <r>
    <s v="G 4.1.02"/>
    <s v=""/>
    <s v=""/>
    <n v="1"/>
    <e v="#N/A"/>
    <e v="#N/A"/>
    <e v="#N/A"/>
    <x v="0"/>
  </r>
  <r>
    <s v="G 4.1.03"/>
    <s v=""/>
    <s v=""/>
    <n v="0"/>
    <e v="#N/A"/>
    <e v="#N/A"/>
    <e v="#N/A"/>
    <x v="0"/>
  </r>
  <r>
    <s v="G 4.2"/>
    <s v="Fertige Deckenbekleidung"/>
    <s v="Fertige fugenlose Bekleidungen und Beschichtungen von Decken und Innenseiten von Dächern auf Unterkonstruktion"/>
    <n v="0"/>
    <n v="226"/>
    <b v="0"/>
    <b v="0"/>
    <x v="1"/>
  </r>
  <r>
    <s v="G 4.2.01"/>
    <s v=""/>
    <s v=""/>
    <n v="0"/>
    <e v="#N/A"/>
    <e v="#N/A"/>
    <e v="#N/A"/>
    <x v="0"/>
  </r>
  <r>
    <s v="G 4.2.02"/>
    <s v=""/>
    <s v=""/>
    <n v="0"/>
    <e v="#N/A"/>
    <e v="#N/A"/>
    <e v="#N/A"/>
    <x v="0"/>
  </r>
  <r>
    <s v="G 4.2.03"/>
    <s v=""/>
    <s v=""/>
    <n v="0"/>
    <e v="#N/A"/>
    <e v="#N/A"/>
    <e v="#N/A"/>
    <x v="0"/>
  </r>
  <r>
    <s v="G 5"/>
    <s v="Einbaute, Schutzeinrichtung zu Ausbau"/>
    <s v="Einbauten wie Einbauschränke, Einbauküchen, Öfen, Briefkästen, Begrünung im Gebäude und dgl. sowie Schutzeinrichtungen wie Geländer, Gitter, Schliessanlagen, Schutzraumeinrichtungen und dgl."/>
    <n v="2"/>
    <n v="227"/>
    <b v="1"/>
    <b v="0"/>
    <x v="1"/>
  </r>
  <r>
    <s v="G 5.1"/>
    <s v="Einbauschrank, Regal"/>
    <s v="Einbauschränke, Regale, Garderoben und dgl."/>
    <n v="1"/>
    <n v="228"/>
    <b v="0"/>
    <b v="1"/>
    <x v="1"/>
  </r>
  <r>
    <s v="G 5.1.01"/>
    <s v=""/>
    <s v=""/>
    <n v="1"/>
    <e v="#N/A"/>
    <e v="#N/A"/>
    <e v="#N/A"/>
    <x v="0"/>
  </r>
  <r>
    <s v="G 5.1.02"/>
    <s v=""/>
    <s v=""/>
    <n v="1"/>
    <e v="#N/A"/>
    <e v="#N/A"/>
    <e v="#N/A"/>
    <x v="0"/>
  </r>
  <r>
    <s v="G 5.1.03"/>
    <s v=""/>
    <s v=""/>
    <n v="1"/>
    <e v="#N/A"/>
    <e v="#N/A"/>
    <e v="#N/A"/>
    <x v="0"/>
  </r>
  <r>
    <s v="G 5.2"/>
    <s v="Einbauküche"/>
    <s v="Haushalts- und Kleinküchen, einschliesslich Geräte, Armaturen und Zubehör"/>
    <n v="1"/>
    <n v="229"/>
    <b v="1"/>
    <b v="0"/>
    <x v="1"/>
  </r>
  <r>
    <s v="G 5.2.01"/>
    <s v=""/>
    <s v=""/>
    <n v="1"/>
    <e v="#N/A"/>
    <e v="#N/A"/>
    <e v="#N/A"/>
    <x v="0"/>
  </r>
  <r>
    <s v="G 5.2.02"/>
    <s v=""/>
    <s v=""/>
    <n v="1"/>
    <e v="#N/A"/>
    <e v="#N/A"/>
    <e v="#N/A"/>
    <x v="0"/>
  </r>
  <r>
    <s v="G 5.2.02.01"/>
    <s v=""/>
    <s v=""/>
    <n v="2"/>
    <e v="#N/A"/>
    <e v="#N/A"/>
    <e v="#N/A"/>
    <x v="0"/>
  </r>
  <r>
    <s v="G 5.2.02.02"/>
    <s v=""/>
    <s v=""/>
    <n v="1"/>
    <e v="#N/A"/>
    <e v="#N/A"/>
    <e v="#N/A"/>
    <x v="0"/>
  </r>
  <r>
    <s v="G 5.2.02.03"/>
    <s v=""/>
    <s v=""/>
    <n v="1"/>
    <e v="#N/A"/>
    <e v="#N/A"/>
    <e v="#N/A"/>
    <x v="0"/>
  </r>
  <r>
    <s v="G 5.2.02.04"/>
    <s v=""/>
    <s v=""/>
    <n v="1"/>
    <e v="#N/A"/>
    <e v="#N/A"/>
    <e v="#N/A"/>
    <x v="0"/>
  </r>
  <r>
    <s v="G 5.3"/>
    <s v="Innerer Fensterausbau"/>
    <s v="Fenstersimse, Vorhangbretter und dgl."/>
    <n v="1"/>
    <n v="230"/>
    <b v="1"/>
    <b v="1"/>
    <x v="18"/>
  </r>
  <r>
    <s v="G 5.4"/>
    <s v="Schutzeinrichtung"/>
    <s v="Geländer, Handläufe, Rammschutz, mechanische und mechatronische Schliessanlagen, Schutzraumbauteile, -einrichtungen und dgl."/>
    <n v="0"/>
    <n v="231"/>
    <b v="0"/>
    <b v="0"/>
    <x v="1"/>
  </r>
  <r>
    <s v="G 5.4.01"/>
    <s v=""/>
    <s v=""/>
    <n v="0"/>
    <e v="#N/A"/>
    <e v="#N/A"/>
    <e v="#N/A"/>
    <x v="0"/>
  </r>
  <r>
    <s v="G 5.4.02"/>
    <s v=""/>
    <s v=""/>
    <n v="0"/>
    <e v="#N/A"/>
    <e v="#N/A"/>
    <e v="#N/A"/>
    <x v="0"/>
  </r>
  <r>
    <s v="G 5.4.03"/>
    <s v=""/>
    <s v=""/>
    <n v="0"/>
    <e v="#N/A"/>
    <e v="#N/A"/>
    <e v="#N/A"/>
    <x v="0"/>
  </r>
  <r>
    <s v="G 5.4.03.01"/>
    <s v=""/>
    <s v=""/>
    <n v="0"/>
    <e v="#N/A"/>
    <e v="#N/A"/>
    <e v="#N/A"/>
    <x v="0"/>
  </r>
  <r>
    <s v="G 5.4.03.02"/>
    <s v=""/>
    <s v=""/>
    <n v="0"/>
    <e v="#N/A"/>
    <e v="#N/A"/>
    <e v="#N/A"/>
    <x v="0"/>
  </r>
  <r>
    <s v="G 5.4.04"/>
    <s v=""/>
    <s v=""/>
    <n v="0"/>
    <e v="#N/A"/>
    <e v="#N/A"/>
    <e v="#N/A"/>
    <x v="0"/>
  </r>
  <r>
    <s v="G 5.4.04.01"/>
    <s v=""/>
    <s v=""/>
    <n v="0"/>
    <e v="#N/A"/>
    <e v="#N/A"/>
    <e v="#N/A"/>
    <x v="0"/>
  </r>
  <r>
    <s v="G 5.4.04.02"/>
    <s v=""/>
    <s v=""/>
    <n v="2"/>
    <e v="#N/A"/>
    <e v="#N/A"/>
    <e v="#N/A"/>
    <x v="0"/>
  </r>
  <r>
    <s v="G 5.4.04.03"/>
    <s v=""/>
    <s v=""/>
    <n v="2"/>
    <e v="#N/A"/>
    <e v="#N/A"/>
    <e v="#N/A"/>
    <x v="0"/>
  </r>
  <r>
    <s v="G 5.4.04.04"/>
    <s v=""/>
    <s v=""/>
    <n v="1"/>
    <e v="#N/A"/>
    <e v="#N/A"/>
    <e v="#N/A"/>
    <x v="0"/>
  </r>
  <r>
    <s v="G 5.5"/>
    <s v="Ofen, Cheminée"/>
    <s v="Öfen und Cheminées, einschliesslich Anschlüsse"/>
    <n v="1"/>
    <n v="232"/>
    <b v="0"/>
    <b v="0"/>
    <x v="1"/>
  </r>
  <r>
    <s v="G 5.6"/>
    <s v="Kleinbauteil"/>
    <s v="Briefkästen, Pneuschränke, Wäschehängen und dgl."/>
    <n v="1"/>
    <n v="233"/>
    <b v="0"/>
    <b v="0"/>
    <x v="1"/>
  </r>
  <r>
    <s v="G 5.6.01"/>
    <s v=""/>
    <s v=""/>
    <n v="1"/>
    <e v="#N/A"/>
    <e v="#N/A"/>
    <e v="#N/A"/>
    <x v="0"/>
  </r>
  <r>
    <s v="G 5.6.02"/>
    <s v=""/>
    <s v=""/>
    <n v="1"/>
    <e v="#N/A"/>
    <e v="#N/A"/>
    <e v="#N/A"/>
    <x v="0"/>
  </r>
  <r>
    <s v="G 5.7"/>
    <s v="Begrünung im Gebäude"/>
    <s v="Fest eingebaute Pflanztröge, Wasserflächen und dgl. im Gebäude"/>
    <n v="1"/>
    <n v="234"/>
    <b v="0"/>
    <b v="0"/>
    <x v="1"/>
  </r>
  <r>
    <s v="G 6"/>
    <s v="Ergänzende Leistung zu Ausbau"/>
    <s v="Nachträgliches Erstellen und Schliessen von Durchbrüchen und Schlitzen in Bauteilen des Ausbaus sowie Abschottungen und Reinigung"/>
    <n v="1"/>
    <n v="235"/>
    <b v="1"/>
    <b v="0"/>
    <x v="1"/>
  </r>
  <r>
    <s v="G 6.1"/>
    <s v="Durchbruch, Schlitz zu Ausbau"/>
    <s v="Nachträgliches Erstellen und Schliessen von Durchbrüchen und Schlitzen in Bauteilen zu Ausbau"/>
    <n v="1"/>
    <n v="236"/>
    <b v="1"/>
    <b v="0"/>
    <x v="1"/>
  </r>
  <r>
    <s v="G 6.2"/>
    <s v="Abschottung"/>
    <s v="Vertikale oder horizontale Brandabschottungen, Schallabschottungen und dgl."/>
    <n v="1"/>
    <n v="237"/>
    <b v="1"/>
    <b v="1"/>
    <x v="19"/>
  </r>
  <r>
    <s v="G 6.2.01"/>
    <s v=""/>
    <s v=""/>
    <n v="1"/>
    <e v="#N/A"/>
    <e v="#N/A"/>
    <e v="#N/A"/>
    <x v="0"/>
  </r>
  <r>
    <s v="G 6.2.02"/>
    <s v=""/>
    <s v=""/>
    <n v="1"/>
    <e v="#N/A"/>
    <e v="#N/A"/>
    <e v="#N/A"/>
    <x v="0"/>
  </r>
  <r>
    <s v="G 6.3"/>
    <s v="Reinigung"/>
    <s v="Bau- und Endreinigung, Kanalisationsspülung, Bautrocknung, Bauheizung und dgl. "/>
    <n v="1"/>
    <n v="238"/>
    <b v="1"/>
    <b v="0"/>
    <x v="1"/>
  </r>
  <r>
    <s v="H"/>
    <s v="Nutzungsspezifische Anlage Gebäude"/>
    <s v="Anlagen für spezifische Nutzungen"/>
    <n v="1"/>
    <n v="240"/>
    <b v="1"/>
    <b v="1"/>
    <x v="1"/>
  </r>
  <r>
    <s v="H 1"/>
    <s v="Produktionsanlage, Laboranlage"/>
    <s v="Eingebaute Produktions- und Laboranlagen, einschliesslich Maschinen, Apparate, Steuerung und Medienversorgung"/>
    <n v="1"/>
    <n v="241"/>
    <b v="0"/>
    <b v="0"/>
    <x v="1"/>
  </r>
  <r>
    <s v="H 1.1"/>
    <s v="Versorgung, Entsorgung für Produktionsanlage, Laboranlage"/>
    <s v="Versorgung von Produktions- und Laboranlagen mit Medien und dgl. sowie Entsorgung"/>
    <n v="1"/>
    <n v="242"/>
    <b v="0"/>
    <b v="0"/>
    <x v="1"/>
  </r>
  <r>
    <s v="H 1.2"/>
    <s v="Apparat für Produktionsanlage, Laboranlage"/>
    <s v="Eingebaute Maschinen und Apparate für Produktions- und Laboranlagen"/>
    <n v="1"/>
    <n v="243"/>
    <b v="0"/>
    <b v="0"/>
    <x v="1"/>
  </r>
  <r>
    <s v="H 1.3"/>
    <s v="Steuerung für Produktionsanlage, Laboranlage"/>
    <s v="Systeme zur Steuerung der Produktions- und Laboranlagen"/>
    <n v="1"/>
    <n v="244"/>
    <b v="0"/>
    <b v="0"/>
    <x v="1"/>
  </r>
  <r>
    <s v="H 1.4"/>
    <s v="Einbaute in Produktionsanlage, Laboranlage"/>
    <s v="Einbauten in Produktions- und Laboranlagen"/>
    <n v="1"/>
    <n v="245"/>
    <b v="0"/>
    <b v="0"/>
    <x v="1"/>
  </r>
  <r>
    <s v="H 2"/>
    <s v="Grossküche"/>
    <s v="Eingebaute Anlagen zur Zubereitung, Lagerung und Ausgabe von Speisen und Getränken, einschliesslich Maschinen, Apparate und Medienversorgung"/>
    <n v="1"/>
    <n v="247"/>
    <b v="0"/>
    <b v="0"/>
    <x v="1"/>
  </r>
  <r>
    <s v="H 2.1"/>
    <s v="Versorgung, Entsorgung für Grossküche"/>
    <s v="Versorgung von Grossküchen mit Medien und dgl. sowie Entsorgung"/>
    <n v="1"/>
    <n v="248"/>
    <b v="0"/>
    <b v="0"/>
    <x v="1"/>
  </r>
  <r>
    <s v="H 2.2"/>
    <s v="Apparat für Grossküche"/>
    <s v="Eingebaute Maschinen und Apparate für Grossküchen"/>
    <n v="1"/>
    <n v="249"/>
    <b v="0"/>
    <b v="0"/>
    <x v="1"/>
  </r>
  <r>
    <s v="H 2.2.01"/>
    <s v=""/>
    <s v=""/>
    <n v="1"/>
    <e v="#N/A"/>
    <e v="#N/A"/>
    <e v="#N/A"/>
    <x v="0"/>
  </r>
  <r>
    <s v="H 2.3"/>
    <s v="Steuerung für Grossküche"/>
    <s v="Systeme zur Steuerung von Grossküchen"/>
    <n v="1"/>
    <n v="250"/>
    <b v="0"/>
    <b v="0"/>
    <x v="1"/>
  </r>
  <r>
    <s v="H 2.3.01"/>
    <s v=""/>
    <s v=""/>
    <n v="1"/>
    <e v="#N/A"/>
    <e v="#N/A"/>
    <e v="#N/A"/>
    <x v="0"/>
  </r>
  <r>
    <s v="H 2.4"/>
    <s v="Einbaute in Grossküche"/>
    <s v="Einbauten in Grossküchen"/>
    <n v="1"/>
    <n v="251"/>
    <b v="0"/>
    <b v="0"/>
    <x v="1"/>
  </r>
  <r>
    <s v="H 2.4.01"/>
    <s v=""/>
    <s v=""/>
    <n v="1"/>
    <e v="#N/A"/>
    <e v="#N/A"/>
    <e v="#N/A"/>
    <x v="0"/>
  </r>
  <r>
    <s v="H 2.4.02"/>
    <s v=""/>
    <s v=""/>
    <n v="1"/>
    <e v="#N/A"/>
    <e v="#N/A"/>
    <e v="#N/A"/>
    <x v="0"/>
  </r>
  <r>
    <s v="H 3"/>
    <s v="Wäschereianlage, Reinigungsanlage"/>
    <s v="Eingebaute Wäscherei- und Reinigungsanlagen, einschliesslich Maschinen, Apparate, Steuerung und Medienversorgung"/>
    <n v="1"/>
    <n v="253"/>
    <b v="0"/>
    <b v="0"/>
    <x v="1"/>
  </r>
  <r>
    <s v="H 3.1"/>
    <s v="Versorgung, Entsorgung für Wäschereianlage, Reinigungsanlage"/>
    <s v="Versorgung von Wäscherei- und Reinigungsanlagen mit Medien und dgl. sowie Entsorgung"/>
    <n v="1"/>
    <n v="254"/>
    <b v="0"/>
    <b v="0"/>
    <x v="1"/>
  </r>
  <r>
    <s v="H 3.2"/>
    <s v="Apparat für Wäschereianlage, Reinigungsanlage"/>
    <s v="Eingebaute Maschinen und Apparate für Wäscherei- und Reinigungsanlagen"/>
    <n v="1"/>
    <n v="255"/>
    <b v="0"/>
    <b v="0"/>
    <x v="1"/>
  </r>
  <r>
    <s v="H 3.3"/>
    <s v="Steuerung für Wäschereianlage, Reinigungsanlage"/>
    <s v="Systeme zur Steuerung von Wäscherei- und Reinigungsanlagen"/>
    <n v="1"/>
    <n v="256"/>
    <b v="0"/>
    <b v="0"/>
    <x v="1"/>
  </r>
  <r>
    <s v="H 3.4"/>
    <s v="Einbaute in Wäschereianlage, Reinigungsanlage"/>
    <s v="Einbaute in Wäscherei- und Reinigungsanlage"/>
    <n v="1"/>
    <n v="257"/>
    <b v="0"/>
    <b v="0"/>
    <x v="1"/>
  </r>
  <r>
    <s v="H 3.4.01"/>
    <s v=""/>
    <s v=""/>
    <n v="1"/>
    <e v="#N/A"/>
    <e v="#N/A"/>
    <e v="#N/A"/>
    <x v="0"/>
  </r>
  <r>
    <s v="H 4"/>
    <s v="Spitalanlage"/>
    <s v="Eingebaute und bewegliche Geräte, Apparate, Anlagen und Einrichtungen für medizinische Zwecke"/>
    <n v="1"/>
    <n v="259"/>
    <b v="0"/>
    <b v="0"/>
    <x v="1"/>
  </r>
  <r>
    <s v="H 4.1"/>
    <s v="Vitaldatenüberwachung, Diagnostik"/>
    <s v="Vitaldatenüberwachung und Diagnostik, einschliesslich Archivierungssysteme, Zubehör und dgl."/>
    <n v="1"/>
    <n v="260"/>
    <b v="0"/>
    <b v="0"/>
    <x v="1"/>
  </r>
  <r>
    <s v="H 4.1.1"/>
    <s v="Vitaldatenüberwachung"/>
    <s v="Dauerüberwachung der Vitaldaten von Patienten mit zentraler Überwachung, Monitoren, Messmodulen, Auswert-, Ausgabegeräten und dgl., einschliesslich Archivierungssysteme und Zubehör"/>
    <n v="1"/>
    <e v="#N/A"/>
    <e v="#N/A"/>
    <e v="#N/A"/>
    <x v="11"/>
  </r>
  <r>
    <s v="H 4.1.2"/>
    <s v="Röntgendiagnostik"/>
    <s v="Röntgendiagnostikanlagen, wie Röntgenanlagen, Computertomographen, fahrbare Röntgengeräte, Hilfseinrichtungen, Abschirmungen (wie mobile Bleiwände, Kabinen) und dgl., einschliesslich Archivierungssysteme und Zubehör, ohne mit dem Bauwerk fest verbundene Abschirmungen"/>
    <n v="1"/>
    <e v="#N/A"/>
    <e v="#N/A"/>
    <e v="#N/A"/>
    <x v="11"/>
  </r>
  <r>
    <s v="H 4.1.3"/>
    <s v="Ultraschalldiagnostik"/>
    <s v="Ultraschalldiagnostikanlagen wie Ultraschall-A-Bildgeräte, Ultraschall-TM-Bildgeräte, Ultraschall-Schnittbildgeräte, Ultraschall-Doppler und dgl., einschliesslich Archivierungssysteme und Zubehör"/>
    <n v="1"/>
    <e v="#N/A"/>
    <e v="#N/A"/>
    <e v="#N/A"/>
    <x v="11"/>
  </r>
  <r>
    <s v="H 4.1.4"/>
    <s v="Nukleardiagnostik"/>
    <s v="Nukleardiagnostikanlagen, wie Gammakameras, Messplätze, Positronen-Emmissions-Tomographen, Abschirmungen (wie mobile Bleiwände, Kabinen) und dgl., einschliesslich Archivierungssysteme und Zubehör, ohne mit dem Bauwerk fest verbundene Abschirmungen"/>
    <n v="1"/>
    <e v="#N/A"/>
    <e v="#N/A"/>
    <e v="#N/A"/>
    <x v="11"/>
  </r>
  <r>
    <s v="H 4.1.5"/>
    <s v="Magnetresonanzdiagnostik"/>
    <s v="Magnetresonanzdiagnostikanlagen mit Hilfseinrichtungen, Abschirmungen (wie Kabinen) und dgl., einschliesslich Archivierungssysteme und Zubehör"/>
    <n v="2"/>
    <e v="#N/A"/>
    <e v="#N/A"/>
    <e v="#N/A"/>
    <x v="11"/>
  </r>
  <r>
    <s v="H 4.1.6"/>
    <s v="Elektromedizin"/>
    <s v="Elektromedizin-Anlagen, wie Messgeräte für bioelektrische und akustische Potenziale, physiologische Drücke und Strömungen, sonstige medizinisch physiologische Grössen, elektromedizinische Funktionsdiagnostik (EKG) sowie diagnostische Reizstromgeräte und dgl., einschliesslich Archivierungssysteme und Zubehör"/>
    <n v="2"/>
    <e v="#N/A"/>
    <e v="#N/A"/>
    <e v="#N/A"/>
    <x v="11"/>
  </r>
  <r>
    <s v="H 4.1.7"/>
    <s v="Spezielle Diagnostik"/>
    <s v="Spezielle Diagnostikanlagen, wie Thermographie-, Telemetriegeräte und dgl., einschliesslich Archivierungssyteme und Zubehör"/>
    <n v="1"/>
    <e v="#N/A"/>
    <e v="#N/A"/>
    <e v="#N/A"/>
    <x v="11"/>
  </r>
  <r>
    <s v="H 4.1.8"/>
    <s v="Endoskopie"/>
    <s v="Endoskopieanlagen, wie starre und flexible Endoskope zur Einführung in natürliche oder operativ hergestellte Körperöffnungen und dgl., einschliesslich Archivierungssysteme und Zubehör"/>
    <n v="1"/>
    <e v="#N/A"/>
    <e v="#N/A"/>
    <e v="#N/A"/>
    <x v="11"/>
  </r>
  <r>
    <s v="H 4.1.9"/>
    <s v="Kombinierte, weitere Diagnostik"/>
    <s v="Kombinierte und weitere Diagnostikanlagen entsprechend den oben genannten Teilelementen, wie Gamma-Computertomograph, Positronen-Emmissions-Tomograph-Magnetresonanztomograph, computerassistierte Diagnostik und dgl., einschliesslich Archivierungssysteme und Zubehör"/>
    <n v="0"/>
    <e v="#N/A"/>
    <e v="#N/A"/>
    <e v="#N/A"/>
    <x v="11"/>
  </r>
  <r>
    <s v="H 4.2"/>
    <s v="Gerät für Pflege"/>
    <s v="Geräte für die allgemeine und erweiterte Pflege, wie Medizinalgas-, Absauggeräte, Pumpen, Atemtherapie-, Antidekubitus- Geräte sowie Infusions-, Transfusions-, Inkubationsgeräte, Schrittmacher und dgl., einschliesslich Zubehör"/>
    <n v="0"/>
    <n v="261"/>
    <b v="0"/>
    <b v="0"/>
    <x v="1"/>
  </r>
  <r>
    <s v="H 4.2.1"/>
    <s v="Gerät für allgemeine, erweiterte Pflege"/>
    <s v="Geräte für die allgemeine und erweiterte Pflege, wie Medizinalgas-, Absauggeräte, Pumpen, Atemtherapie-, Antidekubitus- Geräte sowie Infusions-, Transfusions-, Inkubationsgeräte, Schrittmacher und dgl., einschliesslich Zubehör"/>
    <n v="0"/>
    <e v="#N/A"/>
    <e v="#N/A"/>
    <e v="#N/A"/>
    <x v="11"/>
  </r>
  <r>
    <s v="H 4.3"/>
    <s v="Gerät für Behandlung"/>
    <s v="Geräte für die Anästhesie, Chirurgie, Therapie, Strahlentherapie, Geräte für Menschen mit Behinderung, Geräte für weitere Behandlungen sowie medizinische Kälte- und Wärmeanlagen und dgl., einschliesslich Zubehör"/>
    <n v="0"/>
    <n v="262"/>
    <b v="0"/>
    <b v="0"/>
    <x v="1"/>
  </r>
  <r>
    <s v="H 4.3.1"/>
    <s v="Gerät für Anästhesie"/>
    <s v="Gerät für die Anästhesie wie Anästhesie-Respiratoren, Beatmungs-, Reanimationsgeräte und dgl., einschliesslich Zubehör"/>
    <n v="0"/>
    <e v="#N/A"/>
    <e v="#N/A"/>
    <e v="#N/A"/>
    <x v="11"/>
  </r>
  <r>
    <s v="H 4.3.2"/>
    <s v="Gerät für Chirurgie"/>
    <s v="Gerät für die Chirurgie wie Schneide-, Koagulations-, Bohr-, Trenn-, Herz-, Kreislaufgeräte, OP-Pumpen, -Pendel, -Mikroskope und Lichtquellen, IT-basierte OP-Systeme, Hyperthermie-, Hypothermiegeräte und dgl., einschliesslich Zubehör"/>
    <n v="0"/>
    <e v="#N/A"/>
    <e v="#N/A"/>
    <e v="#N/A"/>
    <x v="11"/>
  </r>
  <r>
    <s v="H 4.3.3"/>
    <s v="Gerät für Therapie"/>
    <s v="Gerät für die Therapie wie Elektro-, Ultraschall-, Licht-, Bäder-, Thermo- (Kälte, Wärme), Bewegungstherapie, Massage-, Ergotherapie-, Hämodialysegeräte und dgl., einschliesslich Zubehör"/>
    <n v="0"/>
    <e v="#N/A"/>
    <e v="#N/A"/>
    <e v="#N/A"/>
    <x v="11"/>
  </r>
  <r>
    <s v="H 4.3.4"/>
    <s v="Gerät für Strahlentherapie"/>
    <s v="Geräte für die Strahlentherapie wie konventionelle Bestrahlungs-, Telegammageräte, Teilchenbeschleuniger, interstitielle und intrakavitäre Therapiegeräte und dgl., einschliesslich Bestrahlungsplanung und Zubehör"/>
    <n v="0"/>
    <e v="#N/A"/>
    <e v="#N/A"/>
    <e v="#N/A"/>
    <x v="11"/>
  </r>
  <r>
    <s v="H 4.3.5"/>
    <s v="Gerät für Menschen mit Behinderung, weitere Behandlung"/>
    <s v="Geräte für Menschen mit Behinderung und Geräte für weitere Behandlungen wie Sprech-, Hör-, Sehhilfen und dgl., einschliesslich Zubehör"/>
    <n v="0"/>
    <e v="#N/A"/>
    <e v="#N/A"/>
    <e v="#N/A"/>
    <x v="11"/>
  </r>
  <r>
    <s v="H 4.3.6"/>
    <s v="Medizinisches Kältegerät, Wärmegerät"/>
    <s v="Medizinische Kälte- und Wärmegeräte, wie Kühl-, Gefriergeräte, Kühlzellen, Wärmeschränke und dgl."/>
    <n v="0"/>
    <e v="#N/A"/>
    <e v="#N/A"/>
    <e v="#N/A"/>
    <x v="11"/>
  </r>
  <r>
    <s v="H 4.4"/>
    <s v="Messen, Analysieren"/>
    <s v="Geräte und Anlagen für Umgang mit Stoffen, für Analyse und Dosimetrie"/>
    <n v="0"/>
    <n v="263"/>
    <b v="0"/>
    <b v="0"/>
    <x v="1"/>
  </r>
  <r>
    <s v="H 4.4.1"/>
    <s v="Umgang mit Stoffen"/>
    <s v="Zusammenbringen, Trennen, Dosieren und Fördern von Stoffen"/>
    <n v="0"/>
    <e v="#N/A"/>
    <e v="#N/A"/>
    <e v="#N/A"/>
    <x v="11"/>
  </r>
  <r>
    <s v="H 4.4.2"/>
    <s v="Analyse"/>
    <s v="Thermische und optische Analyse- und Apothekengeräte sowie -anlagen und dgl."/>
    <n v="0"/>
    <e v="#N/A"/>
    <e v="#N/A"/>
    <e v="#N/A"/>
    <x v="11"/>
  </r>
  <r>
    <s v="H 4.4.3"/>
    <s v="Dosimetrie"/>
    <s v="Bestimmung der aktuellen und kumulierten Strahlungsdosis sowie Keim- und Partikelbestimmung"/>
    <n v="0"/>
    <e v="#N/A"/>
    <e v="#N/A"/>
    <e v="#N/A"/>
    <x v="11"/>
  </r>
  <r>
    <s v="H 4.5"/>
    <s v="Reinigung, Desinfektion, Sterilisation"/>
    <s v="Reinigung, Trocknung, Desinfektion und Sterilisation von medizinisch genutzten Materialien und Räumen"/>
    <n v="0"/>
    <n v="264"/>
    <b v="0"/>
    <b v="0"/>
    <x v="1"/>
  </r>
  <r>
    <s v="H 4.5.1"/>
    <s v="Reinigung, Desinfektion"/>
    <s v="Reinigung, Trocknung, Desinfektion von medizinisch genutzten Materialien und Räumen"/>
    <n v="0"/>
    <e v="#N/A"/>
    <e v="#N/A"/>
    <e v="#N/A"/>
    <x v="11"/>
  </r>
  <r>
    <s v="H 4.5.2"/>
    <s v="Sterilisation"/>
    <s v="Sterilisation von Materialien einschliesslich Eigendampferzeuger, ohne zentrale Dampferzeuger und Druckluftanlagen"/>
    <n v="0"/>
    <e v="#N/A"/>
    <e v="#N/A"/>
    <e v="#N/A"/>
    <x v="11"/>
  </r>
  <r>
    <s v="H 4.6"/>
    <s v="Medizinisches Mobiliar"/>
    <s v="Medizinisches Mobiliar wie Schränke, Regale, Korpusse, Tische, Sitzmöbel, Betten, Liegen, medizinisches Kleinmobiliar sowie Leuchten und dgl."/>
    <n v="0"/>
    <e v="#N/A"/>
    <e v="#N/A"/>
    <e v="#N/A"/>
    <x v="11"/>
  </r>
  <r>
    <s v="H 4.6.1"/>
    <s v="Schrank, Regal, Korpus"/>
    <s v="Medizinische Schränke, Regale und Korpusse wie Röntgenfilm- Archivschränke, Apothekerschränke und dgl., ohne Wärmeschränke"/>
    <n v="0"/>
    <e v="#N/A"/>
    <e v="#N/A"/>
    <e v="#N/A"/>
    <x v="11"/>
  </r>
  <r>
    <s v="H 4.6.2"/>
    <s v="Tisch"/>
    <s v="Medizinische Tische wie Patientennachttische, Präparationstische, Instrumententische und dgl."/>
    <n v="0"/>
    <e v="#N/A"/>
    <e v="#N/A"/>
    <e v="#N/A"/>
    <x v="11"/>
  </r>
  <r>
    <s v="H 4.6.3"/>
    <s v="Sitzmobiliar"/>
    <s v="Medizinische Sitzmöbel wie Untersuchungsstühle, Gynäkologiestühle, Chirurgiehocker und dgl."/>
    <n v="0"/>
    <e v="#N/A"/>
    <e v="#N/A"/>
    <e v="#N/A"/>
    <x v="11"/>
  </r>
  <r>
    <s v="H 4.6.4"/>
    <s v="Bett, Liege"/>
    <s v="Operationstische sowie medizinische Betten und Liegen wie Endoskopietische, Krankenhausbetten, Zubehör und Transporter für Operationstische und dgl. ohne Patientennachttische, Präparationstische, Instrumententische und dgl."/>
    <n v="0"/>
    <e v="#N/A"/>
    <e v="#N/A"/>
    <e v="#N/A"/>
    <x v="11"/>
  </r>
  <r>
    <s v="H 4.6.5"/>
    <s v="Medizinisches Kleinmobiliar"/>
    <s v="Medizinisches Kleinmobiliar wie Infusionsständer, Trommelständer und dgl."/>
    <n v="0"/>
    <e v="#N/A"/>
    <e v="#N/A"/>
    <e v="#N/A"/>
    <x v="11"/>
  </r>
  <r>
    <s v="H 4.6.6"/>
    <s v="Medizinische Leuchte"/>
    <s v="Medizinische Leuchten wie Untersuchungsleuchten, Operationsleuchten und dgl."/>
    <n v="2"/>
    <e v="#N/A"/>
    <e v="#N/A"/>
    <e v="#N/A"/>
    <x v="11"/>
  </r>
  <r>
    <s v="H 4.7"/>
    <s v="Medizinisches Kleininventar"/>
    <s v="Medizinisches Kleininventar, Rollmobiliar und Wagen"/>
    <n v="1"/>
    <e v="#N/A"/>
    <e v="#N/A"/>
    <e v="#N/A"/>
    <x v="11"/>
  </r>
  <r>
    <s v="H 4.7.1"/>
    <s v="Medizinisches Instrumentarium"/>
    <s v="Kleinere Gegenstände, Handgeräte, Behandlungsinstrumente, Gefässe und Behälter für medizinische Zwecke, wie Stethoskop, Fieberthermometer, Medikamentendispenser und dgl."/>
    <n v="1"/>
    <e v="#N/A"/>
    <e v="#N/A"/>
    <e v="#N/A"/>
    <x v="11"/>
  </r>
  <r>
    <s v="H 4.7.2"/>
    <s v="Medizinischer Wagen"/>
    <s v="Wagen für medizinische Zwecke wie Endoskopiewagen, Gerätewagen, Narkosewagen, Beschickungswagen, Wagen für Pflegeutensilien, Rollmobiliar und dgl."/>
    <n v="1"/>
    <e v="#N/A"/>
    <e v="#N/A"/>
    <e v="#N/A"/>
    <x v="11"/>
  </r>
  <r>
    <s v="H 4.8"/>
    <s v="Medizinische Textilien"/>
    <s v="Medizinische Textilien wie Bettwaren, Stütz-, Polstermaterialien, Bekleidung, Schutzanzüge und Abdeckungen"/>
    <n v="1"/>
    <e v="#N/A"/>
    <e v="#N/A"/>
    <e v="#N/A"/>
    <x v="11"/>
  </r>
  <r>
    <s v="H 4.8.1"/>
    <s v="Bettware"/>
    <s v="Bettwaren mit besonderen Anforderungen, z.B. für Diagnostik, Pflege, Behandlung und Therapie wie Antidekubitus-Bettwaren, Vakuummatratzen und dgl."/>
    <n v="1"/>
    <e v="#N/A"/>
    <e v="#N/A"/>
    <e v="#N/A"/>
    <x v="11"/>
  </r>
  <r>
    <s v="H 4.8.2"/>
    <s v="Stützmaterial, Polstermaterial"/>
    <s v="Medizinische Textilien zur Lagerung, Stützung und Polsterung wie Manschetten, Druckbandagen, Lagerungskissen und dgl."/>
    <n v="1"/>
    <e v="#N/A"/>
    <e v="#N/A"/>
    <e v="#N/A"/>
    <x v="11"/>
  </r>
  <r>
    <s v="H 4.8.3"/>
    <s v="Bekleidung, Schutzanzug"/>
    <s v="Bekleidungen und Schutzanzüge für besondere medizinische Zwecke wie Röntgenschürzen, Operationskleider und dgl."/>
    <n v="0"/>
    <e v="#N/A"/>
    <e v="#N/A"/>
    <e v="#N/A"/>
    <x v="11"/>
  </r>
  <r>
    <s v="H 4.8.4"/>
    <s v="Abdeckung"/>
    <s v="Textile Abdeckungen für medizinische Zwecke, wie Bauchtücher, Operationstücher und dgl."/>
    <n v="0"/>
    <e v="#N/A"/>
    <e v="#N/A"/>
    <e v="#N/A"/>
    <x v="11"/>
  </r>
  <r>
    <s v="H 4.9"/>
    <s v="Medizinisches Transportmittel"/>
    <s v="Geräte und Fahrzeuge für den Transport von Patienten, Betten, Krankenliegen und dgl."/>
    <n v="0"/>
    <e v="#N/A"/>
    <e v="#N/A"/>
    <e v="#N/A"/>
    <x v="11"/>
  </r>
  <r>
    <s v="H 4.9.1"/>
    <s v="Gerät für Patiententransport"/>
    <s v="Geräte und Fahrzeuge für den Transport von Patienten, wie Ambulanzfahrzeuge, Krankentragen, Patientenheber, Rollstühle und dgl."/>
    <n v="0"/>
    <e v="#N/A"/>
    <e v="#N/A"/>
    <e v="#N/A"/>
    <x v="11"/>
  </r>
  <r>
    <s v="H 4.9.2"/>
    <s v="Gerät für Materialtransport"/>
    <s v="Geräte und Fahrzeuge für den Transport von Betten, Krankenliegen und dgl. ohne Transporter für Operationstische"/>
    <n v="0"/>
    <e v="#N/A"/>
    <e v="#N/A"/>
    <e v="#N/A"/>
    <x v="11"/>
  </r>
  <r>
    <s v="H 4.10"/>
    <s v="Betriebsmittel"/>
    <s v="Medizinische Einweg- und Mehrwegmittel"/>
    <n v="0"/>
    <e v="#N/A"/>
    <e v="#N/A"/>
    <e v="#N/A"/>
    <x v="11"/>
  </r>
  <r>
    <s v="H 4.10.1"/>
    <s v="Verbrauchsmittel"/>
    <s v="Medizinische Einwegmittel, wie Katheter, Abstrichtupfer, Kanülen, Klemmen, Pipetten und dgl."/>
    <n v="0"/>
    <e v="#N/A"/>
    <e v="#N/A"/>
    <e v="#N/A"/>
    <x v="11"/>
  </r>
  <r>
    <s v="H 4.10.2"/>
    <s v="Gebrauchsmittel"/>
    <s v="Medizinische Mehrwegmittel, wie Transducer, Sekretflaschen und dgl."/>
    <n v="0"/>
    <e v="#N/A"/>
    <e v="#N/A"/>
    <e v="#N/A"/>
    <x v="11"/>
  </r>
  <r>
    <s v="H 5"/>
    <s v="Anlage für Bildung, Kultur"/>
    <s v="Eingebaute Anlagen für Bildung und Kultur, einschliesslich Maschinen, Apparate, Steuerung und Medienversorgung"/>
    <n v="0"/>
    <n v="265"/>
    <b v="0"/>
    <b v="0"/>
    <x v="1"/>
  </r>
  <r>
    <s v="H 5.1"/>
    <s v="Versorgung, Entsorgung für Bildung, Kultur"/>
    <s v="Versorgung von Räumen und Anlagen für Bildung und Kultur mit Medien und dgl. sowie Entsorgung"/>
    <n v="0"/>
    <n v="266"/>
    <b v="0"/>
    <b v="0"/>
    <x v="1"/>
  </r>
  <r>
    <s v="H 5.2"/>
    <s v="Apparat für Bildung, Kultur"/>
    <s v="Eingebaute Maschinen und Apparate für Räume und Anlagen für Bildung und Kultur"/>
    <n v="0"/>
    <n v="267"/>
    <b v="0"/>
    <b v="0"/>
    <x v="1"/>
  </r>
  <r>
    <s v="H 5.3"/>
    <s v="Steuerung für Bildung, Kultur"/>
    <s v="Systeme zur Steuerung von Räumen und Anlagen für Bildung und Kultur"/>
    <n v="0"/>
    <n v="268"/>
    <b v="0"/>
    <b v="0"/>
    <x v="1"/>
  </r>
  <r>
    <s v="H 5.4"/>
    <s v="Einbaute für Bildung, Kultur"/>
    <s v="Einbauten in Räumen und Anlagen für Bildung und Kultur"/>
    <n v="0"/>
    <n v="269"/>
    <b v="0"/>
    <b v="0"/>
    <x v="1"/>
  </r>
  <r>
    <s v="H 6"/>
    <s v="Sportanlage, Freizeitanlage"/>
    <s v="Eingebaute Anlagen für Sport und Freizeit, einschliesslich Maschinen, Apparate, Steuerung und Medienversorgung"/>
    <n v="0"/>
    <n v="278"/>
    <b v="0"/>
    <b v="0"/>
    <x v="1"/>
  </r>
  <r>
    <s v="H 6.1"/>
    <s v="Versorgung, Entsorgung für Sportanlage, Freizeitanlage"/>
    <s v="Versorgung von Sport- und Freizeitanlagen mit Medien und dgl. sowie Entsorgung"/>
    <n v="0"/>
    <n v="279"/>
    <b v="0"/>
    <b v="0"/>
    <x v="1"/>
  </r>
  <r>
    <s v="H 6.2"/>
    <s v="Apparat für Sportanlage, Freizeitanlage"/>
    <s v="Eingebaute Maschinen und Apparate für Sport- und Freizeitanlagen"/>
    <n v="0"/>
    <n v="280"/>
    <b v="0"/>
    <b v="0"/>
    <x v="1"/>
  </r>
  <r>
    <s v="H 6.3"/>
    <s v="Steuerung für Sportanlage, Freizeitanlage"/>
    <s v="Systeme zur Steuerung von Sport- und Freizeitanlagen"/>
    <n v="0"/>
    <n v="281"/>
    <b v="0"/>
    <b v="0"/>
    <x v="1"/>
  </r>
  <r>
    <s v="H 6.4"/>
    <s v="Einbaute in Sportanlage, Freizeitanlage"/>
    <s v="Einbauten in Sport- und Freizeitanlagen"/>
    <n v="0"/>
    <n v="282"/>
    <b v="0"/>
    <b v="0"/>
    <x v="1"/>
  </r>
  <r>
    <s v="H 7"/>
    <s v="Weitere nutzungsspezifische Anlage"/>
    <s v="Eingebaute Anlage für nutzungsspezifische Anwendungen, einschliesslich Maschinen, Apparate, Steuerung und Medienversorgung"/>
    <n v="0"/>
    <n v="283"/>
    <b v="0"/>
    <b v="0"/>
    <x v="1"/>
  </r>
  <r>
    <s v="H 7.1"/>
    <s v="Versorgung, Entsorgung für nutzungsspezifische Anlage"/>
    <s v="Versorgung von nutzungsspezifischen Anlagen mit Medien und dgl. sowie Entsorgung"/>
    <n v="0"/>
    <n v="284"/>
    <b v="0"/>
    <b v="0"/>
    <x v="1"/>
  </r>
  <r>
    <s v="H 7.2"/>
    <s v="Apparat für nutzungsspezifische Anlage"/>
    <s v="Eingebaute Maschinen und Apparate für nutzungsspezifische Anlagen"/>
    <n v="0"/>
    <n v="285"/>
    <b v="0"/>
    <b v="0"/>
    <x v="1"/>
  </r>
  <r>
    <s v="H 7.2.01"/>
    <s v=""/>
    <s v=""/>
    <n v="0"/>
    <e v="#N/A"/>
    <e v="#N/A"/>
    <e v="#N/A"/>
    <x v="0"/>
  </r>
  <r>
    <s v="H 7.2.02"/>
    <s v=""/>
    <s v=""/>
    <n v="0"/>
    <e v="#N/A"/>
    <e v="#N/A"/>
    <e v="#N/A"/>
    <x v="0"/>
  </r>
  <r>
    <s v="H 7.2.03"/>
    <s v=""/>
    <s v=""/>
    <n v="0"/>
    <e v="#N/A"/>
    <e v="#N/A"/>
    <e v="#N/A"/>
    <x v="0"/>
  </r>
  <r>
    <s v="H 7.2.04"/>
    <s v=""/>
    <s v=""/>
    <n v="0"/>
    <e v="#N/A"/>
    <e v="#N/A"/>
    <e v="#N/A"/>
    <x v="0"/>
  </r>
  <r>
    <s v="H 7.2.05"/>
    <s v=""/>
    <s v=""/>
    <n v="0"/>
    <e v="#N/A"/>
    <e v="#N/A"/>
    <e v="#N/A"/>
    <x v="0"/>
  </r>
  <r>
    <s v="H 7.2.06"/>
    <s v=""/>
    <s v=""/>
    <n v="0"/>
    <e v="#N/A"/>
    <e v="#N/A"/>
    <e v="#N/A"/>
    <x v="0"/>
  </r>
  <r>
    <s v="H 7.2.07"/>
    <s v=""/>
    <s v=""/>
    <n v="0"/>
    <e v="#N/A"/>
    <e v="#N/A"/>
    <e v="#N/A"/>
    <x v="0"/>
  </r>
  <r>
    <s v="H 7.2.08"/>
    <s v=""/>
    <s v=""/>
    <n v="0"/>
    <e v="#N/A"/>
    <e v="#N/A"/>
    <e v="#N/A"/>
    <x v="0"/>
  </r>
  <r>
    <s v="H 7.3"/>
    <s v="Steuerung für nutzungsspezifische Anlage"/>
    <s v="Systeme zur Steuerung von nutzungsspezifischen Anlagen"/>
    <n v="0"/>
    <n v="286"/>
    <b v="0"/>
    <b v="0"/>
    <x v="1"/>
  </r>
  <r>
    <s v="H 7.4"/>
    <s v="Einbaute in nutzungsspezifische Anlage"/>
    <s v="Einbauten in nutzungsspezifische Anlagen"/>
    <n v="0"/>
    <n v="287"/>
    <b v="0"/>
    <b v="0"/>
    <x v="1"/>
  </r>
  <r>
    <s v="I"/>
    <s v="Umgebung Gebäude"/>
    <s v="Gestaltung, Bauwerke und Einrichtungen in der Umgebung von Gebäuden"/>
    <n v="0"/>
    <n v="303"/>
    <b v="1"/>
    <b v="1"/>
    <x v="1"/>
  </r>
  <r>
    <s v="I 1"/>
    <s v="Umgebungsgestaltung"/>
    <s v="Geländeanpassungen, Schutzmassnahmen und Entwässerungen"/>
    <n v="0"/>
    <n v="304"/>
    <b v="1"/>
    <b v="0"/>
    <x v="1"/>
  </r>
  <r>
    <s v="I 1.1"/>
    <s v="Geländeanpassung"/>
    <s v="Geländeabtrag und Auffüllung, Rohplanie, einschliesslich Materiallieferungen und Transporte"/>
    <n v="0"/>
    <n v="305"/>
    <b v="1"/>
    <b v="1"/>
    <x v="1"/>
  </r>
  <r>
    <s v="I 1.2"/>
    <s v="Böschungssicherung Umgebung"/>
    <s v="Massnahmen zur Sicherung und Stabilisierung der Böschungen in der Umgebung"/>
    <n v="0"/>
    <n v="306"/>
    <b v="0"/>
    <b v="0"/>
    <x v="1"/>
  </r>
  <r>
    <s v="I 1.3"/>
    <s v="Schutz Pflanzenbestand"/>
    <s v="Massnahmen zum Schutz des Pflanzenbestandes"/>
    <n v="0"/>
    <e v="#N/A"/>
    <e v="#N/A"/>
    <e v="#N/A"/>
    <x v="11"/>
  </r>
  <r>
    <s v="I 1.4"/>
    <s v="Entwässerung"/>
    <s v="Drainageschichten, Leitungen, Schächte, Einläufe und dgl. zur Entwässerung von Umgebungsflächen"/>
    <n v="0"/>
    <e v="#N/A"/>
    <e v="#N/A"/>
    <e v="#N/A"/>
    <x v="11"/>
  </r>
  <r>
    <s v="I 1.4.01"/>
    <s v=""/>
    <s v=""/>
    <n v="0"/>
    <e v="#N/A"/>
    <e v="#N/A"/>
    <e v="#N/A"/>
    <x v="0"/>
  </r>
  <r>
    <s v="I 1.4.02"/>
    <s v=""/>
    <s v=""/>
    <n v="0"/>
    <e v="#N/A"/>
    <e v="#N/A"/>
    <e v="#N/A"/>
    <x v="0"/>
  </r>
  <r>
    <s v="I 2"/>
    <s v="Umgebungsbauwerk"/>
    <s v="Bauwerke in der Umgebung, einschliesslich Aushub"/>
    <n v="0"/>
    <n v="307"/>
    <b v="0"/>
    <b v="1"/>
    <x v="1"/>
  </r>
  <r>
    <s v="I 2.1"/>
    <s v="Stützmauer"/>
    <s v="Stützmauern, einschliesslich Fundationen, Aushub und Hinterfüllung"/>
    <n v="0"/>
    <n v="308"/>
    <b v="0"/>
    <b v="0"/>
    <x v="1"/>
  </r>
  <r>
    <s v="I 2.1.01"/>
    <s v=""/>
    <s v=""/>
    <n v="0"/>
    <e v="#N/A"/>
    <e v="#N/A"/>
    <e v="#N/A"/>
    <x v="0"/>
  </r>
  <r>
    <s v="I 2.2"/>
    <s v="Frei stehende Wand"/>
    <s v="Frei stehende Wände und Mauern, einschliesslich Fundationen, Aushub"/>
    <n v="0"/>
    <n v="309"/>
    <b v="0"/>
    <b v="0"/>
    <x v="1"/>
  </r>
  <r>
    <s v="I 2.2.01"/>
    <s v=""/>
    <s v=""/>
    <n v="0"/>
    <e v="#N/A"/>
    <e v="#N/A"/>
    <e v="#N/A"/>
    <x v="0"/>
  </r>
  <r>
    <s v="I 2.3"/>
    <s v="Kleinbauwerk"/>
    <s v="Vorgefertigte oder an Ort erstellte Kleinbauwerke wie Fluchtröhren, Notausstieg und dgl., einschliesslich Aushub, Fundation, Unterkonstruktion und Hinterfüllung"/>
    <n v="0"/>
    <n v="310"/>
    <b v="0"/>
    <b v="0"/>
    <x v="1"/>
  </r>
  <r>
    <s v="I 3"/>
    <s v="Grünfläche"/>
    <s v="Vegetationsschichten, Bepflanzungen und Wasserflächen"/>
    <n v="0"/>
    <n v="316"/>
    <b v="1"/>
    <b v="1"/>
    <x v="20"/>
  </r>
  <r>
    <s v="I 3.1"/>
    <s v="Vegetationsschicht"/>
    <s v="Einbringen und Bearbeiten des Bodens zur Vorbereitung von Ansaat und Bepflanzung"/>
    <n v="0"/>
    <n v="317"/>
    <b v="0"/>
    <b v="0"/>
    <x v="1"/>
  </r>
  <r>
    <s v="I 3.2"/>
    <s v="Rasen"/>
    <s v="Angesäter Rasen und Rollrasen, einschliesslich erster Schnitt"/>
    <n v="0"/>
    <n v="318"/>
    <b v="0"/>
    <b v="0"/>
    <x v="1"/>
  </r>
  <r>
    <s v="I 3.2.01"/>
    <s v=""/>
    <s v=""/>
    <n v="0"/>
    <e v="#N/A"/>
    <e v="#N/A"/>
    <e v="#N/A"/>
    <x v="0"/>
  </r>
  <r>
    <s v="I 3.3"/>
    <s v="Bepflanzung"/>
    <s v="Bepflanzung mit Stauden, Sträuchern, Bäumen und dgl."/>
    <n v="0"/>
    <n v="319"/>
    <b v="0"/>
    <b v="0"/>
    <x v="1"/>
  </r>
  <r>
    <s v="I 3.3.01"/>
    <s v=""/>
    <s v=""/>
    <n v="0"/>
    <e v="#N/A"/>
    <e v="#N/A"/>
    <e v="#N/A"/>
    <x v="0"/>
  </r>
  <r>
    <s v="I 3.4"/>
    <s v="Wasserfläche"/>
    <s v="Wasserflächen, einschliesslich Aushub, Abdichtungen und Bepflanzung"/>
    <n v="0"/>
    <n v="320"/>
    <b v="0"/>
    <b v="0"/>
    <x v="1"/>
  </r>
  <r>
    <s v="I 3.4.01"/>
    <s v=""/>
    <s v=""/>
    <n v="0"/>
    <e v="#N/A"/>
    <e v="#N/A"/>
    <e v="#N/A"/>
    <x v="0"/>
  </r>
  <r>
    <s v="I 4"/>
    <s v="Hartfläche"/>
    <s v="Hartflächen für Strassen, Wege, Plätze"/>
    <n v="0"/>
    <n v="326"/>
    <b v="1"/>
    <b v="1"/>
    <x v="21"/>
  </r>
  <r>
    <s v="I 4.1"/>
    <s v="Fundationsschicht"/>
    <s v="Fundationsschichten und Trennlagen von Hartflächen"/>
    <n v="0"/>
    <n v="327"/>
    <b v="0"/>
    <b v="0"/>
    <x v="1"/>
  </r>
  <r>
    <s v="I 4.2"/>
    <s v="Abschluss"/>
    <s v="Abschlüsse zur Abgrenzung von Teilflächen und dgl."/>
    <n v="0"/>
    <n v="328"/>
    <b v="0"/>
    <b v="0"/>
    <x v="1"/>
  </r>
  <r>
    <s v="I 4.2.01"/>
    <s v=""/>
    <s v=""/>
    <m/>
    <e v="#N/A"/>
    <e v="#N/A"/>
    <e v="#N/A"/>
    <x v="0"/>
  </r>
  <r>
    <s v="I 4.3"/>
    <s v="Belag"/>
    <s v="Trag- und Deckschichten der von Strassen, Wegen und Plätzen"/>
    <m/>
    <n v="329"/>
    <b v="0"/>
    <b v="0"/>
    <x v="1"/>
  </r>
  <r>
    <s v="I 4.3.01"/>
    <s v=""/>
    <s v=""/>
    <m/>
    <e v="#N/A"/>
    <e v="#N/A"/>
    <e v="#N/A"/>
    <x v="0"/>
  </r>
  <r>
    <s v="I 4.3.02"/>
    <s v=""/>
    <s v=""/>
    <m/>
    <e v="#N/A"/>
    <e v="#N/A"/>
    <e v="#N/A"/>
    <x v="0"/>
  </r>
  <r>
    <s v="I 4.3.03"/>
    <s v=""/>
    <s v=""/>
    <m/>
    <e v="#N/A"/>
    <e v="#N/A"/>
    <e v="#N/A"/>
    <x v="0"/>
  </r>
  <r>
    <s v="I 4.4"/>
    <s v="Gleisoberbau"/>
    <s v="Gleisoberbau für Grundstückserschliessung aus Schienen auf Schwellen und Schotter sowie auf fester Fahrbahn, einschliesslich Zugsicherung und Signale"/>
    <m/>
    <n v="330"/>
    <b v="0"/>
    <b v="0"/>
    <x v="1"/>
  </r>
  <r>
    <s v="I4.4.01"/>
    <s v=""/>
    <s v=""/>
    <m/>
    <e v="#N/A"/>
    <e v="#N/A"/>
    <e v="#N/A"/>
    <x v="0"/>
  </r>
  <r>
    <s v="I 5"/>
    <s v="Schutzeinrichtung Umgebung"/>
    <s v="Einrichtungen zum Schutz von Menschen, Tieren und Sachen in der Umgebung"/>
    <m/>
    <n v="331"/>
    <b v="0"/>
    <b v="0"/>
    <x v="1"/>
  </r>
  <r>
    <s v="I 5.1"/>
    <s v="Rückhaltesystem"/>
    <s v="Rückhaltesysteme gegen den Anprall, Absturz von Personen und Fahrzeugen"/>
    <m/>
    <n v="332"/>
    <b v="0"/>
    <b v="0"/>
    <x v="1"/>
  </r>
  <r>
    <s v="I 5.1.01"/>
    <s v=""/>
    <s v=""/>
    <m/>
    <e v="#N/A"/>
    <e v="#N/A"/>
    <e v="#N/A"/>
    <x v="0"/>
  </r>
  <r>
    <s v="I 5.1.02"/>
    <s v=""/>
    <s v=""/>
    <m/>
    <e v="#N/A"/>
    <e v="#N/A"/>
    <e v="#N/A"/>
    <x v="0"/>
  </r>
  <r>
    <s v="I 5.2"/>
    <s v="Einfriedung"/>
    <s v="Abgrenzungen wie Zäune und Mauern sowie Sicherung des Grundstücks gegen unbefugten Zutritt, einschliesslich Durchgänge"/>
    <m/>
    <n v="333"/>
    <b v="0"/>
    <b v="0"/>
    <x v="1"/>
  </r>
  <r>
    <s v="I 5.2.01"/>
    <s v=""/>
    <s v=""/>
    <m/>
    <e v="#N/A"/>
    <e v="#N/A"/>
    <e v="#N/A"/>
    <x v="0"/>
  </r>
  <r>
    <s v="I 5.2.02"/>
    <s v=""/>
    <s v=""/>
    <m/>
    <e v="#N/A"/>
    <e v="#N/A"/>
    <e v="#N/A"/>
    <x v="0"/>
  </r>
  <r>
    <s v="I 5.3"/>
    <s v="Immissionsschutz"/>
    <s v="Massnahmen zum Schutz vor Immissionen wie Lärmschutzwände und dgl."/>
    <m/>
    <n v="334"/>
    <b v="0"/>
    <b v="0"/>
    <x v="1"/>
  </r>
  <r>
    <s v="I 6"/>
    <s v="Technik Umgebung"/>
    <s v="Technische Anlagen in der Umgebung"/>
    <m/>
    <n v="340"/>
    <b v="0"/>
    <b v="0"/>
    <x v="1"/>
  </r>
  <r>
    <s v="I 6.1"/>
    <s v="Elektroanlage Umgebung"/>
    <s v="Zuleitungen, Schaltgerätekombinationen (SGK, Stark-, Schwach- und Beleuchtungsinstallationen, Stark- und Schwachstromapparate, Aussenleuchten und dgl."/>
    <m/>
    <n v="341"/>
    <b v="0"/>
    <b v="0"/>
    <x v="1"/>
  </r>
  <r>
    <s v="I 6.1.01"/>
    <s v=""/>
    <s v=""/>
    <m/>
    <e v="#N/A"/>
    <e v="#N/A"/>
    <e v="#N/A"/>
    <x v="0"/>
  </r>
  <r>
    <s v="I 6.1.02"/>
    <s v=""/>
    <s v=""/>
    <m/>
    <e v="#N/A"/>
    <e v="#N/A"/>
    <e v="#N/A"/>
    <x v="0"/>
  </r>
  <r>
    <s v="I 6.1.03"/>
    <s v=""/>
    <s v=""/>
    <m/>
    <e v="#N/A"/>
    <e v="#N/A"/>
    <e v="#N/A"/>
    <x v="0"/>
  </r>
  <r>
    <s v="I 6.2"/>
    <s v="Wärmeanlage Umgebung"/>
    <s v="Anlagen zur Lagerung, Erzeugung, Verteilung und Abgabe von Wärme in der Umgebung"/>
    <m/>
    <n v="342"/>
    <b v="0"/>
    <b v="0"/>
    <x v="1"/>
  </r>
  <r>
    <s v="I 6.2.01"/>
    <s v=""/>
    <s v=""/>
    <m/>
    <e v="#N/A"/>
    <e v="#N/A"/>
    <e v="#N/A"/>
    <x v="0"/>
  </r>
  <r>
    <s v="I 6.3"/>
    <s v="Kälteanlage Umgebung"/>
    <s v="Anlagen zur Lagerung, Erzeugung, Verteilung und Abgabe von Kälte in der Umgebung"/>
    <m/>
    <n v="343"/>
    <b v="0"/>
    <b v="0"/>
    <x v="1"/>
  </r>
  <r>
    <s v="I 6.3.01"/>
    <s v=""/>
    <s v=""/>
    <m/>
    <e v="#N/A"/>
    <e v="#N/A"/>
    <e v="#N/A"/>
    <x v="0"/>
  </r>
  <r>
    <s v="I 6.4"/>
    <s v="Wasser-, Gas-, Druckluftanlage Umgebung"/>
    <s v="Anlagen zur Versorgung und Entsorgung von Wasser, Gas und Druckluft, einschliesslich Armaturen und Anschlussstellen in der Umgebung"/>
    <m/>
    <n v="344"/>
    <b v="0"/>
    <b v="0"/>
    <x v="1"/>
  </r>
  <r>
    <s v="I 6.4.01"/>
    <s v=""/>
    <s v=""/>
    <m/>
    <e v="#N/A"/>
    <e v="#N/A"/>
    <e v="#N/A"/>
    <x v="0"/>
  </r>
  <r>
    <s v="I 6.4.01"/>
    <s v=""/>
    <s v=""/>
    <m/>
    <e v="#N/A"/>
    <e v="#N/A"/>
    <e v="#N/A"/>
    <x v="0"/>
  </r>
  <r>
    <s v="I 6.4.01"/>
    <s v=""/>
    <s v=""/>
    <m/>
    <e v="#N/A"/>
    <e v="#N/A"/>
    <e v="#N/A"/>
    <x v="0"/>
  </r>
  <r>
    <s v="I 6.4.01"/>
    <s v=""/>
    <s v=""/>
    <m/>
    <e v="#N/A"/>
    <e v="#N/A"/>
    <e v="#N/A"/>
    <x v="0"/>
  </r>
  <r>
    <s v="I 6.4.01"/>
    <s v=""/>
    <s v=""/>
    <m/>
    <e v="#N/A"/>
    <e v="#N/A"/>
    <e v="#N/A"/>
    <x v="0"/>
  </r>
  <r>
    <s v="I 6.4.01"/>
    <s v=""/>
    <s v=""/>
    <m/>
    <e v="#N/A"/>
    <e v="#N/A"/>
    <e v="#N/A"/>
    <x v="0"/>
  </r>
  <r>
    <s v="I 6.5"/>
    <s v="Transportanlage Umgebung"/>
    <s v="Anlagen zur Beförderung von Personen und Lasten in der Umgebung"/>
    <m/>
    <e v="#N/A"/>
    <e v="#N/A"/>
    <e v="#N/A"/>
    <x v="11"/>
  </r>
  <r>
    <s v="I 6.5.01"/>
    <s v=""/>
    <s v=""/>
    <m/>
    <e v="#N/A"/>
    <e v="#N/A"/>
    <e v="#N/A"/>
    <x v="0"/>
  </r>
  <r>
    <s v="I 7"/>
    <s v="Ausstattung Umgebung"/>
    <s v="Mobiliar, Spiel- und Sportgeräte in der Umgebung"/>
    <m/>
    <e v="#N/A"/>
    <e v="#N/A"/>
    <e v="#N/A"/>
    <x v="11"/>
  </r>
  <r>
    <s v="I 7.1"/>
    <s v="Ausstattungsgegenstand"/>
    <s v="Ausstattungsgegenstände wie Tische, Bänke, Stühle, Kehrichtbehälter, Abfallcontainer und dgl., einschliesslich Unterkonstruktion"/>
    <m/>
    <e v="#N/A"/>
    <e v="#N/A"/>
    <e v="#N/A"/>
    <x v="11"/>
  </r>
  <r>
    <s v="I 6.6.01"/>
    <s v=""/>
    <s v=""/>
    <m/>
    <e v="#N/A"/>
    <e v="#N/A"/>
    <e v="#N/A"/>
    <x v="0"/>
  </r>
  <r>
    <s v="I 7.2"/>
    <s v="Gerät in der Umgebung"/>
    <s v="Spiel- und Sportgeräte in der Umgebung, einschliesslich Unterkonstruktion"/>
    <m/>
    <e v="#N/A"/>
    <e v="#N/A"/>
    <e v="#N/A"/>
    <x v="11"/>
  </r>
  <r>
    <s v="I 7.2.01"/>
    <s v=""/>
    <s v=""/>
    <m/>
    <e v="#N/A"/>
    <e v="#N/A"/>
    <e v="#N/A"/>
    <x v="0"/>
  </r>
  <r>
    <s v="I 7.2.01"/>
    <s v=""/>
    <s v=""/>
    <m/>
    <e v="#N/A"/>
    <e v="#N/A"/>
    <e v="#N/A"/>
    <x v="0"/>
  </r>
  <r>
    <s v="J"/>
    <s v="Ausstattung Gebäude"/>
    <s v="Ausstattung von Gebäuden wie Mobiliar, Kleininventar und Kunstobjekte"/>
    <m/>
    <n v="345"/>
    <b v="1"/>
    <b v="1"/>
    <x v="1"/>
  </r>
  <r>
    <s v="J 1"/>
    <s v="Mobiliar"/>
    <s v="Bewegliche und nicht eingebaute Gegenstände"/>
    <m/>
    <n v="347"/>
    <b v="1"/>
    <b v="0"/>
    <x v="1"/>
  </r>
  <r>
    <s v="J 1.1"/>
    <s v="Allgemeines Mobiliar"/>
    <s v="Allgemeines Mobiliar wie Tische, Stühle, Schränke und dgl."/>
    <m/>
    <n v="348"/>
    <b v="1"/>
    <b v="1"/>
    <x v="1"/>
  </r>
  <r>
    <s v="J 1.1.01"/>
    <s v=""/>
    <s v=""/>
    <m/>
    <e v="#N/A"/>
    <e v="#N/A"/>
    <e v="#N/A"/>
    <x v="0"/>
  </r>
  <r>
    <s v="J 1.2"/>
    <s v="Nutzungsspezifisches Mobiliar"/>
    <s v="Nutzungsspezifisches Mobiliar wie Schulmöbel, Büromöbel und dgl."/>
    <m/>
    <n v="349"/>
    <b v="1"/>
    <b v="1"/>
    <x v="1"/>
  </r>
  <r>
    <s v="J 1.2.01"/>
    <s v=""/>
    <s v=""/>
    <m/>
    <e v="#N/A"/>
    <e v="#N/A"/>
    <e v="#N/A"/>
    <x v="0"/>
  </r>
  <r>
    <s v="J 1.2.02"/>
    <s v=""/>
    <s v=""/>
    <m/>
    <e v="#N/A"/>
    <e v="#N/A"/>
    <e v="#N/A"/>
    <x v="0"/>
  </r>
  <r>
    <s v="J 1.2.03"/>
    <s v=""/>
    <s v=""/>
    <m/>
    <e v="#N/A"/>
    <e v="#N/A"/>
    <e v="#N/A"/>
    <x v="0"/>
  </r>
  <r>
    <s v="J 1.3"/>
    <s v="Mobile Leuchten"/>
    <s v="Mobile und nicht eingebaute Leuchten einschliesslich Lampen"/>
    <m/>
    <n v="350"/>
    <b v="1"/>
    <b v="0"/>
    <x v="1"/>
  </r>
  <r>
    <s v="J 1.3.01"/>
    <s v=""/>
    <s v=""/>
    <m/>
    <e v="#N/A"/>
    <e v="#N/A"/>
    <e v="#N/A"/>
    <x v="0"/>
  </r>
  <r>
    <s v="J 1.4"/>
    <s v="Signaletik"/>
    <s v="Tafeln, Schilder, Markierungen und dgl. zur Information und Orientierung "/>
    <m/>
    <n v="351"/>
    <b v="1"/>
    <b v="0"/>
    <x v="1"/>
  </r>
  <r>
    <s v="J 1.4.01"/>
    <s v=""/>
    <s v=""/>
    <m/>
    <e v="#N/A"/>
    <e v="#N/A"/>
    <e v="#N/A"/>
    <x v="0"/>
  </r>
  <r>
    <s v="J 1.4.02"/>
    <s v=""/>
    <s v=""/>
    <m/>
    <e v="#N/A"/>
    <e v="#N/A"/>
    <e v="#N/A"/>
    <x v="0"/>
  </r>
  <r>
    <s v="J 2"/>
    <s v="Kleininventar"/>
    <s v="Kleininventar wie Gefässe, Behälter, Geschirr, Besteck, Papierkörbe und dgl."/>
    <m/>
    <n v="352"/>
    <b v="1"/>
    <b v="1"/>
    <x v="22"/>
  </r>
  <r>
    <s v="J 2.1"/>
    <s v="Allgemeines Kleininventar"/>
    <s v="Allgemeines Kleininventar wie Geschirr, Besteck und dgl."/>
    <m/>
    <n v="353"/>
    <b v="1"/>
    <b v="1"/>
    <x v="1"/>
  </r>
  <r>
    <s v="J 2.2"/>
    <s v="Nutzungsspezifisches Kleininventar"/>
    <s v="Nutzungsspezifisches Kleininventar wie Werkzeuge, Behälter für chemische Flüssigkeiten und dgl."/>
    <m/>
    <n v="354"/>
    <b v="1"/>
    <b v="1"/>
    <x v="1"/>
  </r>
  <r>
    <s v="J 2.3"/>
    <s v="Mobiles Gerät"/>
    <s v="Mobile Geräte und Apparate wie Kopierer, Putzmaschinen, Kaffeeautomaten und dgl."/>
    <m/>
    <n v="355"/>
    <b v="1"/>
    <b v="1"/>
    <x v="1"/>
  </r>
  <r>
    <s v="J 2.3.01"/>
    <s v=""/>
    <s v=""/>
    <m/>
    <e v="#N/A"/>
    <e v="#N/A"/>
    <e v="#N/A"/>
    <x v="0"/>
  </r>
  <r>
    <s v="J 3"/>
    <s v="Textilien"/>
    <s v="Textilien wie Teppiche, Vorhänge, Handtücher, Tischwäsche und dgl."/>
    <m/>
    <n v="356"/>
    <b v="1"/>
    <b v="1"/>
    <x v="23"/>
  </r>
  <r>
    <s v="J 3.1"/>
    <s v="Allgemeine Textilien"/>
    <s v="Allgemeine Textilien wie Vorhänge, Teppiche und dgl."/>
    <m/>
    <n v="357"/>
    <b v="1"/>
    <b v="0"/>
    <x v="1"/>
  </r>
  <r>
    <s v="J 3.2"/>
    <s v="Nutzungsspezifische Textilien"/>
    <s v="Nutzungsspezifische Textilien wie Hotelbettwäsche, Tischwäsche in Restaurants und dgl."/>
    <m/>
    <n v="358"/>
    <b v="1"/>
    <b v="0"/>
    <x v="1"/>
  </r>
  <r>
    <s v="J 4"/>
    <s v="Kunst am Bau"/>
    <s v="Künstlerisch gestaltete Objekte und Bauteile"/>
    <m/>
    <n v="359"/>
    <b v="1"/>
    <b v="1"/>
    <x v="24"/>
  </r>
  <r>
    <s v="J 4.1"/>
    <s v="Kunstobjekt"/>
    <s v="Künstlerisch gestaltete Objekte wie Skulpturen, Gemälde und dgl., einschliesslich Künstlerhonorar"/>
    <m/>
    <n v="360"/>
    <b v="1"/>
    <b v="1"/>
    <x v="1"/>
  </r>
  <r>
    <s v="J 4.2"/>
    <s v="Künstlerisch gestaltetes Bauteil"/>
    <s v="Künstlerisch gestaltete Bauwerksteile wie Reliefs, Mosaiken, Fresken und dgl., einschliesslich Künstlerhonorar"/>
    <m/>
    <n v="361"/>
    <b v="1"/>
    <b v="1"/>
    <x v="1"/>
  </r>
  <r>
    <s v="L"/>
    <s v="Vorbereitung Tiefbau"/>
    <s v="Bauvorbereitung und Bauunterstützung"/>
    <m/>
    <n v="362"/>
    <b v="1"/>
    <b v="1"/>
    <x v="1"/>
  </r>
  <r>
    <s v="L 1"/>
    <s v="Untersuchung, Aufnahme, Messung"/>
    <s v="Baugrunduntersuchungen, Bestandsaufnahmen und Messungen"/>
    <m/>
    <n v="363"/>
    <b v="1"/>
    <b v="1"/>
    <x v="1"/>
  </r>
  <r>
    <s v="L 1.1"/>
    <s v="Baugrunduntersuchung"/>
    <s v="Baugrund- und Grundwasseruntersuchungen zur Feststellung der Bodenbeschaffenheit und Vorversuche zur Fundamentdimensionierung wie Versuchsanker und dgl."/>
    <m/>
    <n v="364"/>
    <b v="1"/>
    <b v="0"/>
    <x v="1"/>
  </r>
  <r>
    <s v="L 1.2"/>
    <s v="Bestandsaufnahme"/>
    <s v="Bestands- und Zustandsaufnahmen von Bauwerken, Materialien, Gelände, Fauna, Flora, Wasser und Grundwasser, einschliesslich Probenahmen, Prüfverfahren und Laboruntersuchungen sowie Erhebung von Verkehrskennzahlen und dgl."/>
    <m/>
    <n v="365"/>
    <b v="1"/>
    <b v="1"/>
    <x v="1"/>
  </r>
  <r>
    <s v="L 1.3"/>
    <s v="Umweltmessung"/>
    <s v="Messungen von Umweltbelastungen durch Lärm, Schadstoffe und dgl. vor und während der Bauausführung"/>
    <m/>
    <n v="366"/>
    <b v="1"/>
    <b v="0"/>
    <x v="1"/>
  </r>
  <r>
    <s v="L 1.4"/>
    <s v="Überwachung"/>
    <s v="Überwachungen wie Setzungsmessungen, Erschütterungsmessungen, Bauwerks- und Rissüberwachungen und dgl. während der Bauausführung"/>
    <m/>
    <n v="367"/>
    <b v="1"/>
    <b v="0"/>
    <x v="1"/>
  </r>
  <r>
    <s v="L 2"/>
    <s v="Baustelleneinrichtung"/>
    <s v="Einrichten, Vorhalten, Umstellen und Entfernen von Baustelleneinrichtungen"/>
    <m/>
    <n v="368"/>
    <b v="1"/>
    <b v="1"/>
    <x v="1"/>
  </r>
  <r>
    <s v="L 2.1"/>
    <s v="Baustellenerschliessung"/>
    <s v="Zufahrtswege, Umschlag- und Lagerplätze, Begehungswege in unzugänglichem Gelände, einschliesslich Abschrankungen, Emissionsschutz und dgl."/>
    <m/>
    <n v="369"/>
    <b v="1"/>
    <b v="1"/>
    <x v="1"/>
  </r>
  <r>
    <s v="L 2.2"/>
    <s v="Versorgung, Entsorgung"/>
    <s v="Versorgung mit Wasser und elektrischer Energie, Entsorgung von Abfall und Abwasser sowie Baustellenbeleuchtung und Telekommunikationsanlagen, einschliesslich Leitungen und Einrichtungen für die Behandlung von Baustellenabwasser wie Neutralisationsanlagen, Absetzbecken und dgl."/>
    <m/>
    <n v="370"/>
    <b v="1"/>
    <b v="0"/>
    <x v="1"/>
  </r>
  <r>
    <s v="L 2.3"/>
    <s v="Raum, Personentransport"/>
    <s v="Arbeits- und Aufenthaltsräume, Unterkünfte sowie Personentransporte"/>
    <m/>
    <n v="371"/>
    <b v="1"/>
    <b v="0"/>
    <x v="1"/>
  </r>
  <r>
    <s v="L 2.4"/>
    <s v="Hebe-, Verlade-, Transport- und Lagereinrichtung"/>
    <s v="Hebe-, Verlade-, Transport- und Lagereinrichtungen für Baumaterialien auf der Baustelle"/>
    <m/>
    <n v="372"/>
    <b v="1"/>
    <b v="1"/>
    <x v="1"/>
  </r>
  <r>
    <s v="L 2.5"/>
    <s v="Einrichtung für Materialaufbereitung"/>
    <s v="Einrichtungen für die Aufbereitung und Wiederverwertung von Materialien wie Brech- und Klassierungsanlagen, Beton- und Belagsaufbereitungsanlagen und dgl."/>
    <m/>
    <n v="373"/>
    <b v="1"/>
    <b v="1"/>
    <x v="1"/>
  </r>
  <r>
    <s v="L 2.6"/>
    <s v="Maschine, Gerätschaft"/>
    <s v="Antransport, Einrichten und Abtransport von Maschinen und Geräten wie Vortriebsmaschinen, Schalungssystemen und dgl."/>
    <m/>
    <n v="374"/>
    <b v="1"/>
    <b v="1"/>
    <x v="1"/>
  </r>
  <r>
    <s v="L 2.7"/>
    <s v="Winterbaumassnahme"/>
    <s v="Zusätzliche Massnahmen für das Wärmen und Schützen von Baustellen"/>
    <m/>
    <n v="375"/>
    <b v="0"/>
    <b v="0"/>
    <x v="1"/>
  </r>
  <r>
    <s v="L 2.8"/>
    <s v="Temporäre Einhausung, Abschirmung"/>
    <s v="Temporäre Einhausung und Abschirmung zum Schutz vor gasförmigen oder flüssigen Schadstoffen bei belasteten Standorten oder kontaminierten Bauwerken, einschliesslich Atemschutz und Massnahmen zur Behandlung der Schadstoffe"/>
    <m/>
    <n v="376"/>
    <b v="0"/>
    <b v="0"/>
    <x v="1"/>
  </r>
  <r>
    <s v="L 3"/>
    <s v="Provisorium"/>
    <s v="Provisorische Bauwerke, Bauteile, Ausstattungen und dgl. für die Aufrechterhaltung eines bestehenden Betriebs bis zur Inbetriebnahme der gebrauchstauglichen und mängelfreien Anlage, einschliesslich Rückbau der Provisorien"/>
    <m/>
    <n v="377"/>
    <b v="1"/>
    <b v="1"/>
    <x v="1"/>
  </r>
  <r>
    <s v="L 3.1"/>
    <s v="Provisorische Verkehrsanlage"/>
    <s v="Provisorische Verkehrsanlagen für Umleitungen, einschliesslich Zufahrten, Hilfsbrücken, Rückhaltesysteme, provisorische Signalisation und Markierung sowie Rückbau"/>
    <m/>
    <n v="378"/>
    <b v="1"/>
    <b v="1"/>
    <x v="1"/>
  </r>
  <r>
    <s v="L 3.2"/>
    <s v="Provisorisches Gebäude"/>
    <s v="Provisorische Gebäude für die Aufrechterhaltung eines bestehenden Betriebs, einschliesslich Gebäudetechnik, Ausbau, Ausstattung und Rückbau"/>
    <m/>
    <n v="379"/>
    <b v="1"/>
    <b v="1"/>
    <x v="1"/>
  </r>
  <r>
    <s v="L 3.3"/>
    <s v="Provisorische Leitung"/>
    <s v="Provisorische Leitungen und provisorische Verlegung bestehender Leitungen, einschliesslich Rückbau"/>
    <m/>
    <n v="380"/>
    <b v="1"/>
    <b v="1"/>
    <x v="1"/>
  </r>
  <r>
    <s v="L 3.4"/>
    <s v="Provisorische Betriebs-, Sicherheitsanlage"/>
    <s v="Provisorische Energieversorgung, Beleuchtung, Verkehrssteuerung, lufttechnische Anlagen, Automations-, Leit- und Kommunikationsanlagen, Sicherheitsanlagen und dgl., einschliesslich Kabelanlagen und Steuerung"/>
    <m/>
    <n v="381"/>
    <b v="1"/>
    <b v="1"/>
    <x v="1"/>
  </r>
  <r>
    <s v="L 3.5"/>
    <s v="Provisorischer Fluss-, Bachverbau"/>
    <s v="Erdarbeiten, Bauwerke und dgl. zur provisorischen Umleitung von Fliessgewässern, einschliesslich Rückbau"/>
    <m/>
    <n v="382"/>
    <b v="1"/>
    <b v="1"/>
    <x v="1"/>
  </r>
  <r>
    <s v="L 3.6"/>
    <s v="Provisorische Verkehrsumstellung"/>
    <s v="Verkehrsumstellung auf bestehender Anlage zur Aufrechterhaltung des Betriebs, einschliesslich Signalisation, Markierung, Rückhaltesysteme und Rückbau"/>
    <m/>
    <n v="383"/>
    <b v="1"/>
    <b v="1"/>
    <x v="1"/>
  </r>
  <r>
    <s v="L 3.7"/>
    <s v="Provisorische Ersatzmassnahme"/>
    <s v="Provisorische Ersatzmassnahmen wie Bahn- oder Busersatzverkehr, einschliesslich Langsamfahrkosten"/>
    <m/>
    <n v="384"/>
    <b v="1"/>
    <b v="1"/>
    <x v="1"/>
  </r>
  <r>
    <s v="L 3.8"/>
    <s v="Provisorische Verkehrsregelung"/>
    <s v="Provisorische Verkehrsregelung mit Lichtsignalanlagen oder Verkehrsdienst, einschliesslich Signalisation und Marketing"/>
    <m/>
    <n v="385"/>
    <b v="1"/>
    <b v="0"/>
    <x v="1"/>
  </r>
  <r>
    <s v="L 4"/>
    <s v="Rückbau, Entsorgung Bauwerk"/>
    <s v="Abbruch und Demontage von Bauwerken und Bauteilen, einschlisslich Abtransport und Deponie"/>
    <m/>
    <n v="387"/>
    <b v="0"/>
    <b v="0"/>
    <x v="1"/>
  </r>
  <r>
    <s v="L 4.1"/>
    <s v="Rückbau, Entsorgung nicht kontaminierter Bauwerke"/>
    <s v="Abbruch und Demontage nicht kontaminierter Bauwerke und Bauteile, einschliesslich Abtransport und Deponie"/>
    <m/>
    <n v="388"/>
    <b v="0"/>
    <b v="0"/>
    <x v="1"/>
  </r>
  <r>
    <s v="L 4.2"/>
    <s v="Rückbau, Entsorgung kontaminierter Bauwerke"/>
    <s v="Abbruch und Demontage kontaminierter Bauwerke und Bauteile, einschliesslich Behandlung von Abfällen, Abtransport und Deponie"/>
    <m/>
    <n v="389"/>
    <b v="0"/>
    <b v="0"/>
    <x v="1"/>
  </r>
  <r>
    <s v="L 5"/>
    <s v="Wiederherstellung, Schadensbehebung"/>
    <s v="Wiederherstellung eines früheren Zustands und Behebung von Schäden, die durch den Baubetrieb verursacht wurden"/>
    <m/>
    <n v="390"/>
    <b v="1"/>
    <b v="1"/>
    <x v="1"/>
  </r>
  <r>
    <s v="L 5.1"/>
    <s v="Wiederherstellung"/>
    <s v="Wiederherstellung angrenzender Grundstücke, Zufahrtsstrassen oder Bauwerke nach Bauvollendung"/>
    <m/>
    <n v="391"/>
    <b v="1"/>
    <b v="1"/>
    <x v="1"/>
  </r>
  <r>
    <s v="L 5.2"/>
    <s v="Schadensbehebung"/>
    <s v="Behebung von Schäden an eigenen und anderen Bauwerken, die durch den Baubetrieb verursacht wurden"/>
    <m/>
    <n v="392"/>
    <b v="1"/>
    <b v="1"/>
    <x v="1"/>
  </r>
  <r>
    <s v="L 6"/>
    <s v="Gerüst"/>
    <s v="Arbeits-, Lehr- und Schutzgerüste"/>
    <m/>
    <n v="393"/>
    <b v="1"/>
    <b v="1"/>
    <x v="1"/>
  </r>
  <r>
    <s v="L 6.1"/>
    <s v="Fassadengerüst"/>
    <s v="Einrichten, Vorhalten, Umstellen und Demontieren von Fassadengerüsten, einschliesslich Befestigungen, Schutzmassnahmen und dgl."/>
    <m/>
    <n v="394"/>
    <b v="1"/>
    <b v="1"/>
    <x v="1"/>
  </r>
  <r>
    <s v="L 6.2"/>
    <s v="Arbeitsgerüst"/>
    <s v="Einrichten, Vorhalten, Umstellen und Demontieren von Wand-, Decken- und Bockgerüsten sowie Montagebühnen, einschliesslich Befestigungen, Schutzmassnahmen und dgl."/>
    <m/>
    <n v="395"/>
    <b v="1"/>
    <b v="1"/>
    <x v="1"/>
  </r>
  <r>
    <s v="L 6.3"/>
    <s v="Schutzgerüst"/>
    <s v="Schutzgerüste und Schutzwände zum Schutz von Personen und angrenzenden Bauwerken vor Einwirkungen des Baubetriebs sowie Massnahmen zum Schutz des Pflanzenbestandes"/>
    <m/>
    <n v="396"/>
    <b v="1"/>
    <b v="0"/>
    <x v="1"/>
  </r>
  <r>
    <s v="L 6.4"/>
    <s v="Lehrgerüst"/>
    <s v="Hilfstragwerke zur Stützung und Formgebung von Baustoffen, z. B. beim Bau von Bögen und Gewölben"/>
    <m/>
    <n v="397"/>
    <b v="1"/>
    <b v="0"/>
    <x v="1"/>
  </r>
  <r>
    <s v="L 6.5"/>
    <s v="Freivorbaugerüst, Vorfahrgerüst"/>
    <s v="Versetzbare, freischwebend am Bauwerk befestigte Gerüste für den Freivorbau sowie horizontal oder vertikal vorschiebbare, frei über das bereits fertiggestellte Bauwerk auskragende Gerüste wie Vorschubbrüstungen, Kletterkonsolen und dgl."/>
    <m/>
    <e v="#N/A"/>
    <e v="#N/A"/>
    <e v="#N/A"/>
    <x v="11"/>
  </r>
  <r>
    <s v="M"/>
    <s v="Erdbau, Spezialtiefbau"/>
    <s v="Erdbewegungen, Baugrundverbesserung sowie Sicherung des Baugrunds"/>
    <m/>
    <n v="398"/>
    <b v="1"/>
    <b v="1"/>
    <x v="1"/>
  </r>
  <r>
    <s v="M 1"/>
    <s v="Erdbewegung"/>
    <s v="Aushub und Erdbewegungen, einschliesslich Materialbewirtschaftung, Transport und Lagerung"/>
    <m/>
    <n v="399"/>
    <b v="1"/>
    <b v="1"/>
    <x v="1"/>
  </r>
  <r>
    <s v="M 1.1"/>
    <s v="Abholzung, Rodung"/>
    <s v="Beseitigen und Umsetzen bestehender Bepflanzungen und Bestockungen, Schlagräumung sowie Entfernung von Wurzelstöcken, einschliesslich Abtransport von Holz und Astmaterial"/>
    <m/>
    <n v="400"/>
    <b v="1"/>
    <b v="0"/>
    <x v="1"/>
  </r>
  <r>
    <s v="M 1.2"/>
    <s v="Bodenabtrag"/>
    <s v="Abtrag von belebtem Ober- und Unterboden, einschliesslich Zwischenlagerung, Bewirtschaftung und Transport"/>
    <m/>
    <n v="401"/>
    <b v="1"/>
    <b v="1"/>
    <x v="1"/>
  </r>
  <r>
    <s v="M 1.3"/>
    <s v="Aushub"/>
    <s v="Aushub von offenen, gespriessten oder rückverankerten Baugruben sowie grossflächiger Abtrag, einschliesslich Transport und Lagerung"/>
    <m/>
    <n v="402"/>
    <b v="1"/>
    <b v="1"/>
    <x v="1"/>
  </r>
  <r>
    <s v="M 1.4"/>
    <s v="Aushub ungespriesster Graben"/>
    <s v="Aushub aus offenen Gräben, einschliesslich Wasserhaltung, Transport und Lagerung"/>
    <m/>
    <n v="403"/>
    <b v="0"/>
    <b v="0"/>
    <x v="1"/>
  </r>
  <r>
    <s v="M 1.5"/>
    <s v="Aushub gespriesster Graben"/>
    <s v="Aushub aus gespriessten Gräben, einschliesslich Spriessung, Wasserhaltung, Transport und Lagerung"/>
    <m/>
    <n v="404"/>
    <b v="0"/>
    <b v="0"/>
    <x v="1"/>
  </r>
  <r>
    <s v="M 1.6"/>
    <s v="Schüttung"/>
    <s v="Grossflächige, mehrschichtige Schüttungen, Dammbau, Wiederherstellung des Geländes und dgl. einschliesslich Materiallieferung, Transport und Verdichtung"/>
    <m/>
    <n v="405"/>
    <b v="0"/>
    <b v="0"/>
    <x v="1"/>
  </r>
  <r>
    <s v="M 1.7"/>
    <s v="Hinterfüllung"/>
    <s v="Hinterfüllung von Bauwerken und Auffüllen von Baugruben, einschliesslich Materiallieferung, Transport und Verdichtung"/>
    <m/>
    <n v="406"/>
    <b v="0"/>
    <b v="0"/>
    <x v="1"/>
  </r>
  <r>
    <s v="M 1.8"/>
    <s v="Grabenfüllung"/>
    <s v="Auffüllung von Gräben, einschliesslich Materiallieferung, Transport und Verdichtung"/>
    <m/>
    <n v="407"/>
    <b v="0"/>
    <b v="0"/>
    <x v="1"/>
  </r>
  <r>
    <s v="M 1.9"/>
    <s v="Wasserhaltung"/>
    <s v="Entwässerung von Baugruben und Gräben, Grundwasserabsenkungen, Rückversickerungen und dgl. sowie Konzessionen und Gebühren für die Entnahme von Grundwasser"/>
    <m/>
    <e v="#N/A"/>
    <e v="#N/A"/>
    <e v="#N/A"/>
    <x v="11"/>
  </r>
  <r>
    <s v="M 2"/>
    <s v="Grabenloser Leitungsbau"/>
    <s v="Rohre und Kanäle, die durch grabenlose Verfahren verlegt wurden"/>
    <m/>
    <n v="408"/>
    <b v="1"/>
    <b v="0"/>
    <x v="1"/>
  </r>
  <r>
    <s v="M 2.1"/>
    <s v="Berstlining"/>
    <s v="Verlegung von Rohren und Leitungen durch Verdrängung bestehender Rohre und Leitungen"/>
    <m/>
    <n v="409"/>
    <b v="1"/>
    <b v="1"/>
    <x v="1"/>
  </r>
  <r>
    <s v="M 2.2"/>
    <s v="Spülbohrung"/>
    <s v="Verlegung von Rohren und Leitungen in flüssigkeitsgestützten Bohrlöchern"/>
    <m/>
    <n v="410"/>
    <b v="1"/>
    <b v="1"/>
    <x v="1"/>
  </r>
  <r>
    <s v="M 2.3"/>
    <s v="Rammvortrieb"/>
    <s v="Verlegung von Rohren und Leitungen durch Rammvortrieb, ohne Start- und Zielschacht_x000a_Hinweis: Aushub (M 1.3);_x000a_Baugrubenabschluss (M 4.1)"/>
    <m/>
    <n v="411"/>
    <b v="1"/>
    <b v="1"/>
    <x v="1"/>
  </r>
  <r>
    <s v="M 2.4"/>
    <s v="Pressvortrieb"/>
    <s v="Verlegung von Rohren und Leitungen durch Pressvortrieb, ohne Start- und Zielschacht_x000a_Hinweis: Aushub (M 1.3);_x000a_Baugrubenabschluss (M 4.1)"/>
    <m/>
    <n v="412"/>
    <b v="1"/>
    <b v="1"/>
    <x v="1"/>
  </r>
  <r>
    <s v="M 2.5"/>
    <s v="Microtunneling"/>
    <s v="Verlegung von Rohren und Leitungen durch Microtunneling, ohne Start- und Zielschacht_x000a_Hinweis: (M 1.3)_x000a_Baugrubenabschluss (M 4.1)"/>
    <m/>
    <n v="413"/>
    <b v="1"/>
    <b v="1"/>
    <x v="1"/>
  </r>
  <r>
    <s v="M 3"/>
    <s v="Belasteter Standort"/>
    <s v="Behandlung belasteter Standorte durch Materialtrennung und -bewirtschaftung, Behandlung von Abfällen, Altlastensanierung und dgl., einschliesslich Zwischenlagerung, Transport und Deponie"/>
    <m/>
    <n v="414"/>
    <b v="1"/>
    <b v="1"/>
    <x v="25"/>
  </r>
  <r>
    <s v="M 3.1"/>
    <s v="Aushubbehinderung"/>
    <s v="Mehrkosten zu Aushub durch den etappierten Abtrag von kontaminiertem Material"/>
    <m/>
    <n v="415"/>
    <b v="1"/>
    <b v="1"/>
    <x v="1"/>
  </r>
  <r>
    <s v="M 3.2"/>
    <s v="Materialtrennung"/>
    <s v="Trennung von kontaminiertem Material, Zwischenlagerung und Materialbewirtschaftung, Entnahme und Analysen von Materialproben sowie Wahrung der Arbeitssicherheit"/>
    <m/>
    <n v="416"/>
    <b v="1"/>
    <b v="1"/>
    <x v="1"/>
  </r>
  <r>
    <s v="M 3.3"/>
    <s v="Behandlung kontaminiertes Material"/>
    <s v="Behandlung von ausgebautem kontaminiertem Material durch Bodenwäsche, Bioremediation und dgl., einschliesslich Abtransport und Einlagerung in geeigneter Deponie oder Verbrennung der Abfälle"/>
    <m/>
    <n v="417"/>
    <b v="1"/>
    <b v="1"/>
    <x v="1"/>
  </r>
  <r>
    <s v="M 3.4"/>
    <s v="In-situ-Verfahren"/>
    <s v="Sanierung belasteter Standorte durch Elimination von Schadstoffen vor Ort mittels Einbringen von Stoffen oder Energie, Entwässerung und Entgasung des Untergrunds, einschliesslich Behandlung der entzogenen Stoffe sowie Sicherungsmassnahmen wie Versiegelungen"/>
    <m/>
    <n v="418"/>
    <b v="1"/>
    <b v="1"/>
    <x v="1"/>
  </r>
  <r>
    <s v="M 3.5"/>
    <s v="Deponie"/>
    <s v="Abtransport und Einlagerung von unbehandeltem kontaminiertem Material in geeigneter Deponie"/>
    <m/>
    <n v="419"/>
    <b v="1"/>
    <b v="1"/>
    <x v="1"/>
  </r>
  <r>
    <s v="M 3.6"/>
    <s v="Abschirmung, Einhausung"/>
    <s v="Permanente Abschirmung und Einhausung belasteter Standorte zum Schutz vor flüssigen oder gasförmigen Schadstoffen"/>
    <m/>
    <n v="420"/>
    <b v="1"/>
    <b v="1"/>
    <x v="1"/>
  </r>
  <r>
    <s v="M 3.7"/>
    <s v="Schadstoffbehandlung"/>
    <s v="Behandlung von flüssigen oder gasförmigen Schadstoffen aus belasteten Standorten"/>
    <m/>
    <n v="421"/>
    <b v="1"/>
    <b v="1"/>
    <x v="1"/>
  </r>
  <r>
    <s v="M 4"/>
    <s v="Erdbausicherung"/>
    <s v="Erdbausicherung, Baugrubenabschlüsse, Unterfangung und Sicherung von Bauwerken"/>
    <m/>
    <n v="422"/>
    <b v="1"/>
    <b v="1"/>
    <x v="26"/>
  </r>
  <r>
    <s v="M 4.1"/>
    <s v="Baugrubenabschluss"/>
    <s v="Baugrubenabschlüsse wie Schlitz-, Spund-, Rühl- und Nagelwände sowie Ausfachungen, Aussteifungen, temporäre und permanente Anker der Baugrubensicherung und dgl."/>
    <m/>
    <n v="423"/>
    <b v="1"/>
    <b v="0"/>
    <x v="1"/>
  </r>
  <r>
    <s v="M 4.2"/>
    <s v="Unterfangung"/>
    <s v="Unterfangung von Bauwerken und Bauteilen"/>
    <m/>
    <n v="424"/>
    <b v="0"/>
    <b v="0"/>
    <x v="1"/>
  </r>
  <r>
    <s v="M 4.3"/>
    <s v="Bauwerkssicherung"/>
    <s v="Sicherung von Bauwerken und Bauteilen"/>
    <m/>
    <n v="425"/>
    <b v="0"/>
    <b v="0"/>
    <x v="1"/>
  </r>
  <r>
    <s v="M 5"/>
    <s v="Baugrundverbesserung"/>
    <s v="Verbesserung des Baugrundes mittels hydraulischer Bindemittel, Bodenaustausch, mechanischer Verdichtung, Injektion und Jetting sowie Tieffundationen und Verankerungen"/>
    <m/>
    <n v="426"/>
    <b v="1"/>
    <b v="0"/>
    <x v="1"/>
  </r>
  <r>
    <s v="M 5.1"/>
    <s v="Drainage"/>
    <s v="Verbesserung des Baugrundes durch Entwässerung"/>
    <m/>
    <n v="427"/>
    <b v="1"/>
    <b v="1"/>
    <x v="1"/>
  </r>
  <r>
    <s v="M 5.2"/>
    <s v="Bodenaustausch"/>
    <s v="Verbesserung des Baugrundes durch den Ersatz des Bodenmaterials"/>
    <m/>
    <n v="428"/>
    <b v="1"/>
    <b v="1"/>
    <x v="1"/>
  </r>
  <r>
    <s v="M 5.3"/>
    <s v="Bodenverdichtung"/>
    <s v="Verbesserung des Baugrundes durch mechanische Verdichtung und Vorbelastung"/>
    <m/>
    <n v="429"/>
    <b v="1"/>
    <b v="1"/>
    <x v="1"/>
  </r>
  <r>
    <s v="M 5.4"/>
    <s v="Bodenverfestigung"/>
    <s v="Verbesserung des Baugrundes durch hydraulische Bindemittel, Injektion, Jetting und dgl."/>
    <m/>
    <n v="430"/>
    <b v="1"/>
    <b v="1"/>
    <x v="1"/>
  </r>
  <r>
    <s v="M 5.5"/>
    <s v="Pfählung"/>
    <s v="Tieffundationen wie Bohr- und Rammpfähle"/>
    <m/>
    <n v="431"/>
    <b v="1"/>
    <b v="0"/>
    <x v="1"/>
  </r>
  <r>
    <s v="M 5.6"/>
    <s v="Verankerung"/>
    <s v="Rückverankerungen im Baugrund und Auftriebssicherungen durch permanente Anker"/>
    <m/>
    <n v="432"/>
    <b v="1"/>
    <b v="1"/>
    <x v="1"/>
  </r>
  <r>
    <s v="M 6"/>
    <s v="Sicherung, Verbauung"/>
    <s v="Sicherung und Verbauung von Böschungen, Hängen und Ufern"/>
    <m/>
    <n v="433"/>
    <b v="1"/>
    <b v="1"/>
    <x v="27"/>
  </r>
  <r>
    <s v="M 6.1"/>
    <s v="Hangsicherung, Böschungssicherung"/>
    <s v="Sicherung und Stabilisierung von Hängen (gewachsen) und Böschungen (künstlich angelegt) durch Holzkästen, Hangroste, Netze, Geflechte, Folien, Spritzbeton, Bodenvernagelung, ingenieurbiologische Massnahmen und dgl. sowie vorbeugender Fels- und Bodenabtrag"/>
    <m/>
    <n v="434"/>
    <b v="1"/>
    <b v="0"/>
    <x v="1"/>
  </r>
  <r>
    <s v="M 6.2"/>
    <s v="Steinschlagverbau"/>
    <s v="Stütz- , Umlenk- und Bremsverbauungen wie Rechen und Netze zum Schutz vor Steinschlag"/>
    <m/>
    <n v="435"/>
    <b v="1"/>
    <b v="0"/>
    <x v="1"/>
  </r>
  <r>
    <s v="M 6.3"/>
    <s v="Lawinenverbau"/>
    <s v="Stütz-, Umlenk- und Bremsverbauungen wie Schneebrücken, -rechen, -netze und dgl. zum Schutz vor Lawinen sowie Systeme zur künstlichen Auslösung von Lawinen"/>
    <m/>
    <n v="436"/>
    <b v="1"/>
    <b v="1"/>
    <x v="1"/>
  </r>
  <r>
    <s v="M 6.4"/>
    <s v="Flussverbau, Bachverbau"/>
    <s v="Ufer- und Sohlenstabilisierung sowie Verbauungen als Erosionsschutz"/>
    <m/>
    <n v="437"/>
    <b v="1"/>
    <b v="1"/>
    <x v="1"/>
  </r>
  <r>
    <s v="M 6.5"/>
    <s v="Flusseinbaute, Bacheinbaute"/>
    <s v="Einbauten in Fliessgewässer zur Fliess- und Geschiebekontrolle wie Sperren, Buhnen, Schwellen und dgl."/>
    <m/>
    <n v="438"/>
    <b v="1"/>
    <b v="0"/>
    <x v="1"/>
  </r>
  <r>
    <s v="M 7"/>
    <s v="Landschaftsgestaltung"/>
    <s v="Bodenauftrag, Rekultivierung und Anlegen von Wasserflächen"/>
    <m/>
    <n v="439"/>
    <b v="1"/>
    <b v="1"/>
    <x v="1"/>
  </r>
  <r>
    <s v="M 7.1"/>
    <s v="Bodenauftrag"/>
    <s v="Einbringen und Bearbeiten des Bodens zur Vorbereitung von Ansaat und Bepflanzung"/>
    <m/>
    <n v="440"/>
    <b v="1"/>
    <b v="1"/>
    <x v="1"/>
  </r>
  <r>
    <s v="M 7.2"/>
    <s v="Rekultivierung"/>
    <s v="Ansaat, einschliesslich erster Schnitt, sowie Bepflanzung mit Stauden, Sträuchern, Bäumen und dgl."/>
    <m/>
    <n v="441"/>
    <b v="1"/>
    <b v="1"/>
    <x v="1"/>
  </r>
  <r>
    <s v="M 7.3"/>
    <s v="Aufforstung"/>
    <s v="Wiederherstellung einer Bewaldung durch Anpflanzen von Bäumen"/>
    <m/>
    <n v="442"/>
    <b v="1"/>
    <b v="1"/>
    <x v="1"/>
  </r>
  <r>
    <s v="M 7.4"/>
    <s v="Wasserfläche"/>
    <s v="Abdichtungen und Bepflanzung für Wasserflächen"/>
    <m/>
    <n v="443"/>
    <b v="1"/>
    <b v="1"/>
    <x v="1"/>
  </r>
  <r>
    <s v="N"/>
    <s v="Untertagbau"/>
    <s v="Vortrieb, Verkleidung und Ausbau im Untertagbau"/>
    <m/>
    <n v="444"/>
    <b v="1"/>
    <b v="1"/>
    <x v="1"/>
  </r>
  <r>
    <s v="N 1"/>
    <s v="Vortrieb Untertagbau"/>
    <s v="Ausbruch im Fels und Lockergestein, einschliesslich Abtransport des Ausbruchmaterials bis Tunnelportal und Wasserhaltung"/>
    <m/>
    <n v="445"/>
    <b v="1"/>
    <b v="1"/>
    <x v="1"/>
  </r>
  <r>
    <s v="N 1.1"/>
    <s v="Vorauserkundung"/>
    <s v="Geologische Vorauserkundung sowie Bohrungen und Stollen zur Vorauserkundung im Vortrieb"/>
    <m/>
    <n v="446"/>
    <b v="1"/>
    <b v="1"/>
    <x v="1"/>
  </r>
  <r>
    <s v="N 1.2"/>
    <s v="Sprengvortrieb"/>
    <s v="Ausbruch durch Sprengen, einschliesslich Erschwernisse im Votrieb und Abtransport des Ausbruchmaterials bis Tunnelportal"/>
    <m/>
    <n v="447"/>
    <b v="1"/>
    <b v="1"/>
    <x v="1"/>
  </r>
  <r>
    <s v="N 1.3"/>
    <s v="Tunnelbohrmaschinen-Vortrieb"/>
    <s v="Ausbruch mit Tunnelbormaschine, einschliesslich Erschwernisse im Vortrieb und Abtransport des Ausbruchmaterials bis Tunnelportal"/>
    <m/>
    <n v="448"/>
    <b v="1"/>
    <b v="1"/>
    <x v="1"/>
  </r>
  <r>
    <s v="N 1.4"/>
    <s v="Maschinenunterstützter Vortrieb im Fels"/>
    <s v="Maschinenunterstützter Ausbruch im Fels, einschliesslich Erschwernisse im Vortrieb und Abtransport des Ausbruchmaterials bis Tunnelportal"/>
    <m/>
    <n v="449"/>
    <b v="1"/>
    <b v="1"/>
    <x v="1"/>
  </r>
  <r>
    <s v="N 1.5"/>
    <s v="Maschinenunterstützter Vortrieb im Lockergestein"/>
    <s v="Maschinenunterstützter Ausbruch im Lockergestein, einschliesslich Erschwernisse im Vortrieb und Abtransport des Ausbruchmaterials bis Tunnelportal"/>
    <m/>
    <n v="450"/>
    <b v="1"/>
    <b v="1"/>
    <x v="1"/>
  </r>
  <r>
    <s v="N 1.6"/>
    <s v="Schildmaschinen-Vortrieb"/>
    <s v="Ausbruch mit Schildmaschine im Lockergestein, einschliesslich Erschwernisse im Vortrieb und Abtransport des Ausbruchmaterials bis Tunnelportal"/>
    <m/>
    <n v="451"/>
    <b v="1"/>
    <b v="1"/>
    <x v="1"/>
  </r>
  <r>
    <s v="N 1.7"/>
    <s v="Wasserhaltung Untertagbau"/>
    <s v="Entwässerung im Vortrieb bis Abschluss Ausbau, einschliesslich Behandlung des abgeführten Wassers"/>
    <m/>
    <n v="452"/>
    <b v="1"/>
    <b v="1"/>
    <x v="1"/>
  </r>
  <r>
    <s v="N 2"/>
    <s v="Sicherung Untertagbau"/>
    <s v="Ausbruchsicherungen und Bauhilfsmassnahmen im Untertagbau"/>
    <m/>
    <n v="453"/>
    <b v="1"/>
    <b v="1"/>
    <x v="1"/>
  </r>
  <r>
    <s v="N 2.1"/>
    <s v="Ausbruchsicherung"/>
    <s v="Ausbruchsicherungen wie Anker, Bewehrungsnetze, Spritzbeton, Stahleinbau, Tübbinge und dgl., die der Arbeitssicherheit und der Gesamtstabilität des Hohlrauemes dienen"/>
    <m/>
    <n v="454"/>
    <b v="1"/>
    <b v="1"/>
    <x v="1"/>
  </r>
  <r>
    <s v="N 2.2"/>
    <s v="Bauhilfsmassnahme im Vortrieb"/>
    <s v="Vorauseilende Sicherungsmassnahmen zur Wahrung der Standsicherheit des Gebirges oder zur Stabilisierung der Ortsbrust wie Spiesse, Rohrschirm, Jetting, lange Brustanker, Drainagen, Injektionen und Gefrierverfahren"/>
    <m/>
    <n v="455"/>
    <b v="1"/>
    <b v="1"/>
    <x v="1"/>
  </r>
  <r>
    <s v="N 3"/>
    <s v="Materialbewirtschaftung Untertagbau"/>
    <s v="Materialgewinnung und -aufbereitung sowie Umschlag, Transport und Lagerung von Ausbruchmaterial ab Tunnelportal"/>
    <m/>
    <n v="456"/>
    <b v="1"/>
    <b v="1"/>
    <x v="1"/>
  </r>
  <r>
    <s v="N 3.1"/>
    <s v="Materialaufbereitung Untertagbau"/>
    <s v="Materialgewinnung aus Ausbruchmaterial und Aufbereitung von Ausbruchmaterial auf der Baustelle"/>
    <m/>
    <n v="457"/>
    <b v="1"/>
    <b v="1"/>
    <x v="1"/>
  </r>
  <r>
    <s v="N 3.2"/>
    <s v="Materialumschlag Untertagbau"/>
    <s v="Umschlag, Transport und Lagerung von Ausbruchmaterial ab Tunnelportal"/>
    <m/>
    <n v="458"/>
    <b v="1"/>
    <b v="1"/>
    <x v="1"/>
  </r>
  <r>
    <s v="N 4"/>
    <s v="Ausbau Untertagbau"/>
    <s v="Ein- oder zweischaliger Ausbau in Ortbeton, vorgehängte Verkleidungen"/>
    <m/>
    <n v="459"/>
    <b v="1"/>
    <b v="1"/>
    <x v="28"/>
  </r>
  <r>
    <s v="N 4.1"/>
    <s v="Abdichtung Untertagbau"/>
    <s v="Gewölbe- und Sohlenabdichtung im Untertagbau, einschliesslich Abdichtungsunterlagen, Schutzschichten, Drainageschichten und Sickerleitungen auf der Nassseite der Abdichtung"/>
    <m/>
    <n v="460"/>
    <b v="1"/>
    <b v="0"/>
    <x v="1"/>
  </r>
  <r>
    <s v="N 4.2"/>
    <s v="Entwässerung Untertagbau"/>
    <s v="Sohlendrainage für Leckwasser auf der Trockenseite der Abdichtung, geschlossene Bergwasser- und Entwässerungsleitungen, einschliesslich Einläufe, Schlammsammler und Kontrollschächte"/>
    <m/>
    <n v="461"/>
    <b v="1"/>
    <b v="0"/>
    <x v="1"/>
  </r>
  <r>
    <s v="N 4.3"/>
    <s v="Verkleidung Untertagbau"/>
    <s v="Sohle und Gewölbeauflager, Gewölbe des Innenrings von Tunneln und Schächten, Verkleidungen von Kavernen, Querschläge und Nischen, einschliesslich Einlagen"/>
    <m/>
    <n v="462"/>
    <b v="1"/>
    <b v="0"/>
    <x v="1"/>
  </r>
  <r>
    <s v="N 5"/>
    <s v="Innenausbau Untertagbau"/>
    <s v="Fahrbahnplatten, Zwischendecken, Bankette, Kabelkanäle und dgl."/>
    <m/>
    <n v="463"/>
    <b v="1"/>
    <b v="1"/>
    <x v="29"/>
  </r>
  <r>
    <s v="N 5.1"/>
    <s v="Profileinbaute Untertagbau "/>
    <s v="Einbauten im Normalprofil wie Fahrbahnplatten, Zwischendecken, einschliesslich Trennwände, Aufhängungen und dgl."/>
    <m/>
    <n v="464"/>
    <b v="1"/>
    <b v="1"/>
    <x v="1"/>
  </r>
  <r>
    <s v="N 5.2"/>
    <s v="Bankett Untertagbau"/>
    <s v="Bauteile für das Bankett, einschliesslich Verfüllung, Ummantelung und dgl."/>
    <m/>
    <n v="465"/>
    <b v="1"/>
    <b v="1"/>
    <x v="1"/>
  </r>
  <r>
    <s v="N 5.3"/>
    <s v="Werkleitungskanal Untertagsbau"/>
    <s v="Bauteile für Werkleitungskanäle, einschliesslich Verfüllung, Ummantelung und dgl."/>
    <m/>
    <n v="466"/>
    <b v="1"/>
    <b v="1"/>
    <x v="1"/>
  </r>
  <r>
    <s v="O"/>
    <s v="Konstruktion Kunstbauten"/>
    <s v="Konstruktion von Kunstbauten"/>
    <m/>
    <n v="467"/>
    <b v="1"/>
    <b v="1"/>
    <x v="1"/>
  </r>
  <r>
    <s v="O 1"/>
    <s v="Fundament"/>
    <s v="Einzel-, Streifen- und Flächenfundamente, einschliesslich Sauberkeitsschicht"/>
    <m/>
    <n v="468"/>
    <b v="1"/>
    <b v="1"/>
    <x v="30"/>
  </r>
  <r>
    <s v="O 1.1"/>
    <s v="Abdichtung, Dämmung unter Fundament"/>
    <s v="Abdichtung gegen Wasser sowie lasttragende Wärmedämmung unter Fundament"/>
    <m/>
    <n v="469"/>
    <b v="1"/>
    <b v="1"/>
    <x v="31"/>
  </r>
  <r>
    <s v="O 1.2"/>
    <s v="Einzelfundament, Streifenfundament"/>
    <s v="Einzel- und Streifenfundamente, einschliesslich Sauberkeitsschicht"/>
    <m/>
    <n v="470"/>
    <b v="1"/>
    <b v="1"/>
    <x v="32"/>
  </r>
  <r>
    <s v="O 1.3"/>
    <s v="Flächenfundament"/>
    <s v="Tragende Bodenplatten, einschliesslich Sauberkeitsschicht"/>
    <m/>
    <n v="471"/>
    <b v="1"/>
    <b v="1"/>
    <x v="33"/>
  </r>
  <r>
    <s v="O 1.4"/>
    <s v="Bodenplatten nicht tragend"/>
    <s v="Nicht tragende, schwimmende Bodenplatten, einschliesslich Sauberkeitsschicht"/>
    <m/>
    <n v="472"/>
    <b v="0"/>
    <b v="1"/>
    <x v="1"/>
  </r>
  <r>
    <s v="O 2"/>
    <s v="Wand, Stütze"/>
    <s v="Vertikale Konstruktionen von Kunstbauten wie Wände und Stützen"/>
    <m/>
    <n v="473"/>
    <b v="1"/>
    <b v="1"/>
    <x v="34"/>
  </r>
  <r>
    <s v="O 2.1"/>
    <s v="Wand"/>
    <s v="Wände von Kunstbauten, einschliesslich Vor- und Rücksprünge, Öffnungen, Verstärkungen, Stürze, Brüstungen und Fugen"/>
    <m/>
    <n v="474"/>
    <b v="1"/>
    <b v="1"/>
    <x v="35"/>
  </r>
  <r>
    <s v="O 2.2"/>
    <s v="Stütze"/>
    <s v="Stützen von Kunstbauten, einschliesslich Auflager und Durchstanzbewehrung"/>
    <m/>
    <n v="475"/>
    <b v="1"/>
    <b v="1"/>
    <x v="36"/>
  </r>
  <r>
    <s v="O 3"/>
    <s v="Platte, Träger"/>
    <s v="Platten und Träger von Kunstbauten"/>
    <m/>
    <n v="476"/>
    <b v="1"/>
    <b v="1"/>
    <x v="37"/>
  </r>
  <r>
    <s v="O 3.1"/>
    <s v="Platte"/>
    <s v="Platten und Kragplatten von Kunstbauten, einschliesslich Vorspannung sowie integrierte Ober- und Unterzüge"/>
    <m/>
    <n v="477"/>
    <b v="1"/>
    <b v="1"/>
    <x v="38"/>
  </r>
  <r>
    <s v="O 3.2"/>
    <s v="Träger"/>
    <s v="Lineare, horizontale Tragelemente von Kunstbauten, einschliesslich Vorspannung und dgl."/>
    <m/>
    <n v="478"/>
    <b v="1"/>
    <b v="1"/>
    <x v="39"/>
  </r>
  <r>
    <s v="O 3.3"/>
    <s v="Treppe"/>
    <s v="Treppen, einschliesslich Podeste, Fläche im Grundriss gemessen"/>
    <m/>
    <n v="479"/>
    <b v="1"/>
    <b v="1"/>
    <x v="40"/>
  </r>
  <r>
    <s v="O 4"/>
    <s v="Unterbau Brücke"/>
    <s v="Konstruktive Elemente des Brückenunterbaus wie Widerlager, Pfeiler und dgl., einschliesslich Vorspannung"/>
    <m/>
    <n v="480"/>
    <b v="1"/>
    <b v="1"/>
    <x v="41"/>
  </r>
  <r>
    <s v="O 4.1"/>
    <s v="Brückenwiderlager"/>
    <s v="Widerlager, Kämpfer und Abspannblöcke für Hängeseile der Brückenkonstruktion"/>
    <m/>
    <n v="481"/>
    <b v="1"/>
    <b v="1"/>
    <x v="42"/>
  </r>
  <r>
    <s v="O 4.2"/>
    <s v="Schleppplatte Brücke"/>
    <s v="Schleppplatten von Brückenkonstruktionen"/>
    <m/>
    <n v="482"/>
    <b v="1"/>
    <b v="1"/>
    <x v="43"/>
  </r>
  <r>
    <s v="O 4.3"/>
    <s v="Brückenpfeiler"/>
    <s v="Einfache oder zusammengesetzte Pfeiler, Ständer und Sprengwerke, in massiver oder aufgelöster Bauweise, einschliesslich Verstrebungen und Abspannungen"/>
    <m/>
    <n v="483"/>
    <b v="1"/>
    <b v="1"/>
    <x v="44"/>
  </r>
  <r>
    <s v="O 4.4"/>
    <s v="Brückenpylon"/>
    <s v="Einfache oder zusammengesetzte Pylonen in massiver oder aufgelöster Bauweise, einschliesslich Verstrebungen und Abspannungen"/>
    <m/>
    <n v="484"/>
    <b v="1"/>
    <b v="1"/>
    <x v="45"/>
  </r>
  <r>
    <s v="O 4.5"/>
    <s v="Brückenbogen"/>
    <s v="Brückenbogen, einschliesslich Vorspannung"/>
    <m/>
    <n v="485"/>
    <b v="1"/>
    <b v="1"/>
    <x v="46"/>
  </r>
  <r>
    <s v="O 5"/>
    <s v="Überbau Brücke"/>
    <s v="Konstruktive Elemente des Brückenüberbaus wie Haupt- und Querträger, Fahrbahnplatten und dgl., einschliesslich Vorspannung"/>
    <m/>
    <n v="486"/>
    <b v="1"/>
    <b v="1"/>
    <x v="47"/>
  </r>
  <r>
    <s v="O 5.1"/>
    <s v="Hauptträger Brücke"/>
    <s v="Hauptträger von Brückenkonstruktionen, einschliesslich zugehöriger Vorspannung, Verspannung und dgl."/>
    <m/>
    <n v="487"/>
    <b v="1"/>
    <b v="0"/>
    <x v="1"/>
  </r>
  <r>
    <s v="O 5.2"/>
    <s v="Hängekabel, Hängeseil"/>
    <s v="Hängekabel, Hängeseile und Schrägseile von Brückenkonstruktionen"/>
    <m/>
    <n v="488"/>
    <b v="0"/>
    <b v="0"/>
    <x v="1"/>
  </r>
  <r>
    <s v="O 5.3"/>
    <s v="Querträger Brücke"/>
    <s v="Querträger von Brückenkonstruktionen, einschliesslich zugehöriger Vorspannung, Verspannung und dgl."/>
    <m/>
    <n v="489"/>
    <b v="1"/>
    <b v="0"/>
    <x v="1"/>
  </r>
  <r>
    <s v="O 5.4"/>
    <s v="Fahrbahnplatte Brücke"/>
    <s v="Fahrbahnplatten von Brückenkonstruktionen, einschliesslich Konsolen, Randabschlüsse sowie zugehöriger Vorspannung, Verspannung und dgl."/>
    <m/>
    <n v="490"/>
    <b v="1"/>
    <b v="0"/>
    <x v="1"/>
  </r>
  <r>
    <s v="O 5.5"/>
    <s v="Konsolkopf Fahrbahnplatte"/>
    <s v="Nachträglich gefertigte Konsolköpfe, Leitmauern, Kragenplatten und dgl. als Randabschluss der Fahrbahnplatte"/>
    <m/>
    <n v="491"/>
    <b v="1"/>
    <b v="1"/>
    <x v="48"/>
  </r>
  <r>
    <s v="O 6"/>
    <s v="Brückenlager, Fahrbahnübergang"/>
    <s v="Kontakt,- Bewegungs- und Übergangsbauteile zwischen konstruktiven Elementen"/>
    <m/>
    <n v="492"/>
    <b v="1"/>
    <b v="1"/>
    <x v="49"/>
  </r>
  <r>
    <s v="O 6.1"/>
    <s v="Brückenlager"/>
    <s v="Dreh-, Kipp-, Roll- und Gleitlager"/>
    <m/>
    <n v="493"/>
    <b v="1"/>
    <b v="1"/>
    <x v="50"/>
  </r>
  <r>
    <s v="O 6.2"/>
    <s v="Fahrbahnübergang"/>
    <s v="Fahrbahnübergänge, Bewegungsfugen und dgl."/>
    <m/>
    <n v="494"/>
    <b v="1"/>
    <b v="1"/>
    <x v="51"/>
  </r>
  <r>
    <s v="O 7"/>
    <s v="Spezialkonstruktion"/>
    <s v="Spezialkonstruktionen wie Masten, Gewölbe und dgl."/>
    <m/>
    <n v="495"/>
    <b v="1"/>
    <b v="1"/>
    <x v="52"/>
  </r>
  <r>
    <s v="O 7.1"/>
    <s v="Mast"/>
    <s v="Einfache oder zusammengesetzte Masten in massiver oder aufgelöster Bauweise, einschliesslich Verstrebungen und Abspannungen"/>
    <m/>
    <n v="496"/>
    <b v="1"/>
    <b v="1"/>
    <x v="53"/>
  </r>
  <r>
    <s v="O 7.2"/>
    <s v="Gewölbe"/>
    <s v="Gewölbe- und Bogenkonstruktionen"/>
    <m/>
    <n v="497"/>
    <b v="1"/>
    <b v="1"/>
    <x v="54"/>
  </r>
  <r>
    <s v="O 7.3"/>
    <s v="Schale"/>
    <s v="Schalen und Membranen"/>
    <m/>
    <n v="498"/>
    <b v="1"/>
    <b v="1"/>
    <x v="55"/>
  </r>
  <r>
    <s v="O 7.4"/>
    <s v="Zugglied"/>
    <s v="Zugglieder, Spannseile und dgl."/>
    <m/>
    <n v="499"/>
    <b v="1"/>
    <b v="1"/>
    <x v="56"/>
  </r>
  <r>
    <s v="O 8"/>
    <s v="Ergänzende Leistung zu Konstruktion Kunstbauten"/>
    <s v="Öffnungen in Bauteilen der Konstruktion, Kernbohrungen, Maschinen- und Gerätesockel, Leitungskanäle sowie Einlagen für die Betriebs- und Sicherheitsanlagen"/>
    <m/>
    <n v="500"/>
    <b v="0"/>
    <b v="1"/>
    <x v="1"/>
  </r>
  <r>
    <s v="O 8.1"/>
    <s v="Öffnung, Kernbohrung"/>
    <s v="Nachträglich erstellte und geschlossene Öffnungen sowie Kernbohrungen in Bauteilen der Konstruktion"/>
    <m/>
    <n v="501"/>
    <b v="1"/>
    <b v="1"/>
    <x v="1"/>
  </r>
  <r>
    <s v="O 2.8"/>
    <s v="Maschinen-, Gerätesockel, Leitungskanal, Einlage"/>
    <s v="Maschinen-, Gerätesockel und Leitungskanäle sowie Einlagen für die Betriebs- und Sicherheitsanlagen"/>
    <m/>
    <e v="#N/A"/>
    <e v="#N/A"/>
    <e v="#N/A"/>
    <x v="11"/>
  </r>
  <r>
    <s v="P"/>
    <s v="Hülle, Ausbau"/>
    <s v="Äussere und innere Bekleidungen, Bodenbeläge, Trennwände und Einbauten"/>
    <m/>
    <n v="503"/>
    <b v="1"/>
    <b v="1"/>
    <x v="1"/>
  </r>
  <r>
    <s v="P 1"/>
    <s v="Oberflächen aussen"/>
    <s v="Äussere Beschichtungen und Bekleidungen"/>
    <m/>
    <n v="504"/>
    <b v="1"/>
    <b v="1"/>
    <x v="57"/>
  </r>
  <r>
    <s v="P 1.1"/>
    <s v="Abdichtung, Schutzschicht unter Terrain"/>
    <s v="Äussere Abdichtungen gegen Wasser und Schutzschichten gegen mechanische Einwirkungen unter Terrain, einschliesslich Anschlüsse"/>
    <m/>
    <n v="505"/>
    <b v="1"/>
    <b v="1"/>
    <x v="58"/>
  </r>
  <r>
    <s v="P 1.2"/>
    <s v="Abdichtung Kunstbauten"/>
    <s v="Äussere Abdichtungen gegen Wasser und chemische Einwirkungen wie Brückenabdichtungen und dgl., einschliesslich Anschlüsse"/>
    <m/>
    <n v="506"/>
    <b v="1"/>
    <b v="1"/>
    <x v="59"/>
  </r>
  <r>
    <s v="P 1.3"/>
    <s v="Äussere Beschichtung"/>
    <s v="Äussere Beschichtungen wie Putze, Anstriche, multifunktionaler und Hochleistungs-Oberflächenschutz, Grafittischutz, Hydrophobierung und dgl."/>
    <m/>
    <n v="507"/>
    <b v="1"/>
    <b v="1"/>
    <x v="60"/>
  </r>
  <r>
    <s v="P 1.4"/>
    <s v="Aussenwärmedämmung"/>
    <s v="Aussenwärmedämmungen mit Gewebeeinlage, Grund- und Deckputz, einschliesslich Befestigung, Kanten, Leibungen und Abschlüsse"/>
    <m/>
    <n v="508"/>
    <b v="1"/>
    <b v="1"/>
    <x v="61"/>
  </r>
  <r>
    <s v="P 1.5"/>
    <s v="Fassadenbekleidung, Fassadensystem"/>
    <s v="Hinterlüftete Fassadenbekleidungen und Fassadensysteme, einschliesslich Wärmedämmung, Unterkonstruktion und Untersichten"/>
    <m/>
    <n v="509"/>
    <b v="1"/>
    <b v="1"/>
    <x v="62"/>
  </r>
  <r>
    <s v="P 1.6"/>
    <s v="Dachhaut"/>
    <s v="Dampfbremse, Wärmedämmung, Abdichtung, Beschwerungsschicht, An- und Abschlüsse aus Blech, Dachbegrünungen sowie integrierte Systeme zur Energieerzeugung und Blitzschutz"/>
    <m/>
    <n v="510"/>
    <b v="1"/>
    <b v="0"/>
    <x v="1"/>
  </r>
  <r>
    <s v="P 1.7"/>
    <s v="Lärmschutzbekleidung aussen"/>
    <s v="Lärmschutzbekleidungen und Lärmschutzsysteme, einschliesslich Befestigungsmittel"/>
    <m/>
    <n v="511"/>
    <b v="1"/>
    <b v="1"/>
    <x v="63"/>
  </r>
  <r>
    <s v="P 2"/>
    <s v="Oberflächen innen"/>
    <s v="Innere Beschichtungen und Bekleidungen von Böden, Wänden und Decken"/>
    <m/>
    <n v="512"/>
    <b v="1"/>
    <b v="1"/>
    <x v="1"/>
  </r>
  <r>
    <s v="P 2.1"/>
    <s v="Bodenbelag"/>
    <s v="Bodenbeläge, einschliesslich Estriche, Doppelböden, Dämmungen und Abdichtungen sowie Sockel und Oberflächenbehandlungen"/>
    <m/>
    <n v="513"/>
    <b v="1"/>
    <b v="1"/>
    <x v="1"/>
  </r>
  <r>
    <s v="P 2.2"/>
    <s v="Bekleidung Wand, Stütze Innen"/>
    <s v="Beschichtungen und Bekleidungen von inneren Wänden und Stützen, einschliesslich Unterkonstruktion, Vorsatzschalen, Dämmungen und Dichtungen sowie multifunktionaler und Hochleistungs-Oberflächenschutz, Hydrophobierung, Brandschutzbekleidung und dgl."/>
    <m/>
    <n v="514"/>
    <b v="1"/>
    <b v="1"/>
    <x v="1"/>
  </r>
  <r>
    <s v="P 2.3"/>
    <s v="Bekleidung Decke, Dach innen"/>
    <s v="Beschichtungen und Bekleidungen von Decken und Innenseiten von Dächern, einschliesslich Unterkonstruktion, Dämmungen und Dichtungen sowie multifunktionaler und Hochleistungs-Oberflächenschutz, Hydrophobierung, Brandschutzbekleidung und dgl."/>
    <m/>
    <n v="515"/>
    <b v="1"/>
    <b v="1"/>
    <x v="1"/>
  </r>
  <r>
    <s v="P 2.4"/>
    <s v="Lärmschutzbekleidung innen"/>
    <s v="Lärmschutzbekleidungen und Lärmschutzsysteme, einschliesslich Befestigungsmittel"/>
    <m/>
    <n v="516"/>
    <b v="1"/>
    <b v="1"/>
    <x v="1"/>
  </r>
  <r>
    <s v="P 3"/>
    <s v="Einbaute"/>
    <s v="Äussere und innere Einbauten wie Türen, Tore und Fenster, einschliesslich Sonnenschutz und Absturzsicherung"/>
    <m/>
    <n v="517"/>
    <b v="1"/>
    <b v="0"/>
    <x v="1"/>
  </r>
  <r>
    <s v="P 3.1"/>
    <s v="Fenster"/>
    <s v="Äussere und innere Fenster, einschliesslich Anschlüsse, Abdichtungen, Beschläge, Antrieb und Steuerung"/>
    <m/>
    <n v="518"/>
    <b v="1"/>
    <b v="0"/>
    <x v="1"/>
  </r>
  <r>
    <s v="P 3.2"/>
    <s v="Tür, Tor"/>
    <s v="Äussere und innere Türen und Tore, einschliesslich Anschlüsse, Abdichtungen, Beschläge, Antrieb und Steuerung"/>
    <m/>
    <n v="519"/>
    <b v="1"/>
    <b v="0"/>
    <x v="1"/>
  </r>
  <r>
    <s v="P 3.3"/>
    <s v="Sonnenschutz, Verdunkelung"/>
    <s v="Äusserer Sonnenschutz, Witterungsschutz, innere Verdunkelung und Blendschutz, einschliesslich Antrieb und Steuerung"/>
    <m/>
    <n v="520"/>
    <b v="1"/>
    <b v="0"/>
    <x v="1"/>
  </r>
  <r>
    <s v="P 3.4"/>
    <s v="Absturzsicherung innen"/>
    <s v="Geländer, Handläufe, Gitter, Rammschutz und dgl."/>
    <m/>
    <n v="521"/>
    <b v="1"/>
    <b v="1"/>
    <x v="1"/>
  </r>
  <r>
    <s v="P 3.5"/>
    <s v="Feste Trennwand"/>
    <s v="Feste Trennwände (weder zu Konstruktion noch zu Ausstattung gehörend) wie Leichtbauwände, innere Verglasungen und dgl."/>
    <m/>
    <n v="522"/>
    <b v="0"/>
    <b v="0"/>
    <x v="1"/>
  </r>
  <r>
    <s v="P 3.6"/>
    <s v="Bewegliche Trennwand"/>
    <s v="Bewegliche Trennwände (weder zu Konstruktion noch zu Ausstattung gehörend) wie Elementwände, innere Verglasungen und dgl."/>
    <m/>
    <e v="#N/A"/>
    <e v="#N/A"/>
    <e v="#N/A"/>
    <x v="11"/>
  </r>
  <r>
    <s v="P 4"/>
    <s v="Ergänzende Leistung zu Ausbau"/>
    <s v="Einbauten, Schutzeinrichtungen, Durchbrüche und Schlitze sowie Reinigung"/>
    <m/>
    <n v="523"/>
    <b v="0"/>
    <b v="1"/>
    <x v="1"/>
  </r>
  <r>
    <s v="P 4.1"/>
    <s v="Einbaute, Kleinbauteil"/>
    <s v="Einbauschränke, Regale, Garderoben, Kleinküchen, einschliesslich Geräte, Armaturen und Zubehör sowie Öfen, Cheminées, Briefkästen und dgl."/>
    <m/>
    <n v="524"/>
    <b v="1"/>
    <b v="1"/>
    <x v="1"/>
  </r>
  <r>
    <s v="P 4.2"/>
    <s v="Schutzeinrichtung innen"/>
    <s v="Mechanische und mechatronische Schliessanlagen sowie Bauteile und Einrichtungen von Schutzräumen und dgl."/>
    <m/>
    <n v="525"/>
    <b v="1"/>
    <b v="1"/>
    <x v="1"/>
  </r>
  <r>
    <s v="P 4.3"/>
    <s v="Durchbruch, Schlitz zu Ausbau"/>
    <s v="Nachträglich erstellte und geschlossene Durchbrüche und Schlitze in Bauteilen zu Ausbau"/>
    <m/>
    <n v="526"/>
    <b v="1"/>
    <b v="1"/>
    <x v="1"/>
  </r>
  <r>
    <s v="P 4.4"/>
    <s v="Abschottung"/>
    <s v="Vertikale oder horizontale Brandabschottungen, Schallabschottungen und dgl. "/>
    <m/>
    <n v="527"/>
    <b v="1"/>
    <b v="1"/>
    <x v="1"/>
  </r>
  <r>
    <s v="P 4.5"/>
    <s v="Reinigung"/>
    <s v="Bau- und Endreinigung, Kanalisationsspülung, Bautrocknung und dgl."/>
    <m/>
    <n v="528"/>
    <b v="1"/>
    <b v="1"/>
    <x v="1"/>
  </r>
  <r>
    <s v="Q"/>
    <s v="Leitungsbau"/>
    <s v="Leitungsbau, einschliesslich Schächte und Spezialbauwerke"/>
    <m/>
    <n v="529"/>
    <b v="1"/>
    <b v="1"/>
    <x v="1"/>
  </r>
  <r>
    <s v="Q 1"/>
    <s v="Entwässerung Kanalisation"/>
    <s v="Geschlossene und offene Entwässerungs- und Kanalisationsleitungen, einschliesslich Einläufe und Zugangsbauwerke"/>
    <m/>
    <n v="530"/>
    <b v="1"/>
    <b v="1"/>
    <x v="64"/>
  </r>
  <r>
    <s v="Q 1.1"/>
    <s v="Entwässerungsrinne"/>
    <s v="Entwässerungsrinnen mit Rostabdeckung und Schlitzrinnen"/>
    <m/>
    <n v="531"/>
    <b v="1"/>
    <b v="1"/>
    <x v="65"/>
  </r>
  <r>
    <s v="Q 1.2"/>
    <s v="Entwässerungs-, Kanalisationsleitung"/>
    <s v="Entwässerungs- und Kanalisationsleitungen, einschliesslich Formstücke, Anschlüsse und Schnitte"/>
    <m/>
    <n v="532"/>
    <b v="1"/>
    <b v="1"/>
    <x v="66"/>
  </r>
  <r>
    <s v="Q 1.3"/>
    <s v="Entwässerungs-, Kanalisationskanal"/>
    <s v="Vor Ort erstellte Entwässerungs- und Kanalisationskanäle, einschliesslich Innenausbau und Anschlüsse"/>
    <m/>
    <n v="533"/>
    <b v="1"/>
    <b v="1"/>
    <x v="67"/>
  </r>
  <r>
    <s v="Q 1.4"/>
    <s v="Einlauf, Schacht"/>
    <s v="Einlauf-, Schlammsammler und Kontrollschächte von Entwässerungs- und Kanalisationsleitungen"/>
    <m/>
    <n v="534"/>
    <b v="0"/>
    <b v="0"/>
    <x v="1"/>
  </r>
  <r>
    <s v="Q 1.5"/>
    <s v="Spezialbauwerk Entwässerung, Kanalisation"/>
    <s v="Spezialbauwerke der Entwässerung und Kanalisation wie Überlauf- und Rückhaltebecken"/>
    <m/>
    <n v="535"/>
    <b v="1"/>
    <b v="0"/>
    <x v="1"/>
  </r>
  <r>
    <s v="Q 2"/>
    <s v="Wasserversorgung"/>
    <s v="Leitungen, Schächte und Spezialbauwerke der Wasserversorgung"/>
    <m/>
    <n v="536"/>
    <b v="1"/>
    <b v="1"/>
    <x v="68"/>
  </r>
  <r>
    <s v="Q 2.1"/>
    <s v="Leitung Wasserversorgung"/>
    <s v="Wasserversorgungs- und Löschwasserleitungen, einschliesslich Formstücke, Anschlüsse und Schnitte"/>
    <m/>
    <n v="537"/>
    <b v="1"/>
    <b v="1"/>
    <x v="69"/>
  </r>
  <r>
    <s v="Q 2.2"/>
    <s v="Armatur Wasserversorgung"/>
    <s v="Schieber, Klappen, Ventile, Hydranten und dgl., einschliesslich Steuerung"/>
    <m/>
    <n v="538"/>
    <b v="1"/>
    <b v="1"/>
    <x v="70"/>
  </r>
  <r>
    <s v="Q 2.3"/>
    <s v="Schacht Wasserversorgung"/>
    <s v="Kontroll- und Einsteigschächte sowie Schieber zu Wasserversorgung"/>
    <m/>
    <n v="539"/>
    <b v="1"/>
    <b v="0"/>
    <x v="1"/>
  </r>
  <r>
    <s v="Q 2.4"/>
    <s v="Spezialbauwerk Wasserversorgung"/>
    <s v="Spezialbauwerke der Wasserversorgung"/>
    <m/>
    <n v="540"/>
    <b v="1"/>
    <b v="1"/>
    <x v="71"/>
  </r>
  <r>
    <s v="Q 3"/>
    <s v="Gasversorgung"/>
    <s v="Leitungen, Schächte und Spezialbauwerke der Gasversorgung"/>
    <m/>
    <n v="541"/>
    <b v="1"/>
    <b v="1"/>
    <x v="72"/>
  </r>
  <r>
    <s v="Q 3.1"/>
    <s v="Leitung Gasversorgung"/>
    <s v="Niederdruck- und Mitteldruckleitungen der Gasversorgung, einschliesslich Formstücke, Anschlüsse und Schnitte"/>
    <m/>
    <n v="542"/>
    <b v="1"/>
    <b v="1"/>
    <x v="73"/>
  </r>
  <r>
    <s v="Q 3.2"/>
    <s v="Armatur Gasversorgung"/>
    <s v="Schieber, Klappen, Ventile und dgl., einschliesslich Steuerung"/>
    <m/>
    <n v="543"/>
    <b v="1"/>
    <b v="1"/>
    <x v="74"/>
  </r>
  <r>
    <s v="Q 3.3"/>
    <s v="Schacht Gasversorgung"/>
    <s v="Kontroll- und Einsteigschächte sowie Schieber zu Gasversorgung"/>
    <m/>
    <n v="544"/>
    <b v="1"/>
    <b v="0"/>
    <x v="1"/>
  </r>
  <r>
    <s v="Q 3.4"/>
    <s v="Spezialbauwerk Gasversorgung"/>
    <s v="Spezialbauwerke der Gasversorgung"/>
    <m/>
    <n v="545"/>
    <b v="1"/>
    <b v="1"/>
    <x v="75"/>
  </r>
  <r>
    <s v="Q 4"/>
    <s v="Fernwärmeversorgung"/>
    <s v="Leitungen, Schächte und Spezialbauwerke der Fernwärmeversorgung"/>
    <m/>
    <n v="546"/>
    <b v="0"/>
    <b v="0"/>
    <x v="1"/>
  </r>
  <r>
    <s v="Q 4.1"/>
    <s v="Leitung Fernwärmeversorgung"/>
    <s v="Leitungen der Fernwärmeversorgung, einschliesslich Formstücke, Anschlüsse und Schnitte"/>
    <m/>
    <n v="547"/>
    <b v="0"/>
    <b v="0"/>
    <x v="1"/>
  </r>
  <r>
    <s v="Q 4.2"/>
    <s v="Armatur Fernwärmeversorgung"/>
    <s v="Schieber, Klappen, Ventile und dgl., einschliesslich Steuerung"/>
    <m/>
    <n v="548"/>
    <b v="0"/>
    <b v="1"/>
    <x v="1"/>
  </r>
  <r>
    <s v="Q 4.3"/>
    <s v="Schacht Fernwärmeversorgung"/>
    <s v="Kontroll- und Einsteigschächte sowie Schieber zu Fernwärmeversorgung"/>
    <m/>
    <n v="549"/>
    <b v="0"/>
    <b v="0"/>
    <x v="1"/>
  </r>
  <r>
    <s v="Q 4.4"/>
    <s v="Spezialbauwerk Fernwärmeversorgung"/>
    <s v="Spezialbauwerke der Fernwärmeversorgung"/>
    <m/>
    <n v="550"/>
    <b v="0"/>
    <b v="0"/>
    <x v="1"/>
  </r>
  <r>
    <s v="Q 5"/>
    <s v="Rohrblock, Kabelkanal"/>
    <s v="Baulicher Teil von Rohrblockanlagen und Kabelkanälen_x000a_Hinweis: Betriebs-, Sicherheitsanlage (S);_x000a_Erdbewegung (M 1)"/>
    <m/>
    <n v="551"/>
    <b v="1"/>
    <b v="1"/>
    <x v="76"/>
  </r>
  <r>
    <s v="Q 5.1"/>
    <s v="Rohrblockanlage"/>
    <s v="Baulicher Teil von Rohrblockanlagen und Kabelkanälen"/>
    <m/>
    <n v="552"/>
    <b v="1"/>
    <b v="1"/>
    <x v="77"/>
  </r>
  <r>
    <s v="Q 5.2"/>
    <s v="Schacht Rohrblockanlage"/>
    <s v="Kontroll-, Einstieg- und Kabelzugschächte zu Rohrblockanlagen"/>
    <m/>
    <n v="553"/>
    <b v="1"/>
    <b v="1"/>
    <x v="78"/>
  </r>
  <r>
    <s v="Q 5.3"/>
    <s v="Spezialbauwerk Rohrblockanlage"/>
    <s v="Spezialbauwerke zu Rohrblockanlagen"/>
    <m/>
    <n v="554"/>
    <b v="1"/>
    <b v="1"/>
    <x v="79"/>
  </r>
  <r>
    <s v="Q 6"/>
    <s v="Rohrleitungsanlage"/>
    <s v="Rohrleitungsanlagen gemäss Rohrleitungsgesetz und Rohrleitungsverordnung des Bundes, einschliesslich Zugangsbauwerke"/>
    <m/>
    <n v="555"/>
    <b v="1"/>
    <b v="1"/>
    <x v="80"/>
  </r>
  <r>
    <s v="Q 6.1"/>
    <s v="Rohrleitung"/>
    <s v="Rohrleitungen für flüssige und gasförmige Brennstoffe, einschliesslich Isolation, kathodischen Schutzes sowie Achs- und Parzellenmarkierung"/>
    <m/>
    <n v="556"/>
    <b v="1"/>
    <b v="0"/>
    <x v="1"/>
  </r>
  <r>
    <s v="Q 6.2"/>
    <s v="Absperrorgan, Entlastungselement"/>
    <s v="Streckenschieber, Ausbläser, Molchschleusen und Entleerungsanschlüsse, einschliesslich Motorisierung, Rückhaltebecken, Explosionsschutz, Erdung und Blitzschutz."/>
    <m/>
    <n v="557"/>
    <b v="1"/>
    <b v="0"/>
    <x v="1"/>
  </r>
  <r>
    <s v="Q 6.3"/>
    <s v="Nebenanlage Rohrleitung"/>
    <s v="Pumpen, Kompressoren, Druckreduktionsstationen, Portale und Fenster, einschliesslich Motorisierung, Brand- und Explosionsschutz, Erdung und Blitzschutz"/>
    <m/>
    <n v="558"/>
    <b v="1"/>
    <b v="1"/>
    <x v="81"/>
  </r>
  <r>
    <s v="R"/>
    <s v="Fahrbahn"/>
    <s v="Fahrbahnkonstruktion für Strassen und Schienen, bestehend aus Oberbau, Unterbau, Bahntechnik und Kleinbauwerken"/>
    <m/>
    <n v="559"/>
    <b v="1"/>
    <b v="1"/>
    <x v="1"/>
  </r>
  <r>
    <s v="R 1"/>
    <s v="Oberbau Strasse"/>
    <s v="Fahrbahnkonstruktion für Strassen und Plätze, bestehend aus Fundations-, Trag- und Deckschichten"/>
    <m/>
    <n v="560"/>
    <b v="1"/>
    <b v="1"/>
    <x v="82"/>
  </r>
  <r>
    <s v="R 1.1"/>
    <s v="Fundationsschicht Strasse"/>
    <s v="Fundations- und Übergangsschichten, einschliesslich Geotextilien sowie Stabilisierung und Planie der Fundationsschicht"/>
    <m/>
    <n v="561"/>
    <b v="1"/>
    <b v="1"/>
    <x v="83"/>
  </r>
  <r>
    <s v="R 1.2"/>
    <s v="Randabschluss"/>
    <s v="Seitliche Randabschlüsse von Fahrbahnen wie Randsteine, Stellplatten, Belagswülste und dgl."/>
    <m/>
    <n v="562"/>
    <b v="1"/>
    <b v="0"/>
    <x v="1"/>
  </r>
  <r>
    <s v="R 1.3"/>
    <s v="Tragschicht, Binderschicht"/>
    <s v="Ungebundene und gebundene Trag- und Binderschichten für Trassen, Tunnel und Brücken, einschliesslich Stabilisierung und Planie der Tragschicht"/>
    <m/>
    <n v="563"/>
    <b v="1"/>
    <b v="1"/>
    <x v="84"/>
  </r>
  <r>
    <s v="R 1.4"/>
    <s v="Deckschicht"/>
    <s v="Ungebundene und gebundene Deckschichten der Fahrbahn für Trassen, Tunnel und Brücken"/>
    <m/>
    <n v="564"/>
    <b v="1"/>
    <b v="1"/>
    <x v="85"/>
  </r>
  <r>
    <s v="R 1.5"/>
    <s v="Bankett"/>
    <s v="Ungebundene und gebundene Bankette der Fahrbahn"/>
    <m/>
    <n v="565"/>
    <b v="1"/>
    <b v="1"/>
    <x v="86"/>
  </r>
  <r>
    <s v="R 2"/>
    <s v="Markierung, Signal"/>
    <s v="Markierungen der Fahrbahn und Signale"/>
    <m/>
    <n v="566"/>
    <b v="1"/>
    <b v="1"/>
    <x v="1"/>
  </r>
  <r>
    <s v="R 2.1"/>
    <s v="Linienmarkierung"/>
    <s v="Linienmarkierungen, einschliesslich Pfeil-, Zonen-, Park-, Halteverbotsmarkierungen und dgl."/>
    <m/>
    <n v="567"/>
    <b v="1"/>
    <b v="1"/>
    <x v="1"/>
  </r>
  <r>
    <s v="R 2.2"/>
    <s v="Flächenmarkierung"/>
    <s v="Flächenmarkierungen wie Sperrflächenmarkierungen und dgl."/>
    <m/>
    <n v="568"/>
    <b v="1"/>
    <b v="1"/>
    <x v="1"/>
  </r>
  <r>
    <s v="R 2.3"/>
    <s v="Text-, Symbolmarkierung"/>
    <s v="Text- und Symbolmarkierungen"/>
    <m/>
    <n v="569"/>
    <b v="1"/>
    <b v="1"/>
    <x v="1"/>
  </r>
  <r>
    <s v="R 2.4"/>
    <s v="Signalisationsschild"/>
    <s v="Statische Verkehrssignale und Wegweisung sowie Strassennamenschilder bestehend aus Träger und Signaltafel"/>
    <m/>
    <n v="570"/>
    <b v="1"/>
    <b v="1"/>
    <x v="1"/>
  </r>
  <r>
    <s v="R 3"/>
    <s v="Schienentrasse"/>
    <s v="Fahrbahnkonstruktion für Schienen, bestehend aus Unter- und Oberbau"/>
    <m/>
    <n v="571"/>
    <b v="0"/>
    <b v="0"/>
    <x v="1"/>
  </r>
  <r>
    <s v="R 3.1"/>
    <s v="Fundationsschicht Schiene"/>
    <s v="Fundations- und Übergangsschichten, einschliesslich Geotextilien sowie Stabilisierung und Planie der Fundationsschicht"/>
    <m/>
    <n v="572"/>
    <b v="0"/>
    <b v="0"/>
    <x v="1"/>
  </r>
  <r>
    <s v="R 3.2"/>
    <s v="Sperrschicht"/>
    <s v="Bitumenhaltige oder mineralische Sperrschicht"/>
    <m/>
    <n v="573"/>
    <b v="1"/>
    <b v="1"/>
    <x v="87"/>
  </r>
  <r>
    <s v="R 3.3"/>
    <s v="Gleisoberbau"/>
    <s v="Gleisoberbau aus Schotter, Schwellen und Schienen, einschliesslich Entgleisungsschutz, Zahnstangen und dgl."/>
    <m/>
    <n v="574"/>
    <b v="1"/>
    <b v="1"/>
    <x v="88"/>
  </r>
  <r>
    <s v="R 3.4"/>
    <s v="Feste Fahrbahn"/>
    <s v="Gleisoberbau als feste Fahrbahn für Tramgleis und dgl., einschliesslich Schienen, Schwellen und Deckschicht"/>
    <m/>
    <n v="575"/>
    <b v="1"/>
    <b v="0"/>
    <x v="1"/>
  </r>
  <r>
    <s v="R 3.5"/>
    <s v="Weiche, Schienenkreuzung"/>
    <s v="Weichen und Schienenkreuzungen, bestehend aus Schwellen oder fester Fahrbahn und Schienen, einschliesslich aller beweglichen mechanischen Teile und Antriebe"/>
    <m/>
    <n v="576"/>
    <b v="0"/>
    <b v="0"/>
    <x v="1"/>
  </r>
  <r>
    <s v="R 3.6"/>
    <s v="Bahnübergang"/>
    <s v="Querungen von Strassen und Schienen als Bestandteil der Gleiskonstruktion"/>
    <m/>
    <n v="577"/>
    <b v="1"/>
    <b v="0"/>
    <x v="1"/>
  </r>
  <r>
    <s v="R 4"/>
    <s v="Fahrleitung"/>
    <s v="Tragwerke, Kettenwerke, Stromschienen, Stromversorgung und Schaltanlagen für Fahrleitungen"/>
    <m/>
    <n v="579"/>
    <b v="1"/>
    <b v="1"/>
    <x v="89"/>
  </r>
  <r>
    <s v="R 4.1"/>
    <s v="Tragwerk"/>
    <s v="Masten, Stützen, Joche und Brückenträger mit Auslegern, Spurhaltungen und Aufhängungen"/>
    <m/>
    <n v="580"/>
    <b v="1"/>
    <b v="0"/>
    <x v="1"/>
  </r>
  <r>
    <s v="R 4.2"/>
    <s v="Kettenwerk, Stromschiene"/>
    <s v="Kettenwerke und Deckenstromschienen, einschliesslich elektrischer Trennung, Abspannung und Befestigung"/>
    <m/>
    <n v="581"/>
    <b v="1"/>
    <b v="1"/>
    <x v="90"/>
  </r>
  <r>
    <s v="R 4.3"/>
    <s v="Stromversorgung"/>
    <s v="Speiseleitung, Erdseile, Rückleitungen und Erdungen"/>
    <m/>
    <n v="582"/>
    <b v="1"/>
    <b v="1"/>
    <x v="91"/>
  </r>
  <r>
    <s v="R 4.4"/>
    <s v="Schaltanlage"/>
    <s v="Konstruktionen und Apparate der elektrischen Einspeisung, einschliesslich Steuerung"/>
    <m/>
    <n v="583"/>
    <b v="1"/>
    <b v="1"/>
    <x v="92"/>
  </r>
  <r>
    <s v="R 5"/>
    <s v="Stellwerk-Aussenanlage"/>
    <s v="Aussenanlagen des Stellwerks, einschliesslich Signale, Zugsicherung, Weichenausrüstung, Schrankenanlagen und dgl."/>
    <m/>
    <n v="584"/>
    <b v="0"/>
    <b v="0"/>
    <x v="1"/>
  </r>
  <r>
    <s v="R 5.1"/>
    <s v="Signal"/>
    <s v="Aussenanlagen der Bahnsignalisation wie Masten- und Zwergsignale"/>
    <m/>
    <n v="585"/>
    <b v="0"/>
    <b v="0"/>
    <x v="1"/>
  </r>
  <r>
    <s v="R 5.2"/>
    <s v="Zugsicherung"/>
    <s v="Systeme der Zugsicherung wie ZUB und ETCS, einschliesslich Heisslaufdetektoren, Achszähler und dgl."/>
    <m/>
    <n v="586"/>
    <b v="1"/>
    <b v="0"/>
    <x v="1"/>
  </r>
  <r>
    <s v="R 5.3"/>
    <s v="Weichenausrüstung"/>
    <s v="Steuerung, Antrieb und Heizung von Weichen"/>
    <m/>
    <n v="587"/>
    <b v="1"/>
    <b v="1"/>
    <x v="1"/>
  </r>
  <r>
    <s v="R 5.4"/>
    <s v="Schrankenanlage"/>
    <s v="Schrankenanlagen bei Niveauübergängen, einschliesslich Steuerung, Signalisation und Schranken"/>
    <m/>
    <n v="588"/>
    <b v="0"/>
    <b v="0"/>
    <x v="1"/>
  </r>
  <r>
    <s v="R 6"/>
    <s v="Ergänzende Konstruktion zu Fahrbahn"/>
    <s v="Kleinbauwerke zu Fahrbahnkonstruktion"/>
    <m/>
    <n v="589"/>
    <b v="0"/>
    <b v="1"/>
    <x v="1"/>
  </r>
  <r>
    <s v="R 6.1"/>
    <s v="Einzelfundament Fahrbahn"/>
    <s v="Mast-, Signal- und Einzelfundamente entlang der Fahrbahn"/>
    <m/>
    <n v="590"/>
    <b v="1"/>
    <b v="0"/>
    <x v="1"/>
  </r>
  <r>
    <s v="R 6.2"/>
    <s v="Kleinbauteil Fahrbahn"/>
    <s v="Vor Ort erstellte Kleinbauteile oder Fertigbauelemente wie Mauern, Winkelplatten, Böschungselemente, Durchlässe und dgl. unter der Fahrbahn oder zu deren Schutz"/>
    <m/>
    <n v="591"/>
    <b v="1"/>
    <b v="1"/>
    <x v="1"/>
  </r>
  <r>
    <s v="S"/>
    <s v="Betriebs-, Sicherheitsanlage"/>
    <s v="Technische Anlagen und Verkehrstechnik für Betrieb und Sicherheit"/>
    <m/>
    <n v="592"/>
    <b v="1"/>
    <b v="1"/>
    <x v="1"/>
  </r>
  <r>
    <s v="S 1"/>
    <s v="Energieversorgung"/>
    <s v="Anlagen zur Erzeugung, Transformierung, Speicherung und Verteilung von elektrischer Energie"/>
    <m/>
    <n v="594"/>
    <b v="1"/>
    <b v="1"/>
    <x v="93"/>
  </r>
  <r>
    <s v="S 1.1"/>
    <s v="Apparat Hochspannung, Mittelspannung"/>
    <s v="Apparate zur Erzeugung und Transformierung von Hoch- und Mittelspannung wie Transformatoren, Schalt-, Schutzapparate und Messeinrichtungen"/>
    <m/>
    <n v="595"/>
    <b v="1"/>
    <b v="0"/>
    <x v="1"/>
  </r>
  <r>
    <s v="S 1.2"/>
    <s v="Installation Hochspannung, Mittelspannung"/>
    <s v="Installationen für Hoch- und Mittelspannungsanlagen wie Zu- und Verteilleitungen, Erdung, Blitz- und Überspannungsschutz, einschliesslich Kabel"/>
    <m/>
    <n v="596"/>
    <b v="1"/>
    <b v="0"/>
    <x v="1"/>
  </r>
  <r>
    <s v="S 1.3"/>
    <s v="Apparat Niederspannung, Kleinspannung"/>
    <s v="Nieder- und Kleinspannungsapparate, Schaltgerätekombinationen, Schaltapparate, Messeinrichtungen und Elektrozähler, Blindstromkompensations-, Notstrom- und unterbrechungsfreie Stromversorgungsanlagen (USV) und dgl."/>
    <m/>
    <n v="597"/>
    <b v="1"/>
    <b v="0"/>
    <x v="1"/>
  </r>
  <r>
    <s v="S 1.4"/>
    <s v="Installation Niederspannung, Kleinspannung"/>
    <s v="Installationen für Nieder- und Kleinspannungsanlagen wie Gebäudeautomation und dgl., einschliesslich Kabel"/>
    <m/>
    <n v="598"/>
    <b v="1"/>
    <b v="1"/>
    <x v="1"/>
  </r>
  <r>
    <s v="S 2"/>
    <s v="Beleuchtung"/>
    <s v="Tragsysteme, Installationen und Leuchten für Verkehrsweg-, Objekt-, Tunnel- und Raumbeleuchtung, einschliesslich Beleuchtungssteuerung"/>
    <m/>
    <n v="599"/>
    <b v="1"/>
    <b v="1"/>
    <x v="94"/>
  </r>
  <r>
    <s v="S 2.1"/>
    <s v="Verkehrswegbeleuchtung"/>
    <s v="Tragsysteme, Installationen und Leuchten für Verkehrsweg- und Platzbeleuchtungen sowie optische Leiteinrichtungen einschliesslich Verkabelung ab Übergabepunkt und Beleuchtungssteuerung"/>
    <m/>
    <n v="600"/>
    <b v="1"/>
    <b v="1"/>
    <x v="1"/>
  </r>
  <r>
    <s v="S 2.2"/>
    <s v="Objektbeleuchtung"/>
    <s v="Tragsysteme, Installationen und Leuchten für Objektbeleuchtungen wie Beleuchtungen von Sehenswürdigkeiten, Sportplatzbeleuchtung und Lichtgestaltung, einschliesslich Verkabelung ab Übergabepunkt und Beleuchtungssteuerung"/>
    <m/>
    <n v="601"/>
    <b v="1"/>
    <b v="0"/>
    <x v="1"/>
  </r>
  <r>
    <s v="S 2.3"/>
    <s v="Tunnelbeleuchtung"/>
    <s v="Tragsysteme, Installationen und Leuchten für Durchfahrts-, Adaptions- und Notfallbeleuchtung in unterirdischen Bauwerken wie Tunnel, Galerien, Unterführungen und dgl., einschliesslich Verkabelung ab Übergabepunkt und Beleuchtungssteuerung"/>
    <m/>
    <n v="602"/>
    <b v="1"/>
    <b v="1"/>
    <x v="1"/>
  </r>
  <r>
    <s v="S 2.4"/>
    <s v="Raumbeleuchtung"/>
    <s v="Tragsysteme, Installationen und Leuchten für Raumbeleuchtungen von Betriebszentralen, Werkhöfen, Rastplätzen, Wartungs- und Unterhaltszugängen, Kammern, Becken und dgl., einschliesslich Verkabelung ab Übergabepunkt und Beleuchtungssteuerung"/>
    <m/>
    <n v="603"/>
    <b v="1"/>
    <b v="1"/>
    <x v="1"/>
  </r>
  <r>
    <s v="S 3"/>
    <s v="Verkehrsbeeinflussung"/>
    <s v="Einrichtungen und Systeme der Verkehrssteuerung wie steuerbare oder automatisierte Signalisation, Leittechnik, VM-Systeme, Sicherheitseinrichtungen und dgl., einschliesslich Tragsystem, Stromversorgung ab Übergabepunkt und Steuerung_x000a_Hinweis: Markierung, Signal (R 2)"/>
    <m/>
    <n v="604"/>
    <b v="1"/>
    <b v="1"/>
    <x v="95"/>
  </r>
  <r>
    <s v="S 3.1"/>
    <s v="Signalisation"/>
    <s v="Lichtsignalanlagen, Fahrstreifensignalisation, Wechselsignale, Wechseltextsignale, Blinker sowie Schranken, einschliesslich Tragsystem, Signal, Stromversorgung ab Übergabepunkt und Steuerung"/>
    <m/>
    <n v="605"/>
    <b v="1"/>
    <b v="1"/>
    <x v="1"/>
  </r>
  <r>
    <s v="S 3.2"/>
    <s v="Informationssystem"/>
    <s v="Informationssysteme im Strassenraum für privaten und öffentlichen Verkehr, Wechseltextanzeigen und dgl., einschliesslich Tragsystem, Stromversorgung ab Übergabepunkt und Steuerung"/>
    <m/>
    <n v="606"/>
    <b v="1"/>
    <b v="1"/>
    <x v="1"/>
  </r>
  <r>
    <s v="S 3.3"/>
    <s v="Fluchtwegsignalisation"/>
    <s v="Warnleuchten, Blitzlichter, akustische Signalgeber, Lautsprecher und dgl., einschliesslich Stromversorgung ab Übergabepunkt und Steuerung"/>
    <m/>
    <n v="607"/>
    <b v="1"/>
    <b v="1"/>
    <x v="1"/>
  </r>
  <r>
    <s v="S 3.4"/>
    <s v="Unterflurbeleuchtung"/>
    <s v="Unterflurbeleuchtung zur Signalisation von Spurwechseln, Sicherheitslinien und dgl., einschliesslich Stromversorgung ab Übergabepunkt, Leuchtmittel und Steuerung"/>
    <m/>
    <n v="608"/>
    <b v="1"/>
    <b v="1"/>
    <x v="1"/>
  </r>
  <r>
    <s v="S 3.5"/>
    <s v="Bewegliches Fahrzeugrückhaltesystem"/>
    <s v="Bewegliche Abschrankung für die Signalisation von Mittelstreifenüberfahrten und dgl., einschliesslich Antrieb, Stromversorgung ab Übergabepunkt und Steuerung"/>
    <m/>
    <n v="609"/>
    <b v="1"/>
    <b v="1"/>
    <x v="1"/>
  </r>
  <r>
    <s v="S 4"/>
    <s v="Lufttechnische Anlage"/>
    <s v="Anlagen zur Aussen- und Fortluftführung, Aufbereitung, Verteilung und Abgabe von Luft"/>
    <m/>
    <n v="610"/>
    <b v="1"/>
    <b v="1"/>
    <x v="96"/>
  </r>
  <r>
    <s v="S 4.1"/>
    <s v="Verkehrsraumlüftung"/>
    <s v="Ventilatoren, Lüftungsklappen, Lüftungsrohre und dgl. für die Verkehrsraum- und Brandnotlüftung, einschliesslich Stromversorgung und Steuerung"/>
    <m/>
    <n v="611"/>
    <b v="1"/>
    <b v="1"/>
    <x v="1"/>
  </r>
  <r>
    <s v="S 4.2"/>
    <s v="Anlage für Gebäudelüftung"/>
    <s v="Anlagen zur Aussen- und Fortluftführung, Aufbereitung, Verteilung und Abgabe von Luft in Gebäuden wie Betriebszentralen, Werkhöfen, Rastplätzen und dgl., einschliesslich Stromversorgung und Steuerung"/>
    <m/>
    <n v="612"/>
    <b v="0"/>
    <b v="0"/>
    <x v="1"/>
  </r>
  <r>
    <s v="S 4.3"/>
    <s v="Luftaufbereitung"/>
    <s v="Geräte zur zentralen Luftaufbereitung wie Monoblock mit Luftfilter, Luftbefeuchter, Luftentfeuchter, Wärmetauscher und dgl."/>
    <m/>
    <n v="613"/>
    <b v="1"/>
    <b v="1"/>
    <x v="1"/>
  </r>
  <r>
    <s v="S 4.4"/>
    <s v="Luftqualitätsmessung"/>
    <s v="Leittechnik und Sensorik der lufttechnischen Anlage zur Messung und Überwachung der Luftqualität sowie zur Regelung der lufttechnischen Anlage"/>
    <m/>
    <n v="614"/>
    <b v="1"/>
    <b v="1"/>
    <x v="1"/>
  </r>
  <r>
    <s v="S 5"/>
    <s v="Automations-, Leit-, Kommunikationsanlage"/>
    <s v="Systeme für Automation, Telekommunikation und Management"/>
    <m/>
    <n v="615"/>
    <b v="1"/>
    <b v="1"/>
    <x v="97"/>
  </r>
  <r>
    <s v="S 5.1"/>
    <s v="Gebäudeautomation"/>
    <s v="Managementsysteme zur Regelung und Steuerung des Gebäudekomforts und der Energieeffizienz"/>
    <m/>
    <n v="616"/>
    <b v="1"/>
    <b v="1"/>
    <x v="1"/>
  </r>
  <r>
    <s v="S 5.2"/>
    <s v="Telekommunikationsanlage"/>
    <s v="Anlagen zur Übertragung, Verarbeitung und Anzeige von Daten, Bildern und Ton, einschliesslich Funk, Radio und Mobilfunk"/>
    <m/>
    <n v="617"/>
    <b v="1"/>
    <b v="1"/>
    <x v="1"/>
  </r>
  <r>
    <s v="S 5.3"/>
    <s v="Verkehrsleit- und Sicherheitsleitsystem"/>
    <s v="Einrichtungen von Verkehrs- und Sicherheitsleitzentralen"/>
    <m/>
    <n v="618"/>
    <b v="0"/>
    <b v="1"/>
    <x v="1"/>
  </r>
  <r>
    <s v="S 5.4"/>
    <s v="Stellwerksystem"/>
    <s v="Zentrale Anlage zur Steuerung und Überwachung des Stellwerks"/>
    <m/>
    <n v="619"/>
    <b v="1"/>
    <b v="0"/>
    <x v="1"/>
  </r>
  <r>
    <s v="S 6"/>
    <s v="Sicherheitsanlage"/>
    <s v="Anlagen zur Überwachung und zum Schutz von Eigentum und Personen (Security)"/>
    <m/>
    <n v="620"/>
    <b v="1"/>
    <b v="1"/>
    <x v="98"/>
  </r>
  <r>
    <s v="S 6.1"/>
    <s v="Einbruch-, Überfallmeldeanlage"/>
    <s v="Anlagen und Apparate für Einbruch- und Überfallmeldung sowie zum Schutz von Personen und Eigentum"/>
    <m/>
    <n v="621"/>
    <b v="1"/>
    <b v="1"/>
    <x v="1"/>
  </r>
  <r>
    <s v="S 6.2"/>
    <s v="Zutrittskontrollanlage"/>
    <s v="Anlagen und Apparate zur Überwachung und zur Verhinderung von unbefugtem Zutritt"/>
    <m/>
    <n v="622"/>
    <b v="1"/>
    <b v="1"/>
    <x v="1"/>
  </r>
  <r>
    <s v="S 6.3"/>
    <s v="Videoüberwachungsanlage"/>
    <s v="Videoanlagen und Apparate zur Überwachung von Personen und Eigentum"/>
    <m/>
    <n v="623"/>
    <b v="1"/>
    <b v="1"/>
    <x v="1"/>
  </r>
  <r>
    <s v="S 6.4"/>
    <s v="Verkehrsüberwachung"/>
    <s v="Anlagen zur Überwachung von Verkehrsanlagen wie Verkehrs-TV, Verkehrserfassung sowie Überwachungs- und Meldeanlagen für Unfall und Stau"/>
    <m/>
    <n v="624"/>
    <b v="1"/>
    <b v="1"/>
    <x v="1"/>
  </r>
  <r>
    <s v="S 6.5"/>
    <s v="Gefahrenüberwachung"/>
    <s v="Anlagen zur Überwachung von Naturgefahren wie Glatteis und Nebel sowie Gefahrenwarnungen bei Steinschlag, Lawinen und dgl."/>
    <m/>
    <n v="625"/>
    <b v="1"/>
    <b v="1"/>
    <x v="1"/>
  </r>
  <r>
    <s v="S 6.6"/>
    <s v="Perimeterschutz"/>
    <s v="Anlagen zur Überwachung und zur Verhinderung von unbefugtem Zutritt"/>
    <m/>
    <n v="626"/>
    <b v="1"/>
    <b v="1"/>
    <x v="1"/>
  </r>
  <r>
    <s v="S 7"/>
    <s v="Brandschutz"/>
    <s v="Melde-, Lösch und Abzugsanlagen zum Schutz von Bauwerken und Personen (Safety)"/>
    <m/>
    <n v="627"/>
    <b v="1"/>
    <b v="1"/>
    <x v="99"/>
  </r>
  <r>
    <s v="S 7.1"/>
    <s v="Brandmeldeanlage"/>
    <s v="Brandmeldeanlagen, einschliesslich Brandmelder, Anzeige- und Alarmapparate zur Überwachung und zum Schutz von Bauwerken und Personen gegen Brand"/>
    <m/>
    <n v="628"/>
    <b v="1"/>
    <b v="1"/>
    <x v="1"/>
  </r>
  <r>
    <s v="S 7.2"/>
    <s v="Gasmeldeanlage"/>
    <s v="Anlagen, Gasmelder, Anzeige- und Alarmapparate zur Überwachung und zum Schutz von Bauwerken und Personen vor verschmutzter Atemluft und Explosionsgefahr"/>
    <m/>
    <n v="629"/>
    <b v="1"/>
    <b v="0"/>
    <x v="1"/>
  </r>
  <r>
    <s v="S 7.3"/>
    <s v="Nasslöschanlage"/>
    <s v="Apparate, Leitungen und Anschlussstellen für die Nasslöschung wie Sprinkler und dgl."/>
    <m/>
    <n v="630"/>
    <b v="1"/>
    <b v="1"/>
    <x v="1"/>
  </r>
  <r>
    <s v="S 7.4"/>
    <s v="Trockenlöschanlage"/>
    <s v="Apparate, Leitungen und Anschlusstellen für die Trockenlöschung, Sauerstoff- Reduktionsanlagen und dgl."/>
    <m/>
    <n v="631"/>
    <b v="1"/>
    <b v="0"/>
    <x v="1"/>
  </r>
  <r>
    <s v="S 7.5"/>
    <s v="Löschgerät"/>
    <s v="Schlauchhaspeln, Handfeuerlöscher und dgl."/>
    <m/>
    <n v="632"/>
    <b v="1"/>
    <b v="1"/>
    <x v="1"/>
  </r>
  <r>
    <s v="T"/>
    <s v="Ausrüstung"/>
    <s v="Ausrüstung für Tiefbau"/>
    <m/>
    <n v="633"/>
    <b v="1"/>
    <b v="1"/>
    <x v="1"/>
  </r>
  <r>
    <s v="T 1"/>
    <s v="Rückhaltesystem"/>
    <s v="Vorkehrungen zur Verhinderung von Anprall und Absturz von Personen und Fahrzeugen"/>
    <m/>
    <n v="634"/>
    <b v="1"/>
    <b v="1"/>
    <x v="100"/>
  </r>
  <r>
    <s v="T 1.1"/>
    <s v="Fahrzeugrückhaltesystem"/>
    <s v="Vorkehrungen zur Verhinderung von Anprall und Absturz von Fahrzeugen, wie Leitplanken, Mauern und dgl."/>
    <m/>
    <n v="635"/>
    <b v="0"/>
    <b v="1"/>
    <x v="1"/>
  </r>
  <r>
    <s v="T 1.2"/>
    <s v="Geländer"/>
    <s v="Vorkehrungen zum Schutz von Personen vor Absturz, wie Geländer und Handläufe im Aussenbereich"/>
    <m/>
    <n v="636"/>
    <b v="1"/>
    <b v="1"/>
    <x v="101"/>
  </r>
  <r>
    <s v="T 2"/>
    <s v="Ausstattung"/>
    <s v="Einfriedungen, Kleinbauten, Mobiliar, Gegenstände und dgl. im Tiefbau"/>
    <m/>
    <n v="637"/>
    <b v="1"/>
    <b v="0"/>
    <x v="1"/>
  </r>
  <r>
    <s v="T 2.1"/>
    <s v="Zaun"/>
    <s v="Einfriedungen, Zäune für Objekt- und Wildschutz"/>
    <m/>
    <n v="638"/>
    <b v="1"/>
    <b v="0"/>
    <x v="1"/>
  </r>
  <r>
    <s v="T 2.2"/>
    <s v="Kleinbaute"/>
    <s v="Unterstände, Schutzwände, Kabinen für öffentliche Toiletten, Veloparkieranlagen, Telefonkabinen und dgl."/>
    <m/>
    <n v="639"/>
    <b v="1"/>
    <b v="1"/>
    <x v="1"/>
  </r>
  <r>
    <s v="T 2.3"/>
    <s v="Entsorgungsausrüstung"/>
    <s v="Abfallbehälter, Sammelstellen, Deckelmulden und dgl."/>
    <m/>
    <n v="640"/>
    <b v="1"/>
    <b v="1"/>
    <x v="1"/>
  </r>
  <r>
    <s v="T 2.4"/>
    <s v="Brunnen"/>
    <s v="Trink-, Zier- und Notwasserbrunnen"/>
    <m/>
    <n v="641"/>
    <b v="1"/>
    <b v="0"/>
    <x v="1"/>
  </r>
  <r>
    <s v="T 2.5"/>
    <s v="Ausstattungsgegenstand"/>
    <s v="Umgebungsmobiliar, Ausstattung von Spielplätzen und dgl."/>
    <m/>
    <n v="642"/>
    <b v="1"/>
    <b v="1"/>
    <x v="1"/>
  </r>
  <r>
    <s v="T 3"/>
    <s v="Wärme-, Kälteanlage"/>
    <s v="Anlagen zur Lagerung von Brennstoffen und zur Erzeugung, Verteilung und Abgabe von Wärme oder Kälte"/>
    <m/>
    <n v="643"/>
    <b v="1"/>
    <b v="1"/>
    <x v="1"/>
  </r>
  <r>
    <s v="T 3.1"/>
    <s v="Lagerung zu Wärmeanlage"/>
    <s v="Tanks und Lager für flüssige und feste Brennstoffe, einschliesslich Zuleitungen zu den Wärmeerzeugern sowie Tank- und Lagerüberwachung"/>
    <m/>
    <n v="644"/>
    <b v="1"/>
    <b v="1"/>
    <x v="1"/>
  </r>
  <r>
    <s v="T 3.2"/>
    <s v="Wärmeerzeugung"/>
    <s v="Anlagen zur Erzeugung und Rückgewinnung von Wärme, einschliesslich Erdsonden, Erdregister, Sensoren, Stellglieder und Abgasabführung"/>
    <m/>
    <n v="645"/>
    <b v="1"/>
    <b v="1"/>
    <x v="1"/>
  </r>
  <r>
    <s v="T 3.3"/>
    <s v="Wärmehauptverteilung"/>
    <s v="Hauptleitungen zur Verteilung von Wärme, einschliesslich Pumpen, Ventile, Sensoren, Anschlussstellen und Dämmungen"/>
    <m/>
    <n v="646"/>
    <b v="1"/>
    <b v="1"/>
    <x v="1"/>
  </r>
  <r>
    <s v="T 3.4"/>
    <s v="Wärmeabgabe"/>
    <s v="Wärme abgebende Bauteile und Einzelelemente, einschliesslich Armaturen, Befestigungen, Unterverteilungen"/>
    <m/>
    <n v="647"/>
    <b v="1"/>
    <b v="1"/>
    <x v="1"/>
  </r>
  <r>
    <s v="T 3.5"/>
    <s v="Lagerung zu Kälteanlage"/>
    <s v="Tanks und Lager für flüssige und feste Stoffe, einschliesslich Zuleitungen zu den Kälteerzeugern sowie Tank- und Lagerüberwachung"/>
    <m/>
    <n v="648"/>
    <b v="1"/>
    <b v="1"/>
    <x v="1"/>
  </r>
  <r>
    <s v="T 3.6"/>
    <s v="Kälteerzeugung"/>
    <s v="Anlagen zur Erzeugung und Rückgewinnung von Kälte, einschliesslich Sensoren und Stellglieder"/>
    <m/>
    <n v="649"/>
    <b v="1"/>
    <b v="1"/>
    <x v="1"/>
  </r>
  <r>
    <s v="T 3.7"/>
    <s v="Kältehauptverteilung"/>
    <s v="Hauptleitungen zur Verteilung von Kälte, einschliesslich Pumpen, Ventile, Sensoren, Anschlussstellen und Dämmungen"/>
    <m/>
    <n v="650"/>
    <b v="1"/>
    <b v="1"/>
    <x v="1"/>
  </r>
  <r>
    <s v="T 3.8"/>
    <s v="Kälteabgabe"/>
    <s v="Bauteile und Einzelelemente zur Abgabe von Kälte, einschliesslich Armaturen, Befestigungen und Unterverteilungen"/>
    <m/>
    <n v="651"/>
    <b v="1"/>
    <b v="1"/>
    <x v="1"/>
  </r>
  <r>
    <s v="T 4"/>
    <s v="Wasser-, Gas-, Druckluftanlage"/>
    <s v="Anlagen für Verbraucher von Wasser, Gas und Druckluft sowie zur Entsorgung von Wasser in oder an Bauwerken"/>
    <m/>
    <n v="652"/>
    <b v="1"/>
    <b v="1"/>
    <x v="1"/>
  </r>
  <r>
    <s v="T 4.1"/>
    <s v="Armatur, Apparat"/>
    <s v="Armaturen und Apparate für sanitäre Einrichtungen sowie für Gas- und Druckluftanlagen"/>
    <m/>
    <n v="653"/>
    <b v="1"/>
    <b v="1"/>
    <x v="1"/>
  </r>
  <r>
    <s v="T 4.2"/>
    <s v="Installationselement"/>
    <s v="Selbsttragende, vormontierte Vorwandelemente"/>
    <m/>
    <n v="654"/>
    <b v="1"/>
    <b v="1"/>
    <x v="1"/>
  </r>
  <r>
    <s v="T 4.3"/>
    <s v="Wasser-, Abwasseraufbereitung"/>
    <s v="Apparate und Anlagen für die Aufbereitung von Trink-, Brauch- und Abwasser wie Pumpen, Filter, Siebe, Rechen, Desinfektionsanlagen und dgl."/>
    <m/>
    <n v="655"/>
    <b v="1"/>
    <b v="0"/>
    <x v="1"/>
  </r>
  <r>
    <s v="T 4.4"/>
    <s v="Versorgungsleitung"/>
    <s v="Leitungen für die Versorgung von Bauwerken mit Kalt- und Warmwasser, einschliesslich Ventile, Messgeräte, Dämmungen und dgl."/>
    <m/>
    <n v="656"/>
    <b v="0"/>
    <b v="0"/>
    <x v="1"/>
  </r>
  <r>
    <s v="T 4.5"/>
    <s v=" Entsorgungsleitung"/>
    <s v="Im Bauwerk liegende Sammelleitungen, Fallleitungen, Grundleitungen, Einläufe, einschliesslich Anschlüsse, Entlüftungen, Dämmungen und dgl."/>
    <m/>
    <n v="657"/>
    <b v="1"/>
    <b v="1"/>
    <x v="1"/>
  </r>
  <r>
    <s v="T 4.6"/>
    <s v="Gasanlage"/>
    <s v="Gasverteilungen und Anschlussstellen"/>
    <m/>
    <n v="658"/>
    <b v="1"/>
    <b v="0"/>
    <x v="1"/>
  </r>
  <r>
    <s v="T 4.7"/>
    <s v="Druckluft-, Vakuumanlage"/>
    <s v="Verteilleitungen und Anschlussstellen für Druckluft- und Vakuumanlagen"/>
    <m/>
    <n v="659"/>
    <b v="1"/>
    <b v="1"/>
    <x v="1"/>
  </r>
  <r>
    <s v="T 5"/>
    <s v="Transportanlage"/>
    <s v="Anlagen zur Beförderung von Personen und Lasten"/>
    <m/>
    <n v="660"/>
    <b v="1"/>
    <b v="1"/>
    <x v="102"/>
  </r>
  <r>
    <s v="T 5.1"/>
    <s v="Personen-, Lastenaufzug"/>
    <s v="Personen- und Lastenaufzüge, einschliesslich Antrieb, Steuerung, Kabinenbeleuchtung und -ausstattung"/>
    <m/>
    <n v="661"/>
    <b v="1"/>
    <b v="1"/>
    <x v="103"/>
  </r>
  <r>
    <s v="T 5.2"/>
    <s v="Fahrtreppe, Fahrsteig"/>
    <s v="Fahrtreppen, horizontale und geneigte Fahrsteige, einschliesslich Antrieb und Steuerung"/>
    <m/>
    <n v="662"/>
    <b v="1"/>
    <b v="1"/>
    <x v="104"/>
  </r>
  <r>
    <s v="T 5.3"/>
    <s v="Hubtisch, Verladestation, Spezialaufzug"/>
    <s v="Hubtische, Verladestationen, Aufzüge, Befahranlagen für Fassaden und Dächer sowie Schrägaufzüge, einschliesslich Antrieb und Steuerung"/>
    <m/>
    <n v="663"/>
    <b v="1"/>
    <b v="0"/>
    <x v="1"/>
  </r>
  <r>
    <s v="T 5.4"/>
    <s v="Parkieranlage"/>
    <s v="Mechanische Parkieranlagen, einschliesslich Antrieb und Steuerung"/>
    <m/>
    <n v="664"/>
    <b v="1"/>
    <b v="1"/>
    <x v="105"/>
  </r>
  <r>
    <s v="T 5.5"/>
    <s v="Krananlage"/>
    <s v="Eingebaute Krananlagen, einschliesslich Antrieb und Steuerung"/>
    <m/>
    <n v="665"/>
    <b v="1"/>
    <b v="1"/>
    <x v="106"/>
  </r>
  <r>
    <s v="T 5.6"/>
    <s v="Seilbahn"/>
    <s v="Antrieb, Kabel, Umlenkrollen sowie Kabinen, Sessel oder Bügel der Seilbahn, einschliesslich Steuerung_x000a_Hinweis: Konstruktion Kunstbauten (O);_x000a_Mast (O 7.1)"/>
    <m/>
    <n v="666"/>
    <b v="1"/>
    <b v="0"/>
    <x v="1"/>
  </r>
  <r>
    <s v="T 6"/>
    <s v="Kunstwerk"/>
    <s v="Künstlerisch gestaltete Objekte oder Bauteile"/>
    <m/>
    <n v="667"/>
    <b v="1"/>
    <b v="1"/>
    <x v="1"/>
  </r>
  <r>
    <s v="T 6.1"/>
    <s v="Kunstobjekt"/>
    <s v="Bewegliche, nicht fest eingebaute Kunstobjekte wie Skulpturen, Gemälde und dgl."/>
    <m/>
    <n v="668"/>
    <b v="1"/>
    <b v="1"/>
    <x v="1"/>
  </r>
  <r>
    <s v="T 6.2"/>
    <s v="Künstlerisch gestaltetes Bauwerk"/>
    <s v="Fest eingebaute, künstlerisch gestaltete Bauteile wie Reliefs, Mosaiken und dgl., einschliesslich Honorare"/>
    <m/>
    <n v="669"/>
    <b v="1"/>
    <b v="1"/>
    <x v="1"/>
  </r>
  <r>
    <s v="V"/>
    <s v="Planungskosten"/>
    <s v="Planungs- und Nebenkosten von Planern, Unternehmern und Auftraggebern"/>
    <m/>
    <n v="670"/>
    <b v="1"/>
    <b v="1"/>
    <x v="0"/>
  </r>
  <r>
    <s v="V 1"/>
    <s v="Planer"/>
    <s v="Honorare und Nebenkosten für Planer"/>
    <m/>
    <n v="671"/>
    <b v="1"/>
    <b v="0"/>
    <x v="0"/>
  </r>
  <r>
    <s v="V 1.1"/>
    <s v="Architekt"/>
    <s v="Honorare für Architekten, einschliesslich Nebenkosten wie Spesen, Dokumentationskosten und dgl."/>
    <m/>
    <n v="672"/>
    <b v="1"/>
    <b v="0"/>
    <x v="0"/>
  </r>
  <r>
    <s v="V 1.2"/>
    <s v="Bauingenieur"/>
    <s v="Honorare für Bauingenieur, einschliesslich Nebenkosten wie Spesen, Dokumentationskosten und dgl."/>
    <m/>
    <n v="673"/>
    <b v="0"/>
    <b v="0"/>
    <x v="0"/>
  </r>
  <r>
    <s v="V 1.3"/>
    <s v="Fachingenieure Gebäudetechnik"/>
    <s v="Honorare für Elektroingenieure und Fachingenieure der Gebäudetechnik, einschliesslich Nebenkosten wie Spesen, Dokumentationskosten und dgl."/>
    <m/>
    <n v="674"/>
    <b v="0"/>
    <b v="0"/>
    <x v="0"/>
  </r>
  <r>
    <s v="V 1.4"/>
    <s v="Spezialist"/>
    <s v="Honorare für Spezialisten, einschliesslich Nebenkosten wie Spesen, Dokumentationskosten und dgl."/>
    <m/>
    <n v="675"/>
    <b v="0"/>
    <b v="0"/>
    <x v="0"/>
  </r>
  <r>
    <s v="V 1.5"/>
    <s v="Generalplaner, Planergemeinschaft"/>
    <s v="Honorare für Generalplaner und Planergemeinschaften, einschliesslich Nebenkosten wie Spesen, Dokumentationskosten und dgl."/>
    <m/>
    <n v="676"/>
    <b v="0"/>
    <b v="0"/>
    <x v="0"/>
  </r>
  <r>
    <s v="V 2"/>
    <s v="Unternehmer"/>
    <s v="Vergütung von Leistungen des Unternehmers zur Planung sowie zur Vorbereitung der Bewirtschaftung"/>
    <m/>
    <n v="679"/>
    <b v="1"/>
    <b v="1"/>
    <x v="0"/>
  </r>
  <r>
    <s v="V 2.1"/>
    <s v="Beratung Planung"/>
    <s v="Vergütung von Leistungen des Unternehmers zur Planung"/>
    <m/>
    <n v="680"/>
    <b v="1"/>
    <b v="1"/>
    <x v="0"/>
  </r>
  <r>
    <s v="V 2.2"/>
    <s v="Vorbereitung Betrieb, Nutzung"/>
    <s v="Vergütung von Leistungen des Unternehmers zur Vorbereitung der Bewirtschaftung"/>
    <m/>
    <n v="681"/>
    <b v="1"/>
    <b v="1"/>
    <x v="0"/>
  </r>
  <r>
    <s v="V 3"/>
    <s v="Auftraggeber"/>
    <s v="Vergütung von Leistungen  des Auftraggebers und kalkulatorische Kosten von Eigenleistungen zur Planung"/>
    <m/>
    <n v="682"/>
    <b v="1"/>
    <b v="1"/>
    <x v="0"/>
  </r>
  <r>
    <s v="V 3.1"/>
    <s v="Auswahlverfahren"/>
    <s v="Vergütung von Leistungen des Auftraggebers, der Teilnehmer an Auswahlverfahren, der Jury und Experten, einschliesslich Preisgelder, Einkauf von Ideen, Projekten und dgl. "/>
    <m/>
    <n v="683"/>
    <b v="1"/>
    <b v="1"/>
    <x v="0"/>
  </r>
  <r>
    <s v="V 3.2"/>
    <s v="Eigentümer"/>
    <s v="Vergütung von Leistungen des Eigentümers und kalkulatorische Kosten von Eigenleistungen zur Planung und Realisierung, einschliesslich Nebenkosten"/>
    <m/>
    <n v="684"/>
    <b v="1"/>
    <b v="0"/>
    <x v="0"/>
  </r>
  <r>
    <s v="V 3.3"/>
    <s v="Betreiber"/>
    <s v="Vergütung von Leistungen des Betreibers und kalkulatorische Kosten von Eigenleistungen zur Planung und Realisierung, einschliesslich Nebenkosten"/>
    <m/>
    <n v="685"/>
    <b v="1"/>
    <b v="0"/>
    <x v="0"/>
  </r>
  <r>
    <s v="V 3.4"/>
    <s v="Nutzer"/>
    <s v="Vergütung von Leistungen des Nutzers und kalkulatorische Kosten von Eigenleistungen zur Planung und Realisierung, einschliesslich Nebenkosten"/>
    <m/>
    <n v="686"/>
    <b v="1"/>
    <b v="0"/>
    <x v="0"/>
  </r>
  <r>
    <s v="V 3.5"/>
    <s v="Berater"/>
    <s v="Vergütung von Leistungen des Beraters des Auftraggebers zur Planung und Realisierung, einschliesslich Nebenkosten"/>
    <m/>
    <n v="687"/>
    <b v="1"/>
    <b v="0"/>
    <x v="0"/>
  </r>
  <r>
    <s v="W"/>
    <s v="Nebenkosten zu Erstellung"/>
    <s v="Nebenkosten zu Erstellung wie Gebühren, Versicherungsprämien, Kapitalkosten, Entschädigungen, Vergütungen für Öffentlichkeitsarbeit und dgl."/>
    <m/>
    <n v="690"/>
    <b v="1"/>
    <b v="1"/>
    <x v="0"/>
  </r>
  <r>
    <s v="W 1"/>
    <s v="Bewilligung, Gebühr"/>
    <s v="Gebühren für behördliche Prüfungen, Bewilligungen, Abnahmen sowie Anschlussgebühren und Ersatzabgaben"/>
    <m/>
    <n v="691"/>
    <b v="1"/>
    <b v="1"/>
    <x v="0"/>
  </r>
  <r>
    <s v="W 1.1"/>
    <s v="Bewilligung"/>
    <s v="Gebühren für behördliche Prüfungen, Bewilligungen, Abnahmen"/>
    <m/>
    <n v="692"/>
    <b v="1"/>
    <b v="0"/>
    <x v="0"/>
  </r>
  <r>
    <s v="W 1.2"/>
    <s v="Gebühr"/>
    <s v="Gebühren für Anschluss ans Versorgungsnetz und Ersatzabgaben"/>
    <m/>
    <n v="693"/>
    <b v="1"/>
    <b v="1"/>
    <x v="0"/>
  </r>
  <r>
    <s v="W 2"/>
    <s v="Versicherung, Garantie"/>
    <s v="Versicherungen, Garantien gegenüber Dritten und dgl."/>
    <m/>
    <n v="694"/>
    <b v="1"/>
    <b v="1"/>
    <x v="0"/>
  </r>
  <r>
    <s v="W 2.1"/>
    <s v="Versicherung"/>
    <s v="Versicherungen wie Bauzeit-, Bauwesen-, Bauherren-Haftpflichtversicherungen und dgl."/>
    <m/>
    <n v="695"/>
    <b v="1"/>
    <b v="1"/>
    <x v="0"/>
  </r>
  <r>
    <s v="W 2.2"/>
    <s v="Garantie"/>
    <s v="Absicherung von Garantien gegenüber dem Auftraggeber"/>
    <m/>
    <n v="696"/>
    <b v="1"/>
    <b v="1"/>
    <x v="0"/>
  </r>
  <r>
    <s v="W 2.3"/>
    <s v="Rückvergütung"/>
    <s v="Rückvergütungen für Schäden"/>
    <m/>
    <n v="697"/>
    <b v="1"/>
    <b v="1"/>
    <x v="0"/>
  </r>
  <r>
    <s v="W 3"/>
    <s v="Kapitalkosten zu Grundstück"/>
    <s v="Kosten für Eigen- und Fremdkapital"/>
    <m/>
    <n v="698"/>
    <b v="0"/>
    <b v="1"/>
    <x v="0"/>
  </r>
  <r>
    <s v="W 3.1"/>
    <s v="Kapitalkosten zu Grundstück"/>
    <s v="Kosten für das Eigen- und Fremdkapital zu Grundstückskosten"/>
    <m/>
    <n v="699"/>
    <b v="1"/>
    <b v="1"/>
    <x v="0"/>
  </r>
  <r>
    <s v="W 3.2"/>
    <s v="Kapitalkosten zu Erstellung"/>
    <s v="Kosten für Eigen- und Fremdkapital zu Erstellungskosten einschliesslich Mehrwertsteuer"/>
    <m/>
    <n v="700"/>
    <b v="1"/>
    <b v="0"/>
    <x v="0"/>
  </r>
  <r>
    <s v="W 4"/>
    <s v="Bewirtung, Öffentlichkeitsarbeit, Entschädigung"/>
    <s v="Bewirtungen, Öffentlichkeitsarbeit,  Entschädigungen und dgl."/>
    <m/>
    <n v="701"/>
    <b v="1"/>
    <b v="1"/>
    <x v="0"/>
  </r>
  <r>
    <s v="W 4.1"/>
    <s v="Bewirtungskosten"/>
    <s v="Kosten für Anlässe wie Grundsteinlegung, Aufrichte, Eröffnung und dgl."/>
    <m/>
    <n v="702"/>
    <b v="1"/>
    <b v="1"/>
    <x v="0"/>
  </r>
  <r>
    <s v="W 4.2"/>
    <s v="Öffentlichkeitsarbeit"/>
    <s v="Kosten für Werbung und Information"/>
    <m/>
    <n v="703"/>
    <b v="1"/>
    <b v="1"/>
    <x v="0"/>
  </r>
  <r>
    <s v="W 4.3"/>
    <s v="Entschädigung, Bewachung"/>
    <s v="Entschädigungen an Dritte für materielle Schäden und  Beeinträchtigungen, Miete von fremdem Grund sowie  Bewachungen und Objektschutz bis zur Inbetriebnahme der gebrauchstauglichen und mängelfreien Anlage"/>
    <m/>
    <n v="704"/>
    <b v="0"/>
    <b v="0"/>
    <x v="0"/>
  </r>
  <r>
    <s v="W 5"/>
    <s v="Inbetriebnahme"/>
    <s v="Inbetriebnahme der gebrauchstauglichen und mängelfreien Anlage"/>
    <m/>
    <n v="705"/>
    <b v="1"/>
    <b v="1"/>
    <x v="0"/>
  </r>
  <r>
    <s v="W 5.1"/>
    <s v="Inbetriebnahme bauliche Anlage"/>
    <s v="Inbetriebnahme der baulichen Anlage, einschliesslich Betriebsdokumentation und dgl."/>
    <m/>
    <n v="706"/>
    <b v="0"/>
    <b v="1"/>
    <x v="0"/>
  </r>
  <r>
    <s v="W 6"/>
    <s v="Vermietung, Verkauf"/>
    <s v="Vergütung für Vermietung und Verkauf"/>
    <m/>
    <n v="707"/>
    <b v="1"/>
    <b v="1"/>
    <x v="0"/>
  </r>
  <r>
    <s v="W 6.1"/>
    <s v="Vergütung zu Erstvermietung"/>
    <s v="Vergütung für Erstvermietung"/>
    <m/>
    <n v="708"/>
    <b v="1"/>
    <b v="0"/>
    <x v="0"/>
  </r>
  <r>
    <s v="W 6.2"/>
    <s v="Nebenkosten zu Erstvermietung"/>
    <s v="Nebenkosten zu Erstvermietung"/>
    <m/>
    <n v="709"/>
    <b v="1"/>
    <b v="1"/>
    <x v="0"/>
  </r>
  <r>
    <s v="W 6.3"/>
    <s v="Vergütung zu Verkauf"/>
    <s v="Vergütung für Verkauf"/>
    <m/>
    <n v="710"/>
    <b v="1"/>
    <b v="1"/>
    <x v="0"/>
  </r>
  <r>
    <s v="W 6.4"/>
    <s v="Nebenkosten zu Verkauf"/>
    <s v="Nebenkosten zu Verkauf"/>
    <m/>
    <n v="711"/>
    <b v="1"/>
    <b v="1"/>
    <x v="0"/>
  </r>
  <r>
    <s v="W 7"/>
    <s v="Betriebserfolg"/>
    <s v="Betriebsaufwand und -ertrag für die Nutzung der Anlage bis Inbetriebnahme der gebrauchstauglichen und mängelfreien Anlage"/>
    <m/>
    <n v="712"/>
    <b v="1"/>
    <b v="1"/>
    <x v="0"/>
  </r>
  <r>
    <s v="W 7.1"/>
    <s v="Betriebsaufwand"/>
    <s v="Betriebsaufwand für die Nutzung der Anlage bis Inbetriebnahme der gebrauchstauglichen und mängelfreien Anlage"/>
    <m/>
    <n v="713"/>
    <b v="1"/>
    <b v="1"/>
    <x v="0"/>
  </r>
  <r>
    <s v="W 7.2"/>
    <s v="Betriebsertrag"/>
    <s v="Betriebsertrag für die Nutzung der Anlage bis Inbetriebnahme der gebrauchstauglichen und mängelfreien Anlage"/>
    <m/>
    <n v="714"/>
    <b v="1"/>
    <b v="1"/>
    <x v="0"/>
  </r>
  <r>
    <s v="Y"/>
    <s v="Reserve, Teuerung"/>
    <s v="Kalkulatorische Kosten für Unvorhergesehenes und Teuerung"/>
    <m/>
    <n v="715"/>
    <b v="1"/>
    <b v="1"/>
    <x v="0"/>
  </r>
  <r>
    <s v="Y 1"/>
    <s v="Reserve"/>
    <s v="Kalkulatorische Kosten für Unvorhergesehenes"/>
    <m/>
    <n v="716"/>
    <b v="1"/>
    <b v="1"/>
    <x v="0"/>
  </r>
  <r>
    <s v="Y 1.1"/>
    <s v="Reserve"/>
    <s v="Kalkulatorische Kosten für Unvorhergesehenes"/>
    <m/>
    <n v="717"/>
    <b v="1"/>
    <b v="1"/>
    <x v="0"/>
  </r>
  <r>
    <s v="Y 2"/>
    <s v="Teuerung"/>
    <s v="Kalkulatorische Kosten für die Teuerung während der Planung und Realisierung"/>
    <m/>
    <n v="718"/>
    <b v="1"/>
    <b v="1"/>
    <x v="0"/>
  </r>
  <r>
    <s v="Y 2.1"/>
    <s v="Teuerung"/>
    <s v="Kalkulatorische Kosten für die Teuerung während der Planung und Realisierung"/>
    <m/>
    <n v="719"/>
    <b v="1"/>
    <b v="1"/>
    <x v="0"/>
  </r>
  <r>
    <s v="Z"/>
    <s v="Mehrwertsteuer"/>
    <s v="Mehrwertsteuer zu anteiligen Anlagekosten "/>
    <m/>
    <n v="720"/>
    <b v="1"/>
    <b v="1"/>
    <x v="0"/>
  </r>
  <r>
    <s v="Z 1"/>
    <s v="Mehrwertsteuer"/>
    <s v="Mehrwertsteuer zu anteiligen Anlagekosten "/>
    <m/>
    <n v="721"/>
    <b v="1"/>
    <b v="1"/>
    <x v="0"/>
  </r>
  <r>
    <s v="Z 1.1"/>
    <s v="Mehrwertsteuer"/>
    <s v="Mehrwertsteuer zu anteiligen Anlagekosten"/>
    <m/>
    <n v="722"/>
    <b v="1"/>
    <b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AFF432-702F-4CB7-A607-29E1CBEF4815}" name="PivotTable5" cacheId="1" applyNumberFormats="0" applyBorderFormats="0" applyFontFormats="0" applyPatternFormats="0" applyAlignmentFormats="0" applyWidthHeightFormats="1" dataCaption="Werte" updatedVersion="8" minRefreshableVersion="3" useAutoFormatting="1" rowGrandTotals="0" colGrandTotals="0" itemPrintTitles="1" createdVersion="8" indent="0" compact="0" compactData="0" multipleFieldFilters="0" chartFormat="1">
  <location ref="A3:B110" firstHeaderRow="1" firstDataRow="1" firstDataCol="1"/>
  <pivotFields count="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108">
        <item m="1" x="107"/>
        <item x="0"/>
        <item x="1"/>
        <item x="1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extLst>
        <ext xmlns:x14="http://schemas.microsoft.com/office/spreadsheetml/2009/9/main" uri="{2946ED86-A175-432a-8AC1-64E0C546D7DE}">
          <x14:pivotField fillDownLabels="1"/>
        </ext>
      </extLst>
    </pivotField>
  </pivotFields>
  <rowFields count="1">
    <field x="7"/>
  </rowFields>
  <rowItems count="10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rowItems>
  <colItems count="1">
    <i/>
  </colItems>
  <dataFields count="1">
    <dataField name="Anzahl von egal, nicht editierbar" fld="7"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488013-21A5-4759-ABFB-293772C9EBD9}" name="PivotTable4" cacheId="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location ref="A4:A338" firstHeaderRow="1" firstDataRow="1" firstDataCol="1" rowPageCount="2" colPageCount="1"/>
  <pivotFields count="8">
    <pivotField showAll="0"/>
    <pivotField axis="axisRow" showAll="0">
      <items count="7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t="default"/>
      </items>
    </pivotField>
    <pivotField showAll="0">
      <items count="665">
        <item x="604"/>
        <item x="480"/>
        <item x="435"/>
        <item x="443"/>
        <item x="479"/>
        <item x="340"/>
        <item x="12"/>
        <item x="380"/>
        <item x="501"/>
        <item x="399"/>
        <item x="233"/>
        <item x="522"/>
        <item x="228"/>
        <item x="310"/>
        <item x="198"/>
        <item x="491"/>
        <item x="161"/>
        <item x="158"/>
        <item x="157"/>
        <item x="160"/>
        <item x="159"/>
        <item x="156"/>
        <item x="352"/>
        <item x="348"/>
        <item x="343"/>
        <item x="102"/>
        <item x="96"/>
        <item x="574"/>
        <item x="274"/>
        <item x="284"/>
        <item x="261"/>
        <item x="168"/>
        <item x="65"/>
        <item x="633"/>
        <item x="10"/>
        <item x="558"/>
        <item x="560"/>
        <item x="62"/>
        <item x="23"/>
        <item x="617"/>
        <item x="513"/>
        <item x="508"/>
        <item x="504"/>
        <item x="601"/>
        <item x="417"/>
        <item x="627"/>
        <item x="209"/>
        <item x="434"/>
        <item x="429"/>
        <item x="382"/>
        <item x="383"/>
        <item x="394"/>
        <item x="585"/>
        <item x="192"/>
        <item x="90"/>
        <item x="89"/>
        <item x="88"/>
        <item x="143"/>
        <item x="80"/>
        <item x="196"/>
        <item x="195"/>
        <item x="77"/>
        <item x="188"/>
        <item x="481"/>
        <item x="184"/>
        <item x="187"/>
        <item x="181"/>
        <item x="186"/>
        <item x="182"/>
        <item x="589"/>
        <item x="341"/>
        <item x="336"/>
        <item x="594"/>
        <item x="628"/>
        <item x="576"/>
        <item x="109"/>
        <item x="112"/>
        <item x="549"/>
        <item x="535"/>
        <item x="541"/>
        <item x="552"/>
        <item x="529"/>
        <item x="440"/>
        <item x="48"/>
        <item x="52"/>
        <item x="16"/>
        <item x="402"/>
        <item x="55"/>
        <item x="430"/>
        <item x="619"/>
        <item x="66"/>
        <item x="3"/>
        <item x="20"/>
        <item x="21"/>
        <item x="27"/>
        <item x="303"/>
        <item x="4"/>
        <item x="202"/>
        <item x="199"/>
        <item x="203"/>
        <item x="174"/>
        <item x="396"/>
        <item x="486"/>
        <item x="485"/>
        <item x="393"/>
        <item x="562"/>
        <item x="632"/>
        <item x="625"/>
        <item x="388"/>
        <item x="17"/>
        <item x="358"/>
        <item x="630"/>
        <item x="370"/>
        <item x="556"/>
        <item x="658"/>
        <item x="657"/>
        <item x="659"/>
        <item x="212"/>
        <item x="572"/>
        <item x="637"/>
        <item x="636"/>
        <item x="646"/>
        <item x="647"/>
        <item x="276"/>
        <item x="278"/>
        <item x="277"/>
        <item x="275"/>
        <item x="381"/>
        <item x="415"/>
        <item x="404"/>
        <item x="217"/>
        <item x="326"/>
        <item x="73"/>
        <item x="446"/>
        <item x="405"/>
        <item x="406"/>
        <item x="51"/>
        <item x="304"/>
        <item x="121"/>
        <item x="583"/>
        <item x="459"/>
        <item x="467"/>
        <item x="466"/>
        <item x="457"/>
        <item x="458"/>
        <item x="455"/>
        <item x="593"/>
        <item x="201"/>
        <item x="200"/>
        <item x="221"/>
        <item x="82"/>
        <item x="325"/>
        <item x="398"/>
        <item x="403"/>
        <item x="606"/>
        <item x="232"/>
        <item x="92"/>
        <item x="629"/>
        <item x="225"/>
        <item x="224"/>
        <item x="488"/>
        <item x="494"/>
        <item x="223"/>
        <item x="580"/>
        <item x="116"/>
        <item x="318"/>
        <item x="324"/>
        <item x="311"/>
        <item x="263"/>
        <item x="25"/>
        <item x="317"/>
        <item x="554"/>
        <item x="444"/>
        <item x="127"/>
        <item x="95"/>
        <item x="329"/>
        <item x="328"/>
        <item x="193"/>
        <item x="205"/>
        <item x="206"/>
        <item x="207"/>
        <item x="557"/>
        <item x="649"/>
        <item x="592"/>
        <item x="497"/>
        <item x="436"/>
        <item x="500"/>
        <item x="499"/>
        <item x="498"/>
        <item x="378"/>
        <item x="401"/>
        <item x="379"/>
        <item x="74"/>
        <item x="75"/>
        <item x="231"/>
        <item x="91"/>
        <item x="493"/>
        <item x="553"/>
        <item x="474"/>
        <item x="286"/>
        <item x="288"/>
        <item x="287"/>
        <item x="285"/>
        <item x="35"/>
        <item x="620"/>
        <item x="524"/>
        <item x="464"/>
        <item x="468"/>
        <item x="543"/>
        <item x="179"/>
        <item x="178"/>
        <item x="609"/>
        <item x="587"/>
        <item x="45"/>
        <item x="189"/>
        <item x="191"/>
        <item x="482"/>
        <item x="61"/>
        <item x="110"/>
        <item x="194"/>
        <item x="39"/>
        <item x="511"/>
        <item x="38"/>
        <item x="211"/>
        <item x="539"/>
        <item x="338"/>
        <item x="315"/>
        <item x="445"/>
        <item x="532"/>
        <item x="570"/>
        <item x="413"/>
        <item x="412"/>
        <item x="306"/>
        <item x="72"/>
        <item x="70"/>
        <item x="323"/>
        <item x="536"/>
        <item x="526"/>
        <item x="641"/>
        <item x="167"/>
        <item x="605"/>
        <item x="164"/>
        <item x="43"/>
        <item x="584"/>
        <item x="165"/>
        <item x="162"/>
        <item x="163"/>
        <item x="166"/>
        <item x="122"/>
        <item x="107"/>
        <item x="638"/>
        <item x="582"/>
        <item x="301"/>
        <item x="588"/>
        <item x="622"/>
        <item x="264"/>
        <item x="262"/>
        <item x="60"/>
        <item x="83"/>
        <item x="471"/>
        <item x="542"/>
        <item x="538"/>
        <item x="386"/>
        <item x="387"/>
        <item x="249"/>
        <item x="254"/>
        <item x="251"/>
        <item x="252"/>
        <item x="250"/>
        <item x="253"/>
        <item x="9"/>
        <item x="0"/>
        <item x="1"/>
        <item x="2"/>
        <item x="312"/>
        <item x="7"/>
        <item x="462"/>
        <item x="409"/>
        <item x="322"/>
        <item x="461"/>
        <item x="360"/>
        <item x="24"/>
        <item x="180"/>
        <item x="385"/>
        <item x="610"/>
        <item x="477"/>
        <item x="650"/>
        <item x="651"/>
        <item x="569"/>
        <item x="320"/>
        <item x="84"/>
        <item x="85"/>
        <item x="438"/>
        <item x="214"/>
        <item x="81"/>
        <item x="216"/>
        <item x="215"/>
        <item x="78"/>
        <item x="227"/>
        <item x="226"/>
        <item x="397"/>
        <item x="559"/>
        <item x="561"/>
        <item x="105"/>
        <item x="99"/>
        <item x="602"/>
        <item x="140"/>
        <item x="331"/>
        <item x="141"/>
        <item x="137"/>
        <item x="599"/>
        <item x="136"/>
        <item x="138"/>
        <item x="135"/>
        <item x="139"/>
        <item x="643"/>
        <item x="645"/>
        <item x="644"/>
        <item x="545"/>
        <item x="591"/>
        <item x="555"/>
        <item x="230"/>
        <item x="308"/>
        <item x="347"/>
        <item x="465"/>
        <item x="86"/>
        <item x="69"/>
        <item x="87"/>
        <item x="442"/>
        <item x="50"/>
        <item x="47"/>
        <item x="611"/>
        <item x="297"/>
        <item x="354"/>
        <item x="356"/>
        <item x="614"/>
        <item x="355"/>
        <item x="613"/>
        <item x="243"/>
        <item x="248"/>
        <item x="245"/>
        <item x="246"/>
        <item x="244"/>
        <item x="247"/>
        <item x="298"/>
        <item x="598"/>
        <item x="596"/>
        <item x="618"/>
        <item x="414"/>
        <item x="483"/>
        <item x="487"/>
        <item x="176"/>
        <item x="411"/>
        <item x="377"/>
        <item x="512"/>
        <item x="507"/>
        <item x="503"/>
        <item x="496"/>
        <item x="531"/>
        <item x="125"/>
        <item x="148"/>
        <item x="147"/>
        <item x="144"/>
        <item x="575"/>
        <item x="142"/>
        <item x="146"/>
        <item x="145"/>
        <item x="108"/>
        <item x="530"/>
        <item x="361"/>
        <item x="476"/>
        <item x="93"/>
        <item x="424"/>
        <item x="425"/>
        <item x="470"/>
        <item x="432"/>
        <item x="431"/>
        <item x="53"/>
        <item x="296"/>
        <item x="395"/>
        <item x="433"/>
        <item x="268"/>
        <item x="270"/>
        <item x="269"/>
        <item x="273"/>
        <item x="265"/>
        <item x="271"/>
        <item x="272"/>
        <item x="663"/>
        <item x="266"/>
        <item x="392"/>
        <item x="337"/>
        <item x="345"/>
        <item x="350"/>
        <item x="342"/>
        <item x="123"/>
        <item x="319"/>
        <item x="523"/>
        <item x="635"/>
        <item x="654"/>
        <item x="6"/>
        <item x="623"/>
        <item x="656"/>
        <item x="49"/>
        <item x="46"/>
        <item x="8"/>
        <item x="63"/>
        <item x="631"/>
        <item x="236"/>
        <item x="294"/>
        <item x="291"/>
        <item x="292"/>
        <item x="290"/>
        <item x="293"/>
        <item x="353"/>
        <item x="349"/>
        <item x="344"/>
        <item x="525"/>
        <item x="478"/>
        <item x="484"/>
        <item x="333"/>
        <item x="564"/>
        <item x="648"/>
        <item x="475"/>
        <item x="295"/>
        <item x="5"/>
        <item x="335"/>
        <item x="608"/>
        <item x="175"/>
        <item x="57"/>
        <item x="321"/>
        <item x="616"/>
        <item x="615"/>
        <item x="451"/>
        <item x="450"/>
        <item x="634"/>
        <item x="391"/>
        <item x="237"/>
        <item x="242"/>
        <item x="239"/>
        <item x="240"/>
        <item x="238"/>
        <item x="241"/>
        <item x="439"/>
        <item x="365"/>
        <item x="368"/>
        <item x="364"/>
        <item x="33"/>
        <item x="369"/>
        <item x="367"/>
        <item x="31"/>
        <item x="34"/>
        <item x="366"/>
        <item x="32"/>
        <item x="30"/>
        <item x="29"/>
        <item x="463"/>
        <item x="390"/>
        <item x="527"/>
        <item x="126"/>
        <item x="359"/>
        <item x="111"/>
        <item x="566"/>
        <item x="42"/>
        <item x="234"/>
        <item x="267"/>
        <item x="416"/>
        <item x="661"/>
        <item x="660"/>
        <item x="44"/>
        <item x="516"/>
        <item x="517"/>
        <item x="521"/>
        <item x="520"/>
        <item x="371"/>
        <item x="373"/>
        <item x="372"/>
        <item x="586"/>
        <item x="642"/>
        <item x="314"/>
        <item x="332"/>
        <item x="514"/>
        <item x="509"/>
        <item x="518"/>
        <item x="505"/>
        <item x="213"/>
        <item x="376"/>
        <item x="400"/>
        <item x="472"/>
        <item x="547"/>
        <item x="113"/>
        <item x="426"/>
        <item x="456"/>
        <item x="119"/>
        <item x="41"/>
        <item x="384"/>
        <item x="208"/>
        <item x="495"/>
        <item x="64"/>
        <item x="28"/>
        <item x="185"/>
        <item x="37"/>
        <item x="612"/>
        <item x="115"/>
        <item x="59"/>
        <item x="428"/>
        <item x="408"/>
        <item x="548"/>
        <item x="346"/>
        <item x="568"/>
        <item x="534"/>
        <item x="229"/>
        <item x="490"/>
        <item x="197"/>
        <item x="104"/>
        <item x="98"/>
        <item x="537"/>
        <item x="177"/>
        <item x="502"/>
        <item x="515"/>
        <item x="510"/>
        <item x="519"/>
        <item x="506"/>
        <item x="621"/>
        <item x="469"/>
        <item x="173"/>
        <item x="170"/>
        <item x="171"/>
        <item x="169"/>
        <item x="172"/>
        <item x="339"/>
        <item x="279"/>
        <item x="281"/>
        <item x="283"/>
        <item x="282"/>
        <item x="280"/>
        <item x="422"/>
        <item x="389"/>
        <item x="36"/>
        <item x="410"/>
        <item x="579"/>
        <item x="546"/>
        <item x="449"/>
        <item x="79"/>
        <item x="305"/>
        <item x="204"/>
        <item x="190"/>
        <item x="114"/>
        <item x="94"/>
        <item x="327"/>
        <item x="120"/>
        <item x="577"/>
        <item x="363"/>
        <item x="662"/>
        <item x="533"/>
        <item x="351"/>
        <item x="302"/>
        <item x="452"/>
        <item x="528"/>
        <item x="544"/>
        <item x="103"/>
        <item x="97"/>
        <item x="607"/>
        <item x="334"/>
        <item x="492"/>
        <item x="210"/>
        <item x="453"/>
        <item x="307"/>
        <item x="124"/>
        <item x="235"/>
        <item x="565"/>
        <item x="423"/>
        <item x="489"/>
        <item x="460"/>
        <item x="19"/>
        <item x="299"/>
        <item x="300"/>
        <item x="18"/>
        <item x="454"/>
        <item x="71"/>
        <item x="58"/>
        <item x="67"/>
        <item x="571"/>
        <item x="309"/>
        <item x="218"/>
        <item x="222"/>
        <item x="220"/>
        <item x="624"/>
        <item x="15"/>
        <item x="419"/>
        <item x="313"/>
        <item x="407"/>
        <item x="56"/>
        <item x="106"/>
        <item x="101"/>
        <item x="100"/>
        <item x="653"/>
        <item x="655"/>
        <item x="578"/>
        <item x="68"/>
        <item x="567"/>
        <item x="573"/>
        <item x="581"/>
        <item x="563"/>
        <item x="437"/>
        <item x="13"/>
        <item x="652"/>
        <item x="11"/>
        <item x="640"/>
        <item x="639"/>
        <item x="22"/>
        <item x="316"/>
        <item x="118"/>
        <item x="421"/>
        <item x="14"/>
        <item x="626"/>
        <item x="357"/>
        <item x="420"/>
        <item x="448"/>
        <item x="447"/>
        <item x="183"/>
        <item x="219"/>
        <item x="76"/>
        <item x="595"/>
        <item x="133"/>
        <item x="330"/>
        <item x="134"/>
        <item x="130"/>
        <item x="597"/>
        <item x="129"/>
        <item x="131"/>
        <item x="128"/>
        <item x="132"/>
        <item x="255"/>
        <item x="260"/>
        <item x="257"/>
        <item x="258"/>
        <item x="256"/>
        <item x="259"/>
        <item x="603"/>
        <item x="600"/>
        <item x="154"/>
        <item x="155"/>
        <item x="151"/>
        <item x="418"/>
        <item x="54"/>
        <item x="427"/>
        <item x="40"/>
        <item x="152"/>
        <item x="149"/>
        <item x="150"/>
        <item x="153"/>
        <item x="540"/>
        <item x="551"/>
        <item x="289"/>
        <item x="441"/>
        <item x="375"/>
        <item x="374"/>
        <item x="26"/>
        <item x="362"/>
        <item x="590"/>
        <item x="473"/>
        <item x="550"/>
        <item x="117"/>
        <item t="default"/>
      </items>
    </pivotField>
    <pivotField showAll="0">
      <items count="711">
        <item x="149"/>
        <item x="385"/>
        <item x="384"/>
        <item x="383"/>
        <item x="47"/>
        <item x="46"/>
        <item x="464"/>
        <item x="71"/>
        <item x="438"/>
        <item x="632"/>
        <item x="326"/>
        <item x="686"/>
        <item x="396"/>
        <item x="414"/>
        <item x="354"/>
        <item x="350"/>
        <item x="345"/>
        <item x="13"/>
        <item x="107"/>
        <item x="116"/>
        <item x="238"/>
        <item x="644"/>
        <item x="613"/>
        <item x="614"/>
        <item x="110"/>
        <item x="141"/>
        <item x="602"/>
        <item x="604"/>
        <item x="106"/>
        <item x="651"/>
        <item x="336"/>
        <item x="173"/>
        <item x="125"/>
        <item x="155"/>
        <item x="641"/>
        <item x="129"/>
        <item x="637"/>
        <item x="95"/>
        <item x="101"/>
        <item x="136"/>
        <item x="134"/>
        <item x="127"/>
        <item x="586"/>
        <item x="94"/>
        <item x="635"/>
        <item x="333"/>
        <item x="332"/>
        <item x="103"/>
        <item x="97"/>
        <item x="102"/>
        <item x="96"/>
        <item x="609"/>
        <item x="612"/>
        <item x="114"/>
        <item x="618"/>
        <item x="617"/>
        <item x="616"/>
        <item x="148"/>
        <item x="120"/>
        <item x="121"/>
        <item x="68"/>
        <item x="65"/>
        <item x="436"/>
        <item x="370"/>
        <item x="656"/>
        <item x="10"/>
        <item x="126"/>
        <item x="646"/>
        <item x="587"/>
        <item x="622"/>
        <item x="623"/>
        <item x="23"/>
        <item x="367"/>
        <item x="389"/>
        <item x="60"/>
        <item x="645"/>
        <item x="153"/>
        <item x="166"/>
        <item x="172"/>
        <item x="160"/>
        <item x="253"/>
        <item x="247"/>
        <item x="293"/>
        <item x="241"/>
        <item x="259"/>
        <item x="163"/>
        <item x="169"/>
        <item x="157"/>
        <item x="150"/>
        <item x="117"/>
        <item x="401"/>
        <item x="176"/>
        <item x="442"/>
        <item x="440"/>
        <item x="446"/>
        <item x="443"/>
        <item x="448"/>
        <item x="449"/>
        <item x="398"/>
        <item x="48"/>
        <item x="394"/>
        <item x="50"/>
        <item x="49"/>
        <item x="397"/>
        <item x="625"/>
        <item x="79"/>
        <item x="195"/>
        <item x="194"/>
        <item x="76"/>
        <item x="187"/>
        <item x="183"/>
        <item x="503"/>
        <item x="501"/>
        <item x="500"/>
        <item x="182"/>
        <item x="200"/>
        <item x="185"/>
        <item x="181"/>
        <item x="180"/>
        <item x="190"/>
        <item x="186"/>
        <item x="499"/>
        <item x="502"/>
        <item x="207"/>
        <item x="196"/>
        <item x="498"/>
        <item x="511"/>
        <item x="512"/>
        <item x="513"/>
        <item x="514"/>
        <item x="343"/>
        <item x="331"/>
        <item x="298"/>
        <item x="108"/>
        <item x="236"/>
        <item x="522"/>
        <item x="418"/>
        <item x="52"/>
        <item x="15"/>
        <item x="359"/>
        <item x="545"/>
        <item x="544"/>
        <item x="571"/>
        <item x="460"/>
        <item x="461"/>
        <item x="643"/>
        <item x="237"/>
        <item x="14"/>
        <item x="305"/>
        <item x="135"/>
        <item x="128"/>
        <item x="409"/>
        <item x="412"/>
        <item x="416"/>
        <item x="388"/>
        <item x="5"/>
        <item x="224"/>
        <item x="222"/>
        <item x="221"/>
        <item x="219"/>
        <item x="216"/>
        <item x="319"/>
        <item x="317"/>
        <item x="510"/>
        <item x="509"/>
        <item x="45"/>
        <item x="395"/>
        <item x="17"/>
        <item x="361"/>
        <item x="382"/>
        <item x="703"/>
        <item x="702"/>
        <item x="704"/>
        <item x="601"/>
        <item x="211"/>
        <item x="658"/>
        <item x="691"/>
        <item x="566"/>
        <item x="434"/>
        <item x="218"/>
        <item x="508"/>
        <item x="620"/>
        <item x="161"/>
        <item x="232"/>
        <item x="480"/>
        <item x="203"/>
        <item x="206"/>
        <item x="198"/>
        <item x="199"/>
        <item x="505"/>
        <item x="201"/>
        <item x="202"/>
        <item x="82"/>
        <item x="81"/>
        <item x="265"/>
        <item x="304"/>
        <item x="488"/>
        <item x="454"/>
        <item x="226"/>
        <item x="518"/>
        <item x="459"/>
        <item x="290"/>
        <item x="433"/>
        <item x="280"/>
        <item x="285"/>
        <item x="225"/>
        <item x="296"/>
        <item x="256"/>
        <item x="250"/>
        <item x="244"/>
        <item x="262"/>
        <item x="517"/>
        <item x="435"/>
        <item x="315"/>
        <item x="491"/>
        <item x="478"/>
        <item x="479"/>
        <item x="320"/>
        <item x="286"/>
        <item x="291"/>
        <item x="276"/>
        <item x="281"/>
        <item x="251"/>
        <item x="655"/>
        <item x="245"/>
        <item x="288"/>
        <item x="278"/>
        <item x="283"/>
        <item x="239"/>
        <item x="263"/>
        <item x="257"/>
        <item x="61"/>
        <item x="62"/>
        <item x="390"/>
        <item x="20"/>
        <item x="364"/>
        <item x="342"/>
        <item x="25"/>
        <item x="369"/>
        <item x="596"/>
        <item x="610"/>
        <item x="72"/>
        <item x="465"/>
        <item x="583"/>
        <item x="463"/>
        <item x="105"/>
        <item x="100"/>
        <item x="694"/>
        <item x="12"/>
        <item x="455"/>
        <item x="456"/>
        <item x="447"/>
        <item x="402"/>
        <item x="526"/>
        <item x="525"/>
        <item x="378"/>
        <item x="417"/>
        <item x="393"/>
        <item x="66"/>
        <item x="43"/>
        <item x="38"/>
        <item x="39"/>
        <item x="37"/>
        <item x="36"/>
        <item x="40"/>
        <item x="35"/>
        <item x="42"/>
        <item x="41"/>
        <item x="299"/>
        <item x="3"/>
        <item x="0"/>
        <item x="4"/>
        <item x="1"/>
        <item x="564"/>
        <item x="553"/>
        <item x="552"/>
        <item x="485"/>
        <item x="458"/>
        <item x="489"/>
        <item x="178"/>
        <item x="177"/>
        <item x="653"/>
        <item x="188"/>
        <item x="193"/>
        <item x="204"/>
        <item x="192"/>
        <item x="228"/>
        <item x="340"/>
        <item x="659"/>
        <item x="231"/>
        <item x="210"/>
        <item x="516"/>
        <item x="209"/>
        <item x="561"/>
        <item x="316"/>
        <item x="308"/>
        <item x="151"/>
        <item x="212"/>
        <item x="70"/>
        <item x="554"/>
        <item x="565"/>
        <item x="162"/>
        <item x="621"/>
        <item x="649"/>
        <item x="683"/>
        <item x="682"/>
        <item x="681"/>
        <item x="9"/>
        <item x="327"/>
        <item x="325"/>
        <item x="115"/>
        <item x="303"/>
        <item x="302"/>
        <item x="191"/>
        <item x="197"/>
        <item x="312"/>
        <item x="515"/>
        <item x="230"/>
        <item x="306"/>
        <item x="441"/>
        <item x="266"/>
        <item x="268"/>
        <item x="269"/>
        <item x="274"/>
        <item x="143"/>
        <item x="137"/>
        <item x="130"/>
        <item x="144"/>
        <item x="605"/>
        <item x="524"/>
        <item x="301"/>
        <item x="492"/>
        <item x="568"/>
        <item x="567"/>
        <item x="399"/>
        <item x="156"/>
        <item x="2"/>
        <item x="54"/>
        <item x="323"/>
        <item x="7"/>
        <item x="483"/>
        <item x="324"/>
        <item x="642"/>
        <item x="638"/>
        <item x="482"/>
        <item x="227"/>
        <item x="368"/>
        <item x="24"/>
        <item x="400"/>
        <item x="53"/>
        <item x="504"/>
        <item x="662"/>
        <item x="664"/>
        <item x="665"/>
        <item x="667"/>
        <item x="663"/>
        <item x="666"/>
        <item x="661"/>
        <item x="179"/>
        <item x="654"/>
        <item x="648"/>
        <item x="696"/>
        <item x="695"/>
        <item x="598"/>
        <item x="322"/>
        <item x="159"/>
        <item x="74"/>
        <item x="213"/>
        <item x="80"/>
        <item x="215"/>
        <item x="214"/>
        <item x="77"/>
        <item x="507"/>
        <item x="21"/>
        <item x="229"/>
        <item x="588"/>
        <item x="590"/>
        <item x="140"/>
        <item x="147"/>
        <item x="133"/>
        <item x="707"/>
        <item x="706"/>
        <item x="705"/>
        <item x="139"/>
        <item x="574"/>
        <item x="310"/>
        <item x="582"/>
        <item x="349"/>
        <item x="86"/>
        <item x="462"/>
        <item x="576"/>
        <item x="69"/>
        <item x="481"/>
        <item x="475"/>
        <item x="487"/>
        <item x="528"/>
        <item x="542"/>
        <item x="538"/>
        <item x="533"/>
        <item x="546"/>
        <item x="85"/>
        <item x="692"/>
        <item x="689"/>
        <item x="688"/>
        <item x="690"/>
        <item x="693"/>
        <item x="358"/>
        <item x="657"/>
        <item x="356"/>
        <item x="357"/>
        <item x="300"/>
        <item x="254"/>
        <item x="506"/>
        <item x="175"/>
        <item x="606"/>
        <item x="167"/>
        <item x="541"/>
        <item x="647"/>
        <item x="152"/>
        <item x="142"/>
        <item x="145"/>
        <item x="335"/>
        <item x="165"/>
        <item x="138"/>
        <item x="171"/>
        <item x="131"/>
        <item x="334"/>
        <item x="403"/>
        <item x="540"/>
        <item x="535"/>
        <item x="530"/>
        <item x="523"/>
        <item x="205"/>
        <item x="597"/>
        <item x="473"/>
        <item x="560"/>
        <item x="122"/>
        <item x="123"/>
        <item x="146"/>
        <item x="608"/>
        <item x="559"/>
        <item x="497"/>
        <item x="92"/>
        <item x="444"/>
        <item x="445"/>
        <item x="573"/>
        <item x="452"/>
        <item x="451"/>
        <item x="297"/>
        <item x="118"/>
        <item x="519"/>
        <item x="184"/>
        <item x="275"/>
        <item x="267"/>
        <item x="272"/>
        <item x="273"/>
        <item x="270"/>
        <item x="410"/>
        <item x="708"/>
        <item x="709"/>
        <item x="119"/>
        <item x="619"/>
        <item x="362"/>
        <item x="18"/>
        <item x="109"/>
        <item x="339"/>
        <item x="352"/>
        <item x="344"/>
        <item x="347"/>
        <item x="338"/>
        <item x="520"/>
        <item x="496"/>
        <item x="486"/>
        <item x="90"/>
        <item x="91"/>
        <item x="233"/>
        <item x="234"/>
        <item x="668"/>
        <item x="680"/>
        <item x="699"/>
        <item x="6"/>
        <item x="701"/>
        <item x="111"/>
        <item x="467"/>
        <item x="589"/>
        <item x="536"/>
        <item x="8"/>
        <item x="355"/>
        <item x="351"/>
        <item x="346"/>
        <item x="495"/>
        <item x="415"/>
        <item x="652"/>
        <item x="174"/>
        <item x="57"/>
        <item x="660"/>
        <item x="472"/>
        <item x="471"/>
        <item x="679"/>
        <item x="84"/>
        <item x="88"/>
        <item x="11"/>
        <item x="31"/>
        <item x="373"/>
        <item x="377"/>
        <item x="380"/>
        <item x="375"/>
        <item x="32"/>
        <item x="29"/>
        <item x="376"/>
        <item x="30"/>
        <item x="33"/>
        <item x="374"/>
        <item x="381"/>
        <item x="34"/>
        <item x="551"/>
        <item x="484"/>
        <item x="570"/>
        <item x="99"/>
        <item x="44"/>
        <item x="549"/>
        <item x="548"/>
        <item x="427"/>
        <item x="687"/>
        <item x="413"/>
        <item x="493"/>
        <item x="537"/>
        <item x="532"/>
        <item x="624"/>
        <item x="124"/>
        <item x="477"/>
        <item x="581"/>
        <item x="337"/>
        <item x="28"/>
        <item x="64"/>
        <item x="391"/>
        <item x="104"/>
        <item x="555"/>
        <item x="154"/>
        <item x="59"/>
        <item x="420"/>
        <item x="51"/>
        <item x="429"/>
        <item x="428"/>
        <item x="578"/>
        <item x="577"/>
        <item x="457"/>
        <item x="248"/>
        <item x="294"/>
        <item x="242"/>
        <item x="260"/>
        <item x="575"/>
        <item x="543"/>
        <item x="539"/>
        <item x="534"/>
        <item x="529"/>
        <item x="547"/>
        <item x="271"/>
        <item x="490"/>
        <item x="341"/>
        <item x="98"/>
        <item x="563"/>
        <item x="580"/>
        <item x="579"/>
        <item x="550"/>
        <item x="430"/>
        <item x="431"/>
        <item x="78"/>
        <item x="470"/>
        <item x="607"/>
        <item x="289"/>
        <item x="279"/>
        <item x="284"/>
        <item x="113"/>
        <item x="348"/>
        <item x="636"/>
        <item x="640"/>
        <item x="164"/>
        <item x="170"/>
        <item x="93"/>
        <item x="329"/>
        <item x="585"/>
        <item x="372"/>
        <item x="63"/>
        <item x="562"/>
        <item x="353"/>
        <item x="426"/>
        <item x="73"/>
        <item x="466"/>
        <item x="594"/>
        <item x="593"/>
        <item x="595"/>
        <item x="592"/>
        <item x="591"/>
        <item x="572"/>
        <item x="411"/>
        <item x="208"/>
        <item x="309"/>
        <item x="87"/>
        <item x="474"/>
        <item x="83"/>
        <item x="633"/>
        <item x="363"/>
        <item x="19"/>
        <item x="432"/>
        <item x="634"/>
        <item x="453"/>
        <item x="558"/>
        <item x="557"/>
        <item x="556"/>
        <item x="58"/>
        <item x="419"/>
        <item x="67"/>
        <item x="600"/>
        <item x="223"/>
        <item x="217"/>
        <item x="220"/>
        <item x="631"/>
        <item x="27"/>
        <item x="16"/>
        <item x="360"/>
        <item x="112"/>
        <item x="314"/>
        <item x="603"/>
        <item x="423"/>
        <item x="422"/>
        <item x="425"/>
        <item x="424"/>
        <item x="421"/>
        <item x="56"/>
        <item x="55"/>
        <item x="700"/>
        <item x="697"/>
        <item x="672"/>
        <item x="673"/>
        <item x="677"/>
        <item x="675"/>
        <item x="674"/>
        <item x="676"/>
        <item x="670"/>
        <item x="669"/>
        <item x="671"/>
        <item x="678"/>
        <item x="698"/>
        <item x="379"/>
        <item x="408"/>
        <item x="407"/>
        <item x="406"/>
        <item x="404"/>
        <item x="405"/>
        <item x="392"/>
        <item x="685"/>
        <item x="684"/>
        <item x="366"/>
        <item x="22"/>
        <item x="168"/>
        <item x="287"/>
        <item x="252"/>
        <item x="246"/>
        <item x="292"/>
        <item x="240"/>
        <item x="277"/>
        <item x="282"/>
        <item x="258"/>
        <item x="311"/>
        <item x="650"/>
        <item x="255"/>
        <item x="295"/>
        <item x="243"/>
        <item x="261"/>
        <item x="249"/>
        <item x="318"/>
        <item x="468"/>
        <item x="235"/>
        <item x="521"/>
        <item x="615"/>
        <item x="264"/>
        <item x="527"/>
        <item x="584"/>
        <item x="450"/>
        <item x="89"/>
        <item x="189"/>
        <item x="628"/>
        <item x="627"/>
        <item x="626"/>
        <item x="439"/>
        <item x="307"/>
        <item x="75"/>
        <item x="469"/>
        <item x="639"/>
        <item x="132"/>
        <item x="599"/>
        <item x="321"/>
        <item x="158"/>
        <item x="531"/>
        <item x="569"/>
        <item x="476"/>
        <item x="387"/>
        <item x="437"/>
        <item x="386"/>
        <item x="630"/>
        <item x="629"/>
        <item x="313"/>
        <item x="611"/>
        <item x="365"/>
        <item x="494"/>
        <item x="330"/>
        <item x="371"/>
        <item x="328"/>
        <item x="26"/>
        <item t="default"/>
      </items>
    </pivotField>
    <pivotField showAll="0"/>
    <pivotField axis="axisPage" showAll="0">
      <items count="3">
        <item x="1"/>
        <item x="0"/>
        <item t="default"/>
      </items>
    </pivotField>
    <pivotField axis="axisPage" showAll="0">
      <items count="3">
        <item x="0"/>
        <item x="1"/>
        <item t="default"/>
      </items>
    </pivotField>
    <pivotField showAll="0"/>
  </pivotFields>
  <rowFields count="1">
    <field x="1"/>
  </rowFields>
  <rowItems count="334">
    <i>
      <x v="35"/>
    </i>
    <i>
      <x v="36"/>
    </i>
    <i>
      <x v="37"/>
    </i>
    <i>
      <x v="38"/>
    </i>
    <i>
      <x v="39"/>
    </i>
    <i>
      <x v="40"/>
    </i>
    <i>
      <x v="41"/>
    </i>
    <i>
      <x v="42"/>
    </i>
    <i>
      <x v="43"/>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2"/>
    </i>
    <i>
      <x v="183"/>
    </i>
    <i>
      <x v="184"/>
    </i>
    <i>
      <x v="185"/>
    </i>
    <i>
      <x v="186"/>
    </i>
    <i>
      <x v="187"/>
    </i>
    <i>
      <x v="188"/>
    </i>
    <i>
      <x v="189"/>
    </i>
    <i>
      <x v="190"/>
    </i>
    <i>
      <x v="191"/>
    </i>
    <i>
      <x v="192"/>
    </i>
    <i>
      <x v="193"/>
    </i>
    <i>
      <x v="194"/>
    </i>
    <i>
      <x v="195"/>
    </i>
    <i>
      <x v="196"/>
    </i>
    <i>
      <x v="197"/>
    </i>
    <i>
      <x v="198"/>
    </i>
    <i>
      <x v="200"/>
    </i>
    <i>
      <x v="201"/>
    </i>
    <i>
      <x v="202"/>
    </i>
    <i>
      <x v="203"/>
    </i>
    <i>
      <x v="204"/>
    </i>
    <i>
      <x v="205"/>
    </i>
    <i>
      <x v="206"/>
    </i>
    <i>
      <x v="207"/>
    </i>
    <i>
      <x v="208"/>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40"/>
    </i>
    <i>
      <x v="246"/>
    </i>
    <i>
      <x v="252"/>
    </i>
    <i>
      <x v="253"/>
    </i>
    <i>
      <x v="254"/>
    </i>
    <i>
      <x v="255"/>
    </i>
    <i>
      <x v="256"/>
    </i>
    <i>
      <x v="257"/>
    </i>
    <i>
      <x v="258"/>
    </i>
    <i>
      <x v="264"/>
    </i>
    <i>
      <x v="265"/>
    </i>
    <i>
      <x v="266"/>
    </i>
    <i>
      <x v="267"/>
    </i>
    <i>
      <x v="268"/>
    </i>
    <i>
      <x v="269"/>
    </i>
    <i>
      <x v="270"/>
    </i>
    <i>
      <x v="271"/>
    </i>
    <i>
      <x v="272"/>
    </i>
    <i>
      <x v="273"/>
    </i>
    <i>
      <x v="274"/>
    </i>
    <i>
      <x v="275"/>
    </i>
    <i>
      <x v="276"/>
    </i>
    <i>
      <x v="277"/>
    </i>
    <i>
      <x v="282"/>
    </i>
    <i>
      <x v="287"/>
    </i>
    <i>
      <x v="292"/>
    </i>
    <i>
      <x v="303"/>
    </i>
    <i>
      <x v="306"/>
    </i>
    <i>
      <x v="307"/>
    </i>
    <i>
      <x v="308"/>
    </i>
    <i>
      <x v="309"/>
    </i>
    <i>
      <x v="310"/>
    </i>
    <i>
      <x v="311"/>
    </i>
    <i>
      <x v="312"/>
    </i>
    <i>
      <x v="313"/>
    </i>
    <i>
      <x v="314"/>
    </i>
    <i>
      <x v="315"/>
    </i>
    <i>
      <x v="325"/>
    </i>
    <i>
      <x v="326"/>
    </i>
    <i>
      <x v="327"/>
    </i>
    <i>
      <x v="328"/>
    </i>
    <i>
      <x v="329"/>
    </i>
    <i>
      <x v="330"/>
    </i>
    <i>
      <x v="339"/>
    </i>
    <i>
      <x v="345"/>
    </i>
    <i>
      <x v="346"/>
    </i>
    <i>
      <x v="351"/>
    </i>
    <i>
      <x v="355"/>
    </i>
    <i>
      <x v="358"/>
    </i>
    <i>
      <x v="413"/>
    </i>
    <i>
      <x v="421"/>
    </i>
    <i>
      <x v="425"/>
    </i>
    <i>
      <x v="432"/>
    </i>
    <i>
      <x v="458"/>
    </i>
    <i>
      <x v="462"/>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503"/>
    </i>
    <i>
      <x v="504"/>
    </i>
    <i>
      <x v="505"/>
    </i>
    <i>
      <x v="506"/>
    </i>
    <i>
      <x v="507"/>
    </i>
    <i>
      <x v="508"/>
    </i>
    <i>
      <x v="509"/>
    </i>
    <i>
      <x v="510"/>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9"/>
    </i>
    <i>
      <x v="560"/>
    </i>
    <i>
      <x v="561"/>
    </i>
    <i>
      <x v="562"/>
    </i>
    <i>
      <x v="563"/>
    </i>
    <i>
      <x v="564"/>
    </i>
    <i>
      <x v="570"/>
    </i>
    <i>
      <x v="571"/>
    </i>
    <i>
      <x v="572"/>
    </i>
    <i>
      <x v="573"/>
    </i>
    <i>
      <x v="574"/>
    </i>
    <i>
      <x v="575"/>
    </i>
    <i>
      <x v="576"/>
    </i>
    <i>
      <x v="577"/>
    </i>
    <i>
      <x v="578"/>
    </i>
    <i>
      <x v="579"/>
    </i>
    <i>
      <x v="580"/>
    </i>
    <i>
      <x v="581"/>
    </i>
    <i>
      <x v="582"/>
    </i>
    <i>
      <x v="592"/>
    </i>
    <i>
      <x v="593"/>
    </i>
    <i>
      <x v="598"/>
    </i>
    <i>
      <x v="603"/>
    </i>
    <i>
      <x v="609"/>
    </i>
    <i>
      <x v="614"/>
    </i>
    <i>
      <x v="619"/>
    </i>
    <i>
      <x v="626"/>
    </i>
    <i>
      <x v="633"/>
    </i>
    <i>
      <x v="634"/>
    </i>
    <i>
      <x v="635"/>
    </i>
    <i>
      <x v="659"/>
    </i>
    <i>
      <x v="660"/>
    </i>
    <i>
      <x v="661"/>
    </i>
    <i>
      <x v="662"/>
    </i>
    <i>
      <x v="663"/>
    </i>
    <i>
      <x v="664"/>
    </i>
    <i>
      <x v="665"/>
    </i>
    <i t="grand">
      <x/>
    </i>
  </rowItems>
  <colItems count="1">
    <i/>
  </colItems>
  <pageFields count="2">
    <pageField fld="5" item="1" hier="-1"/>
    <pageField fld="6"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733E7-2B2C-4B53-8706-D6AF5E86DDEB}" name="Tabelle1" displayName="Tabelle1" ref="A2:H724" totalsRowShown="0" headerRowDxfId="4">
  <autoFilter ref="A2:H724" xr:uid="{29E733E7-2B2C-4B53-8706-D6AF5E86DDEB}">
    <filterColumn colId="5">
      <filters>
        <filter val="WAHR"/>
      </filters>
    </filterColumn>
    <filterColumn colId="6">
      <filters>
        <filter val="WAHR"/>
      </filters>
    </filterColumn>
  </autoFilter>
  <tableColumns count="8">
    <tableColumn id="1" xr3:uid="{FA1FA29D-4224-4F80-9FE3-D06022B1D337}" name="Neuer Code in alter Schreibweise" dataDxfId="3">
      <calculatedColumnFormula>IF(IF(ISERROR(SEARCH(".",B3)),FALSE,TRUE),REPLACE(REPLACE(B3,2,1," "),IFERROR(FIND(".0",B3),""),2,"."),IF(LEN(B3)&gt;2,REPLACE(B3,2,1," "),B3))</calculatedColumnFormula>
    </tableColumn>
    <tableColumn id="2" xr3:uid="{40B514FE-7DB2-4DE8-AEC5-0428ABDA846F}" name="Neu"/>
    <tableColumn id="3" xr3:uid="{4B7BA3CE-E0F6-40DC-9191-B44AC1D10F0C}" name="Spalte1"/>
    <tableColumn id="4" xr3:uid="{E04C682B-9CF2-41FC-824D-8CD5BCEAF0E1}" name="Spalte2" dataDxfId="2" dataCellStyle="Standard 4"/>
    <tableColumn id="5" xr3:uid="{B018EC66-DB97-4321-B4B1-15FA276E58F5}" name="Ist neuer Code in altem ebkp vorhanden? Wenn ja, Position?"/>
    <tableColumn id="6" xr3:uid="{27F73CE9-CFEF-48B8-8B5B-6AA5D5741B2A}" name="Sichtbar?" dataDxfId="1">
      <calculatedColumnFormula>IF(H3="nein / nur Anzeigen",TRUE, IF(H3="nein",FALSE,IF(H3="nein / Eingabe ZB neu mappen",FALSE,TRUE)))</calculatedColumnFormula>
    </tableColumn>
    <tableColumn id="7" xr3:uid="{B92E679A-38B9-458A-907A-2D984F9352CC}" name="Editierbar">
      <calculatedColumnFormula>IF(H3="Ja",TRUE,FALSE)</calculatedColumnFormula>
    </tableColumn>
    <tableColumn id="8" xr3:uid="{EE15FCEE-31DD-412C-AF34-5B395619A660}" name="Original" dataDxfId="0" dataCellStyle="Standard 4"/>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406" dT="2024-11-05T15:15:40.44" personId="{00000000-0000-0000-0000-000000000000}" id="{28947130-6587-4199-BB35-49C816E5D7FA}">
    <text>Kundenangabe: Muss nicht übersetzt werden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6.bin"/><Relationship Id="rId1" Type="http://schemas.openxmlformats.org/officeDocument/2006/relationships/pivotTable" Target="../pivotTables/pivotTable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outlinePr showOutlineSymbols="0"/>
  </sheetPr>
  <dimension ref="A1:XFB48"/>
  <sheetViews>
    <sheetView showGridLines="0" showRowColHeaders="0" zoomScaleNormal="100" workbookViewId="0">
      <selection activeCell="R4" sqref="R4:R5"/>
    </sheetView>
  </sheetViews>
  <sheetFormatPr baseColWidth="10" defaultColWidth="0" defaultRowHeight="13.2" zeroHeight="1"/>
  <cols>
    <col min="1" max="2" width="9.109375" customWidth="1"/>
    <col min="3" max="3" width="16.5546875" customWidth="1"/>
    <col min="4" max="4" width="9.109375" customWidth="1"/>
    <col min="5" max="5" width="27.88671875" customWidth="1"/>
    <col min="6" max="15" width="9.109375" customWidth="1"/>
    <col min="16" max="16" width="7.109375" style="19" customWidth="1"/>
    <col min="17" max="17" width="3.33203125" style="59" customWidth="1"/>
    <col min="18" max="19" width="9.109375" customWidth="1"/>
    <col min="20" max="16384" width="9.109375" hidden="1"/>
  </cols>
  <sheetData>
    <row r="1" spans="1:16382" ht="12.6" customHeight="1">
      <c r="A1" s="57"/>
      <c r="B1" s="57"/>
      <c r="C1" s="57"/>
      <c r="D1" s="57"/>
      <c r="E1" s="57"/>
      <c r="F1" s="57"/>
      <c r="G1" s="57"/>
      <c r="H1" s="57"/>
      <c r="I1" s="57"/>
      <c r="J1" s="57"/>
      <c r="K1" s="57"/>
      <c r="L1" s="266"/>
      <c r="M1" s="266"/>
      <c r="N1" s="266"/>
      <c r="O1" s="266"/>
      <c r="P1" s="266"/>
      <c r="Q1" s="266"/>
      <c r="R1" s="266"/>
      <c r="S1" s="267"/>
    </row>
    <row r="2" spans="1:16382" ht="12" customHeight="1">
      <c r="A2" s="57"/>
      <c r="B2" s="57"/>
      <c r="C2" s="57"/>
      <c r="D2" s="57"/>
      <c r="E2" s="57"/>
      <c r="F2" s="57"/>
      <c r="G2" s="57"/>
      <c r="H2" s="57"/>
      <c r="I2" s="57"/>
      <c r="J2" s="57"/>
      <c r="K2" s="57"/>
      <c r="L2" s="266"/>
      <c r="M2" s="266"/>
      <c r="N2" s="266"/>
      <c r="O2" s="266"/>
      <c r="P2" s="21"/>
      <c r="Q2" s="266"/>
      <c r="R2" s="266"/>
      <c r="S2" s="268"/>
    </row>
    <row r="3" spans="1:16382" ht="12" customHeight="1">
      <c r="A3" s="57"/>
      <c r="B3" s="57"/>
      <c r="C3" s="57"/>
      <c r="D3" s="57"/>
      <c r="E3" s="57"/>
      <c r="F3" s="57"/>
      <c r="G3" s="57"/>
      <c r="H3" s="130"/>
      <c r="I3" s="57"/>
      <c r="J3" s="57"/>
      <c r="K3" s="57"/>
      <c r="L3" s="57"/>
      <c r="M3" s="57"/>
      <c r="N3" s="57"/>
      <c r="O3" s="57"/>
      <c r="P3" s="21"/>
      <c r="Q3" s="249"/>
      <c r="R3" s="57"/>
      <c r="S3" s="57"/>
    </row>
    <row r="4" spans="1:16382" ht="12.6" customHeight="1">
      <c r="A4" s="57"/>
      <c r="B4" s="821"/>
      <c r="C4" s="821"/>
      <c r="D4" s="821"/>
      <c r="E4" s="821"/>
      <c r="F4" s="57"/>
      <c r="G4" s="57"/>
      <c r="H4" s="57"/>
      <c r="I4" s="57"/>
      <c r="J4" s="57"/>
      <c r="K4" s="57"/>
      <c r="L4" s="57"/>
      <c r="M4" s="57"/>
      <c r="N4" s="57"/>
      <c r="O4" s="57"/>
      <c r="P4" s="822" t="e" vm="1">
        <v>#VALUE!</v>
      </c>
      <c r="Q4" s="249"/>
      <c r="R4" s="823" t="s">
        <v>0</v>
      </c>
      <c r="S4" s="57"/>
    </row>
    <row r="5" spans="1:16382" ht="12.6" customHeight="1">
      <c r="A5" s="57"/>
      <c r="B5" s="821"/>
      <c r="C5" s="821"/>
      <c r="D5" s="821"/>
      <c r="E5" s="821"/>
      <c r="F5" s="57"/>
      <c r="G5" s="57"/>
      <c r="H5" s="57"/>
      <c r="I5" s="57"/>
      <c r="J5" s="57"/>
      <c r="K5" s="57"/>
      <c r="L5" s="57"/>
      <c r="M5" s="57"/>
      <c r="N5" s="57"/>
      <c r="O5" s="57"/>
      <c r="P5" s="822"/>
      <c r="Q5" s="249"/>
      <c r="R5" s="823"/>
      <c r="S5" s="57"/>
    </row>
    <row r="6" spans="1:16382" s="11" customFormat="1" ht="12.6" customHeight="1">
      <c r="A6" s="57"/>
      <c r="B6" s="269"/>
      <c r="C6" s="130"/>
      <c r="D6" s="57"/>
      <c r="E6" s="163"/>
      <c r="F6" s="57"/>
      <c r="G6" s="57"/>
      <c r="H6" s="57"/>
      <c r="I6" s="57"/>
      <c r="J6" s="57"/>
      <c r="K6" s="57"/>
      <c r="L6" s="57"/>
      <c r="M6" s="57"/>
      <c r="N6" s="57"/>
      <c r="O6" s="57"/>
      <c r="P6" s="57"/>
      <c r="Q6" s="249"/>
      <c r="R6" s="57"/>
      <c r="S6" s="57"/>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row>
    <row r="7" spans="1:16382" ht="20.25" customHeight="1">
      <c r="A7" s="57"/>
      <c r="B7" s="57"/>
      <c r="C7" s="57"/>
      <c r="D7" s="57"/>
      <c r="E7" s="57"/>
      <c r="F7" s="57"/>
      <c r="G7" s="57"/>
      <c r="H7" s="57"/>
      <c r="I7" s="57"/>
      <c r="J7" s="57"/>
      <c r="K7" s="57"/>
      <c r="L7" s="57"/>
      <c r="M7" s="57"/>
      <c r="N7" s="270"/>
      <c r="O7" s="270"/>
      <c r="Q7" s="774"/>
      <c r="R7" s="773"/>
      <c r="S7" s="775" t="str">
        <f>LNG!D1</f>
        <v>ETab_v1.0b3 (2025-02-28)</v>
      </c>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c r="AHK7" s="14"/>
      <c r="AHL7" s="14"/>
      <c r="AHM7" s="14"/>
      <c r="AHN7" s="14"/>
      <c r="AHO7" s="14"/>
      <c r="AHP7" s="14"/>
      <c r="AHQ7" s="14"/>
      <c r="AHR7" s="14"/>
      <c r="AHS7" s="14"/>
      <c r="AHT7" s="14"/>
      <c r="AHU7" s="14"/>
      <c r="AHV7" s="14"/>
      <c r="AHW7" s="14"/>
      <c r="AHX7" s="14"/>
      <c r="AHY7" s="14"/>
      <c r="AHZ7" s="14"/>
      <c r="AIA7" s="14"/>
      <c r="AIB7" s="14"/>
      <c r="AIC7" s="14"/>
      <c r="AID7" s="14"/>
      <c r="AIE7" s="14"/>
      <c r="AIF7" s="14"/>
      <c r="AIG7" s="14"/>
      <c r="AIH7" s="14"/>
      <c r="AII7" s="14"/>
      <c r="AIJ7" s="14"/>
      <c r="AIK7" s="14"/>
      <c r="AIL7" s="14"/>
      <c r="AIM7" s="14"/>
      <c r="AIN7" s="14"/>
      <c r="AIO7" s="14"/>
      <c r="AIP7" s="14"/>
      <c r="AIQ7" s="14"/>
      <c r="AIR7" s="14"/>
      <c r="AIS7" s="14"/>
      <c r="AIT7" s="14"/>
      <c r="AIU7" s="14"/>
      <c r="AIV7" s="14"/>
      <c r="AIW7" s="14"/>
      <c r="AIX7" s="14"/>
      <c r="AIY7" s="14"/>
      <c r="AIZ7" s="14"/>
      <c r="AJA7" s="14"/>
      <c r="AJB7" s="14"/>
      <c r="AJC7" s="14"/>
      <c r="AJD7" s="14"/>
      <c r="AJE7" s="14"/>
      <c r="AJF7" s="14"/>
      <c r="AJG7" s="14"/>
      <c r="AJH7" s="14"/>
      <c r="AJI7" s="14"/>
      <c r="AJJ7" s="14"/>
      <c r="AJK7" s="14"/>
      <c r="AJL7" s="14"/>
      <c r="AJM7" s="14"/>
      <c r="AJN7" s="14"/>
      <c r="AJO7" s="14"/>
      <c r="AJP7" s="14"/>
      <c r="AJQ7" s="14"/>
      <c r="AJR7" s="14"/>
      <c r="AJS7" s="14"/>
      <c r="AJT7" s="14"/>
      <c r="AJU7" s="14"/>
      <c r="AJV7" s="14"/>
      <c r="AJW7" s="14"/>
      <c r="AJX7" s="14"/>
      <c r="AJY7" s="14"/>
      <c r="AJZ7" s="14"/>
      <c r="AKA7" s="14"/>
      <c r="AKB7" s="14"/>
      <c r="AKC7" s="14"/>
      <c r="AKD7" s="14"/>
      <c r="AKE7" s="14"/>
      <c r="AKF7" s="14"/>
      <c r="AKG7" s="14"/>
      <c r="AKH7" s="14"/>
      <c r="AKI7" s="14"/>
      <c r="AKJ7" s="14"/>
      <c r="AKK7" s="14"/>
      <c r="AKL7" s="14"/>
      <c r="AKM7" s="14"/>
      <c r="AKN7" s="14"/>
      <c r="AKO7" s="14"/>
      <c r="AKP7" s="14"/>
      <c r="AKQ7" s="14"/>
      <c r="AKR7" s="14"/>
      <c r="AKS7" s="14"/>
      <c r="AKT7" s="14"/>
      <c r="AKU7" s="14"/>
      <c r="AKV7" s="14"/>
      <c r="AKW7" s="14"/>
      <c r="AKX7" s="14"/>
      <c r="AKY7" s="14"/>
      <c r="AKZ7" s="14"/>
      <c r="ALA7" s="14"/>
      <c r="ALB7" s="14"/>
      <c r="ALC7" s="14"/>
      <c r="ALD7" s="14"/>
      <c r="ALE7" s="14"/>
      <c r="ALF7" s="14"/>
      <c r="ALG7" s="14"/>
      <c r="ALH7" s="14"/>
      <c r="ALI7" s="14"/>
      <c r="ALJ7" s="14"/>
      <c r="ALK7" s="14"/>
      <c r="ALL7" s="14"/>
      <c r="ALM7" s="14"/>
      <c r="ALN7" s="14"/>
      <c r="ALO7" s="14"/>
      <c r="ALP7" s="14"/>
      <c r="ALQ7" s="14"/>
      <c r="ALR7" s="14"/>
      <c r="ALS7" s="14"/>
      <c r="ALT7" s="14"/>
      <c r="ALU7" s="14"/>
      <c r="ALV7" s="14"/>
      <c r="ALW7" s="14"/>
      <c r="ALX7" s="14"/>
      <c r="ALY7" s="14"/>
      <c r="ALZ7" s="14"/>
      <c r="AMA7" s="14"/>
      <c r="AMB7" s="14"/>
      <c r="AMC7" s="14"/>
      <c r="AMD7" s="14"/>
      <c r="AME7" s="14"/>
      <c r="AMF7" s="14"/>
      <c r="AMG7" s="14"/>
      <c r="AMH7" s="14"/>
      <c r="AMI7" s="14"/>
      <c r="AMJ7" s="14"/>
      <c r="AMK7" s="14"/>
      <c r="AML7" s="14"/>
      <c r="AMM7" s="14"/>
      <c r="AMN7" s="14"/>
      <c r="AMO7" s="14"/>
      <c r="AMP7" s="14"/>
      <c r="AMQ7" s="14"/>
      <c r="AMR7" s="14"/>
      <c r="AMS7" s="14"/>
      <c r="AMT7" s="14"/>
      <c r="AMU7" s="14"/>
      <c r="AMV7" s="14"/>
      <c r="AMW7" s="14"/>
      <c r="AMX7" s="14"/>
      <c r="AMY7" s="14"/>
      <c r="AMZ7" s="14"/>
      <c r="ANA7" s="14"/>
      <c r="ANB7" s="14"/>
      <c r="ANC7" s="14"/>
      <c r="AND7" s="14"/>
      <c r="ANE7" s="14"/>
      <c r="ANF7" s="14"/>
      <c r="ANG7" s="14"/>
      <c r="ANH7" s="14"/>
      <c r="ANI7" s="14"/>
      <c r="ANJ7" s="14"/>
      <c r="ANK7" s="14"/>
      <c r="ANL7" s="14"/>
      <c r="ANM7" s="14"/>
      <c r="ANN7" s="14"/>
      <c r="ANO7" s="14"/>
      <c r="ANP7" s="14"/>
      <c r="ANQ7" s="14"/>
      <c r="ANR7" s="14"/>
      <c r="ANS7" s="14"/>
      <c r="ANT7" s="14"/>
      <c r="ANU7" s="14"/>
      <c r="ANV7" s="14"/>
      <c r="ANW7" s="14"/>
      <c r="ANX7" s="14"/>
      <c r="ANY7" s="14"/>
      <c r="ANZ7" s="14"/>
      <c r="AOA7" s="14"/>
      <c r="AOB7" s="14"/>
      <c r="AOC7" s="14"/>
      <c r="AOD7" s="14"/>
      <c r="AOE7" s="14"/>
      <c r="AOF7" s="14"/>
      <c r="AOG7" s="14"/>
      <c r="AOH7" s="14"/>
      <c r="AOI7" s="14"/>
      <c r="AOJ7" s="14"/>
      <c r="AOK7" s="14"/>
      <c r="AOL7" s="14"/>
      <c r="AOM7" s="14"/>
      <c r="AON7" s="14"/>
      <c r="AOO7" s="14"/>
      <c r="AOP7" s="14"/>
      <c r="AOQ7" s="14"/>
      <c r="AOR7" s="14"/>
      <c r="AOS7" s="14"/>
      <c r="AOT7" s="14"/>
      <c r="AOU7" s="14"/>
      <c r="AOV7" s="14"/>
      <c r="AOW7" s="14"/>
      <c r="AOX7" s="14"/>
      <c r="AOY7" s="14"/>
      <c r="AOZ7" s="14"/>
      <c r="APA7" s="14"/>
      <c r="APB7" s="14"/>
      <c r="APC7" s="14"/>
      <c r="APD7" s="14"/>
      <c r="APE7" s="14"/>
      <c r="APF7" s="14"/>
      <c r="APG7" s="14"/>
      <c r="APH7" s="14"/>
      <c r="API7" s="14"/>
      <c r="APJ7" s="14"/>
      <c r="APK7" s="14"/>
      <c r="APL7" s="14"/>
      <c r="APM7" s="14"/>
      <c r="APN7" s="14"/>
      <c r="APO7" s="14"/>
      <c r="APP7" s="14"/>
      <c r="APQ7" s="14"/>
      <c r="APR7" s="14"/>
      <c r="APS7" s="14"/>
      <c r="APT7" s="14"/>
      <c r="APU7" s="14"/>
      <c r="APV7" s="14"/>
      <c r="APW7" s="14"/>
      <c r="APX7" s="14"/>
      <c r="APY7" s="14"/>
      <c r="APZ7" s="14"/>
      <c r="AQA7" s="14"/>
      <c r="AQB7" s="14"/>
      <c r="AQC7" s="14"/>
      <c r="AQD7" s="14"/>
      <c r="AQE7" s="14"/>
      <c r="AQF7" s="14"/>
      <c r="AQG7" s="14"/>
      <c r="AQH7" s="14"/>
      <c r="AQI7" s="14"/>
      <c r="AQJ7" s="14"/>
      <c r="AQK7" s="14"/>
      <c r="AQL7" s="14"/>
      <c r="AQM7" s="14"/>
      <c r="AQN7" s="14"/>
      <c r="AQO7" s="14"/>
      <c r="AQP7" s="14"/>
      <c r="AQQ7" s="14"/>
      <c r="AQR7" s="14"/>
      <c r="AQS7" s="14"/>
      <c r="AQT7" s="14"/>
      <c r="AQU7" s="14"/>
      <c r="AQV7" s="14"/>
      <c r="AQW7" s="14"/>
      <c r="AQX7" s="14"/>
      <c r="AQY7" s="14"/>
      <c r="AQZ7" s="14"/>
      <c r="ARA7" s="14"/>
      <c r="ARB7" s="14"/>
      <c r="ARC7" s="14"/>
      <c r="ARD7" s="14"/>
      <c r="ARE7" s="14"/>
      <c r="ARF7" s="14"/>
      <c r="ARG7" s="14"/>
      <c r="ARH7" s="14"/>
      <c r="ARI7" s="14"/>
      <c r="ARJ7" s="14"/>
      <c r="ARK7" s="14"/>
      <c r="ARL7" s="14"/>
      <c r="ARM7" s="14"/>
      <c r="ARN7" s="14"/>
      <c r="ARO7" s="14"/>
      <c r="ARP7" s="14"/>
      <c r="ARQ7" s="14"/>
      <c r="ARR7" s="14"/>
      <c r="ARS7" s="14"/>
      <c r="ART7" s="14"/>
      <c r="ARU7" s="14"/>
      <c r="ARV7" s="14"/>
      <c r="ARW7" s="14"/>
      <c r="ARX7" s="14"/>
      <c r="ARY7" s="14"/>
      <c r="ARZ7" s="14"/>
      <c r="ASA7" s="14"/>
      <c r="ASB7" s="14"/>
      <c r="ASC7" s="14"/>
      <c r="ASD7" s="14"/>
      <c r="ASE7" s="14"/>
      <c r="ASF7" s="14"/>
      <c r="ASG7" s="14"/>
      <c r="ASH7" s="14"/>
      <c r="ASI7" s="14"/>
      <c r="ASJ7" s="14"/>
      <c r="ASK7" s="14"/>
      <c r="ASL7" s="14"/>
      <c r="ASM7" s="14"/>
      <c r="ASN7" s="14"/>
      <c r="ASO7" s="14"/>
      <c r="ASP7" s="14"/>
      <c r="ASQ7" s="14"/>
      <c r="ASR7" s="14"/>
      <c r="ASS7" s="14"/>
      <c r="AST7" s="14"/>
      <c r="ASU7" s="14"/>
      <c r="ASV7" s="14"/>
      <c r="ASW7" s="14"/>
      <c r="ASX7" s="14"/>
      <c r="ASY7" s="14"/>
      <c r="ASZ7" s="14"/>
      <c r="ATA7" s="14"/>
      <c r="ATB7" s="14"/>
      <c r="ATC7" s="14"/>
      <c r="ATD7" s="14"/>
      <c r="ATE7" s="14"/>
      <c r="ATF7" s="14"/>
      <c r="ATG7" s="14"/>
      <c r="ATH7" s="14"/>
      <c r="ATI7" s="14"/>
      <c r="ATJ7" s="14"/>
      <c r="ATK7" s="14"/>
      <c r="ATL7" s="14"/>
      <c r="ATM7" s="14"/>
      <c r="ATN7" s="14"/>
      <c r="ATO7" s="14"/>
      <c r="ATP7" s="14"/>
      <c r="ATQ7" s="14"/>
      <c r="ATR7" s="14"/>
      <c r="ATS7" s="14"/>
      <c r="ATT7" s="14"/>
      <c r="ATU7" s="14"/>
      <c r="ATV7" s="14"/>
      <c r="ATW7" s="14"/>
      <c r="ATX7" s="14"/>
      <c r="ATY7" s="14"/>
      <c r="ATZ7" s="14"/>
      <c r="AUA7" s="14"/>
      <c r="AUB7" s="14"/>
      <c r="AUC7" s="14"/>
      <c r="AUD7" s="14"/>
      <c r="AUE7" s="14"/>
      <c r="AUF7" s="14"/>
      <c r="AUG7" s="14"/>
      <c r="AUH7" s="14"/>
      <c r="AUI7" s="14"/>
      <c r="AUJ7" s="14"/>
      <c r="AUK7" s="14"/>
      <c r="AUL7" s="14"/>
      <c r="AUM7" s="14"/>
      <c r="AUN7" s="14"/>
      <c r="AUO7" s="14"/>
      <c r="AUP7" s="14"/>
      <c r="AUQ7" s="14"/>
      <c r="AUR7" s="14"/>
      <c r="AUS7" s="14"/>
      <c r="AUT7" s="14"/>
      <c r="AUU7" s="14"/>
      <c r="AUV7" s="14"/>
      <c r="AUW7" s="14"/>
      <c r="AUX7" s="14"/>
      <c r="AUY7" s="14"/>
      <c r="AUZ7" s="14"/>
      <c r="AVA7" s="14"/>
      <c r="AVB7" s="14"/>
      <c r="AVC7" s="14"/>
      <c r="AVD7" s="14"/>
      <c r="AVE7" s="14"/>
      <c r="AVF7" s="14"/>
      <c r="AVG7" s="14"/>
      <c r="AVH7" s="14"/>
      <c r="AVI7" s="14"/>
      <c r="AVJ7" s="14"/>
      <c r="AVK7" s="14"/>
      <c r="AVL7" s="14"/>
      <c r="AVM7" s="14"/>
      <c r="AVN7" s="14"/>
      <c r="AVO7" s="14"/>
      <c r="AVP7" s="14"/>
      <c r="AVQ7" s="14"/>
      <c r="AVR7" s="14"/>
      <c r="AVS7" s="14"/>
      <c r="AVT7" s="14"/>
      <c r="AVU7" s="14"/>
      <c r="AVV7" s="14"/>
      <c r="AVW7" s="14"/>
      <c r="AVX7" s="14"/>
      <c r="AVY7" s="14"/>
      <c r="AVZ7" s="14"/>
      <c r="AWA7" s="14"/>
      <c r="AWB7" s="14"/>
      <c r="AWC7" s="14"/>
      <c r="AWD7" s="14"/>
      <c r="AWE7" s="14"/>
      <c r="AWF7" s="14"/>
      <c r="AWG7" s="14"/>
      <c r="AWH7" s="14"/>
      <c r="AWI7" s="14"/>
      <c r="AWJ7" s="14"/>
      <c r="AWK7" s="14"/>
      <c r="AWL7" s="14"/>
      <c r="AWM7" s="14"/>
      <c r="AWN7" s="14"/>
      <c r="AWO7" s="14"/>
      <c r="AWP7" s="14"/>
      <c r="AWQ7" s="14"/>
      <c r="AWR7" s="14"/>
      <c r="AWS7" s="14"/>
      <c r="AWT7" s="14"/>
      <c r="AWU7" s="14"/>
      <c r="AWV7" s="14"/>
      <c r="AWW7" s="14"/>
      <c r="AWX7" s="14"/>
      <c r="AWY7" s="14"/>
      <c r="AWZ7" s="14"/>
      <c r="AXA7" s="14"/>
      <c r="AXB7" s="14"/>
      <c r="AXC7" s="14"/>
      <c r="AXD7" s="14"/>
      <c r="AXE7" s="14"/>
      <c r="AXF7" s="14"/>
      <c r="AXG7" s="14"/>
      <c r="AXH7" s="14"/>
      <c r="AXI7" s="14"/>
      <c r="AXJ7" s="14"/>
      <c r="AXK7" s="14"/>
      <c r="AXL7" s="14"/>
      <c r="AXM7" s="14"/>
      <c r="AXN7" s="14"/>
      <c r="AXO7" s="14"/>
      <c r="AXP7" s="14"/>
      <c r="AXQ7" s="14"/>
      <c r="AXR7" s="14"/>
      <c r="AXS7" s="14"/>
      <c r="AXT7" s="14"/>
      <c r="AXU7" s="14"/>
      <c r="AXV7" s="14"/>
      <c r="AXW7" s="14"/>
      <c r="AXX7" s="14"/>
      <c r="AXY7" s="14"/>
      <c r="AXZ7" s="14"/>
      <c r="AYA7" s="14"/>
      <c r="AYB7" s="14"/>
      <c r="AYC7" s="14"/>
      <c r="AYD7" s="14"/>
      <c r="AYE7" s="14"/>
      <c r="AYF7" s="14"/>
      <c r="AYG7" s="14"/>
      <c r="AYH7" s="14"/>
      <c r="AYI7" s="14"/>
      <c r="AYJ7" s="14"/>
      <c r="AYK7" s="14"/>
      <c r="AYL7" s="14"/>
      <c r="AYM7" s="14"/>
      <c r="AYN7" s="14"/>
      <c r="AYO7" s="14"/>
      <c r="AYP7" s="14"/>
      <c r="AYQ7" s="14"/>
      <c r="AYR7" s="14"/>
      <c r="AYS7" s="14"/>
      <c r="AYT7" s="14"/>
      <c r="AYU7" s="14"/>
      <c r="AYV7" s="14"/>
      <c r="AYW7" s="14"/>
      <c r="AYX7" s="14"/>
      <c r="AYY7" s="14"/>
      <c r="AYZ7" s="14"/>
      <c r="AZA7" s="14"/>
      <c r="AZB7" s="14"/>
      <c r="AZC7" s="14"/>
      <c r="AZD7" s="14"/>
      <c r="AZE7" s="14"/>
      <c r="AZF7" s="14"/>
      <c r="AZG7" s="14"/>
      <c r="AZH7" s="14"/>
      <c r="AZI7" s="14"/>
      <c r="AZJ7" s="14"/>
      <c r="AZK7" s="14"/>
      <c r="AZL7" s="14"/>
      <c r="AZM7" s="14"/>
      <c r="AZN7" s="14"/>
      <c r="AZO7" s="14"/>
      <c r="AZP7" s="14"/>
      <c r="AZQ7" s="14"/>
      <c r="AZR7" s="14"/>
      <c r="AZS7" s="14"/>
      <c r="AZT7" s="14"/>
      <c r="AZU7" s="14"/>
      <c r="AZV7" s="14"/>
      <c r="AZW7" s="14"/>
      <c r="AZX7" s="14"/>
      <c r="AZY7" s="14"/>
      <c r="AZZ7" s="14"/>
      <c r="BAA7" s="14"/>
      <c r="BAB7" s="14"/>
      <c r="BAC7" s="14"/>
      <c r="BAD7" s="14"/>
      <c r="BAE7" s="14"/>
      <c r="BAF7" s="14"/>
      <c r="BAG7" s="14"/>
      <c r="BAH7" s="14"/>
      <c r="BAI7" s="14"/>
      <c r="BAJ7" s="14"/>
      <c r="BAK7" s="14"/>
      <c r="BAL7" s="14"/>
      <c r="BAM7" s="14"/>
      <c r="BAN7" s="14"/>
      <c r="BAO7" s="14"/>
      <c r="BAP7" s="14"/>
      <c r="BAQ7" s="14"/>
      <c r="BAR7" s="14"/>
      <c r="BAS7" s="14"/>
      <c r="BAT7" s="14"/>
      <c r="BAU7" s="14"/>
      <c r="BAV7" s="14"/>
      <c r="BAW7" s="14"/>
      <c r="BAX7" s="14"/>
      <c r="BAY7" s="14"/>
      <c r="BAZ7" s="14"/>
      <c r="BBA7" s="14"/>
      <c r="BBB7" s="14"/>
      <c r="BBC7" s="14"/>
      <c r="BBD7" s="14"/>
      <c r="BBE7" s="14"/>
      <c r="BBF7" s="14"/>
      <c r="BBG7" s="14"/>
      <c r="BBH7" s="14"/>
      <c r="BBI7" s="14"/>
      <c r="BBJ7" s="14"/>
      <c r="BBK7" s="14"/>
      <c r="BBL7" s="14"/>
      <c r="BBM7" s="14"/>
      <c r="BBN7" s="14"/>
      <c r="BBO7" s="14"/>
      <c r="BBP7" s="14"/>
      <c r="BBQ7" s="14"/>
      <c r="BBR7" s="14"/>
      <c r="BBS7" s="14"/>
      <c r="BBT7" s="14"/>
      <c r="BBU7" s="14"/>
      <c r="BBV7" s="14"/>
      <c r="BBW7" s="14"/>
      <c r="BBX7" s="14"/>
      <c r="BBY7" s="14"/>
      <c r="BBZ7" s="14"/>
      <c r="BCA7" s="14"/>
      <c r="BCB7" s="14"/>
      <c r="BCC7" s="14"/>
      <c r="BCD7" s="14"/>
      <c r="BCE7" s="14"/>
      <c r="BCF7" s="14"/>
      <c r="BCG7" s="14"/>
      <c r="BCH7" s="14"/>
      <c r="BCI7" s="14"/>
      <c r="BCJ7" s="14"/>
      <c r="BCK7" s="14"/>
      <c r="BCL7" s="14"/>
      <c r="BCM7" s="14"/>
      <c r="BCN7" s="14"/>
      <c r="BCO7" s="14"/>
      <c r="BCP7" s="14"/>
      <c r="BCQ7" s="14"/>
      <c r="BCR7" s="14"/>
      <c r="BCS7" s="14"/>
      <c r="BCT7" s="14"/>
      <c r="BCU7" s="14"/>
      <c r="BCV7" s="14"/>
      <c r="BCW7" s="14"/>
      <c r="BCX7" s="14"/>
      <c r="BCY7" s="14"/>
      <c r="BCZ7" s="14"/>
      <c r="BDA7" s="14"/>
      <c r="BDB7" s="14"/>
      <c r="BDC7" s="14"/>
      <c r="BDD7" s="14"/>
      <c r="BDE7" s="14"/>
      <c r="BDF7" s="14"/>
      <c r="BDG7" s="14"/>
      <c r="BDH7" s="14"/>
      <c r="BDI7" s="14"/>
      <c r="BDJ7" s="14"/>
      <c r="BDK7" s="14"/>
      <c r="BDL7" s="14"/>
      <c r="BDM7" s="14"/>
      <c r="BDN7" s="14"/>
      <c r="BDO7" s="14"/>
      <c r="BDP7" s="14"/>
      <c r="BDQ7" s="14"/>
      <c r="BDR7" s="14"/>
      <c r="BDS7" s="14"/>
      <c r="BDT7" s="14"/>
      <c r="BDU7" s="14"/>
      <c r="BDV7" s="14"/>
      <c r="BDW7" s="14"/>
      <c r="BDX7" s="14"/>
      <c r="BDY7" s="14"/>
      <c r="BDZ7" s="14"/>
      <c r="BEA7" s="14"/>
      <c r="BEB7" s="14"/>
      <c r="BEC7" s="14"/>
      <c r="BED7" s="14"/>
      <c r="BEE7" s="14"/>
      <c r="BEF7" s="14"/>
      <c r="BEG7" s="14"/>
      <c r="BEH7" s="14"/>
      <c r="BEI7" s="14"/>
      <c r="BEJ7" s="14"/>
      <c r="BEK7" s="14"/>
      <c r="BEL7" s="14"/>
      <c r="BEM7" s="14"/>
      <c r="BEN7" s="14"/>
      <c r="BEO7" s="14"/>
      <c r="BEP7" s="14"/>
      <c r="BEQ7" s="14"/>
      <c r="BER7" s="14"/>
      <c r="BES7" s="14"/>
      <c r="BET7" s="14"/>
      <c r="BEU7" s="14"/>
      <c r="BEV7" s="14"/>
      <c r="BEW7" s="14"/>
      <c r="BEX7" s="14"/>
      <c r="BEY7" s="14"/>
      <c r="BEZ7" s="14"/>
      <c r="BFA7" s="14"/>
      <c r="BFB7" s="14"/>
      <c r="BFC7" s="14"/>
      <c r="BFD7" s="14"/>
      <c r="BFE7" s="14"/>
      <c r="BFF7" s="14"/>
      <c r="BFG7" s="14"/>
      <c r="BFH7" s="14"/>
      <c r="BFI7" s="14"/>
      <c r="BFJ7" s="14"/>
      <c r="BFK7" s="14"/>
      <c r="BFL7" s="14"/>
      <c r="BFM7" s="14"/>
      <c r="BFN7" s="14"/>
      <c r="BFO7" s="14"/>
      <c r="BFP7" s="14"/>
      <c r="BFQ7" s="14"/>
      <c r="BFR7" s="14"/>
      <c r="BFS7" s="14"/>
      <c r="BFT7" s="14"/>
      <c r="BFU7" s="14"/>
      <c r="BFV7" s="14"/>
      <c r="BFW7" s="14"/>
      <c r="BFX7" s="14"/>
      <c r="BFY7" s="14"/>
      <c r="BFZ7" s="14"/>
      <c r="BGA7" s="14"/>
      <c r="BGB7" s="14"/>
      <c r="BGC7" s="14"/>
      <c r="BGD7" s="14"/>
      <c r="BGE7" s="14"/>
      <c r="BGF7" s="14"/>
      <c r="BGG7" s="14"/>
      <c r="BGH7" s="14"/>
      <c r="BGI7" s="14"/>
      <c r="BGJ7" s="14"/>
      <c r="BGK7" s="14"/>
      <c r="BGL7" s="14"/>
      <c r="BGM7" s="14"/>
      <c r="BGN7" s="14"/>
      <c r="BGO7" s="14"/>
      <c r="BGP7" s="14"/>
      <c r="BGQ7" s="14"/>
      <c r="BGR7" s="14"/>
      <c r="BGS7" s="14"/>
      <c r="BGT7" s="14"/>
      <c r="BGU7" s="14"/>
      <c r="BGV7" s="14"/>
      <c r="BGW7" s="14"/>
      <c r="BGX7" s="14"/>
      <c r="BGY7" s="14"/>
      <c r="BGZ7" s="14"/>
      <c r="BHA7" s="14"/>
      <c r="BHB7" s="14"/>
      <c r="BHC7" s="14"/>
      <c r="BHD7" s="14"/>
      <c r="BHE7" s="14"/>
      <c r="BHF7" s="14"/>
      <c r="BHG7" s="14"/>
      <c r="BHH7" s="14"/>
      <c r="BHI7" s="14"/>
      <c r="BHJ7" s="14"/>
      <c r="BHK7" s="14"/>
      <c r="BHL7" s="14"/>
      <c r="BHM7" s="14"/>
      <c r="BHN7" s="14"/>
      <c r="BHO7" s="14"/>
      <c r="BHP7" s="14"/>
      <c r="BHQ7" s="14"/>
      <c r="BHR7" s="14"/>
      <c r="BHS7" s="14"/>
      <c r="BHT7" s="14"/>
      <c r="BHU7" s="14"/>
      <c r="BHV7" s="14"/>
      <c r="BHW7" s="14"/>
      <c r="BHX7" s="14"/>
      <c r="BHY7" s="14"/>
      <c r="BHZ7" s="14"/>
      <c r="BIA7" s="14"/>
      <c r="BIB7" s="14"/>
      <c r="BIC7" s="14"/>
      <c r="BID7" s="14"/>
      <c r="BIE7" s="14"/>
      <c r="BIF7" s="14"/>
      <c r="BIG7" s="14"/>
      <c r="BIH7" s="14"/>
      <c r="BII7" s="14"/>
      <c r="BIJ7" s="14"/>
      <c r="BIK7" s="14"/>
      <c r="BIL7" s="14"/>
      <c r="BIM7" s="14"/>
      <c r="BIN7" s="14"/>
      <c r="BIO7" s="14"/>
      <c r="BIP7" s="14"/>
      <c r="BIQ7" s="14"/>
      <c r="BIR7" s="14"/>
      <c r="BIS7" s="14"/>
      <c r="BIT7" s="14"/>
      <c r="BIU7" s="14"/>
      <c r="BIV7" s="14"/>
      <c r="BIW7" s="14"/>
      <c r="BIX7" s="14"/>
      <c r="BIY7" s="14"/>
      <c r="BIZ7" s="14"/>
      <c r="BJA7" s="14"/>
      <c r="BJB7" s="14"/>
      <c r="BJC7" s="14"/>
      <c r="BJD7" s="14"/>
      <c r="BJE7" s="14"/>
      <c r="BJF7" s="14"/>
      <c r="BJG7" s="14"/>
      <c r="BJH7" s="14"/>
      <c r="BJI7" s="14"/>
      <c r="BJJ7" s="14"/>
      <c r="BJK7" s="14"/>
      <c r="BJL7" s="14"/>
      <c r="BJM7" s="14"/>
      <c r="BJN7" s="14"/>
      <c r="BJO7" s="14"/>
      <c r="BJP7" s="14"/>
      <c r="BJQ7" s="14"/>
      <c r="BJR7" s="14"/>
      <c r="BJS7" s="14"/>
      <c r="BJT7" s="14"/>
      <c r="BJU7" s="14"/>
      <c r="BJV7" s="14"/>
      <c r="BJW7" s="14"/>
      <c r="BJX7" s="14"/>
      <c r="BJY7" s="14"/>
      <c r="BJZ7" s="14"/>
      <c r="BKA7" s="14"/>
      <c r="BKB7" s="14"/>
      <c r="BKC7" s="14"/>
      <c r="BKD7" s="14"/>
      <c r="BKE7" s="14"/>
      <c r="BKF7" s="14"/>
      <c r="BKG7" s="14"/>
      <c r="BKH7" s="14"/>
      <c r="BKI7" s="14"/>
      <c r="BKJ7" s="14"/>
      <c r="BKK7" s="14"/>
      <c r="BKL7" s="14"/>
      <c r="BKM7" s="14"/>
      <c r="BKN7" s="14"/>
      <c r="BKO7" s="14"/>
      <c r="BKP7" s="14"/>
      <c r="BKQ7" s="14"/>
      <c r="BKR7" s="14"/>
      <c r="BKS7" s="14"/>
      <c r="BKT7" s="14"/>
      <c r="BKU7" s="14"/>
      <c r="BKV7" s="14"/>
      <c r="BKW7" s="14"/>
      <c r="BKX7" s="14"/>
      <c r="BKY7" s="14"/>
      <c r="BKZ7" s="14"/>
      <c r="BLA7" s="14"/>
      <c r="BLB7" s="14"/>
      <c r="BLC7" s="14"/>
      <c r="BLD7" s="14"/>
      <c r="BLE7" s="14"/>
      <c r="BLF7" s="14"/>
      <c r="BLG7" s="14"/>
      <c r="BLH7" s="14"/>
      <c r="BLI7" s="14"/>
      <c r="BLJ7" s="14"/>
      <c r="BLK7" s="14"/>
      <c r="BLL7" s="14"/>
      <c r="BLM7" s="14"/>
      <c r="BLN7" s="14"/>
      <c r="BLO7" s="14"/>
      <c r="BLP7" s="14"/>
      <c r="BLQ7" s="14"/>
      <c r="BLR7" s="14"/>
      <c r="BLS7" s="14"/>
      <c r="BLT7" s="14"/>
      <c r="BLU7" s="14"/>
      <c r="BLV7" s="14"/>
      <c r="BLW7" s="14"/>
      <c r="BLX7" s="14"/>
      <c r="BLY7" s="14"/>
      <c r="BLZ7" s="14"/>
      <c r="BMA7" s="14"/>
      <c r="BMB7" s="14"/>
      <c r="BMC7" s="14"/>
      <c r="BMD7" s="14"/>
      <c r="BME7" s="14"/>
      <c r="BMF7" s="14"/>
      <c r="BMG7" s="14"/>
      <c r="BMH7" s="14"/>
      <c r="BMI7" s="14"/>
      <c r="BMJ7" s="14"/>
      <c r="BMK7" s="14"/>
      <c r="BML7" s="14"/>
      <c r="BMM7" s="14"/>
      <c r="BMN7" s="14"/>
      <c r="BMO7" s="14"/>
      <c r="BMP7" s="14"/>
      <c r="BMQ7" s="14"/>
      <c r="BMR7" s="14"/>
      <c r="BMS7" s="14"/>
      <c r="BMT7" s="14"/>
      <c r="BMU7" s="14"/>
      <c r="BMV7" s="14"/>
      <c r="BMW7" s="14"/>
      <c r="BMX7" s="14"/>
      <c r="BMY7" s="14"/>
      <c r="BMZ7" s="14"/>
      <c r="BNA7" s="14"/>
      <c r="BNB7" s="14"/>
      <c r="BNC7" s="14"/>
      <c r="BND7" s="14"/>
      <c r="BNE7" s="14"/>
      <c r="BNF7" s="14"/>
      <c r="BNG7" s="14"/>
      <c r="BNH7" s="14"/>
      <c r="BNI7" s="14"/>
      <c r="BNJ7" s="14"/>
      <c r="BNK7" s="14"/>
      <c r="BNL7" s="14"/>
      <c r="BNM7" s="14"/>
      <c r="BNN7" s="14"/>
      <c r="BNO7" s="14"/>
      <c r="BNP7" s="14"/>
      <c r="BNQ7" s="14"/>
      <c r="BNR7" s="14"/>
      <c r="BNS7" s="14"/>
      <c r="BNT7" s="14"/>
      <c r="BNU7" s="14"/>
      <c r="BNV7" s="14"/>
      <c r="BNW7" s="14"/>
      <c r="BNX7" s="14"/>
      <c r="BNY7" s="14"/>
      <c r="BNZ7" s="14"/>
      <c r="BOA7" s="14"/>
      <c r="BOB7" s="14"/>
      <c r="BOC7" s="14"/>
      <c r="BOD7" s="14"/>
      <c r="BOE7" s="14"/>
      <c r="BOF7" s="14"/>
      <c r="BOG7" s="14"/>
      <c r="BOH7" s="14"/>
      <c r="BOI7" s="14"/>
      <c r="BOJ7" s="14"/>
      <c r="BOK7" s="14"/>
      <c r="BOL7" s="14"/>
      <c r="BOM7" s="14"/>
      <c r="BON7" s="14"/>
      <c r="BOO7" s="14"/>
      <c r="BOP7" s="14"/>
      <c r="BOQ7" s="14"/>
      <c r="BOR7" s="14"/>
      <c r="BOS7" s="14"/>
      <c r="BOT7" s="14"/>
      <c r="BOU7" s="14"/>
      <c r="BOV7" s="14"/>
      <c r="BOW7" s="14"/>
      <c r="BOX7" s="14"/>
      <c r="BOY7" s="14"/>
      <c r="BOZ7" s="14"/>
      <c r="BPA7" s="14"/>
      <c r="BPB7" s="14"/>
      <c r="BPC7" s="14"/>
      <c r="BPD7" s="14"/>
      <c r="BPE7" s="14"/>
      <c r="BPF7" s="14"/>
      <c r="BPG7" s="14"/>
      <c r="BPH7" s="14"/>
      <c r="BPI7" s="14"/>
      <c r="BPJ7" s="14"/>
      <c r="BPK7" s="14"/>
      <c r="BPL7" s="14"/>
      <c r="BPM7" s="14"/>
      <c r="BPN7" s="14"/>
      <c r="BPO7" s="14"/>
      <c r="BPP7" s="14"/>
      <c r="BPQ7" s="14"/>
      <c r="BPR7" s="14"/>
      <c r="BPS7" s="14"/>
      <c r="BPT7" s="14"/>
      <c r="BPU7" s="14"/>
      <c r="BPV7" s="14"/>
      <c r="BPW7" s="14"/>
      <c r="BPX7" s="14"/>
      <c r="BPY7" s="14"/>
      <c r="BPZ7" s="14"/>
      <c r="BQA7" s="14"/>
      <c r="BQB7" s="14"/>
      <c r="BQC7" s="14"/>
      <c r="BQD7" s="14"/>
      <c r="BQE7" s="14"/>
      <c r="BQF7" s="14"/>
      <c r="BQG7" s="14"/>
      <c r="BQH7" s="14"/>
      <c r="BQI7" s="14"/>
      <c r="BQJ7" s="14"/>
      <c r="BQK7" s="14"/>
      <c r="BQL7" s="14"/>
      <c r="BQM7" s="14"/>
      <c r="BQN7" s="14"/>
      <c r="BQO7" s="14"/>
      <c r="BQP7" s="14"/>
      <c r="BQQ7" s="14"/>
      <c r="BQR7" s="14"/>
      <c r="BQS7" s="14"/>
      <c r="BQT7" s="14"/>
      <c r="BQU7" s="14"/>
      <c r="BQV7" s="14"/>
      <c r="BQW7" s="14"/>
      <c r="BQX7" s="14"/>
      <c r="BQY7" s="14"/>
      <c r="BQZ7" s="14"/>
      <c r="BRA7" s="14"/>
      <c r="BRB7" s="14"/>
      <c r="BRC7" s="14"/>
      <c r="BRD7" s="14"/>
      <c r="BRE7" s="14"/>
      <c r="BRF7" s="14"/>
      <c r="BRG7" s="14"/>
      <c r="BRH7" s="14"/>
      <c r="BRI7" s="14"/>
      <c r="BRJ7" s="14"/>
      <c r="BRK7" s="14"/>
      <c r="BRL7" s="14"/>
      <c r="BRM7" s="14"/>
      <c r="BRN7" s="14"/>
      <c r="BRO7" s="14"/>
      <c r="BRP7" s="14"/>
      <c r="BRQ7" s="14"/>
      <c r="BRR7" s="14"/>
      <c r="BRS7" s="14"/>
      <c r="BRT7" s="14"/>
      <c r="BRU7" s="14"/>
      <c r="BRV7" s="14"/>
      <c r="BRW7" s="14"/>
      <c r="BRX7" s="14"/>
      <c r="BRY7" s="14"/>
      <c r="BRZ7" s="14"/>
      <c r="BSA7" s="14"/>
      <c r="BSB7" s="14"/>
      <c r="BSC7" s="14"/>
      <c r="BSD7" s="14"/>
      <c r="BSE7" s="14"/>
      <c r="BSF7" s="14"/>
      <c r="BSG7" s="14"/>
      <c r="BSH7" s="14"/>
      <c r="BSI7" s="14"/>
      <c r="BSJ7" s="14"/>
      <c r="BSK7" s="14"/>
      <c r="BSL7" s="14"/>
      <c r="BSM7" s="14"/>
      <c r="BSN7" s="14"/>
      <c r="BSO7" s="14"/>
      <c r="BSP7" s="14"/>
      <c r="BSQ7" s="14"/>
      <c r="BSR7" s="14"/>
      <c r="BSS7" s="14"/>
      <c r="BST7" s="14"/>
      <c r="BSU7" s="14"/>
      <c r="BSV7" s="14"/>
      <c r="BSW7" s="14"/>
      <c r="BSX7" s="14"/>
      <c r="BSY7" s="14"/>
      <c r="BSZ7" s="14"/>
      <c r="BTA7" s="14"/>
      <c r="BTB7" s="14"/>
      <c r="BTC7" s="14"/>
      <c r="BTD7" s="14"/>
      <c r="BTE7" s="14"/>
      <c r="BTF7" s="14"/>
      <c r="BTG7" s="14"/>
      <c r="BTH7" s="14"/>
      <c r="BTI7" s="14"/>
      <c r="BTJ7" s="14"/>
      <c r="BTK7" s="14"/>
      <c r="BTL7" s="14"/>
      <c r="BTM7" s="14"/>
      <c r="BTN7" s="14"/>
      <c r="BTO7" s="14"/>
      <c r="BTP7" s="14"/>
      <c r="BTQ7" s="14"/>
      <c r="BTR7" s="14"/>
      <c r="BTS7" s="14"/>
      <c r="BTT7" s="14"/>
      <c r="BTU7" s="14"/>
      <c r="BTV7" s="14"/>
      <c r="BTW7" s="14"/>
      <c r="BTX7" s="14"/>
      <c r="BTY7" s="14"/>
      <c r="BTZ7" s="14"/>
      <c r="BUA7" s="14"/>
      <c r="BUB7" s="14"/>
      <c r="BUC7" s="14"/>
      <c r="BUD7" s="14"/>
      <c r="BUE7" s="14"/>
      <c r="BUF7" s="14"/>
      <c r="BUG7" s="14"/>
      <c r="BUH7" s="14"/>
      <c r="BUI7" s="14"/>
      <c r="BUJ7" s="14"/>
      <c r="BUK7" s="14"/>
      <c r="BUL7" s="14"/>
      <c r="BUM7" s="14"/>
      <c r="BUN7" s="14"/>
      <c r="BUO7" s="14"/>
      <c r="BUP7" s="14"/>
      <c r="BUQ7" s="14"/>
      <c r="BUR7" s="14"/>
      <c r="BUS7" s="14"/>
      <c r="BUT7" s="14"/>
      <c r="BUU7" s="14"/>
      <c r="BUV7" s="14"/>
      <c r="BUW7" s="14"/>
      <c r="BUX7" s="14"/>
      <c r="BUY7" s="14"/>
      <c r="BUZ7" s="14"/>
      <c r="BVA7" s="14"/>
      <c r="BVB7" s="14"/>
      <c r="BVC7" s="14"/>
      <c r="BVD7" s="14"/>
      <c r="BVE7" s="14"/>
      <c r="BVF7" s="14"/>
      <c r="BVG7" s="14"/>
      <c r="BVH7" s="14"/>
      <c r="BVI7" s="14"/>
      <c r="BVJ7" s="14"/>
      <c r="BVK7" s="14"/>
      <c r="BVL7" s="14"/>
      <c r="BVM7" s="14"/>
      <c r="BVN7" s="14"/>
      <c r="BVO7" s="14"/>
      <c r="BVP7" s="14"/>
      <c r="BVQ7" s="14"/>
      <c r="BVR7" s="14"/>
      <c r="BVS7" s="14"/>
      <c r="BVT7" s="14"/>
      <c r="BVU7" s="14"/>
      <c r="BVV7" s="14"/>
      <c r="BVW7" s="14"/>
      <c r="BVX7" s="14"/>
      <c r="BVY7" s="14"/>
      <c r="BVZ7" s="14"/>
      <c r="BWA7" s="14"/>
      <c r="BWB7" s="14"/>
      <c r="BWC7" s="14"/>
      <c r="BWD7" s="14"/>
      <c r="BWE7" s="14"/>
      <c r="BWF7" s="14"/>
      <c r="BWG7" s="14"/>
      <c r="BWH7" s="14"/>
      <c r="BWI7" s="14"/>
      <c r="BWJ7" s="14"/>
      <c r="BWK7" s="14"/>
      <c r="BWL7" s="14"/>
      <c r="BWM7" s="14"/>
      <c r="BWN7" s="14"/>
      <c r="BWO7" s="14"/>
      <c r="BWP7" s="14"/>
      <c r="BWQ7" s="14"/>
      <c r="BWR7" s="14"/>
      <c r="BWS7" s="14"/>
      <c r="BWT7" s="14"/>
      <c r="BWU7" s="14"/>
      <c r="BWV7" s="14"/>
      <c r="BWW7" s="14"/>
      <c r="BWX7" s="14"/>
      <c r="BWY7" s="14"/>
      <c r="BWZ7" s="14"/>
      <c r="BXA7" s="14"/>
      <c r="BXB7" s="14"/>
      <c r="BXC7" s="14"/>
      <c r="BXD7" s="14"/>
      <c r="BXE7" s="14"/>
      <c r="BXF7" s="14"/>
      <c r="BXG7" s="14"/>
      <c r="BXH7" s="14"/>
      <c r="BXI7" s="14"/>
      <c r="BXJ7" s="14"/>
      <c r="BXK7" s="14"/>
      <c r="BXL7" s="14"/>
      <c r="BXM7" s="14"/>
      <c r="BXN7" s="14"/>
      <c r="BXO7" s="14"/>
      <c r="BXP7" s="14"/>
      <c r="BXQ7" s="14"/>
      <c r="BXR7" s="14"/>
      <c r="BXS7" s="14"/>
      <c r="BXT7" s="14"/>
      <c r="BXU7" s="14"/>
      <c r="BXV7" s="14"/>
      <c r="BXW7" s="14"/>
      <c r="BXX7" s="14"/>
      <c r="BXY7" s="14"/>
      <c r="BXZ7" s="14"/>
      <c r="BYA7" s="14"/>
      <c r="BYB7" s="14"/>
      <c r="BYC7" s="14"/>
      <c r="BYD7" s="14"/>
      <c r="BYE7" s="14"/>
      <c r="BYF7" s="14"/>
      <c r="BYG7" s="14"/>
      <c r="BYH7" s="14"/>
      <c r="BYI7" s="14"/>
      <c r="BYJ7" s="14"/>
      <c r="BYK7" s="14"/>
      <c r="BYL7" s="14"/>
      <c r="BYM7" s="14"/>
      <c r="BYN7" s="14"/>
      <c r="BYO7" s="14"/>
      <c r="BYP7" s="14"/>
      <c r="BYQ7" s="14"/>
      <c r="BYR7" s="14"/>
      <c r="BYS7" s="14"/>
      <c r="BYT7" s="14"/>
      <c r="BYU7" s="14"/>
      <c r="BYV7" s="14"/>
      <c r="BYW7" s="14"/>
      <c r="BYX7" s="14"/>
      <c r="BYY7" s="14"/>
      <c r="BYZ7" s="14"/>
      <c r="BZA7" s="14"/>
      <c r="BZB7" s="14"/>
      <c r="BZC7" s="14"/>
      <c r="BZD7" s="14"/>
      <c r="BZE7" s="14"/>
      <c r="BZF7" s="14"/>
      <c r="BZG7" s="14"/>
      <c r="BZH7" s="14"/>
      <c r="BZI7" s="14"/>
      <c r="BZJ7" s="14"/>
      <c r="BZK7" s="14"/>
      <c r="BZL7" s="14"/>
      <c r="BZM7" s="14"/>
      <c r="BZN7" s="14"/>
      <c r="BZO7" s="14"/>
      <c r="BZP7" s="14"/>
      <c r="BZQ7" s="14"/>
      <c r="BZR7" s="14"/>
      <c r="BZS7" s="14"/>
      <c r="BZT7" s="14"/>
      <c r="BZU7" s="14"/>
      <c r="BZV7" s="14"/>
      <c r="BZW7" s="14"/>
      <c r="BZX7" s="14"/>
      <c r="BZY7" s="14"/>
      <c r="BZZ7" s="14"/>
      <c r="CAA7" s="14"/>
      <c r="CAB7" s="14"/>
      <c r="CAC7" s="14"/>
      <c r="CAD7" s="14"/>
      <c r="CAE7" s="14"/>
      <c r="CAF7" s="14"/>
      <c r="CAG7" s="14"/>
      <c r="CAH7" s="14"/>
      <c r="CAI7" s="14"/>
      <c r="CAJ7" s="14"/>
      <c r="CAK7" s="14"/>
      <c r="CAL7" s="14"/>
      <c r="CAM7" s="14"/>
      <c r="CAN7" s="14"/>
      <c r="CAO7" s="14"/>
      <c r="CAP7" s="14"/>
      <c r="CAQ7" s="14"/>
      <c r="CAR7" s="14"/>
      <c r="CAS7" s="14"/>
      <c r="CAT7" s="14"/>
      <c r="CAU7" s="14"/>
      <c r="CAV7" s="14"/>
      <c r="CAW7" s="14"/>
      <c r="CAX7" s="14"/>
      <c r="CAY7" s="14"/>
      <c r="CAZ7" s="14"/>
      <c r="CBA7" s="14"/>
      <c r="CBB7" s="14"/>
      <c r="CBC7" s="14"/>
      <c r="CBD7" s="14"/>
      <c r="CBE7" s="14"/>
      <c r="CBF7" s="14"/>
      <c r="CBG7" s="14"/>
      <c r="CBH7" s="14"/>
      <c r="CBI7" s="14"/>
      <c r="CBJ7" s="14"/>
      <c r="CBK7" s="14"/>
      <c r="CBL7" s="14"/>
      <c r="CBM7" s="14"/>
      <c r="CBN7" s="14"/>
      <c r="CBO7" s="14"/>
      <c r="CBP7" s="14"/>
      <c r="CBQ7" s="14"/>
      <c r="CBR7" s="14"/>
      <c r="CBS7" s="14"/>
      <c r="CBT7" s="14"/>
      <c r="CBU7" s="14"/>
      <c r="CBV7" s="14"/>
      <c r="CBW7" s="14"/>
      <c r="CBX7" s="14"/>
      <c r="CBY7" s="14"/>
      <c r="CBZ7" s="14"/>
      <c r="CCA7" s="14"/>
      <c r="CCB7" s="14"/>
      <c r="CCC7" s="14"/>
      <c r="CCD7" s="14"/>
      <c r="CCE7" s="14"/>
      <c r="CCF7" s="14"/>
      <c r="CCG7" s="14"/>
      <c r="CCH7" s="14"/>
      <c r="CCI7" s="14"/>
      <c r="CCJ7" s="14"/>
      <c r="CCK7" s="14"/>
      <c r="CCL7" s="14"/>
      <c r="CCM7" s="14"/>
      <c r="CCN7" s="14"/>
      <c r="CCO7" s="14"/>
      <c r="CCP7" s="14"/>
      <c r="CCQ7" s="14"/>
      <c r="CCR7" s="14"/>
      <c r="CCS7" s="14"/>
      <c r="CCT7" s="14"/>
      <c r="CCU7" s="14"/>
      <c r="CCV7" s="14"/>
      <c r="CCW7" s="14"/>
      <c r="CCX7" s="14"/>
      <c r="CCY7" s="14"/>
      <c r="CCZ7" s="14"/>
      <c r="CDA7" s="14"/>
      <c r="CDB7" s="14"/>
      <c r="CDC7" s="14"/>
      <c r="CDD7" s="14"/>
      <c r="CDE7" s="14"/>
      <c r="CDF7" s="14"/>
      <c r="CDG7" s="14"/>
      <c r="CDH7" s="14"/>
      <c r="CDI7" s="14"/>
      <c r="CDJ7" s="14"/>
      <c r="CDK7" s="14"/>
      <c r="CDL7" s="14"/>
      <c r="CDM7" s="14"/>
      <c r="CDN7" s="14"/>
      <c r="CDO7" s="14"/>
      <c r="CDP7" s="14"/>
      <c r="CDQ7" s="14"/>
      <c r="CDR7" s="14"/>
      <c r="CDS7" s="14"/>
      <c r="CDT7" s="14"/>
      <c r="CDU7" s="14"/>
      <c r="CDV7" s="14"/>
      <c r="CDW7" s="14"/>
      <c r="CDX7" s="14"/>
      <c r="CDY7" s="14"/>
      <c r="CDZ7" s="14"/>
      <c r="CEA7" s="14"/>
      <c r="CEB7" s="14"/>
      <c r="CEC7" s="14"/>
      <c r="CED7" s="14"/>
      <c r="CEE7" s="14"/>
      <c r="CEF7" s="14"/>
      <c r="CEG7" s="14"/>
      <c r="CEH7" s="14"/>
      <c r="CEI7" s="14"/>
      <c r="CEJ7" s="14"/>
      <c r="CEK7" s="14"/>
      <c r="CEL7" s="14"/>
      <c r="CEM7" s="14"/>
      <c r="CEN7" s="14"/>
      <c r="CEO7" s="14"/>
      <c r="CEP7" s="14"/>
      <c r="CEQ7" s="14"/>
      <c r="CER7" s="14"/>
      <c r="CES7" s="14"/>
      <c r="CET7" s="14"/>
      <c r="CEU7" s="14"/>
      <c r="CEV7" s="14"/>
      <c r="CEW7" s="14"/>
      <c r="CEX7" s="14"/>
      <c r="CEY7" s="14"/>
      <c r="CEZ7" s="14"/>
      <c r="CFA7" s="14"/>
      <c r="CFB7" s="14"/>
      <c r="CFC7" s="14"/>
      <c r="CFD7" s="14"/>
      <c r="CFE7" s="14"/>
      <c r="CFF7" s="14"/>
      <c r="CFG7" s="14"/>
      <c r="CFH7" s="14"/>
      <c r="CFI7" s="14"/>
      <c r="CFJ7" s="14"/>
      <c r="CFK7" s="14"/>
      <c r="CFL7" s="14"/>
      <c r="CFM7" s="14"/>
      <c r="CFN7" s="14"/>
      <c r="CFO7" s="14"/>
      <c r="CFP7" s="14"/>
      <c r="CFQ7" s="14"/>
      <c r="CFR7" s="14"/>
      <c r="CFS7" s="14"/>
      <c r="CFT7" s="14"/>
      <c r="CFU7" s="14"/>
      <c r="CFV7" s="14"/>
      <c r="CFW7" s="14"/>
      <c r="CFX7" s="14"/>
      <c r="CFY7" s="14"/>
      <c r="CFZ7" s="14"/>
      <c r="CGA7" s="14"/>
      <c r="CGB7" s="14"/>
      <c r="CGC7" s="14"/>
      <c r="CGD7" s="14"/>
      <c r="CGE7" s="14"/>
      <c r="CGF7" s="14"/>
      <c r="CGG7" s="14"/>
      <c r="CGH7" s="14"/>
      <c r="CGI7" s="14"/>
      <c r="CGJ7" s="14"/>
      <c r="CGK7" s="14"/>
      <c r="CGL7" s="14"/>
      <c r="CGM7" s="14"/>
      <c r="CGN7" s="14"/>
      <c r="CGO7" s="14"/>
      <c r="CGP7" s="14"/>
      <c r="CGQ7" s="14"/>
      <c r="CGR7" s="14"/>
      <c r="CGS7" s="14"/>
      <c r="CGT7" s="14"/>
      <c r="CGU7" s="14"/>
      <c r="CGV7" s="14"/>
      <c r="CGW7" s="14"/>
      <c r="CGX7" s="14"/>
      <c r="CGY7" s="14"/>
      <c r="CGZ7" s="14"/>
      <c r="CHA7" s="14"/>
      <c r="CHB7" s="14"/>
      <c r="CHC7" s="14"/>
      <c r="CHD7" s="14"/>
      <c r="CHE7" s="14"/>
      <c r="CHF7" s="14"/>
      <c r="CHG7" s="14"/>
      <c r="CHH7" s="14"/>
      <c r="CHI7" s="14"/>
      <c r="CHJ7" s="14"/>
      <c r="CHK7" s="14"/>
      <c r="CHL7" s="14"/>
      <c r="CHM7" s="14"/>
      <c r="CHN7" s="14"/>
      <c r="CHO7" s="14"/>
      <c r="CHP7" s="14"/>
      <c r="CHQ7" s="14"/>
      <c r="CHR7" s="14"/>
      <c r="CHS7" s="14"/>
      <c r="CHT7" s="14"/>
      <c r="CHU7" s="14"/>
      <c r="CHV7" s="14"/>
      <c r="CHW7" s="14"/>
      <c r="CHX7" s="14"/>
      <c r="CHY7" s="14"/>
      <c r="CHZ7" s="14"/>
      <c r="CIA7" s="14"/>
      <c r="CIB7" s="14"/>
      <c r="CIC7" s="14"/>
      <c r="CID7" s="14"/>
      <c r="CIE7" s="14"/>
      <c r="CIF7" s="14"/>
      <c r="CIG7" s="14"/>
      <c r="CIH7" s="14"/>
      <c r="CII7" s="14"/>
      <c r="CIJ7" s="14"/>
      <c r="CIK7" s="14"/>
      <c r="CIL7" s="14"/>
      <c r="CIM7" s="14"/>
      <c r="CIN7" s="14"/>
      <c r="CIO7" s="14"/>
      <c r="CIP7" s="14"/>
      <c r="CIQ7" s="14"/>
      <c r="CIR7" s="14"/>
      <c r="CIS7" s="14"/>
      <c r="CIT7" s="14"/>
      <c r="CIU7" s="14"/>
      <c r="CIV7" s="14"/>
      <c r="CIW7" s="14"/>
      <c r="CIX7" s="14"/>
      <c r="CIY7" s="14"/>
      <c r="CIZ7" s="14"/>
      <c r="CJA7" s="14"/>
      <c r="CJB7" s="14"/>
      <c r="CJC7" s="14"/>
      <c r="CJD7" s="14"/>
      <c r="CJE7" s="14"/>
      <c r="CJF7" s="14"/>
      <c r="CJG7" s="14"/>
      <c r="CJH7" s="14"/>
      <c r="CJI7" s="14"/>
      <c r="CJJ7" s="14"/>
      <c r="CJK7" s="14"/>
      <c r="CJL7" s="14"/>
      <c r="CJM7" s="14"/>
      <c r="CJN7" s="14"/>
      <c r="CJO7" s="14"/>
      <c r="CJP7" s="14"/>
      <c r="CJQ7" s="14"/>
      <c r="CJR7" s="14"/>
      <c r="CJS7" s="14"/>
      <c r="CJT7" s="14"/>
      <c r="CJU7" s="14"/>
      <c r="CJV7" s="14"/>
      <c r="CJW7" s="14"/>
      <c r="CJX7" s="14"/>
      <c r="CJY7" s="14"/>
      <c r="CJZ7" s="14"/>
      <c r="CKA7" s="14"/>
      <c r="CKB7" s="14"/>
      <c r="CKC7" s="14"/>
      <c r="CKD7" s="14"/>
      <c r="CKE7" s="14"/>
      <c r="CKF7" s="14"/>
      <c r="CKG7" s="14"/>
      <c r="CKH7" s="14"/>
      <c r="CKI7" s="14"/>
      <c r="CKJ7" s="14"/>
      <c r="CKK7" s="14"/>
      <c r="CKL7" s="14"/>
      <c r="CKM7" s="14"/>
      <c r="CKN7" s="14"/>
      <c r="CKO7" s="14"/>
      <c r="CKP7" s="14"/>
      <c r="CKQ7" s="14"/>
      <c r="CKR7" s="14"/>
      <c r="CKS7" s="14"/>
      <c r="CKT7" s="14"/>
      <c r="CKU7" s="14"/>
      <c r="CKV7" s="14"/>
      <c r="CKW7" s="14"/>
      <c r="CKX7" s="14"/>
      <c r="CKY7" s="14"/>
      <c r="CKZ7" s="14"/>
      <c r="CLA7" s="14"/>
      <c r="CLB7" s="14"/>
      <c r="CLC7" s="14"/>
      <c r="CLD7" s="14"/>
      <c r="CLE7" s="14"/>
      <c r="CLF7" s="14"/>
      <c r="CLG7" s="14"/>
      <c r="CLH7" s="14"/>
      <c r="CLI7" s="14"/>
      <c r="CLJ7" s="14"/>
      <c r="CLK7" s="14"/>
      <c r="CLL7" s="14"/>
      <c r="CLM7" s="14"/>
      <c r="CLN7" s="14"/>
      <c r="CLO7" s="14"/>
      <c r="CLP7" s="14"/>
      <c r="CLQ7" s="14"/>
      <c r="CLR7" s="14"/>
      <c r="CLS7" s="14"/>
      <c r="CLT7" s="14"/>
      <c r="CLU7" s="14"/>
      <c r="CLV7" s="14"/>
      <c r="CLW7" s="14"/>
      <c r="CLX7" s="14"/>
      <c r="CLY7" s="14"/>
      <c r="CLZ7" s="14"/>
      <c r="CMA7" s="14"/>
      <c r="CMB7" s="14"/>
      <c r="CMC7" s="14"/>
      <c r="CMD7" s="14"/>
      <c r="CME7" s="14"/>
      <c r="CMF7" s="14"/>
      <c r="CMG7" s="14"/>
      <c r="CMH7" s="14"/>
      <c r="CMI7" s="14"/>
      <c r="CMJ7" s="14"/>
      <c r="CMK7" s="14"/>
      <c r="CML7" s="14"/>
      <c r="CMM7" s="14"/>
      <c r="CMN7" s="14"/>
      <c r="CMO7" s="14"/>
      <c r="CMP7" s="14"/>
      <c r="CMQ7" s="14"/>
      <c r="CMR7" s="14"/>
      <c r="CMS7" s="14"/>
      <c r="CMT7" s="14"/>
      <c r="CMU7" s="14"/>
      <c r="CMV7" s="14"/>
      <c r="CMW7" s="14"/>
      <c r="CMX7" s="14"/>
      <c r="CMY7" s="14"/>
      <c r="CMZ7" s="14"/>
      <c r="CNA7" s="14"/>
      <c r="CNB7" s="14"/>
      <c r="CNC7" s="14"/>
      <c r="CND7" s="14"/>
      <c r="CNE7" s="14"/>
      <c r="CNF7" s="14"/>
      <c r="CNG7" s="14"/>
      <c r="CNH7" s="14"/>
      <c r="CNI7" s="14"/>
      <c r="CNJ7" s="14"/>
      <c r="CNK7" s="14"/>
      <c r="CNL7" s="14"/>
      <c r="CNM7" s="14"/>
      <c r="CNN7" s="14"/>
      <c r="CNO7" s="14"/>
      <c r="CNP7" s="14"/>
      <c r="CNQ7" s="14"/>
      <c r="CNR7" s="14"/>
      <c r="CNS7" s="14"/>
      <c r="CNT7" s="14"/>
      <c r="CNU7" s="14"/>
      <c r="CNV7" s="14"/>
      <c r="CNW7" s="14"/>
      <c r="CNX7" s="14"/>
      <c r="CNY7" s="14"/>
      <c r="CNZ7" s="14"/>
      <c r="COA7" s="14"/>
      <c r="COB7" s="14"/>
      <c r="COC7" s="14"/>
      <c r="COD7" s="14"/>
      <c r="COE7" s="14"/>
      <c r="COF7" s="14"/>
      <c r="COG7" s="14"/>
      <c r="COH7" s="14"/>
      <c r="COI7" s="14"/>
      <c r="COJ7" s="14"/>
      <c r="COK7" s="14"/>
      <c r="COL7" s="14"/>
      <c r="COM7" s="14"/>
      <c r="CON7" s="14"/>
      <c r="COO7" s="14"/>
      <c r="COP7" s="14"/>
      <c r="COQ7" s="14"/>
      <c r="COR7" s="14"/>
      <c r="COS7" s="14"/>
      <c r="COT7" s="14"/>
      <c r="COU7" s="14"/>
      <c r="COV7" s="14"/>
      <c r="COW7" s="14"/>
      <c r="COX7" s="14"/>
      <c r="COY7" s="14"/>
      <c r="COZ7" s="14"/>
      <c r="CPA7" s="14"/>
      <c r="CPB7" s="14"/>
      <c r="CPC7" s="14"/>
      <c r="CPD7" s="14"/>
      <c r="CPE7" s="14"/>
      <c r="CPF7" s="14"/>
      <c r="CPG7" s="14"/>
      <c r="CPH7" s="14"/>
      <c r="CPI7" s="14"/>
      <c r="CPJ7" s="14"/>
      <c r="CPK7" s="14"/>
      <c r="CPL7" s="14"/>
      <c r="CPM7" s="14"/>
      <c r="CPN7" s="14"/>
      <c r="CPO7" s="14"/>
      <c r="CPP7" s="14"/>
      <c r="CPQ7" s="14"/>
      <c r="CPR7" s="14"/>
      <c r="CPS7" s="14"/>
      <c r="CPT7" s="14"/>
      <c r="CPU7" s="14"/>
      <c r="CPV7" s="14"/>
      <c r="CPW7" s="14"/>
      <c r="CPX7" s="14"/>
      <c r="CPY7" s="14"/>
      <c r="CPZ7" s="14"/>
      <c r="CQA7" s="14"/>
      <c r="CQB7" s="14"/>
      <c r="CQC7" s="14"/>
      <c r="CQD7" s="14"/>
      <c r="CQE7" s="14"/>
      <c r="CQF7" s="14"/>
      <c r="CQG7" s="14"/>
      <c r="CQH7" s="14"/>
      <c r="CQI7" s="14"/>
      <c r="CQJ7" s="14"/>
      <c r="CQK7" s="14"/>
      <c r="CQL7" s="14"/>
      <c r="CQM7" s="14"/>
      <c r="CQN7" s="14"/>
      <c r="CQO7" s="14"/>
      <c r="CQP7" s="14"/>
      <c r="CQQ7" s="14"/>
      <c r="CQR7" s="14"/>
      <c r="CQS7" s="14"/>
      <c r="CQT7" s="14"/>
      <c r="CQU7" s="14"/>
      <c r="CQV7" s="14"/>
      <c r="CQW7" s="14"/>
      <c r="CQX7" s="14"/>
      <c r="CQY7" s="14"/>
      <c r="CQZ7" s="14"/>
      <c r="CRA7" s="14"/>
      <c r="CRB7" s="14"/>
      <c r="CRC7" s="14"/>
      <c r="CRD7" s="14"/>
      <c r="CRE7" s="14"/>
      <c r="CRF7" s="14"/>
      <c r="CRG7" s="14"/>
      <c r="CRH7" s="14"/>
      <c r="CRI7" s="14"/>
      <c r="CRJ7" s="14"/>
      <c r="CRK7" s="14"/>
      <c r="CRL7" s="14"/>
      <c r="CRM7" s="14"/>
      <c r="CRN7" s="14"/>
      <c r="CRO7" s="14"/>
      <c r="CRP7" s="14"/>
      <c r="CRQ7" s="14"/>
      <c r="CRR7" s="14"/>
      <c r="CRS7" s="14"/>
      <c r="CRT7" s="14"/>
      <c r="CRU7" s="14"/>
      <c r="CRV7" s="14"/>
      <c r="CRW7" s="14"/>
      <c r="CRX7" s="14"/>
      <c r="CRY7" s="14"/>
      <c r="CRZ7" s="14"/>
      <c r="CSA7" s="14"/>
      <c r="CSB7" s="14"/>
      <c r="CSC7" s="14"/>
      <c r="CSD7" s="14"/>
      <c r="CSE7" s="14"/>
      <c r="CSF7" s="14"/>
      <c r="CSG7" s="14"/>
      <c r="CSH7" s="14"/>
      <c r="CSI7" s="14"/>
      <c r="CSJ7" s="14"/>
      <c r="CSK7" s="14"/>
      <c r="CSL7" s="14"/>
      <c r="CSM7" s="14"/>
      <c r="CSN7" s="14"/>
      <c r="CSO7" s="14"/>
      <c r="CSP7" s="14"/>
      <c r="CSQ7" s="14"/>
      <c r="CSR7" s="14"/>
      <c r="CSS7" s="14"/>
      <c r="CST7" s="14"/>
      <c r="CSU7" s="14"/>
      <c r="CSV7" s="14"/>
      <c r="CSW7" s="14"/>
      <c r="CSX7" s="14"/>
      <c r="CSY7" s="14"/>
      <c r="CSZ7" s="14"/>
      <c r="CTA7" s="14"/>
      <c r="CTB7" s="14"/>
      <c r="CTC7" s="14"/>
      <c r="CTD7" s="14"/>
      <c r="CTE7" s="14"/>
      <c r="CTF7" s="14"/>
      <c r="CTG7" s="14"/>
      <c r="CTH7" s="14"/>
      <c r="CTI7" s="14"/>
      <c r="CTJ7" s="14"/>
      <c r="CTK7" s="14"/>
      <c r="CTL7" s="14"/>
      <c r="CTM7" s="14"/>
      <c r="CTN7" s="14"/>
      <c r="CTO7" s="14"/>
      <c r="CTP7" s="14"/>
      <c r="CTQ7" s="14"/>
      <c r="CTR7" s="14"/>
      <c r="CTS7" s="14"/>
      <c r="CTT7" s="14"/>
      <c r="CTU7" s="14"/>
      <c r="CTV7" s="14"/>
      <c r="CTW7" s="14"/>
      <c r="CTX7" s="14"/>
      <c r="CTY7" s="14"/>
      <c r="CTZ7" s="14"/>
      <c r="CUA7" s="14"/>
      <c r="CUB7" s="14"/>
      <c r="CUC7" s="14"/>
      <c r="CUD7" s="14"/>
      <c r="CUE7" s="14"/>
      <c r="CUF7" s="14"/>
      <c r="CUG7" s="14"/>
      <c r="CUH7" s="14"/>
      <c r="CUI7" s="14"/>
      <c r="CUJ7" s="14"/>
      <c r="CUK7" s="14"/>
      <c r="CUL7" s="14"/>
      <c r="CUM7" s="14"/>
      <c r="CUN7" s="14"/>
      <c r="CUO7" s="14"/>
      <c r="CUP7" s="14"/>
      <c r="CUQ7" s="14"/>
      <c r="CUR7" s="14"/>
      <c r="CUS7" s="14"/>
      <c r="CUT7" s="14"/>
      <c r="CUU7" s="14"/>
      <c r="CUV7" s="14"/>
      <c r="CUW7" s="14"/>
      <c r="CUX7" s="14"/>
      <c r="CUY7" s="14"/>
      <c r="CUZ7" s="14"/>
      <c r="CVA7" s="14"/>
      <c r="CVB7" s="14"/>
      <c r="CVC7" s="14"/>
      <c r="CVD7" s="14"/>
      <c r="CVE7" s="14"/>
      <c r="CVF7" s="14"/>
      <c r="CVG7" s="14"/>
      <c r="CVH7" s="14"/>
      <c r="CVI7" s="14"/>
      <c r="CVJ7" s="14"/>
      <c r="CVK7" s="14"/>
      <c r="CVL7" s="14"/>
      <c r="CVM7" s="14"/>
      <c r="CVN7" s="14"/>
      <c r="CVO7" s="14"/>
      <c r="CVP7" s="14"/>
      <c r="CVQ7" s="14"/>
      <c r="CVR7" s="14"/>
      <c r="CVS7" s="14"/>
      <c r="CVT7" s="14"/>
      <c r="CVU7" s="14"/>
      <c r="CVV7" s="14"/>
      <c r="CVW7" s="14"/>
      <c r="CVX7" s="14"/>
      <c r="CVY7" s="14"/>
      <c r="CVZ7" s="14"/>
      <c r="CWA7" s="14"/>
      <c r="CWB7" s="14"/>
      <c r="CWC7" s="14"/>
      <c r="CWD7" s="14"/>
      <c r="CWE7" s="14"/>
      <c r="CWF7" s="14"/>
      <c r="CWG7" s="14"/>
      <c r="CWH7" s="14"/>
      <c r="CWI7" s="14"/>
      <c r="CWJ7" s="14"/>
      <c r="CWK7" s="14"/>
      <c r="CWL7" s="14"/>
      <c r="CWM7" s="14"/>
      <c r="CWN7" s="14"/>
      <c r="CWO7" s="14"/>
      <c r="CWP7" s="14"/>
      <c r="CWQ7" s="14"/>
      <c r="CWR7" s="14"/>
      <c r="CWS7" s="14"/>
      <c r="CWT7" s="14"/>
      <c r="CWU7" s="14"/>
      <c r="CWV7" s="14"/>
      <c r="CWW7" s="14"/>
      <c r="CWX7" s="14"/>
      <c r="CWY7" s="14"/>
      <c r="CWZ7" s="14"/>
      <c r="CXA7" s="14"/>
      <c r="CXB7" s="14"/>
      <c r="CXC7" s="14"/>
      <c r="CXD7" s="14"/>
      <c r="CXE7" s="14"/>
      <c r="CXF7" s="14"/>
      <c r="CXG7" s="14"/>
      <c r="CXH7" s="14"/>
      <c r="CXI7" s="14"/>
      <c r="CXJ7" s="14"/>
      <c r="CXK7" s="14"/>
      <c r="CXL7" s="14"/>
      <c r="CXM7" s="14"/>
      <c r="CXN7" s="14"/>
      <c r="CXO7" s="14"/>
      <c r="CXP7" s="14"/>
      <c r="CXQ7" s="14"/>
      <c r="CXR7" s="14"/>
      <c r="CXS7" s="14"/>
      <c r="CXT7" s="14"/>
      <c r="CXU7" s="14"/>
      <c r="CXV7" s="14"/>
      <c r="CXW7" s="14"/>
      <c r="CXX7" s="14"/>
      <c r="CXY7" s="14"/>
      <c r="CXZ7" s="14"/>
      <c r="CYA7" s="14"/>
      <c r="CYB7" s="14"/>
      <c r="CYC7" s="14"/>
      <c r="CYD7" s="14"/>
      <c r="CYE7" s="14"/>
      <c r="CYF7" s="14"/>
      <c r="CYG7" s="14"/>
      <c r="CYH7" s="14"/>
      <c r="CYI7" s="14"/>
      <c r="CYJ7" s="14"/>
      <c r="CYK7" s="14"/>
      <c r="CYL7" s="14"/>
      <c r="CYM7" s="14"/>
      <c r="CYN7" s="14"/>
      <c r="CYO7" s="14"/>
      <c r="CYP7" s="14"/>
      <c r="CYQ7" s="14"/>
      <c r="CYR7" s="14"/>
      <c r="CYS7" s="14"/>
      <c r="CYT7" s="14"/>
      <c r="CYU7" s="14"/>
      <c r="CYV7" s="14"/>
      <c r="CYW7" s="14"/>
      <c r="CYX7" s="14"/>
      <c r="CYY7" s="14"/>
      <c r="CYZ7" s="14"/>
      <c r="CZA7" s="14"/>
      <c r="CZB7" s="14"/>
      <c r="CZC7" s="14"/>
      <c r="CZD7" s="14"/>
      <c r="CZE7" s="14"/>
      <c r="CZF7" s="14"/>
      <c r="CZG7" s="14"/>
      <c r="CZH7" s="14"/>
      <c r="CZI7" s="14"/>
      <c r="CZJ7" s="14"/>
      <c r="CZK7" s="14"/>
      <c r="CZL7" s="14"/>
      <c r="CZM7" s="14"/>
      <c r="CZN7" s="14"/>
      <c r="CZO7" s="14"/>
      <c r="CZP7" s="14"/>
      <c r="CZQ7" s="14"/>
      <c r="CZR7" s="14"/>
      <c r="CZS7" s="14"/>
      <c r="CZT7" s="14"/>
      <c r="CZU7" s="14"/>
      <c r="CZV7" s="14"/>
      <c r="CZW7" s="14"/>
      <c r="CZX7" s="14"/>
      <c r="CZY7" s="14"/>
      <c r="CZZ7" s="14"/>
      <c r="DAA7" s="14"/>
      <c r="DAB7" s="14"/>
      <c r="DAC7" s="14"/>
      <c r="DAD7" s="14"/>
      <c r="DAE7" s="14"/>
      <c r="DAF7" s="14"/>
      <c r="DAG7" s="14"/>
      <c r="DAH7" s="14"/>
      <c r="DAI7" s="14"/>
      <c r="DAJ7" s="14"/>
      <c r="DAK7" s="14"/>
      <c r="DAL7" s="14"/>
      <c r="DAM7" s="14"/>
      <c r="DAN7" s="14"/>
      <c r="DAO7" s="14"/>
      <c r="DAP7" s="14"/>
      <c r="DAQ7" s="14"/>
      <c r="DAR7" s="14"/>
      <c r="DAS7" s="14"/>
      <c r="DAT7" s="14"/>
      <c r="DAU7" s="14"/>
      <c r="DAV7" s="14"/>
      <c r="DAW7" s="14"/>
      <c r="DAX7" s="14"/>
      <c r="DAY7" s="14"/>
      <c r="DAZ7" s="14"/>
      <c r="DBA7" s="14"/>
      <c r="DBB7" s="14"/>
      <c r="DBC7" s="14"/>
      <c r="DBD7" s="14"/>
      <c r="DBE7" s="14"/>
      <c r="DBF7" s="14"/>
      <c r="DBG7" s="14"/>
      <c r="DBH7" s="14"/>
      <c r="DBI7" s="14"/>
      <c r="DBJ7" s="14"/>
      <c r="DBK7" s="14"/>
      <c r="DBL7" s="14"/>
      <c r="DBM7" s="14"/>
      <c r="DBN7" s="14"/>
      <c r="DBO7" s="14"/>
      <c r="DBP7" s="14"/>
      <c r="DBQ7" s="14"/>
      <c r="DBR7" s="14"/>
      <c r="DBS7" s="14"/>
      <c r="DBT7" s="14"/>
      <c r="DBU7" s="14"/>
      <c r="DBV7" s="14"/>
      <c r="DBW7" s="14"/>
      <c r="DBX7" s="14"/>
      <c r="DBY7" s="14"/>
      <c r="DBZ7" s="14"/>
      <c r="DCA7" s="14"/>
      <c r="DCB7" s="14"/>
      <c r="DCC7" s="14"/>
      <c r="DCD7" s="14"/>
      <c r="DCE7" s="14"/>
      <c r="DCF7" s="14"/>
      <c r="DCG7" s="14"/>
      <c r="DCH7" s="14"/>
      <c r="DCI7" s="14"/>
      <c r="DCJ7" s="14"/>
      <c r="DCK7" s="14"/>
      <c r="DCL7" s="14"/>
      <c r="DCM7" s="14"/>
      <c r="DCN7" s="14"/>
      <c r="DCO7" s="14"/>
      <c r="DCP7" s="14"/>
      <c r="DCQ7" s="14"/>
      <c r="DCR7" s="14"/>
      <c r="DCS7" s="14"/>
      <c r="DCT7" s="14"/>
      <c r="DCU7" s="14"/>
      <c r="DCV7" s="14"/>
      <c r="DCW7" s="14"/>
      <c r="DCX7" s="14"/>
      <c r="DCY7" s="14"/>
      <c r="DCZ7" s="14"/>
      <c r="DDA7" s="14"/>
      <c r="DDB7" s="14"/>
      <c r="DDC7" s="14"/>
      <c r="DDD7" s="14"/>
      <c r="DDE7" s="14"/>
      <c r="DDF7" s="14"/>
      <c r="DDG7" s="14"/>
      <c r="DDH7" s="14"/>
      <c r="DDI7" s="14"/>
      <c r="DDJ7" s="14"/>
      <c r="DDK7" s="14"/>
      <c r="DDL7" s="14"/>
      <c r="DDM7" s="14"/>
      <c r="DDN7" s="14"/>
      <c r="DDO7" s="14"/>
      <c r="DDP7" s="14"/>
      <c r="DDQ7" s="14"/>
      <c r="DDR7" s="14"/>
      <c r="DDS7" s="14"/>
      <c r="DDT7" s="14"/>
      <c r="DDU7" s="14"/>
      <c r="DDV7" s="14"/>
      <c r="DDW7" s="14"/>
      <c r="DDX7" s="14"/>
      <c r="DDY7" s="14"/>
      <c r="DDZ7" s="14"/>
      <c r="DEA7" s="14"/>
      <c r="DEB7" s="14"/>
      <c r="DEC7" s="14"/>
      <c r="DED7" s="14"/>
      <c r="DEE7" s="14"/>
      <c r="DEF7" s="14"/>
      <c r="DEG7" s="14"/>
      <c r="DEH7" s="14"/>
      <c r="DEI7" s="14"/>
      <c r="DEJ7" s="14"/>
      <c r="DEK7" s="14"/>
      <c r="DEL7" s="14"/>
      <c r="DEM7" s="14"/>
      <c r="DEN7" s="14"/>
      <c r="DEO7" s="14"/>
      <c r="DEP7" s="14"/>
      <c r="DEQ7" s="14"/>
      <c r="DER7" s="14"/>
      <c r="DES7" s="14"/>
      <c r="DET7" s="14"/>
      <c r="DEU7" s="14"/>
      <c r="DEV7" s="14"/>
      <c r="DEW7" s="14"/>
      <c r="DEX7" s="14"/>
      <c r="DEY7" s="14"/>
      <c r="DEZ7" s="14"/>
      <c r="DFA7" s="14"/>
      <c r="DFB7" s="14"/>
      <c r="DFC7" s="14"/>
      <c r="DFD7" s="14"/>
      <c r="DFE7" s="14"/>
      <c r="DFF7" s="14"/>
      <c r="DFG7" s="14"/>
      <c r="DFH7" s="14"/>
      <c r="DFI7" s="14"/>
      <c r="DFJ7" s="14"/>
      <c r="DFK7" s="14"/>
      <c r="DFL7" s="14"/>
      <c r="DFM7" s="14"/>
      <c r="DFN7" s="14"/>
      <c r="DFO7" s="14"/>
      <c r="DFP7" s="14"/>
      <c r="DFQ7" s="14"/>
      <c r="DFR7" s="14"/>
      <c r="DFS7" s="14"/>
      <c r="DFT7" s="14"/>
      <c r="DFU7" s="14"/>
      <c r="DFV7" s="14"/>
      <c r="DFW7" s="14"/>
      <c r="DFX7" s="14"/>
      <c r="DFY7" s="14"/>
      <c r="DFZ7" s="14"/>
      <c r="DGA7" s="14"/>
      <c r="DGB7" s="14"/>
      <c r="DGC7" s="14"/>
      <c r="DGD7" s="14"/>
      <c r="DGE7" s="14"/>
      <c r="DGF7" s="14"/>
      <c r="DGG7" s="14"/>
      <c r="DGH7" s="14"/>
      <c r="DGI7" s="14"/>
      <c r="DGJ7" s="14"/>
      <c r="DGK7" s="14"/>
      <c r="DGL7" s="14"/>
      <c r="DGM7" s="14"/>
      <c r="DGN7" s="14"/>
      <c r="DGO7" s="14"/>
      <c r="DGP7" s="14"/>
      <c r="DGQ7" s="14"/>
      <c r="DGR7" s="14"/>
      <c r="DGS7" s="14"/>
      <c r="DGT7" s="14"/>
      <c r="DGU7" s="14"/>
      <c r="DGV7" s="14"/>
      <c r="DGW7" s="14"/>
      <c r="DGX7" s="14"/>
      <c r="DGY7" s="14"/>
      <c r="DGZ7" s="14"/>
      <c r="DHA7" s="14"/>
      <c r="DHB7" s="14"/>
      <c r="DHC7" s="14"/>
      <c r="DHD7" s="14"/>
      <c r="DHE7" s="14"/>
      <c r="DHF7" s="14"/>
      <c r="DHG7" s="14"/>
      <c r="DHH7" s="14"/>
      <c r="DHI7" s="14"/>
      <c r="DHJ7" s="14"/>
      <c r="DHK7" s="14"/>
      <c r="DHL7" s="14"/>
      <c r="DHM7" s="14"/>
      <c r="DHN7" s="14"/>
      <c r="DHO7" s="14"/>
      <c r="DHP7" s="14"/>
      <c r="DHQ7" s="14"/>
      <c r="DHR7" s="14"/>
      <c r="DHS7" s="14"/>
      <c r="DHT7" s="14"/>
      <c r="DHU7" s="14"/>
      <c r="DHV7" s="14"/>
      <c r="DHW7" s="14"/>
      <c r="DHX7" s="14"/>
      <c r="DHY7" s="14"/>
      <c r="DHZ7" s="14"/>
      <c r="DIA7" s="14"/>
      <c r="DIB7" s="14"/>
      <c r="DIC7" s="14"/>
      <c r="DID7" s="14"/>
      <c r="DIE7" s="14"/>
      <c r="DIF7" s="14"/>
      <c r="DIG7" s="14"/>
      <c r="DIH7" s="14"/>
      <c r="DII7" s="14"/>
      <c r="DIJ7" s="14"/>
      <c r="DIK7" s="14"/>
      <c r="DIL7" s="14"/>
      <c r="DIM7" s="14"/>
      <c r="DIN7" s="14"/>
      <c r="DIO7" s="14"/>
      <c r="DIP7" s="14"/>
      <c r="DIQ7" s="14"/>
      <c r="DIR7" s="14"/>
      <c r="DIS7" s="14"/>
      <c r="DIT7" s="14"/>
      <c r="DIU7" s="14"/>
      <c r="DIV7" s="14"/>
      <c r="DIW7" s="14"/>
      <c r="DIX7" s="14"/>
      <c r="DIY7" s="14"/>
      <c r="DIZ7" s="14"/>
      <c r="DJA7" s="14"/>
      <c r="DJB7" s="14"/>
      <c r="DJC7" s="14"/>
      <c r="DJD7" s="14"/>
      <c r="DJE7" s="14"/>
      <c r="DJF7" s="14"/>
      <c r="DJG7" s="14"/>
      <c r="DJH7" s="14"/>
      <c r="DJI7" s="14"/>
      <c r="DJJ7" s="14"/>
      <c r="DJK7" s="14"/>
      <c r="DJL7" s="14"/>
      <c r="DJM7" s="14"/>
      <c r="DJN7" s="14"/>
      <c r="DJO7" s="14"/>
      <c r="DJP7" s="14"/>
      <c r="DJQ7" s="14"/>
      <c r="DJR7" s="14"/>
      <c r="DJS7" s="14"/>
      <c r="DJT7" s="14"/>
      <c r="DJU7" s="14"/>
      <c r="DJV7" s="14"/>
      <c r="DJW7" s="14"/>
      <c r="DJX7" s="14"/>
      <c r="DJY7" s="14"/>
      <c r="DJZ7" s="14"/>
      <c r="DKA7" s="14"/>
      <c r="DKB7" s="14"/>
      <c r="DKC7" s="14"/>
      <c r="DKD7" s="14"/>
      <c r="DKE7" s="14"/>
      <c r="DKF7" s="14"/>
      <c r="DKG7" s="14"/>
      <c r="DKH7" s="14"/>
      <c r="DKI7" s="14"/>
      <c r="DKJ7" s="14"/>
      <c r="DKK7" s="14"/>
      <c r="DKL7" s="14"/>
      <c r="DKM7" s="14"/>
      <c r="DKN7" s="14"/>
      <c r="DKO7" s="14"/>
      <c r="DKP7" s="14"/>
      <c r="DKQ7" s="14"/>
      <c r="DKR7" s="14"/>
      <c r="DKS7" s="14"/>
      <c r="DKT7" s="14"/>
      <c r="DKU7" s="14"/>
      <c r="DKV7" s="14"/>
      <c r="DKW7" s="14"/>
      <c r="DKX7" s="14"/>
      <c r="DKY7" s="14"/>
      <c r="DKZ7" s="14"/>
      <c r="DLA7" s="14"/>
      <c r="DLB7" s="14"/>
      <c r="DLC7" s="14"/>
      <c r="DLD7" s="14"/>
      <c r="DLE7" s="14"/>
      <c r="DLF7" s="14"/>
      <c r="DLG7" s="14"/>
      <c r="DLH7" s="14"/>
      <c r="DLI7" s="14"/>
      <c r="DLJ7" s="14"/>
      <c r="DLK7" s="14"/>
      <c r="DLL7" s="14"/>
      <c r="DLM7" s="14"/>
      <c r="DLN7" s="14"/>
      <c r="DLO7" s="14"/>
      <c r="DLP7" s="14"/>
      <c r="DLQ7" s="14"/>
      <c r="DLR7" s="14"/>
      <c r="DLS7" s="14"/>
      <c r="DLT7" s="14"/>
      <c r="DLU7" s="14"/>
      <c r="DLV7" s="14"/>
      <c r="DLW7" s="14"/>
      <c r="DLX7" s="14"/>
      <c r="DLY7" s="14"/>
      <c r="DLZ7" s="14"/>
      <c r="DMA7" s="14"/>
      <c r="DMB7" s="14"/>
      <c r="DMC7" s="14"/>
      <c r="DMD7" s="14"/>
      <c r="DME7" s="14"/>
      <c r="DMF7" s="14"/>
      <c r="DMG7" s="14"/>
      <c r="DMH7" s="14"/>
      <c r="DMI7" s="14"/>
      <c r="DMJ7" s="14"/>
      <c r="DMK7" s="14"/>
      <c r="DML7" s="14"/>
      <c r="DMM7" s="14"/>
      <c r="DMN7" s="14"/>
      <c r="DMO7" s="14"/>
      <c r="DMP7" s="14"/>
      <c r="DMQ7" s="14"/>
      <c r="DMR7" s="14"/>
      <c r="DMS7" s="14"/>
      <c r="DMT7" s="14"/>
      <c r="DMU7" s="14"/>
      <c r="DMV7" s="14"/>
      <c r="DMW7" s="14"/>
      <c r="DMX7" s="14"/>
      <c r="DMY7" s="14"/>
      <c r="DMZ7" s="14"/>
      <c r="DNA7" s="14"/>
      <c r="DNB7" s="14"/>
      <c r="DNC7" s="14"/>
      <c r="DND7" s="14"/>
      <c r="DNE7" s="14"/>
      <c r="DNF7" s="14"/>
      <c r="DNG7" s="14"/>
      <c r="DNH7" s="14"/>
      <c r="DNI7" s="14"/>
      <c r="DNJ7" s="14"/>
      <c r="DNK7" s="14"/>
      <c r="DNL7" s="14"/>
      <c r="DNM7" s="14"/>
      <c r="DNN7" s="14"/>
      <c r="DNO7" s="14"/>
      <c r="DNP7" s="14"/>
      <c r="DNQ7" s="14"/>
      <c r="DNR7" s="14"/>
      <c r="DNS7" s="14"/>
      <c r="DNT7" s="14"/>
      <c r="DNU7" s="14"/>
      <c r="DNV7" s="14"/>
      <c r="DNW7" s="14"/>
      <c r="DNX7" s="14"/>
      <c r="DNY7" s="14"/>
      <c r="DNZ7" s="14"/>
      <c r="DOA7" s="14"/>
      <c r="DOB7" s="14"/>
      <c r="DOC7" s="14"/>
      <c r="DOD7" s="14"/>
      <c r="DOE7" s="14"/>
      <c r="DOF7" s="14"/>
      <c r="DOG7" s="14"/>
      <c r="DOH7" s="14"/>
      <c r="DOI7" s="14"/>
      <c r="DOJ7" s="14"/>
      <c r="DOK7" s="14"/>
      <c r="DOL7" s="14"/>
      <c r="DOM7" s="14"/>
      <c r="DON7" s="14"/>
      <c r="DOO7" s="14"/>
      <c r="DOP7" s="14"/>
      <c r="DOQ7" s="14"/>
      <c r="DOR7" s="14"/>
      <c r="DOS7" s="14"/>
      <c r="DOT7" s="14"/>
      <c r="DOU7" s="14"/>
      <c r="DOV7" s="14"/>
      <c r="DOW7" s="14"/>
      <c r="DOX7" s="14"/>
      <c r="DOY7" s="14"/>
      <c r="DOZ7" s="14"/>
      <c r="DPA7" s="14"/>
      <c r="DPB7" s="14"/>
      <c r="DPC7" s="14"/>
      <c r="DPD7" s="14"/>
      <c r="DPE7" s="14"/>
      <c r="DPF7" s="14"/>
      <c r="DPG7" s="14"/>
      <c r="DPH7" s="14"/>
      <c r="DPI7" s="14"/>
      <c r="DPJ7" s="14"/>
      <c r="DPK7" s="14"/>
      <c r="DPL7" s="14"/>
      <c r="DPM7" s="14"/>
      <c r="DPN7" s="14"/>
      <c r="DPO7" s="14"/>
      <c r="DPP7" s="14"/>
      <c r="DPQ7" s="14"/>
      <c r="DPR7" s="14"/>
      <c r="DPS7" s="14"/>
      <c r="DPT7" s="14"/>
      <c r="DPU7" s="14"/>
      <c r="DPV7" s="14"/>
      <c r="DPW7" s="14"/>
      <c r="DPX7" s="14"/>
      <c r="DPY7" s="14"/>
      <c r="DPZ7" s="14"/>
      <c r="DQA7" s="14"/>
      <c r="DQB7" s="14"/>
      <c r="DQC7" s="14"/>
      <c r="DQD7" s="14"/>
      <c r="DQE7" s="14"/>
      <c r="DQF7" s="14"/>
      <c r="DQG7" s="14"/>
      <c r="DQH7" s="14"/>
      <c r="DQI7" s="14"/>
      <c r="DQJ7" s="14"/>
      <c r="DQK7" s="14"/>
      <c r="DQL7" s="14"/>
      <c r="DQM7" s="14"/>
      <c r="DQN7" s="14"/>
      <c r="DQO7" s="14"/>
      <c r="DQP7" s="14"/>
      <c r="DQQ7" s="14"/>
      <c r="DQR7" s="14"/>
      <c r="DQS7" s="14"/>
      <c r="DQT7" s="14"/>
      <c r="DQU7" s="14"/>
      <c r="DQV7" s="14"/>
      <c r="DQW7" s="14"/>
      <c r="DQX7" s="14"/>
      <c r="DQY7" s="14"/>
      <c r="DQZ7" s="14"/>
      <c r="DRA7" s="14"/>
      <c r="DRB7" s="14"/>
      <c r="DRC7" s="14"/>
      <c r="DRD7" s="14"/>
      <c r="DRE7" s="14"/>
      <c r="DRF7" s="14"/>
      <c r="DRG7" s="14"/>
      <c r="DRH7" s="14"/>
      <c r="DRI7" s="14"/>
      <c r="DRJ7" s="14"/>
      <c r="DRK7" s="14"/>
      <c r="DRL7" s="14"/>
      <c r="DRM7" s="14"/>
      <c r="DRN7" s="14"/>
      <c r="DRO7" s="14"/>
      <c r="DRP7" s="14"/>
      <c r="DRQ7" s="14"/>
      <c r="DRR7" s="14"/>
      <c r="DRS7" s="14"/>
      <c r="DRT7" s="14"/>
      <c r="DRU7" s="14"/>
      <c r="DRV7" s="14"/>
      <c r="DRW7" s="14"/>
      <c r="DRX7" s="14"/>
      <c r="DRY7" s="14"/>
      <c r="DRZ7" s="14"/>
      <c r="DSA7" s="14"/>
      <c r="DSB7" s="14"/>
      <c r="DSC7" s="14"/>
      <c r="DSD7" s="14"/>
      <c r="DSE7" s="14"/>
      <c r="DSF7" s="14"/>
      <c r="DSG7" s="14"/>
      <c r="DSH7" s="14"/>
      <c r="DSI7" s="14"/>
      <c r="DSJ7" s="14"/>
      <c r="DSK7" s="14"/>
      <c r="DSL7" s="14"/>
      <c r="DSM7" s="14"/>
      <c r="DSN7" s="14"/>
      <c r="DSO7" s="14"/>
      <c r="DSP7" s="14"/>
      <c r="DSQ7" s="14"/>
      <c r="DSR7" s="14"/>
      <c r="DSS7" s="14"/>
      <c r="DST7" s="14"/>
      <c r="DSU7" s="14"/>
      <c r="DSV7" s="14"/>
      <c r="DSW7" s="14"/>
      <c r="DSX7" s="14"/>
      <c r="DSY7" s="14"/>
      <c r="DSZ7" s="14"/>
      <c r="DTA7" s="14"/>
      <c r="DTB7" s="14"/>
      <c r="DTC7" s="14"/>
      <c r="DTD7" s="14"/>
      <c r="DTE7" s="14"/>
      <c r="DTF7" s="14"/>
      <c r="DTG7" s="14"/>
      <c r="DTH7" s="14"/>
      <c r="DTI7" s="14"/>
      <c r="DTJ7" s="14"/>
      <c r="DTK7" s="14"/>
      <c r="DTL7" s="14"/>
      <c r="DTM7" s="14"/>
      <c r="DTN7" s="14"/>
      <c r="DTO7" s="14"/>
      <c r="DTP7" s="14"/>
      <c r="DTQ7" s="14"/>
      <c r="DTR7" s="14"/>
      <c r="DTS7" s="14"/>
      <c r="DTT7" s="14"/>
      <c r="DTU7" s="14"/>
      <c r="DTV7" s="14"/>
      <c r="DTW7" s="14"/>
      <c r="DTX7" s="14"/>
      <c r="DTY7" s="14"/>
      <c r="DTZ7" s="14"/>
      <c r="DUA7" s="14"/>
      <c r="DUB7" s="14"/>
      <c r="DUC7" s="14"/>
      <c r="DUD7" s="14"/>
      <c r="DUE7" s="14"/>
      <c r="DUF7" s="14"/>
      <c r="DUG7" s="14"/>
      <c r="DUH7" s="14"/>
      <c r="DUI7" s="14"/>
      <c r="DUJ7" s="14"/>
      <c r="DUK7" s="14"/>
      <c r="DUL7" s="14"/>
      <c r="DUM7" s="14"/>
      <c r="DUN7" s="14"/>
      <c r="DUO7" s="14"/>
      <c r="DUP7" s="14"/>
      <c r="DUQ7" s="14"/>
      <c r="DUR7" s="14"/>
      <c r="DUS7" s="14"/>
      <c r="DUT7" s="14"/>
      <c r="DUU7" s="14"/>
      <c r="DUV7" s="14"/>
      <c r="DUW7" s="14"/>
      <c r="DUX7" s="14"/>
      <c r="DUY7" s="14"/>
      <c r="DUZ7" s="14"/>
      <c r="DVA7" s="14"/>
      <c r="DVB7" s="14"/>
      <c r="DVC7" s="14"/>
      <c r="DVD7" s="14"/>
      <c r="DVE7" s="14"/>
      <c r="DVF7" s="14"/>
      <c r="DVG7" s="14"/>
      <c r="DVH7" s="14"/>
      <c r="DVI7" s="14"/>
      <c r="DVJ7" s="14"/>
      <c r="DVK7" s="14"/>
      <c r="DVL7" s="14"/>
      <c r="DVM7" s="14"/>
      <c r="DVN7" s="14"/>
      <c r="DVO7" s="14"/>
      <c r="DVP7" s="14"/>
      <c r="DVQ7" s="14"/>
      <c r="DVR7" s="14"/>
      <c r="DVS7" s="14"/>
      <c r="DVT7" s="14"/>
      <c r="DVU7" s="14"/>
      <c r="DVV7" s="14"/>
      <c r="DVW7" s="14"/>
      <c r="DVX7" s="14"/>
      <c r="DVY7" s="14"/>
      <c r="DVZ7" s="14"/>
      <c r="DWA7" s="14"/>
      <c r="DWB7" s="14"/>
      <c r="DWC7" s="14"/>
      <c r="DWD7" s="14"/>
      <c r="DWE7" s="14"/>
      <c r="DWF7" s="14"/>
      <c r="DWG7" s="14"/>
      <c r="DWH7" s="14"/>
      <c r="DWI7" s="14"/>
      <c r="DWJ7" s="14"/>
      <c r="DWK7" s="14"/>
      <c r="DWL7" s="14"/>
      <c r="DWM7" s="14"/>
      <c r="DWN7" s="14"/>
      <c r="DWO7" s="14"/>
      <c r="DWP7" s="14"/>
      <c r="DWQ7" s="14"/>
      <c r="DWR7" s="14"/>
      <c r="DWS7" s="14"/>
      <c r="DWT7" s="14"/>
      <c r="DWU7" s="14"/>
      <c r="DWV7" s="14"/>
      <c r="DWW7" s="14"/>
      <c r="DWX7" s="14"/>
      <c r="DWY7" s="14"/>
      <c r="DWZ7" s="14"/>
      <c r="DXA7" s="14"/>
      <c r="DXB7" s="14"/>
      <c r="DXC7" s="14"/>
      <c r="DXD7" s="14"/>
      <c r="DXE7" s="14"/>
      <c r="DXF7" s="14"/>
      <c r="DXG7" s="14"/>
      <c r="DXH7" s="14"/>
      <c r="DXI7" s="14"/>
      <c r="DXJ7" s="14"/>
      <c r="DXK7" s="14"/>
      <c r="DXL7" s="14"/>
      <c r="DXM7" s="14"/>
      <c r="DXN7" s="14"/>
      <c r="DXO7" s="14"/>
      <c r="DXP7" s="14"/>
      <c r="DXQ7" s="14"/>
      <c r="DXR7" s="14"/>
      <c r="DXS7" s="14"/>
      <c r="DXT7" s="14"/>
      <c r="DXU7" s="14"/>
      <c r="DXV7" s="14"/>
      <c r="DXW7" s="14"/>
      <c r="DXX7" s="14"/>
      <c r="DXY7" s="14"/>
      <c r="DXZ7" s="14"/>
      <c r="DYA7" s="14"/>
      <c r="DYB7" s="14"/>
      <c r="DYC7" s="14"/>
      <c r="DYD7" s="14"/>
      <c r="DYE7" s="14"/>
      <c r="DYF7" s="14"/>
      <c r="DYG7" s="14"/>
      <c r="DYH7" s="14"/>
      <c r="DYI7" s="14"/>
      <c r="DYJ7" s="14"/>
      <c r="DYK7" s="14"/>
      <c r="DYL7" s="14"/>
      <c r="DYM7" s="14"/>
      <c r="DYN7" s="14"/>
      <c r="DYO7" s="14"/>
      <c r="DYP7" s="14"/>
      <c r="DYQ7" s="14"/>
      <c r="DYR7" s="14"/>
      <c r="DYS7" s="14"/>
      <c r="DYT7" s="14"/>
      <c r="DYU7" s="14"/>
      <c r="DYV7" s="14"/>
      <c r="DYW7" s="14"/>
      <c r="DYX7" s="14"/>
      <c r="DYY7" s="14"/>
      <c r="DYZ7" s="14"/>
      <c r="DZA7" s="14"/>
      <c r="DZB7" s="14"/>
      <c r="DZC7" s="14"/>
      <c r="DZD7" s="14"/>
      <c r="DZE7" s="14"/>
      <c r="DZF7" s="14"/>
      <c r="DZG7" s="14"/>
      <c r="DZH7" s="14"/>
      <c r="DZI7" s="14"/>
      <c r="DZJ7" s="14"/>
      <c r="DZK7" s="14"/>
      <c r="DZL7" s="14"/>
      <c r="DZM7" s="14"/>
      <c r="DZN7" s="14"/>
      <c r="DZO7" s="14"/>
      <c r="DZP7" s="14"/>
      <c r="DZQ7" s="14"/>
      <c r="DZR7" s="14"/>
      <c r="DZS7" s="14"/>
      <c r="DZT7" s="14"/>
      <c r="DZU7" s="14"/>
      <c r="DZV7" s="14"/>
      <c r="DZW7" s="14"/>
      <c r="DZX7" s="14"/>
      <c r="DZY7" s="14"/>
      <c r="DZZ7" s="14"/>
      <c r="EAA7" s="14"/>
      <c r="EAB7" s="14"/>
      <c r="EAC7" s="14"/>
      <c r="EAD7" s="14"/>
      <c r="EAE7" s="14"/>
      <c r="EAF7" s="14"/>
      <c r="EAG7" s="14"/>
      <c r="EAH7" s="14"/>
      <c r="EAI7" s="14"/>
      <c r="EAJ7" s="14"/>
      <c r="EAK7" s="14"/>
      <c r="EAL7" s="14"/>
      <c r="EAM7" s="14"/>
      <c r="EAN7" s="14"/>
      <c r="EAO7" s="14"/>
      <c r="EAP7" s="14"/>
      <c r="EAQ7" s="14"/>
      <c r="EAR7" s="14"/>
      <c r="EAS7" s="14"/>
      <c r="EAT7" s="14"/>
      <c r="EAU7" s="14"/>
      <c r="EAV7" s="14"/>
      <c r="EAW7" s="14"/>
      <c r="EAX7" s="14"/>
      <c r="EAY7" s="14"/>
      <c r="EAZ7" s="14"/>
      <c r="EBA7" s="14"/>
      <c r="EBB7" s="14"/>
      <c r="EBC7" s="14"/>
      <c r="EBD7" s="14"/>
      <c r="EBE7" s="14"/>
      <c r="EBF7" s="14"/>
      <c r="EBG7" s="14"/>
      <c r="EBH7" s="14"/>
      <c r="EBI7" s="14"/>
      <c r="EBJ7" s="14"/>
      <c r="EBK7" s="14"/>
      <c r="EBL7" s="14"/>
      <c r="EBM7" s="14"/>
      <c r="EBN7" s="14"/>
      <c r="EBO7" s="14"/>
      <c r="EBP7" s="14"/>
      <c r="EBQ7" s="14"/>
      <c r="EBR7" s="14"/>
      <c r="EBS7" s="14"/>
      <c r="EBT7" s="14"/>
      <c r="EBU7" s="14"/>
      <c r="EBV7" s="14"/>
      <c r="EBW7" s="14"/>
      <c r="EBX7" s="14"/>
      <c r="EBY7" s="14"/>
      <c r="EBZ7" s="14"/>
      <c r="ECA7" s="14"/>
      <c r="ECB7" s="14"/>
      <c r="ECC7" s="14"/>
      <c r="ECD7" s="14"/>
      <c r="ECE7" s="14"/>
      <c r="ECF7" s="14"/>
      <c r="ECG7" s="14"/>
      <c r="ECH7" s="14"/>
      <c r="ECI7" s="14"/>
      <c r="ECJ7" s="14"/>
      <c r="ECK7" s="14"/>
      <c r="ECL7" s="14"/>
      <c r="ECM7" s="14"/>
      <c r="ECN7" s="14"/>
      <c r="ECO7" s="14"/>
      <c r="ECP7" s="14"/>
      <c r="ECQ7" s="14"/>
      <c r="ECR7" s="14"/>
      <c r="ECS7" s="14"/>
      <c r="ECT7" s="14"/>
      <c r="ECU7" s="14"/>
      <c r="ECV7" s="14"/>
      <c r="ECW7" s="14"/>
      <c r="ECX7" s="14"/>
      <c r="ECY7" s="14"/>
      <c r="ECZ7" s="14"/>
      <c r="EDA7" s="14"/>
      <c r="EDB7" s="14"/>
      <c r="EDC7" s="14"/>
      <c r="EDD7" s="14"/>
      <c r="EDE7" s="14"/>
      <c r="EDF7" s="14"/>
      <c r="EDG7" s="14"/>
      <c r="EDH7" s="14"/>
      <c r="EDI7" s="14"/>
      <c r="EDJ7" s="14"/>
      <c r="EDK7" s="14"/>
      <c r="EDL7" s="14"/>
      <c r="EDM7" s="14"/>
      <c r="EDN7" s="14"/>
      <c r="EDO7" s="14"/>
      <c r="EDP7" s="14"/>
      <c r="EDQ7" s="14"/>
      <c r="EDR7" s="14"/>
      <c r="EDS7" s="14"/>
      <c r="EDT7" s="14"/>
      <c r="EDU7" s="14"/>
      <c r="EDV7" s="14"/>
      <c r="EDW7" s="14"/>
      <c r="EDX7" s="14"/>
      <c r="EDY7" s="14"/>
      <c r="EDZ7" s="14"/>
      <c r="EEA7" s="14"/>
      <c r="EEB7" s="14"/>
      <c r="EEC7" s="14"/>
      <c r="EED7" s="14"/>
      <c r="EEE7" s="14"/>
      <c r="EEF7" s="14"/>
      <c r="EEG7" s="14"/>
      <c r="EEH7" s="14"/>
      <c r="EEI7" s="14"/>
      <c r="EEJ7" s="14"/>
      <c r="EEK7" s="14"/>
      <c r="EEL7" s="14"/>
      <c r="EEM7" s="14"/>
      <c r="EEN7" s="14"/>
      <c r="EEO7" s="14"/>
      <c r="EEP7" s="14"/>
      <c r="EEQ7" s="14"/>
      <c r="EER7" s="14"/>
      <c r="EES7" s="14"/>
      <c r="EET7" s="14"/>
      <c r="EEU7" s="14"/>
      <c r="EEV7" s="14"/>
      <c r="EEW7" s="14"/>
      <c r="EEX7" s="14"/>
      <c r="EEY7" s="14"/>
      <c r="EEZ7" s="14"/>
      <c r="EFA7" s="14"/>
      <c r="EFB7" s="14"/>
      <c r="EFC7" s="14"/>
      <c r="EFD7" s="14"/>
      <c r="EFE7" s="14"/>
      <c r="EFF7" s="14"/>
      <c r="EFG7" s="14"/>
      <c r="EFH7" s="14"/>
      <c r="EFI7" s="14"/>
      <c r="EFJ7" s="14"/>
      <c r="EFK7" s="14"/>
      <c r="EFL7" s="14"/>
      <c r="EFM7" s="14"/>
      <c r="EFN7" s="14"/>
      <c r="EFO7" s="14"/>
      <c r="EFP7" s="14"/>
      <c r="EFQ7" s="14"/>
      <c r="EFR7" s="14"/>
      <c r="EFS7" s="14"/>
      <c r="EFT7" s="14"/>
      <c r="EFU7" s="14"/>
      <c r="EFV7" s="14"/>
      <c r="EFW7" s="14"/>
      <c r="EFX7" s="14"/>
      <c r="EFY7" s="14"/>
      <c r="EFZ7" s="14"/>
      <c r="EGA7" s="14"/>
      <c r="EGB7" s="14"/>
      <c r="EGC7" s="14"/>
      <c r="EGD7" s="14"/>
      <c r="EGE7" s="14"/>
      <c r="EGF7" s="14"/>
      <c r="EGG7" s="14"/>
      <c r="EGH7" s="14"/>
      <c r="EGI7" s="14"/>
      <c r="EGJ7" s="14"/>
      <c r="EGK7" s="14"/>
      <c r="EGL7" s="14"/>
      <c r="EGM7" s="14"/>
      <c r="EGN7" s="14"/>
      <c r="EGO7" s="14"/>
      <c r="EGP7" s="14"/>
      <c r="EGQ7" s="14"/>
      <c r="EGR7" s="14"/>
      <c r="EGS7" s="14"/>
      <c r="EGT7" s="14"/>
      <c r="EGU7" s="14"/>
      <c r="EGV7" s="14"/>
      <c r="EGW7" s="14"/>
      <c r="EGX7" s="14"/>
      <c r="EGY7" s="14"/>
      <c r="EGZ7" s="14"/>
      <c r="EHA7" s="14"/>
      <c r="EHB7" s="14"/>
      <c r="EHC7" s="14"/>
      <c r="EHD7" s="14"/>
      <c r="EHE7" s="14"/>
      <c r="EHF7" s="14"/>
      <c r="EHG7" s="14"/>
      <c r="EHH7" s="14"/>
      <c r="EHI7" s="14"/>
      <c r="EHJ7" s="14"/>
      <c r="EHK7" s="14"/>
      <c r="EHL7" s="14"/>
      <c r="EHM7" s="14"/>
      <c r="EHN7" s="14"/>
      <c r="EHO7" s="14"/>
      <c r="EHP7" s="14"/>
      <c r="EHQ7" s="14"/>
      <c r="EHR7" s="14"/>
      <c r="EHS7" s="14"/>
      <c r="EHT7" s="14"/>
      <c r="EHU7" s="14"/>
      <c r="EHV7" s="14"/>
      <c r="EHW7" s="14"/>
      <c r="EHX7" s="14"/>
      <c r="EHY7" s="14"/>
      <c r="EHZ7" s="14"/>
      <c r="EIA7" s="14"/>
      <c r="EIB7" s="14"/>
      <c r="EIC7" s="14"/>
      <c r="EID7" s="14"/>
      <c r="EIE7" s="14"/>
      <c r="EIF7" s="14"/>
      <c r="EIG7" s="14"/>
      <c r="EIH7" s="14"/>
      <c r="EII7" s="14"/>
      <c r="EIJ7" s="14"/>
      <c r="EIK7" s="14"/>
      <c r="EIL7" s="14"/>
      <c r="EIM7" s="14"/>
      <c r="EIN7" s="14"/>
      <c r="EIO7" s="14"/>
      <c r="EIP7" s="14"/>
      <c r="EIQ7" s="14"/>
      <c r="EIR7" s="14"/>
      <c r="EIS7" s="14"/>
      <c r="EIT7" s="14"/>
      <c r="EIU7" s="14"/>
      <c r="EIV7" s="14"/>
      <c r="EIW7" s="14"/>
      <c r="EIX7" s="14"/>
      <c r="EIY7" s="14"/>
      <c r="EIZ7" s="14"/>
      <c r="EJA7" s="14"/>
      <c r="EJB7" s="14"/>
      <c r="EJC7" s="14"/>
      <c r="EJD7" s="14"/>
      <c r="EJE7" s="14"/>
      <c r="EJF7" s="14"/>
      <c r="EJG7" s="14"/>
      <c r="EJH7" s="14"/>
      <c r="EJI7" s="14"/>
      <c r="EJJ7" s="14"/>
      <c r="EJK7" s="14"/>
      <c r="EJL7" s="14"/>
      <c r="EJM7" s="14"/>
      <c r="EJN7" s="14"/>
      <c r="EJO7" s="14"/>
      <c r="EJP7" s="14"/>
      <c r="EJQ7" s="14"/>
      <c r="EJR7" s="14"/>
      <c r="EJS7" s="14"/>
      <c r="EJT7" s="14"/>
      <c r="EJU7" s="14"/>
      <c r="EJV7" s="14"/>
      <c r="EJW7" s="14"/>
      <c r="EJX7" s="14"/>
      <c r="EJY7" s="14"/>
      <c r="EJZ7" s="14"/>
      <c r="EKA7" s="14"/>
      <c r="EKB7" s="14"/>
      <c r="EKC7" s="14"/>
      <c r="EKD7" s="14"/>
      <c r="EKE7" s="14"/>
      <c r="EKF7" s="14"/>
      <c r="EKG7" s="14"/>
      <c r="EKH7" s="14"/>
      <c r="EKI7" s="14"/>
      <c r="EKJ7" s="14"/>
      <c r="EKK7" s="14"/>
      <c r="EKL7" s="14"/>
      <c r="EKM7" s="14"/>
      <c r="EKN7" s="14"/>
      <c r="EKO7" s="14"/>
      <c r="EKP7" s="14"/>
      <c r="EKQ7" s="14"/>
      <c r="EKR7" s="14"/>
      <c r="EKS7" s="14"/>
      <c r="EKT7" s="14"/>
      <c r="EKU7" s="14"/>
      <c r="EKV7" s="14"/>
      <c r="EKW7" s="14"/>
      <c r="EKX7" s="14"/>
      <c r="EKY7" s="14"/>
      <c r="EKZ7" s="14"/>
      <c r="ELA7" s="14"/>
      <c r="ELB7" s="14"/>
      <c r="ELC7" s="14"/>
      <c r="ELD7" s="14"/>
      <c r="ELE7" s="14"/>
      <c r="ELF7" s="14"/>
      <c r="ELG7" s="14"/>
      <c r="ELH7" s="14"/>
      <c r="ELI7" s="14"/>
      <c r="ELJ7" s="14"/>
      <c r="ELK7" s="14"/>
      <c r="ELL7" s="14"/>
      <c r="ELM7" s="14"/>
      <c r="ELN7" s="14"/>
      <c r="ELO7" s="14"/>
      <c r="ELP7" s="14"/>
      <c r="ELQ7" s="14"/>
      <c r="ELR7" s="14"/>
      <c r="ELS7" s="14"/>
      <c r="ELT7" s="14"/>
      <c r="ELU7" s="14"/>
      <c r="ELV7" s="14"/>
      <c r="ELW7" s="14"/>
      <c r="ELX7" s="14"/>
      <c r="ELY7" s="14"/>
      <c r="ELZ7" s="14"/>
      <c r="EMA7" s="14"/>
      <c r="EMB7" s="14"/>
      <c r="EMC7" s="14"/>
      <c r="EMD7" s="14"/>
      <c r="EME7" s="14"/>
      <c r="EMF7" s="14"/>
      <c r="EMG7" s="14"/>
      <c r="EMH7" s="14"/>
      <c r="EMI7" s="14"/>
      <c r="EMJ7" s="14"/>
      <c r="EMK7" s="14"/>
      <c r="EML7" s="14"/>
      <c r="EMM7" s="14"/>
      <c r="EMN7" s="14"/>
      <c r="EMO7" s="14"/>
      <c r="EMP7" s="14"/>
      <c r="EMQ7" s="14"/>
      <c r="EMR7" s="14"/>
      <c r="EMS7" s="14"/>
      <c r="EMT7" s="14"/>
      <c r="EMU7" s="14"/>
      <c r="EMV7" s="14"/>
      <c r="EMW7" s="14"/>
      <c r="EMX7" s="14"/>
      <c r="EMY7" s="14"/>
      <c r="EMZ7" s="14"/>
      <c r="ENA7" s="14"/>
      <c r="ENB7" s="14"/>
      <c r="ENC7" s="14"/>
      <c r="END7" s="14"/>
      <c r="ENE7" s="14"/>
      <c r="ENF7" s="14"/>
      <c r="ENG7" s="14"/>
      <c r="ENH7" s="14"/>
      <c r="ENI7" s="14"/>
      <c r="ENJ7" s="14"/>
      <c r="ENK7" s="14"/>
      <c r="ENL7" s="14"/>
      <c r="ENM7" s="14"/>
      <c r="ENN7" s="14"/>
      <c r="ENO7" s="14"/>
      <c r="ENP7" s="14"/>
      <c r="ENQ7" s="14"/>
      <c r="ENR7" s="14"/>
      <c r="ENS7" s="14"/>
      <c r="ENT7" s="14"/>
      <c r="ENU7" s="14"/>
      <c r="ENV7" s="14"/>
      <c r="ENW7" s="14"/>
      <c r="ENX7" s="14"/>
      <c r="ENY7" s="14"/>
      <c r="ENZ7" s="14"/>
      <c r="EOA7" s="14"/>
      <c r="EOB7" s="14"/>
      <c r="EOC7" s="14"/>
      <c r="EOD7" s="14"/>
      <c r="EOE7" s="14"/>
      <c r="EOF7" s="14"/>
      <c r="EOG7" s="14"/>
      <c r="EOH7" s="14"/>
      <c r="EOI7" s="14"/>
      <c r="EOJ7" s="14"/>
      <c r="EOK7" s="14"/>
      <c r="EOL7" s="14"/>
      <c r="EOM7" s="14"/>
      <c r="EON7" s="14"/>
      <c r="EOO7" s="14"/>
      <c r="EOP7" s="14"/>
      <c r="EOQ7" s="14"/>
      <c r="EOR7" s="14"/>
      <c r="EOS7" s="14"/>
      <c r="EOT7" s="14"/>
      <c r="EOU7" s="14"/>
      <c r="EOV7" s="14"/>
      <c r="EOW7" s="14"/>
      <c r="EOX7" s="14"/>
      <c r="EOY7" s="14"/>
      <c r="EOZ7" s="14"/>
      <c r="EPA7" s="14"/>
      <c r="EPB7" s="14"/>
      <c r="EPC7" s="14"/>
      <c r="EPD7" s="14"/>
      <c r="EPE7" s="14"/>
      <c r="EPF7" s="14"/>
      <c r="EPG7" s="14"/>
      <c r="EPH7" s="14"/>
      <c r="EPI7" s="14"/>
      <c r="EPJ7" s="14"/>
      <c r="EPK7" s="14"/>
      <c r="EPL7" s="14"/>
      <c r="EPM7" s="14"/>
      <c r="EPN7" s="14"/>
      <c r="EPO7" s="14"/>
      <c r="EPP7" s="14"/>
      <c r="EPQ7" s="14"/>
      <c r="EPR7" s="14"/>
      <c r="EPS7" s="14"/>
      <c r="EPT7" s="14"/>
      <c r="EPU7" s="14"/>
      <c r="EPV7" s="14"/>
      <c r="EPW7" s="14"/>
      <c r="EPX7" s="14"/>
      <c r="EPY7" s="14"/>
      <c r="EPZ7" s="14"/>
      <c r="EQA7" s="14"/>
      <c r="EQB7" s="14"/>
      <c r="EQC7" s="14"/>
      <c r="EQD7" s="14"/>
      <c r="EQE7" s="14"/>
      <c r="EQF7" s="14"/>
      <c r="EQG7" s="14"/>
      <c r="EQH7" s="14"/>
      <c r="EQI7" s="14"/>
      <c r="EQJ7" s="14"/>
      <c r="EQK7" s="14"/>
      <c r="EQL7" s="14"/>
      <c r="EQM7" s="14"/>
      <c r="EQN7" s="14"/>
      <c r="EQO7" s="14"/>
      <c r="EQP7" s="14"/>
      <c r="EQQ7" s="14"/>
      <c r="EQR7" s="14"/>
      <c r="EQS7" s="14"/>
      <c r="EQT7" s="14"/>
      <c r="EQU7" s="14"/>
      <c r="EQV7" s="14"/>
      <c r="EQW7" s="14"/>
      <c r="EQX7" s="14"/>
      <c r="EQY7" s="14"/>
      <c r="EQZ7" s="14"/>
      <c r="ERA7" s="14"/>
      <c r="ERB7" s="14"/>
      <c r="ERC7" s="14"/>
      <c r="ERD7" s="14"/>
      <c r="ERE7" s="14"/>
      <c r="ERF7" s="14"/>
      <c r="ERG7" s="14"/>
      <c r="ERH7" s="14"/>
      <c r="ERI7" s="14"/>
      <c r="ERJ7" s="14"/>
      <c r="ERK7" s="14"/>
      <c r="ERL7" s="14"/>
      <c r="ERM7" s="14"/>
      <c r="ERN7" s="14"/>
      <c r="ERO7" s="14"/>
      <c r="ERP7" s="14"/>
      <c r="ERQ7" s="14"/>
      <c r="ERR7" s="14"/>
      <c r="ERS7" s="14"/>
      <c r="ERT7" s="14"/>
      <c r="ERU7" s="14"/>
      <c r="ERV7" s="14"/>
      <c r="ERW7" s="14"/>
      <c r="ERX7" s="14"/>
      <c r="ERY7" s="14"/>
      <c r="ERZ7" s="14"/>
      <c r="ESA7" s="14"/>
      <c r="ESB7" s="14"/>
      <c r="ESC7" s="14"/>
      <c r="ESD7" s="14"/>
      <c r="ESE7" s="14"/>
      <c r="ESF7" s="14"/>
      <c r="ESG7" s="14"/>
      <c r="ESH7" s="14"/>
      <c r="ESI7" s="14"/>
      <c r="ESJ7" s="14"/>
      <c r="ESK7" s="14"/>
      <c r="ESL7" s="14"/>
      <c r="ESM7" s="14"/>
      <c r="ESN7" s="14"/>
      <c r="ESO7" s="14"/>
      <c r="ESP7" s="14"/>
      <c r="ESQ7" s="14"/>
      <c r="ESR7" s="14"/>
      <c r="ESS7" s="14"/>
      <c r="EST7" s="14"/>
      <c r="ESU7" s="14"/>
      <c r="ESV7" s="14"/>
      <c r="ESW7" s="14"/>
      <c r="ESX7" s="14"/>
      <c r="ESY7" s="14"/>
      <c r="ESZ7" s="14"/>
      <c r="ETA7" s="14"/>
      <c r="ETB7" s="14"/>
      <c r="ETC7" s="14"/>
      <c r="ETD7" s="14"/>
      <c r="ETE7" s="14"/>
      <c r="ETF7" s="14"/>
      <c r="ETG7" s="14"/>
      <c r="ETH7" s="14"/>
      <c r="ETI7" s="14"/>
      <c r="ETJ7" s="14"/>
      <c r="ETK7" s="14"/>
      <c r="ETL7" s="14"/>
      <c r="ETM7" s="14"/>
      <c r="ETN7" s="14"/>
      <c r="ETO7" s="14"/>
      <c r="ETP7" s="14"/>
      <c r="ETQ7" s="14"/>
      <c r="ETR7" s="14"/>
      <c r="ETS7" s="14"/>
      <c r="ETT7" s="14"/>
      <c r="ETU7" s="14"/>
      <c r="ETV7" s="14"/>
      <c r="ETW7" s="14"/>
      <c r="ETX7" s="14"/>
      <c r="ETY7" s="14"/>
      <c r="ETZ7" s="14"/>
      <c r="EUA7" s="14"/>
      <c r="EUB7" s="14"/>
      <c r="EUC7" s="14"/>
      <c r="EUD7" s="14"/>
      <c r="EUE7" s="14"/>
      <c r="EUF7" s="14"/>
      <c r="EUG7" s="14"/>
      <c r="EUH7" s="14"/>
      <c r="EUI7" s="14"/>
      <c r="EUJ7" s="14"/>
      <c r="EUK7" s="14"/>
      <c r="EUL7" s="14"/>
      <c r="EUM7" s="14"/>
      <c r="EUN7" s="14"/>
      <c r="EUO7" s="14"/>
      <c r="EUP7" s="14"/>
      <c r="EUQ7" s="14"/>
      <c r="EUR7" s="14"/>
      <c r="EUS7" s="14"/>
      <c r="EUT7" s="14"/>
      <c r="EUU7" s="14"/>
      <c r="EUV7" s="14"/>
      <c r="EUW7" s="14"/>
      <c r="EUX7" s="14"/>
      <c r="EUY7" s="14"/>
      <c r="EUZ7" s="14"/>
      <c r="EVA7" s="14"/>
      <c r="EVB7" s="14"/>
      <c r="EVC7" s="14"/>
      <c r="EVD7" s="14"/>
      <c r="EVE7" s="14"/>
      <c r="EVF7" s="14"/>
      <c r="EVG7" s="14"/>
      <c r="EVH7" s="14"/>
      <c r="EVI7" s="14"/>
      <c r="EVJ7" s="14"/>
      <c r="EVK7" s="14"/>
      <c r="EVL7" s="14"/>
      <c r="EVM7" s="14"/>
      <c r="EVN7" s="14"/>
      <c r="EVO7" s="14"/>
      <c r="EVP7" s="14"/>
      <c r="EVQ7" s="14"/>
      <c r="EVR7" s="14"/>
      <c r="EVS7" s="14"/>
      <c r="EVT7" s="14"/>
      <c r="EVU7" s="14"/>
      <c r="EVV7" s="14"/>
      <c r="EVW7" s="14"/>
      <c r="EVX7" s="14"/>
      <c r="EVY7" s="14"/>
      <c r="EVZ7" s="14"/>
      <c r="EWA7" s="14"/>
      <c r="EWB7" s="14"/>
      <c r="EWC7" s="14"/>
      <c r="EWD7" s="14"/>
      <c r="EWE7" s="14"/>
      <c r="EWF7" s="14"/>
      <c r="EWG7" s="14"/>
      <c r="EWH7" s="14"/>
      <c r="EWI7" s="14"/>
      <c r="EWJ7" s="14"/>
      <c r="EWK7" s="14"/>
      <c r="EWL7" s="14"/>
      <c r="EWM7" s="14"/>
      <c r="EWN7" s="14"/>
      <c r="EWO7" s="14"/>
      <c r="EWP7" s="14"/>
      <c r="EWQ7" s="14"/>
      <c r="EWR7" s="14"/>
      <c r="EWS7" s="14"/>
      <c r="EWT7" s="14"/>
      <c r="EWU7" s="14"/>
      <c r="EWV7" s="14"/>
      <c r="EWW7" s="14"/>
      <c r="EWX7" s="14"/>
      <c r="EWY7" s="14"/>
      <c r="EWZ7" s="14"/>
      <c r="EXA7" s="14"/>
      <c r="EXB7" s="14"/>
      <c r="EXC7" s="14"/>
      <c r="EXD7" s="14"/>
      <c r="EXE7" s="14"/>
      <c r="EXF7" s="14"/>
      <c r="EXG7" s="14"/>
      <c r="EXH7" s="14"/>
      <c r="EXI7" s="14"/>
      <c r="EXJ7" s="14"/>
      <c r="EXK7" s="14"/>
      <c r="EXL7" s="14"/>
      <c r="EXM7" s="14"/>
      <c r="EXN7" s="14"/>
      <c r="EXO7" s="14"/>
      <c r="EXP7" s="14"/>
      <c r="EXQ7" s="14"/>
      <c r="EXR7" s="14"/>
      <c r="EXS7" s="14"/>
      <c r="EXT7" s="14"/>
      <c r="EXU7" s="14"/>
      <c r="EXV7" s="14"/>
      <c r="EXW7" s="14"/>
      <c r="EXX7" s="14"/>
      <c r="EXY7" s="14"/>
      <c r="EXZ7" s="14"/>
      <c r="EYA7" s="14"/>
      <c r="EYB7" s="14"/>
      <c r="EYC7" s="14"/>
      <c r="EYD7" s="14"/>
      <c r="EYE7" s="14"/>
      <c r="EYF7" s="14"/>
      <c r="EYG7" s="14"/>
      <c r="EYH7" s="14"/>
      <c r="EYI7" s="14"/>
      <c r="EYJ7" s="14"/>
      <c r="EYK7" s="14"/>
      <c r="EYL7" s="14"/>
      <c r="EYM7" s="14"/>
      <c r="EYN7" s="14"/>
      <c r="EYO7" s="14"/>
      <c r="EYP7" s="14"/>
      <c r="EYQ7" s="14"/>
      <c r="EYR7" s="14"/>
      <c r="EYS7" s="14"/>
      <c r="EYT7" s="14"/>
      <c r="EYU7" s="14"/>
      <c r="EYV7" s="14"/>
      <c r="EYW7" s="14"/>
      <c r="EYX7" s="14"/>
      <c r="EYY7" s="14"/>
      <c r="EYZ7" s="14"/>
      <c r="EZA7" s="14"/>
      <c r="EZB7" s="14"/>
      <c r="EZC7" s="14"/>
      <c r="EZD7" s="14"/>
      <c r="EZE7" s="14"/>
      <c r="EZF7" s="14"/>
      <c r="EZG7" s="14"/>
      <c r="EZH7" s="14"/>
      <c r="EZI7" s="14"/>
      <c r="EZJ7" s="14"/>
      <c r="EZK7" s="14"/>
      <c r="EZL7" s="14"/>
      <c r="EZM7" s="14"/>
      <c r="EZN7" s="14"/>
      <c r="EZO7" s="14"/>
      <c r="EZP7" s="14"/>
      <c r="EZQ7" s="14"/>
      <c r="EZR7" s="14"/>
      <c r="EZS7" s="14"/>
      <c r="EZT7" s="14"/>
      <c r="EZU7" s="14"/>
      <c r="EZV7" s="14"/>
      <c r="EZW7" s="14"/>
      <c r="EZX7" s="14"/>
      <c r="EZY7" s="14"/>
      <c r="EZZ7" s="14"/>
      <c r="FAA7" s="14"/>
      <c r="FAB7" s="14"/>
      <c r="FAC7" s="14"/>
      <c r="FAD7" s="14"/>
      <c r="FAE7" s="14"/>
      <c r="FAF7" s="14"/>
      <c r="FAG7" s="14"/>
      <c r="FAH7" s="14"/>
      <c r="FAI7" s="14"/>
      <c r="FAJ7" s="14"/>
      <c r="FAK7" s="14"/>
      <c r="FAL7" s="14"/>
      <c r="FAM7" s="14"/>
      <c r="FAN7" s="14"/>
      <c r="FAO7" s="14"/>
      <c r="FAP7" s="14"/>
      <c r="FAQ7" s="14"/>
      <c r="FAR7" s="14"/>
      <c r="FAS7" s="14"/>
      <c r="FAT7" s="14"/>
      <c r="FAU7" s="14"/>
      <c r="FAV7" s="14"/>
      <c r="FAW7" s="14"/>
      <c r="FAX7" s="14"/>
      <c r="FAY7" s="14"/>
      <c r="FAZ7" s="14"/>
      <c r="FBA7" s="14"/>
      <c r="FBB7" s="14"/>
      <c r="FBC7" s="14"/>
      <c r="FBD7" s="14"/>
      <c r="FBE7" s="14"/>
      <c r="FBF7" s="14"/>
      <c r="FBG7" s="14"/>
      <c r="FBH7" s="14"/>
      <c r="FBI7" s="14"/>
      <c r="FBJ7" s="14"/>
      <c r="FBK7" s="14"/>
      <c r="FBL7" s="14"/>
      <c r="FBM7" s="14"/>
      <c r="FBN7" s="14"/>
      <c r="FBO7" s="14"/>
      <c r="FBP7" s="14"/>
      <c r="FBQ7" s="14"/>
      <c r="FBR7" s="14"/>
      <c r="FBS7" s="14"/>
      <c r="FBT7" s="14"/>
      <c r="FBU7" s="14"/>
      <c r="FBV7" s="14"/>
      <c r="FBW7" s="14"/>
      <c r="FBX7" s="14"/>
      <c r="FBY7" s="14"/>
      <c r="FBZ7" s="14"/>
      <c r="FCA7" s="14"/>
      <c r="FCB7" s="14"/>
      <c r="FCC7" s="14"/>
      <c r="FCD7" s="14"/>
      <c r="FCE7" s="14"/>
      <c r="FCF7" s="14"/>
      <c r="FCG7" s="14"/>
      <c r="FCH7" s="14"/>
      <c r="FCI7" s="14"/>
      <c r="FCJ7" s="14"/>
      <c r="FCK7" s="14"/>
      <c r="FCL7" s="14"/>
      <c r="FCM7" s="14"/>
      <c r="FCN7" s="14"/>
      <c r="FCO7" s="14"/>
      <c r="FCP7" s="14"/>
      <c r="FCQ7" s="14"/>
      <c r="FCR7" s="14"/>
      <c r="FCS7" s="14"/>
      <c r="FCT7" s="14"/>
      <c r="FCU7" s="14"/>
      <c r="FCV7" s="14"/>
      <c r="FCW7" s="14"/>
      <c r="FCX7" s="14"/>
      <c r="FCY7" s="14"/>
      <c r="FCZ7" s="14"/>
      <c r="FDA7" s="14"/>
      <c r="FDB7" s="14"/>
      <c r="FDC7" s="14"/>
      <c r="FDD7" s="14"/>
      <c r="FDE7" s="14"/>
      <c r="FDF7" s="14"/>
      <c r="FDG7" s="14"/>
      <c r="FDH7" s="14"/>
      <c r="FDI7" s="14"/>
      <c r="FDJ7" s="14"/>
      <c r="FDK7" s="14"/>
      <c r="FDL7" s="14"/>
      <c r="FDM7" s="14"/>
      <c r="FDN7" s="14"/>
      <c r="FDO7" s="14"/>
      <c r="FDP7" s="14"/>
      <c r="FDQ7" s="14"/>
      <c r="FDR7" s="14"/>
      <c r="FDS7" s="14"/>
      <c r="FDT7" s="14"/>
      <c r="FDU7" s="14"/>
      <c r="FDV7" s="14"/>
      <c r="FDW7" s="14"/>
      <c r="FDX7" s="14"/>
      <c r="FDY7" s="14"/>
      <c r="FDZ7" s="14"/>
      <c r="FEA7" s="14"/>
      <c r="FEB7" s="14"/>
      <c r="FEC7" s="14"/>
      <c r="FED7" s="14"/>
      <c r="FEE7" s="14"/>
      <c r="FEF7" s="14"/>
      <c r="FEG7" s="14"/>
      <c r="FEH7" s="14"/>
      <c r="FEI7" s="14"/>
      <c r="FEJ7" s="14"/>
      <c r="FEK7" s="14"/>
      <c r="FEL7" s="14"/>
      <c r="FEM7" s="14"/>
      <c r="FEN7" s="14"/>
      <c r="FEO7" s="14"/>
      <c r="FEP7" s="14"/>
      <c r="FEQ7" s="14"/>
      <c r="FER7" s="14"/>
      <c r="FES7" s="14"/>
      <c r="FET7" s="14"/>
      <c r="FEU7" s="14"/>
      <c r="FEV7" s="14"/>
      <c r="FEW7" s="14"/>
      <c r="FEX7" s="14"/>
      <c r="FEY7" s="14"/>
      <c r="FEZ7" s="14"/>
      <c r="FFA7" s="14"/>
      <c r="FFB7" s="14"/>
      <c r="FFC7" s="14"/>
      <c r="FFD7" s="14"/>
      <c r="FFE7" s="14"/>
      <c r="FFF7" s="14"/>
      <c r="FFG7" s="14"/>
      <c r="FFH7" s="14"/>
      <c r="FFI7" s="14"/>
      <c r="FFJ7" s="14"/>
      <c r="FFK7" s="14"/>
      <c r="FFL7" s="14"/>
      <c r="FFM7" s="14"/>
      <c r="FFN7" s="14"/>
      <c r="FFO7" s="14"/>
      <c r="FFP7" s="14"/>
      <c r="FFQ7" s="14"/>
      <c r="FFR7" s="14"/>
      <c r="FFS7" s="14"/>
      <c r="FFT7" s="14"/>
      <c r="FFU7" s="14"/>
      <c r="FFV7" s="14"/>
      <c r="FFW7" s="14"/>
      <c r="FFX7" s="14"/>
      <c r="FFY7" s="14"/>
      <c r="FFZ7" s="14"/>
      <c r="FGA7" s="14"/>
      <c r="FGB7" s="14"/>
      <c r="FGC7" s="14"/>
      <c r="FGD7" s="14"/>
      <c r="FGE7" s="14"/>
      <c r="FGF7" s="14"/>
      <c r="FGG7" s="14"/>
      <c r="FGH7" s="14"/>
      <c r="FGI7" s="14"/>
      <c r="FGJ7" s="14"/>
      <c r="FGK7" s="14"/>
      <c r="FGL7" s="14"/>
      <c r="FGM7" s="14"/>
      <c r="FGN7" s="14"/>
      <c r="FGO7" s="14"/>
      <c r="FGP7" s="14"/>
      <c r="FGQ7" s="14"/>
      <c r="FGR7" s="14"/>
      <c r="FGS7" s="14"/>
      <c r="FGT7" s="14"/>
      <c r="FGU7" s="14"/>
      <c r="FGV7" s="14"/>
      <c r="FGW7" s="14"/>
      <c r="FGX7" s="14"/>
      <c r="FGY7" s="14"/>
      <c r="FGZ7" s="14"/>
      <c r="FHA7" s="14"/>
      <c r="FHB7" s="14"/>
      <c r="FHC7" s="14"/>
      <c r="FHD7" s="14"/>
      <c r="FHE7" s="14"/>
      <c r="FHF7" s="14"/>
      <c r="FHG7" s="14"/>
      <c r="FHH7" s="14"/>
      <c r="FHI7" s="14"/>
      <c r="FHJ7" s="14"/>
      <c r="FHK7" s="14"/>
      <c r="FHL7" s="14"/>
      <c r="FHM7" s="14"/>
      <c r="FHN7" s="14"/>
      <c r="FHO7" s="14"/>
      <c r="FHP7" s="14"/>
      <c r="FHQ7" s="14"/>
      <c r="FHR7" s="14"/>
      <c r="FHS7" s="14"/>
      <c r="FHT7" s="14"/>
      <c r="FHU7" s="14"/>
      <c r="FHV7" s="14"/>
      <c r="FHW7" s="14"/>
      <c r="FHX7" s="14"/>
      <c r="FHY7" s="14"/>
      <c r="FHZ7" s="14"/>
      <c r="FIA7" s="14"/>
      <c r="FIB7" s="14"/>
      <c r="FIC7" s="14"/>
      <c r="FID7" s="14"/>
      <c r="FIE7" s="14"/>
      <c r="FIF7" s="14"/>
      <c r="FIG7" s="14"/>
      <c r="FIH7" s="14"/>
      <c r="FII7" s="14"/>
      <c r="FIJ7" s="14"/>
      <c r="FIK7" s="14"/>
      <c r="FIL7" s="14"/>
      <c r="FIM7" s="14"/>
      <c r="FIN7" s="14"/>
      <c r="FIO7" s="14"/>
      <c r="FIP7" s="14"/>
      <c r="FIQ7" s="14"/>
      <c r="FIR7" s="14"/>
      <c r="FIS7" s="14"/>
      <c r="FIT7" s="14"/>
      <c r="FIU7" s="14"/>
      <c r="FIV7" s="14"/>
      <c r="FIW7" s="14"/>
      <c r="FIX7" s="14"/>
      <c r="FIY7" s="14"/>
      <c r="FIZ7" s="14"/>
      <c r="FJA7" s="14"/>
      <c r="FJB7" s="14"/>
      <c r="FJC7" s="14"/>
      <c r="FJD7" s="14"/>
      <c r="FJE7" s="14"/>
      <c r="FJF7" s="14"/>
      <c r="FJG7" s="14"/>
      <c r="FJH7" s="14"/>
      <c r="FJI7" s="14"/>
      <c r="FJJ7" s="14"/>
      <c r="FJK7" s="14"/>
      <c r="FJL7" s="14"/>
      <c r="FJM7" s="14"/>
      <c r="FJN7" s="14"/>
      <c r="FJO7" s="14"/>
      <c r="FJP7" s="14"/>
      <c r="FJQ7" s="14"/>
      <c r="FJR7" s="14"/>
      <c r="FJS7" s="14"/>
      <c r="FJT7" s="14"/>
      <c r="FJU7" s="14"/>
      <c r="FJV7" s="14"/>
      <c r="FJW7" s="14"/>
      <c r="FJX7" s="14"/>
      <c r="FJY7" s="14"/>
      <c r="FJZ7" s="14"/>
      <c r="FKA7" s="14"/>
      <c r="FKB7" s="14"/>
      <c r="FKC7" s="14"/>
      <c r="FKD7" s="14"/>
      <c r="FKE7" s="14"/>
      <c r="FKF7" s="14"/>
      <c r="FKG7" s="14"/>
      <c r="FKH7" s="14"/>
      <c r="FKI7" s="14"/>
      <c r="FKJ7" s="14"/>
      <c r="FKK7" s="14"/>
      <c r="FKL7" s="14"/>
      <c r="FKM7" s="14"/>
      <c r="FKN7" s="14"/>
      <c r="FKO7" s="14"/>
      <c r="FKP7" s="14"/>
      <c r="FKQ7" s="14"/>
      <c r="FKR7" s="14"/>
      <c r="FKS7" s="14"/>
      <c r="FKT7" s="14"/>
      <c r="FKU7" s="14"/>
      <c r="FKV7" s="14"/>
      <c r="FKW7" s="14"/>
      <c r="FKX7" s="14"/>
      <c r="FKY7" s="14"/>
      <c r="FKZ7" s="14"/>
      <c r="FLA7" s="14"/>
      <c r="FLB7" s="14"/>
      <c r="FLC7" s="14"/>
      <c r="FLD7" s="14"/>
      <c r="FLE7" s="14"/>
      <c r="FLF7" s="14"/>
      <c r="FLG7" s="14"/>
      <c r="FLH7" s="14"/>
      <c r="FLI7" s="14"/>
      <c r="FLJ7" s="14"/>
      <c r="FLK7" s="14"/>
      <c r="FLL7" s="14"/>
      <c r="FLM7" s="14"/>
      <c r="FLN7" s="14"/>
      <c r="FLO7" s="14"/>
      <c r="FLP7" s="14"/>
      <c r="FLQ7" s="14"/>
      <c r="FLR7" s="14"/>
      <c r="FLS7" s="14"/>
      <c r="FLT7" s="14"/>
      <c r="FLU7" s="14"/>
      <c r="FLV7" s="14"/>
      <c r="FLW7" s="14"/>
      <c r="FLX7" s="14"/>
      <c r="FLY7" s="14"/>
      <c r="FLZ7" s="14"/>
      <c r="FMA7" s="14"/>
      <c r="FMB7" s="14"/>
      <c r="FMC7" s="14"/>
      <c r="FMD7" s="14"/>
      <c r="FME7" s="14"/>
      <c r="FMF7" s="14"/>
      <c r="FMG7" s="14"/>
      <c r="FMH7" s="14"/>
      <c r="FMI7" s="14"/>
      <c r="FMJ7" s="14"/>
      <c r="FMK7" s="14"/>
      <c r="FML7" s="14"/>
      <c r="FMM7" s="14"/>
      <c r="FMN7" s="14"/>
      <c r="FMO7" s="14"/>
      <c r="FMP7" s="14"/>
      <c r="FMQ7" s="14"/>
      <c r="FMR7" s="14"/>
      <c r="FMS7" s="14"/>
      <c r="FMT7" s="14"/>
      <c r="FMU7" s="14"/>
      <c r="FMV7" s="14"/>
      <c r="FMW7" s="14"/>
      <c r="FMX7" s="14"/>
      <c r="FMY7" s="14"/>
      <c r="FMZ7" s="14"/>
      <c r="FNA7" s="14"/>
      <c r="FNB7" s="14"/>
      <c r="FNC7" s="14"/>
      <c r="FND7" s="14"/>
      <c r="FNE7" s="14"/>
      <c r="FNF7" s="14"/>
      <c r="FNG7" s="14"/>
      <c r="FNH7" s="14"/>
      <c r="FNI7" s="14"/>
      <c r="FNJ7" s="14"/>
      <c r="FNK7" s="14"/>
      <c r="FNL7" s="14"/>
      <c r="FNM7" s="14"/>
      <c r="FNN7" s="14"/>
      <c r="FNO7" s="14"/>
      <c r="FNP7" s="14"/>
      <c r="FNQ7" s="14"/>
      <c r="FNR7" s="14"/>
      <c r="FNS7" s="14"/>
      <c r="FNT7" s="14"/>
      <c r="FNU7" s="14"/>
      <c r="FNV7" s="14"/>
      <c r="FNW7" s="14"/>
      <c r="FNX7" s="14"/>
      <c r="FNY7" s="14"/>
      <c r="FNZ7" s="14"/>
      <c r="FOA7" s="14"/>
      <c r="FOB7" s="14"/>
      <c r="FOC7" s="14"/>
      <c r="FOD7" s="14"/>
      <c r="FOE7" s="14"/>
      <c r="FOF7" s="14"/>
      <c r="FOG7" s="14"/>
      <c r="FOH7" s="14"/>
      <c r="FOI7" s="14"/>
      <c r="FOJ7" s="14"/>
      <c r="FOK7" s="14"/>
      <c r="FOL7" s="14"/>
      <c r="FOM7" s="14"/>
      <c r="FON7" s="14"/>
      <c r="FOO7" s="14"/>
      <c r="FOP7" s="14"/>
      <c r="FOQ7" s="14"/>
      <c r="FOR7" s="14"/>
      <c r="FOS7" s="14"/>
      <c r="FOT7" s="14"/>
      <c r="FOU7" s="14"/>
      <c r="FOV7" s="14"/>
      <c r="FOW7" s="14"/>
      <c r="FOX7" s="14"/>
      <c r="FOY7" s="14"/>
      <c r="FOZ7" s="14"/>
      <c r="FPA7" s="14"/>
      <c r="FPB7" s="14"/>
      <c r="FPC7" s="14"/>
      <c r="FPD7" s="14"/>
      <c r="FPE7" s="14"/>
      <c r="FPF7" s="14"/>
      <c r="FPG7" s="14"/>
      <c r="FPH7" s="14"/>
      <c r="FPI7" s="14"/>
      <c r="FPJ7" s="14"/>
      <c r="FPK7" s="14"/>
      <c r="FPL7" s="14"/>
      <c r="FPM7" s="14"/>
      <c r="FPN7" s="14"/>
      <c r="FPO7" s="14"/>
      <c r="FPP7" s="14"/>
      <c r="FPQ7" s="14"/>
      <c r="FPR7" s="14"/>
      <c r="FPS7" s="14"/>
      <c r="FPT7" s="14"/>
      <c r="FPU7" s="14"/>
      <c r="FPV7" s="14"/>
      <c r="FPW7" s="14"/>
      <c r="FPX7" s="14"/>
      <c r="FPY7" s="14"/>
      <c r="FPZ7" s="14"/>
      <c r="FQA7" s="14"/>
      <c r="FQB7" s="14"/>
      <c r="FQC7" s="14"/>
      <c r="FQD7" s="14"/>
      <c r="FQE7" s="14"/>
      <c r="FQF7" s="14"/>
      <c r="FQG7" s="14"/>
      <c r="FQH7" s="14"/>
      <c r="FQI7" s="14"/>
      <c r="FQJ7" s="14"/>
      <c r="FQK7" s="14"/>
      <c r="FQL7" s="14"/>
      <c r="FQM7" s="14"/>
      <c r="FQN7" s="14"/>
      <c r="FQO7" s="14"/>
      <c r="FQP7" s="14"/>
      <c r="FQQ7" s="14"/>
      <c r="FQR7" s="14"/>
      <c r="FQS7" s="14"/>
      <c r="FQT7" s="14"/>
      <c r="FQU7" s="14"/>
      <c r="FQV7" s="14"/>
      <c r="FQW7" s="14"/>
      <c r="FQX7" s="14"/>
      <c r="FQY7" s="14"/>
      <c r="FQZ7" s="14"/>
      <c r="FRA7" s="14"/>
      <c r="FRB7" s="14"/>
      <c r="FRC7" s="14"/>
      <c r="FRD7" s="14"/>
      <c r="FRE7" s="14"/>
      <c r="FRF7" s="14"/>
      <c r="FRG7" s="14"/>
      <c r="FRH7" s="14"/>
      <c r="FRI7" s="14"/>
      <c r="FRJ7" s="14"/>
      <c r="FRK7" s="14"/>
      <c r="FRL7" s="14"/>
      <c r="FRM7" s="14"/>
      <c r="FRN7" s="14"/>
      <c r="FRO7" s="14"/>
      <c r="FRP7" s="14"/>
      <c r="FRQ7" s="14"/>
      <c r="FRR7" s="14"/>
      <c r="FRS7" s="14"/>
      <c r="FRT7" s="14"/>
      <c r="FRU7" s="14"/>
      <c r="FRV7" s="14"/>
      <c r="FRW7" s="14"/>
      <c r="FRX7" s="14"/>
      <c r="FRY7" s="14"/>
      <c r="FRZ7" s="14"/>
      <c r="FSA7" s="14"/>
      <c r="FSB7" s="14"/>
      <c r="FSC7" s="14"/>
      <c r="FSD7" s="14"/>
      <c r="FSE7" s="14"/>
      <c r="FSF7" s="14"/>
      <c r="FSG7" s="14"/>
      <c r="FSH7" s="14"/>
      <c r="FSI7" s="14"/>
      <c r="FSJ7" s="14"/>
      <c r="FSK7" s="14"/>
      <c r="FSL7" s="14"/>
      <c r="FSM7" s="14"/>
      <c r="FSN7" s="14"/>
      <c r="FSO7" s="14"/>
      <c r="FSP7" s="14"/>
      <c r="FSQ7" s="14"/>
      <c r="FSR7" s="14"/>
      <c r="FSS7" s="14"/>
      <c r="FST7" s="14"/>
      <c r="FSU7" s="14"/>
      <c r="FSV7" s="14"/>
      <c r="FSW7" s="14"/>
      <c r="FSX7" s="14"/>
      <c r="FSY7" s="14"/>
      <c r="FSZ7" s="14"/>
      <c r="FTA7" s="14"/>
      <c r="FTB7" s="14"/>
      <c r="FTC7" s="14"/>
      <c r="FTD7" s="14"/>
      <c r="FTE7" s="14"/>
      <c r="FTF7" s="14"/>
      <c r="FTG7" s="14"/>
      <c r="FTH7" s="14"/>
      <c r="FTI7" s="14"/>
      <c r="FTJ7" s="14"/>
      <c r="FTK7" s="14"/>
      <c r="FTL7" s="14"/>
      <c r="FTM7" s="14"/>
      <c r="FTN7" s="14"/>
      <c r="FTO7" s="14"/>
      <c r="FTP7" s="14"/>
      <c r="FTQ7" s="14"/>
      <c r="FTR7" s="14"/>
      <c r="FTS7" s="14"/>
      <c r="FTT7" s="14"/>
      <c r="FTU7" s="14"/>
      <c r="FTV7" s="14"/>
      <c r="FTW7" s="14"/>
      <c r="FTX7" s="14"/>
      <c r="FTY7" s="14"/>
      <c r="FTZ7" s="14"/>
      <c r="FUA7" s="14"/>
      <c r="FUB7" s="14"/>
      <c r="FUC7" s="14"/>
      <c r="FUD7" s="14"/>
      <c r="FUE7" s="14"/>
      <c r="FUF7" s="14"/>
      <c r="FUG7" s="14"/>
      <c r="FUH7" s="14"/>
      <c r="FUI7" s="14"/>
      <c r="FUJ7" s="14"/>
      <c r="FUK7" s="14"/>
      <c r="FUL7" s="14"/>
      <c r="FUM7" s="14"/>
      <c r="FUN7" s="14"/>
      <c r="FUO7" s="14"/>
      <c r="FUP7" s="14"/>
      <c r="FUQ7" s="14"/>
      <c r="FUR7" s="14"/>
      <c r="FUS7" s="14"/>
      <c r="FUT7" s="14"/>
      <c r="FUU7" s="14"/>
      <c r="FUV7" s="14"/>
      <c r="FUW7" s="14"/>
      <c r="FUX7" s="14"/>
      <c r="FUY7" s="14"/>
      <c r="FUZ7" s="14"/>
      <c r="FVA7" s="14"/>
      <c r="FVB7" s="14"/>
      <c r="FVC7" s="14"/>
      <c r="FVD7" s="14"/>
      <c r="FVE7" s="14"/>
      <c r="FVF7" s="14"/>
      <c r="FVG7" s="14"/>
      <c r="FVH7" s="14"/>
      <c r="FVI7" s="14"/>
      <c r="FVJ7" s="14"/>
      <c r="FVK7" s="14"/>
      <c r="FVL7" s="14"/>
      <c r="FVM7" s="14"/>
      <c r="FVN7" s="14"/>
      <c r="FVO7" s="14"/>
      <c r="FVP7" s="14"/>
      <c r="FVQ7" s="14"/>
      <c r="FVR7" s="14"/>
      <c r="FVS7" s="14"/>
      <c r="FVT7" s="14"/>
      <c r="FVU7" s="14"/>
      <c r="FVV7" s="14"/>
      <c r="FVW7" s="14"/>
      <c r="FVX7" s="14"/>
      <c r="FVY7" s="14"/>
      <c r="FVZ7" s="14"/>
      <c r="FWA7" s="14"/>
      <c r="FWB7" s="14"/>
      <c r="FWC7" s="14"/>
      <c r="FWD7" s="14"/>
      <c r="FWE7" s="14"/>
      <c r="FWF7" s="14"/>
      <c r="FWG7" s="14"/>
      <c r="FWH7" s="14"/>
      <c r="FWI7" s="14"/>
      <c r="FWJ7" s="14"/>
      <c r="FWK7" s="14"/>
      <c r="FWL7" s="14"/>
      <c r="FWM7" s="14"/>
      <c r="FWN7" s="14"/>
      <c r="FWO7" s="14"/>
      <c r="FWP7" s="14"/>
      <c r="FWQ7" s="14"/>
      <c r="FWR7" s="14"/>
      <c r="FWS7" s="14"/>
      <c r="FWT7" s="14"/>
      <c r="FWU7" s="14"/>
      <c r="FWV7" s="14"/>
      <c r="FWW7" s="14"/>
      <c r="FWX7" s="14"/>
      <c r="FWY7" s="14"/>
      <c r="FWZ7" s="14"/>
      <c r="FXA7" s="14"/>
      <c r="FXB7" s="14"/>
      <c r="FXC7" s="14"/>
      <c r="FXD7" s="14"/>
      <c r="FXE7" s="14"/>
      <c r="FXF7" s="14"/>
      <c r="FXG7" s="14"/>
      <c r="FXH7" s="14"/>
      <c r="FXI7" s="14"/>
      <c r="FXJ7" s="14"/>
      <c r="FXK7" s="14"/>
      <c r="FXL7" s="14"/>
      <c r="FXM7" s="14"/>
      <c r="FXN7" s="14"/>
      <c r="FXO7" s="14"/>
      <c r="FXP7" s="14"/>
      <c r="FXQ7" s="14"/>
      <c r="FXR7" s="14"/>
      <c r="FXS7" s="14"/>
      <c r="FXT7" s="14"/>
      <c r="FXU7" s="14"/>
      <c r="FXV7" s="14"/>
      <c r="FXW7" s="14"/>
      <c r="FXX7" s="14"/>
      <c r="FXY7" s="14"/>
      <c r="FXZ7" s="14"/>
      <c r="FYA7" s="14"/>
      <c r="FYB7" s="14"/>
      <c r="FYC7" s="14"/>
      <c r="FYD7" s="14"/>
      <c r="FYE7" s="14"/>
      <c r="FYF7" s="14"/>
      <c r="FYG7" s="14"/>
      <c r="FYH7" s="14"/>
      <c r="FYI7" s="14"/>
      <c r="FYJ7" s="14"/>
      <c r="FYK7" s="14"/>
      <c r="FYL7" s="14"/>
      <c r="FYM7" s="14"/>
      <c r="FYN7" s="14"/>
      <c r="FYO7" s="14"/>
      <c r="FYP7" s="14"/>
      <c r="FYQ7" s="14"/>
      <c r="FYR7" s="14"/>
      <c r="FYS7" s="14"/>
      <c r="FYT7" s="14"/>
      <c r="FYU7" s="14"/>
      <c r="FYV7" s="14"/>
      <c r="FYW7" s="14"/>
      <c r="FYX7" s="14"/>
      <c r="FYY7" s="14"/>
      <c r="FYZ7" s="14"/>
      <c r="FZA7" s="14"/>
      <c r="FZB7" s="14"/>
      <c r="FZC7" s="14"/>
      <c r="FZD7" s="14"/>
      <c r="FZE7" s="14"/>
      <c r="FZF7" s="14"/>
      <c r="FZG7" s="14"/>
      <c r="FZH7" s="14"/>
      <c r="FZI7" s="14"/>
      <c r="FZJ7" s="14"/>
      <c r="FZK7" s="14"/>
      <c r="FZL7" s="14"/>
      <c r="FZM7" s="14"/>
      <c r="FZN7" s="14"/>
      <c r="FZO7" s="14"/>
      <c r="FZP7" s="14"/>
      <c r="FZQ7" s="14"/>
      <c r="FZR7" s="14"/>
      <c r="FZS7" s="14"/>
      <c r="FZT7" s="14"/>
      <c r="FZU7" s="14"/>
      <c r="FZV7" s="14"/>
      <c r="FZW7" s="14"/>
      <c r="FZX7" s="14"/>
      <c r="FZY7" s="14"/>
      <c r="FZZ7" s="14"/>
      <c r="GAA7" s="14"/>
      <c r="GAB7" s="14"/>
      <c r="GAC7" s="14"/>
      <c r="GAD7" s="14"/>
      <c r="GAE7" s="14"/>
      <c r="GAF7" s="14"/>
      <c r="GAG7" s="14"/>
      <c r="GAH7" s="14"/>
      <c r="GAI7" s="14"/>
      <c r="GAJ7" s="14"/>
      <c r="GAK7" s="14"/>
      <c r="GAL7" s="14"/>
      <c r="GAM7" s="14"/>
      <c r="GAN7" s="14"/>
      <c r="GAO7" s="14"/>
      <c r="GAP7" s="14"/>
      <c r="GAQ7" s="14"/>
      <c r="GAR7" s="14"/>
      <c r="GAS7" s="14"/>
      <c r="GAT7" s="14"/>
      <c r="GAU7" s="14"/>
      <c r="GAV7" s="14"/>
      <c r="GAW7" s="14"/>
      <c r="GAX7" s="14"/>
      <c r="GAY7" s="14"/>
      <c r="GAZ7" s="14"/>
      <c r="GBA7" s="14"/>
      <c r="GBB7" s="14"/>
      <c r="GBC7" s="14"/>
      <c r="GBD7" s="14"/>
      <c r="GBE7" s="14"/>
      <c r="GBF7" s="14"/>
      <c r="GBG7" s="14"/>
      <c r="GBH7" s="14"/>
      <c r="GBI7" s="14"/>
      <c r="GBJ7" s="14"/>
      <c r="GBK7" s="14"/>
      <c r="GBL7" s="14"/>
      <c r="GBM7" s="14"/>
      <c r="GBN7" s="14"/>
      <c r="GBO7" s="14"/>
      <c r="GBP7" s="14"/>
      <c r="GBQ7" s="14"/>
      <c r="GBR7" s="14"/>
      <c r="GBS7" s="14"/>
      <c r="GBT7" s="14"/>
      <c r="GBU7" s="14"/>
      <c r="GBV7" s="14"/>
      <c r="GBW7" s="14"/>
      <c r="GBX7" s="14"/>
      <c r="GBY7" s="14"/>
      <c r="GBZ7" s="14"/>
      <c r="GCA7" s="14"/>
      <c r="GCB7" s="14"/>
      <c r="GCC7" s="14"/>
      <c r="GCD7" s="14"/>
      <c r="GCE7" s="14"/>
      <c r="GCF7" s="14"/>
      <c r="GCG7" s="14"/>
      <c r="GCH7" s="14"/>
      <c r="GCI7" s="14"/>
      <c r="GCJ7" s="14"/>
      <c r="GCK7" s="14"/>
      <c r="GCL7" s="14"/>
      <c r="GCM7" s="14"/>
      <c r="GCN7" s="14"/>
      <c r="GCO7" s="14"/>
      <c r="GCP7" s="14"/>
      <c r="GCQ7" s="14"/>
      <c r="GCR7" s="14"/>
      <c r="GCS7" s="14"/>
      <c r="GCT7" s="14"/>
      <c r="GCU7" s="14"/>
      <c r="GCV7" s="14"/>
      <c r="GCW7" s="14"/>
      <c r="GCX7" s="14"/>
      <c r="GCY7" s="14"/>
      <c r="GCZ7" s="14"/>
      <c r="GDA7" s="14"/>
      <c r="GDB7" s="14"/>
      <c r="GDC7" s="14"/>
      <c r="GDD7" s="14"/>
      <c r="GDE7" s="14"/>
      <c r="GDF7" s="14"/>
      <c r="GDG7" s="14"/>
      <c r="GDH7" s="14"/>
      <c r="GDI7" s="14"/>
      <c r="GDJ7" s="14"/>
      <c r="GDK7" s="14"/>
      <c r="GDL7" s="14"/>
      <c r="GDM7" s="14"/>
      <c r="GDN7" s="14"/>
      <c r="GDO7" s="14"/>
      <c r="GDP7" s="14"/>
      <c r="GDQ7" s="14"/>
      <c r="GDR7" s="14"/>
      <c r="GDS7" s="14"/>
      <c r="GDT7" s="14"/>
      <c r="GDU7" s="14"/>
      <c r="GDV7" s="14"/>
      <c r="GDW7" s="14"/>
      <c r="GDX7" s="14"/>
      <c r="GDY7" s="14"/>
      <c r="GDZ7" s="14"/>
      <c r="GEA7" s="14"/>
      <c r="GEB7" s="14"/>
      <c r="GEC7" s="14"/>
      <c r="GED7" s="14"/>
      <c r="GEE7" s="14"/>
      <c r="GEF7" s="14"/>
      <c r="GEG7" s="14"/>
      <c r="GEH7" s="14"/>
      <c r="GEI7" s="14"/>
      <c r="GEJ7" s="14"/>
      <c r="GEK7" s="14"/>
      <c r="GEL7" s="14"/>
      <c r="GEM7" s="14"/>
      <c r="GEN7" s="14"/>
      <c r="GEO7" s="14"/>
      <c r="GEP7" s="14"/>
      <c r="GEQ7" s="14"/>
      <c r="GER7" s="14"/>
      <c r="GES7" s="14"/>
      <c r="GET7" s="14"/>
      <c r="GEU7" s="14"/>
      <c r="GEV7" s="14"/>
      <c r="GEW7" s="14"/>
      <c r="GEX7" s="14"/>
      <c r="GEY7" s="14"/>
      <c r="GEZ7" s="14"/>
      <c r="GFA7" s="14"/>
      <c r="GFB7" s="14"/>
      <c r="GFC7" s="14"/>
      <c r="GFD7" s="14"/>
      <c r="GFE7" s="14"/>
      <c r="GFF7" s="14"/>
      <c r="GFG7" s="14"/>
      <c r="GFH7" s="14"/>
      <c r="GFI7" s="14"/>
      <c r="GFJ7" s="14"/>
      <c r="GFK7" s="14"/>
      <c r="GFL7" s="14"/>
      <c r="GFM7" s="14"/>
      <c r="GFN7" s="14"/>
      <c r="GFO7" s="14"/>
      <c r="GFP7" s="14"/>
      <c r="GFQ7" s="14"/>
      <c r="GFR7" s="14"/>
      <c r="GFS7" s="14"/>
      <c r="GFT7" s="14"/>
      <c r="GFU7" s="14"/>
      <c r="GFV7" s="14"/>
      <c r="GFW7" s="14"/>
      <c r="GFX7" s="14"/>
      <c r="GFY7" s="14"/>
      <c r="GFZ7" s="14"/>
      <c r="GGA7" s="14"/>
      <c r="GGB7" s="14"/>
      <c r="GGC7" s="14"/>
      <c r="GGD7" s="14"/>
      <c r="GGE7" s="14"/>
      <c r="GGF7" s="14"/>
      <c r="GGG7" s="14"/>
      <c r="GGH7" s="14"/>
      <c r="GGI7" s="14"/>
      <c r="GGJ7" s="14"/>
      <c r="GGK7" s="14"/>
      <c r="GGL7" s="14"/>
      <c r="GGM7" s="14"/>
      <c r="GGN7" s="14"/>
      <c r="GGO7" s="14"/>
      <c r="GGP7" s="14"/>
      <c r="GGQ7" s="14"/>
      <c r="GGR7" s="14"/>
      <c r="GGS7" s="14"/>
      <c r="GGT7" s="14"/>
      <c r="GGU7" s="14"/>
      <c r="GGV7" s="14"/>
      <c r="GGW7" s="14"/>
      <c r="GGX7" s="14"/>
      <c r="GGY7" s="14"/>
      <c r="GGZ7" s="14"/>
      <c r="GHA7" s="14"/>
      <c r="GHB7" s="14"/>
      <c r="GHC7" s="14"/>
      <c r="GHD7" s="14"/>
      <c r="GHE7" s="14"/>
      <c r="GHF7" s="14"/>
      <c r="GHG7" s="14"/>
      <c r="GHH7" s="14"/>
      <c r="GHI7" s="14"/>
      <c r="GHJ7" s="14"/>
      <c r="GHK7" s="14"/>
      <c r="GHL7" s="14"/>
      <c r="GHM7" s="14"/>
      <c r="GHN7" s="14"/>
      <c r="GHO7" s="14"/>
      <c r="GHP7" s="14"/>
      <c r="GHQ7" s="14"/>
      <c r="GHR7" s="14"/>
      <c r="GHS7" s="14"/>
      <c r="GHT7" s="14"/>
      <c r="GHU7" s="14"/>
      <c r="GHV7" s="14"/>
      <c r="GHW7" s="14"/>
      <c r="GHX7" s="14"/>
      <c r="GHY7" s="14"/>
      <c r="GHZ7" s="14"/>
      <c r="GIA7" s="14"/>
      <c r="GIB7" s="14"/>
      <c r="GIC7" s="14"/>
      <c r="GID7" s="14"/>
      <c r="GIE7" s="14"/>
      <c r="GIF7" s="14"/>
      <c r="GIG7" s="14"/>
      <c r="GIH7" s="14"/>
      <c r="GII7" s="14"/>
      <c r="GIJ7" s="14"/>
      <c r="GIK7" s="14"/>
      <c r="GIL7" s="14"/>
      <c r="GIM7" s="14"/>
      <c r="GIN7" s="14"/>
      <c r="GIO7" s="14"/>
      <c r="GIP7" s="14"/>
      <c r="GIQ7" s="14"/>
      <c r="GIR7" s="14"/>
      <c r="GIS7" s="14"/>
      <c r="GIT7" s="14"/>
      <c r="GIU7" s="14"/>
      <c r="GIV7" s="14"/>
      <c r="GIW7" s="14"/>
      <c r="GIX7" s="14"/>
      <c r="GIY7" s="14"/>
      <c r="GIZ7" s="14"/>
      <c r="GJA7" s="14"/>
      <c r="GJB7" s="14"/>
      <c r="GJC7" s="14"/>
      <c r="GJD7" s="14"/>
      <c r="GJE7" s="14"/>
      <c r="GJF7" s="14"/>
      <c r="GJG7" s="14"/>
      <c r="GJH7" s="14"/>
      <c r="GJI7" s="14"/>
      <c r="GJJ7" s="14"/>
      <c r="GJK7" s="14"/>
      <c r="GJL7" s="14"/>
      <c r="GJM7" s="14"/>
      <c r="GJN7" s="14"/>
      <c r="GJO7" s="14"/>
      <c r="GJP7" s="14"/>
      <c r="GJQ7" s="14"/>
      <c r="GJR7" s="14"/>
      <c r="GJS7" s="14"/>
      <c r="GJT7" s="14"/>
      <c r="GJU7" s="14"/>
      <c r="GJV7" s="14"/>
      <c r="GJW7" s="14"/>
      <c r="GJX7" s="14"/>
      <c r="GJY7" s="14"/>
      <c r="GJZ7" s="14"/>
      <c r="GKA7" s="14"/>
      <c r="GKB7" s="14"/>
      <c r="GKC7" s="14"/>
      <c r="GKD7" s="14"/>
      <c r="GKE7" s="14"/>
      <c r="GKF7" s="14"/>
      <c r="GKG7" s="14"/>
      <c r="GKH7" s="14"/>
      <c r="GKI7" s="14"/>
      <c r="GKJ7" s="14"/>
      <c r="GKK7" s="14"/>
      <c r="GKL7" s="14"/>
      <c r="GKM7" s="14"/>
      <c r="GKN7" s="14"/>
      <c r="GKO7" s="14"/>
      <c r="GKP7" s="14"/>
      <c r="GKQ7" s="14"/>
      <c r="GKR7" s="14"/>
      <c r="GKS7" s="14"/>
      <c r="GKT7" s="14"/>
      <c r="GKU7" s="14"/>
      <c r="GKV7" s="14"/>
      <c r="GKW7" s="14"/>
      <c r="GKX7" s="14"/>
      <c r="GKY7" s="14"/>
      <c r="GKZ7" s="14"/>
      <c r="GLA7" s="14"/>
      <c r="GLB7" s="14"/>
      <c r="GLC7" s="14"/>
      <c r="GLD7" s="14"/>
      <c r="GLE7" s="14"/>
      <c r="GLF7" s="14"/>
      <c r="GLG7" s="14"/>
      <c r="GLH7" s="14"/>
      <c r="GLI7" s="14"/>
      <c r="GLJ7" s="14"/>
      <c r="GLK7" s="14"/>
      <c r="GLL7" s="14"/>
      <c r="GLM7" s="14"/>
      <c r="GLN7" s="14"/>
      <c r="GLO7" s="14"/>
      <c r="GLP7" s="14"/>
      <c r="GLQ7" s="14"/>
      <c r="GLR7" s="14"/>
      <c r="GLS7" s="14"/>
      <c r="GLT7" s="14"/>
      <c r="GLU7" s="14"/>
      <c r="GLV7" s="14"/>
      <c r="GLW7" s="14"/>
      <c r="GLX7" s="14"/>
      <c r="GLY7" s="14"/>
      <c r="GLZ7" s="14"/>
      <c r="GMA7" s="14"/>
      <c r="GMB7" s="14"/>
      <c r="GMC7" s="14"/>
      <c r="GMD7" s="14"/>
      <c r="GME7" s="14"/>
      <c r="GMF7" s="14"/>
      <c r="GMG7" s="14"/>
      <c r="GMH7" s="14"/>
      <c r="GMI7" s="14"/>
      <c r="GMJ7" s="14"/>
      <c r="GMK7" s="14"/>
      <c r="GML7" s="14"/>
      <c r="GMM7" s="14"/>
      <c r="GMN7" s="14"/>
      <c r="GMO7" s="14"/>
      <c r="GMP7" s="14"/>
      <c r="GMQ7" s="14"/>
      <c r="GMR7" s="14"/>
      <c r="GMS7" s="14"/>
      <c r="GMT7" s="14"/>
      <c r="GMU7" s="14"/>
      <c r="GMV7" s="14"/>
      <c r="GMW7" s="14"/>
      <c r="GMX7" s="14"/>
      <c r="GMY7" s="14"/>
      <c r="GMZ7" s="14"/>
      <c r="GNA7" s="14"/>
      <c r="GNB7" s="14"/>
      <c r="GNC7" s="14"/>
      <c r="GND7" s="14"/>
      <c r="GNE7" s="14"/>
      <c r="GNF7" s="14"/>
      <c r="GNG7" s="14"/>
      <c r="GNH7" s="14"/>
      <c r="GNI7" s="14"/>
      <c r="GNJ7" s="14"/>
      <c r="GNK7" s="14"/>
      <c r="GNL7" s="14"/>
      <c r="GNM7" s="14"/>
      <c r="GNN7" s="14"/>
      <c r="GNO7" s="14"/>
      <c r="GNP7" s="14"/>
      <c r="GNQ7" s="14"/>
      <c r="GNR7" s="14"/>
      <c r="GNS7" s="14"/>
      <c r="GNT7" s="14"/>
      <c r="GNU7" s="14"/>
      <c r="GNV7" s="14"/>
      <c r="GNW7" s="14"/>
      <c r="GNX7" s="14"/>
      <c r="GNY7" s="14"/>
      <c r="GNZ7" s="14"/>
      <c r="GOA7" s="14"/>
      <c r="GOB7" s="14"/>
      <c r="GOC7" s="14"/>
      <c r="GOD7" s="14"/>
      <c r="GOE7" s="14"/>
      <c r="GOF7" s="14"/>
      <c r="GOG7" s="14"/>
      <c r="GOH7" s="14"/>
      <c r="GOI7" s="14"/>
      <c r="GOJ7" s="14"/>
      <c r="GOK7" s="14"/>
      <c r="GOL7" s="14"/>
      <c r="GOM7" s="14"/>
      <c r="GON7" s="14"/>
      <c r="GOO7" s="14"/>
      <c r="GOP7" s="14"/>
      <c r="GOQ7" s="14"/>
      <c r="GOR7" s="14"/>
      <c r="GOS7" s="14"/>
      <c r="GOT7" s="14"/>
      <c r="GOU7" s="14"/>
      <c r="GOV7" s="14"/>
      <c r="GOW7" s="14"/>
      <c r="GOX7" s="14"/>
      <c r="GOY7" s="14"/>
      <c r="GOZ7" s="14"/>
      <c r="GPA7" s="14"/>
      <c r="GPB7" s="14"/>
      <c r="GPC7" s="14"/>
      <c r="GPD7" s="14"/>
      <c r="GPE7" s="14"/>
      <c r="GPF7" s="14"/>
      <c r="GPG7" s="14"/>
      <c r="GPH7" s="14"/>
      <c r="GPI7" s="14"/>
      <c r="GPJ7" s="14"/>
      <c r="GPK7" s="14"/>
      <c r="GPL7" s="14"/>
      <c r="GPM7" s="14"/>
      <c r="GPN7" s="14"/>
      <c r="GPO7" s="14"/>
      <c r="GPP7" s="14"/>
      <c r="GPQ7" s="14"/>
      <c r="GPR7" s="14"/>
      <c r="GPS7" s="14"/>
      <c r="GPT7" s="14"/>
      <c r="GPU7" s="14"/>
      <c r="GPV7" s="14"/>
      <c r="GPW7" s="14"/>
      <c r="GPX7" s="14"/>
      <c r="GPY7" s="14"/>
      <c r="GPZ7" s="14"/>
      <c r="GQA7" s="14"/>
      <c r="GQB7" s="14"/>
      <c r="GQC7" s="14"/>
      <c r="GQD7" s="14"/>
      <c r="GQE7" s="14"/>
      <c r="GQF7" s="14"/>
      <c r="GQG7" s="14"/>
      <c r="GQH7" s="14"/>
      <c r="GQI7" s="14"/>
      <c r="GQJ7" s="14"/>
      <c r="GQK7" s="14"/>
      <c r="GQL7" s="14"/>
      <c r="GQM7" s="14"/>
      <c r="GQN7" s="14"/>
      <c r="GQO7" s="14"/>
      <c r="GQP7" s="14"/>
      <c r="GQQ7" s="14"/>
      <c r="GQR7" s="14"/>
      <c r="GQS7" s="14"/>
      <c r="GQT7" s="14"/>
      <c r="GQU7" s="14"/>
      <c r="GQV7" s="14"/>
      <c r="GQW7" s="14"/>
      <c r="GQX7" s="14"/>
      <c r="GQY7" s="14"/>
      <c r="GQZ7" s="14"/>
      <c r="GRA7" s="14"/>
      <c r="GRB7" s="14"/>
      <c r="GRC7" s="14"/>
      <c r="GRD7" s="14"/>
      <c r="GRE7" s="14"/>
      <c r="GRF7" s="14"/>
      <c r="GRG7" s="14"/>
      <c r="GRH7" s="14"/>
      <c r="GRI7" s="14"/>
      <c r="GRJ7" s="14"/>
      <c r="GRK7" s="14"/>
      <c r="GRL7" s="14"/>
      <c r="GRM7" s="14"/>
      <c r="GRN7" s="14"/>
      <c r="GRO7" s="14"/>
      <c r="GRP7" s="14"/>
      <c r="GRQ7" s="14"/>
      <c r="GRR7" s="14"/>
      <c r="GRS7" s="14"/>
      <c r="GRT7" s="14"/>
      <c r="GRU7" s="14"/>
      <c r="GRV7" s="14"/>
      <c r="GRW7" s="14"/>
      <c r="GRX7" s="14"/>
      <c r="GRY7" s="14"/>
      <c r="GRZ7" s="14"/>
      <c r="GSA7" s="14"/>
      <c r="GSB7" s="14"/>
      <c r="GSC7" s="14"/>
      <c r="GSD7" s="14"/>
      <c r="GSE7" s="14"/>
      <c r="GSF7" s="14"/>
      <c r="GSG7" s="14"/>
      <c r="GSH7" s="14"/>
      <c r="GSI7" s="14"/>
      <c r="GSJ7" s="14"/>
      <c r="GSK7" s="14"/>
      <c r="GSL7" s="14"/>
      <c r="GSM7" s="14"/>
      <c r="GSN7" s="14"/>
      <c r="GSO7" s="14"/>
      <c r="GSP7" s="14"/>
      <c r="GSQ7" s="14"/>
      <c r="GSR7" s="14"/>
      <c r="GSS7" s="14"/>
      <c r="GST7" s="14"/>
      <c r="GSU7" s="14"/>
      <c r="GSV7" s="14"/>
      <c r="GSW7" s="14"/>
      <c r="GSX7" s="14"/>
      <c r="GSY7" s="14"/>
      <c r="GSZ7" s="14"/>
      <c r="GTA7" s="14"/>
      <c r="GTB7" s="14"/>
      <c r="GTC7" s="14"/>
      <c r="GTD7" s="14"/>
      <c r="GTE7" s="14"/>
      <c r="GTF7" s="14"/>
      <c r="GTG7" s="14"/>
      <c r="GTH7" s="14"/>
      <c r="GTI7" s="14"/>
      <c r="GTJ7" s="14"/>
      <c r="GTK7" s="14"/>
      <c r="GTL7" s="14"/>
      <c r="GTM7" s="14"/>
      <c r="GTN7" s="14"/>
      <c r="GTO7" s="14"/>
      <c r="GTP7" s="14"/>
      <c r="GTQ7" s="14"/>
      <c r="GTR7" s="14"/>
      <c r="GTS7" s="14"/>
      <c r="GTT7" s="14"/>
      <c r="GTU7" s="14"/>
      <c r="GTV7" s="14"/>
      <c r="GTW7" s="14"/>
      <c r="GTX7" s="14"/>
      <c r="GTY7" s="14"/>
      <c r="GTZ7" s="14"/>
      <c r="GUA7" s="14"/>
      <c r="GUB7" s="14"/>
      <c r="GUC7" s="14"/>
      <c r="GUD7" s="14"/>
      <c r="GUE7" s="14"/>
      <c r="GUF7" s="14"/>
      <c r="GUG7" s="14"/>
      <c r="GUH7" s="14"/>
      <c r="GUI7" s="14"/>
      <c r="GUJ7" s="14"/>
      <c r="GUK7" s="14"/>
      <c r="GUL7" s="14"/>
      <c r="GUM7" s="14"/>
      <c r="GUN7" s="14"/>
      <c r="GUO7" s="14"/>
      <c r="GUP7" s="14"/>
      <c r="GUQ7" s="14"/>
      <c r="GUR7" s="14"/>
      <c r="GUS7" s="14"/>
      <c r="GUT7" s="14"/>
      <c r="GUU7" s="14"/>
      <c r="GUV7" s="14"/>
      <c r="GUW7" s="14"/>
      <c r="GUX7" s="14"/>
      <c r="GUY7" s="14"/>
      <c r="GUZ7" s="14"/>
      <c r="GVA7" s="14"/>
      <c r="GVB7" s="14"/>
      <c r="GVC7" s="14"/>
      <c r="GVD7" s="14"/>
      <c r="GVE7" s="14"/>
      <c r="GVF7" s="14"/>
      <c r="GVG7" s="14"/>
      <c r="GVH7" s="14"/>
      <c r="GVI7" s="14"/>
      <c r="GVJ7" s="14"/>
      <c r="GVK7" s="14"/>
      <c r="GVL7" s="14"/>
      <c r="GVM7" s="14"/>
      <c r="GVN7" s="14"/>
      <c r="GVO7" s="14"/>
      <c r="GVP7" s="14"/>
      <c r="GVQ7" s="14"/>
      <c r="GVR7" s="14"/>
      <c r="GVS7" s="14"/>
      <c r="GVT7" s="14"/>
      <c r="GVU7" s="14"/>
      <c r="GVV7" s="14"/>
      <c r="GVW7" s="14"/>
      <c r="GVX7" s="14"/>
      <c r="GVY7" s="14"/>
      <c r="GVZ7" s="14"/>
      <c r="GWA7" s="14"/>
      <c r="GWB7" s="14"/>
      <c r="GWC7" s="14"/>
      <c r="GWD7" s="14"/>
      <c r="GWE7" s="14"/>
      <c r="GWF7" s="14"/>
      <c r="GWG7" s="14"/>
      <c r="GWH7" s="14"/>
      <c r="GWI7" s="14"/>
      <c r="GWJ7" s="14"/>
      <c r="GWK7" s="14"/>
      <c r="GWL7" s="14"/>
      <c r="GWM7" s="14"/>
      <c r="GWN7" s="14"/>
      <c r="GWO7" s="14"/>
      <c r="GWP7" s="14"/>
      <c r="GWQ7" s="14"/>
      <c r="GWR7" s="14"/>
      <c r="GWS7" s="14"/>
      <c r="GWT7" s="14"/>
      <c r="GWU7" s="14"/>
      <c r="GWV7" s="14"/>
      <c r="GWW7" s="14"/>
      <c r="GWX7" s="14"/>
      <c r="GWY7" s="14"/>
      <c r="GWZ7" s="14"/>
      <c r="GXA7" s="14"/>
      <c r="GXB7" s="14"/>
      <c r="GXC7" s="14"/>
      <c r="GXD7" s="14"/>
      <c r="GXE7" s="14"/>
      <c r="GXF7" s="14"/>
      <c r="GXG7" s="14"/>
      <c r="GXH7" s="14"/>
      <c r="GXI7" s="14"/>
      <c r="GXJ7" s="14"/>
      <c r="GXK7" s="14"/>
      <c r="GXL7" s="14"/>
      <c r="GXM7" s="14"/>
      <c r="GXN7" s="14"/>
      <c r="GXO7" s="14"/>
      <c r="GXP7" s="14"/>
      <c r="GXQ7" s="14"/>
      <c r="GXR7" s="14"/>
      <c r="GXS7" s="14"/>
      <c r="GXT7" s="14"/>
      <c r="GXU7" s="14"/>
      <c r="GXV7" s="14"/>
      <c r="GXW7" s="14"/>
      <c r="GXX7" s="14"/>
      <c r="GXY7" s="14"/>
      <c r="GXZ7" s="14"/>
      <c r="GYA7" s="14"/>
      <c r="GYB7" s="14"/>
      <c r="GYC7" s="14"/>
      <c r="GYD7" s="14"/>
      <c r="GYE7" s="14"/>
      <c r="GYF7" s="14"/>
      <c r="GYG7" s="14"/>
      <c r="GYH7" s="14"/>
      <c r="GYI7" s="14"/>
      <c r="GYJ7" s="14"/>
      <c r="GYK7" s="14"/>
      <c r="GYL7" s="14"/>
      <c r="GYM7" s="14"/>
      <c r="GYN7" s="14"/>
      <c r="GYO7" s="14"/>
      <c r="GYP7" s="14"/>
      <c r="GYQ7" s="14"/>
      <c r="GYR7" s="14"/>
      <c r="GYS7" s="14"/>
      <c r="GYT7" s="14"/>
      <c r="GYU7" s="14"/>
      <c r="GYV7" s="14"/>
      <c r="GYW7" s="14"/>
      <c r="GYX7" s="14"/>
      <c r="GYY7" s="14"/>
      <c r="GYZ7" s="14"/>
      <c r="GZA7" s="14"/>
      <c r="GZB7" s="14"/>
      <c r="GZC7" s="14"/>
      <c r="GZD7" s="14"/>
      <c r="GZE7" s="14"/>
      <c r="GZF7" s="14"/>
      <c r="GZG7" s="14"/>
      <c r="GZH7" s="14"/>
      <c r="GZI7" s="14"/>
      <c r="GZJ7" s="14"/>
      <c r="GZK7" s="14"/>
      <c r="GZL7" s="14"/>
      <c r="GZM7" s="14"/>
      <c r="GZN7" s="14"/>
      <c r="GZO7" s="14"/>
      <c r="GZP7" s="14"/>
      <c r="GZQ7" s="14"/>
      <c r="GZR7" s="14"/>
      <c r="GZS7" s="14"/>
      <c r="GZT7" s="14"/>
      <c r="GZU7" s="14"/>
      <c r="GZV7" s="14"/>
      <c r="GZW7" s="14"/>
      <c r="GZX7" s="14"/>
      <c r="GZY7" s="14"/>
      <c r="GZZ7" s="14"/>
      <c r="HAA7" s="14"/>
      <c r="HAB7" s="14"/>
      <c r="HAC7" s="14"/>
      <c r="HAD7" s="14"/>
      <c r="HAE7" s="14"/>
      <c r="HAF7" s="14"/>
      <c r="HAG7" s="14"/>
      <c r="HAH7" s="14"/>
      <c r="HAI7" s="14"/>
      <c r="HAJ7" s="14"/>
      <c r="HAK7" s="14"/>
      <c r="HAL7" s="14"/>
      <c r="HAM7" s="14"/>
      <c r="HAN7" s="14"/>
      <c r="HAO7" s="14"/>
      <c r="HAP7" s="14"/>
      <c r="HAQ7" s="14"/>
      <c r="HAR7" s="14"/>
      <c r="HAS7" s="14"/>
      <c r="HAT7" s="14"/>
      <c r="HAU7" s="14"/>
      <c r="HAV7" s="14"/>
      <c r="HAW7" s="14"/>
      <c r="HAX7" s="14"/>
      <c r="HAY7" s="14"/>
      <c r="HAZ7" s="14"/>
      <c r="HBA7" s="14"/>
      <c r="HBB7" s="14"/>
      <c r="HBC7" s="14"/>
      <c r="HBD7" s="14"/>
      <c r="HBE7" s="14"/>
      <c r="HBF7" s="14"/>
      <c r="HBG7" s="14"/>
      <c r="HBH7" s="14"/>
      <c r="HBI7" s="14"/>
      <c r="HBJ7" s="14"/>
      <c r="HBK7" s="14"/>
      <c r="HBL7" s="14"/>
      <c r="HBM7" s="14"/>
      <c r="HBN7" s="14"/>
      <c r="HBO7" s="14"/>
      <c r="HBP7" s="14"/>
      <c r="HBQ7" s="14"/>
      <c r="HBR7" s="14"/>
      <c r="HBS7" s="14"/>
      <c r="HBT7" s="14"/>
      <c r="HBU7" s="14"/>
      <c r="HBV7" s="14"/>
      <c r="HBW7" s="14"/>
      <c r="HBX7" s="14"/>
      <c r="HBY7" s="14"/>
      <c r="HBZ7" s="14"/>
      <c r="HCA7" s="14"/>
      <c r="HCB7" s="14"/>
      <c r="HCC7" s="14"/>
      <c r="HCD7" s="14"/>
      <c r="HCE7" s="14"/>
      <c r="HCF7" s="14"/>
      <c r="HCG7" s="14"/>
      <c r="HCH7" s="14"/>
      <c r="HCI7" s="14"/>
      <c r="HCJ7" s="14"/>
      <c r="HCK7" s="14"/>
      <c r="HCL7" s="14"/>
      <c r="HCM7" s="14"/>
      <c r="HCN7" s="14"/>
      <c r="HCO7" s="14"/>
      <c r="HCP7" s="14"/>
      <c r="HCQ7" s="14"/>
      <c r="HCR7" s="14"/>
      <c r="HCS7" s="14"/>
      <c r="HCT7" s="14"/>
      <c r="HCU7" s="14"/>
      <c r="HCV7" s="14"/>
      <c r="HCW7" s="14"/>
      <c r="HCX7" s="14"/>
      <c r="HCY7" s="14"/>
      <c r="HCZ7" s="14"/>
      <c r="HDA7" s="14"/>
      <c r="HDB7" s="14"/>
      <c r="HDC7" s="14"/>
      <c r="HDD7" s="14"/>
      <c r="HDE7" s="14"/>
      <c r="HDF7" s="14"/>
      <c r="HDG7" s="14"/>
      <c r="HDH7" s="14"/>
      <c r="HDI7" s="14"/>
      <c r="HDJ7" s="14"/>
      <c r="HDK7" s="14"/>
      <c r="HDL7" s="14"/>
      <c r="HDM7" s="14"/>
      <c r="HDN7" s="14"/>
      <c r="HDO7" s="14"/>
      <c r="HDP7" s="14"/>
      <c r="HDQ7" s="14"/>
      <c r="HDR7" s="14"/>
      <c r="HDS7" s="14"/>
      <c r="HDT7" s="14"/>
      <c r="HDU7" s="14"/>
      <c r="HDV7" s="14"/>
      <c r="HDW7" s="14"/>
      <c r="HDX7" s="14"/>
      <c r="HDY7" s="14"/>
      <c r="HDZ7" s="14"/>
      <c r="HEA7" s="14"/>
      <c r="HEB7" s="14"/>
      <c r="HEC7" s="14"/>
      <c r="HED7" s="14"/>
      <c r="HEE7" s="14"/>
      <c r="HEF7" s="14"/>
      <c r="HEG7" s="14"/>
      <c r="HEH7" s="14"/>
      <c r="HEI7" s="14"/>
      <c r="HEJ7" s="14"/>
      <c r="HEK7" s="14"/>
      <c r="HEL7" s="14"/>
      <c r="HEM7" s="14"/>
      <c r="HEN7" s="14"/>
      <c r="HEO7" s="14"/>
      <c r="HEP7" s="14"/>
      <c r="HEQ7" s="14"/>
      <c r="HER7" s="14"/>
      <c r="HES7" s="14"/>
      <c r="HET7" s="14"/>
      <c r="HEU7" s="14"/>
      <c r="HEV7" s="14"/>
      <c r="HEW7" s="14"/>
      <c r="HEX7" s="14"/>
      <c r="HEY7" s="14"/>
      <c r="HEZ7" s="14"/>
      <c r="HFA7" s="14"/>
      <c r="HFB7" s="14"/>
      <c r="HFC7" s="14"/>
      <c r="HFD7" s="14"/>
      <c r="HFE7" s="14"/>
      <c r="HFF7" s="14"/>
      <c r="HFG7" s="14"/>
      <c r="HFH7" s="14"/>
      <c r="HFI7" s="14"/>
      <c r="HFJ7" s="14"/>
      <c r="HFK7" s="14"/>
      <c r="HFL7" s="14"/>
      <c r="HFM7" s="14"/>
      <c r="HFN7" s="14"/>
      <c r="HFO7" s="14"/>
      <c r="HFP7" s="14"/>
      <c r="HFQ7" s="14"/>
      <c r="HFR7" s="14"/>
      <c r="HFS7" s="14"/>
      <c r="HFT7" s="14"/>
      <c r="HFU7" s="14"/>
      <c r="HFV7" s="14"/>
      <c r="HFW7" s="14"/>
      <c r="HFX7" s="14"/>
      <c r="HFY7" s="14"/>
      <c r="HFZ7" s="14"/>
      <c r="HGA7" s="14"/>
      <c r="HGB7" s="14"/>
      <c r="HGC7" s="14"/>
      <c r="HGD7" s="14"/>
      <c r="HGE7" s="14"/>
      <c r="HGF7" s="14"/>
      <c r="HGG7" s="14"/>
      <c r="HGH7" s="14"/>
      <c r="HGI7" s="14"/>
      <c r="HGJ7" s="14"/>
      <c r="HGK7" s="14"/>
      <c r="HGL7" s="14"/>
      <c r="HGM7" s="14"/>
      <c r="HGN7" s="14"/>
      <c r="HGO7" s="14"/>
      <c r="HGP7" s="14"/>
      <c r="HGQ7" s="14"/>
      <c r="HGR7" s="14"/>
      <c r="HGS7" s="14"/>
      <c r="HGT7" s="14"/>
      <c r="HGU7" s="14"/>
      <c r="HGV7" s="14"/>
      <c r="HGW7" s="14"/>
      <c r="HGX7" s="14"/>
      <c r="HGY7" s="14"/>
      <c r="HGZ7" s="14"/>
      <c r="HHA7" s="14"/>
      <c r="HHB7" s="14"/>
      <c r="HHC7" s="14"/>
      <c r="HHD7" s="14"/>
      <c r="HHE7" s="14"/>
      <c r="HHF7" s="14"/>
      <c r="HHG7" s="14"/>
      <c r="HHH7" s="14"/>
      <c r="HHI7" s="14"/>
      <c r="HHJ7" s="14"/>
      <c r="HHK7" s="14"/>
      <c r="HHL7" s="14"/>
      <c r="HHM7" s="14"/>
      <c r="HHN7" s="14"/>
      <c r="HHO7" s="14"/>
      <c r="HHP7" s="14"/>
      <c r="HHQ7" s="14"/>
      <c r="HHR7" s="14"/>
      <c r="HHS7" s="14"/>
      <c r="HHT7" s="14"/>
      <c r="HHU7" s="14"/>
      <c r="HHV7" s="14"/>
      <c r="HHW7" s="14"/>
      <c r="HHX7" s="14"/>
      <c r="HHY7" s="14"/>
      <c r="HHZ7" s="14"/>
      <c r="HIA7" s="14"/>
      <c r="HIB7" s="14"/>
      <c r="HIC7" s="14"/>
      <c r="HID7" s="14"/>
      <c r="HIE7" s="14"/>
      <c r="HIF7" s="14"/>
      <c r="HIG7" s="14"/>
      <c r="HIH7" s="14"/>
      <c r="HII7" s="14"/>
      <c r="HIJ7" s="14"/>
      <c r="HIK7" s="14"/>
      <c r="HIL7" s="14"/>
      <c r="HIM7" s="14"/>
      <c r="HIN7" s="14"/>
      <c r="HIO7" s="14"/>
      <c r="HIP7" s="14"/>
      <c r="HIQ7" s="14"/>
      <c r="HIR7" s="14"/>
      <c r="HIS7" s="14"/>
      <c r="HIT7" s="14"/>
      <c r="HIU7" s="14"/>
      <c r="HIV7" s="14"/>
      <c r="HIW7" s="14"/>
      <c r="HIX7" s="14"/>
      <c r="HIY7" s="14"/>
      <c r="HIZ7" s="14"/>
      <c r="HJA7" s="14"/>
      <c r="HJB7" s="14"/>
      <c r="HJC7" s="14"/>
      <c r="HJD7" s="14"/>
      <c r="HJE7" s="14"/>
      <c r="HJF7" s="14"/>
      <c r="HJG7" s="14"/>
      <c r="HJH7" s="14"/>
      <c r="HJI7" s="14"/>
      <c r="HJJ7" s="14"/>
      <c r="HJK7" s="14"/>
      <c r="HJL7" s="14"/>
      <c r="HJM7" s="14"/>
      <c r="HJN7" s="14"/>
      <c r="HJO7" s="14"/>
      <c r="HJP7" s="14"/>
      <c r="HJQ7" s="14"/>
      <c r="HJR7" s="14"/>
      <c r="HJS7" s="14"/>
      <c r="HJT7" s="14"/>
      <c r="HJU7" s="14"/>
      <c r="HJV7" s="14"/>
      <c r="HJW7" s="14"/>
      <c r="HJX7" s="14"/>
      <c r="HJY7" s="14"/>
      <c r="HJZ7" s="14"/>
      <c r="HKA7" s="14"/>
      <c r="HKB7" s="14"/>
      <c r="HKC7" s="14"/>
      <c r="HKD7" s="14"/>
      <c r="HKE7" s="14"/>
      <c r="HKF7" s="14"/>
      <c r="HKG7" s="14"/>
      <c r="HKH7" s="14"/>
      <c r="HKI7" s="14"/>
      <c r="HKJ7" s="14"/>
      <c r="HKK7" s="14"/>
      <c r="HKL7" s="14"/>
      <c r="HKM7" s="14"/>
      <c r="HKN7" s="14"/>
      <c r="HKO7" s="14"/>
      <c r="HKP7" s="14"/>
      <c r="HKQ7" s="14"/>
      <c r="HKR7" s="14"/>
      <c r="HKS7" s="14"/>
      <c r="HKT7" s="14"/>
      <c r="HKU7" s="14"/>
      <c r="HKV7" s="14"/>
      <c r="HKW7" s="14"/>
      <c r="HKX7" s="14"/>
      <c r="HKY7" s="14"/>
      <c r="HKZ7" s="14"/>
      <c r="HLA7" s="14"/>
      <c r="HLB7" s="14"/>
      <c r="HLC7" s="14"/>
      <c r="HLD7" s="14"/>
      <c r="HLE7" s="14"/>
      <c r="HLF7" s="14"/>
      <c r="HLG7" s="14"/>
      <c r="HLH7" s="14"/>
      <c r="HLI7" s="14"/>
      <c r="HLJ7" s="14"/>
      <c r="HLK7" s="14"/>
      <c r="HLL7" s="14"/>
      <c r="HLM7" s="14"/>
      <c r="HLN7" s="14"/>
      <c r="HLO7" s="14"/>
      <c r="HLP7" s="14"/>
      <c r="HLQ7" s="14"/>
      <c r="HLR7" s="14"/>
      <c r="HLS7" s="14"/>
      <c r="HLT7" s="14"/>
      <c r="HLU7" s="14"/>
      <c r="HLV7" s="14"/>
      <c r="HLW7" s="14"/>
      <c r="HLX7" s="14"/>
      <c r="HLY7" s="14"/>
      <c r="HLZ7" s="14"/>
      <c r="HMA7" s="14"/>
      <c r="HMB7" s="14"/>
      <c r="HMC7" s="14"/>
      <c r="HMD7" s="14"/>
      <c r="HME7" s="14"/>
      <c r="HMF7" s="14"/>
      <c r="HMG7" s="14"/>
      <c r="HMH7" s="14"/>
      <c r="HMI7" s="14"/>
      <c r="HMJ7" s="14"/>
      <c r="HMK7" s="14"/>
      <c r="HML7" s="14"/>
      <c r="HMM7" s="14"/>
      <c r="HMN7" s="14"/>
      <c r="HMO7" s="14"/>
      <c r="HMP7" s="14"/>
      <c r="HMQ7" s="14"/>
      <c r="HMR7" s="14"/>
      <c r="HMS7" s="14"/>
      <c r="HMT7" s="14"/>
      <c r="HMU7" s="14"/>
      <c r="HMV7" s="14"/>
      <c r="HMW7" s="14"/>
      <c r="HMX7" s="14"/>
      <c r="HMY7" s="14"/>
      <c r="HMZ7" s="14"/>
      <c r="HNA7" s="14"/>
      <c r="HNB7" s="14"/>
      <c r="HNC7" s="14"/>
      <c r="HND7" s="14"/>
      <c r="HNE7" s="14"/>
      <c r="HNF7" s="14"/>
      <c r="HNG7" s="14"/>
      <c r="HNH7" s="14"/>
      <c r="HNI7" s="14"/>
      <c r="HNJ7" s="14"/>
      <c r="HNK7" s="14"/>
      <c r="HNL7" s="14"/>
      <c r="HNM7" s="14"/>
      <c r="HNN7" s="14"/>
      <c r="HNO7" s="14"/>
      <c r="HNP7" s="14"/>
      <c r="HNQ7" s="14"/>
      <c r="HNR7" s="14"/>
      <c r="HNS7" s="14"/>
      <c r="HNT7" s="14"/>
      <c r="HNU7" s="14"/>
      <c r="HNV7" s="14"/>
      <c r="HNW7" s="14"/>
      <c r="HNX7" s="14"/>
      <c r="HNY7" s="14"/>
      <c r="HNZ7" s="14"/>
      <c r="HOA7" s="14"/>
      <c r="HOB7" s="14"/>
      <c r="HOC7" s="14"/>
      <c r="HOD7" s="14"/>
      <c r="HOE7" s="14"/>
      <c r="HOF7" s="14"/>
      <c r="HOG7" s="14"/>
      <c r="HOH7" s="14"/>
      <c r="HOI7" s="14"/>
      <c r="HOJ7" s="14"/>
      <c r="HOK7" s="14"/>
      <c r="HOL7" s="14"/>
      <c r="HOM7" s="14"/>
      <c r="HON7" s="14"/>
      <c r="HOO7" s="14"/>
      <c r="HOP7" s="14"/>
      <c r="HOQ7" s="14"/>
      <c r="HOR7" s="14"/>
      <c r="HOS7" s="14"/>
      <c r="HOT7" s="14"/>
      <c r="HOU7" s="14"/>
      <c r="HOV7" s="14"/>
      <c r="HOW7" s="14"/>
      <c r="HOX7" s="14"/>
      <c r="HOY7" s="14"/>
      <c r="HOZ7" s="14"/>
      <c r="HPA7" s="14"/>
      <c r="HPB7" s="14"/>
      <c r="HPC7" s="14"/>
      <c r="HPD7" s="14"/>
      <c r="HPE7" s="14"/>
      <c r="HPF7" s="14"/>
      <c r="HPG7" s="14"/>
      <c r="HPH7" s="14"/>
      <c r="HPI7" s="14"/>
      <c r="HPJ7" s="14"/>
      <c r="HPK7" s="14"/>
      <c r="HPL7" s="14"/>
      <c r="HPM7" s="14"/>
      <c r="HPN7" s="14"/>
      <c r="HPO7" s="14"/>
      <c r="HPP7" s="14"/>
      <c r="HPQ7" s="14"/>
      <c r="HPR7" s="14"/>
      <c r="HPS7" s="14"/>
      <c r="HPT7" s="14"/>
      <c r="HPU7" s="14"/>
      <c r="HPV7" s="14"/>
      <c r="HPW7" s="14"/>
      <c r="HPX7" s="14"/>
      <c r="HPY7" s="14"/>
      <c r="HPZ7" s="14"/>
      <c r="HQA7" s="14"/>
      <c r="HQB7" s="14"/>
      <c r="HQC7" s="14"/>
      <c r="HQD7" s="14"/>
      <c r="HQE7" s="14"/>
      <c r="HQF7" s="14"/>
      <c r="HQG7" s="14"/>
      <c r="HQH7" s="14"/>
      <c r="HQI7" s="14"/>
      <c r="HQJ7" s="14"/>
      <c r="HQK7" s="14"/>
      <c r="HQL7" s="14"/>
      <c r="HQM7" s="14"/>
      <c r="HQN7" s="14"/>
      <c r="HQO7" s="14"/>
      <c r="HQP7" s="14"/>
      <c r="HQQ7" s="14"/>
      <c r="HQR7" s="14"/>
      <c r="HQS7" s="14"/>
      <c r="HQT7" s="14"/>
      <c r="HQU7" s="14"/>
      <c r="HQV7" s="14"/>
      <c r="HQW7" s="14"/>
      <c r="HQX7" s="14"/>
      <c r="HQY7" s="14"/>
      <c r="HQZ7" s="14"/>
      <c r="HRA7" s="14"/>
      <c r="HRB7" s="14"/>
      <c r="HRC7" s="14"/>
      <c r="HRD7" s="14"/>
      <c r="HRE7" s="14"/>
      <c r="HRF7" s="14"/>
      <c r="HRG7" s="14"/>
      <c r="HRH7" s="14"/>
      <c r="HRI7" s="14"/>
      <c r="HRJ7" s="14"/>
      <c r="HRK7" s="14"/>
      <c r="HRL7" s="14"/>
      <c r="HRM7" s="14"/>
      <c r="HRN7" s="14"/>
      <c r="HRO7" s="14"/>
      <c r="HRP7" s="14"/>
      <c r="HRQ7" s="14"/>
      <c r="HRR7" s="14"/>
      <c r="HRS7" s="14"/>
      <c r="HRT7" s="14"/>
      <c r="HRU7" s="14"/>
      <c r="HRV7" s="14"/>
      <c r="HRW7" s="14"/>
      <c r="HRX7" s="14"/>
      <c r="HRY7" s="14"/>
      <c r="HRZ7" s="14"/>
      <c r="HSA7" s="14"/>
      <c r="HSB7" s="14"/>
      <c r="HSC7" s="14"/>
      <c r="HSD7" s="14"/>
      <c r="HSE7" s="14"/>
      <c r="HSF7" s="14"/>
      <c r="HSG7" s="14"/>
      <c r="HSH7" s="14"/>
      <c r="HSI7" s="14"/>
      <c r="HSJ7" s="14"/>
      <c r="HSK7" s="14"/>
      <c r="HSL7" s="14"/>
      <c r="HSM7" s="14"/>
      <c r="HSN7" s="14"/>
      <c r="HSO7" s="14"/>
      <c r="HSP7" s="14"/>
      <c r="HSQ7" s="14"/>
      <c r="HSR7" s="14"/>
      <c r="HSS7" s="14"/>
      <c r="HST7" s="14"/>
      <c r="HSU7" s="14"/>
      <c r="HSV7" s="14"/>
      <c r="HSW7" s="14"/>
      <c r="HSX7" s="14"/>
      <c r="HSY7" s="14"/>
      <c r="HSZ7" s="14"/>
      <c r="HTA7" s="14"/>
      <c r="HTB7" s="14"/>
      <c r="HTC7" s="14"/>
      <c r="HTD7" s="14"/>
      <c r="HTE7" s="14"/>
      <c r="HTF7" s="14"/>
      <c r="HTG7" s="14"/>
      <c r="HTH7" s="14"/>
      <c r="HTI7" s="14"/>
      <c r="HTJ7" s="14"/>
      <c r="HTK7" s="14"/>
      <c r="HTL7" s="14"/>
      <c r="HTM7" s="14"/>
      <c r="HTN7" s="14"/>
      <c r="HTO7" s="14"/>
      <c r="HTP7" s="14"/>
      <c r="HTQ7" s="14"/>
      <c r="HTR7" s="14"/>
      <c r="HTS7" s="14"/>
      <c r="HTT7" s="14"/>
      <c r="HTU7" s="14"/>
      <c r="HTV7" s="14"/>
      <c r="HTW7" s="14"/>
      <c r="HTX7" s="14"/>
      <c r="HTY7" s="14"/>
      <c r="HTZ7" s="14"/>
      <c r="HUA7" s="14"/>
      <c r="HUB7" s="14"/>
      <c r="HUC7" s="14"/>
      <c r="HUD7" s="14"/>
      <c r="HUE7" s="14"/>
      <c r="HUF7" s="14"/>
      <c r="HUG7" s="14"/>
      <c r="HUH7" s="14"/>
      <c r="HUI7" s="14"/>
      <c r="HUJ7" s="14"/>
      <c r="HUK7" s="14"/>
      <c r="HUL7" s="14"/>
      <c r="HUM7" s="14"/>
      <c r="HUN7" s="14"/>
      <c r="HUO7" s="14"/>
      <c r="HUP7" s="14"/>
      <c r="HUQ7" s="14"/>
      <c r="HUR7" s="14"/>
      <c r="HUS7" s="14"/>
      <c r="HUT7" s="14"/>
      <c r="HUU7" s="14"/>
      <c r="HUV7" s="14"/>
      <c r="HUW7" s="14"/>
      <c r="HUX7" s="14"/>
      <c r="HUY7" s="14"/>
      <c r="HUZ7" s="14"/>
      <c r="HVA7" s="14"/>
      <c r="HVB7" s="14"/>
      <c r="HVC7" s="14"/>
      <c r="HVD7" s="14"/>
      <c r="HVE7" s="14"/>
      <c r="HVF7" s="14"/>
      <c r="HVG7" s="14"/>
      <c r="HVH7" s="14"/>
      <c r="HVI7" s="14"/>
      <c r="HVJ7" s="14"/>
      <c r="HVK7" s="14"/>
      <c r="HVL7" s="14"/>
      <c r="HVM7" s="14"/>
      <c r="HVN7" s="14"/>
      <c r="HVO7" s="14"/>
      <c r="HVP7" s="14"/>
      <c r="HVQ7" s="14"/>
      <c r="HVR7" s="14"/>
      <c r="HVS7" s="14"/>
      <c r="HVT7" s="14"/>
      <c r="HVU7" s="14"/>
      <c r="HVV7" s="14"/>
      <c r="HVW7" s="14"/>
      <c r="HVX7" s="14"/>
      <c r="HVY7" s="14"/>
      <c r="HVZ7" s="14"/>
      <c r="HWA7" s="14"/>
      <c r="HWB7" s="14"/>
      <c r="HWC7" s="14"/>
      <c r="HWD7" s="14"/>
      <c r="HWE7" s="14"/>
      <c r="HWF7" s="14"/>
      <c r="HWG7" s="14"/>
      <c r="HWH7" s="14"/>
      <c r="HWI7" s="14"/>
      <c r="HWJ7" s="14"/>
      <c r="HWK7" s="14"/>
      <c r="HWL7" s="14"/>
      <c r="HWM7" s="14"/>
      <c r="HWN7" s="14"/>
      <c r="HWO7" s="14"/>
      <c r="HWP7" s="14"/>
      <c r="HWQ7" s="14"/>
      <c r="HWR7" s="14"/>
      <c r="HWS7" s="14"/>
      <c r="HWT7" s="14"/>
      <c r="HWU7" s="14"/>
      <c r="HWV7" s="14"/>
      <c r="HWW7" s="14"/>
      <c r="HWX7" s="14"/>
      <c r="HWY7" s="14"/>
      <c r="HWZ7" s="14"/>
      <c r="HXA7" s="14"/>
      <c r="HXB7" s="14"/>
      <c r="HXC7" s="14"/>
      <c r="HXD7" s="14"/>
      <c r="HXE7" s="14"/>
      <c r="HXF7" s="14"/>
      <c r="HXG7" s="14"/>
      <c r="HXH7" s="14"/>
      <c r="HXI7" s="14"/>
      <c r="HXJ7" s="14"/>
      <c r="HXK7" s="14"/>
      <c r="HXL7" s="14"/>
      <c r="HXM7" s="14"/>
      <c r="HXN7" s="14"/>
      <c r="HXO7" s="14"/>
      <c r="HXP7" s="14"/>
      <c r="HXQ7" s="14"/>
      <c r="HXR7" s="14"/>
      <c r="HXS7" s="14"/>
      <c r="HXT7" s="14"/>
      <c r="HXU7" s="14"/>
      <c r="HXV7" s="14"/>
      <c r="HXW7" s="14"/>
      <c r="HXX7" s="14"/>
      <c r="HXY7" s="14"/>
      <c r="HXZ7" s="14"/>
      <c r="HYA7" s="14"/>
      <c r="HYB7" s="14"/>
      <c r="HYC7" s="14"/>
      <c r="HYD7" s="14"/>
      <c r="HYE7" s="14"/>
      <c r="HYF7" s="14"/>
      <c r="HYG7" s="14"/>
      <c r="HYH7" s="14"/>
      <c r="HYI7" s="14"/>
      <c r="HYJ7" s="14"/>
      <c r="HYK7" s="14"/>
      <c r="HYL7" s="14"/>
      <c r="HYM7" s="14"/>
      <c r="HYN7" s="14"/>
      <c r="HYO7" s="14"/>
      <c r="HYP7" s="14"/>
      <c r="HYQ7" s="14"/>
      <c r="HYR7" s="14"/>
      <c r="HYS7" s="14"/>
      <c r="HYT7" s="14"/>
      <c r="HYU7" s="14"/>
      <c r="HYV7" s="14"/>
      <c r="HYW7" s="14"/>
      <c r="HYX7" s="14"/>
      <c r="HYY7" s="14"/>
      <c r="HYZ7" s="14"/>
      <c r="HZA7" s="14"/>
      <c r="HZB7" s="14"/>
      <c r="HZC7" s="14"/>
      <c r="HZD7" s="14"/>
      <c r="HZE7" s="14"/>
      <c r="HZF7" s="14"/>
      <c r="HZG7" s="14"/>
      <c r="HZH7" s="14"/>
      <c r="HZI7" s="14"/>
      <c r="HZJ7" s="14"/>
      <c r="HZK7" s="14"/>
      <c r="HZL7" s="14"/>
      <c r="HZM7" s="14"/>
      <c r="HZN7" s="14"/>
      <c r="HZO7" s="14"/>
      <c r="HZP7" s="14"/>
      <c r="HZQ7" s="14"/>
      <c r="HZR7" s="14"/>
      <c r="HZS7" s="14"/>
      <c r="HZT7" s="14"/>
      <c r="HZU7" s="14"/>
      <c r="HZV7" s="14"/>
      <c r="HZW7" s="14"/>
      <c r="HZX7" s="14"/>
      <c r="HZY7" s="14"/>
      <c r="HZZ7" s="14"/>
      <c r="IAA7" s="14"/>
      <c r="IAB7" s="14"/>
      <c r="IAC7" s="14"/>
      <c r="IAD7" s="14"/>
      <c r="IAE7" s="14"/>
      <c r="IAF7" s="14"/>
      <c r="IAG7" s="14"/>
      <c r="IAH7" s="14"/>
      <c r="IAI7" s="14"/>
      <c r="IAJ7" s="14"/>
      <c r="IAK7" s="14"/>
      <c r="IAL7" s="14"/>
      <c r="IAM7" s="14"/>
      <c r="IAN7" s="14"/>
      <c r="IAO7" s="14"/>
      <c r="IAP7" s="14"/>
      <c r="IAQ7" s="14"/>
      <c r="IAR7" s="14"/>
      <c r="IAS7" s="14"/>
      <c r="IAT7" s="14"/>
      <c r="IAU7" s="14"/>
      <c r="IAV7" s="14"/>
      <c r="IAW7" s="14"/>
      <c r="IAX7" s="14"/>
      <c r="IAY7" s="14"/>
      <c r="IAZ7" s="14"/>
      <c r="IBA7" s="14"/>
      <c r="IBB7" s="14"/>
      <c r="IBC7" s="14"/>
      <c r="IBD7" s="14"/>
      <c r="IBE7" s="14"/>
      <c r="IBF7" s="14"/>
      <c r="IBG7" s="14"/>
      <c r="IBH7" s="14"/>
      <c r="IBI7" s="14"/>
      <c r="IBJ7" s="14"/>
      <c r="IBK7" s="14"/>
      <c r="IBL7" s="14"/>
      <c r="IBM7" s="14"/>
      <c r="IBN7" s="14"/>
      <c r="IBO7" s="14"/>
      <c r="IBP7" s="14"/>
      <c r="IBQ7" s="14"/>
      <c r="IBR7" s="14"/>
      <c r="IBS7" s="14"/>
      <c r="IBT7" s="14"/>
      <c r="IBU7" s="14"/>
      <c r="IBV7" s="14"/>
      <c r="IBW7" s="14"/>
      <c r="IBX7" s="14"/>
      <c r="IBY7" s="14"/>
      <c r="IBZ7" s="14"/>
      <c r="ICA7" s="14"/>
      <c r="ICB7" s="14"/>
      <c r="ICC7" s="14"/>
      <c r="ICD7" s="14"/>
      <c r="ICE7" s="14"/>
      <c r="ICF7" s="14"/>
      <c r="ICG7" s="14"/>
      <c r="ICH7" s="14"/>
      <c r="ICI7" s="14"/>
      <c r="ICJ7" s="14"/>
      <c r="ICK7" s="14"/>
      <c r="ICL7" s="14"/>
      <c r="ICM7" s="14"/>
      <c r="ICN7" s="14"/>
      <c r="ICO7" s="14"/>
      <c r="ICP7" s="14"/>
      <c r="ICQ7" s="14"/>
      <c r="ICR7" s="14"/>
      <c r="ICS7" s="14"/>
      <c r="ICT7" s="14"/>
      <c r="ICU7" s="14"/>
      <c r="ICV7" s="14"/>
      <c r="ICW7" s="14"/>
      <c r="ICX7" s="14"/>
      <c r="ICY7" s="14"/>
      <c r="ICZ7" s="14"/>
      <c r="IDA7" s="14"/>
      <c r="IDB7" s="14"/>
      <c r="IDC7" s="14"/>
      <c r="IDD7" s="14"/>
      <c r="IDE7" s="14"/>
      <c r="IDF7" s="14"/>
      <c r="IDG7" s="14"/>
      <c r="IDH7" s="14"/>
      <c r="IDI7" s="14"/>
      <c r="IDJ7" s="14"/>
      <c r="IDK7" s="14"/>
      <c r="IDL7" s="14"/>
      <c r="IDM7" s="14"/>
      <c r="IDN7" s="14"/>
      <c r="IDO7" s="14"/>
      <c r="IDP7" s="14"/>
      <c r="IDQ7" s="14"/>
      <c r="IDR7" s="14"/>
      <c r="IDS7" s="14"/>
      <c r="IDT7" s="14"/>
      <c r="IDU7" s="14"/>
      <c r="IDV7" s="14"/>
      <c r="IDW7" s="14"/>
      <c r="IDX7" s="14"/>
      <c r="IDY7" s="14"/>
      <c r="IDZ7" s="14"/>
      <c r="IEA7" s="14"/>
      <c r="IEB7" s="14"/>
      <c r="IEC7" s="14"/>
      <c r="IED7" s="14"/>
      <c r="IEE7" s="14"/>
      <c r="IEF7" s="14"/>
      <c r="IEG7" s="14"/>
      <c r="IEH7" s="14"/>
      <c r="IEI7" s="14"/>
      <c r="IEJ7" s="14"/>
      <c r="IEK7" s="14"/>
      <c r="IEL7" s="14"/>
      <c r="IEM7" s="14"/>
      <c r="IEN7" s="14"/>
      <c r="IEO7" s="14"/>
      <c r="IEP7" s="14"/>
      <c r="IEQ7" s="14"/>
      <c r="IER7" s="14"/>
      <c r="IES7" s="14"/>
      <c r="IET7" s="14"/>
      <c r="IEU7" s="14"/>
      <c r="IEV7" s="14"/>
      <c r="IEW7" s="14"/>
      <c r="IEX7" s="14"/>
      <c r="IEY7" s="14"/>
      <c r="IEZ7" s="14"/>
      <c r="IFA7" s="14"/>
      <c r="IFB7" s="14"/>
      <c r="IFC7" s="14"/>
      <c r="IFD7" s="14"/>
      <c r="IFE7" s="14"/>
      <c r="IFF7" s="14"/>
      <c r="IFG7" s="14"/>
      <c r="IFH7" s="14"/>
      <c r="IFI7" s="14"/>
      <c r="IFJ7" s="14"/>
      <c r="IFK7" s="14"/>
      <c r="IFL7" s="14"/>
      <c r="IFM7" s="14"/>
      <c r="IFN7" s="14"/>
      <c r="IFO7" s="14"/>
      <c r="IFP7" s="14"/>
      <c r="IFQ7" s="14"/>
      <c r="IFR7" s="14"/>
      <c r="IFS7" s="14"/>
      <c r="IFT7" s="14"/>
      <c r="IFU7" s="14"/>
      <c r="IFV7" s="14"/>
      <c r="IFW7" s="14"/>
      <c r="IFX7" s="14"/>
      <c r="IFY7" s="14"/>
      <c r="IFZ7" s="14"/>
      <c r="IGA7" s="14"/>
      <c r="IGB7" s="14"/>
      <c r="IGC7" s="14"/>
      <c r="IGD7" s="14"/>
      <c r="IGE7" s="14"/>
      <c r="IGF7" s="14"/>
      <c r="IGG7" s="14"/>
      <c r="IGH7" s="14"/>
      <c r="IGI7" s="14"/>
      <c r="IGJ7" s="14"/>
      <c r="IGK7" s="14"/>
      <c r="IGL7" s="14"/>
      <c r="IGM7" s="14"/>
      <c r="IGN7" s="14"/>
      <c r="IGO7" s="14"/>
      <c r="IGP7" s="14"/>
      <c r="IGQ7" s="14"/>
      <c r="IGR7" s="14"/>
      <c r="IGS7" s="14"/>
      <c r="IGT7" s="14"/>
      <c r="IGU7" s="14"/>
      <c r="IGV7" s="14"/>
      <c r="IGW7" s="14"/>
      <c r="IGX7" s="14"/>
      <c r="IGY7" s="14"/>
      <c r="IGZ7" s="14"/>
      <c r="IHA7" s="14"/>
      <c r="IHB7" s="14"/>
      <c r="IHC7" s="14"/>
      <c r="IHD7" s="14"/>
      <c r="IHE7" s="14"/>
      <c r="IHF7" s="14"/>
      <c r="IHG7" s="14"/>
      <c r="IHH7" s="14"/>
      <c r="IHI7" s="14"/>
      <c r="IHJ7" s="14"/>
      <c r="IHK7" s="14"/>
      <c r="IHL7" s="14"/>
      <c r="IHM7" s="14"/>
      <c r="IHN7" s="14"/>
      <c r="IHO7" s="14"/>
      <c r="IHP7" s="14"/>
      <c r="IHQ7" s="14"/>
      <c r="IHR7" s="14"/>
      <c r="IHS7" s="14"/>
      <c r="IHT7" s="14"/>
      <c r="IHU7" s="14"/>
      <c r="IHV7" s="14"/>
      <c r="IHW7" s="14"/>
      <c r="IHX7" s="14"/>
      <c r="IHY7" s="14"/>
      <c r="IHZ7" s="14"/>
      <c r="IIA7" s="14"/>
      <c r="IIB7" s="14"/>
      <c r="IIC7" s="14"/>
      <c r="IID7" s="14"/>
      <c r="IIE7" s="14"/>
      <c r="IIF7" s="14"/>
      <c r="IIG7" s="14"/>
      <c r="IIH7" s="14"/>
      <c r="III7" s="14"/>
      <c r="IIJ7" s="14"/>
      <c r="IIK7" s="14"/>
      <c r="IIL7" s="14"/>
      <c r="IIM7" s="14"/>
      <c r="IIN7" s="14"/>
      <c r="IIO7" s="14"/>
      <c r="IIP7" s="14"/>
      <c r="IIQ7" s="14"/>
      <c r="IIR7" s="14"/>
      <c r="IIS7" s="14"/>
      <c r="IIT7" s="14"/>
      <c r="IIU7" s="14"/>
      <c r="IIV7" s="14"/>
      <c r="IIW7" s="14"/>
      <c r="IIX7" s="14"/>
      <c r="IIY7" s="14"/>
      <c r="IIZ7" s="14"/>
      <c r="IJA7" s="14"/>
      <c r="IJB7" s="14"/>
      <c r="IJC7" s="14"/>
      <c r="IJD7" s="14"/>
      <c r="IJE7" s="14"/>
      <c r="IJF7" s="14"/>
      <c r="IJG7" s="14"/>
      <c r="IJH7" s="14"/>
      <c r="IJI7" s="14"/>
      <c r="IJJ7" s="14"/>
      <c r="IJK7" s="14"/>
      <c r="IJL7" s="14"/>
      <c r="IJM7" s="14"/>
      <c r="IJN7" s="14"/>
      <c r="IJO7" s="14"/>
      <c r="IJP7" s="14"/>
      <c r="IJQ7" s="14"/>
      <c r="IJR7" s="14"/>
      <c r="IJS7" s="14"/>
      <c r="IJT7" s="14"/>
      <c r="IJU7" s="14"/>
      <c r="IJV7" s="14"/>
      <c r="IJW7" s="14"/>
      <c r="IJX7" s="14"/>
      <c r="IJY7" s="14"/>
      <c r="IJZ7" s="14"/>
      <c r="IKA7" s="14"/>
      <c r="IKB7" s="14"/>
      <c r="IKC7" s="14"/>
      <c r="IKD7" s="14"/>
      <c r="IKE7" s="14"/>
      <c r="IKF7" s="14"/>
      <c r="IKG7" s="14"/>
      <c r="IKH7" s="14"/>
      <c r="IKI7" s="14"/>
      <c r="IKJ7" s="14"/>
      <c r="IKK7" s="14"/>
      <c r="IKL7" s="14"/>
      <c r="IKM7" s="14"/>
      <c r="IKN7" s="14"/>
      <c r="IKO7" s="14"/>
      <c r="IKP7" s="14"/>
      <c r="IKQ7" s="14"/>
      <c r="IKR7" s="14"/>
      <c r="IKS7" s="14"/>
      <c r="IKT7" s="14"/>
      <c r="IKU7" s="14"/>
      <c r="IKV7" s="14"/>
      <c r="IKW7" s="14"/>
      <c r="IKX7" s="14"/>
      <c r="IKY7" s="14"/>
      <c r="IKZ7" s="14"/>
      <c r="ILA7" s="14"/>
      <c r="ILB7" s="14"/>
      <c r="ILC7" s="14"/>
      <c r="ILD7" s="14"/>
      <c r="ILE7" s="14"/>
      <c r="ILF7" s="14"/>
      <c r="ILG7" s="14"/>
      <c r="ILH7" s="14"/>
      <c r="ILI7" s="14"/>
      <c r="ILJ7" s="14"/>
      <c r="ILK7" s="14"/>
      <c r="ILL7" s="14"/>
      <c r="ILM7" s="14"/>
      <c r="ILN7" s="14"/>
      <c r="ILO7" s="14"/>
      <c r="ILP7" s="14"/>
      <c r="ILQ7" s="14"/>
      <c r="ILR7" s="14"/>
      <c r="ILS7" s="14"/>
      <c r="ILT7" s="14"/>
      <c r="ILU7" s="14"/>
      <c r="ILV7" s="14"/>
      <c r="ILW7" s="14"/>
      <c r="ILX7" s="14"/>
      <c r="ILY7" s="14"/>
      <c r="ILZ7" s="14"/>
      <c r="IMA7" s="14"/>
      <c r="IMB7" s="14"/>
      <c r="IMC7" s="14"/>
      <c r="IMD7" s="14"/>
      <c r="IME7" s="14"/>
      <c r="IMF7" s="14"/>
      <c r="IMG7" s="14"/>
      <c r="IMH7" s="14"/>
      <c r="IMI7" s="14"/>
      <c r="IMJ7" s="14"/>
      <c r="IMK7" s="14"/>
      <c r="IML7" s="14"/>
      <c r="IMM7" s="14"/>
      <c r="IMN7" s="14"/>
      <c r="IMO7" s="14"/>
      <c r="IMP7" s="14"/>
      <c r="IMQ7" s="14"/>
      <c r="IMR7" s="14"/>
      <c r="IMS7" s="14"/>
      <c r="IMT7" s="14"/>
      <c r="IMU7" s="14"/>
      <c r="IMV7" s="14"/>
      <c r="IMW7" s="14"/>
      <c r="IMX7" s="14"/>
      <c r="IMY7" s="14"/>
      <c r="IMZ7" s="14"/>
      <c r="INA7" s="14"/>
      <c r="INB7" s="14"/>
      <c r="INC7" s="14"/>
      <c r="IND7" s="14"/>
      <c r="INE7" s="14"/>
      <c r="INF7" s="14"/>
      <c r="ING7" s="14"/>
      <c r="INH7" s="14"/>
      <c r="INI7" s="14"/>
      <c r="INJ7" s="14"/>
      <c r="INK7" s="14"/>
      <c r="INL7" s="14"/>
      <c r="INM7" s="14"/>
      <c r="INN7" s="14"/>
      <c r="INO7" s="14"/>
      <c r="INP7" s="14"/>
      <c r="INQ7" s="14"/>
      <c r="INR7" s="14"/>
      <c r="INS7" s="14"/>
      <c r="INT7" s="14"/>
      <c r="INU7" s="14"/>
      <c r="INV7" s="14"/>
      <c r="INW7" s="14"/>
      <c r="INX7" s="14"/>
      <c r="INY7" s="14"/>
      <c r="INZ7" s="14"/>
      <c r="IOA7" s="14"/>
      <c r="IOB7" s="14"/>
      <c r="IOC7" s="14"/>
      <c r="IOD7" s="14"/>
      <c r="IOE7" s="14"/>
      <c r="IOF7" s="14"/>
      <c r="IOG7" s="14"/>
      <c r="IOH7" s="14"/>
      <c r="IOI7" s="14"/>
      <c r="IOJ7" s="14"/>
      <c r="IOK7" s="14"/>
      <c r="IOL7" s="14"/>
      <c r="IOM7" s="14"/>
      <c r="ION7" s="14"/>
      <c r="IOO7" s="14"/>
      <c r="IOP7" s="14"/>
      <c r="IOQ7" s="14"/>
      <c r="IOR7" s="14"/>
      <c r="IOS7" s="14"/>
      <c r="IOT7" s="14"/>
      <c r="IOU7" s="14"/>
      <c r="IOV7" s="14"/>
      <c r="IOW7" s="14"/>
      <c r="IOX7" s="14"/>
      <c r="IOY7" s="14"/>
      <c r="IOZ7" s="14"/>
      <c r="IPA7" s="14"/>
      <c r="IPB7" s="14"/>
      <c r="IPC7" s="14"/>
      <c r="IPD7" s="14"/>
      <c r="IPE7" s="14"/>
      <c r="IPF7" s="14"/>
      <c r="IPG7" s="14"/>
      <c r="IPH7" s="14"/>
      <c r="IPI7" s="14"/>
      <c r="IPJ7" s="14"/>
      <c r="IPK7" s="14"/>
      <c r="IPL7" s="14"/>
      <c r="IPM7" s="14"/>
      <c r="IPN7" s="14"/>
      <c r="IPO7" s="14"/>
      <c r="IPP7" s="14"/>
      <c r="IPQ7" s="14"/>
      <c r="IPR7" s="14"/>
      <c r="IPS7" s="14"/>
      <c r="IPT7" s="14"/>
      <c r="IPU7" s="14"/>
      <c r="IPV7" s="14"/>
      <c r="IPW7" s="14"/>
      <c r="IPX7" s="14"/>
      <c r="IPY7" s="14"/>
      <c r="IPZ7" s="14"/>
      <c r="IQA7" s="14"/>
      <c r="IQB7" s="14"/>
      <c r="IQC7" s="14"/>
      <c r="IQD7" s="14"/>
      <c r="IQE7" s="14"/>
      <c r="IQF7" s="14"/>
      <c r="IQG7" s="14"/>
      <c r="IQH7" s="14"/>
      <c r="IQI7" s="14"/>
      <c r="IQJ7" s="14"/>
      <c r="IQK7" s="14"/>
      <c r="IQL7" s="14"/>
      <c r="IQM7" s="14"/>
      <c r="IQN7" s="14"/>
      <c r="IQO7" s="14"/>
      <c r="IQP7" s="14"/>
      <c r="IQQ7" s="14"/>
      <c r="IQR7" s="14"/>
      <c r="IQS7" s="14"/>
      <c r="IQT7" s="14"/>
      <c r="IQU7" s="14"/>
      <c r="IQV7" s="14"/>
      <c r="IQW7" s="14"/>
      <c r="IQX7" s="14"/>
      <c r="IQY7" s="14"/>
      <c r="IQZ7" s="14"/>
      <c r="IRA7" s="14"/>
      <c r="IRB7" s="14"/>
      <c r="IRC7" s="14"/>
      <c r="IRD7" s="14"/>
      <c r="IRE7" s="14"/>
      <c r="IRF7" s="14"/>
      <c r="IRG7" s="14"/>
      <c r="IRH7" s="14"/>
      <c r="IRI7" s="14"/>
      <c r="IRJ7" s="14"/>
      <c r="IRK7" s="14"/>
      <c r="IRL7" s="14"/>
      <c r="IRM7" s="14"/>
      <c r="IRN7" s="14"/>
      <c r="IRO7" s="14"/>
      <c r="IRP7" s="14"/>
      <c r="IRQ7" s="14"/>
      <c r="IRR7" s="14"/>
      <c r="IRS7" s="14"/>
      <c r="IRT7" s="14"/>
      <c r="IRU7" s="14"/>
      <c r="IRV7" s="14"/>
      <c r="IRW7" s="14"/>
      <c r="IRX7" s="14"/>
      <c r="IRY7" s="14"/>
      <c r="IRZ7" s="14"/>
      <c r="ISA7" s="14"/>
      <c r="ISB7" s="14"/>
      <c r="ISC7" s="14"/>
      <c r="ISD7" s="14"/>
      <c r="ISE7" s="14"/>
      <c r="ISF7" s="14"/>
      <c r="ISG7" s="14"/>
      <c r="ISH7" s="14"/>
      <c r="ISI7" s="14"/>
      <c r="ISJ7" s="14"/>
      <c r="ISK7" s="14"/>
      <c r="ISL7" s="14"/>
      <c r="ISM7" s="14"/>
      <c r="ISN7" s="14"/>
      <c r="ISO7" s="14"/>
      <c r="ISP7" s="14"/>
      <c r="ISQ7" s="14"/>
      <c r="ISR7" s="14"/>
      <c r="ISS7" s="14"/>
      <c r="IST7" s="14"/>
      <c r="ISU7" s="14"/>
      <c r="ISV7" s="14"/>
      <c r="ISW7" s="14"/>
      <c r="ISX7" s="14"/>
      <c r="ISY7" s="14"/>
      <c r="ISZ7" s="14"/>
      <c r="ITA7" s="14"/>
      <c r="ITB7" s="14"/>
      <c r="ITC7" s="14"/>
      <c r="ITD7" s="14"/>
      <c r="ITE7" s="14"/>
      <c r="ITF7" s="14"/>
      <c r="ITG7" s="14"/>
      <c r="ITH7" s="14"/>
      <c r="ITI7" s="14"/>
      <c r="ITJ7" s="14"/>
      <c r="ITK7" s="14"/>
      <c r="ITL7" s="14"/>
      <c r="ITM7" s="14"/>
      <c r="ITN7" s="14"/>
      <c r="ITO7" s="14"/>
      <c r="ITP7" s="14"/>
      <c r="ITQ7" s="14"/>
      <c r="ITR7" s="14"/>
      <c r="ITS7" s="14"/>
      <c r="ITT7" s="14"/>
      <c r="ITU7" s="14"/>
      <c r="ITV7" s="14"/>
      <c r="ITW7" s="14"/>
      <c r="ITX7" s="14"/>
      <c r="ITY7" s="14"/>
      <c r="ITZ7" s="14"/>
      <c r="IUA7" s="14"/>
      <c r="IUB7" s="14"/>
      <c r="IUC7" s="14"/>
      <c r="IUD7" s="14"/>
      <c r="IUE7" s="14"/>
      <c r="IUF7" s="14"/>
      <c r="IUG7" s="14"/>
      <c r="IUH7" s="14"/>
      <c r="IUI7" s="14"/>
      <c r="IUJ7" s="14"/>
      <c r="IUK7" s="14"/>
      <c r="IUL7" s="14"/>
      <c r="IUM7" s="14"/>
      <c r="IUN7" s="14"/>
      <c r="IUO7" s="14"/>
      <c r="IUP7" s="14"/>
      <c r="IUQ7" s="14"/>
      <c r="IUR7" s="14"/>
      <c r="IUS7" s="14"/>
      <c r="IUT7" s="14"/>
      <c r="IUU7" s="14"/>
      <c r="IUV7" s="14"/>
      <c r="IUW7" s="14"/>
      <c r="IUX7" s="14"/>
      <c r="IUY7" s="14"/>
      <c r="IUZ7" s="14"/>
      <c r="IVA7" s="14"/>
      <c r="IVB7" s="14"/>
      <c r="IVC7" s="14"/>
      <c r="IVD7" s="14"/>
      <c r="IVE7" s="14"/>
      <c r="IVF7" s="14"/>
      <c r="IVG7" s="14"/>
      <c r="IVH7" s="14"/>
      <c r="IVI7" s="14"/>
      <c r="IVJ7" s="14"/>
      <c r="IVK7" s="14"/>
      <c r="IVL7" s="14"/>
      <c r="IVM7" s="14"/>
      <c r="IVN7" s="14"/>
      <c r="IVO7" s="14"/>
      <c r="IVP7" s="14"/>
      <c r="IVQ7" s="14"/>
      <c r="IVR7" s="14"/>
      <c r="IVS7" s="14"/>
      <c r="IVT7" s="14"/>
      <c r="IVU7" s="14"/>
      <c r="IVV7" s="14"/>
      <c r="IVW7" s="14"/>
      <c r="IVX7" s="14"/>
      <c r="IVY7" s="14"/>
      <c r="IVZ7" s="14"/>
      <c r="IWA7" s="14"/>
      <c r="IWB7" s="14"/>
      <c r="IWC7" s="14"/>
      <c r="IWD7" s="14"/>
      <c r="IWE7" s="14"/>
      <c r="IWF7" s="14"/>
      <c r="IWG7" s="14"/>
      <c r="IWH7" s="14"/>
      <c r="IWI7" s="14"/>
      <c r="IWJ7" s="14"/>
      <c r="IWK7" s="14"/>
      <c r="IWL7" s="14"/>
      <c r="IWM7" s="14"/>
      <c r="IWN7" s="14"/>
      <c r="IWO7" s="14"/>
      <c r="IWP7" s="14"/>
      <c r="IWQ7" s="14"/>
      <c r="IWR7" s="14"/>
      <c r="IWS7" s="14"/>
      <c r="IWT7" s="14"/>
      <c r="IWU7" s="14"/>
      <c r="IWV7" s="14"/>
      <c r="IWW7" s="14"/>
      <c r="IWX7" s="14"/>
      <c r="IWY7" s="14"/>
      <c r="IWZ7" s="14"/>
      <c r="IXA7" s="14"/>
      <c r="IXB7" s="14"/>
      <c r="IXC7" s="14"/>
      <c r="IXD7" s="14"/>
      <c r="IXE7" s="14"/>
      <c r="IXF7" s="14"/>
      <c r="IXG7" s="14"/>
      <c r="IXH7" s="14"/>
      <c r="IXI7" s="14"/>
      <c r="IXJ7" s="14"/>
      <c r="IXK7" s="14"/>
      <c r="IXL7" s="14"/>
      <c r="IXM7" s="14"/>
      <c r="IXN7" s="14"/>
      <c r="IXO7" s="14"/>
      <c r="IXP7" s="14"/>
      <c r="IXQ7" s="14"/>
      <c r="IXR7" s="14"/>
      <c r="IXS7" s="14"/>
      <c r="IXT7" s="14"/>
      <c r="IXU7" s="14"/>
      <c r="IXV7" s="14"/>
      <c r="IXW7" s="14"/>
      <c r="IXX7" s="14"/>
      <c r="IXY7" s="14"/>
      <c r="IXZ7" s="14"/>
      <c r="IYA7" s="14"/>
      <c r="IYB7" s="14"/>
      <c r="IYC7" s="14"/>
      <c r="IYD7" s="14"/>
      <c r="IYE7" s="14"/>
      <c r="IYF7" s="14"/>
      <c r="IYG7" s="14"/>
      <c r="IYH7" s="14"/>
      <c r="IYI7" s="14"/>
      <c r="IYJ7" s="14"/>
      <c r="IYK7" s="14"/>
      <c r="IYL7" s="14"/>
      <c r="IYM7" s="14"/>
      <c r="IYN7" s="14"/>
      <c r="IYO7" s="14"/>
      <c r="IYP7" s="14"/>
      <c r="IYQ7" s="14"/>
      <c r="IYR7" s="14"/>
      <c r="IYS7" s="14"/>
      <c r="IYT7" s="14"/>
      <c r="IYU7" s="14"/>
      <c r="IYV7" s="14"/>
      <c r="IYW7" s="14"/>
      <c r="IYX7" s="14"/>
      <c r="IYY7" s="14"/>
      <c r="IYZ7" s="14"/>
      <c r="IZA7" s="14"/>
      <c r="IZB7" s="14"/>
      <c r="IZC7" s="14"/>
      <c r="IZD7" s="14"/>
      <c r="IZE7" s="14"/>
      <c r="IZF7" s="14"/>
      <c r="IZG7" s="14"/>
      <c r="IZH7" s="14"/>
      <c r="IZI7" s="14"/>
      <c r="IZJ7" s="14"/>
      <c r="IZK7" s="14"/>
      <c r="IZL7" s="14"/>
      <c r="IZM7" s="14"/>
      <c r="IZN7" s="14"/>
      <c r="IZO7" s="14"/>
      <c r="IZP7" s="14"/>
      <c r="IZQ7" s="14"/>
      <c r="IZR7" s="14"/>
      <c r="IZS7" s="14"/>
      <c r="IZT7" s="14"/>
      <c r="IZU7" s="14"/>
      <c r="IZV7" s="14"/>
      <c r="IZW7" s="14"/>
      <c r="IZX7" s="14"/>
      <c r="IZY7" s="14"/>
      <c r="IZZ7" s="14"/>
      <c r="JAA7" s="14"/>
      <c r="JAB7" s="14"/>
      <c r="JAC7" s="14"/>
      <c r="JAD7" s="14"/>
      <c r="JAE7" s="14"/>
      <c r="JAF7" s="14"/>
      <c r="JAG7" s="14"/>
      <c r="JAH7" s="14"/>
      <c r="JAI7" s="14"/>
      <c r="JAJ7" s="14"/>
      <c r="JAK7" s="14"/>
      <c r="JAL7" s="14"/>
      <c r="JAM7" s="14"/>
      <c r="JAN7" s="14"/>
      <c r="JAO7" s="14"/>
      <c r="JAP7" s="14"/>
      <c r="JAQ7" s="14"/>
      <c r="JAR7" s="14"/>
      <c r="JAS7" s="14"/>
      <c r="JAT7" s="14"/>
      <c r="JAU7" s="14"/>
      <c r="JAV7" s="14"/>
      <c r="JAW7" s="14"/>
      <c r="JAX7" s="14"/>
      <c r="JAY7" s="14"/>
      <c r="JAZ7" s="14"/>
      <c r="JBA7" s="14"/>
      <c r="JBB7" s="14"/>
      <c r="JBC7" s="14"/>
      <c r="JBD7" s="14"/>
      <c r="JBE7" s="14"/>
      <c r="JBF7" s="14"/>
      <c r="JBG7" s="14"/>
      <c r="JBH7" s="14"/>
      <c r="JBI7" s="14"/>
      <c r="JBJ7" s="14"/>
      <c r="JBK7" s="14"/>
      <c r="JBL7" s="14"/>
      <c r="JBM7" s="14"/>
      <c r="JBN7" s="14"/>
      <c r="JBO7" s="14"/>
      <c r="JBP7" s="14"/>
      <c r="JBQ7" s="14"/>
      <c r="JBR7" s="14"/>
      <c r="JBS7" s="14"/>
      <c r="JBT7" s="14"/>
      <c r="JBU7" s="14"/>
      <c r="JBV7" s="14"/>
      <c r="JBW7" s="14"/>
      <c r="JBX7" s="14"/>
      <c r="JBY7" s="14"/>
      <c r="JBZ7" s="14"/>
      <c r="JCA7" s="14"/>
      <c r="JCB7" s="14"/>
      <c r="JCC7" s="14"/>
      <c r="JCD7" s="14"/>
      <c r="JCE7" s="14"/>
      <c r="JCF7" s="14"/>
      <c r="JCG7" s="14"/>
      <c r="JCH7" s="14"/>
      <c r="JCI7" s="14"/>
      <c r="JCJ7" s="14"/>
      <c r="JCK7" s="14"/>
      <c r="JCL7" s="14"/>
      <c r="JCM7" s="14"/>
      <c r="JCN7" s="14"/>
      <c r="JCO7" s="14"/>
      <c r="JCP7" s="14"/>
      <c r="JCQ7" s="14"/>
      <c r="JCR7" s="14"/>
      <c r="JCS7" s="14"/>
      <c r="JCT7" s="14"/>
      <c r="JCU7" s="14"/>
      <c r="JCV7" s="14"/>
      <c r="JCW7" s="14"/>
      <c r="JCX7" s="14"/>
      <c r="JCY7" s="14"/>
      <c r="JCZ7" s="14"/>
      <c r="JDA7" s="14"/>
      <c r="JDB7" s="14"/>
      <c r="JDC7" s="14"/>
      <c r="JDD7" s="14"/>
      <c r="JDE7" s="14"/>
      <c r="JDF7" s="14"/>
      <c r="JDG7" s="14"/>
      <c r="JDH7" s="14"/>
      <c r="JDI7" s="14"/>
      <c r="JDJ7" s="14"/>
      <c r="JDK7" s="14"/>
      <c r="JDL7" s="14"/>
      <c r="JDM7" s="14"/>
      <c r="JDN7" s="14"/>
      <c r="JDO7" s="14"/>
      <c r="JDP7" s="14"/>
      <c r="JDQ7" s="14"/>
      <c r="JDR7" s="14"/>
      <c r="JDS7" s="14"/>
      <c r="JDT7" s="14"/>
      <c r="JDU7" s="14"/>
      <c r="JDV7" s="14"/>
      <c r="JDW7" s="14"/>
      <c r="JDX7" s="14"/>
      <c r="JDY7" s="14"/>
      <c r="JDZ7" s="14"/>
      <c r="JEA7" s="14"/>
      <c r="JEB7" s="14"/>
      <c r="JEC7" s="14"/>
      <c r="JED7" s="14"/>
      <c r="JEE7" s="14"/>
      <c r="JEF7" s="14"/>
      <c r="JEG7" s="14"/>
      <c r="JEH7" s="14"/>
      <c r="JEI7" s="14"/>
      <c r="JEJ7" s="14"/>
      <c r="JEK7" s="14"/>
      <c r="JEL7" s="14"/>
      <c r="JEM7" s="14"/>
      <c r="JEN7" s="14"/>
      <c r="JEO7" s="14"/>
      <c r="JEP7" s="14"/>
      <c r="JEQ7" s="14"/>
      <c r="JER7" s="14"/>
      <c r="JES7" s="14"/>
      <c r="JET7" s="14"/>
      <c r="JEU7" s="14"/>
      <c r="JEV7" s="14"/>
      <c r="JEW7" s="14"/>
      <c r="JEX7" s="14"/>
      <c r="JEY7" s="14"/>
      <c r="JEZ7" s="14"/>
      <c r="JFA7" s="14"/>
      <c r="JFB7" s="14"/>
      <c r="JFC7" s="14"/>
      <c r="JFD7" s="14"/>
      <c r="JFE7" s="14"/>
      <c r="JFF7" s="14"/>
      <c r="JFG7" s="14"/>
      <c r="JFH7" s="14"/>
      <c r="JFI7" s="14"/>
      <c r="JFJ7" s="14"/>
      <c r="JFK7" s="14"/>
      <c r="JFL7" s="14"/>
      <c r="JFM7" s="14"/>
      <c r="JFN7" s="14"/>
      <c r="JFO7" s="14"/>
      <c r="JFP7" s="14"/>
      <c r="JFQ7" s="14"/>
      <c r="JFR7" s="14"/>
      <c r="JFS7" s="14"/>
      <c r="JFT7" s="14"/>
      <c r="JFU7" s="14"/>
      <c r="JFV7" s="14"/>
      <c r="JFW7" s="14"/>
      <c r="JFX7" s="14"/>
      <c r="JFY7" s="14"/>
      <c r="JFZ7" s="14"/>
      <c r="JGA7" s="14"/>
      <c r="JGB7" s="14"/>
      <c r="JGC7" s="14"/>
      <c r="JGD7" s="14"/>
      <c r="JGE7" s="14"/>
      <c r="JGF7" s="14"/>
      <c r="JGG7" s="14"/>
      <c r="JGH7" s="14"/>
      <c r="JGI7" s="14"/>
      <c r="JGJ7" s="14"/>
      <c r="JGK7" s="14"/>
      <c r="JGL7" s="14"/>
      <c r="JGM7" s="14"/>
      <c r="JGN7" s="14"/>
      <c r="JGO7" s="14"/>
      <c r="JGP7" s="14"/>
      <c r="JGQ7" s="14"/>
      <c r="JGR7" s="14"/>
      <c r="JGS7" s="14"/>
      <c r="JGT7" s="14"/>
      <c r="JGU7" s="14"/>
      <c r="JGV7" s="14"/>
      <c r="JGW7" s="14"/>
      <c r="JGX7" s="14"/>
      <c r="JGY7" s="14"/>
      <c r="JGZ7" s="14"/>
      <c r="JHA7" s="14"/>
      <c r="JHB7" s="14"/>
      <c r="JHC7" s="14"/>
      <c r="JHD7" s="14"/>
      <c r="JHE7" s="14"/>
      <c r="JHF7" s="14"/>
      <c r="JHG7" s="14"/>
      <c r="JHH7" s="14"/>
      <c r="JHI7" s="14"/>
      <c r="JHJ7" s="14"/>
      <c r="JHK7" s="14"/>
      <c r="JHL7" s="14"/>
      <c r="JHM7" s="14"/>
      <c r="JHN7" s="14"/>
      <c r="JHO7" s="14"/>
      <c r="JHP7" s="14"/>
      <c r="JHQ7" s="14"/>
      <c r="JHR7" s="14"/>
      <c r="JHS7" s="14"/>
      <c r="JHT7" s="14"/>
      <c r="JHU7" s="14"/>
      <c r="JHV7" s="14"/>
      <c r="JHW7" s="14"/>
      <c r="JHX7" s="14"/>
      <c r="JHY7" s="14"/>
      <c r="JHZ7" s="14"/>
      <c r="JIA7" s="14"/>
      <c r="JIB7" s="14"/>
      <c r="JIC7" s="14"/>
      <c r="JID7" s="14"/>
      <c r="JIE7" s="14"/>
      <c r="JIF7" s="14"/>
      <c r="JIG7" s="14"/>
      <c r="JIH7" s="14"/>
      <c r="JII7" s="14"/>
      <c r="JIJ7" s="14"/>
      <c r="JIK7" s="14"/>
      <c r="JIL7" s="14"/>
      <c r="JIM7" s="14"/>
      <c r="JIN7" s="14"/>
      <c r="JIO7" s="14"/>
      <c r="JIP7" s="14"/>
      <c r="JIQ7" s="14"/>
      <c r="JIR7" s="14"/>
      <c r="JIS7" s="14"/>
      <c r="JIT7" s="14"/>
      <c r="JIU7" s="14"/>
      <c r="JIV7" s="14"/>
      <c r="JIW7" s="14"/>
      <c r="JIX7" s="14"/>
      <c r="JIY7" s="14"/>
      <c r="JIZ7" s="14"/>
      <c r="JJA7" s="14"/>
      <c r="JJB7" s="14"/>
      <c r="JJC7" s="14"/>
      <c r="JJD7" s="14"/>
      <c r="JJE7" s="14"/>
      <c r="JJF7" s="14"/>
      <c r="JJG7" s="14"/>
      <c r="JJH7" s="14"/>
      <c r="JJI7" s="14"/>
      <c r="JJJ7" s="14"/>
      <c r="JJK7" s="14"/>
      <c r="JJL7" s="14"/>
      <c r="JJM7" s="14"/>
      <c r="JJN7" s="14"/>
      <c r="JJO7" s="14"/>
      <c r="JJP7" s="14"/>
      <c r="JJQ7" s="14"/>
      <c r="JJR7" s="14"/>
      <c r="JJS7" s="14"/>
      <c r="JJT7" s="14"/>
      <c r="JJU7" s="14"/>
      <c r="JJV7" s="14"/>
      <c r="JJW7" s="14"/>
      <c r="JJX7" s="14"/>
      <c r="JJY7" s="14"/>
      <c r="JJZ7" s="14"/>
      <c r="JKA7" s="14"/>
      <c r="JKB7" s="14"/>
      <c r="JKC7" s="14"/>
      <c r="JKD7" s="14"/>
      <c r="JKE7" s="14"/>
      <c r="JKF7" s="14"/>
      <c r="JKG7" s="14"/>
      <c r="JKH7" s="14"/>
      <c r="JKI7" s="14"/>
      <c r="JKJ7" s="14"/>
      <c r="JKK7" s="14"/>
      <c r="JKL7" s="14"/>
      <c r="JKM7" s="14"/>
      <c r="JKN7" s="14"/>
      <c r="JKO7" s="14"/>
      <c r="JKP7" s="14"/>
      <c r="JKQ7" s="14"/>
      <c r="JKR7" s="14"/>
      <c r="JKS7" s="14"/>
      <c r="JKT7" s="14"/>
      <c r="JKU7" s="14"/>
      <c r="JKV7" s="14"/>
      <c r="JKW7" s="14"/>
      <c r="JKX7" s="14"/>
      <c r="JKY7" s="14"/>
      <c r="JKZ7" s="14"/>
      <c r="JLA7" s="14"/>
      <c r="JLB7" s="14"/>
      <c r="JLC7" s="14"/>
      <c r="JLD7" s="14"/>
      <c r="JLE7" s="14"/>
      <c r="JLF7" s="14"/>
      <c r="JLG7" s="14"/>
      <c r="JLH7" s="14"/>
      <c r="JLI7" s="14"/>
      <c r="JLJ7" s="14"/>
      <c r="JLK7" s="14"/>
      <c r="JLL7" s="14"/>
      <c r="JLM7" s="14"/>
      <c r="JLN7" s="14"/>
      <c r="JLO7" s="14"/>
      <c r="JLP7" s="14"/>
      <c r="JLQ7" s="14"/>
      <c r="JLR7" s="14"/>
      <c r="JLS7" s="14"/>
      <c r="JLT7" s="14"/>
      <c r="JLU7" s="14"/>
      <c r="JLV7" s="14"/>
      <c r="JLW7" s="14"/>
      <c r="JLX7" s="14"/>
      <c r="JLY7" s="14"/>
      <c r="JLZ7" s="14"/>
      <c r="JMA7" s="14"/>
      <c r="JMB7" s="14"/>
      <c r="JMC7" s="14"/>
      <c r="JMD7" s="14"/>
      <c r="JME7" s="14"/>
      <c r="JMF7" s="14"/>
      <c r="JMG7" s="14"/>
      <c r="JMH7" s="14"/>
      <c r="JMI7" s="14"/>
      <c r="JMJ7" s="14"/>
      <c r="JMK7" s="14"/>
      <c r="JML7" s="14"/>
      <c r="JMM7" s="14"/>
      <c r="JMN7" s="14"/>
      <c r="JMO7" s="14"/>
      <c r="JMP7" s="14"/>
      <c r="JMQ7" s="14"/>
      <c r="JMR7" s="14"/>
      <c r="JMS7" s="14"/>
      <c r="JMT7" s="14"/>
      <c r="JMU7" s="14"/>
      <c r="JMV7" s="14"/>
      <c r="JMW7" s="14"/>
      <c r="JMX7" s="14"/>
      <c r="JMY7" s="14"/>
      <c r="JMZ7" s="14"/>
      <c r="JNA7" s="14"/>
      <c r="JNB7" s="14"/>
      <c r="JNC7" s="14"/>
      <c r="JND7" s="14"/>
      <c r="JNE7" s="14"/>
      <c r="JNF7" s="14"/>
      <c r="JNG7" s="14"/>
      <c r="JNH7" s="14"/>
      <c r="JNI7" s="14"/>
      <c r="JNJ7" s="14"/>
      <c r="JNK7" s="14"/>
      <c r="JNL7" s="14"/>
      <c r="JNM7" s="14"/>
      <c r="JNN7" s="14"/>
      <c r="JNO7" s="14"/>
      <c r="JNP7" s="14"/>
      <c r="JNQ7" s="14"/>
      <c r="JNR7" s="14"/>
      <c r="JNS7" s="14"/>
      <c r="JNT7" s="14"/>
      <c r="JNU7" s="14"/>
      <c r="JNV7" s="14"/>
      <c r="JNW7" s="14"/>
      <c r="JNX7" s="14"/>
      <c r="JNY7" s="14"/>
      <c r="JNZ7" s="14"/>
      <c r="JOA7" s="14"/>
      <c r="JOB7" s="14"/>
      <c r="JOC7" s="14"/>
      <c r="JOD7" s="14"/>
      <c r="JOE7" s="14"/>
      <c r="JOF7" s="14"/>
      <c r="JOG7" s="14"/>
      <c r="JOH7" s="14"/>
      <c r="JOI7" s="14"/>
      <c r="JOJ7" s="14"/>
      <c r="JOK7" s="14"/>
      <c r="JOL7" s="14"/>
      <c r="JOM7" s="14"/>
      <c r="JON7" s="14"/>
      <c r="JOO7" s="14"/>
      <c r="JOP7" s="14"/>
      <c r="JOQ7" s="14"/>
      <c r="JOR7" s="14"/>
      <c r="JOS7" s="14"/>
      <c r="JOT7" s="14"/>
      <c r="JOU7" s="14"/>
      <c r="JOV7" s="14"/>
      <c r="JOW7" s="14"/>
      <c r="JOX7" s="14"/>
      <c r="JOY7" s="14"/>
      <c r="JOZ7" s="14"/>
      <c r="JPA7" s="14"/>
      <c r="JPB7" s="14"/>
      <c r="JPC7" s="14"/>
      <c r="JPD7" s="14"/>
      <c r="JPE7" s="14"/>
      <c r="JPF7" s="14"/>
      <c r="JPG7" s="14"/>
      <c r="JPH7" s="14"/>
      <c r="JPI7" s="14"/>
      <c r="JPJ7" s="14"/>
      <c r="JPK7" s="14"/>
      <c r="JPL7" s="14"/>
      <c r="JPM7" s="14"/>
      <c r="JPN7" s="14"/>
      <c r="JPO7" s="14"/>
      <c r="JPP7" s="14"/>
      <c r="JPQ7" s="14"/>
      <c r="JPR7" s="14"/>
      <c r="JPS7" s="14"/>
      <c r="JPT7" s="14"/>
      <c r="JPU7" s="14"/>
      <c r="JPV7" s="14"/>
      <c r="JPW7" s="14"/>
      <c r="JPX7" s="14"/>
      <c r="JPY7" s="14"/>
      <c r="JPZ7" s="14"/>
      <c r="JQA7" s="14"/>
      <c r="JQB7" s="14"/>
      <c r="JQC7" s="14"/>
      <c r="JQD7" s="14"/>
      <c r="JQE7" s="14"/>
      <c r="JQF7" s="14"/>
      <c r="JQG7" s="14"/>
      <c r="JQH7" s="14"/>
      <c r="JQI7" s="14"/>
      <c r="JQJ7" s="14"/>
      <c r="JQK7" s="14"/>
      <c r="JQL7" s="14"/>
      <c r="JQM7" s="14"/>
      <c r="JQN7" s="14"/>
      <c r="JQO7" s="14"/>
      <c r="JQP7" s="14"/>
      <c r="JQQ7" s="14"/>
      <c r="JQR7" s="14"/>
      <c r="JQS7" s="14"/>
      <c r="JQT7" s="14"/>
      <c r="JQU7" s="14"/>
      <c r="JQV7" s="14"/>
      <c r="JQW7" s="14"/>
      <c r="JQX7" s="14"/>
      <c r="JQY7" s="14"/>
      <c r="JQZ7" s="14"/>
      <c r="JRA7" s="14"/>
      <c r="JRB7" s="14"/>
      <c r="JRC7" s="14"/>
      <c r="JRD7" s="14"/>
      <c r="JRE7" s="14"/>
      <c r="JRF7" s="14"/>
      <c r="JRG7" s="14"/>
      <c r="JRH7" s="14"/>
      <c r="JRI7" s="14"/>
      <c r="JRJ7" s="14"/>
      <c r="JRK7" s="14"/>
      <c r="JRL7" s="14"/>
      <c r="JRM7" s="14"/>
      <c r="JRN7" s="14"/>
      <c r="JRO7" s="14"/>
      <c r="JRP7" s="14"/>
      <c r="JRQ7" s="14"/>
      <c r="JRR7" s="14"/>
      <c r="JRS7" s="14"/>
      <c r="JRT7" s="14"/>
      <c r="JRU7" s="14"/>
      <c r="JRV7" s="14"/>
      <c r="JRW7" s="14"/>
      <c r="JRX7" s="14"/>
      <c r="JRY7" s="14"/>
      <c r="JRZ7" s="14"/>
      <c r="JSA7" s="14"/>
      <c r="JSB7" s="14"/>
      <c r="JSC7" s="14"/>
      <c r="JSD7" s="14"/>
      <c r="JSE7" s="14"/>
      <c r="JSF7" s="14"/>
      <c r="JSG7" s="14"/>
      <c r="JSH7" s="14"/>
      <c r="JSI7" s="14"/>
      <c r="JSJ7" s="14"/>
      <c r="JSK7" s="14"/>
      <c r="JSL7" s="14"/>
      <c r="JSM7" s="14"/>
      <c r="JSN7" s="14"/>
      <c r="JSO7" s="14"/>
      <c r="JSP7" s="14"/>
      <c r="JSQ7" s="14"/>
      <c r="JSR7" s="14"/>
      <c r="JSS7" s="14"/>
      <c r="JST7" s="14"/>
      <c r="JSU7" s="14"/>
      <c r="JSV7" s="14"/>
      <c r="JSW7" s="14"/>
      <c r="JSX7" s="14"/>
      <c r="JSY7" s="14"/>
      <c r="JSZ7" s="14"/>
      <c r="JTA7" s="14"/>
      <c r="JTB7" s="14"/>
      <c r="JTC7" s="14"/>
      <c r="JTD7" s="14"/>
      <c r="JTE7" s="14"/>
      <c r="JTF7" s="14"/>
      <c r="JTG7" s="14"/>
      <c r="JTH7" s="14"/>
      <c r="JTI7" s="14"/>
      <c r="JTJ7" s="14"/>
      <c r="JTK7" s="14"/>
      <c r="JTL7" s="14"/>
      <c r="JTM7" s="14"/>
      <c r="JTN7" s="14"/>
      <c r="JTO7" s="14"/>
      <c r="JTP7" s="14"/>
      <c r="JTQ7" s="14"/>
      <c r="JTR7" s="14"/>
      <c r="JTS7" s="14"/>
      <c r="JTT7" s="14"/>
      <c r="JTU7" s="14"/>
      <c r="JTV7" s="14"/>
      <c r="JTW7" s="14"/>
      <c r="JTX7" s="14"/>
      <c r="JTY7" s="14"/>
      <c r="JTZ7" s="14"/>
      <c r="JUA7" s="14"/>
      <c r="JUB7" s="14"/>
      <c r="JUC7" s="14"/>
      <c r="JUD7" s="14"/>
      <c r="JUE7" s="14"/>
      <c r="JUF7" s="14"/>
      <c r="JUG7" s="14"/>
      <c r="JUH7" s="14"/>
      <c r="JUI7" s="14"/>
      <c r="JUJ7" s="14"/>
      <c r="JUK7" s="14"/>
      <c r="JUL7" s="14"/>
      <c r="JUM7" s="14"/>
      <c r="JUN7" s="14"/>
      <c r="JUO7" s="14"/>
      <c r="JUP7" s="14"/>
      <c r="JUQ7" s="14"/>
      <c r="JUR7" s="14"/>
      <c r="JUS7" s="14"/>
      <c r="JUT7" s="14"/>
      <c r="JUU7" s="14"/>
      <c r="JUV7" s="14"/>
      <c r="JUW7" s="14"/>
      <c r="JUX7" s="14"/>
      <c r="JUY7" s="14"/>
      <c r="JUZ7" s="14"/>
      <c r="JVA7" s="14"/>
      <c r="JVB7" s="14"/>
      <c r="JVC7" s="14"/>
      <c r="JVD7" s="14"/>
      <c r="JVE7" s="14"/>
      <c r="JVF7" s="14"/>
      <c r="JVG7" s="14"/>
      <c r="JVH7" s="14"/>
      <c r="JVI7" s="14"/>
      <c r="JVJ7" s="14"/>
      <c r="JVK7" s="14"/>
      <c r="JVL7" s="14"/>
      <c r="JVM7" s="14"/>
      <c r="JVN7" s="14"/>
      <c r="JVO7" s="14"/>
      <c r="JVP7" s="14"/>
      <c r="JVQ7" s="14"/>
      <c r="JVR7" s="14"/>
      <c r="JVS7" s="14"/>
      <c r="JVT7" s="14"/>
      <c r="JVU7" s="14"/>
      <c r="JVV7" s="14"/>
      <c r="JVW7" s="14"/>
      <c r="JVX7" s="14"/>
      <c r="JVY7" s="14"/>
      <c r="JVZ7" s="14"/>
      <c r="JWA7" s="14"/>
      <c r="JWB7" s="14"/>
      <c r="JWC7" s="14"/>
      <c r="JWD7" s="14"/>
      <c r="JWE7" s="14"/>
      <c r="JWF7" s="14"/>
      <c r="JWG7" s="14"/>
      <c r="JWH7" s="14"/>
      <c r="JWI7" s="14"/>
      <c r="JWJ7" s="14"/>
      <c r="JWK7" s="14"/>
      <c r="JWL7" s="14"/>
      <c r="JWM7" s="14"/>
      <c r="JWN7" s="14"/>
      <c r="JWO7" s="14"/>
      <c r="JWP7" s="14"/>
      <c r="JWQ7" s="14"/>
      <c r="JWR7" s="14"/>
      <c r="JWS7" s="14"/>
      <c r="JWT7" s="14"/>
      <c r="JWU7" s="14"/>
      <c r="JWV7" s="14"/>
      <c r="JWW7" s="14"/>
      <c r="JWX7" s="14"/>
      <c r="JWY7" s="14"/>
      <c r="JWZ7" s="14"/>
      <c r="JXA7" s="14"/>
      <c r="JXB7" s="14"/>
      <c r="JXC7" s="14"/>
      <c r="JXD7" s="14"/>
      <c r="JXE7" s="14"/>
      <c r="JXF7" s="14"/>
      <c r="JXG7" s="14"/>
      <c r="JXH7" s="14"/>
      <c r="JXI7" s="14"/>
      <c r="JXJ7" s="14"/>
      <c r="JXK7" s="14"/>
      <c r="JXL7" s="14"/>
      <c r="JXM7" s="14"/>
      <c r="JXN7" s="14"/>
      <c r="JXO7" s="14"/>
      <c r="JXP7" s="14"/>
      <c r="JXQ7" s="14"/>
      <c r="JXR7" s="14"/>
      <c r="JXS7" s="14"/>
      <c r="JXT7" s="14"/>
      <c r="JXU7" s="14"/>
      <c r="JXV7" s="14"/>
      <c r="JXW7" s="14"/>
      <c r="JXX7" s="14"/>
      <c r="JXY7" s="14"/>
      <c r="JXZ7" s="14"/>
      <c r="JYA7" s="14"/>
      <c r="JYB7" s="14"/>
      <c r="JYC7" s="14"/>
      <c r="JYD7" s="14"/>
      <c r="JYE7" s="14"/>
      <c r="JYF7" s="14"/>
      <c r="JYG7" s="14"/>
      <c r="JYH7" s="14"/>
      <c r="JYI7" s="14"/>
      <c r="JYJ7" s="14"/>
      <c r="JYK7" s="14"/>
      <c r="JYL7" s="14"/>
      <c r="JYM7" s="14"/>
      <c r="JYN7" s="14"/>
      <c r="JYO7" s="14"/>
      <c r="JYP7" s="14"/>
      <c r="JYQ7" s="14"/>
      <c r="JYR7" s="14"/>
      <c r="JYS7" s="14"/>
      <c r="JYT7" s="14"/>
      <c r="JYU7" s="14"/>
      <c r="JYV7" s="14"/>
      <c r="JYW7" s="14"/>
      <c r="JYX7" s="14"/>
      <c r="JYY7" s="14"/>
      <c r="JYZ7" s="14"/>
      <c r="JZA7" s="14"/>
      <c r="JZB7" s="14"/>
      <c r="JZC7" s="14"/>
      <c r="JZD7" s="14"/>
      <c r="JZE7" s="14"/>
      <c r="JZF7" s="14"/>
      <c r="JZG7" s="14"/>
      <c r="JZH7" s="14"/>
      <c r="JZI7" s="14"/>
      <c r="JZJ7" s="14"/>
      <c r="JZK7" s="14"/>
      <c r="JZL7" s="14"/>
      <c r="JZM7" s="14"/>
      <c r="JZN7" s="14"/>
      <c r="JZO7" s="14"/>
      <c r="JZP7" s="14"/>
      <c r="JZQ7" s="14"/>
      <c r="JZR7" s="14"/>
      <c r="JZS7" s="14"/>
      <c r="JZT7" s="14"/>
      <c r="JZU7" s="14"/>
      <c r="JZV7" s="14"/>
      <c r="JZW7" s="14"/>
      <c r="JZX7" s="14"/>
      <c r="JZY7" s="14"/>
      <c r="JZZ7" s="14"/>
      <c r="KAA7" s="14"/>
      <c r="KAB7" s="14"/>
      <c r="KAC7" s="14"/>
      <c r="KAD7" s="14"/>
      <c r="KAE7" s="14"/>
      <c r="KAF7" s="14"/>
      <c r="KAG7" s="14"/>
      <c r="KAH7" s="14"/>
      <c r="KAI7" s="14"/>
      <c r="KAJ7" s="14"/>
      <c r="KAK7" s="14"/>
      <c r="KAL7" s="14"/>
      <c r="KAM7" s="14"/>
      <c r="KAN7" s="14"/>
      <c r="KAO7" s="14"/>
      <c r="KAP7" s="14"/>
      <c r="KAQ7" s="14"/>
      <c r="KAR7" s="14"/>
      <c r="KAS7" s="14"/>
      <c r="KAT7" s="14"/>
      <c r="KAU7" s="14"/>
      <c r="KAV7" s="14"/>
      <c r="KAW7" s="14"/>
      <c r="KAX7" s="14"/>
      <c r="KAY7" s="14"/>
      <c r="KAZ7" s="14"/>
      <c r="KBA7" s="14"/>
      <c r="KBB7" s="14"/>
      <c r="KBC7" s="14"/>
      <c r="KBD7" s="14"/>
      <c r="KBE7" s="14"/>
      <c r="KBF7" s="14"/>
      <c r="KBG7" s="14"/>
      <c r="KBH7" s="14"/>
      <c r="KBI7" s="14"/>
      <c r="KBJ7" s="14"/>
      <c r="KBK7" s="14"/>
      <c r="KBL7" s="14"/>
      <c r="KBM7" s="14"/>
      <c r="KBN7" s="14"/>
      <c r="KBO7" s="14"/>
      <c r="KBP7" s="14"/>
      <c r="KBQ7" s="14"/>
      <c r="KBR7" s="14"/>
      <c r="KBS7" s="14"/>
      <c r="KBT7" s="14"/>
      <c r="KBU7" s="14"/>
      <c r="KBV7" s="14"/>
      <c r="KBW7" s="14"/>
      <c r="KBX7" s="14"/>
      <c r="KBY7" s="14"/>
      <c r="KBZ7" s="14"/>
      <c r="KCA7" s="14"/>
      <c r="KCB7" s="14"/>
      <c r="KCC7" s="14"/>
      <c r="KCD7" s="14"/>
      <c r="KCE7" s="14"/>
      <c r="KCF7" s="14"/>
      <c r="KCG7" s="14"/>
      <c r="KCH7" s="14"/>
      <c r="KCI7" s="14"/>
      <c r="KCJ7" s="14"/>
      <c r="KCK7" s="14"/>
      <c r="KCL7" s="14"/>
      <c r="KCM7" s="14"/>
      <c r="KCN7" s="14"/>
      <c r="KCO7" s="14"/>
      <c r="KCP7" s="14"/>
      <c r="KCQ7" s="14"/>
      <c r="KCR7" s="14"/>
      <c r="KCS7" s="14"/>
      <c r="KCT7" s="14"/>
      <c r="KCU7" s="14"/>
      <c r="KCV7" s="14"/>
      <c r="KCW7" s="14"/>
      <c r="KCX7" s="14"/>
      <c r="KCY7" s="14"/>
      <c r="KCZ7" s="14"/>
      <c r="KDA7" s="14"/>
      <c r="KDB7" s="14"/>
      <c r="KDC7" s="14"/>
      <c r="KDD7" s="14"/>
      <c r="KDE7" s="14"/>
      <c r="KDF7" s="14"/>
      <c r="KDG7" s="14"/>
      <c r="KDH7" s="14"/>
      <c r="KDI7" s="14"/>
      <c r="KDJ7" s="14"/>
      <c r="KDK7" s="14"/>
      <c r="KDL7" s="14"/>
      <c r="KDM7" s="14"/>
      <c r="KDN7" s="14"/>
      <c r="KDO7" s="14"/>
      <c r="KDP7" s="14"/>
      <c r="KDQ7" s="14"/>
      <c r="KDR7" s="14"/>
      <c r="KDS7" s="14"/>
      <c r="KDT7" s="14"/>
      <c r="KDU7" s="14"/>
      <c r="KDV7" s="14"/>
      <c r="KDW7" s="14"/>
      <c r="KDX7" s="14"/>
      <c r="KDY7" s="14"/>
      <c r="KDZ7" s="14"/>
      <c r="KEA7" s="14"/>
      <c r="KEB7" s="14"/>
      <c r="KEC7" s="14"/>
      <c r="KED7" s="14"/>
      <c r="KEE7" s="14"/>
      <c r="KEF7" s="14"/>
      <c r="KEG7" s="14"/>
      <c r="KEH7" s="14"/>
      <c r="KEI7" s="14"/>
      <c r="KEJ7" s="14"/>
      <c r="KEK7" s="14"/>
      <c r="KEL7" s="14"/>
      <c r="KEM7" s="14"/>
      <c r="KEN7" s="14"/>
      <c r="KEO7" s="14"/>
      <c r="KEP7" s="14"/>
      <c r="KEQ7" s="14"/>
      <c r="KER7" s="14"/>
      <c r="KES7" s="14"/>
      <c r="KET7" s="14"/>
      <c r="KEU7" s="14"/>
      <c r="KEV7" s="14"/>
      <c r="KEW7" s="14"/>
      <c r="KEX7" s="14"/>
      <c r="KEY7" s="14"/>
      <c r="KEZ7" s="14"/>
      <c r="KFA7" s="14"/>
      <c r="KFB7" s="14"/>
      <c r="KFC7" s="14"/>
      <c r="KFD7" s="14"/>
      <c r="KFE7" s="14"/>
      <c r="KFF7" s="14"/>
      <c r="KFG7" s="14"/>
      <c r="KFH7" s="14"/>
      <c r="KFI7" s="14"/>
      <c r="KFJ7" s="14"/>
      <c r="KFK7" s="14"/>
      <c r="KFL7" s="14"/>
      <c r="KFM7" s="14"/>
      <c r="KFN7" s="14"/>
      <c r="KFO7" s="14"/>
      <c r="KFP7" s="14"/>
      <c r="KFQ7" s="14"/>
      <c r="KFR7" s="14"/>
      <c r="KFS7" s="14"/>
      <c r="KFT7" s="14"/>
      <c r="KFU7" s="14"/>
      <c r="KFV7" s="14"/>
      <c r="KFW7" s="14"/>
      <c r="KFX7" s="14"/>
      <c r="KFY7" s="14"/>
      <c r="KFZ7" s="14"/>
      <c r="KGA7" s="14"/>
      <c r="KGB7" s="14"/>
      <c r="KGC7" s="14"/>
      <c r="KGD7" s="14"/>
      <c r="KGE7" s="14"/>
      <c r="KGF7" s="14"/>
      <c r="KGG7" s="14"/>
      <c r="KGH7" s="14"/>
      <c r="KGI7" s="14"/>
      <c r="KGJ7" s="14"/>
      <c r="KGK7" s="14"/>
      <c r="KGL7" s="14"/>
      <c r="KGM7" s="14"/>
      <c r="KGN7" s="14"/>
      <c r="KGO7" s="14"/>
      <c r="KGP7" s="14"/>
      <c r="KGQ7" s="14"/>
      <c r="KGR7" s="14"/>
      <c r="KGS7" s="14"/>
      <c r="KGT7" s="14"/>
      <c r="KGU7" s="14"/>
      <c r="KGV7" s="14"/>
      <c r="KGW7" s="14"/>
      <c r="KGX7" s="14"/>
      <c r="KGY7" s="14"/>
      <c r="KGZ7" s="14"/>
      <c r="KHA7" s="14"/>
      <c r="KHB7" s="14"/>
      <c r="KHC7" s="14"/>
      <c r="KHD7" s="14"/>
      <c r="KHE7" s="14"/>
      <c r="KHF7" s="14"/>
      <c r="KHG7" s="14"/>
      <c r="KHH7" s="14"/>
      <c r="KHI7" s="14"/>
      <c r="KHJ7" s="14"/>
      <c r="KHK7" s="14"/>
      <c r="KHL7" s="14"/>
      <c r="KHM7" s="14"/>
      <c r="KHN7" s="14"/>
      <c r="KHO7" s="14"/>
      <c r="KHP7" s="14"/>
      <c r="KHQ7" s="14"/>
      <c r="KHR7" s="14"/>
      <c r="KHS7" s="14"/>
      <c r="KHT7" s="14"/>
      <c r="KHU7" s="14"/>
      <c r="KHV7" s="14"/>
      <c r="KHW7" s="14"/>
      <c r="KHX7" s="14"/>
      <c r="KHY7" s="14"/>
      <c r="KHZ7" s="14"/>
      <c r="KIA7" s="14"/>
      <c r="KIB7" s="14"/>
      <c r="KIC7" s="14"/>
      <c r="KID7" s="14"/>
      <c r="KIE7" s="14"/>
      <c r="KIF7" s="14"/>
      <c r="KIG7" s="14"/>
      <c r="KIH7" s="14"/>
      <c r="KII7" s="14"/>
      <c r="KIJ7" s="14"/>
      <c r="KIK7" s="14"/>
      <c r="KIL7" s="14"/>
      <c r="KIM7" s="14"/>
      <c r="KIN7" s="14"/>
      <c r="KIO7" s="14"/>
      <c r="KIP7" s="14"/>
      <c r="KIQ7" s="14"/>
      <c r="KIR7" s="14"/>
      <c r="KIS7" s="14"/>
      <c r="KIT7" s="14"/>
      <c r="KIU7" s="14"/>
      <c r="KIV7" s="14"/>
      <c r="KIW7" s="14"/>
      <c r="KIX7" s="14"/>
      <c r="KIY7" s="14"/>
      <c r="KIZ7" s="14"/>
      <c r="KJA7" s="14"/>
      <c r="KJB7" s="14"/>
      <c r="KJC7" s="14"/>
      <c r="KJD7" s="14"/>
      <c r="KJE7" s="14"/>
      <c r="KJF7" s="14"/>
      <c r="KJG7" s="14"/>
      <c r="KJH7" s="14"/>
      <c r="KJI7" s="14"/>
      <c r="KJJ7" s="14"/>
      <c r="KJK7" s="14"/>
      <c r="KJL7" s="14"/>
      <c r="KJM7" s="14"/>
      <c r="KJN7" s="14"/>
      <c r="KJO7" s="14"/>
      <c r="KJP7" s="14"/>
      <c r="KJQ7" s="14"/>
      <c r="KJR7" s="14"/>
      <c r="KJS7" s="14"/>
      <c r="KJT7" s="14"/>
      <c r="KJU7" s="14"/>
      <c r="KJV7" s="14"/>
      <c r="KJW7" s="14"/>
      <c r="KJX7" s="14"/>
      <c r="KJY7" s="14"/>
      <c r="KJZ7" s="14"/>
      <c r="KKA7" s="14"/>
      <c r="KKB7" s="14"/>
      <c r="KKC7" s="14"/>
      <c r="KKD7" s="14"/>
      <c r="KKE7" s="14"/>
      <c r="KKF7" s="14"/>
      <c r="KKG7" s="14"/>
      <c r="KKH7" s="14"/>
      <c r="KKI7" s="14"/>
      <c r="KKJ7" s="14"/>
      <c r="KKK7" s="14"/>
      <c r="KKL7" s="14"/>
      <c r="KKM7" s="14"/>
      <c r="KKN7" s="14"/>
      <c r="KKO7" s="14"/>
      <c r="KKP7" s="14"/>
      <c r="KKQ7" s="14"/>
      <c r="KKR7" s="14"/>
      <c r="KKS7" s="14"/>
      <c r="KKT7" s="14"/>
      <c r="KKU7" s="14"/>
      <c r="KKV7" s="14"/>
      <c r="KKW7" s="14"/>
      <c r="KKX7" s="14"/>
      <c r="KKY7" s="14"/>
      <c r="KKZ7" s="14"/>
      <c r="KLA7" s="14"/>
      <c r="KLB7" s="14"/>
      <c r="KLC7" s="14"/>
      <c r="KLD7" s="14"/>
      <c r="KLE7" s="14"/>
      <c r="KLF7" s="14"/>
      <c r="KLG7" s="14"/>
      <c r="KLH7" s="14"/>
      <c r="KLI7" s="14"/>
      <c r="KLJ7" s="14"/>
      <c r="KLK7" s="14"/>
      <c r="KLL7" s="14"/>
      <c r="KLM7" s="14"/>
      <c r="KLN7" s="14"/>
      <c r="KLO7" s="14"/>
      <c r="KLP7" s="14"/>
      <c r="KLQ7" s="14"/>
      <c r="KLR7" s="14"/>
      <c r="KLS7" s="14"/>
      <c r="KLT7" s="14"/>
      <c r="KLU7" s="14"/>
      <c r="KLV7" s="14"/>
      <c r="KLW7" s="14"/>
      <c r="KLX7" s="14"/>
      <c r="KLY7" s="14"/>
      <c r="KLZ7" s="14"/>
      <c r="KMA7" s="14"/>
      <c r="KMB7" s="14"/>
      <c r="KMC7" s="14"/>
      <c r="KMD7" s="14"/>
      <c r="KME7" s="14"/>
      <c r="KMF7" s="14"/>
      <c r="KMG7" s="14"/>
      <c r="KMH7" s="14"/>
      <c r="KMI7" s="14"/>
      <c r="KMJ7" s="14"/>
      <c r="KMK7" s="14"/>
      <c r="KML7" s="14"/>
      <c r="KMM7" s="14"/>
      <c r="KMN7" s="14"/>
      <c r="KMO7" s="14"/>
      <c r="KMP7" s="14"/>
      <c r="KMQ7" s="14"/>
      <c r="KMR7" s="14"/>
      <c r="KMS7" s="14"/>
      <c r="KMT7" s="14"/>
      <c r="KMU7" s="14"/>
      <c r="KMV7" s="14"/>
      <c r="KMW7" s="14"/>
      <c r="KMX7" s="14"/>
      <c r="KMY7" s="14"/>
      <c r="KMZ7" s="14"/>
      <c r="KNA7" s="14"/>
      <c r="KNB7" s="14"/>
      <c r="KNC7" s="14"/>
      <c r="KND7" s="14"/>
      <c r="KNE7" s="14"/>
      <c r="KNF7" s="14"/>
      <c r="KNG7" s="14"/>
      <c r="KNH7" s="14"/>
      <c r="KNI7" s="14"/>
      <c r="KNJ7" s="14"/>
      <c r="KNK7" s="14"/>
      <c r="KNL7" s="14"/>
      <c r="KNM7" s="14"/>
      <c r="KNN7" s="14"/>
      <c r="KNO7" s="14"/>
      <c r="KNP7" s="14"/>
      <c r="KNQ7" s="14"/>
      <c r="KNR7" s="14"/>
      <c r="KNS7" s="14"/>
      <c r="KNT7" s="14"/>
      <c r="KNU7" s="14"/>
      <c r="KNV7" s="14"/>
      <c r="KNW7" s="14"/>
      <c r="KNX7" s="14"/>
      <c r="KNY7" s="14"/>
      <c r="KNZ7" s="14"/>
      <c r="KOA7" s="14"/>
      <c r="KOB7" s="14"/>
      <c r="KOC7" s="14"/>
      <c r="KOD7" s="14"/>
      <c r="KOE7" s="14"/>
      <c r="KOF7" s="14"/>
      <c r="KOG7" s="14"/>
      <c r="KOH7" s="14"/>
      <c r="KOI7" s="14"/>
      <c r="KOJ7" s="14"/>
      <c r="KOK7" s="14"/>
      <c r="KOL7" s="14"/>
      <c r="KOM7" s="14"/>
      <c r="KON7" s="14"/>
      <c r="KOO7" s="14"/>
      <c r="KOP7" s="14"/>
      <c r="KOQ7" s="14"/>
      <c r="KOR7" s="14"/>
      <c r="KOS7" s="14"/>
      <c r="KOT7" s="14"/>
      <c r="KOU7" s="14"/>
      <c r="KOV7" s="14"/>
      <c r="KOW7" s="14"/>
      <c r="KOX7" s="14"/>
      <c r="KOY7" s="14"/>
      <c r="KOZ7" s="14"/>
      <c r="KPA7" s="14"/>
      <c r="KPB7" s="14"/>
      <c r="KPC7" s="14"/>
      <c r="KPD7" s="14"/>
      <c r="KPE7" s="14"/>
      <c r="KPF7" s="14"/>
      <c r="KPG7" s="14"/>
      <c r="KPH7" s="14"/>
      <c r="KPI7" s="14"/>
      <c r="KPJ7" s="14"/>
      <c r="KPK7" s="14"/>
      <c r="KPL7" s="14"/>
      <c r="KPM7" s="14"/>
      <c r="KPN7" s="14"/>
      <c r="KPO7" s="14"/>
      <c r="KPP7" s="14"/>
      <c r="KPQ7" s="14"/>
      <c r="KPR7" s="14"/>
      <c r="KPS7" s="14"/>
      <c r="KPT7" s="14"/>
      <c r="KPU7" s="14"/>
      <c r="KPV7" s="14"/>
      <c r="KPW7" s="14"/>
      <c r="KPX7" s="14"/>
      <c r="KPY7" s="14"/>
      <c r="KPZ7" s="14"/>
      <c r="KQA7" s="14"/>
      <c r="KQB7" s="14"/>
      <c r="KQC7" s="14"/>
      <c r="KQD7" s="14"/>
      <c r="KQE7" s="14"/>
      <c r="KQF7" s="14"/>
      <c r="KQG7" s="14"/>
      <c r="KQH7" s="14"/>
      <c r="KQI7" s="14"/>
      <c r="KQJ7" s="14"/>
      <c r="KQK7" s="14"/>
      <c r="KQL7" s="14"/>
      <c r="KQM7" s="14"/>
      <c r="KQN7" s="14"/>
      <c r="KQO7" s="14"/>
      <c r="KQP7" s="14"/>
      <c r="KQQ7" s="14"/>
      <c r="KQR7" s="14"/>
      <c r="KQS7" s="14"/>
      <c r="KQT7" s="14"/>
      <c r="KQU7" s="14"/>
      <c r="KQV7" s="14"/>
      <c r="KQW7" s="14"/>
      <c r="KQX7" s="14"/>
      <c r="KQY7" s="14"/>
      <c r="KQZ7" s="14"/>
      <c r="KRA7" s="14"/>
      <c r="KRB7" s="14"/>
      <c r="KRC7" s="14"/>
      <c r="KRD7" s="14"/>
      <c r="KRE7" s="14"/>
      <c r="KRF7" s="14"/>
      <c r="KRG7" s="14"/>
      <c r="KRH7" s="14"/>
      <c r="KRI7" s="14"/>
      <c r="KRJ7" s="14"/>
      <c r="KRK7" s="14"/>
      <c r="KRL7" s="14"/>
      <c r="KRM7" s="14"/>
      <c r="KRN7" s="14"/>
      <c r="KRO7" s="14"/>
      <c r="KRP7" s="14"/>
      <c r="KRQ7" s="14"/>
      <c r="KRR7" s="14"/>
      <c r="KRS7" s="14"/>
      <c r="KRT7" s="14"/>
      <c r="KRU7" s="14"/>
      <c r="KRV7" s="14"/>
      <c r="KRW7" s="14"/>
      <c r="KRX7" s="14"/>
      <c r="KRY7" s="14"/>
      <c r="KRZ7" s="14"/>
      <c r="KSA7" s="14"/>
      <c r="KSB7" s="14"/>
      <c r="KSC7" s="14"/>
      <c r="KSD7" s="14"/>
      <c r="KSE7" s="14"/>
      <c r="KSF7" s="14"/>
      <c r="KSG7" s="14"/>
      <c r="KSH7" s="14"/>
      <c r="KSI7" s="14"/>
      <c r="KSJ7" s="14"/>
      <c r="KSK7" s="14"/>
      <c r="KSL7" s="14"/>
      <c r="KSM7" s="14"/>
      <c r="KSN7" s="14"/>
      <c r="KSO7" s="14"/>
      <c r="KSP7" s="14"/>
      <c r="KSQ7" s="14"/>
      <c r="KSR7" s="14"/>
      <c r="KSS7" s="14"/>
      <c r="KST7" s="14"/>
      <c r="KSU7" s="14"/>
      <c r="KSV7" s="14"/>
      <c r="KSW7" s="14"/>
      <c r="KSX7" s="14"/>
      <c r="KSY7" s="14"/>
      <c r="KSZ7" s="14"/>
      <c r="KTA7" s="14"/>
      <c r="KTB7" s="14"/>
      <c r="KTC7" s="14"/>
      <c r="KTD7" s="14"/>
      <c r="KTE7" s="14"/>
      <c r="KTF7" s="14"/>
      <c r="KTG7" s="14"/>
      <c r="KTH7" s="14"/>
      <c r="KTI7" s="14"/>
      <c r="KTJ7" s="14"/>
      <c r="KTK7" s="14"/>
      <c r="KTL7" s="14"/>
      <c r="KTM7" s="14"/>
      <c r="KTN7" s="14"/>
      <c r="KTO7" s="14"/>
      <c r="KTP7" s="14"/>
      <c r="KTQ7" s="14"/>
      <c r="KTR7" s="14"/>
      <c r="KTS7" s="14"/>
      <c r="KTT7" s="14"/>
      <c r="KTU7" s="14"/>
      <c r="KTV7" s="14"/>
      <c r="KTW7" s="14"/>
      <c r="KTX7" s="14"/>
      <c r="KTY7" s="14"/>
      <c r="KTZ7" s="14"/>
      <c r="KUA7" s="14"/>
      <c r="KUB7" s="14"/>
      <c r="KUC7" s="14"/>
      <c r="KUD7" s="14"/>
      <c r="KUE7" s="14"/>
      <c r="KUF7" s="14"/>
      <c r="KUG7" s="14"/>
      <c r="KUH7" s="14"/>
      <c r="KUI7" s="14"/>
      <c r="KUJ7" s="14"/>
      <c r="KUK7" s="14"/>
      <c r="KUL7" s="14"/>
      <c r="KUM7" s="14"/>
      <c r="KUN7" s="14"/>
      <c r="KUO7" s="14"/>
      <c r="KUP7" s="14"/>
      <c r="KUQ7" s="14"/>
      <c r="KUR7" s="14"/>
      <c r="KUS7" s="14"/>
      <c r="KUT7" s="14"/>
      <c r="KUU7" s="14"/>
      <c r="KUV7" s="14"/>
      <c r="KUW7" s="14"/>
      <c r="KUX7" s="14"/>
      <c r="KUY7" s="14"/>
      <c r="KUZ7" s="14"/>
      <c r="KVA7" s="14"/>
      <c r="KVB7" s="14"/>
      <c r="KVC7" s="14"/>
      <c r="KVD7" s="14"/>
      <c r="KVE7" s="14"/>
      <c r="KVF7" s="14"/>
      <c r="KVG7" s="14"/>
      <c r="KVH7" s="14"/>
      <c r="KVI7" s="14"/>
      <c r="KVJ7" s="14"/>
      <c r="KVK7" s="14"/>
      <c r="KVL7" s="14"/>
      <c r="KVM7" s="14"/>
      <c r="KVN7" s="14"/>
      <c r="KVO7" s="14"/>
      <c r="KVP7" s="14"/>
      <c r="KVQ7" s="14"/>
      <c r="KVR7" s="14"/>
      <c r="KVS7" s="14"/>
      <c r="KVT7" s="14"/>
      <c r="KVU7" s="14"/>
      <c r="KVV7" s="14"/>
      <c r="KVW7" s="14"/>
      <c r="KVX7" s="14"/>
      <c r="KVY7" s="14"/>
      <c r="KVZ7" s="14"/>
      <c r="KWA7" s="14"/>
      <c r="KWB7" s="14"/>
      <c r="KWC7" s="14"/>
      <c r="KWD7" s="14"/>
      <c r="KWE7" s="14"/>
      <c r="KWF7" s="14"/>
      <c r="KWG7" s="14"/>
      <c r="KWH7" s="14"/>
      <c r="KWI7" s="14"/>
      <c r="KWJ7" s="14"/>
      <c r="KWK7" s="14"/>
      <c r="KWL7" s="14"/>
      <c r="KWM7" s="14"/>
      <c r="KWN7" s="14"/>
      <c r="KWO7" s="14"/>
      <c r="KWP7" s="14"/>
      <c r="KWQ7" s="14"/>
      <c r="KWR7" s="14"/>
      <c r="KWS7" s="14"/>
      <c r="KWT7" s="14"/>
      <c r="KWU7" s="14"/>
      <c r="KWV7" s="14"/>
      <c r="KWW7" s="14"/>
      <c r="KWX7" s="14"/>
      <c r="KWY7" s="14"/>
      <c r="KWZ7" s="14"/>
      <c r="KXA7" s="14"/>
      <c r="KXB7" s="14"/>
      <c r="KXC7" s="14"/>
      <c r="KXD7" s="14"/>
      <c r="KXE7" s="14"/>
      <c r="KXF7" s="14"/>
      <c r="KXG7" s="14"/>
      <c r="KXH7" s="14"/>
      <c r="KXI7" s="14"/>
      <c r="KXJ7" s="14"/>
      <c r="KXK7" s="14"/>
      <c r="KXL7" s="14"/>
      <c r="KXM7" s="14"/>
      <c r="KXN7" s="14"/>
      <c r="KXO7" s="14"/>
      <c r="KXP7" s="14"/>
      <c r="KXQ7" s="14"/>
      <c r="KXR7" s="14"/>
      <c r="KXS7" s="14"/>
      <c r="KXT7" s="14"/>
      <c r="KXU7" s="14"/>
      <c r="KXV7" s="14"/>
      <c r="KXW7" s="14"/>
      <c r="KXX7" s="14"/>
      <c r="KXY7" s="14"/>
      <c r="KXZ7" s="14"/>
      <c r="KYA7" s="14"/>
      <c r="KYB7" s="14"/>
      <c r="KYC7" s="14"/>
      <c r="KYD7" s="14"/>
      <c r="KYE7" s="14"/>
      <c r="KYF7" s="14"/>
      <c r="KYG7" s="14"/>
      <c r="KYH7" s="14"/>
      <c r="KYI7" s="14"/>
      <c r="KYJ7" s="14"/>
      <c r="KYK7" s="14"/>
      <c r="KYL7" s="14"/>
      <c r="KYM7" s="14"/>
      <c r="KYN7" s="14"/>
      <c r="KYO7" s="14"/>
      <c r="KYP7" s="14"/>
      <c r="KYQ7" s="14"/>
      <c r="KYR7" s="14"/>
      <c r="KYS7" s="14"/>
      <c r="KYT7" s="14"/>
      <c r="KYU7" s="14"/>
      <c r="KYV7" s="14"/>
      <c r="KYW7" s="14"/>
      <c r="KYX7" s="14"/>
      <c r="KYY7" s="14"/>
      <c r="KYZ7" s="14"/>
      <c r="KZA7" s="14"/>
      <c r="KZB7" s="14"/>
      <c r="KZC7" s="14"/>
      <c r="KZD7" s="14"/>
      <c r="KZE7" s="14"/>
      <c r="KZF7" s="14"/>
      <c r="KZG7" s="14"/>
      <c r="KZH7" s="14"/>
      <c r="KZI7" s="14"/>
      <c r="KZJ7" s="14"/>
      <c r="KZK7" s="14"/>
      <c r="KZL7" s="14"/>
      <c r="KZM7" s="14"/>
      <c r="KZN7" s="14"/>
      <c r="KZO7" s="14"/>
      <c r="KZP7" s="14"/>
      <c r="KZQ7" s="14"/>
      <c r="KZR7" s="14"/>
      <c r="KZS7" s="14"/>
      <c r="KZT7" s="14"/>
      <c r="KZU7" s="14"/>
      <c r="KZV7" s="14"/>
      <c r="KZW7" s="14"/>
      <c r="KZX7" s="14"/>
      <c r="KZY7" s="14"/>
      <c r="KZZ7" s="14"/>
      <c r="LAA7" s="14"/>
      <c r="LAB7" s="14"/>
      <c r="LAC7" s="14"/>
      <c r="LAD7" s="14"/>
      <c r="LAE7" s="14"/>
      <c r="LAF7" s="14"/>
      <c r="LAG7" s="14"/>
      <c r="LAH7" s="14"/>
      <c r="LAI7" s="14"/>
      <c r="LAJ7" s="14"/>
      <c r="LAK7" s="14"/>
      <c r="LAL7" s="14"/>
      <c r="LAM7" s="14"/>
      <c r="LAN7" s="14"/>
      <c r="LAO7" s="14"/>
      <c r="LAP7" s="14"/>
      <c r="LAQ7" s="14"/>
      <c r="LAR7" s="14"/>
      <c r="LAS7" s="14"/>
      <c r="LAT7" s="14"/>
      <c r="LAU7" s="14"/>
      <c r="LAV7" s="14"/>
      <c r="LAW7" s="14"/>
      <c r="LAX7" s="14"/>
      <c r="LAY7" s="14"/>
      <c r="LAZ7" s="14"/>
      <c r="LBA7" s="14"/>
      <c r="LBB7" s="14"/>
      <c r="LBC7" s="14"/>
      <c r="LBD7" s="14"/>
      <c r="LBE7" s="14"/>
      <c r="LBF7" s="14"/>
      <c r="LBG7" s="14"/>
      <c r="LBH7" s="14"/>
      <c r="LBI7" s="14"/>
      <c r="LBJ7" s="14"/>
      <c r="LBK7" s="14"/>
      <c r="LBL7" s="14"/>
      <c r="LBM7" s="14"/>
      <c r="LBN7" s="14"/>
      <c r="LBO7" s="14"/>
      <c r="LBP7" s="14"/>
      <c r="LBQ7" s="14"/>
      <c r="LBR7" s="14"/>
      <c r="LBS7" s="14"/>
      <c r="LBT7" s="14"/>
      <c r="LBU7" s="14"/>
      <c r="LBV7" s="14"/>
      <c r="LBW7" s="14"/>
      <c r="LBX7" s="14"/>
      <c r="LBY7" s="14"/>
      <c r="LBZ7" s="14"/>
      <c r="LCA7" s="14"/>
      <c r="LCB7" s="14"/>
      <c r="LCC7" s="14"/>
      <c r="LCD7" s="14"/>
      <c r="LCE7" s="14"/>
      <c r="LCF7" s="14"/>
      <c r="LCG7" s="14"/>
      <c r="LCH7" s="14"/>
      <c r="LCI7" s="14"/>
      <c r="LCJ7" s="14"/>
      <c r="LCK7" s="14"/>
      <c r="LCL7" s="14"/>
      <c r="LCM7" s="14"/>
      <c r="LCN7" s="14"/>
      <c r="LCO7" s="14"/>
      <c r="LCP7" s="14"/>
      <c r="LCQ7" s="14"/>
      <c r="LCR7" s="14"/>
      <c r="LCS7" s="14"/>
      <c r="LCT7" s="14"/>
      <c r="LCU7" s="14"/>
      <c r="LCV7" s="14"/>
      <c r="LCW7" s="14"/>
      <c r="LCX7" s="14"/>
      <c r="LCY7" s="14"/>
      <c r="LCZ7" s="14"/>
      <c r="LDA7" s="14"/>
      <c r="LDB7" s="14"/>
      <c r="LDC7" s="14"/>
      <c r="LDD7" s="14"/>
      <c r="LDE7" s="14"/>
      <c r="LDF7" s="14"/>
      <c r="LDG7" s="14"/>
      <c r="LDH7" s="14"/>
      <c r="LDI7" s="14"/>
      <c r="LDJ7" s="14"/>
      <c r="LDK7" s="14"/>
      <c r="LDL7" s="14"/>
      <c r="LDM7" s="14"/>
      <c r="LDN7" s="14"/>
      <c r="LDO7" s="14"/>
      <c r="LDP7" s="14"/>
      <c r="LDQ7" s="14"/>
      <c r="LDR7" s="14"/>
      <c r="LDS7" s="14"/>
      <c r="LDT7" s="14"/>
      <c r="LDU7" s="14"/>
      <c r="LDV7" s="14"/>
      <c r="LDW7" s="14"/>
      <c r="LDX7" s="14"/>
      <c r="LDY7" s="14"/>
      <c r="LDZ7" s="14"/>
      <c r="LEA7" s="14"/>
      <c r="LEB7" s="14"/>
      <c r="LEC7" s="14"/>
      <c r="LED7" s="14"/>
      <c r="LEE7" s="14"/>
      <c r="LEF7" s="14"/>
      <c r="LEG7" s="14"/>
      <c r="LEH7" s="14"/>
      <c r="LEI7" s="14"/>
      <c r="LEJ7" s="14"/>
      <c r="LEK7" s="14"/>
      <c r="LEL7" s="14"/>
      <c r="LEM7" s="14"/>
      <c r="LEN7" s="14"/>
      <c r="LEO7" s="14"/>
      <c r="LEP7" s="14"/>
      <c r="LEQ7" s="14"/>
      <c r="LER7" s="14"/>
      <c r="LES7" s="14"/>
      <c r="LET7" s="14"/>
      <c r="LEU7" s="14"/>
      <c r="LEV7" s="14"/>
      <c r="LEW7" s="14"/>
      <c r="LEX7" s="14"/>
      <c r="LEY7" s="14"/>
      <c r="LEZ7" s="14"/>
      <c r="LFA7" s="14"/>
      <c r="LFB7" s="14"/>
      <c r="LFC7" s="14"/>
      <c r="LFD7" s="14"/>
      <c r="LFE7" s="14"/>
      <c r="LFF7" s="14"/>
      <c r="LFG7" s="14"/>
      <c r="LFH7" s="14"/>
      <c r="LFI7" s="14"/>
      <c r="LFJ7" s="14"/>
      <c r="LFK7" s="14"/>
      <c r="LFL7" s="14"/>
      <c r="LFM7" s="14"/>
      <c r="LFN7" s="14"/>
      <c r="LFO7" s="14"/>
      <c r="LFP7" s="14"/>
      <c r="LFQ7" s="14"/>
      <c r="LFR7" s="14"/>
      <c r="LFS7" s="14"/>
      <c r="LFT7" s="14"/>
      <c r="LFU7" s="14"/>
      <c r="LFV7" s="14"/>
      <c r="LFW7" s="14"/>
      <c r="LFX7" s="14"/>
      <c r="LFY7" s="14"/>
      <c r="LFZ7" s="14"/>
      <c r="LGA7" s="14"/>
      <c r="LGB7" s="14"/>
      <c r="LGC7" s="14"/>
      <c r="LGD7" s="14"/>
      <c r="LGE7" s="14"/>
      <c r="LGF7" s="14"/>
      <c r="LGG7" s="14"/>
      <c r="LGH7" s="14"/>
      <c r="LGI7" s="14"/>
      <c r="LGJ7" s="14"/>
      <c r="LGK7" s="14"/>
      <c r="LGL7" s="14"/>
      <c r="LGM7" s="14"/>
      <c r="LGN7" s="14"/>
      <c r="LGO7" s="14"/>
      <c r="LGP7" s="14"/>
      <c r="LGQ7" s="14"/>
      <c r="LGR7" s="14"/>
      <c r="LGS7" s="14"/>
      <c r="LGT7" s="14"/>
      <c r="LGU7" s="14"/>
      <c r="LGV7" s="14"/>
      <c r="LGW7" s="14"/>
      <c r="LGX7" s="14"/>
      <c r="LGY7" s="14"/>
      <c r="LGZ7" s="14"/>
      <c r="LHA7" s="14"/>
      <c r="LHB7" s="14"/>
      <c r="LHC7" s="14"/>
      <c r="LHD7" s="14"/>
      <c r="LHE7" s="14"/>
      <c r="LHF7" s="14"/>
      <c r="LHG7" s="14"/>
      <c r="LHH7" s="14"/>
      <c r="LHI7" s="14"/>
      <c r="LHJ7" s="14"/>
      <c r="LHK7" s="14"/>
      <c r="LHL7" s="14"/>
      <c r="LHM7" s="14"/>
      <c r="LHN7" s="14"/>
      <c r="LHO7" s="14"/>
      <c r="LHP7" s="14"/>
      <c r="LHQ7" s="14"/>
      <c r="LHR7" s="14"/>
      <c r="LHS7" s="14"/>
      <c r="LHT7" s="14"/>
      <c r="LHU7" s="14"/>
      <c r="LHV7" s="14"/>
      <c r="LHW7" s="14"/>
      <c r="LHX7" s="14"/>
      <c r="LHY7" s="14"/>
      <c r="LHZ7" s="14"/>
      <c r="LIA7" s="14"/>
      <c r="LIB7" s="14"/>
      <c r="LIC7" s="14"/>
      <c r="LID7" s="14"/>
      <c r="LIE7" s="14"/>
      <c r="LIF7" s="14"/>
      <c r="LIG7" s="14"/>
      <c r="LIH7" s="14"/>
      <c r="LII7" s="14"/>
      <c r="LIJ7" s="14"/>
      <c r="LIK7" s="14"/>
      <c r="LIL7" s="14"/>
      <c r="LIM7" s="14"/>
      <c r="LIN7" s="14"/>
      <c r="LIO7" s="14"/>
      <c r="LIP7" s="14"/>
      <c r="LIQ7" s="14"/>
      <c r="LIR7" s="14"/>
      <c r="LIS7" s="14"/>
      <c r="LIT7" s="14"/>
      <c r="LIU7" s="14"/>
      <c r="LIV7" s="14"/>
      <c r="LIW7" s="14"/>
      <c r="LIX7" s="14"/>
      <c r="LIY7" s="14"/>
      <c r="LIZ7" s="14"/>
      <c r="LJA7" s="14"/>
      <c r="LJB7" s="14"/>
      <c r="LJC7" s="14"/>
      <c r="LJD7" s="14"/>
      <c r="LJE7" s="14"/>
      <c r="LJF7" s="14"/>
      <c r="LJG7" s="14"/>
      <c r="LJH7" s="14"/>
      <c r="LJI7" s="14"/>
      <c r="LJJ7" s="14"/>
      <c r="LJK7" s="14"/>
      <c r="LJL7" s="14"/>
      <c r="LJM7" s="14"/>
      <c r="LJN7" s="14"/>
      <c r="LJO7" s="14"/>
      <c r="LJP7" s="14"/>
      <c r="LJQ7" s="14"/>
      <c r="LJR7" s="14"/>
      <c r="LJS7" s="14"/>
      <c r="LJT7" s="14"/>
      <c r="LJU7" s="14"/>
      <c r="LJV7" s="14"/>
      <c r="LJW7" s="14"/>
      <c r="LJX7" s="14"/>
      <c r="LJY7" s="14"/>
      <c r="LJZ7" s="14"/>
      <c r="LKA7" s="14"/>
      <c r="LKB7" s="14"/>
      <c r="LKC7" s="14"/>
      <c r="LKD7" s="14"/>
      <c r="LKE7" s="14"/>
      <c r="LKF7" s="14"/>
      <c r="LKG7" s="14"/>
      <c r="LKH7" s="14"/>
      <c r="LKI7" s="14"/>
      <c r="LKJ7" s="14"/>
      <c r="LKK7" s="14"/>
      <c r="LKL7" s="14"/>
      <c r="LKM7" s="14"/>
      <c r="LKN7" s="14"/>
      <c r="LKO7" s="14"/>
      <c r="LKP7" s="14"/>
      <c r="LKQ7" s="14"/>
      <c r="LKR7" s="14"/>
      <c r="LKS7" s="14"/>
      <c r="LKT7" s="14"/>
      <c r="LKU7" s="14"/>
      <c r="LKV7" s="14"/>
      <c r="LKW7" s="14"/>
      <c r="LKX7" s="14"/>
      <c r="LKY7" s="14"/>
      <c r="LKZ7" s="14"/>
      <c r="LLA7" s="14"/>
      <c r="LLB7" s="14"/>
      <c r="LLC7" s="14"/>
      <c r="LLD7" s="14"/>
      <c r="LLE7" s="14"/>
      <c r="LLF7" s="14"/>
      <c r="LLG7" s="14"/>
      <c r="LLH7" s="14"/>
      <c r="LLI7" s="14"/>
      <c r="LLJ7" s="14"/>
      <c r="LLK7" s="14"/>
      <c r="LLL7" s="14"/>
      <c r="LLM7" s="14"/>
      <c r="LLN7" s="14"/>
      <c r="LLO7" s="14"/>
      <c r="LLP7" s="14"/>
      <c r="LLQ7" s="14"/>
      <c r="LLR7" s="14"/>
      <c r="LLS7" s="14"/>
      <c r="LLT7" s="14"/>
      <c r="LLU7" s="14"/>
      <c r="LLV7" s="14"/>
      <c r="LLW7" s="14"/>
      <c r="LLX7" s="14"/>
      <c r="LLY7" s="14"/>
      <c r="LLZ7" s="14"/>
      <c r="LMA7" s="14"/>
      <c r="LMB7" s="14"/>
      <c r="LMC7" s="14"/>
      <c r="LMD7" s="14"/>
      <c r="LME7" s="14"/>
      <c r="LMF7" s="14"/>
      <c r="LMG7" s="14"/>
      <c r="LMH7" s="14"/>
      <c r="LMI7" s="14"/>
      <c r="LMJ7" s="14"/>
      <c r="LMK7" s="14"/>
      <c r="LML7" s="14"/>
      <c r="LMM7" s="14"/>
      <c r="LMN7" s="14"/>
      <c r="LMO7" s="14"/>
      <c r="LMP7" s="14"/>
      <c r="LMQ7" s="14"/>
      <c r="LMR7" s="14"/>
      <c r="LMS7" s="14"/>
      <c r="LMT7" s="14"/>
      <c r="LMU7" s="14"/>
      <c r="LMV7" s="14"/>
      <c r="LMW7" s="14"/>
      <c r="LMX7" s="14"/>
      <c r="LMY7" s="14"/>
      <c r="LMZ7" s="14"/>
      <c r="LNA7" s="14"/>
      <c r="LNB7" s="14"/>
      <c r="LNC7" s="14"/>
      <c r="LND7" s="14"/>
      <c r="LNE7" s="14"/>
      <c r="LNF7" s="14"/>
      <c r="LNG7" s="14"/>
      <c r="LNH7" s="14"/>
      <c r="LNI7" s="14"/>
      <c r="LNJ7" s="14"/>
      <c r="LNK7" s="14"/>
      <c r="LNL7" s="14"/>
      <c r="LNM7" s="14"/>
      <c r="LNN7" s="14"/>
      <c r="LNO7" s="14"/>
      <c r="LNP7" s="14"/>
      <c r="LNQ7" s="14"/>
      <c r="LNR7" s="14"/>
      <c r="LNS7" s="14"/>
      <c r="LNT7" s="14"/>
      <c r="LNU7" s="14"/>
      <c r="LNV7" s="14"/>
      <c r="LNW7" s="14"/>
      <c r="LNX7" s="14"/>
      <c r="LNY7" s="14"/>
      <c r="LNZ7" s="14"/>
      <c r="LOA7" s="14"/>
      <c r="LOB7" s="14"/>
      <c r="LOC7" s="14"/>
      <c r="LOD7" s="14"/>
      <c r="LOE7" s="14"/>
      <c r="LOF7" s="14"/>
      <c r="LOG7" s="14"/>
      <c r="LOH7" s="14"/>
      <c r="LOI7" s="14"/>
      <c r="LOJ7" s="14"/>
      <c r="LOK7" s="14"/>
      <c r="LOL7" s="14"/>
      <c r="LOM7" s="14"/>
      <c r="LON7" s="14"/>
      <c r="LOO7" s="14"/>
      <c r="LOP7" s="14"/>
      <c r="LOQ7" s="14"/>
      <c r="LOR7" s="14"/>
      <c r="LOS7" s="14"/>
      <c r="LOT7" s="14"/>
      <c r="LOU7" s="14"/>
      <c r="LOV7" s="14"/>
      <c r="LOW7" s="14"/>
      <c r="LOX7" s="14"/>
      <c r="LOY7" s="14"/>
      <c r="LOZ7" s="14"/>
      <c r="LPA7" s="14"/>
      <c r="LPB7" s="14"/>
      <c r="LPC7" s="14"/>
      <c r="LPD7" s="14"/>
      <c r="LPE7" s="14"/>
      <c r="LPF7" s="14"/>
      <c r="LPG7" s="14"/>
      <c r="LPH7" s="14"/>
      <c r="LPI7" s="14"/>
      <c r="LPJ7" s="14"/>
      <c r="LPK7" s="14"/>
      <c r="LPL7" s="14"/>
      <c r="LPM7" s="14"/>
      <c r="LPN7" s="14"/>
      <c r="LPO7" s="14"/>
      <c r="LPP7" s="14"/>
      <c r="LPQ7" s="14"/>
      <c r="LPR7" s="14"/>
      <c r="LPS7" s="14"/>
      <c r="LPT7" s="14"/>
      <c r="LPU7" s="14"/>
      <c r="LPV7" s="14"/>
      <c r="LPW7" s="14"/>
      <c r="LPX7" s="14"/>
      <c r="LPY7" s="14"/>
      <c r="LPZ7" s="14"/>
      <c r="LQA7" s="14"/>
      <c r="LQB7" s="14"/>
      <c r="LQC7" s="14"/>
      <c r="LQD7" s="14"/>
      <c r="LQE7" s="14"/>
      <c r="LQF7" s="14"/>
      <c r="LQG7" s="14"/>
      <c r="LQH7" s="14"/>
      <c r="LQI7" s="14"/>
      <c r="LQJ7" s="14"/>
      <c r="LQK7" s="14"/>
      <c r="LQL7" s="14"/>
      <c r="LQM7" s="14"/>
      <c r="LQN7" s="14"/>
      <c r="LQO7" s="14"/>
      <c r="LQP7" s="14"/>
      <c r="LQQ7" s="14"/>
      <c r="LQR7" s="14"/>
      <c r="LQS7" s="14"/>
      <c r="LQT7" s="14"/>
      <c r="LQU7" s="14"/>
      <c r="LQV7" s="14"/>
      <c r="LQW7" s="14"/>
      <c r="LQX7" s="14"/>
      <c r="LQY7" s="14"/>
      <c r="LQZ7" s="14"/>
      <c r="LRA7" s="14"/>
      <c r="LRB7" s="14"/>
      <c r="LRC7" s="14"/>
      <c r="LRD7" s="14"/>
      <c r="LRE7" s="14"/>
      <c r="LRF7" s="14"/>
      <c r="LRG7" s="14"/>
      <c r="LRH7" s="14"/>
      <c r="LRI7" s="14"/>
      <c r="LRJ7" s="14"/>
      <c r="LRK7" s="14"/>
      <c r="LRL7" s="14"/>
      <c r="LRM7" s="14"/>
      <c r="LRN7" s="14"/>
      <c r="LRO7" s="14"/>
      <c r="LRP7" s="14"/>
      <c r="LRQ7" s="14"/>
      <c r="LRR7" s="14"/>
      <c r="LRS7" s="14"/>
      <c r="LRT7" s="14"/>
      <c r="LRU7" s="14"/>
      <c r="LRV7" s="14"/>
      <c r="LRW7" s="14"/>
      <c r="LRX7" s="14"/>
      <c r="LRY7" s="14"/>
      <c r="LRZ7" s="14"/>
      <c r="LSA7" s="14"/>
      <c r="LSB7" s="14"/>
      <c r="LSC7" s="14"/>
      <c r="LSD7" s="14"/>
      <c r="LSE7" s="14"/>
      <c r="LSF7" s="14"/>
      <c r="LSG7" s="14"/>
      <c r="LSH7" s="14"/>
      <c r="LSI7" s="14"/>
      <c r="LSJ7" s="14"/>
      <c r="LSK7" s="14"/>
      <c r="LSL7" s="14"/>
      <c r="LSM7" s="14"/>
      <c r="LSN7" s="14"/>
      <c r="LSO7" s="14"/>
      <c r="LSP7" s="14"/>
      <c r="LSQ7" s="14"/>
      <c r="LSR7" s="14"/>
      <c r="LSS7" s="14"/>
      <c r="LST7" s="14"/>
      <c r="LSU7" s="14"/>
      <c r="LSV7" s="14"/>
      <c r="LSW7" s="14"/>
      <c r="LSX7" s="14"/>
      <c r="LSY7" s="14"/>
      <c r="LSZ7" s="14"/>
      <c r="LTA7" s="14"/>
      <c r="LTB7" s="14"/>
      <c r="LTC7" s="14"/>
      <c r="LTD7" s="14"/>
      <c r="LTE7" s="14"/>
      <c r="LTF7" s="14"/>
      <c r="LTG7" s="14"/>
      <c r="LTH7" s="14"/>
      <c r="LTI7" s="14"/>
      <c r="LTJ7" s="14"/>
      <c r="LTK7" s="14"/>
      <c r="LTL7" s="14"/>
      <c r="LTM7" s="14"/>
      <c r="LTN7" s="14"/>
      <c r="LTO7" s="14"/>
      <c r="LTP7" s="14"/>
      <c r="LTQ7" s="14"/>
      <c r="LTR7" s="14"/>
      <c r="LTS7" s="14"/>
      <c r="LTT7" s="14"/>
      <c r="LTU7" s="14"/>
      <c r="LTV7" s="14"/>
      <c r="LTW7" s="14"/>
      <c r="LTX7" s="14"/>
      <c r="LTY7" s="14"/>
      <c r="LTZ7" s="14"/>
      <c r="LUA7" s="14"/>
      <c r="LUB7" s="14"/>
      <c r="LUC7" s="14"/>
      <c r="LUD7" s="14"/>
      <c r="LUE7" s="14"/>
      <c r="LUF7" s="14"/>
      <c r="LUG7" s="14"/>
      <c r="LUH7" s="14"/>
      <c r="LUI7" s="14"/>
      <c r="LUJ7" s="14"/>
      <c r="LUK7" s="14"/>
      <c r="LUL7" s="14"/>
      <c r="LUM7" s="14"/>
      <c r="LUN7" s="14"/>
      <c r="LUO7" s="14"/>
      <c r="LUP7" s="14"/>
      <c r="LUQ7" s="14"/>
      <c r="LUR7" s="14"/>
      <c r="LUS7" s="14"/>
      <c r="LUT7" s="14"/>
      <c r="LUU7" s="14"/>
      <c r="LUV7" s="14"/>
      <c r="LUW7" s="14"/>
      <c r="LUX7" s="14"/>
      <c r="LUY7" s="14"/>
      <c r="LUZ7" s="14"/>
      <c r="LVA7" s="14"/>
      <c r="LVB7" s="14"/>
      <c r="LVC7" s="14"/>
      <c r="LVD7" s="14"/>
      <c r="LVE7" s="14"/>
      <c r="LVF7" s="14"/>
      <c r="LVG7" s="14"/>
      <c r="LVH7" s="14"/>
      <c r="LVI7" s="14"/>
      <c r="LVJ7" s="14"/>
      <c r="LVK7" s="14"/>
      <c r="LVL7" s="14"/>
      <c r="LVM7" s="14"/>
      <c r="LVN7" s="14"/>
      <c r="LVO7" s="14"/>
      <c r="LVP7" s="14"/>
      <c r="LVQ7" s="14"/>
      <c r="LVR7" s="14"/>
      <c r="LVS7" s="14"/>
      <c r="LVT7" s="14"/>
      <c r="LVU7" s="14"/>
      <c r="LVV7" s="14"/>
      <c r="LVW7" s="14"/>
      <c r="LVX7" s="14"/>
      <c r="LVY7" s="14"/>
      <c r="LVZ7" s="14"/>
      <c r="LWA7" s="14"/>
      <c r="LWB7" s="14"/>
      <c r="LWC7" s="14"/>
      <c r="LWD7" s="14"/>
      <c r="LWE7" s="14"/>
      <c r="LWF7" s="14"/>
      <c r="LWG7" s="14"/>
      <c r="LWH7" s="14"/>
      <c r="LWI7" s="14"/>
      <c r="LWJ7" s="14"/>
      <c r="LWK7" s="14"/>
      <c r="LWL7" s="14"/>
      <c r="LWM7" s="14"/>
      <c r="LWN7" s="14"/>
      <c r="LWO7" s="14"/>
      <c r="LWP7" s="14"/>
      <c r="LWQ7" s="14"/>
      <c r="LWR7" s="14"/>
      <c r="LWS7" s="14"/>
      <c r="LWT7" s="14"/>
      <c r="LWU7" s="14"/>
      <c r="LWV7" s="14"/>
      <c r="LWW7" s="14"/>
      <c r="LWX7" s="14"/>
      <c r="LWY7" s="14"/>
      <c r="LWZ7" s="14"/>
      <c r="LXA7" s="14"/>
      <c r="LXB7" s="14"/>
      <c r="LXC7" s="14"/>
      <c r="LXD7" s="14"/>
      <c r="LXE7" s="14"/>
      <c r="LXF7" s="14"/>
      <c r="LXG7" s="14"/>
      <c r="LXH7" s="14"/>
      <c r="LXI7" s="14"/>
      <c r="LXJ7" s="14"/>
      <c r="LXK7" s="14"/>
      <c r="LXL7" s="14"/>
      <c r="LXM7" s="14"/>
      <c r="LXN7" s="14"/>
      <c r="LXO7" s="14"/>
      <c r="LXP7" s="14"/>
      <c r="LXQ7" s="14"/>
      <c r="LXR7" s="14"/>
      <c r="LXS7" s="14"/>
      <c r="LXT7" s="14"/>
      <c r="LXU7" s="14"/>
      <c r="LXV7" s="14"/>
      <c r="LXW7" s="14"/>
      <c r="LXX7" s="14"/>
      <c r="LXY7" s="14"/>
      <c r="LXZ7" s="14"/>
      <c r="LYA7" s="14"/>
      <c r="LYB7" s="14"/>
      <c r="LYC7" s="14"/>
      <c r="LYD7" s="14"/>
      <c r="LYE7" s="14"/>
      <c r="LYF7" s="14"/>
      <c r="LYG7" s="14"/>
      <c r="LYH7" s="14"/>
      <c r="LYI7" s="14"/>
      <c r="LYJ7" s="14"/>
      <c r="LYK7" s="14"/>
      <c r="LYL7" s="14"/>
      <c r="LYM7" s="14"/>
      <c r="LYN7" s="14"/>
      <c r="LYO7" s="14"/>
      <c r="LYP7" s="14"/>
      <c r="LYQ7" s="14"/>
      <c r="LYR7" s="14"/>
      <c r="LYS7" s="14"/>
      <c r="LYT7" s="14"/>
      <c r="LYU7" s="14"/>
      <c r="LYV7" s="14"/>
      <c r="LYW7" s="14"/>
      <c r="LYX7" s="14"/>
      <c r="LYY7" s="14"/>
      <c r="LYZ7" s="14"/>
      <c r="LZA7" s="14"/>
      <c r="LZB7" s="14"/>
      <c r="LZC7" s="14"/>
      <c r="LZD7" s="14"/>
      <c r="LZE7" s="14"/>
      <c r="LZF7" s="14"/>
      <c r="LZG7" s="14"/>
      <c r="LZH7" s="14"/>
      <c r="LZI7" s="14"/>
      <c r="LZJ7" s="14"/>
      <c r="LZK7" s="14"/>
      <c r="LZL7" s="14"/>
      <c r="LZM7" s="14"/>
      <c r="LZN7" s="14"/>
      <c r="LZO7" s="14"/>
      <c r="LZP7" s="14"/>
      <c r="LZQ7" s="14"/>
      <c r="LZR7" s="14"/>
      <c r="LZS7" s="14"/>
      <c r="LZT7" s="14"/>
      <c r="LZU7" s="14"/>
      <c r="LZV7" s="14"/>
      <c r="LZW7" s="14"/>
      <c r="LZX7" s="14"/>
      <c r="LZY7" s="14"/>
      <c r="LZZ7" s="14"/>
      <c r="MAA7" s="14"/>
      <c r="MAB7" s="14"/>
      <c r="MAC7" s="14"/>
      <c r="MAD7" s="14"/>
      <c r="MAE7" s="14"/>
      <c r="MAF7" s="14"/>
      <c r="MAG7" s="14"/>
      <c r="MAH7" s="14"/>
      <c r="MAI7" s="14"/>
      <c r="MAJ7" s="14"/>
      <c r="MAK7" s="14"/>
      <c r="MAL7" s="14"/>
      <c r="MAM7" s="14"/>
      <c r="MAN7" s="14"/>
      <c r="MAO7" s="14"/>
      <c r="MAP7" s="14"/>
      <c r="MAQ7" s="14"/>
      <c r="MAR7" s="14"/>
      <c r="MAS7" s="14"/>
      <c r="MAT7" s="14"/>
      <c r="MAU7" s="14"/>
      <c r="MAV7" s="14"/>
      <c r="MAW7" s="14"/>
      <c r="MAX7" s="14"/>
      <c r="MAY7" s="14"/>
      <c r="MAZ7" s="14"/>
      <c r="MBA7" s="14"/>
      <c r="MBB7" s="14"/>
      <c r="MBC7" s="14"/>
      <c r="MBD7" s="14"/>
      <c r="MBE7" s="14"/>
      <c r="MBF7" s="14"/>
      <c r="MBG7" s="14"/>
      <c r="MBH7" s="14"/>
      <c r="MBI7" s="14"/>
      <c r="MBJ7" s="14"/>
      <c r="MBK7" s="14"/>
      <c r="MBL7" s="14"/>
      <c r="MBM7" s="14"/>
      <c r="MBN7" s="14"/>
      <c r="MBO7" s="14"/>
      <c r="MBP7" s="14"/>
      <c r="MBQ7" s="14"/>
      <c r="MBR7" s="14"/>
      <c r="MBS7" s="14"/>
      <c r="MBT7" s="14"/>
      <c r="MBU7" s="14"/>
      <c r="MBV7" s="14"/>
      <c r="MBW7" s="14"/>
      <c r="MBX7" s="14"/>
      <c r="MBY7" s="14"/>
      <c r="MBZ7" s="14"/>
      <c r="MCA7" s="14"/>
      <c r="MCB7" s="14"/>
      <c r="MCC7" s="14"/>
      <c r="MCD7" s="14"/>
      <c r="MCE7" s="14"/>
      <c r="MCF7" s="14"/>
      <c r="MCG7" s="14"/>
      <c r="MCH7" s="14"/>
      <c r="MCI7" s="14"/>
      <c r="MCJ7" s="14"/>
      <c r="MCK7" s="14"/>
      <c r="MCL7" s="14"/>
      <c r="MCM7" s="14"/>
      <c r="MCN7" s="14"/>
      <c r="MCO7" s="14"/>
      <c r="MCP7" s="14"/>
      <c r="MCQ7" s="14"/>
      <c r="MCR7" s="14"/>
      <c r="MCS7" s="14"/>
      <c r="MCT7" s="14"/>
      <c r="MCU7" s="14"/>
      <c r="MCV7" s="14"/>
      <c r="MCW7" s="14"/>
      <c r="MCX7" s="14"/>
      <c r="MCY7" s="14"/>
      <c r="MCZ7" s="14"/>
      <c r="MDA7" s="14"/>
      <c r="MDB7" s="14"/>
      <c r="MDC7" s="14"/>
      <c r="MDD7" s="14"/>
      <c r="MDE7" s="14"/>
      <c r="MDF7" s="14"/>
      <c r="MDG7" s="14"/>
      <c r="MDH7" s="14"/>
      <c r="MDI7" s="14"/>
      <c r="MDJ7" s="14"/>
      <c r="MDK7" s="14"/>
      <c r="MDL7" s="14"/>
      <c r="MDM7" s="14"/>
      <c r="MDN7" s="14"/>
      <c r="MDO7" s="14"/>
      <c r="MDP7" s="14"/>
      <c r="MDQ7" s="14"/>
      <c r="MDR7" s="14"/>
      <c r="MDS7" s="14"/>
      <c r="MDT7" s="14"/>
      <c r="MDU7" s="14"/>
      <c r="MDV7" s="14"/>
      <c r="MDW7" s="14"/>
      <c r="MDX7" s="14"/>
      <c r="MDY7" s="14"/>
      <c r="MDZ7" s="14"/>
      <c r="MEA7" s="14"/>
      <c r="MEB7" s="14"/>
      <c r="MEC7" s="14"/>
      <c r="MED7" s="14"/>
      <c r="MEE7" s="14"/>
      <c r="MEF7" s="14"/>
      <c r="MEG7" s="14"/>
      <c r="MEH7" s="14"/>
      <c r="MEI7" s="14"/>
      <c r="MEJ7" s="14"/>
      <c r="MEK7" s="14"/>
      <c r="MEL7" s="14"/>
      <c r="MEM7" s="14"/>
      <c r="MEN7" s="14"/>
      <c r="MEO7" s="14"/>
      <c r="MEP7" s="14"/>
      <c r="MEQ7" s="14"/>
      <c r="MER7" s="14"/>
      <c r="MES7" s="14"/>
      <c r="MET7" s="14"/>
      <c r="MEU7" s="14"/>
      <c r="MEV7" s="14"/>
      <c r="MEW7" s="14"/>
      <c r="MEX7" s="14"/>
      <c r="MEY7" s="14"/>
      <c r="MEZ7" s="14"/>
      <c r="MFA7" s="14"/>
      <c r="MFB7" s="14"/>
      <c r="MFC7" s="14"/>
      <c r="MFD7" s="14"/>
      <c r="MFE7" s="14"/>
      <c r="MFF7" s="14"/>
      <c r="MFG7" s="14"/>
      <c r="MFH7" s="14"/>
      <c r="MFI7" s="14"/>
      <c r="MFJ7" s="14"/>
      <c r="MFK7" s="14"/>
      <c r="MFL7" s="14"/>
      <c r="MFM7" s="14"/>
      <c r="MFN7" s="14"/>
      <c r="MFO7" s="14"/>
      <c r="MFP7" s="14"/>
      <c r="MFQ7" s="14"/>
      <c r="MFR7" s="14"/>
      <c r="MFS7" s="14"/>
      <c r="MFT7" s="14"/>
      <c r="MFU7" s="14"/>
      <c r="MFV7" s="14"/>
      <c r="MFW7" s="14"/>
      <c r="MFX7" s="14"/>
      <c r="MFY7" s="14"/>
      <c r="MFZ7" s="14"/>
      <c r="MGA7" s="14"/>
      <c r="MGB7" s="14"/>
      <c r="MGC7" s="14"/>
      <c r="MGD7" s="14"/>
      <c r="MGE7" s="14"/>
      <c r="MGF7" s="14"/>
      <c r="MGG7" s="14"/>
      <c r="MGH7" s="14"/>
      <c r="MGI7" s="14"/>
      <c r="MGJ7" s="14"/>
      <c r="MGK7" s="14"/>
      <c r="MGL7" s="14"/>
      <c r="MGM7" s="14"/>
      <c r="MGN7" s="14"/>
      <c r="MGO7" s="14"/>
      <c r="MGP7" s="14"/>
      <c r="MGQ7" s="14"/>
      <c r="MGR7" s="14"/>
      <c r="MGS7" s="14"/>
      <c r="MGT7" s="14"/>
      <c r="MGU7" s="14"/>
      <c r="MGV7" s="14"/>
      <c r="MGW7" s="14"/>
      <c r="MGX7" s="14"/>
      <c r="MGY7" s="14"/>
      <c r="MGZ7" s="14"/>
      <c r="MHA7" s="14"/>
      <c r="MHB7" s="14"/>
      <c r="MHC7" s="14"/>
      <c r="MHD7" s="14"/>
      <c r="MHE7" s="14"/>
      <c r="MHF7" s="14"/>
      <c r="MHG7" s="14"/>
      <c r="MHH7" s="14"/>
      <c r="MHI7" s="14"/>
      <c r="MHJ7" s="14"/>
      <c r="MHK7" s="14"/>
      <c r="MHL7" s="14"/>
      <c r="MHM7" s="14"/>
      <c r="MHN7" s="14"/>
      <c r="MHO7" s="14"/>
      <c r="MHP7" s="14"/>
      <c r="MHQ7" s="14"/>
      <c r="MHR7" s="14"/>
      <c r="MHS7" s="14"/>
      <c r="MHT7" s="14"/>
      <c r="MHU7" s="14"/>
      <c r="MHV7" s="14"/>
      <c r="MHW7" s="14"/>
      <c r="MHX7" s="14"/>
      <c r="MHY7" s="14"/>
      <c r="MHZ7" s="14"/>
      <c r="MIA7" s="14"/>
      <c r="MIB7" s="14"/>
      <c r="MIC7" s="14"/>
      <c r="MID7" s="14"/>
      <c r="MIE7" s="14"/>
      <c r="MIF7" s="14"/>
      <c r="MIG7" s="14"/>
      <c r="MIH7" s="14"/>
      <c r="MII7" s="14"/>
      <c r="MIJ7" s="14"/>
      <c r="MIK7" s="14"/>
      <c r="MIL7" s="14"/>
      <c r="MIM7" s="14"/>
      <c r="MIN7" s="14"/>
      <c r="MIO7" s="14"/>
      <c r="MIP7" s="14"/>
      <c r="MIQ7" s="14"/>
      <c r="MIR7" s="14"/>
      <c r="MIS7" s="14"/>
      <c r="MIT7" s="14"/>
      <c r="MIU7" s="14"/>
      <c r="MIV7" s="14"/>
      <c r="MIW7" s="14"/>
      <c r="MIX7" s="14"/>
      <c r="MIY7" s="14"/>
      <c r="MIZ7" s="14"/>
      <c r="MJA7" s="14"/>
      <c r="MJB7" s="14"/>
      <c r="MJC7" s="14"/>
      <c r="MJD7" s="14"/>
      <c r="MJE7" s="14"/>
      <c r="MJF7" s="14"/>
      <c r="MJG7" s="14"/>
      <c r="MJH7" s="14"/>
      <c r="MJI7" s="14"/>
      <c r="MJJ7" s="14"/>
      <c r="MJK7" s="14"/>
      <c r="MJL7" s="14"/>
      <c r="MJM7" s="14"/>
      <c r="MJN7" s="14"/>
      <c r="MJO7" s="14"/>
      <c r="MJP7" s="14"/>
      <c r="MJQ7" s="14"/>
      <c r="MJR7" s="14"/>
      <c r="MJS7" s="14"/>
      <c r="MJT7" s="14"/>
      <c r="MJU7" s="14"/>
      <c r="MJV7" s="14"/>
      <c r="MJW7" s="14"/>
      <c r="MJX7" s="14"/>
      <c r="MJY7" s="14"/>
      <c r="MJZ7" s="14"/>
      <c r="MKA7" s="14"/>
      <c r="MKB7" s="14"/>
      <c r="MKC7" s="14"/>
      <c r="MKD7" s="14"/>
      <c r="MKE7" s="14"/>
      <c r="MKF7" s="14"/>
      <c r="MKG7" s="14"/>
      <c r="MKH7" s="14"/>
      <c r="MKI7" s="14"/>
      <c r="MKJ7" s="14"/>
      <c r="MKK7" s="14"/>
      <c r="MKL7" s="14"/>
      <c r="MKM7" s="14"/>
      <c r="MKN7" s="14"/>
      <c r="MKO7" s="14"/>
      <c r="MKP7" s="14"/>
      <c r="MKQ7" s="14"/>
      <c r="MKR7" s="14"/>
      <c r="MKS7" s="14"/>
      <c r="MKT7" s="14"/>
      <c r="MKU7" s="14"/>
      <c r="MKV7" s="14"/>
      <c r="MKW7" s="14"/>
      <c r="MKX7" s="14"/>
      <c r="MKY7" s="14"/>
      <c r="MKZ7" s="14"/>
      <c r="MLA7" s="14"/>
      <c r="MLB7" s="14"/>
      <c r="MLC7" s="14"/>
      <c r="MLD7" s="14"/>
      <c r="MLE7" s="14"/>
      <c r="MLF7" s="14"/>
      <c r="MLG7" s="14"/>
      <c r="MLH7" s="14"/>
      <c r="MLI7" s="14"/>
      <c r="MLJ7" s="14"/>
      <c r="MLK7" s="14"/>
      <c r="MLL7" s="14"/>
      <c r="MLM7" s="14"/>
      <c r="MLN7" s="14"/>
      <c r="MLO7" s="14"/>
      <c r="MLP7" s="14"/>
      <c r="MLQ7" s="14"/>
      <c r="MLR7" s="14"/>
      <c r="MLS7" s="14"/>
      <c r="MLT7" s="14"/>
      <c r="MLU7" s="14"/>
      <c r="MLV7" s="14"/>
      <c r="MLW7" s="14"/>
      <c r="MLX7" s="14"/>
      <c r="MLY7" s="14"/>
      <c r="MLZ7" s="14"/>
      <c r="MMA7" s="14"/>
      <c r="MMB7" s="14"/>
      <c r="MMC7" s="14"/>
      <c r="MMD7" s="14"/>
      <c r="MME7" s="14"/>
      <c r="MMF7" s="14"/>
      <c r="MMG7" s="14"/>
      <c r="MMH7" s="14"/>
      <c r="MMI7" s="14"/>
      <c r="MMJ7" s="14"/>
      <c r="MMK7" s="14"/>
      <c r="MML7" s="14"/>
      <c r="MMM7" s="14"/>
      <c r="MMN7" s="14"/>
      <c r="MMO7" s="14"/>
      <c r="MMP7" s="14"/>
      <c r="MMQ7" s="14"/>
      <c r="MMR7" s="14"/>
      <c r="MMS7" s="14"/>
      <c r="MMT7" s="14"/>
      <c r="MMU7" s="14"/>
      <c r="MMV7" s="14"/>
      <c r="MMW7" s="14"/>
      <c r="MMX7" s="14"/>
      <c r="MMY7" s="14"/>
      <c r="MMZ7" s="14"/>
      <c r="MNA7" s="14"/>
      <c r="MNB7" s="14"/>
      <c r="MNC7" s="14"/>
      <c r="MND7" s="14"/>
      <c r="MNE7" s="14"/>
      <c r="MNF7" s="14"/>
      <c r="MNG7" s="14"/>
      <c r="MNH7" s="14"/>
      <c r="MNI7" s="14"/>
      <c r="MNJ7" s="14"/>
      <c r="MNK7" s="14"/>
      <c r="MNL7" s="14"/>
      <c r="MNM7" s="14"/>
      <c r="MNN7" s="14"/>
      <c r="MNO7" s="14"/>
      <c r="MNP7" s="14"/>
      <c r="MNQ7" s="14"/>
      <c r="MNR7" s="14"/>
      <c r="MNS7" s="14"/>
      <c r="MNT7" s="14"/>
      <c r="MNU7" s="14"/>
      <c r="MNV7" s="14"/>
      <c r="MNW7" s="14"/>
      <c r="MNX7" s="14"/>
      <c r="MNY7" s="14"/>
      <c r="MNZ7" s="14"/>
      <c r="MOA7" s="14"/>
      <c r="MOB7" s="14"/>
      <c r="MOC7" s="14"/>
      <c r="MOD7" s="14"/>
      <c r="MOE7" s="14"/>
      <c r="MOF7" s="14"/>
      <c r="MOG7" s="14"/>
      <c r="MOH7" s="14"/>
      <c r="MOI7" s="14"/>
      <c r="MOJ7" s="14"/>
      <c r="MOK7" s="14"/>
      <c r="MOL7" s="14"/>
      <c r="MOM7" s="14"/>
      <c r="MON7" s="14"/>
      <c r="MOO7" s="14"/>
      <c r="MOP7" s="14"/>
      <c r="MOQ7" s="14"/>
      <c r="MOR7" s="14"/>
      <c r="MOS7" s="14"/>
      <c r="MOT7" s="14"/>
      <c r="MOU7" s="14"/>
      <c r="MOV7" s="14"/>
      <c r="MOW7" s="14"/>
      <c r="MOX7" s="14"/>
      <c r="MOY7" s="14"/>
      <c r="MOZ7" s="14"/>
      <c r="MPA7" s="14"/>
      <c r="MPB7" s="14"/>
      <c r="MPC7" s="14"/>
      <c r="MPD7" s="14"/>
      <c r="MPE7" s="14"/>
      <c r="MPF7" s="14"/>
      <c r="MPG7" s="14"/>
      <c r="MPH7" s="14"/>
      <c r="MPI7" s="14"/>
      <c r="MPJ7" s="14"/>
      <c r="MPK7" s="14"/>
      <c r="MPL7" s="14"/>
      <c r="MPM7" s="14"/>
      <c r="MPN7" s="14"/>
      <c r="MPO7" s="14"/>
      <c r="MPP7" s="14"/>
      <c r="MPQ7" s="14"/>
      <c r="MPR7" s="14"/>
      <c r="MPS7" s="14"/>
      <c r="MPT7" s="14"/>
      <c r="MPU7" s="14"/>
      <c r="MPV7" s="14"/>
      <c r="MPW7" s="14"/>
      <c r="MPX7" s="14"/>
      <c r="MPY7" s="14"/>
      <c r="MPZ7" s="14"/>
      <c r="MQA7" s="14"/>
      <c r="MQB7" s="14"/>
      <c r="MQC7" s="14"/>
      <c r="MQD7" s="14"/>
      <c r="MQE7" s="14"/>
      <c r="MQF7" s="14"/>
      <c r="MQG7" s="14"/>
      <c r="MQH7" s="14"/>
      <c r="MQI7" s="14"/>
      <c r="MQJ7" s="14"/>
      <c r="MQK7" s="14"/>
      <c r="MQL7" s="14"/>
      <c r="MQM7" s="14"/>
      <c r="MQN7" s="14"/>
      <c r="MQO7" s="14"/>
      <c r="MQP7" s="14"/>
      <c r="MQQ7" s="14"/>
      <c r="MQR7" s="14"/>
      <c r="MQS7" s="14"/>
      <c r="MQT7" s="14"/>
      <c r="MQU7" s="14"/>
      <c r="MQV7" s="14"/>
      <c r="MQW7" s="14"/>
      <c r="MQX7" s="14"/>
      <c r="MQY7" s="14"/>
      <c r="MQZ7" s="14"/>
      <c r="MRA7" s="14"/>
      <c r="MRB7" s="14"/>
      <c r="MRC7" s="14"/>
      <c r="MRD7" s="14"/>
      <c r="MRE7" s="14"/>
      <c r="MRF7" s="14"/>
      <c r="MRG7" s="14"/>
      <c r="MRH7" s="14"/>
      <c r="MRI7" s="14"/>
      <c r="MRJ7" s="14"/>
      <c r="MRK7" s="14"/>
      <c r="MRL7" s="14"/>
      <c r="MRM7" s="14"/>
      <c r="MRN7" s="14"/>
      <c r="MRO7" s="14"/>
      <c r="MRP7" s="14"/>
      <c r="MRQ7" s="14"/>
      <c r="MRR7" s="14"/>
      <c r="MRS7" s="14"/>
      <c r="MRT7" s="14"/>
      <c r="MRU7" s="14"/>
      <c r="MRV7" s="14"/>
      <c r="MRW7" s="14"/>
      <c r="MRX7" s="14"/>
      <c r="MRY7" s="14"/>
      <c r="MRZ7" s="14"/>
      <c r="MSA7" s="14"/>
      <c r="MSB7" s="14"/>
      <c r="MSC7" s="14"/>
      <c r="MSD7" s="14"/>
      <c r="MSE7" s="14"/>
      <c r="MSF7" s="14"/>
      <c r="MSG7" s="14"/>
      <c r="MSH7" s="14"/>
      <c r="MSI7" s="14"/>
      <c r="MSJ7" s="14"/>
      <c r="MSK7" s="14"/>
      <c r="MSL7" s="14"/>
      <c r="MSM7" s="14"/>
      <c r="MSN7" s="14"/>
      <c r="MSO7" s="14"/>
      <c r="MSP7" s="14"/>
      <c r="MSQ7" s="14"/>
      <c r="MSR7" s="14"/>
      <c r="MSS7" s="14"/>
      <c r="MST7" s="14"/>
      <c r="MSU7" s="14"/>
      <c r="MSV7" s="14"/>
      <c r="MSW7" s="14"/>
      <c r="MSX7" s="14"/>
      <c r="MSY7" s="14"/>
      <c r="MSZ7" s="14"/>
      <c r="MTA7" s="14"/>
      <c r="MTB7" s="14"/>
      <c r="MTC7" s="14"/>
      <c r="MTD7" s="14"/>
      <c r="MTE7" s="14"/>
      <c r="MTF7" s="14"/>
      <c r="MTG7" s="14"/>
      <c r="MTH7" s="14"/>
      <c r="MTI7" s="14"/>
      <c r="MTJ7" s="14"/>
      <c r="MTK7" s="14"/>
      <c r="MTL7" s="14"/>
      <c r="MTM7" s="14"/>
      <c r="MTN7" s="14"/>
      <c r="MTO7" s="14"/>
      <c r="MTP7" s="14"/>
      <c r="MTQ7" s="14"/>
      <c r="MTR7" s="14"/>
      <c r="MTS7" s="14"/>
      <c r="MTT7" s="14"/>
      <c r="MTU7" s="14"/>
      <c r="MTV7" s="14"/>
      <c r="MTW7" s="14"/>
      <c r="MTX7" s="14"/>
      <c r="MTY7" s="14"/>
      <c r="MTZ7" s="14"/>
      <c r="MUA7" s="14"/>
      <c r="MUB7" s="14"/>
      <c r="MUC7" s="14"/>
      <c r="MUD7" s="14"/>
      <c r="MUE7" s="14"/>
      <c r="MUF7" s="14"/>
      <c r="MUG7" s="14"/>
      <c r="MUH7" s="14"/>
      <c r="MUI7" s="14"/>
      <c r="MUJ7" s="14"/>
      <c r="MUK7" s="14"/>
      <c r="MUL7" s="14"/>
      <c r="MUM7" s="14"/>
      <c r="MUN7" s="14"/>
      <c r="MUO7" s="14"/>
      <c r="MUP7" s="14"/>
      <c r="MUQ7" s="14"/>
      <c r="MUR7" s="14"/>
      <c r="MUS7" s="14"/>
      <c r="MUT7" s="14"/>
      <c r="MUU7" s="14"/>
      <c r="MUV7" s="14"/>
      <c r="MUW7" s="14"/>
      <c r="MUX7" s="14"/>
      <c r="MUY7" s="14"/>
      <c r="MUZ7" s="14"/>
      <c r="MVA7" s="14"/>
      <c r="MVB7" s="14"/>
      <c r="MVC7" s="14"/>
      <c r="MVD7" s="14"/>
      <c r="MVE7" s="14"/>
      <c r="MVF7" s="14"/>
      <c r="MVG7" s="14"/>
      <c r="MVH7" s="14"/>
      <c r="MVI7" s="14"/>
      <c r="MVJ7" s="14"/>
      <c r="MVK7" s="14"/>
      <c r="MVL7" s="14"/>
      <c r="MVM7" s="14"/>
      <c r="MVN7" s="14"/>
      <c r="MVO7" s="14"/>
      <c r="MVP7" s="14"/>
      <c r="MVQ7" s="14"/>
      <c r="MVR7" s="14"/>
      <c r="MVS7" s="14"/>
      <c r="MVT7" s="14"/>
      <c r="MVU7" s="14"/>
      <c r="MVV7" s="14"/>
      <c r="MVW7" s="14"/>
      <c r="MVX7" s="14"/>
      <c r="MVY7" s="14"/>
      <c r="MVZ7" s="14"/>
      <c r="MWA7" s="14"/>
      <c r="MWB7" s="14"/>
      <c r="MWC7" s="14"/>
      <c r="MWD7" s="14"/>
      <c r="MWE7" s="14"/>
      <c r="MWF7" s="14"/>
      <c r="MWG7" s="14"/>
      <c r="MWH7" s="14"/>
      <c r="MWI7" s="14"/>
      <c r="MWJ7" s="14"/>
      <c r="MWK7" s="14"/>
      <c r="MWL7" s="14"/>
      <c r="MWM7" s="14"/>
      <c r="MWN7" s="14"/>
      <c r="MWO7" s="14"/>
      <c r="MWP7" s="14"/>
      <c r="MWQ7" s="14"/>
      <c r="MWR7" s="14"/>
      <c r="MWS7" s="14"/>
      <c r="MWT7" s="14"/>
      <c r="MWU7" s="14"/>
      <c r="MWV7" s="14"/>
      <c r="MWW7" s="14"/>
      <c r="MWX7" s="14"/>
      <c r="MWY7" s="14"/>
      <c r="MWZ7" s="14"/>
      <c r="MXA7" s="14"/>
      <c r="MXB7" s="14"/>
      <c r="MXC7" s="14"/>
      <c r="MXD7" s="14"/>
      <c r="MXE7" s="14"/>
      <c r="MXF7" s="14"/>
      <c r="MXG7" s="14"/>
      <c r="MXH7" s="14"/>
      <c r="MXI7" s="14"/>
      <c r="MXJ7" s="14"/>
      <c r="MXK7" s="14"/>
      <c r="MXL7" s="14"/>
      <c r="MXM7" s="14"/>
      <c r="MXN7" s="14"/>
      <c r="MXO7" s="14"/>
      <c r="MXP7" s="14"/>
      <c r="MXQ7" s="14"/>
      <c r="MXR7" s="14"/>
      <c r="MXS7" s="14"/>
      <c r="MXT7" s="14"/>
      <c r="MXU7" s="14"/>
      <c r="MXV7" s="14"/>
      <c r="MXW7" s="14"/>
      <c r="MXX7" s="14"/>
      <c r="MXY7" s="14"/>
      <c r="MXZ7" s="14"/>
      <c r="MYA7" s="14"/>
      <c r="MYB7" s="14"/>
      <c r="MYC7" s="14"/>
      <c r="MYD7" s="14"/>
      <c r="MYE7" s="14"/>
      <c r="MYF7" s="14"/>
      <c r="MYG7" s="14"/>
      <c r="MYH7" s="14"/>
      <c r="MYI7" s="14"/>
      <c r="MYJ7" s="14"/>
      <c r="MYK7" s="14"/>
      <c r="MYL7" s="14"/>
      <c r="MYM7" s="14"/>
      <c r="MYN7" s="14"/>
      <c r="MYO7" s="14"/>
      <c r="MYP7" s="14"/>
      <c r="MYQ7" s="14"/>
      <c r="MYR7" s="14"/>
      <c r="MYS7" s="14"/>
      <c r="MYT7" s="14"/>
      <c r="MYU7" s="14"/>
      <c r="MYV7" s="14"/>
      <c r="MYW7" s="14"/>
      <c r="MYX7" s="14"/>
      <c r="MYY7" s="14"/>
      <c r="MYZ7" s="14"/>
      <c r="MZA7" s="14"/>
      <c r="MZB7" s="14"/>
      <c r="MZC7" s="14"/>
      <c r="MZD7" s="14"/>
      <c r="MZE7" s="14"/>
      <c r="MZF7" s="14"/>
      <c r="MZG7" s="14"/>
      <c r="MZH7" s="14"/>
      <c r="MZI7" s="14"/>
      <c r="MZJ7" s="14"/>
      <c r="MZK7" s="14"/>
      <c r="MZL7" s="14"/>
      <c r="MZM7" s="14"/>
      <c r="MZN7" s="14"/>
      <c r="MZO7" s="14"/>
      <c r="MZP7" s="14"/>
      <c r="MZQ7" s="14"/>
      <c r="MZR7" s="14"/>
      <c r="MZS7" s="14"/>
      <c r="MZT7" s="14"/>
      <c r="MZU7" s="14"/>
      <c r="MZV7" s="14"/>
      <c r="MZW7" s="14"/>
      <c r="MZX7" s="14"/>
      <c r="MZY7" s="14"/>
      <c r="MZZ7" s="14"/>
      <c r="NAA7" s="14"/>
      <c r="NAB7" s="14"/>
      <c r="NAC7" s="14"/>
      <c r="NAD7" s="14"/>
      <c r="NAE7" s="14"/>
      <c r="NAF7" s="14"/>
      <c r="NAG7" s="14"/>
      <c r="NAH7" s="14"/>
      <c r="NAI7" s="14"/>
      <c r="NAJ7" s="14"/>
      <c r="NAK7" s="14"/>
      <c r="NAL7" s="14"/>
      <c r="NAM7" s="14"/>
      <c r="NAN7" s="14"/>
      <c r="NAO7" s="14"/>
      <c r="NAP7" s="14"/>
      <c r="NAQ7" s="14"/>
      <c r="NAR7" s="14"/>
      <c r="NAS7" s="14"/>
      <c r="NAT7" s="14"/>
      <c r="NAU7" s="14"/>
      <c r="NAV7" s="14"/>
      <c r="NAW7" s="14"/>
      <c r="NAX7" s="14"/>
      <c r="NAY7" s="14"/>
      <c r="NAZ7" s="14"/>
      <c r="NBA7" s="14"/>
      <c r="NBB7" s="14"/>
      <c r="NBC7" s="14"/>
      <c r="NBD7" s="14"/>
      <c r="NBE7" s="14"/>
      <c r="NBF7" s="14"/>
      <c r="NBG7" s="14"/>
      <c r="NBH7" s="14"/>
      <c r="NBI7" s="14"/>
      <c r="NBJ7" s="14"/>
      <c r="NBK7" s="14"/>
      <c r="NBL7" s="14"/>
      <c r="NBM7" s="14"/>
      <c r="NBN7" s="14"/>
      <c r="NBO7" s="14"/>
      <c r="NBP7" s="14"/>
      <c r="NBQ7" s="14"/>
      <c r="NBR7" s="14"/>
      <c r="NBS7" s="14"/>
      <c r="NBT7" s="14"/>
      <c r="NBU7" s="14"/>
      <c r="NBV7" s="14"/>
      <c r="NBW7" s="14"/>
      <c r="NBX7" s="14"/>
      <c r="NBY7" s="14"/>
      <c r="NBZ7" s="14"/>
      <c r="NCA7" s="14"/>
      <c r="NCB7" s="14"/>
      <c r="NCC7" s="14"/>
      <c r="NCD7" s="14"/>
      <c r="NCE7" s="14"/>
      <c r="NCF7" s="14"/>
      <c r="NCG7" s="14"/>
      <c r="NCH7" s="14"/>
      <c r="NCI7" s="14"/>
      <c r="NCJ7" s="14"/>
      <c r="NCK7" s="14"/>
      <c r="NCL7" s="14"/>
      <c r="NCM7" s="14"/>
      <c r="NCN7" s="14"/>
      <c r="NCO7" s="14"/>
      <c r="NCP7" s="14"/>
      <c r="NCQ7" s="14"/>
      <c r="NCR7" s="14"/>
      <c r="NCS7" s="14"/>
      <c r="NCT7" s="14"/>
      <c r="NCU7" s="14"/>
      <c r="NCV7" s="14"/>
      <c r="NCW7" s="14"/>
      <c r="NCX7" s="14"/>
      <c r="NCY7" s="14"/>
      <c r="NCZ7" s="14"/>
      <c r="NDA7" s="14"/>
      <c r="NDB7" s="14"/>
      <c r="NDC7" s="14"/>
      <c r="NDD7" s="14"/>
      <c r="NDE7" s="14"/>
      <c r="NDF7" s="14"/>
      <c r="NDG7" s="14"/>
      <c r="NDH7" s="14"/>
      <c r="NDI7" s="14"/>
      <c r="NDJ7" s="14"/>
      <c r="NDK7" s="14"/>
      <c r="NDL7" s="14"/>
      <c r="NDM7" s="14"/>
      <c r="NDN7" s="14"/>
      <c r="NDO7" s="14"/>
      <c r="NDP7" s="14"/>
      <c r="NDQ7" s="14"/>
      <c r="NDR7" s="14"/>
      <c r="NDS7" s="14"/>
      <c r="NDT7" s="14"/>
      <c r="NDU7" s="14"/>
      <c r="NDV7" s="14"/>
      <c r="NDW7" s="14"/>
      <c r="NDX7" s="14"/>
      <c r="NDY7" s="14"/>
      <c r="NDZ7" s="14"/>
      <c r="NEA7" s="14"/>
      <c r="NEB7" s="14"/>
      <c r="NEC7" s="14"/>
      <c r="NED7" s="14"/>
      <c r="NEE7" s="14"/>
      <c r="NEF7" s="14"/>
      <c r="NEG7" s="14"/>
      <c r="NEH7" s="14"/>
      <c r="NEI7" s="14"/>
      <c r="NEJ7" s="14"/>
      <c r="NEK7" s="14"/>
      <c r="NEL7" s="14"/>
      <c r="NEM7" s="14"/>
      <c r="NEN7" s="14"/>
      <c r="NEO7" s="14"/>
      <c r="NEP7" s="14"/>
      <c r="NEQ7" s="14"/>
      <c r="NER7" s="14"/>
      <c r="NES7" s="14"/>
      <c r="NET7" s="14"/>
      <c r="NEU7" s="14"/>
      <c r="NEV7" s="14"/>
      <c r="NEW7" s="14"/>
      <c r="NEX7" s="14"/>
      <c r="NEY7" s="14"/>
      <c r="NEZ7" s="14"/>
      <c r="NFA7" s="14"/>
      <c r="NFB7" s="14"/>
      <c r="NFC7" s="14"/>
      <c r="NFD7" s="14"/>
      <c r="NFE7" s="14"/>
      <c r="NFF7" s="14"/>
      <c r="NFG7" s="14"/>
      <c r="NFH7" s="14"/>
      <c r="NFI7" s="14"/>
      <c r="NFJ7" s="14"/>
      <c r="NFK7" s="14"/>
      <c r="NFL7" s="14"/>
      <c r="NFM7" s="14"/>
      <c r="NFN7" s="14"/>
      <c r="NFO7" s="14"/>
      <c r="NFP7" s="14"/>
      <c r="NFQ7" s="14"/>
      <c r="NFR7" s="14"/>
      <c r="NFS7" s="14"/>
      <c r="NFT7" s="14"/>
      <c r="NFU7" s="14"/>
      <c r="NFV7" s="14"/>
      <c r="NFW7" s="14"/>
      <c r="NFX7" s="14"/>
      <c r="NFY7" s="14"/>
      <c r="NFZ7" s="14"/>
      <c r="NGA7" s="14"/>
      <c r="NGB7" s="14"/>
      <c r="NGC7" s="14"/>
      <c r="NGD7" s="14"/>
      <c r="NGE7" s="14"/>
      <c r="NGF7" s="14"/>
      <c r="NGG7" s="14"/>
      <c r="NGH7" s="14"/>
      <c r="NGI7" s="14"/>
      <c r="NGJ7" s="14"/>
      <c r="NGK7" s="14"/>
      <c r="NGL7" s="14"/>
      <c r="NGM7" s="14"/>
      <c r="NGN7" s="14"/>
      <c r="NGO7" s="14"/>
      <c r="NGP7" s="14"/>
      <c r="NGQ7" s="14"/>
      <c r="NGR7" s="14"/>
      <c r="NGS7" s="14"/>
      <c r="NGT7" s="14"/>
      <c r="NGU7" s="14"/>
      <c r="NGV7" s="14"/>
      <c r="NGW7" s="14"/>
      <c r="NGX7" s="14"/>
      <c r="NGY7" s="14"/>
      <c r="NGZ7" s="14"/>
      <c r="NHA7" s="14"/>
      <c r="NHB7" s="14"/>
      <c r="NHC7" s="14"/>
      <c r="NHD7" s="14"/>
      <c r="NHE7" s="14"/>
      <c r="NHF7" s="14"/>
      <c r="NHG7" s="14"/>
      <c r="NHH7" s="14"/>
      <c r="NHI7" s="14"/>
      <c r="NHJ7" s="14"/>
      <c r="NHK7" s="14"/>
      <c r="NHL7" s="14"/>
      <c r="NHM7" s="14"/>
      <c r="NHN7" s="14"/>
      <c r="NHO7" s="14"/>
      <c r="NHP7" s="14"/>
      <c r="NHQ7" s="14"/>
      <c r="NHR7" s="14"/>
      <c r="NHS7" s="14"/>
      <c r="NHT7" s="14"/>
      <c r="NHU7" s="14"/>
      <c r="NHV7" s="14"/>
      <c r="NHW7" s="14"/>
      <c r="NHX7" s="14"/>
      <c r="NHY7" s="14"/>
      <c r="NHZ7" s="14"/>
      <c r="NIA7" s="14"/>
      <c r="NIB7" s="14"/>
      <c r="NIC7" s="14"/>
      <c r="NID7" s="14"/>
      <c r="NIE7" s="14"/>
      <c r="NIF7" s="14"/>
      <c r="NIG7" s="14"/>
      <c r="NIH7" s="14"/>
      <c r="NII7" s="14"/>
      <c r="NIJ7" s="14"/>
      <c r="NIK7" s="14"/>
      <c r="NIL7" s="14"/>
      <c r="NIM7" s="14"/>
      <c r="NIN7" s="14"/>
      <c r="NIO7" s="14"/>
      <c r="NIP7" s="14"/>
      <c r="NIQ7" s="14"/>
      <c r="NIR7" s="14"/>
      <c r="NIS7" s="14"/>
      <c r="NIT7" s="14"/>
      <c r="NIU7" s="14"/>
      <c r="NIV7" s="14"/>
      <c r="NIW7" s="14"/>
      <c r="NIX7" s="14"/>
      <c r="NIY7" s="14"/>
      <c r="NIZ7" s="14"/>
      <c r="NJA7" s="14"/>
      <c r="NJB7" s="14"/>
      <c r="NJC7" s="14"/>
      <c r="NJD7" s="14"/>
      <c r="NJE7" s="14"/>
      <c r="NJF7" s="14"/>
      <c r="NJG7" s="14"/>
      <c r="NJH7" s="14"/>
      <c r="NJI7" s="14"/>
      <c r="NJJ7" s="14"/>
      <c r="NJK7" s="14"/>
      <c r="NJL7" s="14"/>
      <c r="NJM7" s="14"/>
      <c r="NJN7" s="14"/>
      <c r="NJO7" s="14"/>
      <c r="NJP7" s="14"/>
      <c r="NJQ7" s="14"/>
      <c r="NJR7" s="14"/>
      <c r="NJS7" s="14"/>
      <c r="NJT7" s="14"/>
      <c r="NJU7" s="14"/>
      <c r="NJV7" s="14"/>
      <c r="NJW7" s="14"/>
      <c r="NJX7" s="14"/>
      <c r="NJY7" s="14"/>
      <c r="NJZ7" s="14"/>
      <c r="NKA7" s="14"/>
      <c r="NKB7" s="14"/>
      <c r="NKC7" s="14"/>
      <c r="NKD7" s="14"/>
      <c r="NKE7" s="14"/>
      <c r="NKF7" s="14"/>
      <c r="NKG7" s="14"/>
      <c r="NKH7" s="14"/>
      <c r="NKI7" s="14"/>
      <c r="NKJ7" s="14"/>
      <c r="NKK7" s="14"/>
      <c r="NKL7" s="14"/>
      <c r="NKM7" s="14"/>
      <c r="NKN7" s="14"/>
      <c r="NKO7" s="14"/>
      <c r="NKP7" s="14"/>
      <c r="NKQ7" s="14"/>
      <c r="NKR7" s="14"/>
      <c r="NKS7" s="14"/>
      <c r="NKT7" s="14"/>
      <c r="NKU7" s="14"/>
      <c r="NKV7" s="14"/>
      <c r="NKW7" s="14"/>
      <c r="NKX7" s="14"/>
      <c r="NKY7" s="14"/>
      <c r="NKZ7" s="14"/>
      <c r="NLA7" s="14"/>
      <c r="NLB7" s="14"/>
      <c r="NLC7" s="14"/>
      <c r="NLD7" s="14"/>
      <c r="NLE7" s="14"/>
      <c r="NLF7" s="14"/>
      <c r="NLG7" s="14"/>
      <c r="NLH7" s="14"/>
      <c r="NLI7" s="14"/>
      <c r="NLJ7" s="14"/>
      <c r="NLK7" s="14"/>
      <c r="NLL7" s="14"/>
      <c r="NLM7" s="14"/>
      <c r="NLN7" s="14"/>
      <c r="NLO7" s="14"/>
      <c r="NLP7" s="14"/>
      <c r="NLQ7" s="14"/>
      <c r="NLR7" s="14"/>
      <c r="NLS7" s="14"/>
      <c r="NLT7" s="14"/>
      <c r="NLU7" s="14"/>
      <c r="NLV7" s="14"/>
      <c r="NLW7" s="14"/>
      <c r="NLX7" s="14"/>
      <c r="NLY7" s="14"/>
      <c r="NLZ7" s="14"/>
      <c r="NMA7" s="14"/>
      <c r="NMB7" s="14"/>
      <c r="NMC7" s="14"/>
      <c r="NMD7" s="14"/>
      <c r="NME7" s="14"/>
      <c r="NMF7" s="14"/>
      <c r="NMG7" s="14"/>
      <c r="NMH7" s="14"/>
      <c r="NMI7" s="14"/>
      <c r="NMJ7" s="14"/>
      <c r="NMK7" s="14"/>
      <c r="NML7" s="14"/>
      <c r="NMM7" s="14"/>
      <c r="NMN7" s="14"/>
      <c r="NMO7" s="14"/>
      <c r="NMP7" s="14"/>
      <c r="NMQ7" s="14"/>
      <c r="NMR7" s="14"/>
      <c r="NMS7" s="14"/>
      <c r="NMT7" s="14"/>
      <c r="NMU7" s="14"/>
      <c r="NMV7" s="14"/>
      <c r="NMW7" s="14"/>
      <c r="NMX7" s="14"/>
      <c r="NMY7" s="14"/>
      <c r="NMZ7" s="14"/>
      <c r="NNA7" s="14"/>
      <c r="NNB7" s="14"/>
      <c r="NNC7" s="14"/>
      <c r="NND7" s="14"/>
      <c r="NNE7" s="14"/>
      <c r="NNF7" s="14"/>
      <c r="NNG7" s="14"/>
      <c r="NNH7" s="14"/>
      <c r="NNI7" s="14"/>
      <c r="NNJ7" s="14"/>
      <c r="NNK7" s="14"/>
      <c r="NNL7" s="14"/>
      <c r="NNM7" s="14"/>
      <c r="NNN7" s="14"/>
      <c r="NNO7" s="14"/>
      <c r="NNP7" s="14"/>
      <c r="NNQ7" s="14"/>
      <c r="NNR7" s="14"/>
      <c r="NNS7" s="14"/>
      <c r="NNT7" s="14"/>
      <c r="NNU7" s="14"/>
      <c r="NNV7" s="14"/>
      <c r="NNW7" s="14"/>
      <c r="NNX7" s="14"/>
      <c r="NNY7" s="14"/>
      <c r="NNZ7" s="14"/>
      <c r="NOA7" s="14"/>
      <c r="NOB7" s="14"/>
      <c r="NOC7" s="14"/>
      <c r="NOD7" s="14"/>
      <c r="NOE7" s="14"/>
      <c r="NOF7" s="14"/>
      <c r="NOG7" s="14"/>
      <c r="NOH7" s="14"/>
      <c r="NOI7" s="14"/>
      <c r="NOJ7" s="14"/>
      <c r="NOK7" s="14"/>
      <c r="NOL7" s="14"/>
      <c r="NOM7" s="14"/>
      <c r="NON7" s="14"/>
      <c r="NOO7" s="14"/>
      <c r="NOP7" s="14"/>
      <c r="NOQ7" s="14"/>
      <c r="NOR7" s="14"/>
      <c r="NOS7" s="14"/>
      <c r="NOT7" s="14"/>
      <c r="NOU7" s="14"/>
      <c r="NOV7" s="14"/>
      <c r="NOW7" s="14"/>
      <c r="NOX7" s="14"/>
      <c r="NOY7" s="14"/>
      <c r="NOZ7" s="14"/>
      <c r="NPA7" s="14"/>
      <c r="NPB7" s="14"/>
      <c r="NPC7" s="14"/>
      <c r="NPD7" s="14"/>
      <c r="NPE7" s="14"/>
      <c r="NPF7" s="14"/>
      <c r="NPG7" s="14"/>
      <c r="NPH7" s="14"/>
      <c r="NPI7" s="14"/>
      <c r="NPJ7" s="14"/>
      <c r="NPK7" s="14"/>
      <c r="NPL7" s="14"/>
      <c r="NPM7" s="14"/>
      <c r="NPN7" s="14"/>
      <c r="NPO7" s="14"/>
      <c r="NPP7" s="14"/>
      <c r="NPQ7" s="14"/>
      <c r="NPR7" s="14"/>
      <c r="NPS7" s="14"/>
      <c r="NPT7" s="14"/>
      <c r="NPU7" s="14"/>
      <c r="NPV7" s="14"/>
      <c r="NPW7" s="14"/>
      <c r="NPX7" s="14"/>
      <c r="NPY7" s="14"/>
      <c r="NPZ7" s="14"/>
      <c r="NQA7" s="14"/>
      <c r="NQB7" s="14"/>
      <c r="NQC7" s="14"/>
      <c r="NQD7" s="14"/>
      <c r="NQE7" s="14"/>
      <c r="NQF7" s="14"/>
      <c r="NQG7" s="14"/>
      <c r="NQH7" s="14"/>
      <c r="NQI7" s="14"/>
      <c r="NQJ7" s="14"/>
      <c r="NQK7" s="14"/>
      <c r="NQL7" s="14"/>
      <c r="NQM7" s="14"/>
      <c r="NQN7" s="14"/>
      <c r="NQO7" s="14"/>
      <c r="NQP7" s="14"/>
      <c r="NQQ7" s="14"/>
      <c r="NQR7" s="14"/>
      <c r="NQS7" s="14"/>
      <c r="NQT7" s="14"/>
      <c r="NQU7" s="14"/>
      <c r="NQV7" s="14"/>
      <c r="NQW7" s="14"/>
      <c r="NQX7" s="14"/>
      <c r="NQY7" s="14"/>
      <c r="NQZ7" s="14"/>
      <c r="NRA7" s="14"/>
      <c r="NRB7" s="14"/>
      <c r="NRC7" s="14"/>
      <c r="NRD7" s="14"/>
      <c r="NRE7" s="14"/>
      <c r="NRF7" s="14"/>
      <c r="NRG7" s="14"/>
      <c r="NRH7" s="14"/>
      <c r="NRI7" s="14"/>
      <c r="NRJ7" s="14"/>
      <c r="NRK7" s="14"/>
      <c r="NRL7" s="14"/>
      <c r="NRM7" s="14"/>
      <c r="NRN7" s="14"/>
      <c r="NRO7" s="14"/>
      <c r="NRP7" s="14"/>
      <c r="NRQ7" s="14"/>
      <c r="NRR7" s="14"/>
      <c r="NRS7" s="14"/>
      <c r="NRT7" s="14"/>
      <c r="NRU7" s="14"/>
      <c r="NRV7" s="14"/>
      <c r="NRW7" s="14"/>
      <c r="NRX7" s="14"/>
      <c r="NRY7" s="14"/>
      <c r="NRZ7" s="14"/>
      <c r="NSA7" s="14"/>
      <c r="NSB7" s="14"/>
      <c r="NSC7" s="14"/>
      <c r="NSD7" s="14"/>
      <c r="NSE7" s="14"/>
      <c r="NSF7" s="14"/>
      <c r="NSG7" s="14"/>
      <c r="NSH7" s="14"/>
      <c r="NSI7" s="14"/>
      <c r="NSJ7" s="14"/>
      <c r="NSK7" s="14"/>
      <c r="NSL7" s="14"/>
      <c r="NSM7" s="14"/>
      <c r="NSN7" s="14"/>
      <c r="NSO7" s="14"/>
      <c r="NSP7" s="14"/>
      <c r="NSQ7" s="14"/>
      <c r="NSR7" s="14"/>
      <c r="NSS7" s="14"/>
      <c r="NST7" s="14"/>
      <c r="NSU7" s="14"/>
      <c r="NSV7" s="14"/>
      <c r="NSW7" s="14"/>
      <c r="NSX7" s="14"/>
      <c r="NSY7" s="14"/>
      <c r="NSZ7" s="14"/>
      <c r="NTA7" s="14"/>
      <c r="NTB7" s="14"/>
      <c r="NTC7" s="14"/>
      <c r="NTD7" s="14"/>
      <c r="NTE7" s="14"/>
      <c r="NTF7" s="14"/>
      <c r="NTG7" s="14"/>
      <c r="NTH7" s="14"/>
      <c r="NTI7" s="14"/>
      <c r="NTJ7" s="14"/>
      <c r="NTK7" s="14"/>
      <c r="NTL7" s="14"/>
      <c r="NTM7" s="14"/>
      <c r="NTN7" s="14"/>
      <c r="NTO7" s="14"/>
      <c r="NTP7" s="14"/>
      <c r="NTQ7" s="14"/>
      <c r="NTR7" s="14"/>
      <c r="NTS7" s="14"/>
      <c r="NTT7" s="14"/>
      <c r="NTU7" s="14"/>
      <c r="NTV7" s="14"/>
      <c r="NTW7" s="14"/>
      <c r="NTX7" s="14"/>
      <c r="NTY7" s="14"/>
      <c r="NTZ7" s="14"/>
      <c r="NUA7" s="14"/>
      <c r="NUB7" s="14"/>
      <c r="NUC7" s="14"/>
      <c r="NUD7" s="14"/>
      <c r="NUE7" s="14"/>
      <c r="NUF7" s="14"/>
      <c r="NUG7" s="14"/>
      <c r="NUH7" s="14"/>
      <c r="NUI7" s="14"/>
      <c r="NUJ7" s="14"/>
      <c r="NUK7" s="14"/>
      <c r="NUL7" s="14"/>
      <c r="NUM7" s="14"/>
      <c r="NUN7" s="14"/>
      <c r="NUO7" s="14"/>
      <c r="NUP7" s="14"/>
      <c r="NUQ7" s="14"/>
      <c r="NUR7" s="14"/>
      <c r="NUS7" s="14"/>
      <c r="NUT7" s="14"/>
      <c r="NUU7" s="14"/>
      <c r="NUV7" s="14"/>
      <c r="NUW7" s="14"/>
      <c r="NUX7" s="14"/>
      <c r="NUY7" s="14"/>
      <c r="NUZ7" s="14"/>
      <c r="NVA7" s="14"/>
      <c r="NVB7" s="14"/>
      <c r="NVC7" s="14"/>
      <c r="NVD7" s="14"/>
      <c r="NVE7" s="14"/>
      <c r="NVF7" s="14"/>
      <c r="NVG7" s="14"/>
      <c r="NVH7" s="14"/>
      <c r="NVI7" s="14"/>
      <c r="NVJ7" s="14"/>
      <c r="NVK7" s="14"/>
      <c r="NVL7" s="14"/>
      <c r="NVM7" s="14"/>
      <c r="NVN7" s="14"/>
      <c r="NVO7" s="14"/>
      <c r="NVP7" s="14"/>
      <c r="NVQ7" s="14"/>
      <c r="NVR7" s="14"/>
      <c r="NVS7" s="14"/>
      <c r="NVT7" s="14"/>
      <c r="NVU7" s="14"/>
      <c r="NVV7" s="14"/>
      <c r="NVW7" s="14"/>
      <c r="NVX7" s="14"/>
      <c r="NVY7" s="14"/>
      <c r="NVZ7" s="14"/>
      <c r="NWA7" s="14"/>
      <c r="NWB7" s="14"/>
      <c r="NWC7" s="14"/>
      <c r="NWD7" s="14"/>
      <c r="NWE7" s="14"/>
      <c r="NWF7" s="14"/>
      <c r="NWG7" s="14"/>
      <c r="NWH7" s="14"/>
      <c r="NWI7" s="14"/>
      <c r="NWJ7" s="14"/>
      <c r="NWK7" s="14"/>
      <c r="NWL7" s="14"/>
      <c r="NWM7" s="14"/>
      <c r="NWN7" s="14"/>
      <c r="NWO7" s="14"/>
      <c r="NWP7" s="14"/>
      <c r="NWQ7" s="14"/>
      <c r="NWR7" s="14"/>
      <c r="NWS7" s="14"/>
      <c r="NWT7" s="14"/>
      <c r="NWU7" s="14"/>
      <c r="NWV7" s="14"/>
      <c r="NWW7" s="14"/>
      <c r="NWX7" s="14"/>
      <c r="NWY7" s="14"/>
      <c r="NWZ7" s="14"/>
      <c r="NXA7" s="14"/>
      <c r="NXB7" s="14"/>
      <c r="NXC7" s="14"/>
      <c r="NXD7" s="14"/>
      <c r="NXE7" s="14"/>
      <c r="NXF7" s="14"/>
      <c r="NXG7" s="14"/>
      <c r="NXH7" s="14"/>
      <c r="NXI7" s="14"/>
      <c r="NXJ7" s="14"/>
      <c r="NXK7" s="14"/>
      <c r="NXL7" s="14"/>
      <c r="NXM7" s="14"/>
      <c r="NXN7" s="14"/>
      <c r="NXO7" s="14"/>
      <c r="NXP7" s="14"/>
      <c r="NXQ7" s="14"/>
      <c r="NXR7" s="14"/>
      <c r="NXS7" s="14"/>
      <c r="NXT7" s="14"/>
      <c r="NXU7" s="14"/>
      <c r="NXV7" s="14"/>
      <c r="NXW7" s="14"/>
      <c r="NXX7" s="14"/>
      <c r="NXY7" s="14"/>
      <c r="NXZ7" s="14"/>
      <c r="NYA7" s="14"/>
      <c r="NYB7" s="14"/>
      <c r="NYC7" s="14"/>
      <c r="NYD7" s="14"/>
      <c r="NYE7" s="14"/>
      <c r="NYF7" s="14"/>
      <c r="NYG7" s="14"/>
      <c r="NYH7" s="14"/>
      <c r="NYI7" s="14"/>
      <c r="NYJ7" s="14"/>
      <c r="NYK7" s="14"/>
      <c r="NYL7" s="14"/>
      <c r="NYM7" s="14"/>
      <c r="NYN7" s="14"/>
      <c r="NYO7" s="14"/>
      <c r="NYP7" s="14"/>
      <c r="NYQ7" s="14"/>
      <c r="NYR7" s="14"/>
      <c r="NYS7" s="14"/>
      <c r="NYT7" s="14"/>
      <c r="NYU7" s="14"/>
      <c r="NYV7" s="14"/>
      <c r="NYW7" s="14"/>
      <c r="NYX7" s="14"/>
      <c r="NYY7" s="14"/>
      <c r="NYZ7" s="14"/>
      <c r="NZA7" s="14"/>
      <c r="NZB7" s="14"/>
      <c r="NZC7" s="14"/>
      <c r="NZD7" s="14"/>
      <c r="NZE7" s="14"/>
      <c r="NZF7" s="14"/>
      <c r="NZG7" s="14"/>
      <c r="NZH7" s="14"/>
      <c r="NZI7" s="14"/>
      <c r="NZJ7" s="14"/>
      <c r="NZK7" s="14"/>
      <c r="NZL7" s="14"/>
      <c r="NZM7" s="14"/>
      <c r="NZN7" s="14"/>
      <c r="NZO7" s="14"/>
      <c r="NZP7" s="14"/>
      <c r="NZQ7" s="14"/>
      <c r="NZR7" s="14"/>
      <c r="NZS7" s="14"/>
      <c r="NZT7" s="14"/>
      <c r="NZU7" s="14"/>
      <c r="NZV7" s="14"/>
      <c r="NZW7" s="14"/>
      <c r="NZX7" s="14"/>
      <c r="NZY7" s="14"/>
      <c r="NZZ7" s="14"/>
      <c r="OAA7" s="14"/>
      <c r="OAB7" s="14"/>
      <c r="OAC7" s="14"/>
      <c r="OAD7" s="14"/>
      <c r="OAE7" s="14"/>
      <c r="OAF7" s="14"/>
      <c r="OAG7" s="14"/>
      <c r="OAH7" s="14"/>
      <c r="OAI7" s="14"/>
      <c r="OAJ7" s="14"/>
      <c r="OAK7" s="14"/>
      <c r="OAL7" s="14"/>
      <c r="OAM7" s="14"/>
      <c r="OAN7" s="14"/>
      <c r="OAO7" s="14"/>
      <c r="OAP7" s="14"/>
      <c r="OAQ7" s="14"/>
      <c r="OAR7" s="14"/>
      <c r="OAS7" s="14"/>
      <c r="OAT7" s="14"/>
      <c r="OAU7" s="14"/>
      <c r="OAV7" s="14"/>
      <c r="OAW7" s="14"/>
      <c r="OAX7" s="14"/>
      <c r="OAY7" s="14"/>
      <c r="OAZ7" s="14"/>
      <c r="OBA7" s="14"/>
      <c r="OBB7" s="14"/>
      <c r="OBC7" s="14"/>
      <c r="OBD7" s="14"/>
      <c r="OBE7" s="14"/>
      <c r="OBF7" s="14"/>
      <c r="OBG7" s="14"/>
      <c r="OBH7" s="14"/>
      <c r="OBI7" s="14"/>
      <c r="OBJ7" s="14"/>
      <c r="OBK7" s="14"/>
      <c r="OBL7" s="14"/>
      <c r="OBM7" s="14"/>
      <c r="OBN7" s="14"/>
      <c r="OBO7" s="14"/>
      <c r="OBP7" s="14"/>
      <c r="OBQ7" s="14"/>
      <c r="OBR7" s="14"/>
      <c r="OBS7" s="14"/>
      <c r="OBT7" s="14"/>
      <c r="OBU7" s="14"/>
      <c r="OBV7" s="14"/>
      <c r="OBW7" s="14"/>
      <c r="OBX7" s="14"/>
      <c r="OBY7" s="14"/>
      <c r="OBZ7" s="14"/>
      <c r="OCA7" s="14"/>
      <c r="OCB7" s="14"/>
      <c r="OCC7" s="14"/>
      <c r="OCD7" s="14"/>
      <c r="OCE7" s="14"/>
      <c r="OCF7" s="14"/>
      <c r="OCG7" s="14"/>
      <c r="OCH7" s="14"/>
      <c r="OCI7" s="14"/>
      <c r="OCJ7" s="14"/>
      <c r="OCK7" s="14"/>
      <c r="OCL7" s="14"/>
      <c r="OCM7" s="14"/>
      <c r="OCN7" s="14"/>
      <c r="OCO7" s="14"/>
      <c r="OCP7" s="14"/>
      <c r="OCQ7" s="14"/>
      <c r="OCR7" s="14"/>
      <c r="OCS7" s="14"/>
      <c r="OCT7" s="14"/>
      <c r="OCU7" s="14"/>
      <c r="OCV7" s="14"/>
      <c r="OCW7" s="14"/>
      <c r="OCX7" s="14"/>
      <c r="OCY7" s="14"/>
      <c r="OCZ7" s="14"/>
      <c r="ODA7" s="14"/>
      <c r="ODB7" s="14"/>
      <c r="ODC7" s="14"/>
      <c r="ODD7" s="14"/>
      <c r="ODE7" s="14"/>
      <c r="ODF7" s="14"/>
      <c r="ODG7" s="14"/>
      <c r="ODH7" s="14"/>
      <c r="ODI7" s="14"/>
      <c r="ODJ7" s="14"/>
      <c r="ODK7" s="14"/>
      <c r="ODL7" s="14"/>
      <c r="ODM7" s="14"/>
      <c r="ODN7" s="14"/>
      <c r="ODO7" s="14"/>
      <c r="ODP7" s="14"/>
      <c r="ODQ7" s="14"/>
      <c r="ODR7" s="14"/>
      <c r="ODS7" s="14"/>
      <c r="ODT7" s="14"/>
      <c r="ODU7" s="14"/>
      <c r="ODV7" s="14"/>
      <c r="ODW7" s="14"/>
      <c r="ODX7" s="14"/>
      <c r="ODY7" s="14"/>
      <c r="ODZ7" s="14"/>
      <c r="OEA7" s="14"/>
      <c r="OEB7" s="14"/>
      <c r="OEC7" s="14"/>
      <c r="OED7" s="14"/>
      <c r="OEE7" s="14"/>
      <c r="OEF7" s="14"/>
      <c r="OEG7" s="14"/>
      <c r="OEH7" s="14"/>
      <c r="OEI7" s="14"/>
      <c r="OEJ7" s="14"/>
      <c r="OEK7" s="14"/>
      <c r="OEL7" s="14"/>
      <c r="OEM7" s="14"/>
      <c r="OEN7" s="14"/>
      <c r="OEO7" s="14"/>
      <c r="OEP7" s="14"/>
      <c r="OEQ7" s="14"/>
      <c r="OER7" s="14"/>
      <c r="OES7" s="14"/>
      <c r="OET7" s="14"/>
      <c r="OEU7" s="14"/>
      <c r="OEV7" s="14"/>
      <c r="OEW7" s="14"/>
      <c r="OEX7" s="14"/>
      <c r="OEY7" s="14"/>
      <c r="OEZ7" s="14"/>
      <c r="OFA7" s="14"/>
      <c r="OFB7" s="14"/>
      <c r="OFC7" s="14"/>
      <c r="OFD7" s="14"/>
      <c r="OFE7" s="14"/>
      <c r="OFF7" s="14"/>
      <c r="OFG7" s="14"/>
      <c r="OFH7" s="14"/>
      <c r="OFI7" s="14"/>
      <c r="OFJ7" s="14"/>
      <c r="OFK7" s="14"/>
      <c r="OFL7" s="14"/>
      <c r="OFM7" s="14"/>
      <c r="OFN7" s="14"/>
      <c r="OFO7" s="14"/>
      <c r="OFP7" s="14"/>
      <c r="OFQ7" s="14"/>
      <c r="OFR7" s="14"/>
      <c r="OFS7" s="14"/>
      <c r="OFT7" s="14"/>
      <c r="OFU7" s="14"/>
      <c r="OFV7" s="14"/>
      <c r="OFW7" s="14"/>
      <c r="OFX7" s="14"/>
      <c r="OFY7" s="14"/>
      <c r="OFZ7" s="14"/>
      <c r="OGA7" s="14"/>
      <c r="OGB7" s="14"/>
      <c r="OGC7" s="14"/>
      <c r="OGD7" s="14"/>
      <c r="OGE7" s="14"/>
      <c r="OGF7" s="14"/>
      <c r="OGG7" s="14"/>
      <c r="OGH7" s="14"/>
      <c r="OGI7" s="14"/>
      <c r="OGJ7" s="14"/>
      <c r="OGK7" s="14"/>
      <c r="OGL7" s="14"/>
      <c r="OGM7" s="14"/>
      <c r="OGN7" s="14"/>
      <c r="OGO7" s="14"/>
      <c r="OGP7" s="14"/>
      <c r="OGQ7" s="14"/>
      <c r="OGR7" s="14"/>
      <c r="OGS7" s="14"/>
      <c r="OGT7" s="14"/>
      <c r="OGU7" s="14"/>
      <c r="OGV7" s="14"/>
      <c r="OGW7" s="14"/>
      <c r="OGX7" s="14"/>
      <c r="OGY7" s="14"/>
      <c r="OGZ7" s="14"/>
      <c r="OHA7" s="14"/>
      <c r="OHB7" s="14"/>
      <c r="OHC7" s="14"/>
      <c r="OHD7" s="14"/>
      <c r="OHE7" s="14"/>
      <c r="OHF7" s="14"/>
      <c r="OHG7" s="14"/>
      <c r="OHH7" s="14"/>
      <c r="OHI7" s="14"/>
      <c r="OHJ7" s="14"/>
      <c r="OHK7" s="14"/>
      <c r="OHL7" s="14"/>
      <c r="OHM7" s="14"/>
      <c r="OHN7" s="14"/>
      <c r="OHO7" s="14"/>
      <c r="OHP7" s="14"/>
      <c r="OHQ7" s="14"/>
      <c r="OHR7" s="14"/>
      <c r="OHS7" s="14"/>
      <c r="OHT7" s="14"/>
      <c r="OHU7" s="14"/>
      <c r="OHV7" s="14"/>
      <c r="OHW7" s="14"/>
      <c r="OHX7" s="14"/>
      <c r="OHY7" s="14"/>
      <c r="OHZ7" s="14"/>
      <c r="OIA7" s="14"/>
      <c r="OIB7" s="14"/>
      <c r="OIC7" s="14"/>
      <c r="OID7" s="14"/>
      <c r="OIE7" s="14"/>
      <c r="OIF7" s="14"/>
      <c r="OIG7" s="14"/>
      <c r="OIH7" s="14"/>
      <c r="OII7" s="14"/>
      <c r="OIJ7" s="14"/>
      <c r="OIK7" s="14"/>
      <c r="OIL7" s="14"/>
      <c r="OIM7" s="14"/>
      <c r="OIN7" s="14"/>
      <c r="OIO7" s="14"/>
      <c r="OIP7" s="14"/>
      <c r="OIQ7" s="14"/>
      <c r="OIR7" s="14"/>
      <c r="OIS7" s="14"/>
      <c r="OIT7" s="14"/>
      <c r="OIU7" s="14"/>
      <c r="OIV7" s="14"/>
      <c r="OIW7" s="14"/>
      <c r="OIX7" s="14"/>
      <c r="OIY7" s="14"/>
      <c r="OIZ7" s="14"/>
      <c r="OJA7" s="14"/>
      <c r="OJB7" s="14"/>
      <c r="OJC7" s="14"/>
      <c r="OJD7" s="14"/>
      <c r="OJE7" s="14"/>
      <c r="OJF7" s="14"/>
      <c r="OJG7" s="14"/>
      <c r="OJH7" s="14"/>
      <c r="OJI7" s="14"/>
      <c r="OJJ7" s="14"/>
      <c r="OJK7" s="14"/>
      <c r="OJL7" s="14"/>
      <c r="OJM7" s="14"/>
      <c r="OJN7" s="14"/>
      <c r="OJO7" s="14"/>
      <c r="OJP7" s="14"/>
      <c r="OJQ7" s="14"/>
      <c r="OJR7" s="14"/>
      <c r="OJS7" s="14"/>
      <c r="OJT7" s="14"/>
      <c r="OJU7" s="14"/>
      <c r="OJV7" s="14"/>
      <c r="OJW7" s="14"/>
      <c r="OJX7" s="14"/>
      <c r="OJY7" s="14"/>
      <c r="OJZ7" s="14"/>
      <c r="OKA7" s="14"/>
      <c r="OKB7" s="14"/>
      <c r="OKC7" s="14"/>
      <c r="OKD7" s="14"/>
      <c r="OKE7" s="14"/>
      <c r="OKF7" s="14"/>
      <c r="OKG7" s="14"/>
      <c r="OKH7" s="14"/>
      <c r="OKI7" s="14"/>
      <c r="OKJ7" s="14"/>
      <c r="OKK7" s="14"/>
      <c r="OKL7" s="14"/>
      <c r="OKM7" s="14"/>
      <c r="OKN7" s="14"/>
      <c r="OKO7" s="14"/>
      <c r="OKP7" s="14"/>
      <c r="OKQ7" s="14"/>
      <c r="OKR7" s="14"/>
      <c r="OKS7" s="14"/>
      <c r="OKT7" s="14"/>
      <c r="OKU7" s="14"/>
      <c r="OKV7" s="14"/>
      <c r="OKW7" s="14"/>
      <c r="OKX7" s="14"/>
      <c r="OKY7" s="14"/>
      <c r="OKZ7" s="14"/>
      <c r="OLA7" s="14"/>
      <c r="OLB7" s="14"/>
      <c r="OLC7" s="14"/>
      <c r="OLD7" s="14"/>
      <c r="OLE7" s="14"/>
      <c r="OLF7" s="14"/>
      <c r="OLG7" s="14"/>
      <c r="OLH7" s="14"/>
      <c r="OLI7" s="14"/>
      <c r="OLJ7" s="14"/>
      <c r="OLK7" s="14"/>
      <c r="OLL7" s="14"/>
      <c r="OLM7" s="14"/>
      <c r="OLN7" s="14"/>
      <c r="OLO7" s="14"/>
      <c r="OLP7" s="14"/>
      <c r="OLQ7" s="14"/>
      <c r="OLR7" s="14"/>
      <c r="OLS7" s="14"/>
      <c r="OLT7" s="14"/>
      <c r="OLU7" s="14"/>
      <c r="OLV7" s="14"/>
      <c r="OLW7" s="14"/>
      <c r="OLX7" s="14"/>
      <c r="OLY7" s="14"/>
      <c r="OLZ7" s="14"/>
      <c r="OMA7" s="14"/>
      <c r="OMB7" s="14"/>
      <c r="OMC7" s="14"/>
      <c r="OMD7" s="14"/>
      <c r="OME7" s="14"/>
      <c r="OMF7" s="14"/>
      <c r="OMG7" s="14"/>
      <c r="OMH7" s="14"/>
      <c r="OMI7" s="14"/>
      <c r="OMJ7" s="14"/>
      <c r="OMK7" s="14"/>
      <c r="OML7" s="14"/>
      <c r="OMM7" s="14"/>
      <c r="OMN7" s="14"/>
      <c r="OMO7" s="14"/>
      <c r="OMP7" s="14"/>
      <c r="OMQ7" s="14"/>
      <c r="OMR7" s="14"/>
      <c r="OMS7" s="14"/>
      <c r="OMT7" s="14"/>
      <c r="OMU7" s="14"/>
      <c r="OMV7" s="14"/>
      <c r="OMW7" s="14"/>
      <c r="OMX7" s="14"/>
      <c r="OMY7" s="14"/>
      <c r="OMZ7" s="14"/>
      <c r="ONA7" s="14"/>
      <c r="ONB7" s="14"/>
      <c r="ONC7" s="14"/>
      <c r="OND7" s="14"/>
      <c r="ONE7" s="14"/>
      <c r="ONF7" s="14"/>
      <c r="ONG7" s="14"/>
      <c r="ONH7" s="14"/>
      <c r="ONI7" s="14"/>
      <c r="ONJ7" s="14"/>
      <c r="ONK7" s="14"/>
      <c r="ONL7" s="14"/>
      <c r="ONM7" s="14"/>
      <c r="ONN7" s="14"/>
      <c r="ONO7" s="14"/>
      <c r="ONP7" s="14"/>
      <c r="ONQ7" s="14"/>
      <c r="ONR7" s="14"/>
      <c r="ONS7" s="14"/>
      <c r="ONT7" s="14"/>
      <c r="ONU7" s="14"/>
      <c r="ONV7" s="14"/>
      <c r="ONW7" s="14"/>
      <c r="ONX7" s="14"/>
      <c r="ONY7" s="14"/>
      <c r="ONZ7" s="14"/>
      <c r="OOA7" s="14"/>
      <c r="OOB7" s="14"/>
      <c r="OOC7" s="14"/>
      <c r="OOD7" s="14"/>
      <c r="OOE7" s="14"/>
      <c r="OOF7" s="14"/>
      <c r="OOG7" s="14"/>
      <c r="OOH7" s="14"/>
      <c r="OOI7" s="14"/>
      <c r="OOJ7" s="14"/>
      <c r="OOK7" s="14"/>
      <c r="OOL7" s="14"/>
      <c r="OOM7" s="14"/>
      <c r="OON7" s="14"/>
      <c r="OOO7" s="14"/>
      <c r="OOP7" s="14"/>
      <c r="OOQ7" s="14"/>
      <c r="OOR7" s="14"/>
      <c r="OOS7" s="14"/>
      <c r="OOT7" s="14"/>
      <c r="OOU7" s="14"/>
      <c r="OOV7" s="14"/>
      <c r="OOW7" s="14"/>
      <c r="OOX7" s="14"/>
      <c r="OOY7" s="14"/>
      <c r="OOZ7" s="14"/>
      <c r="OPA7" s="14"/>
      <c r="OPB7" s="14"/>
      <c r="OPC7" s="14"/>
      <c r="OPD7" s="14"/>
      <c r="OPE7" s="14"/>
      <c r="OPF7" s="14"/>
      <c r="OPG7" s="14"/>
      <c r="OPH7" s="14"/>
      <c r="OPI7" s="14"/>
      <c r="OPJ7" s="14"/>
      <c r="OPK7" s="14"/>
      <c r="OPL7" s="14"/>
      <c r="OPM7" s="14"/>
      <c r="OPN7" s="14"/>
      <c r="OPO7" s="14"/>
      <c r="OPP7" s="14"/>
      <c r="OPQ7" s="14"/>
      <c r="OPR7" s="14"/>
      <c r="OPS7" s="14"/>
      <c r="OPT7" s="14"/>
      <c r="OPU7" s="14"/>
      <c r="OPV7" s="14"/>
      <c r="OPW7" s="14"/>
      <c r="OPX7" s="14"/>
      <c r="OPY7" s="14"/>
      <c r="OPZ7" s="14"/>
      <c r="OQA7" s="14"/>
      <c r="OQB7" s="14"/>
      <c r="OQC7" s="14"/>
      <c r="OQD7" s="14"/>
      <c r="OQE7" s="14"/>
      <c r="OQF7" s="14"/>
      <c r="OQG7" s="14"/>
      <c r="OQH7" s="14"/>
      <c r="OQI7" s="14"/>
      <c r="OQJ7" s="14"/>
      <c r="OQK7" s="14"/>
      <c r="OQL7" s="14"/>
      <c r="OQM7" s="14"/>
      <c r="OQN7" s="14"/>
      <c r="OQO7" s="14"/>
      <c r="OQP7" s="14"/>
      <c r="OQQ7" s="14"/>
      <c r="OQR7" s="14"/>
      <c r="OQS7" s="14"/>
      <c r="OQT7" s="14"/>
      <c r="OQU7" s="14"/>
      <c r="OQV7" s="14"/>
      <c r="OQW7" s="14"/>
      <c r="OQX7" s="14"/>
      <c r="OQY7" s="14"/>
      <c r="OQZ7" s="14"/>
      <c r="ORA7" s="14"/>
      <c r="ORB7" s="14"/>
      <c r="ORC7" s="14"/>
      <c r="ORD7" s="14"/>
      <c r="ORE7" s="14"/>
      <c r="ORF7" s="14"/>
      <c r="ORG7" s="14"/>
      <c r="ORH7" s="14"/>
      <c r="ORI7" s="14"/>
      <c r="ORJ7" s="14"/>
      <c r="ORK7" s="14"/>
      <c r="ORL7" s="14"/>
      <c r="ORM7" s="14"/>
      <c r="ORN7" s="14"/>
      <c r="ORO7" s="14"/>
      <c r="ORP7" s="14"/>
      <c r="ORQ7" s="14"/>
      <c r="ORR7" s="14"/>
      <c r="ORS7" s="14"/>
      <c r="ORT7" s="14"/>
      <c r="ORU7" s="14"/>
      <c r="ORV7" s="14"/>
      <c r="ORW7" s="14"/>
      <c r="ORX7" s="14"/>
      <c r="ORY7" s="14"/>
      <c r="ORZ7" s="14"/>
      <c r="OSA7" s="14"/>
      <c r="OSB7" s="14"/>
      <c r="OSC7" s="14"/>
      <c r="OSD7" s="14"/>
      <c r="OSE7" s="14"/>
      <c r="OSF7" s="14"/>
      <c r="OSG7" s="14"/>
      <c r="OSH7" s="14"/>
      <c r="OSI7" s="14"/>
      <c r="OSJ7" s="14"/>
      <c r="OSK7" s="14"/>
      <c r="OSL7" s="14"/>
      <c r="OSM7" s="14"/>
      <c r="OSN7" s="14"/>
      <c r="OSO7" s="14"/>
      <c r="OSP7" s="14"/>
      <c r="OSQ7" s="14"/>
      <c r="OSR7" s="14"/>
      <c r="OSS7" s="14"/>
      <c r="OST7" s="14"/>
      <c r="OSU7" s="14"/>
      <c r="OSV7" s="14"/>
      <c r="OSW7" s="14"/>
      <c r="OSX7" s="14"/>
      <c r="OSY7" s="14"/>
      <c r="OSZ7" s="14"/>
      <c r="OTA7" s="14"/>
      <c r="OTB7" s="14"/>
      <c r="OTC7" s="14"/>
      <c r="OTD7" s="14"/>
      <c r="OTE7" s="14"/>
      <c r="OTF7" s="14"/>
      <c r="OTG7" s="14"/>
      <c r="OTH7" s="14"/>
      <c r="OTI7" s="14"/>
      <c r="OTJ7" s="14"/>
      <c r="OTK7" s="14"/>
      <c r="OTL7" s="14"/>
      <c r="OTM7" s="14"/>
      <c r="OTN7" s="14"/>
      <c r="OTO7" s="14"/>
      <c r="OTP7" s="14"/>
      <c r="OTQ7" s="14"/>
      <c r="OTR7" s="14"/>
      <c r="OTS7" s="14"/>
      <c r="OTT7" s="14"/>
      <c r="OTU7" s="14"/>
      <c r="OTV7" s="14"/>
      <c r="OTW7" s="14"/>
      <c r="OTX7" s="14"/>
      <c r="OTY7" s="14"/>
      <c r="OTZ7" s="14"/>
      <c r="OUA7" s="14"/>
      <c r="OUB7" s="14"/>
      <c r="OUC7" s="14"/>
      <c r="OUD7" s="14"/>
      <c r="OUE7" s="14"/>
      <c r="OUF7" s="14"/>
      <c r="OUG7" s="14"/>
      <c r="OUH7" s="14"/>
      <c r="OUI7" s="14"/>
      <c r="OUJ7" s="14"/>
      <c r="OUK7" s="14"/>
      <c r="OUL7" s="14"/>
      <c r="OUM7" s="14"/>
      <c r="OUN7" s="14"/>
      <c r="OUO7" s="14"/>
      <c r="OUP7" s="14"/>
      <c r="OUQ7" s="14"/>
      <c r="OUR7" s="14"/>
      <c r="OUS7" s="14"/>
      <c r="OUT7" s="14"/>
      <c r="OUU7" s="14"/>
      <c r="OUV7" s="14"/>
      <c r="OUW7" s="14"/>
      <c r="OUX7" s="14"/>
      <c r="OUY7" s="14"/>
      <c r="OUZ7" s="14"/>
      <c r="OVA7" s="14"/>
      <c r="OVB7" s="14"/>
      <c r="OVC7" s="14"/>
      <c r="OVD7" s="14"/>
      <c r="OVE7" s="14"/>
      <c r="OVF7" s="14"/>
      <c r="OVG7" s="14"/>
      <c r="OVH7" s="14"/>
      <c r="OVI7" s="14"/>
      <c r="OVJ7" s="14"/>
      <c r="OVK7" s="14"/>
      <c r="OVL7" s="14"/>
      <c r="OVM7" s="14"/>
      <c r="OVN7" s="14"/>
      <c r="OVO7" s="14"/>
      <c r="OVP7" s="14"/>
      <c r="OVQ7" s="14"/>
      <c r="OVR7" s="14"/>
      <c r="OVS7" s="14"/>
      <c r="OVT7" s="14"/>
      <c r="OVU7" s="14"/>
      <c r="OVV7" s="14"/>
      <c r="OVW7" s="14"/>
      <c r="OVX7" s="14"/>
      <c r="OVY7" s="14"/>
      <c r="OVZ7" s="14"/>
      <c r="OWA7" s="14"/>
      <c r="OWB7" s="14"/>
      <c r="OWC7" s="14"/>
      <c r="OWD7" s="14"/>
      <c r="OWE7" s="14"/>
      <c r="OWF7" s="14"/>
      <c r="OWG7" s="14"/>
      <c r="OWH7" s="14"/>
      <c r="OWI7" s="14"/>
      <c r="OWJ7" s="14"/>
      <c r="OWK7" s="14"/>
      <c r="OWL7" s="14"/>
      <c r="OWM7" s="14"/>
      <c r="OWN7" s="14"/>
      <c r="OWO7" s="14"/>
      <c r="OWP7" s="14"/>
      <c r="OWQ7" s="14"/>
      <c r="OWR7" s="14"/>
      <c r="OWS7" s="14"/>
      <c r="OWT7" s="14"/>
      <c r="OWU7" s="14"/>
      <c r="OWV7" s="14"/>
      <c r="OWW7" s="14"/>
      <c r="OWX7" s="14"/>
      <c r="OWY7" s="14"/>
      <c r="OWZ7" s="14"/>
      <c r="OXA7" s="14"/>
      <c r="OXB7" s="14"/>
      <c r="OXC7" s="14"/>
      <c r="OXD7" s="14"/>
      <c r="OXE7" s="14"/>
      <c r="OXF7" s="14"/>
      <c r="OXG7" s="14"/>
      <c r="OXH7" s="14"/>
      <c r="OXI7" s="14"/>
      <c r="OXJ7" s="14"/>
      <c r="OXK7" s="14"/>
      <c r="OXL7" s="14"/>
      <c r="OXM7" s="14"/>
      <c r="OXN7" s="14"/>
      <c r="OXO7" s="14"/>
      <c r="OXP7" s="14"/>
      <c r="OXQ7" s="14"/>
      <c r="OXR7" s="14"/>
      <c r="OXS7" s="14"/>
      <c r="OXT7" s="14"/>
      <c r="OXU7" s="14"/>
      <c r="OXV7" s="14"/>
      <c r="OXW7" s="14"/>
      <c r="OXX7" s="14"/>
      <c r="OXY7" s="14"/>
      <c r="OXZ7" s="14"/>
      <c r="OYA7" s="14"/>
      <c r="OYB7" s="14"/>
      <c r="OYC7" s="14"/>
      <c r="OYD7" s="14"/>
      <c r="OYE7" s="14"/>
      <c r="OYF7" s="14"/>
      <c r="OYG7" s="14"/>
      <c r="OYH7" s="14"/>
      <c r="OYI7" s="14"/>
      <c r="OYJ7" s="14"/>
      <c r="OYK7" s="14"/>
      <c r="OYL7" s="14"/>
      <c r="OYM7" s="14"/>
      <c r="OYN7" s="14"/>
      <c r="OYO7" s="14"/>
      <c r="OYP7" s="14"/>
      <c r="OYQ7" s="14"/>
      <c r="OYR7" s="14"/>
      <c r="OYS7" s="14"/>
      <c r="OYT7" s="14"/>
      <c r="OYU7" s="14"/>
      <c r="OYV7" s="14"/>
      <c r="OYW7" s="14"/>
      <c r="OYX7" s="14"/>
      <c r="OYY7" s="14"/>
      <c r="OYZ7" s="14"/>
      <c r="OZA7" s="14"/>
      <c r="OZB7" s="14"/>
      <c r="OZC7" s="14"/>
      <c r="OZD7" s="14"/>
      <c r="OZE7" s="14"/>
      <c r="OZF7" s="14"/>
      <c r="OZG7" s="14"/>
      <c r="OZH7" s="14"/>
      <c r="OZI7" s="14"/>
      <c r="OZJ7" s="14"/>
      <c r="OZK7" s="14"/>
      <c r="OZL7" s="14"/>
      <c r="OZM7" s="14"/>
      <c r="OZN7" s="14"/>
      <c r="OZO7" s="14"/>
      <c r="OZP7" s="14"/>
      <c r="OZQ7" s="14"/>
      <c r="OZR7" s="14"/>
      <c r="OZS7" s="14"/>
      <c r="OZT7" s="14"/>
      <c r="OZU7" s="14"/>
      <c r="OZV7" s="14"/>
      <c r="OZW7" s="14"/>
      <c r="OZX7" s="14"/>
      <c r="OZY7" s="14"/>
      <c r="OZZ7" s="14"/>
      <c r="PAA7" s="14"/>
      <c r="PAB7" s="14"/>
      <c r="PAC7" s="14"/>
      <c r="PAD7" s="14"/>
      <c r="PAE7" s="14"/>
      <c r="PAF7" s="14"/>
      <c r="PAG7" s="14"/>
      <c r="PAH7" s="14"/>
      <c r="PAI7" s="14"/>
      <c r="PAJ7" s="14"/>
      <c r="PAK7" s="14"/>
      <c r="PAL7" s="14"/>
      <c r="PAM7" s="14"/>
      <c r="PAN7" s="14"/>
      <c r="PAO7" s="14"/>
      <c r="PAP7" s="14"/>
      <c r="PAQ7" s="14"/>
      <c r="PAR7" s="14"/>
      <c r="PAS7" s="14"/>
      <c r="PAT7" s="14"/>
      <c r="PAU7" s="14"/>
      <c r="PAV7" s="14"/>
      <c r="PAW7" s="14"/>
      <c r="PAX7" s="14"/>
      <c r="PAY7" s="14"/>
      <c r="PAZ7" s="14"/>
      <c r="PBA7" s="14"/>
      <c r="PBB7" s="14"/>
      <c r="PBC7" s="14"/>
      <c r="PBD7" s="14"/>
      <c r="PBE7" s="14"/>
      <c r="PBF7" s="14"/>
      <c r="PBG7" s="14"/>
      <c r="PBH7" s="14"/>
      <c r="PBI7" s="14"/>
      <c r="PBJ7" s="14"/>
      <c r="PBK7" s="14"/>
      <c r="PBL7" s="14"/>
      <c r="PBM7" s="14"/>
      <c r="PBN7" s="14"/>
      <c r="PBO7" s="14"/>
      <c r="PBP7" s="14"/>
      <c r="PBQ7" s="14"/>
      <c r="PBR7" s="14"/>
      <c r="PBS7" s="14"/>
      <c r="PBT7" s="14"/>
      <c r="PBU7" s="14"/>
      <c r="PBV7" s="14"/>
      <c r="PBW7" s="14"/>
      <c r="PBX7" s="14"/>
      <c r="PBY7" s="14"/>
      <c r="PBZ7" s="14"/>
      <c r="PCA7" s="14"/>
      <c r="PCB7" s="14"/>
      <c r="PCC7" s="14"/>
      <c r="PCD7" s="14"/>
      <c r="PCE7" s="14"/>
      <c r="PCF7" s="14"/>
      <c r="PCG7" s="14"/>
      <c r="PCH7" s="14"/>
      <c r="PCI7" s="14"/>
      <c r="PCJ7" s="14"/>
      <c r="PCK7" s="14"/>
      <c r="PCL7" s="14"/>
      <c r="PCM7" s="14"/>
      <c r="PCN7" s="14"/>
      <c r="PCO7" s="14"/>
      <c r="PCP7" s="14"/>
      <c r="PCQ7" s="14"/>
      <c r="PCR7" s="14"/>
      <c r="PCS7" s="14"/>
      <c r="PCT7" s="14"/>
      <c r="PCU7" s="14"/>
      <c r="PCV7" s="14"/>
      <c r="PCW7" s="14"/>
      <c r="PCX7" s="14"/>
      <c r="PCY7" s="14"/>
      <c r="PCZ7" s="14"/>
      <c r="PDA7" s="14"/>
      <c r="PDB7" s="14"/>
      <c r="PDC7" s="14"/>
      <c r="PDD7" s="14"/>
      <c r="PDE7" s="14"/>
      <c r="PDF7" s="14"/>
      <c r="PDG7" s="14"/>
      <c r="PDH7" s="14"/>
      <c r="PDI7" s="14"/>
      <c r="PDJ7" s="14"/>
      <c r="PDK7" s="14"/>
      <c r="PDL7" s="14"/>
      <c r="PDM7" s="14"/>
      <c r="PDN7" s="14"/>
      <c r="PDO7" s="14"/>
      <c r="PDP7" s="14"/>
      <c r="PDQ7" s="14"/>
      <c r="PDR7" s="14"/>
      <c r="PDS7" s="14"/>
      <c r="PDT7" s="14"/>
      <c r="PDU7" s="14"/>
      <c r="PDV7" s="14"/>
      <c r="PDW7" s="14"/>
      <c r="PDX7" s="14"/>
      <c r="PDY7" s="14"/>
      <c r="PDZ7" s="14"/>
      <c r="PEA7" s="14"/>
      <c r="PEB7" s="14"/>
      <c r="PEC7" s="14"/>
      <c r="PED7" s="14"/>
      <c r="PEE7" s="14"/>
      <c r="PEF7" s="14"/>
      <c r="PEG7" s="14"/>
      <c r="PEH7" s="14"/>
      <c r="PEI7" s="14"/>
      <c r="PEJ7" s="14"/>
      <c r="PEK7" s="14"/>
      <c r="PEL7" s="14"/>
      <c r="PEM7" s="14"/>
      <c r="PEN7" s="14"/>
      <c r="PEO7" s="14"/>
      <c r="PEP7" s="14"/>
      <c r="PEQ7" s="14"/>
      <c r="PER7" s="14"/>
      <c r="PES7" s="14"/>
      <c r="PET7" s="14"/>
      <c r="PEU7" s="14"/>
      <c r="PEV7" s="14"/>
      <c r="PEW7" s="14"/>
      <c r="PEX7" s="14"/>
      <c r="PEY7" s="14"/>
      <c r="PEZ7" s="14"/>
      <c r="PFA7" s="14"/>
      <c r="PFB7" s="14"/>
      <c r="PFC7" s="14"/>
      <c r="PFD7" s="14"/>
      <c r="PFE7" s="14"/>
      <c r="PFF7" s="14"/>
      <c r="PFG7" s="14"/>
      <c r="PFH7" s="14"/>
      <c r="PFI7" s="14"/>
      <c r="PFJ7" s="14"/>
      <c r="PFK7" s="14"/>
      <c r="PFL7" s="14"/>
      <c r="PFM7" s="14"/>
      <c r="PFN7" s="14"/>
      <c r="PFO7" s="14"/>
      <c r="PFP7" s="14"/>
      <c r="PFQ7" s="14"/>
      <c r="PFR7" s="14"/>
      <c r="PFS7" s="14"/>
      <c r="PFT7" s="14"/>
      <c r="PFU7" s="14"/>
      <c r="PFV7" s="14"/>
      <c r="PFW7" s="14"/>
      <c r="PFX7" s="14"/>
      <c r="PFY7" s="14"/>
      <c r="PFZ7" s="14"/>
      <c r="PGA7" s="14"/>
      <c r="PGB7" s="14"/>
      <c r="PGC7" s="14"/>
      <c r="PGD7" s="14"/>
      <c r="PGE7" s="14"/>
      <c r="PGF7" s="14"/>
      <c r="PGG7" s="14"/>
      <c r="PGH7" s="14"/>
      <c r="PGI7" s="14"/>
      <c r="PGJ7" s="14"/>
      <c r="PGK7" s="14"/>
      <c r="PGL7" s="14"/>
      <c r="PGM7" s="14"/>
      <c r="PGN7" s="14"/>
      <c r="PGO7" s="14"/>
      <c r="PGP7" s="14"/>
      <c r="PGQ7" s="14"/>
      <c r="PGR7" s="14"/>
      <c r="PGS7" s="14"/>
      <c r="PGT7" s="14"/>
      <c r="PGU7" s="14"/>
      <c r="PGV7" s="14"/>
      <c r="PGW7" s="14"/>
      <c r="PGX7" s="14"/>
      <c r="PGY7" s="14"/>
      <c r="PGZ7" s="14"/>
      <c r="PHA7" s="14"/>
      <c r="PHB7" s="14"/>
      <c r="PHC7" s="14"/>
      <c r="PHD7" s="14"/>
      <c r="PHE7" s="14"/>
      <c r="PHF7" s="14"/>
      <c r="PHG7" s="14"/>
      <c r="PHH7" s="14"/>
      <c r="PHI7" s="14"/>
      <c r="PHJ7" s="14"/>
      <c r="PHK7" s="14"/>
      <c r="PHL7" s="14"/>
      <c r="PHM7" s="14"/>
      <c r="PHN7" s="14"/>
      <c r="PHO7" s="14"/>
      <c r="PHP7" s="14"/>
      <c r="PHQ7" s="14"/>
      <c r="PHR7" s="14"/>
      <c r="PHS7" s="14"/>
      <c r="PHT7" s="14"/>
      <c r="PHU7" s="14"/>
      <c r="PHV7" s="14"/>
      <c r="PHW7" s="14"/>
      <c r="PHX7" s="14"/>
      <c r="PHY7" s="14"/>
      <c r="PHZ7" s="14"/>
      <c r="PIA7" s="14"/>
      <c r="PIB7" s="14"/>
      <c r="PIC7" s="14"/>
      <c r="PID7" s="14"/>
      <c r="PIE7" s="14"/>
      <c r="PIF7" s="14"/>
      <c r="PIG7" s="14"/>
      <c r="PIH7" s="14"/>
      <c r="PII7" s="14"/>
      <c r="PIJ7" s="14"/>
      <c r="PIK7" s="14"/>
      <c r="PIL7" s="14"/>
      <c r="PIM7" s="14"/>
      <c r="PIN7" s="14"/>
      <c r="PIO7" s="14"/>
      <c r="PIP7" s="14"/>
      <c r="PIQ7" s="14"/>
      <c r="PIR7" s="14"/>
      <c r="PIS7" s="14"/>
      <c r="PIT7" s="14"/>
      <c r="PIU7" s="14"/>
      <c r="PIV7" s="14"/>
      <c r="PIW7" s="14"/>
      <c r="PIX7" s="14"/>
      <c r="PIY7" s="14"/>
      <c r="PIZ7" s="14"/>
      <c r="PJA7" s="14"/>
      <c r="PJB7" s="14"/>
      <c r="PJC7" s="14"/>
      <c r="PJD7" s="14"/>
      <c r="PJE7" s="14"/>
      <c r="PJF7" s="14"/>
      <c r="PJG7" s="14"/>
      <c r="PJH7" s="14"/>
      <c r="PJI7" s="14"/>
      <c r="PJJ7" s="14"/>
      <c r="PJK7" s="14"/>
      <c r="PJL7" s="14"/>
      <c r="PJM7" s="14"/>
      <c r="PJN7" s="14"/>
      <c r="PJO7" s="14"/>
      <c r="PJP7" s="14"/>
      <c r="PJQ7" s="14"/>
      <c r="PJR7" s="14"/>
      <c r="PJS7" s="14"/>
      <c r="PJT7" s="14"/>
      <c r="PJU7" s="14"/>
      <c r="PJV7" s="14"/>
      <c r="PJW7" s="14"/>
      <c r="PJX7" s="14"/>
      <c r="PJY7" s="14"/>
      <c r="PJZ7" s="14"/>
      <c r="PKA7" s="14"/>
      <c r="PKB7" s="14"/>
      <c r="PKC7" s="14"/>
      <c r="PKD7" s="14"/>
      <c r="PKE7" s="14"/>
      <c r="PKF7" s="14"/>
      <c r="PKG7" s="14"/>
      <c r="PKH7" s="14"/>
      <c r="PKI7" s="14"/>
      <c r="PKJ7" s="14"/>
      <c r="PKK7" s="14"/>
      <c r="PKL7" s="14"/>
      <c r="PKM7" s="14"/>
      <c r="PKN7" s="14"/>
      <c r="PKO7" s="14"/>
      <c r="PKP7" s="14"/>
      <c r="PKQ7" s="14"/>
      <c r="PKR7" s="14"/>
      <c r="PKS7" s="14"/>
      <c r="PKT7" s="14"/>
      <c r="PKU7" s="14"/>
      <c r="PKV7" s="14"/>
      <c r="PKW7" s="14"/>
      <c r="PKX7" s="14"/>
      <c r="PKY7" s="14"/>
      <c r="PKZ7" s="14"/>
      <c r="PLA7" s="14"/>
      <c r="PLB7" s="14"/>
      <c r="PLC7" s="14"/>
      <c r="PLD7" s="14"/>
      <c r="PLE7" s="14"/>
      <c r="PLF7" s="14"/>
      <c r="PLG7" s="14"/>
      <c r="PLH7" s="14"/>
      <c r="PLI7" s="14"/>
      <c r="PLJ7" s="14"/>
      <c r="PLK7" s="14"/>
      <c r="PLL7" s="14"/>
      <c r="PLM7" s="14"/>
      <c r="PLN7" s="14"/>
      <c r="PLO7" s="14"/>
      <c r="PLP7" s="14"/>
      <c r="PLQ7" s="14"/>
      <c r="PLR7" s="14"/>
      <c r="PLS7" s="14"/>
      <c r="PLT7" s="14"/>
      <c r="PLU7" s="14"/>
      <c r="PLV7" s="14"/>
      <c r="PLW7" s="14"/>
      <c r="PLX7" s="14"/>
      <c r="PLY7" s="14"/>
      <c r="PLZ7" s="14"/>
      <c r="PMA7" s="14"/>
      <c r="PMB7" s="14"/>
      <c r="PMC7" s="14"/>
      <c r="PMD7" s="14"/>
      <c r="PME7" s="14"/>
      <c r="PMF7" s="14"/>
      <c r="PMG7" s="14"/>
      <c r="PMH7" s="14"/>
      <c r="PMI7" s="14"/>
      <c r="PMJ7" s="14"/>
      <c r="PMK7" s="14"/>
      <c r="PML7" s="14"/>
      <c r="PMM7" s="14"/>
      <c r="PMN7" s="14"/>
      <c r="PMO7" s="14"/>
      <c r="PMP7" s="14"/>
      <c r="PMQ7" s="14"/>
      <c r="PMR7" s="14"/>
      <c r="PMS7" s="14"/>
      <c r="PMT7" s="14"/>
      <c r="PMU7" s="14"/>
      <c r="PMV7" s="14"/>
      <c r="PMW7" s="14"/>
      <c r="PMX7" s="14"/>
      <c r="PMY7" s="14"/>
      <c r="PMZ7" s="14"/>
      <c r="PNA7" s="14"/>
      <c r="PNB7" s="14"/>
      <c r="PNC7" s="14"/>
      <c r="PND7" s="14"/>
      <c r="PNE7" s="14"/>
      <c r="PNF7" s="14"/>
      <c r="PNG7" s="14"/>
      <c r="PNH7" s="14"/>
      <c r="PNI7" s="14"/>
      <c r="PNJ7" s="14"/>
      <c r="PNK7" s="14"/>
      <c r="PNL7" s="14"/>
      <c r="PNM7" s="14"/>
      <c r="PNN7" s="14"/>
      <c r="PNO7" s="14"/>
      <c r="PNP7" s="14"/>
      <c r="PNQ7" s="14"/>
      <c r="PNR7" s="14"/>
      <c r="PNS7" s="14"/>
      <c r="PNT7" s="14"/>
      <c r="PNU7" s="14"/>
      <c r="PNV7" s="14"/>
      <c r="PNW7" s="14"/>
      <c r="PNX7" s="14"/>
      <c r="PNY7" s="14"/>
      <c r="PNZ7" s="14"/>
      <c r="POA7" s="14"/>
      <c r="POB7" s="14"/>
      <c r="POC7" s="14"/>
      <c r="POD7" s="14"/>
      <c r="POE7" s="14"/>
      <c r="POF7" s="14"/>
      <c r="POG7" s="14"/>
      <c r="POH7" s="14"/>
      <c r="POI7" s="14"/>
      <c r="POJ7" s="14"/>
      <c r="POK7" s="14"/>
      <c r="POL7" s="14"/>
      <c r="POM7" s="14"/>
      <c r="PON7" s="14"/>
      <c r="POO7" s="14"/>
      <c r="POP7" s="14"/>
      <c r="POQ7" s="14"/>
      <c r="POR7" s="14"/>
      <c r="POS7" s="14"/>
      <c r="POT7" s="14"/>
      <c r="POU7" s="14"/>
      <c r="POV7" s="14"/>
      <c r="POW7" s="14"/>
      <c r="POX7" s="14"/>
      <c r="POY7" s="14"/>
      <c r="POZ7" s="14"/>
      <c r="PPA7" s="14"/>
      <c r="PPB7" s="14"/>
      <c r="PPC7" s="14"/>
      <c r="PPD7" s="14"/>
      <c r="PPE7" s="14"/>
      <c r="PPF7" s="14"/>
      <c r="PPG7" s="14"/>
      <c r="PPH7" s="14"/>
      <c r="PPI7" s="14"/>
      <c r="PPJ7" s="14"/>
      <c r="PPK7" s="14"/>
      <c r="PPL7" s="14"/>
      <c r="PPM7" s="14"/>
      <c r="PPN7" s="14"/>
      <c r="PPO7" s="14"/>
      <c r="PPP7" s="14"/>
      <c r="PPQ7" s="14"/>
      <c r="PPR7" s="14"/>
      <c r="PPS7" s="14"/>
      <c r="PPT7" s="14"/>
      <c r="PPU7" s="14"/>
      <c r="PPV7" s="14"/>
      <c r="PPW7" s="14"/>
      <c r="PPX7" s="14"/>
      <c r="PPY7" s="14"/>
      <c r="PPZ7" s="14"/>
      <c r="PQA7" s="14"/>
      <c r="PQB7" s="14"/>
      <c r="PQC7" s="14"/>
      <c r="PQD7" s="14"/>
      <c r="PQE7" s="14"/>
      <c r="PQF7" s="14"/>
      <c r="PQG7" s="14"/>
      <c r="PQH7" s="14"/>
      <c r="PQI7" s="14"/>
      <c r="PQJ7" s="14"/>
      <c r="PQK7" s="14"/>
      <c r="PQL7" s="14"/>
      <c r="PQM7" s="14"/>
      <c r="PQN7" s="14"/>
      <c r="PQO7" s="14"/>
      <c r="PQP7" s="14"/>
      <c r="PQQ7" s="14"/>
      <c r="PQR7" s="14"/>
      <c r="PQS7" s="14"/>
      <c r="PQT7" s="14"/>
      <c r="PQU7" s="14"/>
      <c r="PQV7" s="14"/>
      <c r="PQW7" s="14"/>
      <c r="PQX7" s="14"/>
      <c r="PQY7" s="14"/>
      <c r="PQZ7" s="14"/>
      <c r="PRA7" s="14"/>
      <c r="PRB7" s="14"/>
      <c r="PRC7" s="14"/>
      <c r="PRD7" s="14"/>
      <c r="PRE7" s="14"/>
      <c r="PRF7" s="14"/>
      <c r="PRG7" s="14"/>
      <c r="PRH7" s="14"/>
      <c r="PRI7" s="14"/>
      <c r="PRJ7" s="14"/>
      <c r="PRK7" s="14"/>
      <c r="PRL7" s="14"/>
      <c r="PRM7" s="14"/>
      <c r="PRN7" s="14"/>
      <c r="PRO7" s="14"/>
      <c r="PRP7" s="14"/>
      <c r="PRQ7" s="14"/>
      <c r="PRR7" s="14"/>
      <c r="PRS7" s="14"/>
      <c r="PRT7" s="14"/>
      <c r="PRU7" s="14"/>
      <c r="PRV7" s="14"/>
      <c r="PRW7" s="14"/>
      <c r="PRX7" s="14"/>
      <c r="PRY7" s="14"/>
      <c r="PRZ7" s="14"/>
      <c r="PSA7" s="14"/>
      <c r="PSB7" s="14"/>
      <c r="PSC7" s="14"/>
      <c r="PSD7" s="14"/>
      <c r="PSE7" s="14"/>
      <c r="PSF7" s="14"/>
      <c r="PSG7" s="14"/>
      <c r="PSH7" s="14"/>
      <c r="PSI7" s="14"/>
      <c r="PSJ7" s="14"/>
      <c r="PSK7" s="14"/>
      <c r="PSL7" s="14"/>
      <c r="PSM7" s="14"/>
      <c r="PSN7" s="14"/>
      <c r="PSO7" s="14"/>
      <c r="PSP7" s="14"/>
      <c r="PSQ7" s="14"/>
      <c r="PSR7" s="14"/>
      <c r="PSS7" s="14"/>
      <c r="PST7" s="14"/>
      <c r="PSU7" s="14"/>
      <c r="PSV7" s="14"/>
      <c r="PSW7" s="14"/>
      <c r="PSX7" s="14"/>
      <c r="PSY7" s="14"/>
      <c r="PSZ7" s="14"/>
      <c r="PTA7" s="14"/>
      <c r="PTB7" s="14"/>
      <c r="PTC7" s="14"/>
      <c r="PTD7" s="14"/>
      <c r="PTE7" s="14"/>
      <c r="PTF7" s="14"/>
      <c r="PTG7" s="14"/>
      <c r="PTH7" s="14"/>
      <c r="PTI7" s="14"/>
      <c r="PTJ7" s="14"/>
      <c r="PTK7" s="14"/>
      <c r="PTL7" s="14"/>
      <c r="PTM7" s="14"/>
      <c r="PTN7" s="14"/>
      <c r="PTO7" s="14"/>
      <c r="PTP7" s="14"/>
      <c r="PTQ7" s="14"/>
      <c r="PTR7" s="14"/>
      <c r="PTS7" s="14"/>
      <c r="PTT7" s="14"/>
      <c r="PTU7" s="14"/>
      <c r="PTV7" s="14"/>
      <c r="PTW7" s="14"/>
      <c r="PTX7" s="14"/>
      <c r="PTY7" s="14"/>
      <c r="PTZ7" s="14"/>
      <c r="PUA7" s="14"/>
      <c r="PUB7" s="14"/>
      <c r="PUC7" s="14"/>
      <c r="PUD7" s="14"/>
      <c r="PUE7" s="14"/>
      <c r="PUF7" s="14"/>
      <c r="PUG7" s="14"/>
      <c r="PUH7" s="14"/>
      <c r="PUI7" s="14"/>
      <c r="PUJ7" s="14"/>
      <c r="PUK7" s="14"/>
      <c r="PUL7" s="14"/>
      <c r="PUM7" s="14"/>
      <c r="PUN7" s="14"/>
      <c r="PUO7" s="14"/>
      <c r="PUP7" s="14"/>
      <c r="PUQ7" s="14"/>
      <c r="PUR7" s="14"/>
      <c r="PUS7" s="14"/>
      <c r="PUT7" s="14"/>
      <c r="PUU7" s="14"/>
      <c r="PUV7" s="14"/>
      <c r="PUW7" s="14"/>
      <c r="PUX7" s="14"/>
      <c r="PUY7" s="14"/>
      <c r="PUZ7" s="14"/>
      <c r="PVA7" s="14"/>
      <c r="PVB7" s="14"/>
      <c r="PVC7" s="14"/>
      <c r="PVD7" s="14"/>
      <c r="PVE7" s="14"/>
      <c r="PVF7" s="14"/>
      <c r="PVG7" s="14"/>
      <c r="PVH7" s="14"/>
      <c r="PVI7" s="14"/>
      <c r="PVJ7" s="14"/>
      <c r="PVK7" s="14"/>
      <c r="PVL7" s="14"/>
      <c r="PVM7" s="14"/>
      <c r="PVN7" s="14"/>
      <c r="PVO7" s="14"/>
      <c r="PVP7" s="14"/>
      <c r="PVQ7" s="14"/>
      <c r="PVR7" s="14"/>
      <c r="PVS7" s="14"/>
      <c r="PVT7" s="14"/>
      <c r="PVU7" s="14"/>
      <c r="PVV7" s="14"/>
      <c r="PVW7" s="14"/>
      <c r="PVX7" s="14"/>
      <c r="PVY7" s="14"/>
      <c r="PVZ7" s="14"/>
      <c r="PWA7" s="14"/>
      <c r="PWB7" s="14"/>
      <c r="PWC7" s="14"/>
      <c r="PWD7" s="14"/>
      <c r="PWE7" s="14"/>
      <c r="PWF7" s="14"/>
      <c r="PWG7" s="14"/>
      <c r="PWH7" s="14"/>
      <c r="PWI7" s="14"/>
      <c r="PWJ7" s="14"/>
      <c r="PWK7" s="14"/>
      <c r="PWL7" s="14"/>
      <c r="PWM7" s="14"/>
      <c r="PWN7" s="14"/>
      <c r="PWO7" s="14"/>
      <c r="PWP7" s="14"/>
      <c r="PWQ7" s="14"/>
      <c r="PWR7" s="14"/>
      <c r="PWS7" s="14"/>
      <c r="PWT7" s="14"/>
      <c r="PWU7" s="14"/>
      <c r="PWV7" s="14"/>
      <c r="PWW7" s="14"/>
      <c r="PWX7" s="14"/>
      <c r="PWY7" s="14"/>
      <c r="PWZ7" s="14"/>
      <c r="PXA7" s="14"/>
      <c r="PXB7" s="14"/>
      <c r="PXC7" s="14"/>
      <c r="PXD7" s="14"/>
      <c r="PXE7" s="14"/>
      <c r="PXF7" s="14"/>
      <c r="PXG7" s="14"/>
      <c r="PXH7" s="14"/>
      <c r="PXI7" s="14"/>
      <c r="PXJ7" s="14"/>
      <c r="PXK7" s="14"/>
      <c r="PXL7" s="14"/>
      <c r="PXM7" s="14"/>
      <c r="PXN7" s="14"/>
      <c r="PXO7" s="14"/>
      <c r="PXP7" s="14"/>
      <c r="PXQ7" s="14"/>
      <c r="PXR7" s="14"/>
      <c r="PXS7" s="14"/>
      <c r="PXT7" s="14"/>
      <c r="PXU7" s="14"/>
      <c r="PXV7" s="14"/>
      <c r="PXW7" s="14"/>
      <c r="PXX7" s="14"/>
      <c r="PXY7" s="14"/>
      <c r="PXZ7" s="14"/>
      <c r="PYA7" s="14"/>
      <c r="PYB7" s="14"/>
      <c r="PYC7" s="14"/>
      <c r="PYD7" s="14"/>
      <c r="PYE7" s="14"/>
      <c r="PYF7" s="14"/>
      <c r="PYG7" s="14"/>
      <c r="PYH7" s="14"/>
      <c r="PYI7" s="14"/>
      <c r="PYJ7" s="14"/>
      <c r="PYK7" s="14"/>
      <c r="PYL7" s="14"/>
      <c r="PYM7" s="14"/>
      <c r="PYN7" s="14"/>
      <c r="PYO7" s="14"/>
      <c r="PYP7" s="14"/>
      <c r="PYQ7" s="14"/>
      <c r="PYR7" s="14"/>
      <c r="PYS7" s="14"/>
      <c r="PYT7" s="14"/>
      <c r="PYU7" s="14"/>
      <c r="PYV7" s="14"/>
      <c r="PYW7" s="14"/>
      <c r="PYX7" s="14"/>
      <c r="PYY7" s="14"/>
      <c r="PYZ7" s="14"/>
      <c r="PZA7" s="14"/>
      <c r="PZB7" s="14"/>
      <c r="PZC7" s="14"/>
      <c r="PZD7" s="14"/>
      <c r="PZE7" s="14"/>
      <c r="PZF7" s="14"/>
      <c r="PZG7" s="14"/>
      <c r="PZH7" s="14"/>
      <c r="PZI7" s="14"/>
      <c r="PZJ7" s="14"/>
      <c r="PZK7" s="14"/>
      <c r="PZL7" s="14"/>
      <c r="PZM7" s="14"/>
      <c r="PZN7" s="14"/>
      <c r="PZO7" s="14"/>
      <c r="PZP7" s="14"/>
      <c r="PZQ7" s="14"/>
      <c r="PZR7" s="14"/>
      <c r="PZS7" s="14"/>
      <c r="PZT7" s="14"/>
      <c r="PZU7" s="14"/>
      <c r="PZV7" s="14"/>
      <c r="PZW7" s="14"/>
      <c r="PZX7" s="14"/>
      <c r="PZY7" s="14"/>
      <c r="PZZ7" s="14"/>
      <c r="QAA7" s="14"/>
      <c r="QAB7" s="14"/>
      <c r="QAC7" s="14"/>
      <c r="QAD7" s="14"/>
      <c r="QAE7" s="14"/>
      <c r="QAF7" s="14"/>
      <c r="QAG7" s="14"/>
      <c r="QAH7" s="14"/>
      <c r="QAI7" s="14"/>
      <c r="QAJ7" s="14"/>
      <c r="QAK7" s="14"/>
      <c r="QAL7" s="14"/>
      <c r="QAM7" s="14"/>
      <c r="QAN7" s="14"/>
      <c r="QAO7" s="14"/>
      <c r="QAP7" s="14"/>
      <c r="QAQ7" s="14"/>
      <c r="QAR7" s="14"/>
      <c r="QAS7" s="14"/>
      <c r="QAT7" s="14"/>
      <c r="QAU7" s="14"/>
      <c r="QAV7" s="14"/>
      <c r="QAW7" s="14"/>
      <c r="QAX7" s="14"/>
      <c r="QAY7" s="14"/>
      <c r="QAZ7" s="14"/>
      <c r="QBA7" s="14"/>
      <c r="QBB7" s="14"/>
      <c r="QBC7" s="14"/>
      <c r="QBD7" s="14"/>
      <c r="QBE7" s="14"/>
      <c r="QBF7" s="14"/>
      <c r="QBG7" s="14"/>
      <c r="QBH7" s="14"/>
      <c r="QBI7" s="14"/>
      <c r="QBJ7" s="14"/>
      <c r="QBK7" s="14"/>
      <c r="QBL7" s="14"/>
      <c r="QBM7" s="14"/>
      <c r="QBN7" s="14"/>
      <c r="QBO7" s="14"/>
      <c r="QBP7" s="14"/>
      <c r="QBQ7" s="14"/>
      <c r="QBR7" s="14"/>
      <c r="QBS7" s="14"/>
      <c r="QBT7" s="14"/>
      <c r="QBU7" s="14"/>
      <c r="QBV7" s="14"/>
      <c r="QBW7" s="14"/>
      <c r="QBX7" s="14"/>
      <c r="QBY7" s="14"/>
      <c r="QBZ7" s="14"/>
      <c r="QCA7" s="14"/>
      <c r="QCB7" s="14"/>
      <c r="QCC7" s="14"/>
      <c r="QCD7" s="14"/>
      <c r="QCE7" s="14"/>
      <c r="QCF7" s="14"/>
      <c r="QCG7" s="14"/>
      <c r="QCH7" s="14"/>
      <c r="QCI7" s="14"/>
      <c r="QCJ7" s="14"/>
      <c r="QCK7" s="14"/>
      <c r="QCL7" s="14"/>
      <c r="QCM7" s="14"/>
      <c r="QCN7" s="14"/>
      <c r="QCO7" s="14"/>
      <c r="QCP7" s="14"/>
      <c r="QCQ7" s="14"/>
      <c r="QCR7" s="14"/>
      <c r="QCS7" s="14"/>
      <c r="QCT7" s="14"/>
      <c r="QCU7" s="14"/>
      <c r="QCV7" s="14"/>
      <c r="QCW7" s="14"/>
      <c r="QCX7" s="14"/>
      <c r="QCY7" s="14"/>
      <c r="QCZ7" s="14"/>
      <c r="QDA7" s="14"/>
      <c r="QDB7" s="14"/>
      <c r="QDC7" s="14"/>
      <c r="QDD7" s="14"/>
      <c r="QDE7" s="14"/>
      <c r="QDF7" s="14"/>
      <c r="QDG7" s="14"/>
      <c r="QDH7" s="14"/>
      <c r="QDI7" s="14"/>
      <c r="QDJ7" s="14"/>
      <c r="QDK7" s="14"/>
      <c r="QDL7" s="14"/>
      <c r="QDM7" s="14"/>
      <c r="QDN7" s="14"/>
      <c r="QDO7" s="14"/>
      <c r="QDP7" s="14"/>
      <c r="QDQ7" s="14"/>
      <c r="QDR7" s="14"/>
      <c r="QDS7" s="14"/>
      <c r="QDT7" s="14"/>
      <c r="QDU7" s="14"/>
      <c r="QDV7" s="14"/>
      <c r="QDW7" s="14"/>
      <c r="QDX7" s="14"/>
      <c r="QDY7" s="14"/>
      <c r="QDZ7" s="14"/>
      <c r="QEA7" s="14"/>
      <c r="QEB7" s="14"/>
      <c r="QEC7" s="14"/>
      <c r="QED7" s="14"/>
      <c r="QEE7" s="14"/>
      <c r="QEF7" s="14"/>
      <c r="QEG7" s="14"/>
      <c r="QEH7" s="14"/>
      <c r="QEI7" s="14"/>
      <c r="QEJ7" s="14"/>
      <c r="QEK7" s="14"/>
      <c r="QEL7" s="14"/>
      <c r="QEM7" s="14"/>
      <c r="QEN7" s="14"/>
      <c r="QEO7" s="14"/>
      <c r="QEP7" s="14"/>
      <c r="QEQ7" s="14"/>
      <c r="QER7" s="14"/>
      <c r="QES7" s="14"/>
      <c r="QET7" s="14"/>
      <c r="QEU7" s="14"/>
      <c r="QEV7" s="14"/>
      <c r="QEW7" s="14"/>
      <c r="QEX7" s="14"/>
      <c r="QEY7" s="14"/>
      <c r="QEZ7" s="14"/>
      <c r="QFA7" s="14"/>
      <c r="QFB7" s="14"/>
      <c r="QFC7" s="14"/>
      <c r="QFD7" s="14"/>
      <c r="QFE7" s="14"/>
      <c r="QFF7" s="14"/>
      <c r="QFG7" s="14"/>
      <c r="QFH7" s="14"/>
      <c r="QFI7" s="14"/>
      <c r="QFJ7" s="14"/>
      <c r="QFK7" s="14"/>
      <c r="QFL7" s="14"/>
      <c r="QFM7" s="14"/>
      <c r="QFN7" s="14"/>
      <c r="QFO7" s="14"/>
      <c r="QFP7" s="14"/>
      <c r="QFQ7" s="14"/>
      <c r="QFR7" s="14"/>
      <c r="QFS7" s="14"/>
      <c r="QFT7" s="14"/>
      <c r="QFU7" s="14"/>
      <c r="QFV7" s="14"/>
      <c r="QFW7" s="14"/>
      <c r="QFX7" s="14"/>
      <c r="QFY7" s="14"/>
      <c r="QFZ7" s="14"/>
      <c r="QGA7" s="14"/>
      <c r="QGB7" s="14"/>
      <c r="QGC7" s="14"/>
      <c r="QGD7" s="14"/>
      <c r="QGE7" s="14"/>
      <c r="QGF7" s="14"/>
      <c r="QGG7" s="14"/>
      <c r="QGH7" s="14"/>
      <c r="QGI7" s="14"/>
      <c r="QGJ7" s="14"/>
      <c r="QGK7" s="14"/>
      <c r="QGL7" s="14"/>
      <c r="QGM7" s="14"/>
      <c r="QGN7" s="14"/>
      <c r="QGO7" s="14"/>
      <c r="QGP7" s="14"/>
      <c r="QGQ7" s="14"/>
      <c r="QGR7" s="14"/>
      <c r="QGS7" s="14"/>
      <c r="QGT7" s="14"/>
      <c r="QGU7" s="14"/>
      <c r="QGV7" s="14"/>
      <c r="QGW7" s="14"/>
      <c r="QGX7" s="14"/>
      <c r="QGY7" s="14"/>
      <c r="QGZ7" s="14"/>
      <c r="QHA7" s="14"/>
      <c r="QHB7" s="14"/>
      <c r="QHC7" s="14"/>
      <c r="QHD7" s="14"/>
      <c r="QHE7" s="14"/>
      <c r="QHF7" s="14"/>
      <c r="QHG7" s="14"/>
      <c r="QHH7" s="14"/>
      <c r="QHI7" s="14"/>
      <c r="QHJ7" s="14"/>
      <c r="QHK7" s="14"/>
      <c r="QHL7" s="14"/>
      <c r="QHM7" s="14"/>
      <c r="QHN7" s="14"/>
      <c r="QHO7" s="14"/>
      <c r="QHP7" s="14"/>
      <c r="QHQ7" s="14"/>
      <c r="QHR7" s="14"/>
      <c r="QHS7" s="14"/>
      <c r="QHT7" s="14"/>
      <c r="QHU7" s="14"/>
      <c r="QHV7" s="14"/>
      <c r="QHW7" s="14"/>
      <c r="QHX7" s="14"/>
      <c r="QHY7" s="14"/>
      <c r="QHZ7" s="14"/>
      <c r="QIA7" s="14"/>
      <c r="QIB7" s="14"/>
      <c r="QIC7" s="14"/>
      <c r="QID7" s="14"/>
      <c r="QIE7" s="14"/>
      <c r="QIF7" s="14"/>
      <c r="QIG7" s="14"/>
      <c r="QIH7" s="14"/>
      <c r="QII7" s="14"/>
      <c r="QIJ7" s="14"/>
      <c r="QIK7" s="14"/>
      <c r="QIL7" s="14"/>
      <c r="QIM7" s="14"/>
      <c r="QIN7" s="14"/>
      <c r="QIO7" s="14"/>
      <c r="QIP7" s="14"/>
      <c r="QIQ7" s="14"/>
      <c r="QIR7" s="14"/>
      <c r="QIS7" s="14"/>
      <c r="QIT7" s="14"/>
      <c r="QIU7" s="14"/>
      <c r="QIV7" s="14"/>
      <c r="QIW7" s="14"/>
      <c r="QIX7" s="14"/>
      <c r="QIY7" s="14"/>
      <c r="QIZ7" s="14"/>
      <c r="QJA7" s="14"/>
      <c r="QJB7" s="14"/>
      <c r="QJC7" s="14"/>
      <c r="QJD7" s="14"/>
      <c r="QJE7" s="14"/>
      <c r="QJF7" s="14"/>
      <c r="QJG7" s="14"/>
      <c r="QJH7" s="14"/>
      <c r="QJI7" s="14"/>
      <c r="QJJ7" s="14"/>
      <c r="QJK7" s="14"/>
      <c r="QJL7" s="14"/>
      <c r="QJM7" s="14"/>
      <c r="QJN7" s="14"/>
      <c r="QJO7" s="14"/>
      <c r="QJP7" s="14"/>
      <c r="QJQ7" s="14"/>
      <c r="QJR7" s="14"/>
      <c r="QJS7" s="14"/>
      <c r="QJT7" s="14"/>
      <c r="QJU7" s="14"/>
      <c r="QJV7" s="14"/>
      <c r="QJW7" s="14"/>
      <c r="QJX7" s="14"/>
      <c r="QJY7" s="14"/>
      <c r="QJZ7" s="14"/>
      <c r="QKA7" s="14"/>
      <c r="QKB7" s="14"/>
      <c r="QKC7" s="14"/>
      <c r="QKD7" s="14"/>
      <c r="QKE7" s="14"/>
      <c r="QKF7" s="14"/>
      <c r="QKG7" s="14"/>
      <c r="QKH7" s="14"/>
      <c r="QKI7" s="14"/>
      <c r="QKJ7" s="14"/>
      <c r="QKK7" s="14"/>
      <c r="QKL7" s="14"/>
      <c r="QKM7" s="14"/>
      <c r="QKN7" s="14"/>
      <c r="QKO7" s="14"/>
      <c r="QKP7" s="14"/>
      <c r="QKQ7" s="14"/>
      <c r="QKR7" s="14"/>
      <c r="QKS7" s="14"/>
      <c r="QKT7" s="14"/>
      <c r="QKU7" s="14"/>
      <c r="QKV7" s="14"/>
      <c r="QKW7" s="14"/>
      <c r="QKX7" s="14"/>
      <c r="QKY7" s="14"/>
      <c r="QKZ7" s="14"/>
      <c r="QLA7" s="14"/>
      <c r="QLB7" s="14"/>
      <c r="QLC7" s="14"/>
      <c r="QLD7" s="14"/>
      <c r="QLE7" s="14"/>
      <c r="QLF7" s="14"/>
      <c r="QLG7" s="14"/>
      <c r="QLH7" s="14"/>
      <c r="QLI7" s="14"/>
      <c r="QLJ7" s="14"/>
      <c r="QLK7" s="14"/>
      <c r="QLL7" s="14"/>
      <c r="QLM7" s="14"/>
      <c r="QLN7" s="14"/>
      <c r="QLO7" s="14"/>
      <c r="QLP7" s="14"/>
      <c r="QLQ7" s="14"/>
      <c r="QLR7" s="14"/>
      <c r="QLS7" s="14"/>
      <c r="QLT7" s="14"/>
      <c r="QLU7" s="14"/>
      <c r="QLV7" s="14"/>
      <c r="QLW7" s="14"/>
      <c r="QLX7" s="14"/>
      <c r="QLY7" s="14"/>
      <c r="QLZ7" s="14"/>
      <c r="QMA7" s="14"/>
      <c r="QMB7" s="14"/>
      <c r="QMC7" s="14"/>
      <c r="QMD7" s="14"/>
      <c r="QME7" s="14"/>
      <c r="QMF7" s="14"/>
      <c r="QMG7" s="14"/>
      <c r="QMH7" s="14"/>
      <c r="QMI7" s="14"/>
      <c r="QMJ7" s="14"/>
      <c r="QMK7" s="14"/>
      <c r="QML7" s="14"/>
      <c r="QMM7" s="14"/>
      <c r="QMN7" s="14"/>
      <c r="QMO7" s="14"/>
      <c r="QMP7" s="14"/>
      <c r="QMQ7" s="14"/>
      <c r="QMR7" s="14"/>
      <c r="QMS7" s="14"/>
      <c r="QMT7" s="14"/>
      <c r="QMU7" s="14"/>
      <c r="QMV7" s="14"/>
      <c r="QMW7" s="14"/>
      <c r="QMX7" s="14"/>
      <c r="QMY7" s="14"/>
      <c r="QMZ7" s="14"/>
      <c r="QNA7" s="14"/>
      <c r="QNB7" s="14"/>
      <c r="QNC7" s="14"/>
      <c r="QND7" s="14"/>
      <c r="QNE7" s="14"/>
      <c r="QNF7" s="14"/>
      <c r="QNG7" s="14"/>
      <c r="QNH7" s="14"/>
      <c r="QNI7" s="14"/>
      <c r="QNJ7" s="14"/>
      <c r="QNK7" s="14"/>
      <c r="QNL7" s="14"/>
      <c r="QNM7" s="14"/>
      <c r="QNN7" s="14"/>
      <c r="QNO7" s="14"/>
      <c r="QNP7" s="14"/>
      <c r="QNQ7" s="14"/>
      <c r="QNR7" s="14"/>
      <c r="QNS7" s="14"/>
      <c r="QNT7" s="14"/>
      <c r="QNU7" s="14"/>
      <c r="QNV7" s="14"/>
      <c r="QNW7" s="14"/>
      <c r="QNX7" s="14"/>
      <c r="QNY7" s="14"/>
      <c r="QNZ7" s="14"/>
      <c r="QOA7" s="14"/>
      <c r="QOB7" s="14"/>
      <c r="QOC7" s="14"/>
      <c r="QOD7" s="14"/>
      <c r="QOE7" s="14"/>
      <c r="QOF7" s="14"/>
      <c r="QOG7" s="14"/>
      <c r="QOH7" s="14"/>
      <c r="QOI7" s="14"/>
      <c r="QOJ7" s="14"/>
      <c r="QOK7" s="14"/>
      <c r="QOL7" s="14"/>
      <c r="QOM7" s="14"/>
      <c r="QON7" s="14"/>
      <c r="QOO7" s="14"/>
      <c r="QOP7" s="14"/>
      <c r="QOQ7" s="14"/>
      <c r="QOR7" s="14"/>
      <c r="QOS7" s="14"/>
      <c r="QOT7" s="14"/>
      <c r="QOU7" s="14"/>
      <c r="QOV7" s="14"/>
      <c r="QOW7" s="14"/>
      <c r="QOX7" s="14"/>
      <c r="QOY7" s="14"/>
      <c r="QOZ7" s="14"/>
      <c r="QPA7" s="14"/>
      <c r="QPB7" s="14"/>
      <c r="QPC7" s="14"/>
      <c r="QPD7" s="14"/>
      <c r="QPE7" s="14"/>
      <c r="QPF7" s="14"/>
      <c r="QPG7" s="14"/>
      <c r="QPH7" s="14"/>
      <c r="QPI7" s="14"/>
      <c r="QPJ7" s="14"/>
      <c r="QPK7" s="14"/>
      <c r="QPL7" s="14"/>
      <c r="QPM7" s="14"/>
      <c r="QPN7" s="14"/>
      <c r="QPO7" s="14"/>
      <c r="QPP7" s="14"/>
      <c r="QPQ7" s="14"/>
      <c r="QPR7" s="14"/>
      <c r="QPS7" s="14"/>
      <c r="QPT7" s="14"/>
      <c r="QPU7" s="14"/>
      <c r="QPV7" s="14"/>
      <c r="QPW7" s="14"/>
      <c r="QPX7" s="14"/>
      <c r="QPY7" s="14"/>
      <c r="QPZ7" s="14"/>
      <c r="QQA7" s="14"/>
      <c r="QQB7" s="14"/>
      <c r="QQC7" s="14"/>
      <c r="QQD7" s="14"/>
      <c r="QQE7" s="14"/>
      <c r="QQF7" s="14"/>
      <c r="QQG7" s="14"/>
      <c r="QQH7" s="14"/>
      <c r="QQI7" s="14"/>
      <c r="QQJ7" s="14"/>
      <c r="QQK7" s="14"/>
      <c r="QQL7" s="14"/>
      <c r="QQM7" s="14"/>
      <c r="QQN7" s="14"/>
      <c r="QQO7" s="14"/>
      <c r="QQP7" s="14"/>
      <c r="QQQ7" s="14"/>
      <c r="QQR7" s="14"/>
      <c r="QQS7" s="14"/>
      <c r="QQT7" s="14"/>
      <c r="QQU7" s="14"/>
      <c r="QQV7" s="14"/>
      <c r="QQW7" s="14"/>
      <c r="QQX7" s="14"/>
      <c r="QQY7" s="14"/>
      <c r="QQZ7" s="14"/>
      <c r="QRA7" s="14"/>
      <c r="QRB7" s="14"/>
      <c r="QRC7" s="14"/>
      <c r="QRD7" s="14"/>
      <c r="QRE7" s="14"/>
      <c r="QRF7" s="14"/>
      <c r="QRG7" s="14"/>
      <c r="QRH7" s="14"/>
      <c r="QRI7" s="14"/>
      <c r="QRJ7" s="14"/>
      <c r="QRK7" s="14"/>
      <c r="QRL7" s="14"/>
      <c r="QRM7" s="14"/>
      <c r="QRN7" s="14"/>
      <c r="QRO7" s="14"/>
      <c r="QRP7" s="14"/>
      <c r="QRQ7" s="14"/>
      <c r="QRR7" s="14"/>
      <c r="QRS7" s="14"/>
      <c r="QRT7" s="14"/>
      <c r="QRU7" s="14"/>
      <c r="QRV7" s="14"/>
      <c r="QRW7" s="14"/>
      <c r="QRX7" s="14"/>
      <c r="QRY7" s="14"/>
      <c r="QRZ7" s="14"/>
      <c r="QSA7" s="14"/>
      <c r="QSB7" s="14"/>
      <c r="QSC7" s="14"/>
      <c r="QSD7" s="14"/>
      <c r="QSE7" s="14"/>
      <c r="QSF7" s="14"/>
      <c r="QSG7" s="14"/>
      <c r="QSH7" s="14"/>
      <c r="QSI7" s="14"/>
      <c r="QSJ7" s="14"/>
      <c r="QSK7" s="14"/>
      <c r="QSL7" s="14"/>
      <c r="QSM7" s="14"/>
      <c r="QSN7" s="14"/>
      <c r="QSO7" s="14"/>
      <c r="QSP7" s="14"/>
      <c r="QSQ7" s="14"/>
      <c r="QSR7" s="14"/>
      <c r="QSS7" s="14"/>
      <c r="QST7" s="14"/>
      <c r="QSU7" s="14"/>
      <c r="QSV7" s="14"/>
      <c r="QSW7" s="14"/>
      <c r="QSX7" s="14"/>
      <c r="QSY7" s="14"/>
      <c r="QSZ7" s="14"/>
      <c r="QTA7" s="14"/>
      <c r="QTB7" s="14"/>
      <c r="QTC7" s="14"/>
      <c r="QTD7" s="14"/>
      <c r="QTE7" s="14"/>
      <c r="QTF7" s="14"/>
      <c r="QTG7" s="14"/>
      <c r="QTH7" s="14"/>
      <c r="QTI7" s="14"/>
      <c r="QTJ7" s="14"/>
      <c r="QTK7" s="14"/>
      <c r="QTL7" s="14"/>
      <c r="QTM7" s="14"/>
      <c r="QTN7" s="14"/>
      <c r="QTO7" s="14"/>
      <c r="QTP7" s="14"/>
      <c r="QTQ7" s="14"/>
      <c r="QTR7" s="14"/>
      <c r="QTS7" s="14"/>
      <c r="QTT7" s="14"/>
      <c r="QTU7" s="14"/>
      <c r="QTV7" s="14"/>
      <c r="QTW7" s="14"/>
      <c r="QTX7" s="14"/>
      <c r="QTY7" s="14"/>
      <c r="QTZ7" s="14"/>
      <c r="QUA7" s="14"/>
      <c r="QUB7" s="14"/>
      <c r="QUC7" s="14"/>
      <c r="QUD7" s="14"/>
      <c r="QUE7" s="14"/>
      <c r="QUF7" s="14"/>
      <c r="QUG7" s="14"/>
      <c r="QUH7" s="14"/>
      <c r="QUI7" s="14"/>
      <c r="QUJ7" s="14"/>
      <c r="QUK7" s="14"/>
      <c r="QUL7" s="14"/>
      <c r="QUM7" s="14"/>
      <c r="QUN7" s="14"/>
      <c r="QUO7" s="14"/>
      <c r="QUP7" s="14"/>
      <c r="QUQ7" s="14"/>
      <c r="QUR7" s="14"/>
      <c r="QUS7" s="14"/>
      <c r="QUT7" s="14"/>
      <c r="QUU7" s="14"/>
      <c r="QUV7" s="14"/>
      <c r="QUW7" s="14"/>
      <c r="QUX7" s="14"/>
      <c r="QUY7" s="14"/>
      <c r="QUZ7" s="14"/>
      <c r="QVA7" s="14"/>
      <c r="QVB7" s="14"/>
      <c r="QVC7" s="14"/>
      <c r="QVD7" s="14"/>
      <c r="QVE7" s="14"/>
      <c r="QVF7" s="14"/>
      <c r="QVG7" s="14"/>
      <c r="QVH7" s="14"/>
      <c r="QVI7" s="14"/>
      <c r="QVJ7" s="14"/>
      <c r="QVK7" s="14"/>
      <c r="QVL7" s="14"/>
      <c r="QVM7" s="14"/>
      <c r="QVN7" s="14"/>
      <c r="QVO7" s="14"/>
      <c r="QVP7" s="14"/>
      <c r="QVQ7" s="14"/>
      <c r="QVR7" s="14"/>
      <c r="QVS7" s="14"/>
      <c r="QVT7" s="14"/>
      <c r="QVU7" s="14"/>
      <c r="QVV7" s="14"/>
      <c r="QVW7" s="14"/>
      <c r="QVX7" s="14"/>
      <c r="QVY7" s="14"/>
      <c r="QVZ7" s="14"/>
      <c r="QWA7" s="14"/>
      <c r="QWB7" s="14"/>
      <c r="QWC7" s="14"/>
      <c r="QWD7" s="14"/>
      <c r="QWE7" s="14"/>
      <c r="QWF7" s="14"/>
      <c r="QWG7" s="14"/>
      <c r="QWH7" s="14"/>
      <c r="QWI7" s="14"/>
      <c r="QWJ7" s="14"/>
      <c r="QWK7" s="14"/>
      <c r="QWL7" s="14"/>
      <c r="QWM7" s="14"/>
      <c r="QWN7" s="14"/>
      <c r="QWO7" s="14"/>
      <c r="QWP7" s="14"/>
      <c r="QWQ7" s="14"/>
      <c r="QWR7" s="14"/>
      <c r="QWS7" s="14"/>
      <c r="QWT7" s="14"/>
      <c r="QWU7" s="14"/>
      <c r="QWV7" s="14"/>
      <c r="QWW7" s="14"/>
      <c r="QWX7" s="14"/>
      <c r="QWY7" s="14"/>
      <c r="QWZ7" s="14"/>
      <c r="QXA7" s="14"/>
      <c r="QXB7" s="14"/>
      <c r="QXC7" s="14"/>
      <c r="QXD7" s="14"/>
      <c r="QXE7" s="14"/>
      <c r="QXF7" s="14"/>
      <c r="QXG7" s="14"/>
      <c r="QXH7" s="14"/>
      <c r="QXI7" s="14"/>
      <c r="QXJ7" s="14"/>
      <c r="QXK7" s="14"/>
      <c r="QXL7" s="14"/>
      <c r="QXM7" s="14"/>
      <c r="QXN7" s="14"/>
      <c r="QXO7" s="14"/>
      <c r="QXP7" s="14"/>
      <c r="QXQ7" s="14"/>
      <c r="QXR7" s="14"/>
      <c r="QXS7" s="14"/>
      <c r="QXT7" s="14"/>
      <c r="QXU7" s="14"/>
      <c r="QXV7" s="14"/>
      <c r="QXW7" s="14"/>
      <c r="QXX7" s="14"/>
      <c r="QXY7" s="14"/>
      <c r="QXZ7" s="14"/>
      <c r="QYA7" s="14"/>
      <c r="QYB7" s="14"/>
      <c r="QYC7" s="14"/>
      <c r="QYD7" s="14"/>
      <c r="QYE7" s="14"/>
      <c r="QYF7" s="14"/>
      <c r="QYG7" s="14"/>
      <c r="QYH7" s="14"/>
      <c r="QYI7" s="14"/>
      <c r="QYJ7" s="14"/>
      <c r="QYK7" s="14"/>
      <c r="QYL7" s="14"/>
      <c r="QYM7" s="14"/>
      <c r="QYN7" s="14"/>
      <c r="QYO7" s="14"/>
      <c r="QYP7" s="14"/>
      <c r="QYQ7" s="14"/>
      <c r="QYR7" s="14"/>
      <c r="QYS7" s="14"/>
      <c r="QYT7" s="14"/>
      <c r="QYU7" s="14"/>
      <c r="QYV7" s="14"/>
      <c r="QYW7" s="14"/>
      <c r="QYX7" s="14"/>
      <c r="QYY7" s="14"/>
      <c r="QYZ7" s="14"/>
      <c r="QZA7" s="14"/>
      <c r="QZB7" s="14"/>
      <c r="QZC7" s="14"/>
      <c r="QZD7" s="14"/>
      <c r="QZE7" s="14"/>
      <c r="QZF7" s="14"/>
      <c r="QZG7" s="14"/>
      <c r="QZH7" s="14"/>
      <c r="QZI7" s="14"/>
      <c r="QZJ7" s="14"/>
      <c r="QZK7" s="14"/>
      <c r="QZL7" s="14"/>
      <c r="QZM7" s="14"/>
      <c r="QZN7" s="14"/>
      <c r="QZO7" s="14"/>
      <c r="QZP7" s="14"/>
      <c r="QZQ7" s="14"/>
      <c r="QZR7" s="14"/>
      <c r="QZS7" s="14"/>
      <c r="QZT7" s="14"/>
      <c r="QZU7" s="14"/>
      <c r="QZV7" s="14"/>
      <c r="QZW7" s="14"/>
      <c r="QZX7" s="14"/>
      <c r="QZY7" s="14"/>
      <c r="QZZ7" s="14"/>
      <c r="RAA7" s="14"/>
      <c r="RAB7" s="14"/>
      <c r="RAC7" s="14"/>
      <c r="RAD7" s="14"/>
      <c r="RAE7" s="14"/>
      <c r="RAF7" s="14"/>
      <c r="RAG7" s="14"/>
      <c r="RAH7" s="14"/>
      <c r="RAI7" s="14"/>
      <c r="RAJ7" s="14"/>
      <c r="RAK7" s="14"/>
      <c r="RAL7" s="14"/>
      <c r="RAM7" s="14"/>
      <c r="RAN7" s="14"/>
      <c r="RAO7" s="14"/>
      <c r="RAP7" s="14"/>
      <c r="RAQ7" s="14"/>
      <c r="RAR7" s="14"/>
      <c r="RAS7" s="14"/>
      <c r="RAT7" s="14"/>
      <c r="RAU7" s="14"/>
      <c r="RAV7" s="14"/>
      <c r="RAW7" s="14"/>
      <c r="RAX7" s="14"/>
      <c r="RAY7" s="14"/>
      <c r="RAZ7" s="14"/>
      <c r="RBA7" s="14"/>
      <c r="RBB7" s="14"/>
      <c r="RBC7" s="14"/>
      <c r="RBD7" s="14"/>
      <c r="RBE7" s="14"/>
      <c r="RBF7" s="14"/>
      <c r="RBG7" s="14"/>
      <c r="RBH7" s="14"/>
      <c r="RBI7" s="14"/>
      <c r="RBJ7" s="14"/>
      <c r="RBK7" s="14"/>
      <c r="RBL7" s="14"/>
      <c r="RBM7" s="14"/>
      <c r="RBN7" s="14"/>
      <c r="RBO7" s="14"/>
      <c r="RBP7" s="14"/>
      <c r="RBQ7" s="14"/>
      <c r="RBR7" s="14"/>
      <c r="RBS7" s="14"/>
      <c r="RBT7" s="14"/>
      <c r="RBU7" s="14"/>
      <c r="RBV7" s="14"/>
      <c r="RBW7" s="14"/>
      <c r="RBX7" s="14"/>
      <c r="RBY7" s="14"/>
      <c r="RBZ7" s="14"/>
      <c r="RCA7" s="14"/>
      <c r="RCB7" s="14"/>
      <c r="RCC7" s="14"/>
      <c r="RCD7" s="14"/>
      <c r="RCE7" s="14"/>
      <c r="RCF7" s="14"/>
      <c r="RCG7" s="14"/>
      <c r="RCH7" s="14"/>
      <c r="RCI7" s="14"/>
      <c r="RCJ7" s="14"/>
      <c r="RCK7" s="14"/>
      <c r="RCL7" s="14"/>
      <c r="RCM7" s="14"/>
      <c r="RCN7" s="14"/>
      <c r="RCO7" s="14"/>
      <c r="RCP7" s="14"/>
      <c r="RCQ7" s="14"/>
      <c r="RCR7" s="14"/>
      <c r="RCS7" s="14"/>
      <c r="RCT7" s="14"/>
      <c r="RCU7" s="14"/>
      <c r="RCV7" s="14"/>
      <c r="RCW7" s="14"/>
      <c r="RCX7" s="14"/>
      <c r="RCY7" s="14"/>
      <c r="RCZ7" s="14"/>
      <c r="RDA7" s="14"/>
      <c r="RDB7" s="14"/>
      <c r="RDC7" s="14"/>
      <c r="RDD7" s="14"/>
      <c r="RDE7" s="14"/>
      <c r="RDF7" s="14"/>
      <c r="RDG7" s="14"/>
      <c r="RDH7" s="14"/>
      <c r="RDI7" s="14"/>
      <c r="RDJ7" s="14"/>
      <c r="RDK7" s="14"/>
      <c r="RDL7" s="14"/>
      <c r="RDM7" s="14"/>
      <c r="RDN7" s="14"/>
      <c r="RDO7" s="14"/>
      <c r="RDP7" s="14"/>
      <c r="RDQ7" s="14"/>
      <c r="RDR7" s="14"/>
      <c r="RDS7" s="14"/>
      <c r="RDT7" s="14"/>
      <c r="RDU7" s="14"/>
      <c r="RDV7" s="14"/>
      <c r="RDW7" s="14"/>
      <c r="RDX7" s="14"/>
      <c r="RDY7" s="14"/>
      <c r="RDZ7" s="14"/>
      <c r="REA7" s="14"/>
      <c r="REB7" s="14"/>
      <c r="REC7" s="14"/>
      <c r="RED7" s="14"/>
      <c r="REE7" s="14"/>
      <c r="REF7" s="14"/>
      <c r="REG7" s="14"/>
      <c r="REH7" s="14"/>
      <c r="REI7" s="14"/>
      <c r="REJ7" s="14"/>
      <c r="REK7" s="14"/>
      <c r="REL7" s="14"/>
      <c r="REM7" s="14"/>
      <c r="REN7" s="14"/>
      <c r="REO7" s="14"/>
      <c r="REP7" s="14"/>
      <c r="REQ7" s="14"/>
      <c r="RER7" s="14"/>
      <c r="RES7" s="14"/>
      <c r="RET7" s="14"/>
      <c r="REU7" s="14"/>
      <c r="REV7" s="14"/>
      <c r="REW7" s="14"/>
      <c r="REX7" s="14"/>
      <c r="REY7" s="14"/>
      <c r="REZ7" s="14"/>
      <c r="RFA7" s="14"/>
      <c r="RFB7" s="14"/>
      <c r="RFC7" s="14"/>
      <c r="RFD7" s="14"/>
      <c r="RFE7" s="14"/>
      <c r="RFF7" s="14"/>
      <c r="RFG7" s="14"/>
      <c r="RFH7" s="14"/>
      <c r="RFI7" s="14"/>
      <c r="RFJ7" s="14"/>
      <c r="RFK7" s="14"/>
      <c r="RFL7" s="14"/>
      <c r="RFM7" s="14"/>
      <c r="RFN7" s="14"/>
      <c r="RFO7" s="14"/>
      <c r="RFP7" s="14"/>
      <c r="RFQ7" s="14"/>
      <c r="RFR7" s="14"/>
      <c r="RFS7" s="14"/>
      <c r="RFT7" s="14"/>
      <c r="RFU7" s="14"/>
      <c r="RFV7" s="14"/>
      <c r="RFW7" s="14"/>
      <c r="RFX7" s="14"/>
      <c r="RFY7" s="14"/>
      <c r="RFZ7" s="14"/>
      <c r="RGA7" s="14"/>
      <c r="RGB7" s="14"/>
      <c r="RGC7" s="14"/>
      <c r="RGD7" s="14"/>
      <c r="RGE7" s="14"/>
      <c r="RGF7" s="14"/>
      <c r="RGG7" s="14"/>
      <c r="RGH7" s="14"/>
      <c r="RGI7" s="14"/>
      <c r="RGJ7" s="14"/>
      <c r="RGK7" s="14"/>
      <c r="RGL7" s="14"/>
      <c r="RGM7" s="14"/>
      <c r="RGN7" s="14"/>
      <c r="RGO7" s="14"/>
      <c r="RGP7" s="14"/>
      <c r="RGQ7" s="14"/>
      <c r="RGR7" s="14"/>
      <c r="RGS7" s="14"/>
      <c r="RGT7" s="14"/>
      <c r="RGU7" s="14"/>
      <c r="RGV7" s="14"/>
      <c r="RGW7" s="14"/>
      <c r="RGX7" s="14"/>
      <c r="RGY7" s="14"/>
      <c r="RGZ7" s="14"/>
      <c r="RHA7" s="14"/>
      <c r="RHB7" s="14"/>
      <c r="RHC7" s="14"/>
      <c r="RHD7" s="14"/>
      <c r="RHE7" s="14"/>
      <c r="RHF7" s="14"/>
      <c r="RHG7" s="14"/>
      <c r="RHH7" s="14"/>
      <c r="RHI7" s="14"/>
      <c r="RHJ7" s="14"/>
      <c r="RHK7" s="14"/>
      <c r="RHL7" s="14"/>
      <c r="RHM7" s="14"/>
      <c r="RHN7" s="14"/>
      <c r="RHO7" s="14"/>
      <c r="RHP7" s="14"/>
      <c r="RHQ7" s="14"/>
      <c r="RHR7" s="14"/>
      <c r="RHS7" s="14"/>
      <c r="RHT7" s="14"/>
      <c r="RHU7" s="14"/>
      <c r="RHV7" s="14"/>
      <c r="RHW7" s="14"/>
      <c r="RHX7" s="14"/>
      <c r="RHY7" s="14"/>
      <c r="RHZ7" s="14"/>
      <c r="RIA7" s="14"/>
      <c r="RIB7" s="14"/>
      <c r="RIC7" s="14"/>
      <c r="RID7" s="14"/>
      <c r="RIE7" s="14"/>
      <c r="RIF7" s="14"/>
      <c r="RIG7" s="14"/>
      <c r="RIH7" s="14"/>
      <c r="RII7" s="14"/>
      <c r="RIJ7" s="14"/>
      <c r="RIK7" s="14"/>
      <c r="RIL7" s="14"/>
      <c r="RIM7" s="14"/>
      <c r="RIN7" s="14"/>
      <c r="RIO7" s="14"/>
      <c r="RIP7" s="14"/>
      <c r="RIQ7" s="14"/>
      <c r="RIR7" s="14"/>
      <c r="RIS7" s="14"/>
      <c r="RIT7" s="14"/>
      <c r="RIU7" s="14"/>
      <c r="RIV7" s="14"/>
      <c r="RIW7" s="14"/>
      <c r="RIX7" s="14"/>
      <c r="RIY7" s="14"/>
      <c r="RIZ7" s="14"/>
      <c r="RJA7" s="14"/>
      <c r="RJB7" s="14"/>
      <c r="RJC7" s="14"/>
      <c r="RJD7" s="14"/>
      <c r="RJE7" s="14"/>
      <c r="RJF7" s="14"/>
      <c r="RJG7" s="14"/>
      <c r="RJH7" s="14"/>
      <c r="RJI7" s="14"/>
      <c r="RJJ7" s="14"/>
      <c r="RJK7" s="14"/>
      <c r="RJL7" s="14"/>
      <c r="RJM7" s="14"/>
      <c r="RJN7" s="14"/>
      <c r="RJO7" s="14"/>
      <c r="RJP7" s="14"/>
      <c r="RJQ7" s="14"/>
      <c r="RJR7" s="14"/>
      <c r="RJS7" s="14"/>
      <c r="RJT7" s="14"/>
      <c r="RJU7" s="14"/>
      <c r="RJV7" s="14"/>
      <c r="RJW7" s="14"/>
      <c r="RJX7" s="14"/>
      <c r="RJY7" s="14"/>
      <c r="RJZ7" s="14"/>
      <c r="RKA7" s="14"/>
      <c r="RKB7" s="14"/>
      <c r="RKC7" s="14"/>
      <c r="RKD7" s="14"/>
      <c r="RKE7" s="14"/>
      <c r="RKF7" s="14"/>
      <c r="RKG7" s="14"/>
      <c r="RKH7" s="14"/>
      <c r="RKI7" s="14"/>
      <c r="RKJ7" s="14"/>
      <c r="RKK7" s="14"/>
      <c r="RKL7" s="14"/>
      <c r="RKM7" s="14"/>
      <c r="RKN7" s="14"/>
      <c r="RKO7" s="14"/>
      <c r="RKP7" s="14"/>
      <c r="RKQ7" s="14"/>
      <c r="RKR7" s="14"/>
      <c r="RKS7" s="14"/>
      <c r="RKT7" s="14"/>
      <c r="RKU7" s="14"/>
      <c r="RKV7" s="14"/>
      <c r="RKW7" s="14"/>
      <c r="RKX7" s="14"/>
      <c r="RKY7" s="14"/>
      <c r="RKZ7" s="14"/>
      <c r="RLA7" s="14"/>
      <c r="RLB7" s="14"/>
      <c r="RLC7" s="14"/>
      <c r="RLD7" s="14"/>
      <c r="RLE7" s="14"/>
      <c r="RLF7" s="14"/>
      <c r="RLG7" s="14"/>
      <c r="RLH7" s="14"/>
      <c r="RLI7" s="14"/>
      <c r="RLJ7" s="14"/>
      <c r="RLK7" s="14"/>
      <c r="RLL7" s="14"/>
      <c r="RLM7" s="14"/>
      <c r="RLN7" s="14"/>
      <c r="RLO7" s="14"/>
      <c r="RLP7" s="14"/>
      <c r="RLQ7" s="14"/>
      <c r="RLR7" s="14"/>
      <c r="RLS7" s="14"/>
      <c r="RLT7" s="14"/>
      <c r="RLU7" s="14"/>
      <c r="RLV7" s="14"/>
      <c r="RLW7" s="14"/>
      <c r="RLX7" s="14"/>
      <c r="RLY7" s="14"/>
      <c r="RLZ7" s="14"/>
      <c r="RMA7" s="14"/>
      <c r="RMB7" s="14"/>
      <c r="RMC7" s="14"/>
      <c r="RMD7" s="14"/>
      <c r="RME7" s="14"/>
      <c r="RMF7" s="14"/>
      <c r="RMG7" s="14"/>
      <c r="RMH7" s="14"/>
      <c r="RMI7" s="14"/>
      <c r="RMJ7" s="14"/>
      <c r="RMK7" s="14"/>
      <c r="RML7" s="14"/>
      <c r="RMM7" s="14"/>
      <c r="RMN7" s="14"/>
      <c r="RMO7" s="14"/>
      <c r="RMP7" s="14"/>
      <c r="RMQ7" s="14"/>
      <c r="RMR7" s="14"/>
      <c r="RMS7" s="14"/>
      <c r="RMT7" s="14"/>
      <c r="RMU7" s="14"/>
      <c r="RMV7" s="14"/>
      <c r="RMW7" s="14"/>
      <c r="RMX7" s="14"/>
      <c r="RMY7" s="14"/>
      <c r="RMZ7" s="14"/>
      <c r="RNA7" s="14"/>
      <c r="RNB7" s="14"/>
      <c r="RNC7" s="14"/>
      <c r="RND7" s="14"/>
      <c r="RNE7" s="14"/>
      <c r="RNF7" s="14"/>
      <c r="RNG7" s="14"/>
      <c r="RNH7" s="14"/>
      <c r="RNI7" s="14"/>
      <c r="RNJ7" s="14"/>
      <c r="RNK7" s="14"/>
      <c r="RNL7" s="14"/>
      <c r="RNM7" s="14"/>
      <c r="RNN7" s="14"/>
      <c r="RNO7" s="14"/>
      <c r="RNP7" s="14"/>
      <c r="RNQ7" s="14"/>
      <c r="RNR7" s="14"/>
      <c r="RNS7" s="14"/>
      <c r="RNT7" s="14"/>
      <c r="RNU7" s="14"/>
      <c r="RNV7" s="14"/>
      <c r="RNW7" s="14"/>
      <c r="RNX7" s="14"/>
      <c r="RNY7" s="14"/>
      <c r="RNZ7" s="14"/>
      <c r="ROA7" s="14"/>
      <c r="ROB7" s="14"/>
      <c r="ROC7" s="14"/>
      <c r="ROD7" s="14"/>
      <c r="ROE7" s="14"/>
      <c r="ROF7" s="14"/>
      <c r="ROG7" s="14"/>
      <c r="ROH7" s="14"/>
      <c r="ROI7" s="14"/>
      <c r="ROJ7" s="14"/>
      <c r="ROK7" s="14"/>
      <c r="ROL7" s="14"/>
      <c r="ROM7" s="14"/>
      <c r="RON7" s="14"/>
      <c r="ROO7" s="14"/>
      <c r="ROP7" s="14"/>
      <c r="ROQ7" s="14"/>
      <c r="ROR7" s="14"/>
      <c r="ROS7" s="14"/>
      <c r="ROT7" s="14"/>
      <c r="ROU7" s="14"/>
      <c r="ROV7" s="14"/>
      <c r="ROW7" s="14"/>
      <c r="ROX7" s="14"/>
      <c r="ROY7" s="14"/>
      <c r="ROZ7" s="14"/>
      <c r="RPA7" s="14"/>
      <c r="RPB7" s="14"/>
      <c r="RPC7" s="14"/>
      <c r="RPD7" s="14"/>
      <c r="RPE7" s="14"/>
      <c r="RPF7" s="14"/>
      <c r="RPG7" s="14"/>
      <c r="RPH7" s="14"/>
      <c r="RPI7" s="14"/>
      <c r="RPJ7" s="14"/>
      <c r="RPK7" s="14"/>
      <c r="RPL7" s="14"/>
      <c r="RPM7" s="14"/>
      <c r="RPN7" s="14"/>
      <c r="RPO7" s="14"/>
      <c r="RPP7" s="14"/>
      <c r="RPQ7" s="14"/>
      <c r="RPR7" s="14"/>
      <c r="RPS7" s="14"/>
      <c r="RPT7" s="14"/>
      <c r="RPU7" s="14"/>
      <c r="RPV7" s="14"/>
      <c r="RPW7" s="14"/>
      <c r="RPX7" s="14"/>
      <c r="RPY7" s="14"/>
      <c r="RPZ7" s="14"/>
      <c r="RQA7" s="14"/>
      <c r="RQB7" s="14"/>
      <c r="RQC7" s="14"/>
      <c r="RQD7" s="14"/>
      <c r="RQE7" s="14"/>
      <c r="RQF7" s="14"/>
      <c r="RQG7" s="14"/>
      <c r="RQH7" s="14"/>
      <c r="RQI7" s="14"/>
      <c r="RQJ7" s="14"/>
      <c r="RQK7" s="14"/>
      <c r="RQL7" s="14"/>
      <c r="RQM7" s="14"/>
      <c r="RQN7" s="14"/>
      <c r="RQO7" s="14"/>
      <c r="RQP7" s="14"/>
      <c r="RQQ7" s="14"/>
      <c r="RQR7" s="14"/>
      <c r="RQS7" s="14"/>
      <c r="RQT7" s="14"/>
      <c r="RQU7" s="14"/>
      <c r="RQV7" s="14"/>
      <c r="RQW7" s="14"/>
      <c r="RQX7" s="14"/>
      <c r="RQY7" s="14"/>
      <c r="RQZ7" s="14"/>
      <c r="RRA7" s="14"/>
      <c r="RRB7" s="14"/>
      <c r="RRC7" s="14"/>
      <c r="RRD7" s="14"/>
      <c r="RRE7" s="14"/>
      <c r="RRF7" s="14"/>
      <c r="RRG7" s="14"/>
      <c r="RRH7" s="14"/>
      <c r="RRI7" s="14"/>
      <c r="RRJ7" s="14"/>
      <c r="RRK7" s="14"/>
      <c r="RRL7" s="14"/>
      <c r="RRM7" s="14"/>
      <c r="RRN7" s="14"/>
      <c r="RRO7" s="14"/>
      <c r="RRP7" s="14"/>
      <c r="RRQ7" s="14"/>
      <c r="RRR7" s="14"/>
      <c r="RRS7" s="14"/>
      <c r="RRT7" s="14"/>
      <c r="RRU7" s="14"/>
      <c r="RRV7" s="14"/>
      <c r="RRW7" s="14"/>
      <c r="RRX7" s="14"/>
      <c r="RRY7" s="14"/>
      <c r="RRZ7" s="14"/>
      <c r="RSA7" s="14"/>
      <c r="RSB7" s="14"/>
      <c r="RSC7" s="14"/>
      <c r="RSD7" s="14"/>
      <c r="RSE7" s="14"/>
      <c r="RSF7" s="14"/>
      <c r="RSG7" s="14"/>
      <c r="RSH7" s="14"/>
      <c r="RSI7" s="14"/>
      <c r="RSJ7" s="14"/>
      <c r="RSK7" s="14"/>
      <c r="RSL7" s="14"/>
      <c r="RSM7" s="14"/>
      <c r="RSN7" s="14"/>
      <c r="RSO7" s="14"/>
      <c r="RSP7" s="14"/>
      <c r="RSQ7" s="14"/>
      <c r="RSR7" s="14"/>
      <c r="RSS7" s="14"/>
      <c r="RST7" s="14"/>
      <c r="RSU7" s="14"/>
      <c r="RSV7" s="14"/>
      <c r="RSW7" s="14"/>
      <c r="RSX7" s="14"/>
      <c r="RSY7" s="14"/>
      <c r="RSZ7" s="14"/>
      <c r="RTA7" s="14"/>
      <c r="RTB7" s="14"/>
      <c r="RTC7" s="14"/>
      <c r="RTD7" s="14"/>
      <c r="RTE7" s="14"/>
      <c r="RTF7" s="14"/>
      <c r="RTG7" s="14"/>
      <c r="RTH7" s="14"/>
      <c r="RTI7" s="14"/>
      <c r="RTJ7" s="14"/>
      <c r="RTK7" s="14"/>
      <c r="RTL7" s="14"/>
      <c r="RTM7" s="14"/>
      <c r="RTN7" s="14"/>
      <c r="RTO7" s="14"/>
      <c r="RTP7" s="14"/>
      <c r="RTQ7" s="14"/>
      <c r="RTR7" s="14"/>
      <c r="RTS7" s="14"/>
      <c r="RTT7" s="14"/>
      <c r="RTU7" s="14"/>
      <c r="RTV7" s="14"/>
      <c r="RTW7" s="14"/>
      <c r="RTX7" s="14"/>
      <c r="RTY7" s="14"/>
      <c r="RTZ7" s="14"/>
      <c r="RUA7" s="14"/>
      <c r="RUB7" s="14"/>
      <c r="RUC7" s="14"/>
      <c r="RUD7" s="14"/>
      <c r="RUE7" s="14"/>
      <c r="RUF7" s="14"/>
      <c r="RUG7" s="14"/>
      <c r="RUH7" s="14"/>
      <c r="RUI7" s="14"/>
      <c r="RUJ7" s="14"/>
      <c r="RUK7" s="14"/>
      <c r="RUL7" s="14"/>
      <c r="RUM7" s="14"/>
      <c r="RUN7" s="14"/>
      <c r="RUO7" s="14"/>
      <c r="RUP7" s="14"/>
      <c r="RUQ7" s="14"/>
      <c r="RUR7" s="14"/>
      <c r="RUS7" s="14"/>
      <c r="RUT7" s="14"/>
      <c r="RUU7" s="14"/>
      <c r="RUV7" s="14"/>
      <c r="RUW7" s="14"/>
      <c r="RUX7" s="14"/>
      <c r="RUY7" s="14"/>
      <c r="RUZ7" s="14"/>
      <c r="RVA7" s="14"/>
      <c r="RVB7" s="14"/>
      <c r="RVC7" s="14"/>
      <c r="RVD7" s="14"/>
      <c r="RVE7" s="14"/>
      <c r="RVF7" s="14"/>
      <c r="RVG7" s="14"/>
      <c r="RVH7" s="14"/>
      <c r="RVI7" s="14"/>
      <c r="RVJ7" s="14"/>
      <c r="RVK7" s="14"/>
      <c r="RVL7" s="14"/>
      <c r="RVM7" s="14"/>
      <c r="RVN7" s="14"/>
      <c r="RVO7" s="14"/>
      <c r="RVP7" s="14"/>
      <c r="RVQ7" s="14"/>
      <c r="RVR7" s="14"/>
      <c r="RVS7" s="14"/>
      <c r="RVT7" s="14"/>
      <c r="RVU7" s="14"/>
      <c r="RVV7" s="14"/>
      <c r="RVW7" s="14"/>
      <c r="RVX7" s="14"/>
      <c r="RVY7" s="14"/>
      <c r="RVZ7" s="14"/>
      <c r="RWA7" s="14"/>
      <c r="RWB7" s="14"/>
      <c r="RWC7" s="14"/>
      <c r="RWD7" s="14"/>
      <c r="RWE7" s="14"/>
      <c r="RWF7" s="14"/>
      <c r="RWG7" s="14"/>
      <c r="RWH7" s="14"/>
      <c r="RWI7" s="14"/>
      <c r="RWJ7" s="14"/>
      <c r="RWK7" s="14"/>
      <c r="RWL7" s="14"/>
      <c r="RWM7" s="14"/>
      <c r="RWN7" s="14"/>
      <c r="RWO7" s="14"/>
      <c r="RWP7" s="14"/>
      <c r="RWQ7" s="14"/>
      <c r="RWR7" s="14"/>
      <c r="RWS7" s="14"/>
      <c r="RWT7" s="14"/>
      <c r="RWU7" s="14"/>
      <c r="RWV7" s="14"/>
      <c r="RWW7" s="14"/>
      <c r="RWX7" s="14"/>
      <c r="RWY7" s="14"/>
      <c r="RWZ7" s="14"/>
      <c r="RXA7" s="14"/>
      <c r="RXB7" s="14"/>
      <c r="RXC7" s="14"/>
      <c r="RXD7" s="14"/>
      <c r="RXE7" s="14"/>
      <c r="RXF7" s="14"/>
      <c r="RXG7" s="14"/>
      <c r="RXH7" s="14"/>
      <c r="RXI7" s="14"/>
      <c r="RXJ7" s="14"/>
      <c r="RXK7" s="14"/>
      <c r="RXL7" s="14"/>
      <c r="RXM7" s="14"/>
      <c r="RXN7" s="14"/>
      <c r="RXO7" s="14"/>
      <c r="RXP7" s="14"/>
      <c r="RXQ7" s="14"/>
      <c r="RXR7" s="14"/>
      <c r="RXS7" s="14"/>
      <c r="RXT7" s="14"/>
      <c r="RXU7" s="14"/>
      <c r="RXV7" s="14"/>
      <c r="RXW7" s="14"/>
      <c r="RXX7" s="14"/>
      <c r="RXY7" s="14"/>
      <c r="RXZ7" s="14"/>
      <c r="RYA7" s="14"/>
      <c r="RYB7" s="14"/>
      <c r="RYC7" s="14"/>
      <c r="RYD7" s="14"/>
      <c r="RYE7" s="14"/>
      <c r="RYF7" s="14"/>
      <c r="RYG7" s="14"/>
      <c r="RYH7" s="14"/>
      <c r="RYI7" s="14"/>
      <c r="RYJ7" s="14"/>
      <c r="RYK7" s="14"/>
      <c r="RYL7" s="14"/>
      <c r="RYM7" s="14"/>
      <c r="RYN7" s="14"/>
      <c r="RYO7" s="14"/>
      <c r="RYP7" s="14"/>
      <c r="RYQ7" s="14"/>
      <c r="RYR7" s="14"/>
      <c r="RYS7" s="14"/>
      <c r="RYT7" s="14"/>
      <c r="RYU7" s="14"/>
      <c r="RYV7" s="14"/>
      <c r="RYW7" s="14"/>
      <c r="RYX7" s="14"/>
      <c r="RYY7" s="14"/>
      <c r="RYZ7" s="14"/>
      <c r="RZA7" s="14"/>
      <c r="RZB7" s="14"/>
      <c r="RZC7" s="14"/>
      <c r="RZD7" s="14"/>
      <c r="RZE7" s="14"/>
      <c r="RZF7" s="14"/>
      <c r="RZG7" s="14"/>
      <c r="RZH7" s="14"/>
      <c r="RZI7" s="14"/>
      <c r="RZJ7" s="14"/>
      <c r="RZK7" s="14"/>
      <c r="RZL7" s="14"/>
      <c r="RZM7" s="14"/>
      <c r="RZN7" s="14"/>
      <c r="RZO7" s="14"/>
      <c r="RZP7" s="14"/>
      <c r="RZQ7" s="14"/>
      <c r="RZR7" s="14"/>
      <c r="RZS7" s="14"/>
      <c r="RZT7" s="14"/>
      <c r="RZU7" s="14"/>
      <c r="RZV7" s="14"/>
      <c r="RZW7" s="14"/>
      <c r="RZX7" s="14"/>
      <c r="RZY7" s="14"/>
      <c r="RZZ7" s="14"/>
      <c r="SAA7" s="14"/>
      <c r="SAB7" s="14"/>
      <c r="SAC7" s="14"/>
      <c r="SAD7" s="14"/>
      <c r="SAE7" s="14"/>
      <c r="SAF7" s="14"/>
      <c r="SAG7" s="14"/>
      <c r="SAH7" s="14"/>
      <c r="SAI7" s="14"/>
      <c r="SAJ7" s="14"/>
      <c r="SAK7" s="14"/>
      <c r="SAL7" s="14"/>
      <c r="SAM7" s="14"/>
      <c r="SAN7" s="14"/>
      <c r="SAO7" s="14"/>
      <c r="SAP7" s="14"/>
      <c r="SAQ7" s="14"/>
      <c r="SAR7" s="14"/>
      <c r="SAS7" s="14"/>
      <c r="SAT7" s="14"/>
      <c r="SAU7" s="14"/>
      <c r="SAV7" s="14"/>
      <c r="SAW7" s="14"/>
      <c r="SAX7" s="14"/>
      <c r="SAY7" s="14"/>
      <c r="SAZ7" s="14"/>
      <c r="SBA7" s="14"/>
      <c r="SBB7" s="14"/>
      <c r="SBC7" s="14"/>
      <c r="SBD7" s="14"/>
      <c r="SBE7" s="14"/>
      <c r="SBF7" s="14"/>
      <c r="SBG7" s="14"/>
      <c r="SBH7" s="14"/>
      <c r="SBI7" s="14"/>
      <c r="SBJ7" s="14"/>
      <c r="SBK7" s="14"/>
      <c r="SBL7" s="14"/>
      <c r="SBM7" s="14"/>
      <c r="SBN7" s="14"/>
      <c r="SBO7" s="14"/>
      <c r="SBP7" s="14"/>
      <c r="SBQ7" s="14"/>
      <c r="SBR7" s="14"/>
      <c r="SBS7" s="14"/>
      <c r="SBT7" s="14"/>
      <c r="SBU7" s="14"/>
      <c r="SBV7" s="14"/>
      <c r="SBW7" s="14"/>
      <c r="SBX7" s="14"/>
      <c r="SBY7" s="14"/>
      <c r="SBZ7" s="14"/>
      <c r="SCA7" s="14"/>
      <c r="SCB7" s="14"/>
      <c r="SCC7" s="14"/>
      <c r="SCD7" s="14"/>
      <c r="SCE7" s="14"/>
      <c r="SCF7" s="14"/>
      <c r="SCG7" s="14"/>
      <c r="SCH7" s="14"/>
      <c r="SCI7" s="14"/>
      <c r="SCJ7" s="14"/>
      <c r="SCK7" s="14"/>
      <c r="SCL7" s="14"/>
      <c r="SCM7" s="14"/>
      <c r="SCN7" s="14"/>
      <c r="SCO7" s="14"/>
      <c r="SCP7" s="14"/>
      <c r="SCQ7" s="14"/>
      <c r="SCR7" s="14"/>
      <c r="SCS7" s="14"/>
      <c r="SCT7" s="14"/>
      <c r="SCU7" s="14"/>
      <c r="SCV7" s="14"/>
      <c r="SCW7" s="14"/>
      <c r="SCX7" s="14"/>
      <c r="SCY7" s="14"/>
      <c r="SCZ7" s="14"/>
      <c r="SDA7" s="14"/>
      <c r="SDB7" s="14"/>
      <c r="SDC7" s="14"/>
      <c r="SDD7" s="14"/>
      <c r="SDE7" s="14"/>
      <c r="SDF7" s="14"/>
      <c r="SDG7" s="14"/>
      <c r="SDH7" s="14"/>
      <c r="SDI7" s="14"/>
      <c r="SDJ7" s="14"/>
      <c r="SDK7" s="14"/>
      <c r="SDL7" s="14"/>
      <c r="SDM7" s="14"/>
      <c r="SDN7" s="14"/>
      <c r="SDO7" s="14"/>
      <c r="SDP7" s="14"/>
      <c r="SDQ7" s="14"/>
      <c r="SDR7" s="14"/>
      <c r="SDS7" s="14"/>
      <c r="SDT7" s="14"/>
      <c r="SDU7" s="14"/>
      <c r="SDV7" s="14"/>
      <c r="SDW7" s="14"/>
      <c r="SDX7" s="14"/>
      <c r="SDY7" s="14"/>
      <c r="SDZ7" s="14"/>
      <c r="SEA7" s="14"/>
      <c r="SEB7" s="14"/>
      <c r="SEC7" s="14"/>
      <c r="SED7" s="14"/>
      <c r="SEE7" s="14"/>
      <c r="SEF7" s="14"/>
      <c r="SEG7" s="14"/>
      <c r="SEH7" s="14"/>
      <c r="SEI7" s="14"/>
      <c r="SEJ7" s="14"/>
      <c r="SEK7" s="14"/>
      <c r="SEL7" s="14"/>
      <c r="SEM7" s="14"/>
      <c r="SEN7" s="14"/>
      <c r="SEO7" s="14"/>
      <c r="SEP7" s="14"/>
      <c r="SEQ7" s="14"/>
      <c r="SER7" s="14"/>
      <c r="SES7" s="14"/>
      <c r="SET7" s="14"/>
      <c r="SEU7" s="14"/>
      <c r="SEV7" s="14"/>
      <c r="SEW7" s="14"/>
      <c r="SEX7" s="14"/>
      <c r="SEY7" s="14"/>
      <c r="SEZ7" s="14"/>
      <c r="SFA7" s="14"/>
      <c r="SFB7" s="14"/>
      <c r="SFC7" s="14"/>
      <c r="SFD7" s="14"/>
      <c r="SFE7" s="14"/>
      <c r="SFF7" s="14"/>
      <c r="SFG7" s="14"/>
      <c r="SFH7" s="14"/>
      <c r="SFI7" s="14"/>
      <c r="SFJ7" s="14"/>
      <c r="SFK7" s="14"/>
      <c r="SFL7" s="14"/>
      <c r="SFM7" s="14"/>
      <c r="SFN7" s="14"/>
      <c r="SFO7" s="14"/>
      <c r="SFP7" s="14"/>
      <c r="SFQ7" s="14"/>
      <c r="SFR7" s="14"/>
      <c r="SFS7" s="14"/>
      <c r="SFT7" s="14"/>
      <c r="SFU7" s="14"/>
      <c r="SFV7" s="14"/>
      <c r="SFW7" s="14"/>
      <c r="SFX7" s="14"/>
      <c r="SFY7" s="14"/>
      <c r="SFZ7" s="14"/>
      <c r="SGA7" s="14"/>
      <c r="SGB7" s="14"/>
      <c r="SGC7" s="14"/>
      <c r="SGD7" s="14"/>
      <c r="SGE7" s="14"/>
      <c r="SGF7" s="14"/>
      <c r="SGG7" s="14"/>
      <c r="SGH7" s="14"/>
      <c r="SGI7" s="14"/>
      <c r="SGJ7" s="14"/>
      <c r="SGK7" s="14"/>
      <c r="SGL7" s="14"/>
      <c r="SGM7" s="14"/>
      <c r="SGN7" s="14"/>
      <c r="SGO7" s="14"/>
      <c r="SGP7" s="14"/>
      <c r="SGQ7" s="14"/>
      <c r="SGR7" s="14"/>
      <c r="SGS7" s="14"/>
      <c r="SGT7" s="14"/>
      <c r="SGU7" s="14"/>
      <c r="SGV7" s="14"/>
      <c r="SGW7" s="14"/>
      <c r="SGX7" s="14"/>
      <c r="SGY7" s="14"/>
      <c r="SGZ7" s="14"/>
      <c r="SHA7" s="14"/>
      <c r="SHB7" s="14"/>
      <c r="SHC7" s="14"/>
      <c r="SHD7" s="14"/>
      <c r="SHE7" s="14"/>
      <c r="SHF7" s="14"/>
      <c r="SHG7" s="14"/>
      <c r="SHH7" s="14"/>
      <c r="SHI7" s="14"/>
      <c r="SHJ7" s="14"/>
      <c r="SHK7" s="14"/>
      <c r="SHL7" s="14"/>
      <c r="SHM7" s="14"/>
      <c r="SHN7" s="14"/>
      <c r="SHO7" s="14"/>
      <c r="SHP7" s="14"/>
      <c r="SHQ7" s="14"/>
      <c r="SHR7" s="14"/>
      <c r="SHS7" s="14"/>
      <c r="SHT7" s="14"/>
      <c r="SHU7" s="14"/>
      <c r="SHV7" s="14"/>
      <c r="SHW7" s="14"/>
      <c r="SHX7" s="14"/>
      <c r="SHY7" s="14"/>
      <c r="SHZ7" s="14"/>
      <c r="SIA7" s="14"/>
      <c r="SIB7" s="14"/>
      <c r="SIC7" s="14"/>
      <c r="SID7" s="14"/>
      <c r="SIE7" s="14"/>
      <c r="SIF7" s="14"/>
      <c r="SIG7" s="14"/>
      <c r="SIH7" s="14"/>
      <c r="SII7" s="14"/>
      <c r="SIJ7" s="14"/>
      <c r="SIK7" s="14"/>
      <c r="SIL7" s="14"/>
      <c r="SIM7" s="14"/>
      <c r="SIN7" s="14"/>
      <c r="SIO7" s="14"/>
      <c r="SIP7" s="14"/>
      <c r="SIQ7" s="14"/>
      <c r="SIR7" s="14"/>
      <c r="SIS7" s="14"/>
      <c r="SIT7" s="14"/>
      <c r="SIU7" s="14"/>
      <c r="SIV7" s="14"/>
      <c r="SIW7" s="14"/>
      <c r="SIX7" s="14"/>
      <c r="SIY7" s="14"/>
      <c r="SIZ7" s="14"/>
      <c r="SJA7" s="14"/>
      <c r="SJB7" s="14"/>
      <c r="SJC7" s="14"/>
      <c r="SJD7" s="14"/>
      <c r="SJE7" s="14"/>
      <c r="SJF7" s="14"/>
      <c r="SJG7" s="14"/>
      <c r="SJH7" s="14"/>
      <c r="SJI7" s="14"/>
      <c r="SJJ7" s="14"/>
      <c r="SJK7" s="14"/>
      <c r="SJL7" s="14"/>
      <c r="SJM7" s="14"/>
      <c r="SJN7" s="14"/>
      <c r="SJO7" s="14"/>
      <c r="SJP7" s="14"/>
      <c r="SJQ7" s="14"/>
      <c r="SJR7" s="14"/>
      <c r="SJS7" s="14"/>
      <c r="SJT7" s="14"/>
      <c r="SJU7" s="14"/>
      <c r="SJV7" s="14"/>
      <c r="SJW7" s="14"/>
      <c r="SJX7" s="14"/>
      <c r="SJY7" s="14"/>
      <c r="SJZ7" s="14"/>
      <c r="SKA7" s="14"/>
      <c r="SKB7" s="14"/>
      <c r="SKC7" s="14"/>
      <c r="SKD7" s="14"/>
      <c r="SKE7" s="14"/>
      <c r="SKF7" s="14"/>
      <c r="SKG7" s="14"/>
      <c r="SKH7" s="14"/>
      <c r="SKI7" s="14"/>
      <c r="SKJ7" s="14"/>
      <c r="SKK7" s="14"/>
      <c r="SKL7" s="14"/>
      <c r="SKM7" s="14"/>
      <c r="SKN7" s="14"/>
      <c r="SKO7" s="14"/>
      <c r="SKP7" s="14"/>
      <c r="SKQ7" s="14"/>
      <c r="SKR7" s="14"/>
      <c r="SKS7" s="14"/>
      <c r="SKT7" s="14"/>
      <c r="SKU7" s="14"/>
      <c r="SKV7" s="14"/>
      <c r="SKW7" s="14"/>
      <c r="SKX7" s="14"/>
      <c r="SKY7" s="14"/>
      <c r="SKZ7" s="14"/>
      <c r="SLA7" s="14"/>
      <c r="SLB7" s="14"/>
      <c r="SLC7" s="14"/>
      <c r="SLD7" s="14"/>
      <c r="SLE7" s="14"/>
      <c r="SLF7" s="14"/>
      <c r="SLG7" s="14"/>
      <c r="SLH7" s="14"/>
      <c r="SLI7" s="14"/>
      <c r="SLJ7" s="14"/>
      <c r="SLK7" s="14"/>
      <c r="SLL7" s="14"/>
      <c r="SLM7" s="14"/>
      <c r="SLN7" s="14"/>
      <c r="SLO7" s="14"/>
      <c r="SLP7" s="14"/>
      <c r="SLQ7" s="14"/>
      <c r="SLR7" s="14"/>
      <c r="SLS7" s="14"/>
      <c r="SLT7" s="14"/>
      <c r="SLU7" s="14"/>
      <c r="SLV7" s="14"/>
      <c r="SLW7" s="14"/>
      <c r="SLX7" s="14"/>
      <c r="SLY7" s="14"/>
      <c r="SLZ7" s="14"/>
      <c r="SMA7" s="14"/>
      <c r="SMB7" s="14"/>
      <c r="SMC7" s="14"/>
      <c r="SMD7" s="14"/>
      <c r="SME7" s="14"/>
      <c r="SMF7" s="14"/>
      <c r="SMG7" s="14"/>
      <c r="SMH7" s="14"/>
      <c r="SMI7" s="14"/>
      <c r="SMJ7" s="14"/>
      <c r="SMK7" s="14"/>
      <c r="SML7" s="14"/>
      <c r="SMM7" s="14"/>
      <c r="SMN7" s="14"/>
      <c r="SMO7" s="14"/>
      <c r="SMP7" s="14"/>
      <c r="SMQ7" s="14"/>
      <c r="SMR7" s="14"/>
      <c r="SMS7" s="14"/>
      <c r="SMT7" s="14"/>
      <c r="SMU7" s="14"/>
      <c r="SMV7" s="14"/>
      <c r="SMW7" s="14"/>
      <c r="SMX7" s="14"/>
      <c r="SMY7" s="14"/>
      <c r="SMZ7" s="14"/>
      <c r="SNA7" s="14"/>
      <c r="SNB7" s="14"/>
      <c r="SNC7" s="14"/>
      <c r="SND7" s="14"/>
      <c r="SNE7" s="14"/>
      <c r="SNF7" s="14"/>
      <c r="SNG7" s="14"/>
      <c r="SNH7" s="14"/>
      <c r="SNI7" s="14"/>
      <c r="SNJ7" s="14"/>
      <c r="SNK7" s="14"/>
      <c r="SNL7" s="14"/>
      <c r="SNM7" s="14"/>
      <c r="SNN7" s="14"/>
      <c r="SNO7" s="14"/>
      <c r="SNP7" s="14"/>
      <c r="SNQ7" s="14"/>
      <c r="SNR7" s="14"/>
      <c r="SNS7" s="14"/>
      <c r="SNT7" s="14"/>
      <c r="SNU7" s="14"/>
      <c r="SNV7" s="14"/>
      <c r="SNW7" s="14"/>
      <c r="SNX7" s="14"/>
      <c r="SNY7" s="14"/>
      <c r="SNZ7" s="14"/>
      <c r="SOA7" s="14"/>
      <c r="SOB7" s="14"/>
      <c r="SOC7" s="14"/>
      <c r="SOD7" s="14"/>
      <c r="SOE7" s="14"/>
      <c r="SOF7" s="14"/>
      <c r="SOG7" s="14"/>
      <c r="SOH7" s="14"/>
      <c r="SOI7" s="14"/>
      <c r="SOJ7" s="14"/>
      <c r="SOK7" s="14"/>
      <c r="SOL7" s="14"/>
      <c r="SOM7" s="14"/>
      <c r="SON7" s="14"/>
      <c r="SOO7" s="14"/>
      <c r="SOP7" s="14"/>
      <c r="SOQ7" s="14"/>
      <c r="SOR7" s="14"/>
      <c r="SOS7" s="14"/>
      <c r="SOT7" s="14"/>
      <c r="SOU7" s="14"/>
      <c r="SOV7" s="14"/>
      <c r="SOW7" s="14"/>
      <c r="SOX7" s="14"/>
      <c r="SOY7" s="14"/>
      <c r="SOZ7" s="14"/>
      <c r="SPA7" s="14"/>
      <c r="SPB7" s="14"/>
      <c r="SPC7" s="14"/>
      <c r="SPD7" s="14"/>
      <c r="SPE7" s="14"/>
      <c r="SPF7" s="14"/>
      <c r="SPG7" s="14"/>
      <c r="SPH7" s="14"/>
      <c r="SPI7" s="14"/>
      <c r="SPJ7" s="14"/>
      <c r="SPK7" s="14"/>
      <c r="SPL7" s="14"/>
      <c r="SPM7" s="14"/>
      <c r="SPN7" s="14"/>
      <c r="SPO7" s="14"/>
      <c r="SPP7" s="14"/>
      <c r="SPQ7" s="14"/>
      <c r="SPR7" s="14"/>
      <c r="SPS7" s="14"/>
      <c r="SPT7" s="14"/>
      <c r="SPU7" s="14"/>
      <c r="SPV7" s="14"/>
      <c r="SPW7" s="14"/>
      <c r="SPX7" s="14"/>
      <c r="SPY7" s="14"/>
      <c r="SPZ7" s="14"/>
      <c r="SQA7" s="14"/>
      <c r="SQB7" s="14"/>
      <c r="SQC7" s="14"/>
      <c r="SQD7" s="14"/>
      <c r="SQE7" s="14"/>
      <c r="SQF7" s="14"/>
      <c r="SQG7" s="14"/>
      <c r="SQH7" s="14"/>
      <c r="SQI7" s="14"/>
      <c r="SQJ7" s="14"/>
      <c r="SQK7" s="14"/>
      <c r="SQL7" s="14"/>
      <c r="SQM7" s="14"/>
      <c r="SQN7" s="14"/>
      <c r="SQO7" s="14"/>
      <c r="SQP7" s="14"/>
      <c r="SQQ7" s="14"/>
      <c r="SQR7" s="14"/>
      <c r="SQS7" s="14"/>
      <c r="SQT7" s="14"/>
      <c r="SQU7" s="14"/>
      <c r="SQV7" s="14"/>
      <c r="SQW7" s="14"/>
      <c r="SQX7" s="14"/>
      <c r="SQY7" s="14"/>
      <c r="SQZ7" s="14"/>
      <c r="SRA7" s="14"/>
      <c r="SRB7" s="14"/>
      <c r="SRC7" s="14"/>
      <c r="SRD7" s="14"/>
      <c r="SRE7" s="14"/>
      <c r="SRF7" s="14"/>
      <c r="SRG7" s="14"/>
      <c r="SRH7" s="14"/>
      <c r="SRI7" s="14"/>
      <c r="SRJ7" s="14"/>
      <c r="SRK7" s="14"/>
      <c r="SRL7" s="14"/>
      <c r="SRM7" s="14"/>
      <c r="SRN7" s="14"/>
      <c r="SRO7" s="14"/>
      <c r="SRP7" s="14"/>
      <c r="SRQ7" s="14"/>
      <c r="SRR7" s="14"/>
      <c r="SRS7" s="14"/>
      <c r="SRT7" s="14"/>
      <c r="SRU7" s="14"/>
      <c r="SRV7" s="14"/>
      <c r="SRW7" s="14"/>
      <c r="SRX7" s="14"/>
      <c r="SRY7" s="14"/>
      <c r="SRZ7" s="14"/>
      <c r="SSA7" s="14"/>
      <c r="SSB7" s="14"/>
      <c r="SSC7" s="14"/>
      <c r="SSD7" s="14"/>
      <c r="SSE7" s="14"/>
      <c r="SSF7" s="14"/>
      <c r="SSG7" s="14"/>
      <c r="SSH7" s="14"/>
      <c r="SSI7" s="14"/>
      <c r="SSJ7" s="14"/>
      <c r="SSK7" s="14"/>
      <c r="SSL7" s="14"/>
      <c r="SSM7" s="14"/>
      <c r="SSN7" s="14"/>
      <c r="SSO7" s="14"/>
      <c r="SSP7" s="14"/>
      <c r="SSQ7" s="14"/>
      <c r="SSR7" s="14"/>
      <c r="SSS7" s="14"/>
      <c r="SST7" s="14"/>
      <c r="SSU7" s="14"/>
      <c r="SSV7" s="14"/>
      <c r="SSW7" s="14"/>
      <c r="SSX7" s="14"/>
      <c r="SSY7" s="14"/>
      <c r="SSZ7" s="14"/>
      <c r="STA7" s="14"/>
      <c r="STB7" s="14"/>
      <c r="STC7" s="14"/>
      <c r="STD7" s="14"/>
      <c r="STE7" s="14"/>
      <c r="STF7" s="14"/>
      <c r="STG7" s="14"/>
      <c r="STH7" s="14"/>
      <c r="STI7" s="14"/>
      <c r="STJ7" s="14"/>
      <c r="STK7" s="14"/>
      <c r="STL7" s="14"/>
      <c r="STM7" s="14"/>
      <c r="STN7" s="14"/>
      <c r="STO7" s="14"/>
      <c r="STP7" s="14"/>
      <c r="STQ7" s="14"/>
      <c r="STR7" s="14"/>
      <c r="STS7" s="14"/>
      <c r="STT7" s="14"/>
      <c r="STU7" s="14"/>
      <c r="STV7" s="14"/>
      <c r="STW7" s="14"/>
      <c r="STX7" s="14"/>
      <c r="STY7" s="14"/>
      <c r="STZ7" s="14"/>
      <c r="SUA7" s="14"/>
      <c r="SUB7" s="14"/>
      <c r="SUC7" s="14"/>
      <c r="SUD7" s="14"/>
      <c r="SUE7" s="14"/>
      <c r="SUF7" s="14"/>
      <c r="SUG7" s="14"/>
      <c r="SUH7" s="14"/>
      <c r="SUI7" s="14"/>
      <c r="SUJ7" s="14"/>
      <c r="SUK7" s="14"/>
      <c r="SUL7" s="14"/>
      <c r="SUM7" s="14"/>
      <c r="SUN7" s="14"/>
      <c r="SUO7" s="14"/>
      <c r="SUP7" s="14"/>
      <c r="SUQ7" s="14"/>
      <c r="SUR7" s="14"/>
      <c r="SUS7" s="14"/>
      <c r="SUT7" s="14"/>
      <c r="SUU7" s="14"/>
      <c r="SUV7" s="14"/>
      <c r="SUW7" s="14"/>
      <c r="SUX7" s="14"/>
      <c r="SUY7" s="14"/>
      <c r="SUZ7" s="14"/>
      <c r="SVA7" s="14"/>
      <c r="SVB7" s="14"/>
      <c r="SVC7" s="14"/>
      <c r="SVD7" s="14"/>
      <c r="SVE7" s="14"/>
      <c r="SVF7" s="14"/>
      <c r="SVG7" s="14"/>
      <c r="SVH7" s="14"/>
      <c r="SVI7" s="14"/>
      <c r="SVJ7" s="14"/>
      <c r="SVK7" s="14"/>
      <c r="SVL7" s="14"/>
      <c r="SVM7" s="14"/>
      <c r="SVN7" s="14"/>
      <c r="SVO7" s="14"/>
      <c r="SVP7" s="14"/>
      <c r="SVQ7" s="14"/>
      <c r="SVR7" s="14"/>
      <c r="SVS7" s="14"/>
      <c r="SVT7" s="14"/>
      <c r="SVU7" s="14"/>
      <c r="SVV7" s="14"/>
      <c r="SVW7" s="14"/>
      <c r="SVX7" s="14"/>
      <c r="SVY7" s="14"/>
      <c r="SVZ7" s="14"/>
      <c r="SWA7" s="14"/>
      <c r="SWB7" s="14"/>
      <c r="SWC7" s="14"/>
      <c r="SWD7" s="14"/>
      <c r="SWE7" s="14"/>
      <c r="SWF7" s="14"/>
      <c r="SWG7" s="14"/>
      <c r="SWH7" s="14"/>
      <c r="SWI7" s="14"/>
      <c r="SWJ7" s="14"/>
      <c r="SWK7" s="14"/>
      <c r="SWL7" s="14"/>
      <c r="SWM7" s="14"/>
      <c r="SWN7" s="14"/>
      <c r="SWO7" s="14"/>
      <c r="SWP7" s="14"/>
      <c r="SWQ7" s="14"/>
      <c r="SWR7" s="14"/>
      <c r="SWS7" s="14"/>
      <c r="SWT7" s="14"/>
      <c r="SWU7" s="14"/>
      <c r="SWV7" s="14"/>
      <c r="SWW7" s="14"/>
      <c r="SWX7" s="14"/>
      <c r="SWY7" s="14"/>
      <c r="SWZ7" s="14"/>
      <c r="SXA7" s="14"/>
      <c r="SXB7" s="14"/>
      <c r="SXC7" s="14"/>
      <c r="SXD7" s="14"/>
      <c r="SXE7" s="14"/>
      <c r="SXF7" s="14"/>
      <c r="SXG7" s="14"/>
      <c r="SXH7" s="14"/>
      <c r="SXI7" s="14"/>
      <c r="SXJ7" s="14"/>
      <c r="SXK7" s="14"/>
      <c r="SXL7" s="14"/>
      <c r="SXM7" s="14"/>
      <c r="SXN7" s="14"/>
      <c r="SXO7" s="14"/>
      <c r="SXP7" s="14"/>
      <c r="SXQ7" s="14"/>
      <c r="SXR7" s="14"/>
      <c r="SXS7" s="14"/>
      <c r="SXT7" s="14"/>
      <c r="SXU7" s="14"/>
      <c r="SXV7" s="14"/>
      <c r="SXW7" s="14"/>
      <c r="SXX7" s="14"/>
      <c r="SXY7" s="14"/>
      <c r="SXZ7" s="14"/>
      <c r="SYA7" s="14"/>
      <c r="SYB7" s="14"/>
      <c r="SYC7" s="14"/>
      <c r="SYD7" s="14"/>
      <c r="SYE7" s="14"/>
      <c r="SYF7" s="14"/>
      <c r="SYG7" s="14"/>
      <c r="SYH7" s="14"/>
      <c r="SYI7" s="14"/>
      <c r="SYJ7" s="14"/>
      <c r="SYK7" s="14"/>
      <c r="SYL7" s="14"/>
      <c r="SYM7" s="14"/>
      <c r="SYN7" s="14"/>
      <c r="SYO7" s="14"/>
      <c r="SYP7" s="14"/>
      <c r="SYQ7" s="14"/>
      <c r="SYR7" s="14"/>
      <c r="SYS7" s="14"/>
      <c r="SYT7" s="14"/>
      <c r="SYU7" s="14"/>
      <c r="SYV7" s="14"/>
      <c r="SYW7" s="14"/>
      <c r="SYX7" s="14"/>
      <c r="SYY7" s="14"/>
      <c r="SYZ7" s="14"/>
      <c r="SZA7" s="14"/>
      <c r="SZB7" s="14"/>
      <c r="SZC7" s="14"/>
      <c r="SZD7" s="14"/>
      <c r="SZE7" s="14"/>
      <c r="SZF7" s="14"/>
      <c r="SZG7" s="14"/>
      <c r="SZH7" s="14"/>
      <c r="SZI7" s="14"/>
      <c r="SZJ7" s="14"/>
      <c r="SZK7" s="14"/>
      <c r="SZL7" s="14"/>
      <c r="SZM7" s="14"/>
      <c r="SZN7" s="14"/>
      <c r="SZO7" s="14"/>
      <c r="SZP7" s="14"/>
      <c r="SZQ7" s="14"/>
      <c r="SZR7" s="14"/>
      <c r="SZS7" s="14"/>
      <c r="SZT7" s="14"/>
      <c r="SZU7" s="14"/>
      <c r="SZV7" s="14"/>
      <c r="SZW7" s="14"/>
      <c r="SZX7" s="14"/>
      <c r="SZY7" s="14"/>
      <c r="SZZ7" s="14"/>
      <c r="TAA7" s="14"/>
      <c r="TAB7" s="14"/>
      <c r="TAC7" s="14"/>
      <c r="TAD7" s="14"/>
      <c r="TAE7" s="14"/>
      <c r="TAF7" s="14"/>
      <c r="TAG7" s="14"/>
      <c r="TAH7" s="14"/>
      <c r="TAI7" s="14"/>
      <c r="TAJ7" s="14"/>
      <c r="TAK7" s="14"/>
      <c r="TAL7" s="14"/>
      <c r="TAM7" s="14"/>
      <c r="TAN7" s="14"/>
      <c r="TAO7" s="14"/>
      <c r="TAP7" s="14"/>
      <c r="TAQ7" s="14"/>
      <c r="TAR7" s="14"/>
      <c r="TAS7" s="14"/>
      <c r="TAT7" s="14"/>
      <c r="TAU7" s="14"/>
      <c r="TAV7" s="14"/>
      <c r="TAW7" s="14"/>
      <c r="TAX7" s="14"/>
      <c r="TAY7" s="14"/>
      <c r="TAZ7" s="14"/>
      <c r="TBA7" s="14"/>
      <c r="TBB7" s="14"/>
      <c r="TBC7" s="14"/>
      <c r="TBD7" s="14"/>
      <c r="TBE7" s="14"/>
      <c r="TBF7" s="14"/>
      <c r="TBG7" s="14"/>
      <c r="TBH7" s="14"/>
      <c r="TBI7" s="14"/>
      <c r="TBJ7" s="14"/>
      <c r="TBK7" s="14"/>
      <c r="TBL7" s="14"/>
      <c r="TBM7" s="14"/>
      <c r="TBN7" s="14"/>
      <c r="TBO7" s="14"/>
      <c r="TBP7" s="14"/>
      <c r="TBQ7" s="14"/>
      <c r="TBR7" s="14"/>
      <c r="TBS7" s="14"/>
      <c r="TBT7" s="14"/>
      <c r="TBU7" s="14"/>
      <c r="TBV7" s="14"/>
      <c r="TBW7" s="14"/>
      <c r="TBX7" s="14"/>
      <c r="TBY7" s="14"/>
      <c r="TBZ7" s="14"/>
      <c r="TCA7" s="14"/>
      <c r="TCB7" s="14"/>
      <c r="TCC7" s="14"/>
      <c r="TCD7" s="14"/>
      <c r="TCE7" s="14"/>
      <c r="TCF7" s="14"/>
      <c r="TCG7" s="14"/>
      <c r="TCH7" s="14"/>
      <c r="TCI7" s="14"/>
      <c r="TCJ7" s="14"/>
      <c r="TCK7" s="14"/>
      <c r="TCL7" s="14"/>
      <c r="TCM7" s="14"/>
      <c r="TCN7" s="14"/>
      <c r="TCO7" s="14"/>
      <c r="TCP7" s="14"/>
      <c r="TCQ7" s="14"/>
      <c r="TCR7" s="14"/>
      <c r="TCS7" s="14"/>
      <c r="TCT7" s="14"/>
      <c r="TCU7" s="14"/>
      <c r="TCV7" s="14"/>
      <c r="TCW7" s="14"/>
      <c r="TCX7" s="14"/>
      <c r="TCY7" s="14"/>
      <c r="TCZ7" s="14"/>
      <c r="TDA7" s="14"/>
      <c r="TDB7" s="14"/>
      <c r="TDC7" s="14"/>
      <c r="TDD7" s="14"/>
      <c r="TDE7" s="14"/>
      <c r="TDF7" s="14"/>
      <c r="TDG7" s="14"/>
      <c r="TDH7" s="14"/>
      <c r="TDI7" s="14"/>
      <c r="TDJ7" s="14"/>
      <c r="TDK7" s="14"/>
      <c r="TDL7" s="14"/>
      <c r="TDM7" s="14"/>
      <c r="TDN7" s="14"/>
      <c r="TDO7" s="14"/>
      <c r="TDP7" s="14"/>
      <c r="TDQ7" s="14"/>
      <c r="TDR7" s="14"/>
      <c r="TDS7" s="14"/>
      <c r="TDT7" s="14"/>
      <c r="TDU7" s="14"/>
      <c r="TDV7" s="14"/>
      <c r="TDW7" s="14"/>
      <c r="TDX7" s="14"/>
      <c r="TDY7" s="14"/>
      <c r="TDZ7" s="14"/>
      <c r="TEA7" s="14"/>
      <c r="TEB7" s="14"/>
      <c r="TEC7" s="14"/>
      <c r="TED7" s="14"/>
      <c r="TEE7" s="14"/>
      <c r="TEF7" s="14"/>
      <c r="TEG7" s="14"/>
      <c r="TEH7" s="14"/>
      <c r="TEI7" s="14"/>
      <c r="TEJ7" s="14"/>
      <c r="TEK7" s="14"/>
      <c r="TEL7" s="14"/>
      <c r="TEM7" s="14"/>
      <c r="TEN7" s="14"/>
      <c r="TEO7" s="14"/>
      <c r="TEP7" s="14"/>
      <c r="TEQ7" s="14"/>
      <c r="TER7" s="14"/>
      <c r="TES7" s="14"/>
      <c r="TET7" s="14"/>
      <c r="TEU7" s="14"/>
      <c r="TEV7" s="14"/>
      <c r="TEW7" s="14"/>
      <c r="TEX7" s="14"/>
      <c r="TEY7" s="14"/>
      <c r="TEZ7" s="14"/>
      <c r="TFA7" s="14"/>
      <c r="TFB7" s="14"/>
      <c r="TFC7" s="14"/>
      <c r="TFD7" s="14"/>
      <c r="TFE7" s="14"/>
      <c r="TFF7" s="14"/>
      <c r="TFG7" s="14"/>
      <c r="TFH7" s="14"/>
      <c r="TFI7" s="14"/>
      <c r="TFJ7" s="14"/>
      <c r="TFK7" s="14"/>
      <c r="TFL7" s="14"/>
      <c r="TFM7" s="14"/>
      <c r="TFN7" s="14"/>
      <c r="TFO7" s="14"/>
      <c r="TFP7" s="14"/>
      <c r="TFQ7" s="14"/>
      <c r="TFR7" s="14"/>
      <c r="TFS7" s="14"/>
      <c r="TFT7" s="14"/>
      <c r="TFU7" s="14"/>
      <c r="TFV7" s="14"/>
      <c r="TFW7" s="14"/>
      <c r="TFX7" s="14"/>
      <c r="TFY7" s="14"/>
      <c r="TFZ7" s="14"/>
      <c r="TGA7" s="14"/>
      <c r="TGB7" s="14"/>
      <c r="TGC7" s="14"/>
      <c r="TGD7" s="14"/>
      <c r="TGE7" s="14"/>
      <c r="TGF7" s="14"/>
      <c r="TGG7" s="14"/>
      <c r="TGH7" s="14"/>
      <c r="TGI7" s="14"/>
      <c r="TGJ7" s="14"/>
      <c r="TGK7" s="14"/>
      <c r="TGL7" s="14"/>
      <c r="TGM7" s="14"/>
      <c r="TGN7" s="14"/>
      <c r="TGO7" s="14"/>
      <c r="TGP7" s="14"/>
      <c r="TGQ7" s="14"/>
      <c r="TGR7" s="14"/>
      <c r="TGS7" s="14"/>
      <c r="TGT7" s="14"/>
      <c r="TGU7" s="14"/>
      <c r="TGV7" s="14"/>
      <c r="TGW7" s="14"/>
      <c r="TGX7" s="14"/>
      <c r="TGY7" s="14"/>
      <c r="TGZ7" s="14"/>
      <c r="THA7" s="14"/>
      <c r="THB7" s="14"/>
      <c r="THC7" s="14"/>
      <c r="THD7" s="14"/>
      <c r="THE7" s="14"/>
      <c r="THF7" s="14"/>
      <c r="THG7" s="14"/>
      <c r="THH7" s="14"/>
      <c r="THI7" s="14"/>
      <c r="THJ7" s="14"/>
      <c r="THK7" s="14"/>
      <c r="THL7" s="14"/>
      <c r="THM7" s="14"/>
      <c r="THN7" s="14"/>
      <c r="THO7" s="14"/>
      <c r="THP7" s="14"/>
      <c r="THQ7" s="14"/>
      <c r="THR7" s="14"/>
      <c r="THS7" s="14"/>
      <c r="THT7" s="14"/>
      <c r="THU7" s="14"/>
      <c r="THV7" s="14"/>
      <c r="THW7" s="14"/>
      <c r="THX7" s="14"/>
      <c r="THY7" s="14"/>
      <c r="THZ7" s="14"/>
      <c r="TIA7" s="14"/>
      <c r="TIB7" s="14"/>
      <c r="TIC7" s="14"/>
      <c r="TID7" s="14"/>
      <c r="TIE7" s="14"/>
      <c r="TIF7" s="14"/>
      <c r="TIG7" s="14"/>
      <c r="TIH7" s="14"/>
      <c r="TII7" s="14"/>
      <c r="TIJ7" s="14"/>
      <c r="TIK7" s="14"/>
      <c r="TIL7" s="14"/>
      <c r="TIM7" s="14"/>
      <c r="TIN7" s="14"/>
      <c r="TIO7" s="14"/>
      <c r="TIP7" s="14"/>
      <c r="TIQ7" s="14"/>
      <c r="TIR7" s="14"/>
      <c r="TIS7" s="14"/>
      <c r="TIT7" s="14"/>
      <c r="TIU7" s="14"/>
      <c r="TIV7" s="14"/>
      <c r="TIW7" s="14"/>
      <c r="TIX7" s="14"/>
      <c r="TIY7" s="14"/>
      <c r="TIZ7" s="14"/>
      <c r="TJA7" s="14"/>
      <c r="TJB7" s="14"/>
      <c r="TJC7" s="14"/>
      <c r="TJD7" s="14"/>
      <c r="TJE7" s="14"/>
      <c r="TJF7" s="14"/>
      <c r="TJG7" s="14"/>
      <c r="TJH7" s="14"/>
      <c r="TJI7" s="14"/>
      <c r="TJJ7" s="14"/>
      <c r="TJK7" s="14"/>
      <c r="TJL7" s="14"/>
      <c r="TJM7" s="14"/>
      <c r="TJN7" s="14"/>
      <c r="TJO7" s="14"/>
      <c r="TJP7" s="14"/>
      <c r="TJQ7" s="14"/>
      <c r="TJR7" s="14"/>
      <c r="TJS7" s="14"/>
      <c r="TJT7" s="14"/>
      <c r="TJU7" s="14"/>
      <c r="TJV7" s="14"/>
      <c r="TJW7" s="14"/>
      <c r="TJX7" s="14"/>
      <c r="TJY7" s="14"/>
      <c r="TJZ7" s="14"/>
      <c r="TKA7" s="14"/>
      <c r="TKB7" s="14"/>
      <c r="TKC7" s="14"/>
      <c r="TKD7" s="14"/>
      <c r="TKE7" s="14"/>
      <c r="TKF7" s="14"/>
      <c r="TKG7" s="14"/>
      <c r="TKH7" s="14"/>
      <c r="TKI7" s="14"/>
      <c r="TKJ7" s="14"/>
      <c r="TKK7" s="14"/>
      <c r="TKL7" s="14"/>
      <c r="TKM7" s="14"/>
      <c r="TKN7" s="14"/>
      <c r="TKO7" s="14"/>
      <c r="TKP7" s="14"/>
      <c r="TKQ7" s="14"/>
      <c r="TKR7" s="14"/>
      <c r="TKS7" s="14"/>
      <c r="TKT7" s="14"/>
      <c r="TKU7" s="14"/>
      <c r="TKV7" s="14"/>
      <c r="TKW7" s="14"/>
      <c r="TKX7" s="14"/>
      <c r="TKY7" s="14"/>
      <c r="TKZ7" s="14"/>
      <c r="TLA7" s="14"/>
      <c r="TLB7" s="14"/>
      <c r="TLC7" s="14"/>
      <c r="TLD7" s="14"/>
      <c r="TLE7" s="14"/>
      <c r="TLF7" s="14"/>
      <c r="TLG7" s="14"/>
      <c r="TLH7" s="14"/>
      <c r="TLI7" s="14"/>
      <c r="TLJ7" s="14"/>
      <c r="TLK7" s="14"/>
      <c r="TLL7" s="14"/>
      <c r="TLM7" s="14"/>
      <c r="TLN7" s="14"/>
      <c r="TLO7" s="14"/>
      <c r="TLP7" s="14"/>
      <c r="TLQ7" s="14"/>
      <c r="TLR7" s="14"/>
      <c r="TLS7" s="14"/>
      <c r="TLT7" s="14"/>
      <c r="TLU7" s="14"/>
      <c r="TLV7" s="14"/>
      <c r="TLW7" s="14"/>
      <c r="TLX7" s="14"/>
      <c r="TLY7" s="14"/>
      <c r="TLZ7" s="14"/>
      <c r="TMA7" s="14"/>
      <c r="TMB7" s="14"/>
      <c r="TMC7" s="14"/>
      <c r="TMD7" s="14"/>
      <c r="TME7" s="14"/>
      <c r="TMF7" s="14"/>
      <c r="TMG7" s="14"/>
      <c r="TMH7" s="14"/>
      <c r="TMI7" s="14"/>
      <c r="TMJ7" s="14"/>
      <c r="TMK7" s="14"/>
      <c r="TML7" s="14"/>
      <c r="TMM7" s="14"/>
      <c r="TMN7" s="14"/>
      <c r="TMO7" s="14"/>
      <c r="TMP7" s="14"/>
      <c r="TMQ7" s="14"/>
      <c r="TMR7" s="14"/>
      <c r="TMS7" s="14"/>
      <c r="TMT7" s="14"/>
      <c r="TMU7" s="14"/>
      <c r="TMV7" s="14"/>
      <c r="TMW7" s="14"/>
      <c r="TMX7" s="14"/>
      <c r="TMY7" s="14"/>
      <c r="TMZ7" s="14"/>
      <c r="TNA7" s="14"/>
      <c r="TNB7" s="14"/>
      <c r="TNC7" s="14"/>
      <c r="TND7" s="14"/>
      <c r="TNE7" s="14"/>
      <c r="TNF7" s="14"/>
      <c r="TNG7" s="14"/>
      <c r="TNH7" s="14"/>
      <c r="TNI7" s="14"/>
      <c r="TNJ7" s="14"/>
      <c r="TNK7" s="14"/>
      <c r="TNL7" s="14"/>
      <c r="TNM7" s="14"/>
      <c r="TNN7" s="14"/>
      <c r="TNO7" s="14"/>
      <c r="TNP7" s="14"/>
      <c r="TNQ7" s="14"/>
      <c r="TNR7" s="14"/>
      <c r="TNS7" s="14"/>
      <c r="TNT7" s="14"/>
      <c r="TNU7" s="14"/>
      <c r="TNV7" s="14"/>
      <c r="TNW7" s="14"/>
      <c r="TNX7" s="14"/>
      <c r="TNY7" s="14"/>
      <c r="TNZ7" s="14"/>
      <c r="TOA7" s="14"/>
      <c r="TOB7" s="14"/>
      <c r="TOC7" s="14"/>
      <c r="TOD7" s="14"/>
      <c r="TOE7" s="14"/>
      <c r="TOF7" s="14"/>
      <c r="TOG7" s="14"/>
      <c r="TOH7" s="14"/>
      <c r="TOI7" s="14"/>
      <c r="TOJ7" s="14"/>
      <c r="TOK7" s="14"/>
      <c r="TOL7" s="14"/>
      <c r="TOM7" s="14"/>
      <c r="TON7" s="14"/>
      <c r="TOO7" s="14"/>
      <c r="TOP7" s="14"/>
      <c r="TOQ7" s="14"/>
      <c r="TOR7" s="14"/>
      <c r="TOS7" s="14"/>
      <c r="TOT7" s="14"/>
      <c r="TOU7" s="14"/>
      <c r="TOV7" s="14"/>
      <c r="TOW7" s="14"/>
      <c r="TOX7" s="14"/>
      <c r="TOY7" s="14"/>
      <c r="TOZ7" s="14"/>
      <c r="TPA7" s="14"/>
      <c r="TPB7" s="14"/>
      <c r="TPC7" s="14"/>
      <c r="TPD7" s="14"/>
      <c r="TPE7" s="14"/>
      <c r="TPF7" s="14"/>
      <c r="TPG7" s="14"/>
      <c r="TPH7" s="14"/>
      <c r="TPI7" s="14"/>
      <c r="TPJ7" s="14"/>
      <c r="TPK7" s="14"/>
      <c r="TPL7" s="14"/>
      <c r="TPM7" s="14"/>
      <c r="TPN7" s="14"/>
      <c r="TPO7" s="14"/>
      <c r="TPP7" s="14"/>
      <c r="TPQ7" s="14"/>
      <c r="TPR7" s="14"/>
      <c r="TPS7" s="14"/>
      <c r="TPT7" s="14"/>
      <c r="TPU7" s="14"/>
      <c r="TPV7" s="14"/>
      <c r="TPW7" s="14"/>
      <c r="TPX7" s="14"/>
      <c r="TPY7" s="14"/>
      <c r="TPZ7" s="14"/>
      <c r="TQA7" s="14"/>
      <c r="TQB7" s="14"/>
      <c r="TQC7" s="14"/>
      <c r="TQD7" s="14"/>
      <c r="TQE7" s="14"/>
      <c r="TQF7" s="14"/>
      <c r="TQG7" s="14"/>
      <c r="TQH7" s="14"/>
      <c r="TQI7" s="14"/>
      <c r="TQJ7" s="14"/>
      <c r="TQK7" s="14"/>
      <c r="TQL7" s="14"/>
      <c r="TQM7" s="14"/>
      <c r="TQN7" s="14"/>
      <c r="TQO7" s="14"/>
      <c r="TQP7" s="14"/>
      <c r="TQQ7" s="14"/>
      <c r="TQR7" s="14"/>
      <c r="TQS7" s="14"/>
      <c r="TQT7" s="14"/>
      <c r="TQU7" s="14"/>
      <c r="TQV7" s="14"/>
      <c r="TQW7" s="14"/>
      <c r="TQX7" s="14"/>
      <c r="TQY7" s="14"/>
      <c r="TQZ7" s="14"/>
      <c r="TRA7" s="14"/>
      <c r="TRB7" s="14"/>
      <c r="TRC7" s="14"/>
      <c r="TRD7" s="14"/>
      <c r="TRE7" s="14"/>
      <c r="TRF7" s="14"/>
      <c r="TRG7" s="14"/>
      <c r="TRH7" s="14"/>
      <c r="TRI7" s="14"/>
      <c r="TRJ7" s="14"/>
      <c r="TRK7" s="14"/>
      <c r="TRL7" s="14"/>
      <c r="TRM7" s="14"/>
      <c r="TRN7" s="14"/>
      <c r="TRO7" s="14"/>
      <c r="TRP7" s="14"/>
      <c r="TRQ7" s="14"/>
      <c r="TRR7" s="14"/>
      <c r="TRS7" s="14"/>
      <c r="TRT7" s="14"/>
      <c r="TRU7" s="14"/>
      <c r="TRV7" s="14"/>
      <c r="TRW7" s="14"/>
      <c r="TRX7" s="14"/>
      <c r="TRY7" s="14"/>
      <c r="TRZ7" s="14"/>
      <c r="TSA7" s="14"/>
      <c r="TSB7" s="14"/>
      <c r="TSC7" s="14"/>
      <c r="TSD7" s="14"/>
      <c r="TSE7" s="14"/>
      <c r="TSF7" s="14"/>
      <c r="TSG7" s="14"/>
      <c r="TSH7" s="14"/>
      <c r="TSI7" s="14"/>
      <c r="TSJ7" s="14"/>
      <c r="TSK7" s="14"/>
      <c r="TSL7" s="14"/>
      <c r="TSM7" s="14"/>
      <c r="TSN7" s="14"/>
      <c r="TSO7" s="14"/>
      <c r="TSP7" s="14"/>
      <c r="TSQ7" s="14"/>
      <c r="TSR7" s="14"/>
      <c r="TSS7" s="14"/>
      <c r="TST7" s="14"/>
      <c r="TSU7" s="14"/>
      <c r="TSV7" s="14"/>
      <c r="TSW7" s="14"/>
      <c r="TSX7" s="14"/>
      <c r="TSY7" s="14"/>
      <c r="TSZ7" s="14"/>
      <c r="TTA7" s="14"/>
      <c r="TTB7" s="14"/>
      <c r="TTC7" s="14"/>
      <c r="TTD7" s="14"/>
      <c r="TTE7" s="14"/>
      <c r="TTF7" s="14"/>
      <c r="TTG7" s="14"/>
      <c r="TTH7" s="14"/>
      <c r="TTI7" s="14"/>
      <c r="TTJ7" s="14"/>
      <c r="TTK7" s="14"/>
      <c r="TTL7" s="14"/>
      <c r="TTM7" s="14"/>
      <c r="TTN7" s="14"/>
      <c r="TTO7" s="14"/>
      <c r="TTP7" s="14"/>
      <c r="TTQ7" s="14"/>
      <c r="TTR7" s="14"/>
      <c r="TTS7" s="14"/>
      <c r="TTT7" s="14"/>
      <c r="TTU7" s="14"/>
      <c r="TTV7" s="14"/>
      <c r="TTW7" s="14"/>
      <c r="TTX7" s="14"/>
      <c r="TTY7" s="14"/>
      <c r="TTZ7" s="14"/>
      <c r="TUA7" s="14"/>
      <c r="TUB7" s="14"/>
      <c r="TUC7" s="14"/>
      <c r="TUD7" s="14"/>
      <c r="TUE7" s="14"/>
      <c r="TUF7" s="14"/>
      <c r="TUG7" s="14"/>
      <c r="TUH7" s="14"/>
      <c r="TUI7" s="14"/>
      <c r="TUJ7" s="14"/>
      <c r="TUK7" s="14"/>
      <c r="TUL7" s="14"/>
      <c r="TUM7" s="14"/>
      <c r="TUN7" s="14"/>
      <c r="TUO7" s="14"/>
      <c r="TUP7" s="14"/>
      <c r="TUQ7" s="14"/>
      <c r="TUR7" s="14"/>
      <c r="TUS7" s="14"/>
      <c r="TUT7" s="14"/>
      <c r="TUU7" s="14"/>
      <c r="TUV7" s="14"/>
      <c r="TUW7" s="14"/>
      <c r="TUX7" s="14"/>
      <c r="TUY7" s="14"/>
      <c r="TUZ7" s="14"/>
      <c r="TVA7" s="14"/>
      <c r="TVB7" s="14"/>
      <c r="TVC7" s="14"/>
      <c r="TVD7" s="14"/>
      <c r="TVE7" s="14"/>
      <c r="TVF7" s="14"/>
      <c r="TVG7" s="14"/>
      <c r="TVH7" s="14"/>
      <c r="TVI7" s="14"/>
      <c r="TVJ7" s="14"/>
      <c r="TVK7" s="14"/>
      <c r="TVL7" s="14"/>
      <c r="TVM7" s="14"/>
      <c r="TVN7" s="14"/>
      <c r="TVO7" s="14"/>
      <c r="TVP7" s="14"/>
      <c r="TVQ7" s="14"/>
      <c r="TVR7" s="14"/>
      <c r="TVS7" s="14"/>
      <c r="TVT7" s="14"/>
      <c r="TVU7" s="14"/>
      <c r="TVV7" s="14"/>
      <c r="TVW7" s="14"/>
      <c r="TVX7" s="14"/>
      <c r="TVY7" s="14"/>
      <c r="TVZ7" s="14"/>
      <c r="TWA7" s="14"/>
      <c r="TWB7" s="14"/>
      <c r="TWC7" s="14"/>
      <c r="TWD7" s="14"/>
      <c r="TWE7" s="14"/>
      <c r="TWF7" s="14"/>
      <c r="TWG7" s="14"/>
      <c r="TWH7" s="14"/>
      <c r="TWI7" s="14"/>
      <c r="TWJ7" s="14"/>
      <c r="TWK7" s="14"/>
      <c r="TWL7" s="14"/>
      <c r="TWM7" s="14"/>
      <c r="TWN7" s="14"/>
      <c r="TWO7" s="14"/>
      <c r="TWP7" s="14"/>
      <c r="TWQ7" s="14"/>
      <c r="TWR7" s="14"/>
      <c r="TWS7" s="14"/>
      <c r="TWT7" s="14"/>
      <c r="TWU7" s="14"/>
      <c r="TWV7" s="14"/>
      <c r="TWW7" s="14"/>
      <c r="TWX7" s="14"/>
      <c r="TWY7" s="14"/>
      <c r="TWZ7" s="14"/>
      <c r="TXA7" s="14"/>
      <c r="TXB7" s="14"/>
      <c r="TXC7" s="14"/>
      <c r="TXD7" s="14"/>
      <c r="TXE7" s="14"/>
      <c r="TXF7" s="14"/>
      <c r="TXG7" s="14"/>
      <c r="TXH7" s="14"/>
      <c r="TXI7" s="14"/>
      <c r="TXJ7" s="14"/>
      <c r="TXK7" s="14"/>
      <c r="TXL7" s="14"/>
      <c r="TXM7" s="14"/>
      <c r="TXN7" s="14"/>
      <c r="TXO7" s="14"/>
      <c r="TXP7" s="14"/>
      <c r="TXQ7" s="14"/>
      <c r="TXR7" s="14"/>
      <c r="TXS7" s="14"/>
      <c r="TXT7" s="14"/>
      <c r="TXU7" s="14"/>
      <c r="TXV7" s="14"/>
      <c r="TXW7" s="14"/>
      <c r="TXX7" s="14"/>
      <c r="TXY7" s="14"/>
      <c r="TXZ7" s="14"/>
      <c r="TYA7" s="14"/>
      <c r="TYB7" s="14"/>
      <c r="TYC7" s="14"/>
      <c r="TYD7" s="14"/>
      <c r="TYE7" s="14"/>
      <c r="TYF7" s="14"/>
      <c r="TYG7" s="14"/>
      <c r="TYH7" s="14"/>
      <c r="TYI7" s="14"/>
      <c r="TYJ7" s="14"/>
      <c r="TYK7" s="14"/>
      <c r="TYL7" s="14"/>
      <c r="TYM7" s="14"/>
      <c r="TYN7" s="14"/>
      <c r="TYO7" s="14"/>
      <c r="TYP7" s="14"/>
      <c r="TYQ7" s="14"/>
      <c r="TYR7" s="14"/>
      <c r="TYS7" s="14"/>
      <c r="TYT7" s="14"/>
      <c r="TYU7" s="14"/>
      <c r="TYV7" s="14"/>
      <c r="TYW7" s="14"/>
      <c r="TYX7" s="14"/>
      <c r="TYY7" s="14"/>
      <c r="TYZ7" s="14"/>
      <c r="TZA7" s="14"/>
      <c r="TZB7" s="14"/>
      <c r="TZC7" s="14"/>
      <c r="TZD7" s="14"/>
      <c r="TZE7" s="14"/>
      <c r="TZF7" s="14"/>
      <c r="TZG7" s="14"/>
      <c r="TZH7" s="14"/>
      <c r="TZI7" s="14"/>
      <c r="TZJ7" s="14"/>
      <c r="TZK7" s="14"/>
      <c r="TZL7" s="14"/>
      <c r="TZM7" s="14"/>
      <c r="TZN7" s="14"/>
      <c r="TZO7" s="14"/>
      <c r="TZP7" s="14"/>
      <c r="TZQ7" s="14"/>
      <c r="TZR7" s="14"/>
      <c r="TZS7" s="14"/>
      <c r="TZT7" s="14"/>
      <c r="TZU7" s="14"/>
      <c r="TZV7" s="14"/>
      <c r="TZW7" s="14"/>
      <c r="TZX7" s="14"/>
      <c r="TZY7" s="14"/>
      <c r="TZZ7" s="14"/>
      <c r="UAA7" s="14"/>
      <c r="UAB7" s="14"/>
      <c r="UAC7" s="14"/>
      <c r="UAD7" s="14"/>
      <c r="UAE7" s="14"/>
      <c r="UAF7" s="14"/>
      <c r="UAG7" s="14"/>
      <c r="UAH7" s="14"/>
      <c r="UAI7" s="14"/>
      <c r="UAJ7" s="14"/>
      <c r="UAK7" s="14"/>
      <c r="UAL7" s="14"/>
      <c r="UAM7" s="14"/>
      <c r="UAN7" s="14"/>
      <c r="UAO7" s="14"/>
      <c r="UAP7" s="14"/>
      <c r="UAQ7" s="14"/>
      <c r="UAR7" s="14"/>
      <c r="UAS7" s="14"/>
      <c r="UAT7" s="14"/>
      <c r="UAU7" s="14"/>
      <c r="UAV7" s="14"/>
      <c r="UAW7" s="14"/>
      <c r="UAX7" s="14"/>
      <c r="UAY7" s="14"/>
      <c r="UAZ7" s="14"/>
      <c r="UBA7" s="14"/>
      <c r="UBB7" s="14"/>
      <c r="UBC7" s="14"/>
      <c r="UBD7" s="14"/>
      <c r="UBE7" s="14"/>
      <c r="UBF7" s="14"/>
      <c r="UBG7" s="14"/>
      <c r="UBH7" s="14"/>
      <c r="UBI7" s="14"/>
      <c r="UBJ7" s="14"/>
      <c r="UBK7" s="14"/>
      <c r="UBL7" s="14"/>
      <c r="UBM7" s="14"/>
      <c r="UBN7" s="14"/>
      <c r="UBO7" s="14"/>
      <c r="UBP7" s="14"/>
      <c r="UBQ7" s="14"/>
      <c r="UBR7" s="14"/>
      <c r="UBS7" s="14"/>
      <c r="UBT7" s="14"/>
      <c r="UBU7" s="14"/>
      <c r="UBV7" s="14"/>
      <c r="UBW7" s="14"/>
      <c r="UBX7" s="14"/>
      <c r="UBY7" s="14"/>
      <c r="UBZ7" s="14"/>
      <c r="UCA7" s="14"/>
      <c r="UCB7" s="14"/>
      <c r="UCC7" s="14"/>
      <c r="UCD7" s="14"/>
      <c r="UCE7" s="14"/>
      <c r="UCF7" s="14"/>
      <c r="UCG7" s="14"/>
      <c r="UCH7" s="14"/>
      <c r="UCI7" s="14"/>
      <c r="UCJ7" s="14"/>
      <c r="UCK7" s="14"/>
      <c r="UCL7" s="14"/>
      <c r="UCM7" s="14"/>
      <c r="UCN7" s="14"/>
      <c r="UCO7" s="14"/>
      <c r="UCP7" s="14"/>
      <c r="UCQ7" s="14"/>
      <c r="UCR7" s="14"/>
      <c r="UCS7" s="14"/>
      <c r="UCT7" s="14"/>
      <c r="UCU7" s="14"/>
      <c r="UCV7" s="14"/>
      <c r="UCW7" s="14"/>
      <c r="UCX7" s="14"/>
      <c r="UCY7" s="14"/>
      <c r="UCZ7" s="14"/>
      <c r="UDA7" s="14"/>
      <c r="UDB7" s="14"/>
      <c r="UDC7" s="14"/>
      <c r="UDD7" s="14"/>
      <c r="UDE7" s="14"/>
      <c r="UDF7" s="14"/>
      <c r="UDG7" s="14"/>
      <c r="UDH7" s="14"/>
      <c r="UDI7" s="14"/>
      <c r="UDJ7" s="14"/>
      <c r="UDK7" s="14"/>
      <c r="UDL7" s="14"/>
      <c r="UDM7" s="14"/>
      <c r="UDN7" s="14"/>
      <c r="UDO7" s="14"/>
      <c r="UDP7" s="14"/>
      <c r="UDQ7" s="14"/>
      <c r="UDR7" s="14"/>
      <c r="UDS7" s="14"/>
      <c r="UDT7" s="14"/>
      <c r="UDU7" s="14"/>
      <c r="UDV7" s="14"/>
      <c r="UDW7" s="14"/>
      <c r="UDX7" s="14"/>
      <c r="UDY7" s="14"/>
      <c r="UDZ7" s="14"/>
      <c r="UEA7" s="14"/>
      <c r="UEB7" s="14"/>
      <c r="UEC7" s="14"/>
      <c r="UED7" s="14"/>
      <c r="UEE7" s="14"/>
      <c r="UEF7" s="14"/>
      <c r="UEG7" s="14"/>
      <c r="UEH7" s="14"/>
      <c r="UEI7" s="14"/>
      <c r="UEJ7" s="14"/>
      <c r="UEK7" s="14"/>
      <c r="UEL7" s="14"/>
      <c r="UEM7" s="14"/>
      <c r="UEN7" s="14"/>
      <c r="UEO7" s="14"/>
      <c r="UEP7" s="14"/>
      <c r="UEQ7" s="14"/>
      <c r="UER7" s="14"/>
      <c r="UES7" s="14"/>
      <c r="UET7" s="14"/>
      <c r="UEU7" s="14"/>
      <c r="UEV7" s="14"/>
      <c r="UEW7" s="14"/>
      <c r="UEX7" s="14"/>
      <c r="UEY7" s="14"/>
      <c r="UEZ7" s="14"/>
      <c r="UFA7" s="14"/>
      <c r="UFB7" s="14"/>
      <c r="UFC7" s="14"/>
      <c r="UFD7" s="14"/>
      <c r="UFE7" s="14"/>
      <c r="UFF7" s="14"/>
      <c r="UFG7" s="14"/>
      <c r="UFH7" s="14"/>
      <c r="UFI7" s="14"/>
      <c r="UFJ7" s="14"/>
      <c r="UFK7" s="14"/>
      <c r="UFL7" s="14"/>
      <c r="UFM7" s="14"/>
      <c r="UFN7" s="14"/>
      <c r="UFO7" s="14"/>
      <c r="UFP7" s="14"/>
      <c r="UFQ7" s="14"/>
      <c r="UFR7" s="14"/>
      <c r="UFS7" s="14"/>
      <c r="UFT7" s="14"/>
      <c r="UFU7" s="14"/>
      <c r="UFV7" s="14"/>
      <c r="UFW7" s="14"/>
      <c r="UFX7" s="14"/>
      <c r="UFY7" s="14"/>
      <c r="UFZ7" s="14"/>
      <c r="UGA7" s="14"/>
      <c r="UGB7" s="14"/>
      <c r="UGC7" s="14"/>
      <c r="UGD7" s="14"/>
      <c r="UGE7" s="14"/>
      <c r="UGF7" s="14"/>
      <c r="UGG7" s="14"/>
      <c r="UGH7" s="14"/>
      <c r="UGI7" s="14"/>
      <c r="UGJ7" s="14"/>
      <c r="UGK7" s="14"/>
      <c r="UGL7" s="14"/>
      <c r="UGM7" s="14"/>
      <c r="UGN7" s="14"/>
      <c r="UGO7" s="14"/>
      <c r="UGP7" s="14"/>
      <c r="UGQ7" s="14"/>
      <c r="UGR7" s="14"/>
      <c r="UGS7" s="14"/>
      <c r="UGT7" s="14"/>
      <c r="UGU7" s="14"/>
      <c r="UGV7" s="14"/>
      <c r="UGW7" s="14"/>
      <c r="UGX7" s="14"/>
      <c r="UGY7" s="14"/>
      <c r="UGZ7" s="14"/>
      <c r="UHA7" s="14"/>
      <c r="UHB7" s="14"/>
      <c r="UHC7" s="14"/>
      <c r="UHD7" s="14"/>
      <c r="UHE7" s="14"/>
      <c r="UHF7" s="14"/>
      <c r="UHG7" s="14"/>
      <c r="UHH7" s="14"/>
      <c r="UHI7" s="14"/>
      <c r="UHJ7" s="14"/>
      <c r="UHK7" s="14"/>
      <c r="UHL7" s="14"/>
      <c r="UHM7" s="14"/>
      <c r="UHN7" s="14"/>
      <c r="UHO7" s="14"/>
      <c r="UHP7" s="14"/>
      <c r="UHQ7" s="14"/>
      <c r="UHR7" s="14"/>
      <c r="UHS7" s="14"/>
      <c r="UHT7" s="14"/>
      <c r="UHU7" s="14"/>
      <c r="UHV7" s="14"/>
      <c r="UHW7" s="14"/>
      <c r="UHX7" s="14"/>
      <c r="UHY7" s="14"/>
      <c r="UHZ7" s="14"/>
      <c r="UIA7" s="14"/>
      <c r="UIB7" s="14"/>
      <c r="UIC7" s="14"/>
      <c r="UID7" s="14"/>
      <c r="UIE7" s="14"/>
      <c r="UIF7" s="14"/>
      <c r="UIG7" s="14"/>
      <c r="UIH7" s="14"/>
      <c r="UII7" s="14"/>
      <c r="UIJ7" s="14"/>
      <c r="UIK7" s="14"/>
      <c r="UIL7" s="14"/>
      <c r="UIM7" s="14"/>
      <c r="UIN7" s="14"/>
      <c r="UIO7" s="14"/>
      <c r="UIP7" s="14"/>
      <c r="UIQ7" s="14"/>
      <c r="UIR7" s="14"/>
      <c r="UIS7" s="14"/>
      <c r="UIT7" s="14"/>
      <c r="UIU7" s="14"/>
      <c r="UIV7" s="14"/>
      <c r="UIW7" s="14"/>
      <c r="UIX7" s="14"/>
      <c r="UIY7" s="14"/>
      <c r="UIZ7" s="14"/>
      <c r="UJA7" s="14"/>
      <c r="UJB7" s="14"/>
      <c r="UJC7" s="14"/>
      <c r="UJD7" s="14"/>
      <c r="UJE7" s="14"/>
      <c r="UJF7" s="14"/>
      <c r="UJG7" s="14"/>
      <c r="UJH7" s="14"/>
      <c r="UJI7" s="14"/>
      <c r="UJJ7" s="14"/>
      <c r="UJK7" s="14"/>
      <c r="UJL7" s="14"/>
      <c r="UJM7" s="14"/>
      <c r="UJN7" s="14"/>
      <c r="UJO7" s="14"/>
      <c r="UJP7" s="14"/>
      <c r="UJQ7" s="14"/>
      <c r="UJR7" s="14"/>
      <c r="UJS7" s="14"/>
      <c r="UJT7" s="14"/>
      <c r="UJU7" s="14"/>
      <c r="UJV7" s="14"/>
      <c r="UJW7" s="14"/>
      <c r="UJX7" s="14"/>
      <c r="UJY7" s="14"/>
      <c r="UJZ7" s="14"/>
      <c r="UKA7" s="14"/>
      <c r="UKB7" s="14"/>
      <c r="UKC7" s="14"/>
      <c r="UKD7" s="14"/>
      <c r="UKE7" s="14"/>
      <c r="UKF7" s="14"/>
      <c r="UKG7" s="14"/>
      <c r="UKH7" s="14"/>
      <c r="UKI7" s="14"/>
      <c r="UKJ7" s="14"/>
      <c r="UKK7" s="14"/>
      <c r="UKL7" s="14"/>
      <c r="UKM7" s="14"/>
      <c r="UKN7" s="14"/>
      <c r="UKO7" s="14"/>
      <c r="UKP7" s="14"/>
      <c r="UKQ7" s="14"/>
      <c r="UKR7" s="14"/>
      <c r="UKS7" s="14"/>
      <c r="UKT7" s="14"/>
      <c r="UKU7" s="14"/>
      <c r="UKV7" s="14"/>
      <c r="UKW7" s="14"/>
      <c r="UKX7" s="14"/>
      <c r="UKY7" s="14"/>
      <c r="UKZ7" s="14"/>
      <c r="ULA7" s="14"/>
      <c r="ULB7" s="14"/>
      <c r="ULC7" s="14"/>
      <c r="ULD7" s="14"/>
      <c r="ULE7" s="14"/>
      <c r="ULF7" s="14"/>
      <c r="ULG7" s="14"/>
      <c r="ULH7" s="14"/>
      <c r="ULI7" s="14"/>
      <c r="ULJ7" s="14"/>
      <c r="ULK7" s="14"/>
      <c r="ULL7" s="14"/>
      <c r="ULM7" s="14"/>
      <c r="ULN7" s="14"/>
      <c r="ULO7" s="14"/>
      <c r="ULP7" s="14"/>
      <c r="ULQ7" s="14"/>
      <c r="ULR7" s="14"/>
      <c r="ULS7" s="14"/>
      <c r="ULT7" s="14"/>
      <c r="ULU7" s="14"/>
      <c r="ULV7" s="14"/>
      <c r="ULW7" s="14"/>
      <c r="ULX7" s="14"/>
      <c r="ULY7" s="14"/>
      <c r="ULZ7" s="14"/>
      <c r="UMA7" s="14"/>
      <c r="UMB7" s="14"/>
      <c r="UMC7" s="14"/>
      <c r="UMD7" s="14"/>
      <c r="UME7" s="14"/>
      <c r="UMF7" s="14"/>
      <c r="UMG7" s="14"/>
      <c r="UMH7" s="14"/>
      <c r="UMI7" s="14"/>
      <c r="UMJ7" s="14"/>
      <c r="UMK7" s="14"/>
      <c r="UML7" s="14"/>
      <c r="UMM7" s="14"/>
      <c r="UMN7" s="14"/>
      <c r="UMO7" s="14"/>
      <c r="UMP7" s="14"/>
      <c r="UMQ7" s="14"/>
      <c r="UMR7" s="14"/>
      <c r="UMS7" s="14"/>
      <c r="UMT7" s="14"/>
      <c r="UMU7" s="14"/>
      <c r="UMV7" s="14"/>
      <c r="UMW7" s="14"/>
      <c r="UMX7" s="14"/>
      <c r="UMY7" s="14"/>
      <c r="UMZ7" s="14"/>
      <c r="UNA7" s="14"/>
      <c r="UNB7" s="14"/>
      <c r="UNC7" s="14"/>
      <c r="UND7" s="14"/>
      <c r="UNE7" s="14"/>
      <c r="UNF7" s="14"/>
      <c r="UNG7" s="14"/>
      <c r="UNH7" s="14"/>
      <c r="UNI7" s="14"/>
      <c r="UNJ7" s="14"/>
      <c r="UNK7" s="14"/>
      <c r="UNL7" s="14"/>
      <c r="UNM7" s="14"/>
      <c r="UNN7" s="14"/>
      <c r="UNO7" s="14"/>
      <c r="UNP7" s="14"/>
      <c r="UNQ7" s="14"/>
      <c r="UNR7" s="14"/>
      <c r="UNS7" s="14"/>
      <c r="UNT7" s="14"/>
      <c r="UNU7" s="14"/>
      <c r="UNV7" s="14"/>
      <c r="UNW7" s="14"/>
      <c r="UNX7" s="14"/>
      <c r="UNY7" s="14"/>
      <c r="UNZ7" s="14"/>
      <c r="UOA7" s="14"/>
      <c r="UOB7" s="14"/>
      <c r="UOC7" s="14"/>
      <c r="UOD7" s="14"/>
      <c r="UOE7" s="14"/>
      <c r="UOF7" s="14"/>
      <c r="UOG7" s="14"/>
      <c r="UOH7" s="14"/>
      <c r="UOI7" s="14"/>
      <c r="UOJ7" s="14"/>
      <c r="UOK7" s="14"/>
      <c r="UOL7" s="14"/>
      <c r="UOM7" s="14"/>
      <c r="UON7" s="14"/>
      <c r="UOO7" s="14"/>
      <c r="UOP7" s="14"/>
      <c r="UOQ7" s="14"/>
      <c r="UOR7" s="14"/>
      <c r="UOS7" s="14"/>
      <c r="UOT7" s="14"/>
      <c r="UOU7" s="14"/>
      <c r="UOV7" s="14"/>
      <c r="UOW7" s="14"/>
      <c r="UOX7" s="14"/>
      <c r="UOY7" s="14"/>
      <c r="UOZ7" s="14"/>
      <c r="UPA7" s="14"/>
      <c r="UPB7" s="14"/>
      <c r="UPC7" s="14"/>
      <c r="UPD7" s="14"/>
      <c r="UPE7" s="14"/>
      <c r="UPF7" s="14"/>
      <c r="UPG7" s="14"/>
      <c r="UPH7" s="14"/>
      <c r="UPI7" s="14"/>
      <c r="UPJ7" s="14"/>
      <c r="UPK7" s="14"/>
      <c r="UPL7" s="14"/>
      <c r="UPM7" s="14"/>
      <c r="UPN7" s="14"/>
      <c r="UPO7" s="14"/>
      <c r="UPP7" s="14"/>
      <c r="UPQ7" s="14"/>
      <c r="UPR7" s="14"/>
      <c r="UPS7" s="14"/>
      <c r="UPT7" s="14"/>
      <c r="UPU7" s="14"/>
      <c r="UPV7" s="14"/>
      <c r="UPW7" s="14"/>
      <c r="UPX7" s="14"/>
      <c r="UPY7" s="14"/>
      <c r="UPZ7" s="14"/>
      <c r="UQA7" s="14"/>
      <c r="UQB7" s="14"/>
      <c r="UQC7" s="14"/>
      <c r="UQD7" s="14"/>
      <c r="UQE7" s="14"/>
      <c r="UQF7" s="14"/>
      <c r="UQG7" s="14"/>
      <c r="UQH7" s="14"/>
      <c r="UQI7" s="14"/>
      <c r="UQJ7" s="14"/>
      <c r="UQK7" s="14"/>
      <c r="UQL7" s="14"/>
      <c r="UQM7" s="14"/>
      <c r="UQN7" s="14"/>
      <c r="UQO7" s="14"/>
      <c r="UQP7" s="14"/>
      <c r="UQQ7" s="14"/>
      <c r="UQR7" s="14"/>
      <c r="UQS7" s="14"/>
      <c r="UQT7" s="14"/>
      <c r="UQU7" s="14"/>
      <c r="UQV7" s="14"/>
      <c r="UQW7" s="14"/>
      <c r="UQX7" s="14"/>
      <c r="UQY7" s="14"/>
      <c r="UQZ7" s="14"/>
      <c r="URA7" s="14"/>
      <c r="URB7" s="14"/>
      <c r="URC7" s="14"/>
      <c r="URD7" s="14"/>
      <c r="URE7" s="14"/>
      <c r="URF7" s="14"/>
      <c r="URG7" s="14"/>
      <c r="URH7" s="14"/>
      <c r="URI7" s="14"/>
      <c r="URJ7" s="14"/>
      <c r="URK7" s="14"/>
      <c r="URL7" s="14"/>
      <c r="URM7" s="14"/>
      <c r="URN7" s="14"/>
      <c r="URO7" s="14"/>
      <c r="URP7" s="14"/>
      <c r="URQ7" s="14"/>
      <c r="URR7" s="14"/>
      <c r="URS7" s="14"/>
      <c r="URT7" s="14"/>
      <c r="URU7" s="14"/>
      <c r="URV7" s="14"/>
      <c r="URW7" s="14"/>
      <c r="URX7" s="14"/>
      <c r="URY7" s="14"/>
      <c r="URZ7" s="14"/>
      <c r="USA7" s="14"/>
      <c r="USB7" s="14"/>
      <c r="USC7" s="14"/>
      <c r="USD7" s="14"/>
      <c r="USE7" s="14"/>
      <c r="USF7" s="14"/>
      <c r="USG7" s="14"/>
      <c r="USH7" s="14"/>
      <c r="USI7" s="14"/>
      <c r="USJ7" s="14"/>
      <c r="USK7" s="14"/>
      <c r="USL7" s="14"/>
      <c r="USM7" s="14"/>
      <c r="USN7" s="14"/>
      <c r="USO7" s="14"/>
      <c r="USP7" s="14"/>
      <c r="USQ7" s="14"/>
      <c r="USR7" s="14"/>
      <c r="USS7" s="14"/>
      <c r="UST7" s="14"/>
      <c r="USU7" s="14"/>
      <c r="USV7" s="14"/>
      <c r="USW7" s="14"/>
      <c r="USX7" s="14"/>
      <c r="USY7" s="14"/>
      <c r="USZ7" s="14"/>
      <c r="UTA7" s="14"/>
      <c r="UTB7" s="14"/>
      <c r="UTC7" s="14"/>
      <c r="UTD7" s="14"/>
      <c r="UTE7" s="14"/>
      <c r="UTF7" s="14"/>
      <c r="UTG7" s="14"/>
      <c r="UTH7" s="14"/>
      <c r="UTI7" s="14"/>
      <c r="UTJ7" s="14"/>
      <c r="UTK7" s="14"/>
      <c r="UTL7" s="14"/>
      <c r="UTM7" s="14"/>
      <c r="UTN7" s="14"/>
      <c r="UTO7" s="14"/>
      <c r="UTP7" s="14"/>
      <c r="UTQ7" s="14"/>
      <c r="UTR7" s="14"/>
      <c r="UTS7" s="14"/>
      <c r="UTT7" s="14"/>
      <c r="UTU7" s="14"/>
      <c r="UTV7" s="14"/>
      <c r="UTW7" s="14"/>
      <c r="UTX7" s="14"/>
      <c r="UTY7" s="14"/>
      <c r="UTZ7" s="14"/>
      <c r="UUA7" s="14"/>
      <c r="UUB7" s="14"/>
      <c r="UUC7" s="14"/>
      <c r="UUD7" s="14"/>
      <c r="UUE7" s="14"/>
      <c r="UUF7" s="14"/>
      <c r="UUG7" s="14"/>
      <c r="UUH7" s="14"/>
      <c r="UUI7" s="14"/>
      <c r="UUJ7" s="14"/>
      <c r="UUK7" s="14"/>
      <c r="UUL7" s="14"/>
      <c r="UUM7" s="14"/>
      <c r="UUN7" s="14"/>
      <c r="UUO7" s="14"/>
      <c r="UUP7" s="14"/>
      <c r="UUQ7" s="14"/>
      <c r="UUR7" s="14"/>
      <c r="UUS7" s="14"/>
      <c r="UUT7" s="14"/>
      <c r="UUU7" s="14"/>
      <c r="UUV7" s="14"/>
      <c r="UUW7" s="14"/>
      <c r="UUX7" s="14"/>
      <c r="UUY7" s="14"/>
      <c r="UUZ7" s="14"/>
      <c r="UVA7" s="14"/>
      <c r="UVB7" s="14"/>
      <c r="UVC7" s="14"/>
      <c r="UVD7" s="14"/>
      <c r="UVE7" s="14"/>
      <c r="UVF7" s="14"/>
      <c r="UVG7" s="14"/>
      <c r="UVH7" s="14"/>
      <c r="UVI7" s="14"/>
      <c r="UVJ7" s="14"/>
      <c r="UVK7" s="14"/>
      <c r="UVL7" s="14"/>
      <c r="UVM7" s="14"/>
      <c r="UVN7" s="14"/>
      <c r="UVO7" s="14"/>
      <c r="UVP7" s="14"/>
      <c r="UVQ7" s="14"/>
      <c r="UVR7" s="14"/>
      <c r="UVS7" s="14"/>
      <c r="UVT7" s="14"/>
      <c r="UVU7" s="14"/>
      <c r="UVV7" s="14"/>
      <c r="UVW7" s="14"/>
      <c r="UVX7" s="14"/>
      <c r="UVY7" s="14"/>
      <c r="UVZ7" s="14"/>
      <c r="UWA7" s="14"/>
      <c r="UWB7" s="14"/>
      <c r="UWC7" s="14"/>
      <c r="UWD7" s="14"/>
      <c r="UWE7" s="14"/>
      <c r="UWF7" s="14"/>
      <c r="UWG7" s="14"/>
      <c r="UWH7" s="14"/>
      <c r="UWI7" s="14"/>
      <c r="UWJ7" s="14"/>
      <c r="UWK7" s="14"/>
      <c r="UWL7" s="14"/>
      <c r="UWM7" s="14"/>
      <c r="UWN7" s="14"/>
      <c r="UWO7" s="14"/>
      <c r="UWP7" s="14"/>
      <c r="UWQ7" s="14"/>
      <c r="UWR7" s="14"/>
      <c r="UWS7" s="14"/>
      <c r="UWT7" s="14"/>
      <c r="UWU7" s="14"/>
      <c r="UWV7" s="14"/>
      <c r="UWW7" s="14"/>
      <c r="UWX7" s="14"/>
      <c r="UWY7" s="14"/>
      <c r="UWZ7" s="14"/>
      <c r="UXA7" s="14"/>
      <c r="UXB7" s="14"/>
      <c r="UXC7" s="14"/>
      <c r="UXD7" s="14"/>
      <c r="UXE7" s="14"/>
      <c r="UXF7" s="14"/>
      <c r="UXG7" s="14"/>
      <c r="UXH7" s="14"/>
      <c r="UXI7" s="14"/>
      <c r="UXJ7" s="14"/>
      <c r="UXK7" s="14"/>
      <c r="UXL7" s="14"/>
      <c r="UXM7" s="14"/>
      <c r="UXN7" s="14"/>
      <c r="UXO7" s="14"/>
      <c r="UXP7" s="14"/>
      <c r="UXQ7" s="14"/>
      <c r="UXR7" s="14"/>
      <c r="UXS7" s="14"/>
      <c r="UXT7" s="14"/>
      <c r="UXU7" s="14"/>
      <c r="UXV7" s="14"/>
      <c r="UXW7" s="14"/>
      <c r="UXX7" s="14"/>
      <c r="UXY7" s="14"/>
      <c r="UXZ7" s="14"/>
      <c r="UYA7" s="14"/>
      <c r="UYB7" s="14"/>
      <c r="UYC7" s="14"/>
      <c r="UYD7" s="14"/>
      <c r="UYE7" s="14"/>
      <c r="UYF7" s="14"/>
      <c r="UYG7" s="14"/>
      <c r="UYH7" s="14"/>
      <c r="UYI7" s="14"/>
      <c r="UYJ7" s="14"/>
      <c r="UYK7" s="14"/>
      <c r="UYL7" s="14"/>
      <c r="UYM7" s="14"/>
      <c r="UYN7" s="14"/>
      <c r="UYO7" s="14"/>
      <c r="UYP7" s="14"/>
      <c r="UYQ7" s="14"/>
      <c r="UYR7" s="14"/>
      <c r="UYS7" s="14"/>
      <c r="UYT7" s="14"/>
      <c r="UYU7" s="14"/>
      <c r="UYV7" s="14"/>
      <c r="UYW7" s="14"/>
      <c r="UYX7" s="14"/>
      <c r="UYY7" s="14"/>
      <c r="UYZ7" s="14"/>
      <c r="UZA7" s="14"/>
      <c r="UZB7" s="14"/>
      <c r="UZC7" s="14"/>
      <c r="UZD7" s="14"/>
      <c r="UZE7" s="14"/>
      <c r="UZF7" s="14"/>
      <c r="UZG7" s="14"/>
      <c r="UZH7" s="14"/>
      <c r="UZI7" s="14"/>
      <c r="UZJ7" s="14"/>
      <c r="UZK7" s="14"/>
      <c r="UZL7" s="14"/>
      <c r="UZM7" s="14"/>
      <c r="UZN7" s="14"/>
      <c r="UZO7" s="14"/>
      <c r="UZP7" s="14"/>
      <c r="UZQ7" s="14"/>
      <c r="UZR7" s="14"/>
      <c r="UZS7" s="14"/>
      <c r="UZT7" s="14"/>
      <c r="UZU7" s="14"/>
      <c r="UZV7" s="14"/>
      <c r="UZW7" s="14"/>
      <c r="UZX7" s="14"/>
      <c r="UZY7" s="14"/>
      <c r="UZZ7" s="14"/>
      <c r="VAA7" s="14"/>
      <c r="VAB7" s="14"/>
      <c r="VAC7" s="14"/>
      <c r="VAD7" s="14"/>
      <c r="VAE7" s="14"/>
      <c r="VAF7" s="14"/>
      <c r="VAG7" s="14"/>
      <c r="VAH7" s="14"/>
      <c r="VAI7" s="14"/>
      <c r="VAJ7" s="14"/>
      <c r="VAK7" s="14"/>
      <c r="VAL7" s="14"/>
      <c r="VAM7" s="14"/>
      <c r="VAN7" s="14"/>
      <c r="VAO7" s="14"/>
      <c r="VAP7" s="14"/>
      <c r="VAQ7" s="14"/>
      <c r="VAR7" s="14"/>
      <c r="VAS7" s="14"/>
      <c r="VAT7" s="14"/>
      <c r="VAU7" s="14"/>
      <c r="VAV7" s="14"/>
      <c r="VAW7" s="14"/>
      <c r="VAX7" s="14"/>
      <c r="VAY7" s="14"/>
      <c r="VAZ7" s="14"/>
      <c r="VBA7" s="14"/>
      <c r="VBB7" s="14"/>
      <c r="VBC7" s="14"/>
      <c r="VBD7" s="14"/>
      <c r="VBE7" s="14"/>
      <c r="VBF7" s="14"/>
      <c r="VBG7" s="14"/>
      <c r="VBH7" s="14"/>
      <c r="VBI7" s="14"/>
      <c r="VBJ7" s="14"/>
      <c r="VBK7" s="14"/>
      <c r="VBL7" s="14"/>
      <c r="VBM7" s="14"/>
      <c r="VBN7" s="14"/>
      <c r="VBO7" s="14"/>
      <c r="VBP7" s="14"/>
      <c r="VBQ7" s="14"/>
      <c r="VBR7" s="14"/>
      <c r="VBS7" s="14"/>
      <c r="VBT7" s="14"/>
      <c r="VBU7" s="14"/>
      <c r="VBV7" s="14"/>
      <c r="VBW7" s="14"/>
      <c r="VBX7" s="14"/>
      <c r="VBY7" s="14"/>
      <c r="VBZ7" s="14"/>
      <c r="VCA7" s="14"/>
      <c r="VCB7" s="14"/>
      <c r="VCC7" s="14"/>
      <c r="VCD7" s="14"/>
      <c r="VCE7" s="14"/>
      <c r="VCF7" s="14"/>
      <c r="VCG7" s="14"/>
      <c r="VCH7" s="14"/>
      <c r="VCI7" s="14"/>
      <c r="VCJ7" s="14"/>
      <c r="VCK7" s="14"/>
      <c r="VCL7" s="14"/>
      <c r="VCM7" s="14"/>
      <c r="VCN7" s="14"/>
      <c r="VCO7" s="14"/>
      <c r="VCP7" s="14"/>
      <c r="VCQ7" s="14"/>
      <c r="VCR7" s="14"/>
      <c r="VCS7" s="14"/>
      <c r="VCT7" s="14"/>
      <c r="VCU7" s="14"/>
      <c r="VCV7" s="14"/>
      <c r="VCW7" s="14"/>
      <c r="VCX7" s="14"/>
      <c r="VCY7" s="14"/>
      <c r="VCZ7" s="14"/>
      <c r="VDA7" s="14"/>
      <c r="VDB7" s="14"/>
      <c r="VDC7" s="14"/>
      <c r="VDD7" s="14"/>
      <c r="VDE7" s="14"/>
      <c r="VDF7" s="14"/>
      <c r="VDG7" s="14"/>
      <c r="VDH7" s="14"/>
      <c r="VDI7" s="14"/>
      <c r="VDJ7" s="14"/>
      <c r="VDK7" s="14"/>
      <c r="VDL7" s="14"/>
      <c r="VDM7" s="14"/>
      <c r="VDN7" s="14"/>
      <c r="VDO7" s="14"/>
      <c r="VDP7" s="14"/>
      <c r="VDQ7" s="14"/>
      <c r="VDR7" s="14"/>
      <c r="VDS7" s="14"/>
      <c r="VDT7" s="14"/>
      <c r="VDU7" s="14"/>
      <c r="VDV7" s="14"/>
      <c r="VDW7" s="14"/>
      <c r="VDX7" s="14"/>
      <c r="VDY7" s="14"/>
      <c r="VDZ7" s="14"/>
      <c r="VEA7" s="14"/>
      <c r="VEB7" s="14"/>
      <c r="VEC7" s="14"/>
      <c r="VED7" s="14"/>
      <c r="VEE7" s="14"/>
      <c r="VEF7" s="14"/>
      <c r="VEG7" s="14"/>
      <c r="VEH7" s="14"/>
      <c r="VEI7" s="14"/>
      <c r="VEJ7" s="14"/>
      <c r="VEK7" s="14"/>
      <c r="VEL7" s="14"/>
      <c r="VEM7" s="14"/>
      <c r="VEN7" s="14"/>
      <c r="VEO7" s="14"/>
      <c r="VEP7" s="14"/>
      <c r="VEQ7" s="14"/>
      <c r="VER7" s="14"/>
      <c r="VES7" s="14"/>
      <c r="VET7" s="14"/>
      <c r="VEU7" s="14"/>
      <c r="VEV7" s="14"/>
      <c r="VEW7" s="14"/>
      <c r="VEX7" s="14"/>
      <c r="VEY7" s="14"/>
      <c r="VEZ7" s="14"/>
      <c r="VFA7" s="14"/>
      <c r="VFB7" s="14"/>
      <c r="VFC7" s="14"/>
      <c r="VFD7" s="14"/>
      <c r="VFE7" s="14"/>
      <c r="VFF7" s="14"/>
      <c r="VFG7" s="14"/>
      <c r="VFH7" s="14"/>
      <c r="VFI7" s="14"/>
      <c r="VFJ7" s="14"/>
      <c r="VFK7" s="14"/>
      <c r="VFL7" s="14"/>
      <c r="VFM7" s="14"/>
      <c r="VFN7" s="14"/>
      <c r="VFO7" s="14"/>
      <c r="VFP7" s="14"/>
      <c r="VFQ7" s="14"/>
      <c r="VFR7" s="14"/>
      <c r="VFS7" s="14"/>
      <c r="VFT7" s="14"/>
      <c r="VFU7" s="14"/>
      <c r="VFV7" s="14"/>
      <c r="VFW7" s="14"/>
      <c r="VFX7" s="14"/>
      <c r="VFY7" s="14"/>
      <c r="VFZ7" s="14"/>
      <c r="VGA7" s="14"/>
      <c r="VGB7" s="14"/>
      <c r="VGC7" s="14"/>
      <c r="VGD7" s="14"/>
      <c r="VGE7" s="14"/>
      <c r="VGF7" s="14"/>
      <c r="VGG7" s="14"/>
      <c r="VGH7" s="14"/>
      <c r="VGI7" s="14"/>
      <c r="VGJ7" s="14"/>
      <c r="VGK7" s="14"/>
      <c r="VGL7" s="14"/>
      <c r="VGM7" s="14"/>
      <c r="VGN7" s="14"/>
      <c r="VGO7" s="14"/>
      <c r="VGP7" s="14"/>
      <c r="VGQ7" s="14"/>
      <c r="VGR7" s="14"/>
      <c r="VGS7" s="14"/>
      <c r="VGT7" s="14"/>
      <c r="VGU7" s="14"/>
      <c r="VGV7" s="14"/>
      <c r="VGW7" s="14"/>
      <c r="VGX7" s="14"/>
      <c r="VGY7" s="14"/>
      <c r="VGZ7" s="14"/>
      <c r="VHA7" s="14"/>
      <c r="VHB7" s="14"/>
      <c r="VHC7" s="14"/>
      <c r="VHD7" s="14"/>
      <c r="VHE7" s="14"/>
      <c r="VHF7" s="14"/>
      <c r="VHG7" s="14"/>
      <c r="VHH7" s="14"/>
      <c r="VHI7" s="14"/>
      <c r="VHJ7" s="14"/>
      <c r="VHK7" s="14"/>
      <c r="VHL7" s="14"/>
      <c r="VHM7" s="14"/>
      <c r="VHN7" s="14"/>
      <c r="VHO7" s="14"/>
      <c r="VHP7" s="14"/>
      <c r="VHQ7" s="14"/>
      <c r="VHR7" s="14"/>
      <c r="VHS7" s="14"/>
      <c r="VHT7" s="14"/>
      <c r="VHU7" s="14"/>
      <c r="VHV7" s="14"/>
      <c r="VHW7" s="14"/>
      <c r="VHX7" s="14"/>
      <c r="VHY7" s="14"/>
      <c r="VHZ7" s="14"/>
      <c r="VIA7" s="14"/>
      <c r="VIB7" s="14"/>
      <c r="VIC7" s="14"/>
      <c r="VID7" s="14"/>
      <c r="VIE7" s="14"/>
      <c r="VIF7" s="14"/>
      <c r="VIG7" s="14"/>
      <c r="VIH7" s="14"/>
      <c r="VII7" s="14"/>
      <c r="VIJ7" s="14"/>
      <c r="VIK7" s="14"/>
      <c r="VIL7" s="14"/>
      <c r="VIM7" s="14"/>
      <c r="VIN7" s="14"/>
      <c r="VIO7" s="14"/>
      <c r="VIP7" s="14"/>
      <c r="VIQ7" s="14"/>
      <c r="VIR7" s="14"/>
      <c r="VIS7" s="14"/>
      <c r="VIT7" s="14"/>
      <c r="VIU7" s="14"/>
      <c r="VIV7" s="14"/>
      <c r="VIW7" s="14"/>
      <c r="VIX7" s="14"/>
      <c r="VIY7" s="14"/>
      <c r="VIZ7" s="14"/>
      <c r="VJA7" s="14"/>
      <c r="VJB7" s="14"/>
      <c r="VJC7" s="14"/>
      <c r="VJD7" s="14"/>
      <c r="VJE7" s="14"/>
      <c r="VJF7" s="14"/>
      <c r="VJG7" s="14"/>
      <c r="VJH7" s="14"/>
      <c r="VJI7" s="14"/>
      <c r="VJJ7" s="14"/>
      <c r="VJK7" s="14"/>
      <c r="VJL7" s="14"/>
      <c r="VJM7" s="14"/>
      <c r="VJN7" s="14"/>
      <c r="VJO7" s="14"/>
      <c r="VJP7" s="14"/>
      <c r="VJQ7" s="14"/>
      <c r="VJR7" s="14"/>
      <c r="VJS7" s="14"/>
      <c r="VJT7" s="14"/>
      <c r="VJU7" s="14"/>
      <c r="VJV7" s="14"/>
      <c r="VJW7" s="14"/>
      <c r="VJX7" s="14"/>
      <c r="VJY7" s="14"/>
      <c r="VJZ7" s="14"/>
      <c r="VKA7" s="14"/>
      <c r="VKB7" s="14"/>
      <c r="VKC7" s="14"/>
      <c r="VKD7" s="14"/>
      <c r="VKE7" s="14"/>
      <c r="VKF7" s="14"/>
      <c r="VKG7" s="14"/>
      <c r="VKH7" s="14"/>
      <c r="VKI7" s="14"/>
      <c r="VKJ7" s="14"/>
      <c r="VKK7" s="14"/>
      <c r="VKL7" s="14"/>
      <c r="VKM7" s="14"/>
      <c r="VKN7" s="14"/>
      <c r="VKO7" s="14"/>
      <c r="VKP7" s="14"/>
      <c r="VKQ7" s="14"/>
      <c r="VKR7" s="14"/>
      <c r="VKS7" s="14"/>
      <c r="VKT7" s="14"/>
      <c r="VKU7" s="14"/>
      <c r="VKV7" s="14"/>
      <c r="VKW7" s="14"/>
      <c r="VKX7" s="14"/>
      <c r="VKY7" s="14"/>
      <c r="VKZ7" s="14"/>
      <c r="VLA7" s="14"/>
      <c r="VLB7" s="14"/>
      <c r="VLC7" s="14"/>
      <c r="VLD7" s="14"/>
      <c r="VLE7" s="14"/>
      <c r="VLF7" s="14"/>
      <c r="VLG7" s="14"/>
      <c r="VLH7" s="14"/>
      <c r="VLI7" s="14"/>
      <c r="VLJ7" s="14"/>
      <c r="VLK7" s="14"/>
      <c r="VLL7" s="14"/>
      <c r="VLM7" s="14"/>
      <c r="VLN7" s="14"/>
      <c r="VLO7" s="14"/>
      <c r="VLP7" s="14"/>
      <c r="VLQ7" s="14"/>
      <c r="VLR7" s="14"/>
      <c r="VLS7" s="14"/>
      <c r="VLT7" s="14"/>
      <c r="VLU7" s="14"/>
      <c r="VLV7" s="14"/>
      <c r="VLW7" s="14"/>
      <c r="VLX7" s="14"/>
      <c r="VLY7" s="14"/>
      <c r="VLZ7" s="14"/>
      <c r="VMA7" s="14"/>
      <c r="VMB7" s="14"/>
      <c r="VMC7" s="14"/>
      <c r="VMD7" s="14"/>
      <c r="VME7" s="14"/>
      <c r="VMF7" s="14"/>
      <c r="VMG7" s="14"/>
      <c r="VMH7" s="14"/>
      <c r="VMI7" s="14"/>
      <c r="VMJ7" s="14"/>
      <c r="VMK7" s="14"/>
      <c r="VML7" s="14"/>
      <c r="VMM7" s="14"/>
      <c r="VMN7" s="14"/>
      <c r="VMO7" s="14"/>
      <c r="VMP7" s="14"/>
      <c r="VMQ7" s="14"/>
      <c r="VMR7" s="14"/>
      <c r="VMS7" s="14"/>
      <c r="VMT7" s="14"/>
      <c r="VMU7" s="14"/>
      <c r="VMV7" s="14"/>
      <c r="VMW7" s="14"/>
      <c r="VMX7" s="14"/>
      <c r="VMY7" s="14"/>
      <c r="VMZ7" s="14"/>
      <c r="VNA7" s="14"/>
      <c r="VNB7" s="14"/>
      <c r="VNC7" s="14"/>
      <c r="VND7" s="14"/>
      <c r="VNE7" s="14"/>
      <c r="VNF7" s="14"/>
      <c r="VNG7" s="14"/>
      <c r="VNH7" s="14"/>
      <c r="VNI7" s="14"/>
      <c r="VNJ7" s="14"/>
      <c r="VNK7" s="14"/>
      <c r="VNL7" s="14"/>
      <c r="VNM7" s="14"/>
      <c r="VNN7" s="14"/>
      <c r="VNO7" s="14"/>
      <c r="VNP7" s="14"/>
      <c r="VNQ7" s="14"/>
      <c r="VNR7" s="14"/>
      <c r="VNS7" s="14"/>
      <c r="VNT7" s="14"/>
      <c r="VNU7" s="14"/>
      <c r="VNV7" s="14"/>
      <c r="VNW7" s="14"/>
      <c r="VNX7" s="14"/>
      <c r="VNY7" s="14"/>
      <c r="VNZ7" s="14"/>
      <c r="VOA7" s="14"/>
      <c r="VOB7" s="14"/>
      <c r="VOC7" s="14"/>
      <c r="VOD7" s="14"/>
      <c r="VOE7" s="14"/>
      <c r="VOF7" s="14"/>
      <c r="VOG7" s="14"/>
      <c r="VOH7" s="14"/>
      <c r="VOI7" s="14"/>
      <c r="VOJ7" s="14"/>
      <c r="VOK7" s="14"/>
      <c r="VOL7" s="14"/>
      <c r="VOM7" s="14"/>
      <c r="VON7" s="14"/>
      <c r="VOO7" s="14"/>
      <c r="VOP7" s="14"/>
      <c r="VOQ7" s="14"/>
      <c r="VOR7" s="14"/>
      <c r="VOS7" s="14"/>
      <c r="VOT7" s="14"/>
      <c r="VOU7" s="14"/>
      <c r="VOV7" s="14"/>
      <c r="VOW7" s="14"/>
      <c r="VOX7" s="14"/>
      <c r="VOY7" s="14"/>
      <c r="VOZ7" s="14"/>
      <c r="VPA7" s="14"/>
      <c r="VPB7" s="14"/>
      <c r="VPC7" s="14"/>
      <c r="VPD7" s="14"/>
      <c r="VPE7" s="14"/>
      <c r="VPF7" s="14"/>
      <c r="VPG7" s="14"/>
      <c r="VPH7" s="14"/>
      <c r="VPI7" s="14"/>
      <c r="VPJ7" s="14"/>
      <c r="VPK7" s="14"/>
      <c r="VPL7" s="14"/>
      <c r="VPM7" s="14"/>
      <c r="VPN7" s="14"/>
      <c r="VPO7" s="14"/>
      <c r="VPP7" s="14"/>
      <c r="VPQ7" s="14"/>
      <c r="VPR7" s="14"/>
      <c r="VPS7" s="14"/>
      <c r="VPT7" s="14"/>
      <c r="VPU7" s="14"/>
      <c r="VPV7" s="14"/>
      <c r="VPW7" s="14"/>
      <c r="VPX7" s="14"/>
      <c r="VPY7" s="14"/>
      <c r="VPZ7" s="14"/>
      <c r="VQA7" s="14"/>
      <c r="VQB7" s="14"/>
      <c r="VQC7" s="14"/>
      <c r="VQD7" s="14"/>
      <c r="VQE7" s="14"/>
      <c r="VQF7" s="14"/>
      <c r="VQG7" s="14"/>
      <c r="VQH7" s="14"/>
      <c r="VQI7" s="14"/>
      <c r="VQJ7" s="14"/>
      <c r="VQK7" s="14"/>
      <c r="VQL7" s="14"/>
      <c r="VQM7" s="14"/>
      <c r="VQN7" s="14"/>
      <c r="VQO7" s="14"/>
      <c r="VQP7" s="14"/>
      <c r="VQQ7" s="14"/>
      <c r="VQR7" s="14"/>
      <c r="VQS7" s="14"/>
      <c r="VQT7" s="14"/>
      <c r="VQU7" s="14"/>
      <c r="VQV7" s="14"/>
      <c r="VQW7" s="14"/>
      <c r="VQX7" s="14"/>
      <c r="VQY7" s="14"/>
      <c r="VQZ7" s="14"/>
      <c r="VRA7" s="14"/>
      <c r="VRB7" s="14"/>
      <c r="VRC7" s="14"/>
      <c r="VRD7" s="14"/>
      <c r="VRE7" s="14"/>
      <c r="VRF7" s="14"/>
      <c r="VRG7" s="14"/>
      <c r="VRH7" s="14"/>
      <c r="VRI7" s="14"/>
      <c r="VRJ7" s="14"/>
      <c r="VRK7" s="14"/>
      <c r="VRL7" s="14"/>
      <c r="VRM7" s="14"/>
      <c r="VRN7" s="14"/>
      <c r="VRO7" s="14"/>
      <c r="VRP7" s="14"/>
      <c r="VRQ7" s="14"/>
      <c r="VRR7" s="14"/>
      <c r="VRS7" s="14"/>
      <c r="VRT7" s="14"/>
      <c r="VRU7" s="14"/>
      <c r="VRV7" s="14"/>
      <c r="VRW7" s="14"/>
      <c r="VRX7" s="14"/>
      <c r="VRY7" s="14"/>
      <c r="VRZ7" s="14"/>
      <c r="VSA7" s="14"/>
      <c r="VSB7" s="14"/>
      <c r="VSC7" s="14"/>
      <c r="VSD7" s="14"/>
      <c r="VSE7" s="14"/>
      <c r="VSF7" s="14"/>
      <c r="VSG7" s="14"/>
      <c r="VSH7" s="14"/>
      <c r="VSI7" s="14"/>
      <c r="VSJ7" s="14"/>
      <c r="VSK7" s="14"/>
      <c r="VSL7" s="14"/>
      <c r="VSM7" s="14"/>
      <c r="VSN7" s="14"/>
      <c r="VSO7" s="14"/>
      <c r="VSP7" s="14"/>
      <c r="VSQ7" s="14"/>
      <c r="VSR7" s="14"/>
      <c r="VSS7" s="14"/>
      <c r="VST7" s="14"/>
      <c r="VSU7" s="14"/>
      <c r="VSV7" s="14"/>
      <c r="VSW7" s="14"/>
      <c r="VSX7" s="14"/>
      <c r="VSY7" s="14"/>
      <c r="VSZ7" s="14"/>
      <c r="VTA7" s="14"/>
      <c r="VTB7" s="14"/>
      <c r="VTC7" s="14"/>
      <c r="VTD7" s="14"/>
      <c r="VTE7" s="14"/>
      <c r="VTF7" s="14"/>
      <c r="VTG7" s="14"/>
      <c r="VTH7" s="14"/>
      <c r="VTI7" s="14"/>
      <c r="VTJ7" s="14"/>
      <c r="VTK7" s="14"/>
      <c r="VTL7" s="14"/>
      <c r="VTM7" s="14"/>
      <c r="VTN7" s="14"/>
      <c r="VTO7" s="14"/>
      <c r="VTP7" s="14"/>
      <c r="VTQ7" s="14"/>
      <c r="VTR7" s="14"/>
      <c r="VTS7" s="14"/>
      <c r="VTT7" s="14"/>
      <c r="VTU7" s="14"/>
      <c r="VTV7" s="14"/>
      <c r="VTW7" s="14"/>
      <c r="VTX7" s="14"/>
      <c r="VTY7" s="14"/>
      <c r="VTZ7" s="14"/>
      <c r="VUA7" s="14"/>
      <c r="VUB7" s="14"/>
      <c r="VUC7" s="14"/>
      <c r="VUD7" s="14"/>
      <c r="VUE7" s="14"/>
      <c r="VUF7" s="14"/>
      <c r="VUG7" s="14"/>
      <c r="VUH7" s="14"/>
      <c r="VUI7" s="14"/>
      <c r="VUJ7" s="14"/>
      <c r="VUK7" s="14"/>
      <c r="VUL7" s="14"/>
      <c r="VUM7" s="14"/>
      <c r="VUN7" s="14"/>
      <c r="VUO7" s="14"/>
      <c r="VUP7" s="14"/>
      <c r="VUQ7" s="14"/>
      <c r="VUR7" s="14"/>
      <c r="VUS7" s="14"/>
      <c r="VUT7" s="14"/>
      <c r="VUU7" s="14"/>
      <c r="VUV7" s="14"/>
      <c r="VUW7" s="14"/>
      <c r="VUX7" s="14"/>
      <c r="VUY7" s="14"/>
      <c r="VUZ7" s="14"/>
      <c r="VVA7" s="14"/>
      <c r="VVB7" s="14"/>
      <c r="VVC7" s="14"/>
      <c r="VVD7" s="14"/>
      <c r="VVE7" s="14"/>
      <c r="VVF7" s="14"/>
      <c r="VVG7" s="14"/>
      <c r="VVH7" s="14"/>
      <c r="VVI7" s="14"/>
      <c r="VVJ7" s="14"/>
      <c r="VVK7" s="14"/>
      <c r="VVL7" s="14"/>
      <c r="VVM7" s="14"/>
      <c r="VVN7" s="14"/>
      <c r="VVO7" s="14"/>
      <c r="VVP7" s="14"/>
      <c r="VVQ7" s="14"/>
      <c r="VVR7" s="14"/>
      <c r="VVS7" s="14"/>
      <c r="VVT7" s="14"/>
      <c r="VVU7" s="14"/>
      <c r="VVV7" s="14"/>
      <c r="VVW7" s="14"/>
      <c r="VVX7" s="14"/>
      <c r="VVY7" s="14"/>
      <c r="VVZ7" s="14"/>
      <c r="VWA7" s="14"/>
      <c r="VWB7" s="14"/>
      <c r="VWC7" s="14"/>
      <c r="VWD7" s="14"/>
      <c r="VWE7" s="14"/>
      <c r="VWF7" s="14"/>
      <c r="VWG7" s="14"/>
      <c r="VWH7" s="14"/>
      <c r="VWI7" s="14"/>
      <c r="VWJ7" s="14"/>
      <c r="VWK7" s="14"/>
      <c r="VWL7" s="14"/>
      <c r="VWM7" s="14"/>
      <c r="VWN7" s="14"/>
      <c r="VWO7" s="14"/>
      <c r="VWP7" s="14"/>
      <c r="VWQ7" s="14"/>
      <c r="VWR7" s="14"/>
      <c r="VWS7" s="14"/>
      <c r="VWT7" s="14"/>
      <c r="VWU7" s="14"/>
      <c r="VWV7" s="14"/>
      <c r="VWW7" s="14"/>
      <c r="VWX7" s="14"/>
      <c r="VWY7" s="14"/>
      <c r="VWZ7" s="14"/>
      <c r="VXA7" s="14"/>
      <c r="VXB7" s="14"/>
      <c r="VXC7" s="14"/>
      <c r="VXD7" s="14"/>
      <c r="VXE7" s="14"/>
      <c r="VXF7" s="14"/>
      <c r="VXG7" s="14"/>
      <c r="VXH7" s="14"/>
      <c r="VXI7" s="14"/>
      <c r="VXJ7" s="14"/>
      <c r="VXK7" s="14"/>
      <c r="VXL7" s="14"/>
      <c r="VXM7" s="14"/>
      <c r="VXN7" s="14"/>
      <c r="VXO7" s="14"/>
      <c r="VXP7" s="14"/>
      <c r="VXQ7" s="14"/>
      <c r="VXR7" s="14"/>
      <c r="VXS7" s="14"/>
      <c r="VXT7" s="14"/>
      <c r="VXU7" s="14"/>
      <c r="VXV7" s="14"/>
      <c r="VXW7" s="14"/>
      <c r="VXX7" s="14"/>
      <c r="VXY7" s="14"/>
      <c r="VXZ7" s="14"/>
      <c r="VYA7" s="14"/>
      <c r="VYB7" s="14"/>
      <c r="VYC7" s="14"/>
      <c r="VYD7" s="14"/>
      <c r="VYE7" s="14"/>
      <c r="VYF7" s="14"/>
      <c r="VYG7" s="14"/>
      <c r="VYH7" s="14"/>
      <c r="VYI7" s="14"/>
      <c r="VYJ7" s="14"/>
      <c r="VYK7" s="14"/>
      <c r="VYL7" s="14"/>
      <c r="VYM7" s="14"/>
      <c r="VYN7" s="14"/>
      <c r="VYO7" s="14"/>
      <c r="VYP7" s="14"/>
      <c r="VYQ7" s="14"/>
      <c r="VYR7" s="14"/>
      <c r="VYS7" s="14"/>
      <c r="VYT7" s="14"/>
      <c r="VYU7" s="14"/>
      <c r="VYV7" s="14"/>
      <c r="VYW7" s="14"/>
      <c r="VYX7" s="14"/>
      <c r="VYY7" s="14"/>
      <c r="VYZ7" s="14"/>
      <c r="VZA7" s="14"/>
      <c r="VZB7" s="14"/>
      <c r="VZC7" s="14"/>
      <c r="VZD7" s="14"/>
      <c r="VZE7" s="14"/>
      <c r="VZF7" s="14"/>
      <c r="VZG7" s="14"/>
      <c r="VZH7" s="14"/>
      <c r="VZI7" s="14"/>
      <c r="VZJ7" s="14"/>
      <c r="VZK7" s="14"/>
      <c r="VZL7" s="14"/>
      <c r="VZM7" s="14"/>
      <c r="VZN7" s="14"/>
      <c r="VZO7" s="14"/>
      <c r="VZP7" s="14"/>
      <c r="VZQ7" s="14"/>
      <c r="VZR7" s="14"/>
      <c r="VZS7" s="14"/>
      <c r="VZT7" s="14"/>
      <c r="VZU7" s="14"/>
      <c r="VZV7" s="14"/>
      <c r="VZW7" s="14"/>
      <c r="VZX7" s="14"/>
      <c r="VZY7" s="14"/>
      <c r="VZZ7" s="14"/>
      <c r="WAA7" s="14"/>
      <c r="WAB7" s="14"/>
      <c r="WAC7" s="14"/>
      <c r="WAD7" s="14"/>
      <c r="WAE7" s="14"/>
      <c r="WAF7" s="14"/>
      <c r="WAG7" s="14"/>
      <c r="WAH7" s="14"/>
      <c r="WAI7" s="14"/>
      <c r="WAJ7" s="14"/>
      <c r="WAK7" s="14"/>
      <c r="WAL7" s="14"/>
      <c r="WAM7" s="14"/>
      <c r="WAN7" s="14"/>
      <c r="WAO7" s="14"/>
      <c r="WAP7" s="14"/>
      <c r="WAQ7" s="14"/>
      <c r="WAR7" s="14"/>
      <c r="WAS7" s="14"/>
      <c r="WAT7" s="14"/>
      <c r="WAU7" s="14"/>
      <c r="WAV7" s="14"/>
      <c r="WAW7" s="14"/>
      <c r="WAX7" s="14"/>
      <c r="WAY7" s="14"/>
      <c r="WAZ7" s="14"/>
      <c r="WBA7" s="14"/>
      <c r="WBB7" s="14"/>
      <c r="WBC7" s="14"/>
      <c r="WBD7" s="14"/>
      <c r="WBE7" s="14"/>
      <c r="WBF7" s="14"/>
      <c r="WBG7" s="14"/>
      <c r="WBH7" s="14"/>
      <c r="WBI7" s="14"/>
      <c r="WBJ7" s="14"/>
      <c r="WBK7" s="14"/>
      <c r="WBL7" s="14"/>
      <c r="WBM7" s="14"/>
      <c r="WBN7" s="14"/>
      <c r="WBO7" s="14"/>
      <c r="WBP7" s="14"/>
      <c r="WBQ7" s="14"/>
      <c r="WBR7" s="14"/>
      <c r="WBS7" s="14"/>
      <c r="WBT7" s="14"/>
      <c r="WBU7" s="14"/>
      <c r="WBV7" s="14"/>
      <c r="WBW7" s="14"/>
      <c r="WBX7" s="14"/>
      <c r="WBY7" s="14"/>
      <c r="WBZ7" s="14"/>
      <c r="WCA7" s="14"/>
      <c r="WCB7" s="14"/>
      <c r="WCC7" s="14"/>
      <c r="WCD7" s="14"/>
      <c r="WCE7" s="14"/>
      <c r="WCF7" s="14"/>
      <c r="WCG7" s="14"/>
      <c r="WCH7" s="14"/>
      <c r="WCI7" s="14"/>
      <c r="WCJ7" s="14"/>
      <c r="WCK7" s="14"/>
      <c r="WCL7" s="14"/>
      <c r="WCM7" s="14"/>
      <c r="WCN7" s="14"/>
      <c r="WCO7" s="14"/>
      <c r="WCP7" s="14"/>
      <c r="WCQ7" s="14"/>
      <c r="WCR7" s="14"/>
      <c r="WCS7" s="14"/>
      <c r="WCT7" s="14"/>
      <c r="WCU7" s="14"/>
      <c r="WCV7" s="14"/>
      <c r="WCW7" s="14"/>
      <c r="WCX7" s="14"/>
      <c r="WCY7" s="14"/>
      <c r="WCZ7" s="14"/>
      <c r="WDA7" s="14"/>
      <c r="WDB7" s="14"/>
      <c r="WDC7" s="14"/>
      <c r="WDD7" s="14"/>
      <c r="WDE7" s="14"/>
      <c r="WDF7" s="14"/>
      <c r="WDG7" s="14"/>
      <c r="WDH7" s="14"/>
      <c r="WDI7" s="14"/>
      <c r="WDJ7" s="14"/>
      <c r="WDK7" s="14"/>
      <c r="WDL7" s="14"/>
      <c r="WDM7" s="14"/>
      <c r="WDN7" s="14"/>
      <c r="WDO7" s="14"/>
      <c r="WDP7" s="14"/>
      <c r="WDQ7" s="14"/>
      <c r="WDR7" s="14"/>
      <c r="WDS7" s="14"/>
      <c r="WDT7" s="14"/>
      <c r="WDU7" s="14"/>
      <c r="WDV7" s="14"/>
      <c r="WDW7" s="14"/>
      <c r="WDX7" s="14"/>
      <c r="WDY7" s="14"/>
      <c r="WDZ7" s="14"/>
      <c r="WEA7" s="14"/>
      <c r="WEB7" s="14"/>
      <c r="WEC7" s="14"/>
      <c r="WED7" s="14"/>
      <c r="WEE7" s="14"/>
      <c r="WEF7" s="14"/>
      <c r="WEG7" s="14"/>
      <c r="WEH7" s="14"/>
      <c r="WEI7" s="14"/>
      <c r="WEJ7" s="14"/>
      <c r="WEK7" s="14"/>
      <c r="WEL7" s="14"/>
      <c r="WEM7" s="14"/>
      <c r="WEN7" s="14"/>
      <c r="WEO7" s="14"/>
      <c r="WEP7" s="14"/>
      <c r="WEQ7" s="14"/>
      <c r="WER7" s="14"/>
      <c r="WES7" s="14"/>
      <c r="WET7" s="14"/>
      <c r="WEU7" s="14"/>
      <c r="WEV7" s="14"/>
      <c r="WEW7" s="14"/>
      <c r="WEX7" s="14"/>
      <c r="WEY7" s="14"/>
      <c r="WEZ7" s="14"/>
      <c r="WFA7" s="14"/>
      <c r="WFB7" s="14"/>
      <c r="WFC7" s="14"/>
      <c r="WFD7" s="14"/>
      <c r="WFE7" s="14"/>
      <c r="WFF7" s="14"/>
      <c r="WFG7" s="14"/>
      <c r="WFH7" s="14"/>
      <c r="WFI7" s="14"/>
      <c r="WFJ7" s="14"/>
      <c r="WFK7" s="14"/>
      <c r="WFL7" s="14"/>
      <c r="WFM7" s="14"/>
      <c r="WFN7" s="14"/>
      <c r="WFO7" s="14"/>
      <c r="WFP7" s="14"/>
      <c r="WFQ7" s="14"/>
      <c r="WFR7" s="14"/>
      <c r="WFS7" s="14"/>
      <c r="WFT7" s="14"/>
      <c r="WFU7" s="14"/>
      <c r="WFV7" s="14"/>
      <c r="WFW7" s="14"/>
      <c r="WFX7" s="14"/>
      <c r="WFY7" s="14"/>
      <c r="WFZ7" s="14"/>
      <c r="WGA7" s="14"/>
      <c r="WGB7" s="14"/>
      <c r="WGC7" s="14"/>
      <c r="WGD7" s="14"/>
      <c r="WGE7" s="14"/>
      <c r="WGF7" s="14"/>
      <c r="WGG7" s="14"/>
      <c r="WGH7" s="14"/>
      <c r="WGI7" s="14"/>
      <c r="WGJ7" s="14"/>
      <c r="WGK7" s="14"/>
      <c r="WGL7" s="14"/>
      <c r="WGM7" s="14"/>
      <c r="WGN7" s="14"/>
      <c r="WGO7" s="14"/>
      <c r="WGP7" s="14"/>
      <c r="WGQ7" s="14"/>
      <c r="WGR7" s="14"/>
      <c r="WGS7" s="14"/>
      <c r="WGT7" s="14"/>
      <c r="WGU7" s="14"/>
      <c r="WGV7" s="14"/>
      <c r="WGW7" s="14"/>
      <c r="WGX7" s="14"/>
      <c r="WGY7" s="14"/>
      <c r="WGZ7" s="14"/>
      <c r="WHA7" s="14"/>
      <c r="WHB7" s="14"/>
      <c r="WHC7" s="14"/>
      <c r="WHD7" s="14"/>
      <c r="WHE7" s="14"/>
      <c r="WHF7" s="14"/>
      <c r="WHG7" s="14"/>
      <c r="WHH7" s="14"/>
      <c r="WHI7" s="14"/>
      <c r="WHJ7" s="14"/>
      <c r="WHK7" s="14"/>
      <c r="WHL7" s="14"/>
      <c r="WHM7" s="14"/>
      <c r="WHN7" s="14"/>
      <c r="WHO7" s="14"/>
      <c r="WHP7" s="14"/>
      <c r="WHQ7" s="14"/>
      <c r="WHR7" s="14"/>
      <c r="WHS7" s="14"/>
      <c r="WHT7" s="14"/>
      <c r="WHU7" s="14"/>
      <c r="WHV7" s="14"/>
      <c r="WHW7" s="14"/>
      <c r="WHX7" s="14"/>
      <c r="WHY7" s="14"/>
      <c r="WHZ7" s="14"/>
      <c r="WIA7" s="14"/>
      <c r="WIB7" s="14"/>
      <c r="WIC7" s="14"/>
      <c r="WID7" s="14"/>
      <c r="WIE7" s="14"/>
      <c r="WIF7" s="14"/>
      <c r="WIG7" s="14"/>
      <c r="WIH7" s="14"/>
      <c r="WII7" s="14"/>
      <c r="WIJ7" s="14"/>
      <c r="WIK7" s="14"/>
      <c r="WIL7" s="14"/>
      <c r="WIM7" s="14"/>
      <c r="WIN7" s="14"/>
      <c r="WIO7" s="14"/>
      <c r="WIP7" s="14"/>
      <c r="WIQ7" s="14"/>
      <c r="WIR7" s="14"/>
      <c r="WIS7" s="14"/>
      <c r="WIT7" s="14"/>
      <c r="WIU7" s="14"/>
      <c r="WIV7" s="14"/>
      <c r="WIW7" s="14"/>
      <c r="WIX7" s="14"/>
      <c r="WIY7" s="14"/>
      <c r="WIZ7" s="14"/>
      <c r="WJA7" s="14"/>
      <c r="WJB7" s="14"/>
      <c r="WJC7" s="14"/>
      <c r="WJD7" s="14"/>
      <c r="WJE7" s="14"/>
      <c r="WJF7" s="14"/>
      <c r="WJG7" s="14"/>
      <c r="WJH7" s="14"/>
      <c r="WJI7" s="14"/>
      <c r="WJJ7" s="14"/>
      <c r="WJK7" s="14"/>
      <c r="WJL7" s="14"/>
      <c r="WJM7" s="14"/>
      <c r="WJN7" s="14"/>
      <c r="WJO7" s="14"/>
      <c r="WJP7" s="14"/>
      <c r="WJQ7" s="14"/>
      <c r="WJR7" s="14"/>
      <c r="WJS7" s="14"/>
      <c r="WJT7" s="14"/>
      <c r="WJU7" s="14"/>
      <c r="WJV7" s="14"/>
      <c r="WJW7" s="14"/>
      <c r="WJX7" s="14"/>
      <c r="WJY7" s="14"/>
      <c r="WJZ7" s="14"/>
      <c r="WKA7" s="14"/>
      <c r="WKB7" s="14"/>
      <c r="WKC7" s="14"/>
      <c r="WKD7" s="14"/>
      <c r="WKE7" s="14"/>
      <c r="WKF7" s="14"/>
      <c r="WKG7" s="14"/>
      <c r="WKH7" s="14"/>
      <c r="WKI7" s="14"/>
      <c r="WKJ7" s="14"/>
      <c r="WKK7" s="14"/>
      <c r="WKL7" s="14"/>
      <c r="WKM7" s="14"/>
      <c r="WKN7" s="14"/>
      <c r="WKO7" s="14"/>
      <c r="WKP7" s="14"/>
      <c r="WKQ7" s="14"/>
      <c r="WKR7" s="14"/>
      <c r="WKS7" s="14"/>
      <c r="WKT7" s="14"/>
      <c r="WKU7" s="14"/>
      <c r="WKV7" s="14"/>
      <c r="WKW7" s="14"/>
      <c r="WKX7" s="14"/>
      <c r="WKY7" s="14"/>
      <c r="WKZ7" s="14"/>
      <c r="WLA7" s="14"/>
      <c r="WLB7" s="14"/>
      <c r="WLC7" s="14"/>
      <c r="WLD7" s="14"/>
      <c r="WLE7" s="14"/>
      <c r="WLF7" s="14"/>
      <c r="WLG7" s="14"/>
      <c r="WLH7" s="14"/>
      <c r="WLI7" s="14"/>
      <c r="WLJ7" s="14"/>
      <c r="WLK7" s="14"/>
      <c r="WLL7" s="14"/>
      <c r="WLM7" s="14"/>
      <c r="WLN7" s="14"/>
      <c r="WLO7" s="14"/>
      <c r="WLP7" s="14"/>
      <c r="WLQ7" s="14"/>
      <c r="WLR7" s="14"/>
      <c r="WLS7" s="14"/>
      <c r="WLT7" s="14"/>
      <c r="WLU7" s="14"/>
      <c r="WLV7" s="14"/>
      <c r="WLW7" s="14"/>
      <c r="WLX7" s="14"/>
      <c r="WLY7" s="14"/>
      <c r="WLZ7" s="14"/>
      <c r="WMA7" s="14"/>
      <c r="WMB7" s="14"/>
      <c r="WMC7" s="14"/>
      <c r="WMD7" s="14"/>
      <c r="WME7" s="14"/>
      <c r="WMF7" s="14"/>
      <c r="WMG7" s="14"/>
      <c r="WMH7" s="14"/>
      <c r="WMI7" s="14"/>
      <c r="WMJ7" s="14"/>
      <c r="WMK7" s="14"/>
      <c r="WML7" s="14"/>
      <c r="WMM7" s="14"/>
      <c r="WMN7" s="14"/>
      <c r="WMO7" s="14"/>
      <c r="WMP7" s="14"/>
      <c r="WMQ7" s="14"/>
      <c r="WMR7" s="14"/>
      <c r="WMS7" s="14"/>
      <c r="WMT7" s="14"/>
      <c r="WMU7" s="14"/>
      <c r="WMV7" s="14"/>
      <c r="WMW7" s="14"/>
      <c r="WMX7" s="14"/>
      <c r="WMY7" s="14"/>
      <c r="WMZ7" s="14"/>
      <c r="WNA7" s="14"/>
      <c r="WNB7" s="14"/>
      <c r="WNC7" s="14"/>
      <c r="WND7" s="14"/>
      <c r="WNE7" s="14"/>
      <c r="WNF7" s="14"/>
      <c r="WNG7" s="14"/>
      <c r="WNH7" s="14"/>
      <c r="WNI7" s="14"/>
      <c r="WNJ7" s="14"/>
      <c r="WNK7" s="14"/>
      <c r="WNL7" s="14"/>
      <c r="WNM7" s="14"/>
      <c r="WNN7" s="14"/>
      <c r="WNO7" s="14"/>
      <c r="WNP7" s="14"/>
      <c r="WNQ7" s="14"/>
      <c r="WNR7" s="14"/>
      <c r="WNS7" s="14"/>
      <c r="WNT7" s="14"/>
      <c r="WNU7" s="14"/>
      <c r="WNV7" s="14"/>
      <c r="WNW7" s="14"/>
      <c r="WNX7" s="14"/>
      <c r="WNY7" s="14"/>
      <c r="WNZ7" s="14"/>
      <c r="WOA7" s="14"/>
      <c r="WOB7" s="14"/>
      <c r="WOC7" s="14"/>
      <c r="WOD7" s="14"/>
      <c r="WOE7" s="14"/>
      <c r="WOF7" s="14"/>
      <c r="WOG7" s="14"/>
      <c r="WOH7" s="14"/>
      <c r="WOI7" s="14"/>
      <c r="WOJ7" s="14"/>
      <c r="WOK7" s="14"/>
      <c r="WOL7" s="14"/>
      <c r="WOM7" s="14"/>
      <c r="WON7" s="14"/>
      <c r="WOO7" s="14"/>
      <c r="WOP7" s="14"/>
      <c r="WOQ7" s="14"/>
      <c r="WOR7" s="14"/>
      <c r="WOS7" s="14"/>
      <c r="WOT7" s="14"/>
      <c r="WOU7" s="14"/>
      <c r="WOV7" s="14"/>
      <c r="WOW7" s="14"/>
      <c r="WOX7" s="14"/>
      <c r="WOY7" s="14"/>
      <c r="WOZ7" s="14"/>
      <c r="WPA7" s="14"/>
      <c r="WPB7" s="14"/>
      <c r="WPC7" s="14"/>
      <c r="WPD7" s="14"/>
      <c r="WPE7" s="14"/>
      <c r="WPF7" s="14"/>
      <c r="WPG7" s="14"/>
      <c r="WPH7" s="14"/>
      <c r="WPI7" s="14"/>
      <c r="WPJ7" s="14"/>
      <c r="WPK7" s="14"/>
      <c r="WPL7" s="14"/>
      <c r="WPM7" s="14"/>
      <c r="WPN7" s="14"/>
      <c r="WPO7" s="14"/>
      <c r="WPP7" s="14"/>
      <c r="WPQ7" s="14"/>
      <c r="WPR7" s="14"/>
      <c r="WPS7" s="14"/>
      <c r="WPT7" s="14"/>
      <c r="WPU7" s="14"/>
      <c r="WPV7" s="14"/>
      <c r="WPW7" s="14"/>
      <c r="WPX7" s="14"/>
      <c r="WPY7" s="14"/>
      <c r="WPZ7" s="14"/>
      <c r="WQA7" s="14"/>
      <c r="WQB7" s="14"/>
      <c r="WQC7" s="14"/>
      <c r="WQD7" s="14"/>
      <c r="WQE7" s="14"/>
      <c r="WQF7" s="14"/>
      <c r="WQG7" s="14"/>
      <c r="WQH7" s="14"/>
      <c r="WQI7" s="14"/>
      <c r="WQJ7" s="14"/>
      <c r="WQK7" s="14"/>
      <c r="WQL7" s="14"/>
      <c r="WQM7" s="14"/>
      <c r="WQN7" s="14"/>
      <c r="WQO7" s="14"/>
      <c r="WQP7" s="14"/>
      <c r="WQQ7" s="14"/>
      <c r="WQR7" s="14"/>
      <c r="WQS7" s="14"/>
      <c r="WQT7" s="14"/>
      <c r="WQU7" s="14"/>
      <c r="WQV7" s="14"/>
      <c r="WQW7" s="14"/>
      <c r="WQX7" s="14"/>
      <c r="WQY7" s="14"/>
      <c r="WQZ7" s="14"/>
      <c r="WRA7" s="14"/>
      <c r="WRB7" s="14"/>
      <c r="WRC7" s="14"/>
      <c r="WRD7" s="14"/>
      <c r="WRE7" s="14"/>
      <c r="WRF7" s="14"/>
      <c r="WRG7" s="14"/>
      <c r="WRH7" s="14"/>
      <c r="WRI7" s="14"/>
      <c r="WRJ7" s="14"/>
      <c r="WRK7" s="14"/>
      <c r="WRL7" s="14"/>
      <c r="WRM7" s="14"/>
      <c r="WRN7" s="14"/>
      <c r="WRO7" s="14"/>
      <c r="WRP7" s="14"/>
      <c r="WRQ7" s="14"/>
      <c r="WRR7" s="14"/>
      <c r="WRS7" s="14"/>
      <c r="WRT7" s="14"/>
      <c r="WRU7" s="14"/>
      <c r="WRV7" s="14"/>
      <c r="WRW7" s="14"/>
      <c r="WRX7" s="14"/>
      <c r="WRY7" s="14"/>
      <c r="WRZ7" s="14"/>
      <c r="WSA7" s="14"/>
      <c r="WSB7" s="14"/>
      <c r="WSC7" s="14"/>
      <c r="WSD7" s="14"/>
      <c r="WSE7" s="14"/>
      <c r="WSF7" s="14"/>
      <c r="WSG7" s="14"/>
      <c r="WSH7" s="14"/>
      <c r="WSI7" s="14"/>
      <c r="WSJ7" s="14"/>
      <c r="WSK7" s="14"/>
      <c r="WSL7" s="14"/>
      <c r="WSM7" s="14"/>
      <c r="WSN7" s="14"/>
      <c r="WSO7" s="14"/>
      <c r="WSP7" s="14"/>
      <c r="WSQ7" s="14"/>
      <c r="WSR7" s="14"/>
      <c r="WSS7" s="14"/>
      <c r="WST7" s="14"/>
      <c r="WSU7" s="14"/>
      <c r="WSV7" s="14"/>
      <c r="WSW7" s="14"/>
      <c r="WSX7" s="14"/>
      <c r="WSY7" s="14"/>
      <c r="WSZ7" s="14"/>
      <c r="WTA7" s="14"/>
      <c r="WTB7" s="14"/>
      <c r="WTC7" s="14"/>
      <c r="WTD7" s="14"/>
      <c r="WTE7" s="14"/>
      <c r="WTF7" s="14"/>
      <c r="WTG7" s="14"/>
      <c r="WTH7" s="14"/>
      <c r="WTI7" s="14"/>
      <c r="WTJ7" s="14"/>
      <c r="WTK7" s="14"/>
      <c r="WTL7" s="14"/>
      <c r="WTM7" s="14"/>
      <c r="WTN7" s="14"/>
      <c r="WTO7" s="14"/>
      <c r="WTP7" s="14"/>
      <c r="WTQ7" s="14"/>
      <c r="WTR7" s="14"/>
      <c r="WTS7" s="14"/>
      <c r="WTT7" s="14"/>
      <c r="WTU7" s="14"/>
      <c r="WTV7" s="14"/>
      <c r="WTW7" s="14"/>
      <c r="WTX7" s="14"/>
      <c r="WTY7" s="14"/>
      <c r="WTZ7" s="14"/>
      <c r="WUA7" s="14"/>
      <c r="WUB7" s="14"/>
      <c r="WUC7" s="14"/>
      <c r="WUD7" s="14"/>
      <c r="WUE7" s="14"/>
      <c r="WUF7" s="14"/>
      <c r="WUG7" s="14"/>
      <c r="WUH7" s="14"/>
      <c r="WUI7" s="14"/>
      <c r="WUJ7" s="14"/>
      <c r="WUK7" s="14"/>
      <c r="WUL7" s="14"/>
      <c r="WUM7" s="14"/>
      <c r="WUN7" s="14"/>
      <c r="WUO7" s="14"/>
      <c r="WUP7" s="14"/>
      <c r="WUQ7" s="14"/>
      <c r="WUR7" s="14"/>
      <c r="WUS7" s="14"/>
      <c r="WUT7" s="14"/>
      <c r="WUU7" s="14"/>
      <c r="WUV7" s="14"/>
      <c r="WUW7" s="14"/>
      <c r="WUX7" s="14"/>
      <c r="WUY7" s="14"/>
      <c r="WUZ7" s="14"/>
      <c r="WVA7" s="14"/>
      <c r="WVB7" s="14"/>
      <c r="WVC7" s="14"/>
      <c r="WVD7" s="14"/>
      <c r="WVE7" s="14"/>
      <c r="WVF7" s="14"/>
      <c r="WVG7" s="14"/>
      <c r="WVH7" s="14"/>
      <c r="WVI7" s="14"/>
      <c r="WVJ7" s="14"/>
      <c r="WVK7" s="14"/>
      <c r="WVL7" s="14"/>
      <c r="WVM7" s="14"/>
      <c r="WVN7" s="14"/>
      <c r="WVO7" s="14"/>
      <c r="WVP7" s="14"/>
      <c r="WVQ7" s="14"/>
      <c r="WVR7" s="14"/>
      <c r="WVS7" s="14"/>
      <c r="WVT7" s="14"/>
      <c r="WVU7" s="14"/>
      <c r="WVV7" s="14"/>
      <c r="WVW7" s="14"/>
      <c r="WVX7" s="14"/>
      <c r="WVY7" s="14"/>
      <c r="WVZ7" s="14"/>
      <c r="WWA7" s="14"/>
      <c r="WWB7" s="14"/>
      <c r="WWC7" s="14"/>
      <c r="WWD7" s="14"/>
      <c r="WWE7" s="14"/>
      <c r="WWF7" s="14"/>
      <c r="WWG7" s="14"/>
      <c r="WWH7" s="14"/>
      <c r="WWI7" s="14"/>
      <c r="WWJ7" s="14"/>
      <c r="WWK7" s="14"/>
      <c r="WWL7" s="14"/>
      <c r="WWM7" s="14"/>
      <c r="WWN7" s="14"/>
      <c r="WWO7" s="14"/>
      <c r="WWP7" s="14"/>
      <c r="WWQ7" s="14"/>
      <c r="WWR7" s="14"/>
      <c r="WWS7" s="14"/>
      <c r="WWT7" s="14"/>
      <c r="WWU7" s="14"/>
      <c r="WWV7" s="14"/>
      <c r="WWW7" s="14"/>
      <c r="WWX7" s="14"/>
      <c r="WWY7" s="14"/>
      <c r="WWZ7" s="14"/>
      <c r="WXA7" s="14"/>
      <c r="WXB7" s="14"/>
      <c r="WXC7" s="14"/>
      <c r="WXD7" s="14"/>
      <c r="WXE7" s="14"/>
      <c r="WXF7" s="14"/>
      <c r="WXG7" s="14"/>
      <c r="WXH7" s="14"/>
      <c r="WXI7" s="14"/>
      <c r="WXJ7" s="14"/>
      <c r="WXK7" s="14"/>
      <c r="WXL7" s="14"/>
      <c r="WXM7" s="14"/>
      <c r="WXN7" s="14"/>
      <c r="WXO7" s="14"/>
      <c r="WXP7" s="14"/>
      <c r="WXQ7" s="14"/>
      <c r="WXR7" s="14"/>
      <c r="WXS7" s="14"/>
      <c r="WXT7" s="14"/>
      <c r="WXU7" s="14"/>
      <c r="WXV7" s="14"/>
      <c r="WXW7" s="14"/>
      <c r="WXX7" s="14"/>
      <c r="WXY7" s="14"/>
      <c r="WXZ7" s="14"/>
      <c r="WYA7" s="14"/>
      <c r="WYB7" s="14"/>
      <c r="WYC7" s="14"/>
      <c r="WYD7" s="14"/>
      <c r="WYE7" s="14"/>
      <c r="WYF7" s="14"/>
      <c r="WYG7" s="14"/>
      <c r="WYH7" s="14"/>
      <c r="WYI7" s="14"/>
      <c r="WYJ7" s="14"/>
      <c r="WYK7" s="14"/>
      <c r="WYL7" s="14"/>
      <c r="WYM7" s="14"/>
      <c r="WYN7" s="14"/>
      <c r="WYO7" s="14"/>
      <c r="WYP7" s="14"/>
      <c r="WYQ7" s="14"/>
      <c r="WYR7" s="14"/>
      <c r="WYS7" s="14"/>
      <c r="WYT7" s="14"/>
      <c r="WYU7" s="14"/>
      <c r="WYV7" s="14"/>
      <c r="WYW7" s="14"/>
      <c r="WYX7" s="14"/>
      <c r="WYY7" s="14"/>
      <c r="WYZ7" s="14"/>
      <c r="WZA7" s="14"/>
      <c r="WZB7" s="14"/>
      <c r="WZC7" s="14"/>
      <c r="WZD7" s="14"/>
      <c r="WZE7" s="14"/>
      <c r="WZF7" s="14"/>
      <c r="WZG7" s="14"/>
      <c r="WZH7" s="14"/>
      <c r="WZI7" s="14"/>
      <c r="WZJ7" s="14"/>
      <c r="WZK7" s="14"/>
      <c r="WZL7" s="14"/>
      <c r="WZM7" s="14"/>
      <c r="WZN7" s="14"/>
      <c r="WZO7" s="14"/>
      <c r="WZP7" s="14"/>
      <c r="WZQ7" s="14"/>
      <c r="WZR7" s="14"/>
      <c r="WZS7" s="14"/>
      <c r="WZT7" s="14"/>
      <c r="WZU7" s="14"/>
      <c r="WZV7" s="14"/>
      <c r="WZW7" s="14"/>
      <c r="WZX7" s="14"/>
      <c r="WZY7" s="14"/>
      <c r="WZZ7" s="14"/>
      <c r="XAA7" s="14"/>
      <c r="XAB7" s="14"/>
      <c r="XAC7" s="14"/>
      <c r="XAD7" s="14"/>
      <c r="XAE7" s="14"/>
      <c r="XAF7" s="14"/>
      <c r="XAG7" s="14"/>
      <c r="XAH7" s="14"/>
      <c r="XAI7" s="14"/>
      <c r="XAJ7" s="14"/>
      <c r="XAK7" s="14"/>
      <c r="XAL7" s="14"/>
      <c r="XAM7" s="14"/>
      <c r="XAN7" s="14"/>
      <c r="XAO7" s="14"/>
      <c r="XAP7" s="14"/>
      <c r="XAQ7" s="14"/>
      <c r="XAR7" s="14"/>
      <c r="XAS7" s="14"/>
      <c r="XAT7" s="14"/>
      <c r="XAU7" s="14"/>
      <c r="XAV7" s="14"/>
      <c r="XAW7" s="14"/>
      <c r="XAX7" s="14"/>
      <c r="XAY7" s="14"/>
      <c r="XAZ7" s="14"/>
      <c r="XBA7" s="14"/>
      <c r="XBB7" s="14"/>
      <c r="XBC7" s="14"/>
      <c r="XBD7" s="14"/>
      <c r="XBE7" s="14"/>
      <c r="XBF7" s="14"/>
      <c r="XBG7" s="14"/>
      <c r="XBH7" s="14"/>
      <c r="XBI7" s="14"/>
      <c r="XBJ7" s="14"/>
      <c r="XBK7" s="14"/>
      <c r="XBL7" s="14"/>
      <c r="XBM7" s="14"/>
      <c r="XBN7" s="14"/>
      <c r="XBO7" s="14"/>
      <c r="XBP7" s="14"/>
      <c r="XBQ7" s="14"/>
      <c r="XBR7" s="14"/>
      <c r="XBS7" s="14"/>
      <c r="XBT7" s="14"/>
      <c r="XBU7" s="14"/>
      <c r="XBV7" s="14"/>
      <c r="XBW7" s="14"/>
      <c r="XBX7" s="14"/>
      <c r="XBY7" s="14"/>
      <c r="XBZ7" s="14"/>
      <c r="XCA7" s="14"/>
      <c r="XCB7" s="14"/>
      <c r="XCC7" s="14"/>
      <c r="XCD7" s="14"/>
      <c r="XCE7" s="14"/>
      <c r="XCF7" s="14"/>
      <c r="XCG7" s="14"/>
      <c r="XCH7" s="14"/>
      <c r="XCI7" s="14"/>
      <c r="XCJ7" s="14"/>
      <c r="XCK7" s="14"/>
      <c r="XCL7" s="14"/>
      <c r="XCM7" s="14"/>
      <c r="XCN7" s="14"/>
      <c r="XCO7" s="14"/>
      <c r="XCP7" s="14"/>
      <c r="XCQ7" s="14"/>
      <c r="XCR7" s="14"/>
      <c r="XCS7" s="14"/>
      <c r="XCT7" s="14"/>
      <c r="XCU7" s="14"/>
      <c r="XCV7" s="14"/>
      <c r="XCW7" s="14"/>
      <c r="XCX7" s="14"/>
      <c r="XCY7" s="14"/>
      <c r="XCZ7" s="14"/>
      <c r="XDA7" s="14"/>
      <c r="XDB7" s="14"/>
      <c r="XDC7" s="14"/>
      <c r="XDD7" s="14"/>
      <c r="XDE7" s="14"/>
      <c r="XDF7" s="14"/>
      <c r="XDG7" s="14"/>
      <c r="XDH7" s="14"/>
      <c r="XDI7" s="14"/>
      <c r="XDJ7" s="14"/>
      <c r="XDK7" s="14"/>
      <c r="XDL7" s="14"/>
      <c r="XDM7" s="14"/>
      <c r="XDN7" s="14"/>
      <c r="XDO7" s="14"/>
      <c r="XDP7" s="14"/>
      <c r="XDQ7" s="14"/>
      <c r="XDR7" s="14"/>
      <c r="XDS7" s="14"/>
      <c r="XDT7" s="14"/>
      <c r="XDU7" s="14"/>
      <c r="XDV7" s="14"/>
      <c r="XDW7" s="14"/>
      <c r="XDX7" s="14"/>
      <c r="XDY7" s="14"/>
      <c r="XDZ7" s="14"/>
      <c r="XEA7" s="14"/>
      <c r="XEB7" s="14"/>
      <c r="XEC7" s="14"/>
      <c r="XED7" s="14"/>
      <c r="XEE7" s="14"/>
      <c r="XEF7" s="14"/>
      <c r="XEG7" s="14"/>
      <c r="XEH7" s="14"/>
      <c r="XEI7" s="14"/>
      <c r="XEJ7" s="14"/>
      <c r="XEK7" s="14"/>
      <c r="XEL7" s="14"/>
      <c r="XEM7" s="14"/>
      <c r="XEN7" s="14"/>
      <c r="XEO7" s="14"/>
      <c r="XEP7" s="14"/>
      <c r="XEQ7" s="14"/>
      <c r="XER7" s="14"/>
      <c r="XES7" s="14"/>
      <c r="XET7" s="14"/>
      <c r="XEU7" s="14"/>
      <c r="XEV7" s="14"/>
      <c r="XEW7" s="14"/>
      <c r="XEX7" s="14"/>
      <c r="XEY7" s="14"/>
      <c r="XEZ7" s="14"/>
      <c r="XFA7" s="14"/>
      <c r="XFB7" s="15"/>
    </row>
    <row r="8" spans="1:16382" s="250" customFormat="1" ht="42" customHeight="1">
      <c r="Q8" s="251"/>
    </row>
    <row r="9" spans="1:16382" ht="45">
      <c r="A9" s="250"/>
      <c r="B9" s="767" t="str">
        <f>LNG!F446</f>
        <v>Erfassungstabelle ETab</v>
      </c>
      <c r="C9" s="250"/>
      <c r="D9" s="250"/>
      <c r="E9" s="250"/>
      <c r="F9" s="250"/>
      <c r="G9" s="250"/>
      <c r="H9" s="250"/>
      <c r="I9" s="250"/>
      <c r="J9" s="250"/>
      <c r="K9" s="250"/>
      <c r="L9" s="250"/>
      <c r="M9" s="250"/>
      <c r="N9" s="250"/>
      <c r="O9" s="250"/>
      <c r="P9" s="250"/>
      <c r="Q9" s="251"/>
      <c r="R9" s="250"/>
      <c r="S9" s="250"/>
    </row>
    <row r="10" spans="1:16382">
      <c r="A10" s="250"/>
      <c r="B10" s="250"/>
      <c r="C10" s="250"/>
      <c r="D10" s="250"/>
      <c r="E10" s="250"/>
      <c r="F10" s="250"/>
      <c r="G10" s="250"/>
      <c r="H10" s="250"/>
      <c r="I10" s="250"/>
      <c r="J10" s="250"/>
      <c r="K10" s="250"/>
      <c r="L10" s="250"/>
      <c r="M10" s="250"/>
      <c r="N10" s="250"/>
      <c r="O10" s="250"/>
      <c r="P10" s="250"/>
      <c r="Q10" s="251"/>
      <c r="R10" s="250"/>
      <c r="S10" s="250"/>
    </row>
    <row r="11" spans="1:16382">
      <c r="A11" s="250"/>
      <c r="B11" s="250"/>
      <c r="C11" s="250"/>
      <c r="D11" s="250"/>
      <c r="E11" s="252"/>
      <c r="F11" s="250"/>
      <c r="G11" s="250"/>
      <c r="H11" s="250"/>
      <c r="I11" s="250"/>
      <c r="J11" s="250"/>
      <c r="K11" s="250"/>
      <c r="L11" s="250"/>
      <c r="M11" s="250"/>
      <c r="N11" s="250"/>
      <c r="O11" s="250"/>
      <c r="P11" s="250"/>
      <c r="Q11" s="251"/>
      <c r="R11" s="250"/>
      <c r="S11" s="250"/>
    </row>
    <row r="12" spans="1:16382">
      <c r="A12" s="250"/>
      <c r="B12" s="250"/>
      <c r="C12" s="250"/>
      <c r="D12" s="250"/>
      <c r="E12" s="250"/>
      <c r="F12" s="250"/>
      <c r="G12" s="250"/>
      <c r="H12" s="250"/>
      <c r="I12" s="250"/>
      <c r="J12" s="250"/>
      <c r="K12" s="250"/>
      <c r="L12" s="250"/>
      <c r="M12" s="250"/>
      <c r="N12" s="250"/>
      <c r="O12" s="250"/>
      <c r="P12" s="250"/>
      <c r="Q12" s="251"/>
      <c r="R12" s="250"/>
      <c r="S12" s="250"/>
    </row>
    <row r="13" spans="1:16382">
      <c r="A13" s="250"/>
      <c r="B13" s="250"/>
      <c r="C13" s="250"/>
      <c r="D13" s="253"/>
      <c r="E13" s="254"/>
      <c r="F13" s="250"/>
      <c r="G13" s="250"/>
      <c r="H13" s="250"/>
      <c r="I13" s="250"/>
      <c r="J13" s="250"/>
      <c r="K13" s="250"/>
      <c r="L13" s="250"/>
      <c r="M13" s="250"/>
      <c r="N13" s="250"/>
      <c r="O13" s="250"/>
      <c r="P13" s="250"/>
      <c r="Q13" s="251"/>
      <c r="R13" s="250"/>
      <c r="S13" s="250"/>
    </row>
    <row r="14" spans="1:16382">
      <c r="A14" s="250"/>
      <c r="B14" s="250"/>
      <c r="C14" s="250"/>
      <c r="D14" s="255"/>
      <c r="E14" s="256"/>
      <c r="F14" s="250"/>
      <c r="G14" s="250"/>
      <c r="H14" s="250"/>
      <c r="I14" s="250"/>
      <c r="J14" s="250"/>
      <c r="K14" s="250"/>
      <c r="L14" s="250"/>
      <c r="M14" s="250"/>
      <c r="N14" s="250"/>
      <c r="O14" s="250"/>
      <c r="P14" s="250"/>
      <c r="Q14" s="251"/>
      <c r="R14" s="250"/>
      <c r="S14" s="250"/>
    </row>
    <row r="15" spans="1:16382" ht="8.25" customHeight="1">
      <c r="A15" s="250"/>
      <c r="B15" s="250"/>
      <c r="C15" s="250"/>
      <c r="D15" s="257"/>
      <c r="E15" s="254"/>
      <c r="F15" s="250"/>
      <c r="G15" s="250"/>
      <c r="H15" s="250"/>
      <c r="I15" s="250"/>
      <c r="J15" s="250"/>
      <c r="K15" s="250"/>
      <c r="L15" s="250"/>
      <c r="M15" s="250"/>
      <c r="N15" s="250"/>
      <c r="O15" s="250"/>
      <c r="P15" s="250"/>
      <c r="Q15" s="251"/>
      <c r="R15" s="250"/>
      <c r="S15" s="250"/>
    </row>
    <row r="16" spans="1:16382">
      <c r="A16" s="250"/>
      <c r="B16" s="250"/>
      <c r="C16" s="250"/>
      <c r="D16" s="253"/>
      <c r="E16" s="254"/>
      <c r="F16" s="250"/>
      <c r="G16" s="250"/>
      <c r="H16" s="250"/>
      <c r="I16" s="250"/>
      <c r="J16" s="250"/>
      <c r="K16" s="250"/>
      <c r="L16" s="250"/>
      <c r="M16" s="250"/>
      <c r="N16" s="250"/>
      <c r="O16" s="250"/>
      <c r="P16" s="250"/>
      <c r="Q16" s="251"/>
      <c r="R16" s="250"/>
      <c r="S16" s="250"/>
    </row>
    <row r="17" spans="1:19">
      <c r="A17" s="250"/>
      <c r="B17" s="250"/>
      <c r="C17" s="250"/>
      <c r="D17" s="255"/>
      <c r="E17" s="256"/>
      <c r="F17" s="250"/>
      <c r="G17" s="250"/>
      <c r="H17" s="250"/>
      <c r="I17" s="250"/>
      <c r="J17" s="250"/>
      <c r="K17" s="250"/>
      <c r="L17" s="250"/>
      <c r="M17" s="250"/>
      <c r="N17" s="250"/>
      <c r="O17" s="250"/>
      <c r="P17" s="250"/>
      <c r="Q17" s="251"/>
      <c r="R17" s="250"/>
      <c r="S17" s="250"/>
    </row>
    <row r="18" spans="1:19">
      <c r="A18" s="250"/>
      <c r="B18" s="250"/>
      <c r="C18" s="250"/>
      <c r="D18" s="254"/>
      <c r="E18" s="254"/>
      <c r="F18" s="250"/>
      <c r="G18" s="250"/>
      <c r="H18" s="250"/>
      <c r="I18" s="250"/>
      <c r="J18" s="250"/>
      <c r="K18" s="250"/>
      <c r="L18" s="250"/>
      <c r="M18" s="250"/>
      <c r="N18" s="250"/>
      <c r="O18" s="250"/>
      <c r="P18" s="250"/>
      <c r="Q18" s="251"/>
      <c r="R18" s="250"/>
      <c r="S18" s="250"/>
    </row>
    <row r="19" spans="1:19">
      <c r="A19" s="250"/>
      <c r="B19" s="250"/>
      <c r="C19" s="250"/>
      <c r="D19" s="253"/>
      <c r="E19" s="254"/>
      <c r="F19" s="250"/>
      <c r="G19" s="250"/>
      <c r="H19" s="250"/>
      <c r="I19" s="252"/>
      <c r="J19" s="250"/>
      <c r="K19" s="250"/>
      <c r="L19" s="250"/>
      <c r="M19" s="250"/>
      <c r="N19" s="250"/>
      <c r="O19" s="250"/>
      <c r="P19" s="250"/>
      <c r="Q19" s="251"/>
      <c r="R19" s="250"/>
      <c r="S19" s="250"/>
    </row>
    <row r="20" spans="1:19" ht="3.75" customHeight="1">
      <c r="A20" s="250"/>
      <c r="B20" s="250"/>
      <c r="C20" s="250"/>
      <c r="D20" s="258"/>
      <c r="E20" s="254"/>
      <c r="F20" s="250"/>
      <c r="G20" s="250"/>
      <c r="H20" s="250"/>
      <c r="I20" s="250"/>
      <c r="J20" s="250"/>
      <c r="K20" s="250"/>
      <c r="L20" s="250"/>
      <c r="M20" s="250"/>
      <c r="N20" s="250"/>
      <c r="O20" s="250"/>
      <c r="P20" s="250"/>
      <c r="Q20" s="251"/>
      <c r="R20" s="250"/>
      <c r="S20" s="250"/>
    </row>
    <row r="21" spans="1:19">
      <c r="A21" s="250"/>
      <c r="B21" s="250"/>
      <c r="C21" s="250"/>
      <c r="D21" s="255"/>
      <c r="E21" s="256"/>
      <c r="F21" s="250"/>
      <c r="G21" s="250"/>
      <c r="H21" s="250"/>
      <c r="I21" s="250"/>
      <c r="J21" s="250"/>
      <c r="K21" s="250"/>
      <c r="L21" s="250"/>
      <c r="M21" s="250"/>
      <c r="N21" s="250"/>
      <c r="O21" s="250"/>
      <c r="P21" s="250"/>
      <c r="Q21" s="251"/>
      <c r="R21" s="250"/>
      <c r="S21" s="250"/>
    </row>
    <row r="22" spans="1:19" ht="4.5" customHeight="1">
      <c r="A22" s="250"/>
      <c r="B22" s="250"/>
      <c r="C22" s="250"/>
      <c r="D22" s="255"/>
      <c r="E22" s="256"/>
      <c r="F22" s="250"/>
      <c r="G22" s="250"/>
      <c r="H22" s="250"/>
      <c r="I22" s="250"/>
      <c r="J22" s="250"/>
      <c r="K22" s="250"/>
      <c r="L22" s="250"/>
      <c r="M22" s="250"/>
      <c r="N22" s="250"/>
      <c r="O22" s="250"/>
      <c r="P22" s="250"/>
      <c r="Q22" s="251"/>
      <c r="R22" s="250"/>
      <c r="S22" s="250"/>
    </row>
    <row r="23" spans="1:19">
      <c r="A23" s="250"/>
      <c r="B23" s="250"/>
      <c r="C23" s="250"/>
      <c r="D23" s="255"/>
      <c r="E23" s="256"/>
      <c r="F23" s="250"/>
      <c r="G23" s="250"/>
      <c r="H23" s="250"/>
      <c r="I23" s="250"/>
      <c r="J23" s="250"/>
      <c r="K23" s="250"/>
      <c r="L23" s="250"/>
      <c r="M23" s="250"/>
      <c r="N23" s="250"/>
      <c r="O23" s="250"/>
      <c r="P23" s="250"/>
      <c r="Q23" s="251"/>
      <c r="R23" s="250"/>
      <c r="S23" s="250"/>
    </row>
    <row r="24" spans="1:19" ht="4.5" customHeight="1">
      <c r="A24" s="250"/>
      <c r="B24" s="250"/>
      <c r="C24" s="250"/>
      <c r="D24" s="255"/>
      <c r="E24" s="256"/>
      <c r="F24" s="250"/>
      <c r="G24" s="250"/>
      <c r="H24" s="250"/>
      <c r="I24" s="250"/>
      <c r="J24" s="250"/>
      <c r="K24" s="250"/>
      <c r="L24" s="250"/>
      <c r="M24" s="250"/>
      <c r="N24" s="250"/>
      <c r="O24" s="250"/>
      <c r="P24" s="250"/>
      <c r="Q24" s="251"/>
      <c r="R24" s="250"/>
      <c r="S24" s="250"/>
    </row>
    <row r="25" spans="1:19">
      <c r="A25" s="250"/>
      <c r="B25" s="250"/>
      <c r="C25" s="250"/>
      <c r="D25" s="255"/>
      <c r="E25" s="256"/>
      <c r="F25" s="250"/>
      <c r="G25" s="250"/>
      <c r="H25" s="250"/>
      <c r="I25" s="250"/>
      <c r="J25" s="250"/>
      <c r="K25" s="250"/>
      <c r="L25" s="250"/>
      <c r="M25" s="250"/>
      <c r="N25" s="250"/>
      <c r="O25" s="250"/>
      <c r="P25" s="250"/>
      <c r="Q25" s="251"/>
      <c r="R25" s="250"/>
      <c r="S25" s="250"/>
    </row>
    <row r="26" spans="1:19" ht="17.399999999999999">
      <c r="A26" s="250"/>
      <c r="B26" s="250"/>
      <c r="C26" s="250"/>
      <c r="D26" s="255"/>
      <c r="E26" s="256"/>
      <c r="F26" s="515"/>
      <c r="G26" s="250"/>
      <c r="H26" s="250"/>
      <c r="I26" s="250"/>
      <c r="J26" s="250"/>
      <c r="K26" s="250"/>
      <c r="L26" s="250"/>
      <c r="M26" s="250"/>
      <c r="N26" s="250"/>
      <c r="O26" s="250"/>
      <c r="P26" s="250"/>
      <c r="Q26" s="251"/>
      <c r="R26" s="250"/>
      <c r="S26" s="250"/>
    </row>
    <row r="27" spans="1:19">
      <c r="A27" s="250"/>
      <c r="B27" s="250"/>
      <c r="C27" s="250"/>
      <c r="D27" s="253"/>
      <c r="E27" s="254"/>
      <c r="F27" s="252"/>
      <c r="G27" s="250"/>
      <c r="H27" s="250"/>
      <c r="I27" s="250"/>
      <c r="J27" s="250"/>
      <c r="K27" s="250"/>
      <c r="L27" s="250"/>
      <c r="M27" s="250"/>
      <c r="N27" s="250"/>
      <c r="O27" s="250"/>
      <c r="P27" s="250"/>
      <c r="Q27" s="251"/>
      <c r="R27" s="250"/>
      <c r="S27" s="250"/>
    </row>
    <row r="28" spans="1:19" ht="17.399999999999999">
      <c r="A28" s="250"/>
      <c r="B28" s="250"/>
      <c r="C28" s="250"/>
      <c r="D28" s="255"/>
      <c r="E28" s="256"/>
      <c r="F28" s="515"/>
      <c r="G28" s="250"/>
      <c r="H28" s="250"/>
      <c r="I28" s="250"/>
      <c r="J28" s="250"/>
      <c r="K28" s="250"/>
      <c r="L28" s="250"/>
      <c r="M28" s="250"/>
      <c r="N28" s="250"/>
      <c r="O28" s="250"/>
      <c r="P28" s="250"/>
      <c r="Q28" s="251"/>
      <c r="R28" s="250"/>
      <c r="S28" s="250"/>
    </row>
    <row r="29" spans="1:19">
      <c r="A29" s="250"/>
      <c r="B29" s="250"/>
      <c r="C29" s="250"/>
      <c r="D29" s="257"/>
      <c r="E29" s="259"/>
      <c r="F29" s="252"/>
      <c r="G29" s="250"/>
      <c r="H29" s="250"/>
      <c r="I29" s="250"/>
      <c r="J29" s="250"/>
      <c r="K29" s="250"/>
      <c r="L29" s="250"/>
      <c r="M29" s="250"/>
      <c r="N29" s="250"/>
      <c r="O29" s="250"/>
      <c r="P29" s="250"/>
      <c r="Q29" s="251"/>
      <c r="R29" s="250"/>
      <c r="S29" s="250"/>
    </row>
    <row r="30" spans="1:19">
      <c r="A30" s="250"/>
      <c r="B30" s="250"/>
      <c r="C30" s="250"/>
      <c r="D30" s="253"/>
      <c r="E30" s="254"/>
      <c r="F30" s="250"/>
      <c r="G30" s="250"/>
      <c r="H30" s="250"/>
      <c r="I30" s="250"/>
      <c r="J30" s="250"/>
      <c r="K30" s="250"/>
      <c r="L30" s="250"/>
      <c r="M30" s="250"/>
      <c r="N30" s="250"/>
      <c r="O30" s="250"/>
      <c r="P30" s="250"/>
      <c r="Q30" s="251"/>
      <c r="R30" s="250"/>
      <c r="S30" s="250"/>
    </row>
    <row r="31" spans="1:19">
      <c r="A31" s="250"/>
      <c r="B31" s="250"/>
      <c r="C31" s="250"/>
      <c r="D31" s="260"/>
      <c r="E31" s="261"/>
      <c r="F31" s="250"/>
      <c r="G31" s="250"/>
      <c r="H31" s="250"/>
      <c r="I31" s="250"/>
      <c r="J31" s="250"/>
      <c r="K31" s="250"/>
      <c r="L31" s="250"/>
      <c r="M31" s="250"/>
      <c r="N31" s="250"/>
      <c r="O31" s="250"/>
      <c r="P31" s="250"/>
      <c r="Q31" s="251"/>
      <c r="R31" s="250"/>
      <c r="S31" s="250"/>
    </row>
    <row r="32" spans="1:19" ht="6" customHeight="1">
      <c r="A32" s="250"/>
      <c r="B32" s="250"/>
      <c r="C32" s="250"/>
      <c r="D32" s="257"/>
      <c r="E32" s="256"/>
      <c r="F32" s="250"/>
      <c r="G32" s="250"/>
      <c r="H32" s="250"/>
      <c r="I32" s="250"/>
      <c r="J32" s="250"/>
      <c r="K32" s="250"/>
      <c r="L32" s="250"/>
      <c r="M32" s="250"/>
      <c r="N32" s="250"/>
      <c r="O32" s="250"/>
      <c r="P32" s="250"/>
      <c r="Q32" s="251"/>
      <c r="R32" s="250"/>
      <c r="S32" s="250"/>
    </row>
    <row r="33" spans="1:19">
      <c r="A33" s="250"/>
      <c r="B33" s="250"/>
      <c r="C33" s="250"/>
      <c r="D33" s="255"/>
      <c r="E33" s="250"/>
      <c r="F33" s="250"/>
      <c r="G33" s="250"/>
      <c r="H33" s="250"/>
      <c r="I33" s="250"/>
      <c r="J33" s="250"/>
      <c r="K33" s="250"/>
      <c r="L33" s="250"/>
      <c r="M33" s="250"/>
      <c r="N33" s="250"/>
      <c r="O33" s="250"/>
      <c r="P33" s="250"/>
      <c r="Q33" s="251"/>
      <c r="R33" s="250"/>
      <c r="S33" s="250"/>
    </row>
    <row r="34" spans="1:19">
      <c r="A34" s="250"/>
      <c r="B34" s="250"/>
      <c r="C34" s="250"/>
      <c r="D34" s="250"/>
      <c r="E34" s="250"/>
      <c r="F34" s="250"/>
      <c r="G34" s="250"/>
      <c r="H34" s="250"/>
      <c r="I34" s="250"/>
      <c r="J34" s="250"/>
      <c r="K34" s="250"/>
      <c r="L34" s="250"/>
      <c r="M34" s="250"/>
      <c r="N34" s="250"/>
      <c r="O34" s="250"/>
      <c r="P34" s="250"/>
      <c r="Q34" s="251"/>
      <c r="R34" s="250"/>
      <c r="S34" s="250"/>
    </row>
    <row r="35" spans="1:19">
      <c r="A35" s="250"/>
      <c r="B35" s="250"/>
      <c r="C35" s="250"/>
      <c r="D35" s="250"/>
      <c r="E35" s="250"/>
      <c r="F35" s="250"/>
      <c r="G35" s="251"/>
      <c r="H35" s="250"/>
      <c r="I35" s="250"/>
      <c r="J35" s="250"/>
      <c r="K35" s="250"/>
      <c r="L35" s="250"/>
      <c r="M35" s="250"/>
      <c r="N35" s="250"/>
      <c r="O35" s="250"/>
      <c r="P35" s="250"/>
      <c r="Q35" s="251"/>
      <c r="R35" s="250"/>
      <c r="S35" s="250"/>
    </row>
    <row r="36" spans="1:19">
      <c r="A36" s="250"/>
      <c r="B36" s="250"/>
      <c r="C36" s="250"/>
      <c r="D36" s="250"/>
      <c r="E36" s="250"/>
      <c r="F36" s="250"/>
      <c r="G36" s="250"/>
      <c r="H36" s="250"/>
      <c r="I36" s="250"/>
      <c r="J36" s="250"/>
      <c r="K36" s="250"/>
      <c r="L36" s="250"/>
      <c r="M36" s="250"/>
      <c r="N36" s="250"/>
      <c r="O36" s="250"/>
      <c r="P36" s="250"/>
      <c r="Q36" s="251"/>
      <c r="R36" s="250"/>
      <c r="S36" s="250"/>
    </row>
    <row r="37" spans="1:19">
      <c r="A37" s="250"/>
      <c r="B37" s="250"/>
      <c r="C37" s="250"/>
      <c r="D37" s="250"/>
      <c r="E37" s="262"/>
      <c r="F37" s="250"/>
      <c r="G37" s="250"/>
      <c r="H37" s="250"/>
      <c r="I37" s="250"/>
      <c r="J37" s="250"/>
      <c r="K37" s="250"/>
      <c r="L37" s="250"/>
      <c r="M37" s="250"/>
      <c r="N37" s="250"/>
      <c r="O37" s="250"/>
      <c r="P37" s="250"/>
      <c r="Q37" s="251"/>
      <c r="R37" s="250"/>
      <c r="S37" s="250"/>
    </row>
    <row r="38" spans="1:19">
      <c r="A38" s="250"/>
      <c r="B38" s="250"/>
      <c r="C38" s="250"/>
      <c r="D38" s="250"/>
      <c r="E38" s="262"/>
      <c r="F38" s="250"/>
      <c r="G38" s="250"/>
      <c r="H38" s="250"/>
      <c r="I38" s="250"/>
      <c r="J38" s="250"/>
      <c r="K38" s="250"/>
      <c r="L38" s="250"/>
      <c r="M38" s="250"/>
      <c r="N38" s="250"/>
      <c r="O38" s="250"/>
      <c r="P38" s="263"/>
      <c r="Q38" s="264"/>
      <c r="R38" s="265"/>
      <c r="S38" s="250"/>
    </row>
    <row r="39" spans="1:19">
      <c r="A39" s="250"/>
      <c r="B39" s="250"/>
      <c r="C39" s="250"/>
      <c r="D39" s="250"/>
      <c r="E39" s="250"/>
      <c r="F39" s="250"/>
      <c r="G39" s="250"/>
      <c r="H39" s="250"/>
      <c r="I39" s="250"/>
      <c r="J39" s="250"/>
      <c r="K39" s="250"/>
      <c r="L39" s="250"/>
      <c r="M39" s="250"/>
      <c r="N39" s="250"/>
      <c r="O39" s="250"/>
      <c r="P39" s="250"/>
      <c r="Q39" s="251"/>
      <c r="R39" s="250"/>
      <c r="S39" s="250"/>
    </row>
    <row r="40" spans="1:19" ht="18" customHeight="1">
      <c r="A40" s="250"/>
      <c r="B40" s="250"/>
      <c r="C40" s="250"/>
      <c r="D40" s="250"/>
      <c r="E40" s="250"/>
      <c r="F40" s="250"/>
      <c r="G40" s="250"/>
      <c r="H40" s="250"/>
      <c r="I40" s="250"/>
      <c r="J40" s="250"/>
      <c r="K40" s="250"/>
      <c r="L40" s="250"/>
      <c r="M40" s="250"/>
      <c r="N40" s="250"/>
      <c r="O40" s="250"/>
      <c r="P40" s="250"/>
      <c r="Q40" s="251"/>
      <c r="R40" s="250"/>
      <c r="S40" s="250"/>
    </row>
    <row r="41" spans="1:19" ht="12.75" hidden="1" customHeight="1">
      <c r="A41" s="58"/>
      <c r="B41" s="62"/>
      <c r="C41" s="58"/>
      <c r="D41" s="58"/>
      <c r="E41" s="58"/>
      <c r="F41" s="58"/>
      <c r="G41" s="58"/>
      <c r="H41" s="58"/>
      <c r="I41" s="58"/>
      <c r="J41" s="58"/>
      <c r="K41" s="58"/>
      <c r="L41" s="58"/>
      <c r="M41" s="58"/>
      <c r="N41" s="58"/>
      <c r="O41" s="58"/>
      <c r="P41" s="12"/>
      <c r="Q41" s="120"/>
      <c r="R41" s="13"/>
      <c r="S41" s="58"/>
    </row>
    <row r="42" spans="1:19" ht="12.75" hidden="1" customHeight="1">
      <c r="P42"/>
    </row>
    <row r="43" spans="1:19" ht="12.75" hidden="1" customHeight="1">
      <c r="P43"/>
    </row>
    <row r="44" spans="1:19" ht="12.75" hidden="1" customHeight="1">
      <c r="P44"/>
    </row>
    <row r="45" spans="1:19" ht="12.75" hidden="1" customHeight="1">
      <c r="P45"/>
    </row>
    <row r="46" spans="1:19" ht="12.75" hidden="1" customHeight="1">
      <c r="P46"/>
    </row>
    <row r="47" spans="1:19" ht="13.5" hidden="1" customHeight="1">
      <c r="A47" s="60"/>
      <c r="B47" s="60"/>
      <c r="C47" s="60"/>
      <c r="D47" s="60"/>
      <c r="E47" s="60"/>
      <c r="F47" s="60"/>
      <c r="G47" s="60"/>
      <c r="H47" s="60"/>
      <c r="I47" s="60"/>
      <c r="J47" s="60"/>
      <c r="K47" s="60"/>
      <c r="L47" s="60"/>
      <c r="M47" s="60"/>
      <c r="N47" s="60"/>
      <c r="O47" s="60"/>
      <c r="P47" s="20"/>
      <c r="Q47" s="121"/>
      <c r="R47" s="49"/>
      <c r="S47" s="60"/>
    </row>
    <row r="48" spans="1:19" ht="13.5" hidden="1" customHeight="1">
      <c r="P48" s="21"/>
      <c r="Q48" s="122"/>
      <c r="R48" s="48"/>
    </row>
  </sheetData>
  <sheetProtection algorithmName="SHA-512" hashValue="r1uJetNa9HtMSf2+U99wig+XRGZNFyw0hj7XRm/uUofIB17r5IvVjUNPlvxfvp1UMvi7YRkEmLhM7aJE6xaDFg==" saltValue="mRwJifWZeya1npu/4TpmGg==" spinCount="100000" sheet="1" objects="1" scenarios="1" selectLockedCells="1"/>
  <dataConsolidate/>
  <mergeCells count="3">
    <mergeCell ref="B4:E5"/>
    <mergeCell ref="P4:P5"/>
    <mergeCell ref="R4:R5"/>
  </mergeCells>
  <dataValidations xWindow="1327" yWindow="367" count="1">
    <dataValidation type="list" allowBlank="1" showInputMessage="1" showErrorMessage="1" sqref="R4:R5" xr:uid="{D7B4919C-6F40-40E0-A7EE-BCC7875F123F}">
      <formula1>"DE,FR,IT"</formula1>
    </dataValidation>
  </dataValidations>
  <pageMargins left="0.70866141732283472" right="0.70866141732283472" top="0.74803149606299213" bottom="0.74803149606299213" header="0.31496062992125984" footer="0.31496062992125984"/>
  <pageSetup paperSize="9" scale="66" orientation="landscape" r:id="rId1"/>
  <headerFooter>
    <oddFooter>&amp;Larmasuisse Immo
&amp;F&amp;C&amp;D &amp;T&amp;R&amp;P /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2060"/>
    <pageSetUpPr fitToPage="1"/>
  </sheetPr>
  <dimension ref="A1:N1099"/>
  <sheetViews>
    <sheetView showGridLines="0" tabSelected="1" zoomScaleNormal="100" zoomScaleSheetLayoutView="100" workbookViewId="0">
      <selection activeCell="D15" sqref="D15:E15"/>
    </sheetView>
  </sheetViews>
  <sheetFormatPr baseColWidth="10" defaultColWidth="0" defaultRowHeight="10.199999999999999" zeroHeight="1"/>
  <cols>
    <col min="1" max="1" width="8.5546875" style="277" customWidth="1"/>
    <col min="2" max="2" width="6.88671875" style="292" customWidth="1"/>
    <col min="3" max="3" width="14.33203125" style="293" customWidth="1"/>
    <col min="4" max="4" width="3.33203125" style="292" customWidth="1"/>
    <col min="5" max="5" width="26.6640625" style="292" customWidth="1"/>
    <col min="6" max="6" width="9" style="292" customWidth="1"/>
    <col min="7" max="7" width="59.33203125" style="292" customWidth="1"/>
    <col min="8" max="8" width="9.109375" style="292" customWidth="1"/>
    <col min="9" max="9" width="12.109375" style="292" customWidth="1"/>
    <col min="10" max="10" width="11.44140625" style="292" customWidth="1"/>
    <col min="11" max="11" width="6.88671875" style="292" customWidth="1"/>
    <col min="12" max="12" width="8.5546875" style="277" customWidth="1"/>
    <col min="13" max="14" width="0" style="158" hidden="1" customWidth="1"/>
    <col min="15" max="16384" width="11.44140625" style="158" hidden="1"/>
  </cols>
  <sheetData>
    <row r="1" spans="1:12" s="284" customFormat="1">
      <c r="A1" s="286"/>
      <c r="B1" s="286"/>
      <c r="C1" s="286"/>
      <c r="D1" s="286"/>
      <c r="E1" s="286"/>
      <c r="F1" s="286"/>
      <c r="G1" s="286"/>
      <c r="H1" s="286"/>
      <c r="I1" s="286"/>
      <c r="J1" s="286"/>
      <c r="K1" s="286"/>
      <c r="L1" s="286"/>
    </row>
    <row r="2" spans="1:12" s="247" customFormat="1" ht="30" customHeight="1">
      <c r="A2" s="279"/>
      <c r="B2" s="279"/>
      <c r="C2" s="768"/>
      <c r="D2" s="279"/>
      <c r="E2" s="454" t="str">
        <f>LNG!F45</f>
        <v>Objekt erfassen</v>
      </c>
      <c r="F2" s="279"/>
      <c r="G2" s="279"/>
      <c r="H2" s="279"/>
      <c r="I2" s="279"/>
      <c r="J2" s="279"/>
      <c r="K2" s="279"/>
      <c r="L2" s="279"/>
    </row>
    <row r="3" spans="1:12" s="247" customFormat="1" ht="19.95" customHeight="1">
      <c r="A3" s="279"/>
      <c r="B3" s="279"/>
      <c r="C3" s="283"/>
      <c r="D3" s="280"/>
      <c r="E3" s="287" t="str">
        <f>G9 &amp; " " &amp; G12</f>
        <v xml:space="preserve"> </v>
      </c>
      <c r="F3" s="279"/>
      <c r="G3" s="279"/>
      <c r="H3" s="279"/>
      <c r="I3" s="279"/>
      <c r="J3" s="279"/>
      <c r="K3" s="279"/>
      <c r="L3" s="279"/>
    </row>
    <row r="4" spans="1:12" s="247" customFormat="1" ht="19.95" customHeight="1">
      <c r="A4" s="279"/>
      <c r="B4" s="279"/>
      <c r="C4" s="283"/>
      <c r="D4" s="283"/>
      <c r="E4" s="285"/>
      <c r="F4" s="279"/>
      <c r="G4" s="279"/>
      <c r="H4" s="279"/>
      <c r="I4" s="279"/>
      <c r="J4" s="279"/>
      <c r="K4" s="279"/>
      <c r="L4" s="279"/>
    </row>
    <row r="5" spans="1:12" s="235" customFormat="1" ht="25.5" customHeight="1">
      <c r="A5" s="278"/>
      <c r="B5" s="278"/>
      <c r="C5" s="278"/>
      <c r="D5" s="278"/>
      <c r="E5" s="278"/>
      <c r="F5" s="278"/>
      <c r="G5" s="278"/>
      <c r="H5" s="278"/>
      <c r="I5" s="278"/>
      <c r="J5" s="278"/>
      <c r="K5" s="278"/>
      <c r="L5" s="278"/>
    </row>
    <row r="6" spans="1:12" s="235" customFormat="1" ht="21" customHeight="1">
      <c r="A6" s="271"/>
      <c r="B6" s="281"/>
      <c r="C6" s="282"/>
      <c r="D6" s="282"/>
      <c r="E6" s="282"/>
      <c r="F6" s="282"/>
      <c r="G6" s="282"/>
      <c r="H6" s="282"/>
      <c r="I6" s="282"/>
      <c r="J6" s="282"/>
      <c r="K6" s="282"/>
      <c r="L6" s="271"/>
    </row>
    <row r="7" spans="1:12" s="235" customFormat="1" ht="16.5" customHeight="1">
      <c r="A7" s="271"/>
      <c r="B7" s="282"/>
      <c r="C7" s="826" t="str">
        <f>LNG!F447</f>
        <v>Die mit * gekennzeichneten Felder sind Pflichtfelder</v>
      </c>
      <c r="D7" s="826"/>
      <c r="E7" s="826"/>
      <c r="F7" s="826"/>
      <c r="G7" s="826"/>
      <c r="H7" s="302"/>
      <c r="I7" s="282"/>
      <c r="J7" s="282"/>
      <c r="K7" s="282"/>
      <c r="L7" s="271"/>
    </row>
    <row r="8" spans="1:12" s="235" customFormat="1" ht="16.5" customHeight="1">
      <c r="A8" s="271"/>
      <c r="B8" s="282"/>
      <c r="C8" s="302"/>
      <c r="D8" s="302"/>
      <c r="E8" s="302"/>
      <c r="F8" s="302"/>
      <c r="G8" s="302"/>
      <c r="H8" s="302"/>
      <c r="I8" s="282"/>
      <c r="J8" s="282"/>
      <c r="K8" s="282"/>
      <c r="L8" s="271"/>
    </row>
    <row r="9" spans="1:12" s="161" customFormat="1" ht="18" customHeight="1">
      <c r="A9" s="272"/>
      <c r="B9" s="294"/>
      <c r="C9" s="824" t="str">
        <f>LNG!F46</f>
        <v>Wirtschaftseinheit*</v>
      </c>
      <c r="D9" s="824"/>
      <c r="E9" s="824"/>
      <c r="F9" s="307"/>
      <c r="G9" s="784"/>
      <c r="H9" s="311"/>
      <c r="I9" s="294"/>
      <c r="J9" s="294"/>
      <c r="K9" s="294"/>
      <c r="L9" s="272"/>
    </row>
    <row r="10" spans="1:12" s="234" customFormat="1" ht="12.75" customHeight="1">
      <c r="A10" s="276"/>
      <c r="B10" s="295"/>
      <c r="C10" s="825" t="s">
        <v>1</v>
      </c>
      <c r="D10" s="825"/>
      <c r="E10" s="825"/>
      <c r="F10" s="308"/>
      <c r="G10" s="289"/>
      <c r="H10" s="310"/>
      <c r="I10" s="295"/>
      <c r="J10" s="295"/>
      <c r="K10" s="295"/>
      <c r="L10" s="276"/>
    </row>
    <row r="11" spans="1:12" s="160" customFormat="1" ht="16.5" customHeight="1">
      <c r="A11" s="273"/>
      <c r="B11" s="296"/>
      <c r="C11" s="310"/>
      <c r="D11" s="311"/>
      <c r="E11" s="311"/>
      <c r="F11" s="309"/>
      <c r="G11" s="304"/>
      <c r="H11" s="304"/>
      <c r="I11" s="296"/>
      <c r="J11" s="296"/>
      <c r="K11" s="296"/>
      <c r="L11" s="273"/>
    </row>
    <row r="12" spans="1:12" s="162" customFormat="1" ht="18" customHeight="1">
      <c r="A12" s="274"/>
      <c r="B12" s="297"/>
      <c r="C12" s="824" t="str">
        <f>LNG!F48</f>
        <v>Objekt*</v>
      </c>
      <c r="D12" s="824"/>
      <c r="E12" s="824"/>
      <c r="F12" s="307"/>
      <c r="G12" s="314"/>
      <c r="H12" s="312"/>
      <c r="I12" s="297"/>
      <c r="J12" s="297"/>
      <c r="K12" s="297"/>
      <c r="L12" s="274"/>
    </row>
    <row r="13" spans="1:12" s="235" customFormat="1" ht="12.75" customHeight="1">
      <c r="A13" s="271"/>
      <c r="B13" s="282"/>
      <c r="C13" s="825" t="s">
        <v>2</v>
      </c>
      <c r="D13" s="825"/>
      <c r="E13" s="825"/>
      <c r="F13" s="302"/>
      <c r="G13" s="302"/>
      <c r="H13" s="302"/>
      <c r="I13" s="282"/>
      <c r="J13" s="282"/>
      <c r="K13" s="282"/>
      <c r="L13" s="271"/>
    </row>
    <row r="14" spans="1:12" s="235" customFormat="1" ht="16.5" customHeight="1">
      <c r="A14" s="271"/>
      <c r="B14" s="282"/>
      <c r="C14" s="310"/>
      <c r="D14" s="310"/>
      <c r="E14" s="310"/>
      <c r="F14" s="302"/>
      <c r="G14" s="302"/>
      <c r="H14" s="302"/>
      <c r="I14" s="282"/>
      <c r="J14" s="282"/>
      <c r="K14" s="282"/>
      <c r="L14" s="271"/>
    </row>
    <row r="15" spans="1:12" s="162" customFormat="1" ht="17.399999999999999">
      <c r="A15" s="274"/>
      <c r="B15" s="297"/>
      <c r="C15" s="824" t="str">
        <f>LNG!F50&amp;"*"</f>
        <v>Klassifizierung*</v>
      </c>
      <c r="D15" s="824"/>
      <c r="E15" s="824"/>
      <c r="F15" s="307"/>
      <c r="G15" s="314"/>
      <c r="H15" s="312"/>
      <c r="I15" s="297"/>
      <c r="J15" s="297"/>
      <c r="K15" s="297"/>
      <c r="L15" s="274"/>
    </row>
    <row r="16" spans="1:12" s="160" customFormat="1" ht="16.5" customHeight="1">
      <c r="A16" s="273"/>
      <c r="B16" s="296"/>
      <c r="C16" s="310"/>
      <c r="D16" s="311"/>
      <c r="E16" s="311"/>
      <c r="F16" s="303"/>
      <c r="G16" s="291"/>
      <c r="H16" s="304"/>
      <c r="I16" s="298"/>
      <c r="J16" s="296"/>
      <c r="K16" s="296"/>
      <c r="L16" s="273"/>
    </row>
    <row r="17" spans="1:12" s="234" customFormat="1" ht="18" customHeight="1">
      <c r="A17" s="276"/>
      <c r="B17" s="295"/>
      <c r="C17" s="824" t="str">
        <f>LNG!F53&amp;"*"</f>
        <v>Segmentierung*</v>
      </c>
      <c r="D17" s="824"/>
      <c r="E17" s="824"/>
      <c r="F17" s="310"/>
      <c r="G17" s="314"/>
      <c r="H17" s="16"/>
      <c r="I17" s="299"/>
      <c r="J17" s="295"/>
      <c r="K17" s="295"/>
      <c r="L17" s="276"/>
    </row>
    <row r="18" spans="1:12" s="159" customFormat="1" ht="16.5" customHeight="1">
      <c r="A18" s="275"/>
      <c r="B18" s="301"/>
      <c r="C18" s="310"/>
      <c r="D18" s="311"/>
      <c r="E18" s="311"/>
      <c r="F18" s="303"/>
      <c r="G18" s="290"/>
      <c r="H18" s="303"/>
      <c r="I18" s="300"/>
      <c r="J18" s="301"/>
      <c r="K18" s="301"/>
      <c r="L18" s="275"/>
    </row>
    <row r="19" spans="1:12" s="234" customFormat="1" ht="18" customHeight="1">
      <c r="A19" s="276"/>
      <c r="B19" s="295"/>
      <c r="C19" s="824" t="str">
        <f>LNG!F54&amp;"*"</f>
        <v>Ersteller (Firma)*</v>
      </c>
      <c r="D19" s="824"/>
      <c r="E19" s="824"/>
      <c r="F19" s="310"/>
      <c r="G19" s="314"/>
      <c r="H19" s="310"/>
      <c r="I19" s="299"/>
      <c r="J19" s="295"/>
      <c r="K19" s="295"/>
      <c r="L19" s="276"/>
    </row>
    <row r="20" spans="1:12" s="235" customFormat="1" ht="16.5" customHeight="1">
      <c r="A20" s="271"/>
      <c r="B20" s="282"/>
      <c r="C20" s="310"/>
      <c r="D20" s="310"/>
      <c r="E20" s="310"/>
      <c r="F20" s="302"/>
      <c r="G20" s="288"/>
      <c r="H20" s="302"/>
      <c r="I20" s="299"/>
      <c r="J20" s="282"/>
      <c r="K20" s="282"/>
      <c r="L20" s="271"/>
    </row>
    <row r="21" spans="1:12" s="161" customFormat="1" ht="18" customHeight="1">
      <c r="A21" s="272"/>
      <c r="B21" s="294"/>
      <c r="C21" s="824" t="str">
        <f>LNG!F101&amp;"*"</f>
        <v>Bearbeiterin / Bearbeiter*</v>
      </c>
      <c r="D21" s="824"/>
      <c r="E21" s="824"/>
      <c r="F21" s="311"/>
      <c r="G21" s="315"/>
      <c r="H21" s="311"/>
      <c r="I21" s="299"/>
      <c r="J21" s="294"/>
      <c r="K21" s="294"/>
      <c r="L21" s="272"/>
    </row>
    <row r="22" spans="1:12" s="159" customFormat="1" ht="16.5" customHeight="1">
      <c r="A22" s="275"/>
      <c r="B22" s="301"/>
      <c r="C22" s="310"/>
      <c r="D22" s="311"/>
      <c r="E22" s="311"/>
      <c r="F22" s="303"/>
      <c r="G22" s="290"/>
      <c r="H22" s="303"/>
      <c r="I22" s="300"/>
      <c r="J22" s="301"/>
      <c r="K22" s="301"/>
      <c r="L22" s="275"/>
    </row>
    <row r="23" spans="1:12" s="159" customFormat="1" ht="18" customHeight="1">
      <c r="A23" s="275"/>
      <c r="B23" s="301"/>
      <c r="C23" s="824" t="str">
        <f>LNG!F55</f>
        <v>Datum Zustandserfassung vor Ort*</v>
      </c>
      <c r="D23" s="824"/>
      <c r="E23" s="824"/>
      <c r="F23" s="307"/>
      <c r="G23" s="316"/>
      <c r="H23" s="303"/>
      <c r="I23" s="301"/>
      <c r="J23" s="301"/>
      <c r="K23" s="301"/>
      <c r="L23" s="275"/>
    </row>
    <row r="24" spans="1:12" s="159" customFormat="1" ht="16.5" customHeight="1">
      <c r="A24" s="275"/>
      <c r="B24" s="301"/>
      <c r="C24" s="310"/>
      <c r="D24" s="311"/>
      <c r="E24" s="311"/>
      <c r="F24" s="303"/>
      <c r="G24" s="290"/>
      <c r="H24" s="303"/>
      <c r="I24" s="301"/>
      <c r="J24" s="301"/>
      <c r="K24" s="301"/>
      <c r="L24" s="275"/>
    </row>
    <row r="25" spans="1:12" s="235" customFormat="1" ht="75" customHeight="1">
      <c r="A25" s="271"/>
      <c r="B25" s="282"/>
      <c r="C25" s="824" t="str">
        <f>LNG!F433</f>
        <v>Bemerkung zu Objekt</v>
      </c>
      <c r="D25" s="824"/>
      <c r="E25" s="824"/>
      <c r="F25" s="302"/>
      <c r="G25" s="762"/>
      <c r="H25" s="396"/>
      <c r="I25" s="282"/>
      <c r="J25" s="282"/>
      <c r="K25" s="282"/>
      <c r="L25" s="271"/>
    </row>
    <row r="26" spans="1:12" s="159" customFormat="1" ht="12.75" customHeight="1">
      <c r="A26" s="275"/>
      <c r="B26" s="301"/>
      <c r="C26" s="825"/>
      <c r="D26" s="825"/>
      <c r="E26" s="825"/>
      <c r="F26" s="303"/>
      <c r="G26" s="772"/>
      <c r="H26" s="396"/>
      <c r="I26" s="301"/>
      <c r="J26" s="301"/>
      <c r="K26" s="301"/>
      <c r="L26" s="275"/>
    </row>
    <row r="27" spans="1:12" s="159" customFormat="1" ht="12.75" customHeight="1">
      <c r="A27" s="275"/>
      <c r="B27" s="301"/>
      <c r="C27" s="302"/>
      <c r="D27" s="303"/>
      <c r="E27" s="303"/>
      <c r="F27" s="303"/>
      <c r="G27" s="396"/>
      <c r="H27" s="396"/>
      <c r="I27" s="301"/>
      <c r="J27" s="301"/>
      <c r="K27" s="301"/>
      <c r="L27" s="275"/>
    </row>
    <row r="28" spans="1:12" s="159" customFormat="1" ht="12.75" customHeight="1">
      <c r="A28" s="275"/>
      <c r="B28" s="301"/>
      <c r="C28" s="302"/>
      <c r="D28" s="303"/>
      <c r="E28" s="303"/>
      <c r="F28" s="303"/>
      <c r="G28" s="396"/>
      <c r="H28" s="396"/>
      <c r="I28" s="301"/>
      <c r="J28" s="301"/>
      <c r="K28" s="301"/>
      <c r="L28" s="275"/>
    </row>
    <row r="29" spans="1:12" s="159" customFormat="1" ht="12.75" hidden="1" customHeight="1">
      <c r="A29" s="275"/>
      <c r="B29" s="301"/>
      <c r="C29" s="302"/>
      <c r="D29" s="303"/>
      <c r="E29" s="303"/>
      <c r="F29" s="303"/>
      <c r="G29" s="572"/>
      <c r="H29" s="572"/>
      <c r="I29" s="300"/>
      <c r="J29" s="301"/>
      <c r="K29" s="301"/>
      <c r="L29" s="275"/>
    </row>
    <row r="30" spans="1:12" s="159" customFormat="1" ht="12.75" hidden="1" customHeight="1">
      <c r="A30" s="275"/>
      <c r="B30" s="301"/>
      <c r="C30" s="302"/>
      <c r="D30" s="303"/>
      <c r="E30" s="303"/>
      <c r="F30" s="303"/>
      <c r="G30" s="572"/>
      <c r="H30" s="572"/>
      <c r="I30" s="298" t="str">
        <f>LNG!F57</f>
        <v>Auswahlfeld Klassifizierung:</v>
      </c>
      <c r="J30" s="301"/>
      <c r="K30" s="301"/>
      <c r="L30" s="275"/>
    </row>
    <row r="31" spans="1:12" s="159" customFormat="1" ht="12.75" hidden="1" customHeight="1">
      <c r="A31" s="275"/>
      <c r="B31" s="301"/>
      <c r="C31" s="302"/>
      <c r="D31" s="303"/>
      <c r="E31" s="303"/>
      <c r="F31" s="303"/>
      <c r="G31" s="572"/>
      <c r="H31" s="572"/>
      <c r="I31" s="298" t="s">
        <v>3</v>
      </c>
      <c r="J31" s="301"/>
      <c r="K31" s="301"/>
      <c r="L31" s="275"/>
    </row>
    <row r="32" spans="1:12" s="159" customFormat="1" ht="12.75" hidden="1" customHeight="1">
      <c r="A32" s="275"/>
      <c r="B32" s="301"/>
      <c r="C32" s="302"/>
      <c r="D32" s="303"/>
      <c r="E32" s="303"/>
      <c r="F32" s="303"/>
      <c r="G32" s="572"/>
      <c r="H32" s="572"/>
      <c r="I32" s="300" t="str">
        <f>setting!D10</f>
        <v>INTERN</v>
      </c>
      <c r="J32" s="301"/>
      <c r="K32" s="301"/>
      <c r="L32" s="275"/>
    </row>
    <row r="33" spans="1:12" s="159" customFormat="1" ht="12.75" hidden="1" customHeight="1">
      <c r="A33" s="275"/>
      <c r="B33" s="301"/>
      <c r="C33" s="302"/>
      <c r="D33" s="303"/>
      <c r="E33" s="303"/>
      <c r="F33" s="303"/>
      <c r="G33" s="572"/>
      <c r="H33" s="572"/>
      <c r="I33" s="300" t="str">
        <f>setting!D11</f>
        <v>VERTRAULICH</v>
      </c>
      <c r="J33" s="301"/>
      <c r="K33" s="301"/>
      <c r="L33" s="275"/>
    </row>
    <row r="34" spans="1:12" s="159" customFormat="1" ht="12.75" hidden="1" customHeight="1">
      <c r="A34" s="275"/>
      <c r="B34" s="301"/>
      <c r="C34" s="302"/>
      <c r="D34" s="303"/>
      <c r="E34" s="303"/>
      <c r="F34" s="303"/>
      <c r="G34" s="572"/>
      <c r="H34" s="572"/>
      <c r="I34" s="300" t="str">
        <f>setting!D12</f>
        <v>GEHEIM</v>
      </c>
      <c r="J34" s="301"/>
      <c r="K34" s="301"/>
      <c r="L34" s="275"/>
    </row>
    <row r="35" spans="1:12" s="160" customFormat="1" ht="12.75" hidden="1" customHeight="1">
      <c r="A35" s="273"/>
      <c r="B35" s="296"/>
      <c r="C35" s="302"/>
      <c r="D35" s="304"/>
      <c r="E35" s="304"/>
      <c r="F35" s="304"/>
      <c r="G35" s="572"/>
      <c r="H35" s="572"/>
      <c r="I35" s="300"/>
      <c r="J35" s="296"/>
      <c r="K35" s="296"/>
      <c r="L35" s="273"/>
    </row>
    <row r="36" spans="1:12" s="159" customFormat="1" ht="12.75" hidden="1" customHeight="1">
      <c r="A36" s="275"/>
      <c r="B36" s="301"/>
      <c r="C36" s="302"/>
      <c r="D36" s="303"/>
      <c r="E36" s="303"/>
      <c r="F36" s="303"/>
      <c r="G36" s="572"/>
      <c r="H36" s="572"/>
      <c r="I36" s="300"/>
      <c r="J36" s="301"/>
      <c r="K36" s="301"/>
      <c r="L36" s="275"/>
    </row>
    <row r="37" spans="1:12" s="159" customFormat="1" ht="12.75" hidden="1" customHeight="1">
      <c r="A37" s="275"/>
      <c r="B37" s="301"/>
      <c r="C37" s="302"/>
      <c r="D37" s="303"/>
      <c r="E37" s="303"/>
      <c r="F37" s="303"/>
      <c r="G37" s="572"/>
      <c r="H37" s="572"/>
      <c r="I37" s="298" t="str">
        <f>LNG!F61</f>
        <v>Auswahlfeld Objektzustandscode:</v>
      </c>
      <c r="J37" s="301"/>
      <c r="K37" s="301"/>
      <c r="L37" s="275"/>
    </row>
    <row r="38" spans="1:12" s="160" customFormat="1" ht="12.75" hidden="1" customHeight="1">
      <c r="A38" s="273"/>
      <c r="B38" s="296"/>
      <c r="C38" s="302"/>
      <c r="D38" s="304"/>
      <c r="E38" s="304"/>
      <c r="F38" s="304"/>
      <c r="G38" s="572"/>
      <c r="H38" s="572"/>
      <c r="I38" s="300" t="str">
        <f>setting!F10</f>
        <v>1    Wartungsobjekt</v>
      </c>
      <c r="J38" s="296"/>
      <c r="K38" s="296"/>
      <c r="L38" s="273"/>
    </row>
    <row r="39" spans="1:12" s="159" customFormat="1" ht="12.75" hidden="1" customHeight="1">
      <c r="A39" s="275"/>
      <c r="B39" s="301"/>
      <c r="C39" s="302"/>
      <c r="D39" s="303"/>
      <c r="E39" s="303"/>
      <c r="F39" s="303"/>
      <c r="G39" s="572"/>
      <c r="H39" s="572"/>
      <c r="I39" s="300" t="str">
        <f>setting!F11</f>
        <v>2    Instandsetzungsobjekt</v>
      </c>
      <c r="J39" s="301"/>
      <c r="K39" s="301"/>
      <c r="L39" s="275"/>
    </row>
    <row r="40" spans="1:12" s="160" customFormat="1" ht="12.75" hidden="1" customHeight="1">
      <c r="A40" s="273"/>
      <c r="B40" s="296"/>
      <c r="C40" s="302"/>
      <c r="D40" s="304"/>
      <c r="E40" s="304"/>
      <c r="F40" s="304"/>
      <c r="G40" s="572"/>
      <c r="H40" s="572"/>
      <c r="I40" s="300" t="str">
        <f>setting!F12</f>
        <v>3    Teilsanierungsobjekt</v>
      </c>
      <c r="J40" s="296"/>
      <c r="K40" s="296"/>
      <c r="L40" s="273"/>
    </row>
    <row r="41" spans="1:12" s="159" customFormat="1" ht="12.75" hidden="1" customHeight="1">
      <c r="A41" s="275"/>
      <c r="B41" s="301"/>
      <c r="C41" s="302"/>
      <c r="D41" s="303"/>
      <c r="E41" s="303"/>
      <c r="F41" s="303"/>
      <c r="G41" s="572"/>
      <c r="H41" s="572"/>
      <c r="I41" s="300" t="str">
        <f>setting!F13</f>
        <v>4    Gesamtsanierungsobjekt</v>
      </c>
      <c r="J41" s="301"/>
      <c r="K41" s="301"/>
      <c r="L41" s="275"/>
    </row>
    <row r="42" spans="1:12" s="159" customFormat="1" ht="12.75" hidden="1" customHeight="1">
      <c r="A42" s="275"/>
      <c r="B42" s="301"/>
      <c r="C42" s="302"/>
      <c r="D42" s="303"/>
      <c r="E42" s="303"/>
      <c r="F42" s="303"/>
      <c r="G42" s="572"/>
      <c r="H42" s="572"/>
      <c r="I42" s="301"/>
      <c r="J42" s="301"/>
      <c r="K42" s="301"/>
      <c r="L42" s="275"/>
    </row>
    <row r="43" spans="1:12" s="160" customFormat="1" ht="12.75" hidden="1" customHeight="1">
      <c r="A43" s="273"/>
      <c r="B43" s="296"/>
      <c r="C43" s="302"/>
      <c r="D43" s="304"/>
      <c r="E43" s="304"/>
      <c r="F43" s="304"/>
      <c r="G43" s="572"/>
      <c r="H43" s="572"/>
      <c r="I43" s="296"/>
      <c r="J43" s="296"/>
      <c r="K43" s="296"/>
      <c r="L43" s="273"/>
    </row>
    <row r="44" spans="1:12" s="159" customFormat="1" ht="12.75" hidden="1" customHeight="1">
      <c r="A44" s="275"/>
      <c r="B44" s="301"/>
      <c r="C44" s="302"/>
      <c r="D44" s="303"/>
      <c r="E44" s="303"/>
      <c r="F44" s="303"/>
      <c r="G44" s="572"/>
      <c r="H44" s="572"/>
      <c r="I44" s="298" t="str">
        <f>LNG!F66</f>
        <v>Auswahlfeld Normstrategie</v>
      </c>
      <c r="J44" s="301"/>
      <c r="K44" s="301"/>
      <c r="L44" s="275"/>
    </row>
    <row r="45" spans="1:12" s="160" customFormat="1" ht="12.75" hidden="1" customHeight="1">
      <c r="A45" s="273"/>
      <c r="B45" s="296"/>
      <c r="C45" s="302"/>
      <c r="D45" s="304"/>
      <c r="E45" s="304"/>
      <c r="F45" s="304"/>
      <c r="G45" s="572"/>
      <c r="H45" s="572"/>
      <c r="I45" s="296" t="str">
        <f>setting!H10</f>
        <v>KB1 Kernbestand langfristig</v>
      </c>
      <c r="J45" s="296"/>
      <c r="K45" s="296"/>
      <c r="L45" s="273"/>
    </row>
    <row r="46" spans="1:12" s="159" customFormat="1" ht="25.5" hidden="1" customHeight="1">
      <c r="A46" s="275"/>
      <c r="B46" s="301"/>
      <c r="C46" s="302"/>
      <c r="D46" s="303"/>
      <c r="E46" s="303"/>
      <c r="F46" s="303"/>
      <c r="G46" s="572"/>
      <c r="H46" s="572"/>
      <c r="I46" s="296" t="str">
        <f>setting!H11</f>
        <v>KB2 Kernbestand mittelfristig militärisch genutzt</v>
      </c>
      <c r="J46" s="301"/>
      <c r="K46" s="301"/>
      <c r="L46" s="275"/>
    </row>
    <row r="47" spans="1:12" s="160" customFormat="1" ht="12.75" hidden="1" customHeight="1">
      <c r="A47" s="273"/>
      <c r="B47" s="296"/>
      <c r="C47" s="302"/>
      <c r="D47" s="304"/>
      <c r="E47" s="304"/>
      <c r="F47" s="304"/>
      <c r="G47" s="572"/>
      <c r="H47" s="572"/>
      <c r="I47" s="296" t="str">
        <f>setting!H12</f>
        <v>KB4 Kernbestand in Überprüfung</v>
      </c>
      <c r="J47" s="296"/>
      <c r="K47" s="296"/>
      <c r="L47" s="273"/>
    </row>
    <row r="48" spans="1:12" s="159" customFormat="1" ht="25.5" hidden="1" customHeight="1">
      <c r="A48" s="275"/>
      <c r="B48" s="301"/>
      <c r="C48" s="302"/>
      <c r="D48" s="303"/>
      <c r="E48" s="303"/>
      <c r="F48" s="303"/>
      <c r="G48" s="572"/>
      <c r="H48" s="572"/>
      <c r="I48" s="296" t="str">
        <f>setting!H13</f>
        <v>KB5 Kernbestand strategische Reserve</v>
      </c>
      <c r="J48" s="301"/>
      <c r="K48" s="301"/>
      <c r="L48" s="275"/>
    </row>
    <row r="49" spans="1:12" s="160" customFormat="1" ht="12.75" hidden="1" customHeight="1">
      <c r="A49" s="273"/>
      <c r="B49" s="296"/>
      <c r="C49" s="302"/>
      <c r="D49" s="304"/>
      <c r="E49" s="304"/>
      <c r="F49" s="304"/>
      <c r="G49" s="572"/>
      <c r="H49" s="572"/>
      <c r="I49" s="296" t="str">
        <f>setting!H14</f>
        <v>KB6 Kernbestand Verzicht</v>
      </c>
      <c r="J49" s="296"/>
      <c r="K49" s="296"/>
      <c r="L49" s="273"/>
    </row>
    <row r="50" spans="1:12" s="159" customFormat="1" ht="12.75" hidden="1" customHeight="1">
      <c r="A50" s="275"/>
      <c r="B50" s="301"/>
      <c r="C50" s="302"/>
      <c r="D50" s="303"/>
      <c r="E50" s="303"/>
      <c r="F50" s="303"/>
      <c r="G50" s="572"/>
      <c r="H50" s="572"/>
      <c r="I50" s="296" t="str">
        <f>setting!H15</f>
        <v>DB1 Dispositionsbestand Verkauf</v>
      </c>
      <c r="J50" s="301"/>
      <c r="K50" s="301"/>
      <c r="L50" s="275"/>
    </row>
    <row r="51" spans="1:12" s="159" customFormat="1" ht="12.75" hidden="1" customHeight="1">
      <c r="A51" s="275"/>
      <c r="B51" s="301"/>
      <c r="C51" s="302"/>
      <c r="D51" s="303"/>
      <c r="E51" s="303"/>
      <c r="F51" s="303"/>
      <c r="G51" s="572"/>
      <c r="H51" s="572"/>
      <c r="I51" s="296" t="str">
        <f>setting!H16</f>
        <v>DB2 Dispositionsbestand Stilllegung</v>
      </c>
      <c r="J51" s="301"/>
      <c r="K51" s="301"/>
      <c r="L51" s="275"/>
    </row>
    <row r="52" spans="1:12" s="159" customFormat="1" ht="12.75" hidden="1" customHeight="1">
      <c r="A52" s="275"/>
      <c r="B52" s="301"/>
      <c r="C52" s="302"/>
      <c r="D52" s="303"/>
      <c r="E52" s="303"/>
      <c r="F52" s="303"/>
      <c r="G52" s="572"/>
      <c r="H52" s="572"/>
      <c r="I52" s="296" t="str">
        <f>setting!H17</f>
        <v>DB3 Dispositionsbestand Rückbau</v>
      </c>
      <c r="J52" s="301"/>
      <c r="K52" s="301"/>
      <c r="L52" s="275"/>
    </row>
    <row r="53" spans="1:12" s="160" customFormat="1" ht="25.5" hidden="1" customHeight="1">
      <c r="A53" s="273"/>
      <c r="B53" s="296"/>
      <c r="C53" s="302"/>
      <c r="D53" s="304"/>
      <c r="E53" s="304"/>
      <c r="F53" s="304"/>
      <c r="G53" s="572"/>
      <c r="H53" s="572"/>
      <c r="I53" s="296" t="str">
        <f>setting!H18</f>
        <v>DB4 Dispositionsbestand Reserve des Bundes</v>
      </c>
      <c r="J53" s="296"/>
      <c r="K53" s="296"/>
      <c r="L53" s="273"/>
    </row>
    <row r="54" spans="1:12" s="160" customFormat="1" ht="25.5" hidden="1" customHeight="1">
      <c r="A54" s="273"/>
      <c r="B54" s="296"/>
      <c r="C54" s="302"/>
      <c r="D54" s="304"/>
      <c r="E54" s="304"/>
      <c r="F54" s="304"/>
      <c r="G54" s="572"/>
      <c r="H54" s="572"/>
      <c r="I54" s="296" t="str">
        <f>setting!H19</f>
        <v>LB2 Liquidierter Bestand Stilllegung umgesetzt</v>
      </c>
      <c r="J54" s="296"/>
      <c r="K54" s="296"/>
      <c r="L54" s="273"/>
    </row>
    <row r="55" spans="1:12" s="159" customFormat="1" ht="25.5" hidden="1" customHeight="1">
      <c r="A55" s="275"/>
      <c r="B55" s="301"/>
      <c r="C55" s="302"/>
      <c r="D55" s="303"/>
      <c r="E55" s="303"/>
      <c r="F55" s="303"/>
      <c r="G55" s="572"/>
      <c r="H55" s="572"/>
      <c r="I55" s="296" t="str">
        <f>setting!H20</f>
        <v>LB4 Liquidierter Bestand vertragliche Verpflichtung</v>
      </c>
      <c r="J55" s="301"/>
      <c r="K55" s="301"/>
      <c r="L55" s="275"/>
    </row>
    <row r="56" spans="1:12" s="159" customFormat="1" ht="12.75" hidden="1" customHeight="1">
      <c r="A56" s="275"/>
      <c r="B56" s="301"/>
      <c r="C56" s="302"/>
      <c r="D56" s="303"/>
      <c r="E56" s="303"/>
      <c r="F56" s="303"/>
      <c r="G56" s="572"/>
      <c r="H56" s="572"/>
      <c r="I56" s="296"/>
      <c r="J56" s="301"/>
      <c r="K56" s="301"/>
      <c r="L56" s="275"/>
    </row>
    <row r="57" spans="1:12" s="159" customFormat="1" ht="12.75" hidden="1" customHeight="1">
      <c r="A57" s="275"/>
      <c r="B57" s="301"/>
      <c r="C57" s="302"/>
      <c r="D57" s="303"/>
      <c r="E57" s="303"/>
      <c r="F57" s="303"/>
      <c r="G57" s="572"/>
      <c r="H57" s="572"/>
      <c r="I57" s="296">
        <f>setting!H22</f>
        <v>0</v>
      </c>
      <c r="J57" s="301"/>
      <c r="K57" s="301"/>
      <c r="L57" s="275"/>
    </row>
    <row r="58" spans="1:12" s="160" customFormat="1" ht="12.75" hidden="1" customHeight="1">
      <c r="A58" s="273"/>
      <c r="B58" s="296"/>
      <c r="C58" s="302"/>
      <c r="D58" s="304"/>
      <c r="E58" s="304"/>
      <c r="F58" s="304"/>
      <c r="G58" s="572"/>
      <c r="H58" s="572"/>
      <c r="I58" s="296"/>
      <c r="J58" s="296"/>
      <c r="K58" s="296"/>
      <c r="L58" s="273"/>
    </row>
    <row r="59" spans="1:12" s="160" customFormat="1" ht="12.75" hidden="1" customHeight="1">
      <c r="A59" s="273"/>
      <c r="B59" s="296"/>
      <c r="C59" s="302"/>
      <c r="D59" s="304"/>
      <c r="E59" s="304"/>
      <c r="F59" s="304"/>
      <c r="G59" s="572"/>
      <c r="H59" s="572"/>
      <c r="I59" s="296"/>
      <c r="J59" s="296"/>
      <c r="K59" s="296"/>
      <c r="L59" s="273"/>
    </row>
    <row r="60" spans="1:12" s="160" customFormat="1" ht="12.75" hidden="1" customHeight="1">
      <c r="A60" s="273"/>
      <c r="B60" s="296"/>
      <c r="C60" s="302"/>
      <c r="D60" s="304"/>
      <c r="E60" s="304"/>
      <c r="F60" s="304"/>
      <c r="G60" s="572"/>
      <c r="H60" s="572"/>
      <c r="I60" s="296"/>
      <c r="J60" s="296"/>
      <c r="K60" s="296"/>
      <c r="L60" s="273"/>
    </row>
    <row r="61" spans="1:12" s="160" customFormat="1" ht="12.75" hidden="1" customHeight="1">
      <c r="A61" s="273"/>
      <c r="B61" s="296"/>
      <c r="C61" s="302"/>
      <c r="D61" s="304"/>
      <c r="E61" s="304"/>
      <c r="F61" s="304"/>
      <c r="G61" s="572"/>
      <c r="H61" s="572"/>
      <c r="I61" s="296"/>
      <c r="J61" s="296"/>
      <c r="K61" s="296"/>
      <c r="L61" s="273"/>
    </row>
    <row r="62" spans="1:12" s="160" customFormat="1" ht="12.75" hidden="1" customHeight="1">
      <c r="A62" s="273"/>
      <c r="B62" s="296"/>
      <c r="C62" s="302"/>
      <c r="D62" s="304"/>
      <c r="E62" s="304"/>
      <c r="F62" s="304"/>
      <c r="G62" s="572"/>
      <c r="H62" s="572"/>
      <c r="I62" s="296"/>
      <c r="J62" s="296"/>
      <c r="K62" s="296"/>
      <c r="L62" s="273"/>
    </row>
    <row r="63" spans="1:12" s="160" customFormat="1" ht="12.75" hidden="1" customHeight="1">
      <c r="A63" s="273"/>
      <c r="B63" s="296"/>
      <c r="C63" s="302"/>
      <c r="D63" s="304"/>
      <c r="E63" s="304"/>
      <c r="F63" s="304"/>
      <c r="G63" s="572"/>
      <c r="H63" s="572"/>
      <c r="I63" s="296"/>
      <c r="J63" s="296"/>
      <c r="K63" s="296"/>
      <c r="L63" s="273"/>
    </row>
    <row r="64" spans="1:12" s="160" customFormat="1" ht="12.75" hidden="1" customHeight="1">
      <c r="A64" s="273"/>
      <c r="B64" s="296"/>
      <c r="C64" s="302"/>
      <c r="D64" s="304"/>
      <c r="E64" s="304"/>
      <c r="F64" s="304"/>
      <c r="G64" s="572"/>
      <c r="H64" s="572"/>
      <c r="I64" s="296"/>
      <c r="J64" s="296"/>
      <c r="K64" s="296"/>
      <c r="L64" s="273"/>
    </row>
    <row r="65" spans="1:12" s="160" customFormat="1" ht="12.75" hidden="1" customHeight="1">
      <c r="A65" s="273"/>
      <c r="B65" s="296"/>
      <c r="C65" s="302"/>
      <c r="D65" s="304"/>
      <c r="E65" s="304"/>
      <c r="F65" s="304"/>
      <c r="G65" s="572"/>
      <c r="H65" s="572"/>
      <c r="I65" s="296"/>
      <c r="J65" s="296"/>
      <c r="K65" s="296"/>
      <c r="L65" s="273"/>
    </row>
    <row r="66" spans="1:12" s="160" customFormat="1" ht="12.75" hidden="1" customHeight="1">
      <c r="A66" s="273"/>
      <c r="B66" s="296"/>
      <c r="C66" s="302"/>
      <c r="D66" s="304"/>
      <c r="E66" s="304"/>
      <c r="F66" s="304"/>
      <c r="G66" s="572"/>
      <c r="H66" s="572"/>
      <c r="I66" s="296"/>
      <c r="J66" s="296"/>
      <c r="K66" s="296"/>
      <c r="L66" s="273"/>
    </row>
    <row r="67" spans="1:12" s="160" customFormat="1" ht="12.75" hidden="1" customHeight="1">
      <c r="A67" s="273"/>
      <c r="B67" s="296"/>
      <c r="C67" s="302"/>
      <c r="D67" s="304"/>
      <c r="E67" s="304"/>
      <c r="F67" s="304"/>
      <c r="G67" s="572"/>
      <c r="H67" s="572"/>
      <c r="I67" s="296"/>
      <c r="J67" s="296"/>
      <c r="K67" s="296"/>
      <c r="L67" s="273"/>
    </row>
    <row r="68" spans="1:12" s="160" customFormat="1" ht="12.75" hidden="1" customHeight="1">
      <c r="A68" s="273"/>
      <c r="B68" s="296"/>
      <c r="C68" s="302"/>
      <c r="D68" s="304"/>
      <c r="E68" s="304"/>
      <c r="F68" s="304"/>
      <c r="G68" s="572"/>
      <c r="H68" s="572"/>
      <c r="I68" s="296"/>
      <c r="J68" s="296"/>
      <c r="K68" s="296"/>
      <c r="L68" s="273"/>
    </row>
    <row r="69" spans="1:12" s="160" customFormat="1" ht="12.75" hidden="1" customHeight="1">
      <c r="A69" s="273"/>
      <c r="B69" s="296"/>
      <c r="C69" s="302"/>
      <c r="D69" s="304"/>
      <c r="E69" s="304"/>
      <c r="F69" s="304"/>
      <c r="G69" s="572"/>
      <c r="H69" s="572"/>
      <c r="I69" s="296"/>
      <c r="J69" s="296"/>
      <c r="K69" s="296"/>
      <c r="L69" s="273"/>
    </row>
    <row r="70" spans="1:12" s="160" customFormat="1" ht="12.75" hidden="1" customHeight="1">
      <c r="A70" s="273"/>
      <c r="B70" s="296"/>
      <c r="C70" s="302"/>
      <c r="D70" s="304"/>
      <c r="E70" s="304"/>
      <c r="F70" s="304"/>
      <c r="G70" s="572"/>
      <c r="H70" s="572"/>
      <c r="I70" s="296"/>
      <c r="J70" s="296"/>
      <c r="K70" s="296"/>
      <c r="L70" s="273"/>
    </row>
    <row r="71" spans="1:12" s="160" customFormat="1" ht="12.75" hidden="1" customHeight="1">
      <c r="A71" s="273"/>
      <c r="B71" s="296"/>
      <c r="C71" s="302"/>
      <c r="D71" s="304"/>
      <c r="E71" s="304"/>
      <c r="F71" s="304"/>
      <c r="G71" s="572"/>
      <c r="H71" s="572"/>
      <c r="I71" s="296"/>
      <c r="J71" s="296"/>
      <c r="K71" s="296"/>
      <c r="L71" s="273"/>
    </row>
    <row r="72" spans="1:12" s="160" customFormat="1" ht="12.75" hidden="1" customHeight="1">
      <c r="A72" s="273"/>
      <c r="B72" s="296"/>
      <c r="C72" s="302"/>
      <c r="D72" s="304"/>
      <c r="E72" s="304"/>
      <c r="F72" s="304"/>
      <c r="G72" s="572"/>
      <c r="H72" s="572"/>
      <c r="I72" s="296"/>
      <c r="J72" s="296"/>
      <c r="K72" s="296"/>
      <c r="L72" s="273"/>
    </row>
    <row r="73" spans="1:12" s="160" customFormat="1" ht="12.75" hidden="1" customHeight="1">
      <c r="A73" s="273"/>
      <c r="B73" s="296"/>
      <c r="C73" s="302"/>
      <c r="D73" s="304"/>
      <c r="E73" s="304"/>
      <c r="F73" s="304"/>
      <c r="G73" s="572"/>
      <c r="H73" s="572"/>
      <c r="I73" s="296"/>
      <c r="J73" s="296"/>
      <c r="K73" s="296"/>
      <c r="L73" s="273"/>
    </row>
    <row r="74" spans="1:12" s="160" customFormat="1" ht="12.75" hidden="1" customHeight="1">
      <c r="A74" s="273"/>
      <c r="B74" s="296"/>
      <c r="C74" s="302"/>
      <c r="D74" s="304"/>
      <c r="E74" s="304"/>
      <c r="F74" s="304"/>
      <c r="G74" s="572"/>
      <c r="H74" s="572"/>
      <c r="I74" s="296"/>
      <c r="J74" s="296"/>
      <c r="K74" s="296"/>
      <c r="L74" s="273"/>
    </row>
    <row r="75" spans="1:12" s="160" customFormat="1" ht="12.75" hidden="1" customHeight="1">
      <c r="A75" s="273"/>
      <c r="B75" s="296"/>
      <c r="C75" s="302"/>
      <c r="D75" s="304"/>
      <c r="E75" s="304"/>
      <c r="F75" s="304"/>
      <c r="G75" s="572"/>
      <c r="H75" s="572"/>
      <c r="I75" s="296"/>
      <c r="J75" s="296"/>
      <c r="K75" s="296"/>
      <c r="L75" s="273"/>
    </row>
    <row r="76" spans="1:12" s="160" customFormat="1" ht="12.75" hidden="1" customHeight="1">
      <c r="A76" s="273"/>
      <c r="B76" s="296"/>
      <c r="C76" s="302"/>
      <c r="D76" s="304"/>
      <c r="E76" s="304"/>
      <c r="F76" s="304"/>
      <c r="G76" s="572"/>
      <c r="H76" s="572"/>
      <c r="I76" s="296"/>
      <c r="J76" s="296"/>
      <c r="K76" s="296"/>
      <c r="L76" s="273"/>
    </row>
    <row r="77" spans="1:12" s="160" customFormat="1" ht="12.75" hidden="1" customHeight="1">
      <c r="A77" s="273"/>
      <c r="B77" s="296"/>
      <c r="C77" s="302"/>
      <c r="D77" s="304"/>
      <c r="E77" s="304"/>
      <c r="F77" s="304"/>
      <c r="G77" s="572"/>
      <c r="H77" s="572"/>
      <c r="I77" s="296"/>
      <c r="J77" s="296"/>
      <c r="K77" s="296"/>
      <c r="L77" s="273"/>
    </row>
    <row r="78" spans="1:12" s="160" customFormat="1" ht="12.75" hidden="1" customHeight="1">
      <c r="A78" s="273"/>
      <c r="B78" s="296"/>
      <c r="C78" s="302"/>
      <c r="D78" s="304"/>
      <c r="E78" s="304"/>
      <c r="F78" s="304"/>
      <c r="G78" s="572"/>
      <c r="H78" s="572"/>
      <c r="I78" s="296"/>
      <c r="J78" s="296"/>
      <c r="K78" s="296"/>
      <c r="L78" s="273"/>
    </row>
    <row r="79" spans="1:12" s="160" customFormat="1" ht="12.75" hidden="1" customHeight="1">
      <c r="A79" s="273"/>
      <c r="B79" s="296"/>
      <c r="C79" s="302"/>
      <c r="D79" s="304"/>
      <c r="E79" s="304"/>
      <c r="F79" s="304"/>
      <c r="G79" s="572"/>
      <c r="H79" s="572"/>
      <c r="I79" s="296"/>
      <c r="J79" s="296"/>
      <c r="K79" s="296"/>
      <c r="L79" s="273"/>
    </row>
    <row r="80" spans="1:12" s="160" customFormat="1" ht="12.75" hidden="1" customHeight="1">
      <c r="A80" s="273"/>
      <c r="B80" s="296"/>
      <c r="C80" s="302"/>
      <c r="D80" s="304"/>
      <c r="E80" s="304"/>
      <c r="F80" s="304"/>
      <c r="G80" s="572"/>
      <c r="H80" s="572"/>
      <c r="I80" s="296"/>
      <c r="J80" s="296"/>
      <c r="K80" s="296"/>
      <c r="L80" s="273"/>
    </row>
    <row r="81" spans="1:12" s="160" customFormat="1" ht="12.75" hidden="1" customHeight="1">
      <c r="A81" s="273"/>
      <c r="B81" s="296"/>
      <c r="C81" s="302"/>
      <c r="D81" s="304"/>
      <c r="E81" s="304"/>
      <c r="F81" s="304"/>
      <c r="G81" s="572"/>
      <c r="H81" s="572"/>
      <c r="I81" s="296"/>
      <c r="J81" s="296"/>
      <c r="K81" s="296"/>
      <c r="L81" s="273"/>
    </row>
    <row r="82" spans="1:12" s="160" customFormat="1" ht="12.75" hidden="1" customHeight="1">
      <c r="A82" s="273"/>
      <c r="B82" s="296"/>
      <c r="C82" s="302"/>
      <c r="D82" s="304"/>
      <c r="E82" s="304"/>
      <c r="F82" s="304"/>
      <c r="G82" s="572"/>
      <c r="H82" s="572"/>
      <c r="I82" s="296"/>
      <c r="J82" s="296"/>
      <c r="K82" s="296"/>
      <c r="L82" s="273"/>
    </row>
    <row r="83" spans="1:12" s="160" customFormat="1" ht="12.75" hidden="1" customHeight="1">
      <c r="A83" s="273"/>
      <c r="B83" s="296"/>
      <c r="C83" s="302"/>
      <c r="D83" s="304"/>
      <c r="E83" s="304"/>
      <c r="F83" s="304"/>
      <c r="G83" s="572"/>
      <c r="H83" s="572"/>
      <c r="I83" s="296"/>
      <c r="J83" s="296"/>
      <c r="K83" s="296"/>
      <c r="L83" s="273"/>
    </row>
    <row r="84" spans="1:12" s="160" customFormat="1" ht="12.75" hidden="1" customHeight="1">
      <c r="A84" s="273"/>
      <c r="B84" s="296"/>
      <c r="C84" s="302"/>
      <c r="D84" s="304"/>
      <c r="E84" s="304"/>
      <c r="F84" s="304"/>
      <c r="G84" s="572"/>
      <c r="H84" s="572"/>
      <c r="I84" s="296"/>
      <c r="J84" s="296"/>
      <c r="K84" s="296"/>
      <c r="L84" s="273"/>
    </row>
    <row r="85" spans="1:12" s="160" customFormat="1" ht="12.75" hidden="1" customHeight="1">
      <c r="A85" s="273"/>
      <c r="B85" s="296"/>
      <c r="C85" s="302"/>
      <c r="D85" s="304"/>
      <c r="E85" s="304"/>
      <c r="F85" s="304"/>
      <c r="G85" s="572"/>
      <c r="H85" s="572"/>
      <c r="I85" s="296"/>
      <c r="J85" s="296"/>
      <c r="K85" s="296"/>
      <c r="L85" s="273"/>
    </row>
    <row r="86" spans="1:12" s="159" customFormat="1" ht="12.75" hidden="1" customHeight="1">
      <c r="A86" s="275"/>
      <c r="B86" s="301"/>
      <c r="C86" s="302"/>
      <c r="D86" s="303"/>
      <c r="E86" s="303"/>
      <c r="F86" s="303"/>
      <c r="G86" s="572"/>
      <c r="H86" s="572"/>
      <c r="I86" s="301"/>
      <c r="J86" s="301"/>
      <c r="K86" s="301"/>
      <c r="L86" s="275"/>
    </row>
    <row r="87" spans="1:12" s="160" customFormat="1" ht="12.75" hidden="1" customHeight="1">
      <c r="A87" s="273"/>
      <c r="B87" s="296"/>
      <c r="C87" s="302"/>
      <c r="D87" s="304"/>
      <c r="E87" s="304"/>
      <c r="F87" s="304"/>
      <c r="G87" s="572"/>
      <c r="H87" s="572"/>
      <c r="I87" s="296"/>
      <c r="J87" s="296"/>
      <c r="K87" s="296"/>
      <c r="L87" s="273"/>
    </row>
    <row r="88" spans="1:12" s="160" customFormat="1" ht="12.75" hidden="1" customHeight="1">
      <c r="A88" s="273"/>
      <c r="B88" s="296"/>
      <c r="C88" s="302"/>
      <c r="D88" s="304"/>
      <c r="E88" s="304"/>
      <c r="F88" s="304"/>
      <c r="G88" s="572"/>
      <c r="H88" s="572"/>
      <c r="I88" s="296"/>
      <c r="J88" s="296"/>
      <c r="K88" s="296"/>
      <c r="L88" s="273"/>
    </row>
    <row r="89" spans="1:12" s="160" customFormat="1" ht="12.75" hidden="1" customHeight="1">
      <c r="A89" s="273"/>
      <c r="B89" s="296"/>
      <c r="C89" s="302"/>
      <c r="D89" s="304"/>
      <c r="E89" s="304"/>
      <c r="F89" s="304"/>
      <c r="G89" s="572"/>
      <c r="H89" s="572"/>
      <c r="I89" s="296"/>
      <c r="J89" s="296"/>
      <c r="K89" s="296"/>
      <c r="L89" s="273"/>
    </row>
    <row r="90" spans="1:12" s="160" customFormat="1" ht="12.75" hidden="1" customHeight="1">
      <c r="A90" s="273"/>
      <c r="B90" s="296"/>
      <c r="C90" s="302"/>
      <c r="D90" s="304"/>
      <c r="E90" s="304"/>
      <c r="F90" s="304"/>
      <c r="G90" s="572"/>
      <c r="H90" s="572"/>
      <c r="I90" s="296"/>
      <c r="J90" s="296"/>
      <c r="K90" s="296"/>
      <c r="L90" s="273"/>
    </row>
    <row r="91" spans="1:12" s="160" customFormat="1" ht="12.75" hidden="1" customHeight="1">
      <c r="A91" s="273"/>
      <c r="B91" s="296"/>
      <c r="C91" s="302"/>
      <c r="D91" s="304"/>
      <c r="E91" s="304"/>
      <c r="F91" s="304"/>
      <c r="G91" s="572"/>
      <c r="H91" s="572"/>
      <c r="I91" s="296"/>
      <c r="J91" s="296"/>
      <c r="K91" s="296"/>
      <c r="L91" s="273"/>
    </row>
    <row r="92" spans="1:12" s="160" customFormat="1" ht="12.75" hidden="1" customHeight="1">
      <c r="A92" s="273"/>
      <c r="B92" s="296"/>
      <c r="C92" s="302"/>
      <c r="D92" s="304"/>
      <c r="E92" s="304"/>
      <c r="F92" s="304"/>
      <c r="G92" s="572"/>
      <c r="H92" s="572"/>
      <c r="I92" s="296"/>
      <c r="J92" s="296"/>
      <c r="K92" s="296"/>
      <c r="L92" s="273"/>
    </row>
    <row r="93" spans="1:12" s="160" customFormat="1" ht="12.75" hidden="1" customHeight="1">
      <c r="A93" s="273"/>
      <c r="B93" s="296"/>
      <c r="C93" s="302"/>
      <c r="D93" s="304"/>
      <c r="E93" s="304"/>
      <c r="F93" s="304"/>
      <c r="G93" s="572"/>
      <c r="H93" s="572"/>
      <c r="I93" s="296"/>
      <c r="J93" s="296"/>
      <c r="K93" s="296"/>
      <c r="L93" s="273"/>
    </row>
    <row r="94" spans="1:12" s="159" customFormat="1" ht="12.75" hidden="1" customHeight="1">
      <c r="A94" s="275"/>
      <c r="B94" s="301"/>
      <c r="C94" s="302"/>
      <c r="D94" s="303"/>
      <c r="E94" s="303"/>
      <c r="F94" s="303"/>
      <c r="G94" s="572"/>
      <c r="H94" s="572"/>
      <c r="I94" s="301"/>
      <c r="J94" s="301"/>
      <c r="K94" s="301"/>
      <c r="L94" s="275"/>
    </row>
    <row r="95" spans="1:12" s="160" customFormat="1" ht="12.75" hidden="1" customHeight="1">
      <c r="A95" s="273"/>
      <c r="B95" s="296"/>
      <c r="C95" s="302"/>
      <c r="D95" s="304"/>
      <c r="E95" s="304"/>
      <c r="F95" s="304"/>
      <c r="G95" s="572"/>
      <c r="H95" s="572"/>
      <c r="I95" s="296"/>
      <c r="J95" s="296"/>
      <c r="K95" s="296"/>
      <c r="L95" s="273"/>
    </row>
    <row r="96" spans="1:12" s="160" customFormat="1" ht="12.75" hidden="1" customHeight="1">
      <c r="A96" s="273"/>
      <c r="B96" s="296"/>
      <c r="C96" s="302"/>
      <c r="D96" s="304"/>
      <c r="E96" s="304"/>
      <c r="F96" s="304"/>
      <c r="G96" s="572"/>
      <c r="H96" s="572"/>
      <c r="I96" s="296"/>
      <c r="J96" s="296"/>
      <c r="K96" s="296"/>
      <c r="L96" s="273"/>
    </row>
    <row r="97" spans="1:12" s="160" customFormat="1" ht="12.75" hidden="1" customHeight="1">
      <c r="A97" s="273"/>
      <c r="B97" s="296"/>
      <c r="C97" s="302"/>
      <c r="D97" s="304"/>
      <c r="E97" s="304"/>
      <c r="F97" s="304"/>
      <c r="G97" s="572"/>
      <c r="H97" s="572"/>
      <c r="I97" s="296"/>
      <c r="J97" s="296"/>
      <c r="K97" s="296"/>
      <c r="L97" s="273"/>
    </row>
    <row r="98" spans="1:12" s="160" customFormat="1" ht="12.75" hidden="1" customHeight="1">
      <c r="A98" s="273"/>
      <c r="B98" s="296"/>
      <c r="C98" s="302"/>
      <c r="D98" s="304"/>
      <c r="E98" s="304"/>
      <c r="F98" s="304"/>
      <c r="G98" s="572"/>
      <c r="H98" s="572"/>
      <c r="I98" s="296"/>
      <c r="J98" s="296"/>
      <c r="K98" s="296"/>
      <c r="L98" s="273"/>
    </row>
    <row r="99" spans="1:12" s="159" customFormat="1" ht="12.75" hidden="1" customHeight="1">
      <c r="A99" s="275"/>
      <c r="B99" s="301"/>
      <c r="C99" s="302"/>
      <c r="D99" s="303"/>
      <c r="E99" s="303"/>
      <c r="F99" s="303"/>
      <c r="G99" s="572"/>
      <c r="H99" s="572"/>
      <c r="I99" s="301"/>
      <c r="J99" s="301"/>
      <c r="K99" s="301"/>
      <c r="L99" s="275"/>
    </row>
    <row r="100" spans="1:12" s="160" customFormat="1" ht="12.75" hidden="1" customHeight="1">
      <c r="A100" s="273"/>
      <c r="B100" s="296"/>
      <c r="C100" s="302"/>
      <c r="D100" s="304"/>
      <c r="E100" s="304"/>
      <c r="F100" s="304"/>
      <c r="G100" s="572"/>
      <c r="H100" s="572"/>
      <c r="I100" s="296"/>
      <c r="J100" s="296"/>
      <c r="K100" s="296"/>
      <c r="L100" s="273"/>
    </row>
    <row r="101" spans="1:12" s="160" customFormat="1" ht="12.75" hidden="1" customHeight="1">
      <c r="A101" s="273"/>
      <c r="B101" s="296"/>
      <c r="C101" s="302"/>
      <c r="D101" s="304"/>
      <c r="E101" s="304"/>
      <c r="F101" s="304"/>
      <c r="G101" s="572"/>
      <c r="H101" s="572"/>
      <c r="I101" s="296"/>
      <c r="J101" s="296"/>
      <c r="K101" s="296"/>
      <c r="L101" s="273"/>
    </row>
    <row r="102" spans="1:12" s="160" customFormat="1" ht="12.75" hidden="1" customHeight="1">
      <c r="A102" s="273"/>
      <c r="B102" s="296"/>
      <c r="C102" s="302"/>
      <c r="D102" s="304"/>
      <c r="E102" s="304"/>
      <c r="F102" s="304"/>
      <c r="G102" s="572"/>
      <c r="H102" s="572"/>
      <c r="I102" s="296"/>
      <c r="J102" s="296"/>
      <c r="K102" s="296"/>
      <c r="L102" s="273"/>
    </row>
    <row r="103" spans="1:12" s="160" customFormat="1" ht="12.75" hidden="1" customHeight="1">
      <c r="A103" s="273"/>
      <c r="B103" s="296"/>
      <c r="C103" s="302"/>
      <c r="D103" s="304"/>
      <c r="E103" s="304"/>
      <c r="F103" s="304"/>
      <c r="G103" s="572"/>
      <c r="H103" s="572"/>
      <c r="I103" s="296"/>
      <c r="J103" s="296"/>
      <c r="K103" s="296"/>
      <c r="L103" s="273"/>
    </row>
    <row r="104" spans="1:12" s="160" customFormat="1" ht="12.75" hidden="1" customHeight="1">
      <c r="A104" s="273"/>
      <c r="B104" s="296"/>
      <c r="C104" s="302"/>
      <c r="D104" s="304"/>
      <c r="E104" s="304"/>
      <c r="F104" s="304"/>
      <c r="G104" s="572"/>
      <c r="H104" s="572"/>
      <c r="I104" s="296"/>
      <c r="J104" s="296"/>
      <c r="K104" s="296"/>
      <c r="L104" s="273"/>
    </row>
    <row r="105" spans="1:12" s="160" customFormat="1" ht="12.75" hidden="1" customHeight="1">
      <c r="A105" s="273"/>
      <c r="B105" s="296"/>
      <c r="C105" s="302"/>
      <c r="D105" s="304"/>
      <c r="E105" s="304"/>
      <c r="F105" s="304"/>
      <c r="G105" s="572"/>
      <c r="H105" s="572"/>
      <c r="I105" s="296"/>
      <c r="J105" s="296"/>
      <c r="K105" s="296"/>
      <c r="L105" s="273"/>
    </row>
    <row r="106" spans="1:12" s="160" customFormat="1" ht="12.75" hidden="1" customHeight="1">
      <c r="A106" s="273"/>
      <c r="B106" s="296"/>
      <c r="C106" s="302"/>
      <c r="D106" s="304"/>
      <c r="E106" s="304"/>
      <c r="F106" s="304"/>
      <c r="G106" s="572"/>
      <c r="H106" s="572"/>
      <c r="I106" s="296"/>
      <c r="J106" s="296"/>
      <c r="K106" s="296"/>
      <c r="L106" s="273"/>
    </row>
    <row r="107" spans="1:12" s="159" customFormat="1" ht="12.75" hidden="1" customHeight="1">
      <c r="A107" s="275"/>
      <c r="B107" s="301"/>
      <c r="C107" s="302"/>
      <c r="D107" s="303"/>
      <c r="E107" s="303"/>
      <c r="F107" s="303"/>
      <c r="G107" s="572"/>
      <c r="H107" s="572"/>
      <c r="I107" s="301"/>
      <c r="J107" s="301"/>
      <c r="K107" s="301"/>
      <c r="L107" s="275"/>
    </row>
    <row r="108" spans="1:12" s="159" customFormat="1" ht="12.75" hidden="1" customHeight="1">
      <c r="A108" s="275"/>
      <c r="B108" s="301"/>
      <c r="C108" s="302"/>
      <c r="D108" s="303"/>
      <c r="E108" s="303"/>
      <c r="F108" s="303"/>
      <c r="G108" s="572"/>
      <c r="H108" s="572"/>
      <c r="I108" s="301"/>
      <c r="J108" s="301"/>
      <c r="K108" s="301"/>
      <c r="L108" s="275"/>
    </row>
    <row r="109" spans="1:12" s="159" customFormat="1" ht="12.75" hidden="1" customHeight="1">
      <c r="A109" s="275"/>
      <c r="B109" s="301"/>
      <c r="C109" s="302"/>
      <c r="D109" s="303"/>
      <c r="E109" s="303"/>
      <c r="F109" s="303"/>
      <c r="G109" s="572"/>
      <c r="H109" s="572"/>
      <c r="I109" s="301"/>
      <c r="J109" s="301"/>
      <c r="K109" s="301"/>
      <c r="L109" s="275"/>
    </row>
    <row r="110" spans="1:12" s="159" customFormat="1" ht="12.75" hidden="1" customHeight="1">
      <c r="A110" s="275"/>
      <c r="B110" s="301"/>
      <c r="C110" s="302"/>
      <c r="D110" s="303"/>
      <c r="E110" s="303"/>
      <c r="F110" s="303"/>
      <c r="G110" s="572"/>
      <c r="H110" s="572"/>
      <c r="I110" s="301"/>
      <c r="J110" s="301"/>
      <c r="K110" s="301"/>
      <c r="L110" s="275"/>
    </row>
    <row r="111" spans="1:12" s="159" customFormat="1" ht="12.75" hidden="1" customHeight="1">
      <c r="A111" s="275"/>
      <c r="B111" s="301"/>
      <c r="C111" s="302"/>
      <c r="D111" s="303"/>
      <c r="E111" s="303"/>
      <c r="F111" s="303"/>
      <c r="G111" s="572"/>
      <c r="H111" s="572"/>
      <c r="I111" s="301"/>
      <c r="J111" s="301"/>
      <c r="K111" s="301"/>
      <c r="L111" s="275"/>
    </row>
    <row r="112" spans="1:12" s="159" customFormat="1" ht="12.75" hidden="1" customHeight="1">
      <c r="A112" s="275"/>
      <c r="B112" s="301"/>
      <c r="C112" s="302"/>
      <c r="D112" s="303"/>
      <c r="E112" s="303"/>
      <c r="F112" s="303"/>
      <c r="G112" s="572"/>
      <c r="H112" s="572"/>
      <c r="I112" s="301"/>
      <c r="J112" s="301"/>
      <c r="K112" s="301"/>
      <c r="L112" s="275"/>
    </row>
    <row r="113" spans="1:12" s="159" customFormat="1" ht="12.75" hidden="1" customHeight="1">
      <c r="A113" s="275"/>
      <c r="B113" s="301"/>
      <c r="C113" s="302"/>
      <c r="D113" s="303"/>
      <c r="E113" s="303"/>
      <c r="F113" s="303"/>
      <c r="G113" s="572"/>
      <c r="H113" s="572"/>
      <c r="I113" s="301"/>
      <c r="J113" s="301"/>
      <c r="K113" s="301"/>
      <c r="L113" s="275"/>
    </row>
    <row r="114" spans="1:12" s="159" customFormat="1" ht="12.75" hidden="1" customHeight="1">
      <c r="A114" s="275"/>
      <c r="B114" s="301"/>
      <c r="C114" s="302"/>
      <c r="D114" s="303"/>
      <c r="E114" s="303"/>
      <c r="F114" s="303"/>
      <c r="G114" s="572"/>
      <c r="H114" s="572"/>
      <c r="I114" s="301"/>
      <c r="J114" s="301"/>
      <c r="K114" s="301"/>
      <c r="L114" s="275"/>
    </row>
    <row r="115" spans="1:12" s="159" customFormat="1" ht="12.75" hidden="1" customHeight="1">
      <c r="A115" s="275"/>
      <c r="B115" s="301"/>
      <c r="C115" s="302"/>
      <c r="D115" s="303"/>
      <c r="E115" s="303"/>
      <c r="F115" s="303"/>
      <c r="G115" s="572"/>
      <c r="H115" s="572"/>
      <c r="I115" s="301"/>
      <c r="J115" s="301"/>
      <c r="K115" s="301"/>
      <c r="L115" s="275"/>
    </row>
    <row r="116" spans="1:12" s="159" customFormat="1" ht="12.75" hidden="1" customHeight="1">
      <c r="A116" s="275"/>
      <c r="B116" s="301"/>
      <c r="C116" s="302"/>
      <c r="D116" s="303"/>
      <c r="E116" s="303"/>
      <c r="F116" s="303"/>
      <c r="G116" s="572"/>
      <c r="H116" s="572"/>
      <c r="I116" s="301"/>
      <c r="J116" s="301"/>
      <c r="K116" s="301"/>
      <c r="L116" s="275"/>
    </row>
    <row r="117" spans="1:12" s="159" customFormat="1" ht="12.75" hidden="1" customHeight="1">
      <c r="A117" s="275"/>
      <c r="B117" s="301"/>
      <c r="C117" s="302"/>
      <c r="D117" s="303"/>
      <c r="E117" s="303"/>
      <c r="F117" s="303"/>
      <c r="G117" s="572"/>
      <c r="H117" s="572"/>
      <c r="I117" s="301"/>
      <c r="J117" s="301"/>
      <c r="K117" s="301"/>
      <c r="L117" s="275"/>
    </row>
    <row r="118" spans="1:12" s="159" customFormat="1" ht="12.75" hidden="1" customHeight="1">
      <c r="A118" s="275"/>
      <c r="B118" s="301"/>
      <c r="C118" s="302"/>
      <c r="D118" s="303"/>
      <c r="E118" s="303"/>
      <c r="F118" s="303"/>
      <c r="G118" s="572"/>
      <c r="H118" s="572"/>
      <c r="I118" s="301"/>
      <c r="J118" s="301"/>
      <c r="K118" s="301"/>
      <c r="L118" s="275"/>
    </row>
    <row r="119" spans="1:12" s="159" customFormat="1" ht="12.75" hidden="1" customHeight="1">
      <c r="A119" s="275"/>
      <c r="B119" s="301"/>
      <c r="C119" s="302"/>
      <c r="D119" s="303"/>
      <c r="E119" s="303"/>
      <c r="F119" s="303"/>
      <c r="G119" s="572"/>
      <c r="H119" s="572"/>
      <c r="I119" s="301"/>
      <c r="J119" s="301"/>
      <c r="K119" s="301"/>
      <c r="L119" s="275"/>
    </row>
    <row r="120" spans="1:12" s="159" customFormat="1" ht="12.75" hidden="1" customHeight="1">
      <c r="A120" s="275"/>
      <c r="B120" s="301"/>
      <c r="C120" s="302"/>
      <c r="D120" s="303"/>
      <c r="E120" s="303"/>
      <c r="F120" s="303"/>
      <c r="G120" s="572"/>
      <c r="H120" s="572"/>
      <c r="I120" s="301"/>
      <c r="J120" s="301"/>
      <c r="K120" s="301"/>
      <c r="L120" s="275"/>
    </row>
    <row r="121" spans="1:12" s="159" customFormat="1" ht="12.75" hidden="1" customHeight="1">
      <c r="A121" s="275"/>
      <c r="B121" s="301"/>
      <c r="C121" s="302"/>
      <c r="D121" s="303"/>
      <c r="E121" s="303"/>
      <c r="F121" s="303"/>
      <c r="G121" s="572"/>
      <c r="H121" s="572"/>
      <c r="I121" s="301"/>
      <c r="J121" s="301"/>
      <c r="K121" s="301"/>
      <c r="L121" s="275"/>
    </row>
    <row r="122" spans="1:12" s="159" customFormat="1" ht="12.75" hidden="1" customHeight="1">
      <c r="A122" s="275"/>
      <c r="B122" s="301"/>
      <c r="C122" s="302"/>
      <c r="D122" s="303"/>
      <c r="E122" s="303"/>
      <c r="F122" s="303"/>
      <c r="G122" s="572"/>
      <c r="H122" s="572"/>
      <c r="I122" s="301"/>
      <c r="J122" s="301"/>
      <c r="K122" s="301"/>
      <c r="L122" s="275"/>
    </row>
    <row r="123" spans="1:12" s="159" customFormat="1" ht="12.75" hidden="1" customHeight="1">
      <c r="A123" s="275"/>
      <c r="B123" s="301"/>
      <c r="C123" s="302"/>
      <c r="D123" s="303"/>
      <c r="E123" s="303"/>
      <c r="F123" s="303"/>
      <c r="G123" s="572"/>
      <c r="H123" s="572"/>
      <c r="I123" s="301"/>
      <c r="J123" s="301"/>
      <c r="K123" s="301"/>
      <c r="L123" s="275"/>
    </row>
    <row r="124" spans="1:12" s="159" customFormat="1" ht="12.75" hidden="1" customHeight="1">
      <c r="A124" s="275"/>
      <c r="B124" s="301"/>
      <c r="C124" s="302"/>
      <c r="D124" s="303"/>
      <c r="E124" s="303"/>
      <c r="F124" s="303"/>
      <c r="G124" s="572"/>
      <c r="H124" s="572"/>
      <c r="I124" s="301"/>
      <c r="J124" s="301"/>
      <c r="K124" s="301"/>
      <c r="L124" s="275"/>
    </row>
    <row r="125" spans="1:12" s="159" customFormat="1" ht="12.75" hidden="1" customHeight="1">
      <c r="A125" s="275"/>
      <c r="B125" s="301"/>
      <c r="C125" s="302"/>
      <c r="D125" s="303"/>
      <c r="E125" s="303"/>
      <c r="F125" s="303"/>
      <c r="G125" s="572"/>
      <c r="H125" s="572"/>
      <c r="I125" s="301"/>
      <c r="J125" s="301"/>
      <c r="K125" s="301"/>
      <c r="L125" s="275"/>
    </row>
    <row r="126" spans="1:12" s="159" customFormat="1" ht="12.75" hidden="1" customHeight="1">
      <c r="A126" s="275"/>
      <c r="B126" s="301"/>
      <c r="C126" s="302"/>
      <c r="D126" s="303"/>
      <c r="E126" s="303"/>
      <c r="F126" s="303"/>
      <c r="G126" s="572"/>
      <c r="H126" s="572"/>
      <c r="I126" s="301"/>
      <c r="J126" s="301"/>
      <c r="K126" s="301"/>
      <c r="L126" s="275"/>
    </row>
    <row r="127" spans="1:12" s="159" customFormat="1" ht="12.75" hidden="1" customHeight="1">
      <c r="A127" s="275"/>
      <c r="B127" s="301"/>
      <c r="C127" s="302"/>
      <c r="D127" s="303"/>
      <c r="E127" s="303"/>
      <c r="F127" s="303"/>
      <c r="G127" s="572"/>
      <c r="H127" s="572"/>
      <c r="I127" s="301"/>
      <c r="J127" s="301"/>
      <c r="K127" s="301"/>
      <c r="L127" s="275"/>
    </row>
    <row r="128" spans="1:12" s="159" customFormat="1" ht="12.75" hidden="1" customHeight="1">
      <c r="A128" s="275"/>
      <c r="B128" s="301"/>
      <c r="C128" s="302"/>
      <c r="D128" s="303"/>
      <c r="E128" s="303"/>
      <c r="F128" s="303"/>
      <c r="G128" s="572"/>
      <c r="H128" s="572"/>
      <c r="I128" s="301"/>
      <c r="J128" s="301"/>
      <c r="K128" s="301"/>
      <c r="L128" s="275"/>
    </row>
    <row r="129" spans="1:12" s="159" customFormat="1" ht="12.75" hidden="1" customHeight="1">
      <c r="A129" s="275"/>
      <c r="B129" s="301"/>
      <c r="C129" s="302"/>
      <c r="D129" s="303"/>
      <c r="E129" s="303"/>
      <c r="F129" s="303"/>
      <c r="G129" s="572"/>
      <c r="H129" s="572"/>
      <c r="I129" s="301"/>
      <c r="J129" s="301"/>
      <c r="K129" s="301"/>
      <c r="L129" s="275"/>
    </row>
    <row r="130" spans="1:12" s="159" customFormat="1" ht="12.75" hidden="1" customHeight="1">
      <c r="A130" s="275"/>
      <c r="B130" s="301"/>
      <c r="C130" s="302"/>
      <c r="D130" s="303"/>
      <c r="E130" s="303"/>
      <c r="F130" s="303"/>
      <c r="G130" s="572"/>
      <c r="H130" s="572"/>
      <c r="I130" s="301"/>
      <c r="J130" s="301"/>
      <c r="K130" s="301"/>
      <c r="L130" s="275"/>
    </row>
    <row r="131" spans="1:12" s="159" customFormat="1" ht="12.75" hidden="1" customHeight="1">
      <c r="A131" s="275"/>
      <c r="B131" s="301"/>
      <c r="C131" s="302"/>
      <c r="D131" s="303"/>
      <c r="E131" s="303"/>
      <c r="F131" s="303"/>
      <c r="G131" s="572"/>
      <c r="H131" s="572"/>
      <c r="I131" s="301"/>
      <c r="J131" s="301"/>
      <c r="K131" s="301"/>
      <c r="L131" s="275"/>
    </row>
    <row r="132" spans="1:12" s="159" customFormat="1" ht="12.75" hidden="1" customHeight="1">
      <c r="A132" s="275"/>
      <c r="B132" s="301"/>
      <c r="C132" s="302"/>
      <c r="D132" s="303"/>
      <c r="E132" s="303"/>
      <c r="F132" s="303"/>
      <c r="G132" s="572"/>
      <c r="H132" s="572"/>
      <c r="I132" s="301"/>
      <c r="J132" s="301"/>
      <c r="K132" s="301"/>
      <c r="L132" s="275"/>
    </row>
    <row r="133" spans="1:12" s="159" customFormat="1" ht="12.75" hidden="1" customHeight="1">
      <c r="A133" s="275"/>
      <c r="B133" s="301"/>
      <c r="C133" s="302"/>
      <c r="D133" s="303"/>
      <c r="E133" s="303"/>
      <c r="F133" s="303"/>
      <c r="G133" s="572"/>
      <c r="H133" s="572"/>
      <c r="I133" s="301"/>
      <c r="J133" s="301"/>
      <c r="K133" s="301"/>
      <c r="L133" s="275"/>
    </row>
    <row r="134" spans="1:12" s="159" customFormat="1" ht="12.75" hidden="1" customHeight="1">
      <c r="A134" s="275"/>
      <c r="B134" s="301"/>
      <c r="C134" s="302"/>
      <c r="D134" s="303"/>
      <c r="E134" s="303"/>
      <c r="F134" s="303"/>
      <c r="G134" s="572"/>
      <c r="H134" s="572"/>
      <c r="I134" s="301"/>
      <c r="J134" s="301"/>
      <c r="K134" s="301"/>
      <c r="L134" s="275"/>
    </row>
    <row r="135" spans="1:12" s="159" customFormat="1" ht="12.75" hidden="1" customHeight="1">
      <c r="A135" s="275"/>
      <c r="B135" s="301"/>
      <c r="C135" s="302"/>
      <c r="D135" s="303"/>
      <c r="E135" s="303"/>
      <c r="F135" s="303"/>
      <c r="G135" s="572"/>
      <c r="H135" s="572"/>
      <c r="I135" s="301"/>
      <c r="J135" s="301"/>
      <c r="K135" s="301"/>
      <c r="L135" s="275"/>
    </row>
    <row r="136" spans="1:12" s="159" customFormat="1" ht="12.75" hidden="1" customHeight="1">
      <c r="A136" s="275"/>
      <c r="B136" s="301"/>
      <c r="C136" s="302"/>
      <c r="D136" s="303"/>
      <c r="E136" s="303"/>
      <c r="F136" s="303"/>
      <c r="G136" s="572"/>
      <c r="H136" s="572"/>
      <c r="I136" s="301"/>
      <c r="J136" s="301"/>
      <c r="K136" s="301"/>
      <c r="L136" s="275"/>
    </row>
    <row r="137" spans="1:12" s="159" customFormat="1" ht="12.75" hidden="1" customHeight="1">
      <c r="A137" s="275"/>
      <c r="B137" s="301"/>
      <c r="C137" s="302"/>
      <c r="D137" s="303"/>
      <c r="E137" s="303"/>
      <c r="F137" s="303"/>
      <c r="G137" s="572"/>
      <c r="H137" s="572"/>
      <c r="I137" s="301"/>
      <c r="J137" s="301"/>
      <c r="K137" s="301"/>
      <c r="L137" s="275"/>
    </row>
    <row r="138" spans="1:12" s="159" customFormat="1" ht="12.75" hidden="1" customHeight="1">
      <c r="A138" s="275"/>
      <c r="B138" s="301"/>
      <c r="C138" s="302"/>
      <c r="D138" s="303"/>
      <c r="E138" s="303"/>
      <c r="F138" s="303"/>
      <c r="G138" s="572"/>
      <c r="H138" s="572"/>
      <c r="I138" s="301"/>
      <c r="J138" s="301"/>
      <c r="K138" s="301"/>
      <c r="L138" s="275"/>
    </row>
    <row r="139" spans="1:12" s="159" customFormat="1" ht="12.75" hidden="1" customHeight="1">
      <c r="A139" s="275"/>
      <c r="B139" s="301"/>
      <c r="C139" s="302"/>
      <c r="D139" s="303"/>
      <c r="E139" s="303"/>
      <c r="F139" s="303"/>
      <c r="G139" s="572"/>
      <c r="H139" s="572"/>
      <c r="I139" s="301"/>
      <c r="J139" s="301"/>
      <c r="K139" s="301"/>
      <c r="L139" s="275"/>
    </row>
    <row r="140" spans="1:12" s="159" customFormat="1" ht="12.75" hidden="1" customHeight="1">
      <c r="A140" s="275"/>
      <c r="B140" s="301"/>
      <c r="C140" s="302"/>
      <c r="D140" s="303"/>
      <c r="E140" s="303"/>
      <c r="F140" s="303"/>
      <c r="G140" s="572"/>
      <c r="H140" s="572"/>
      <c r="I140" s="301"/>
      <c r="J140" s="301"/>
      <c r="K140" s="301"/>
      <c r="L140" s="275"/>
    </row>
    <row r="141" spans="1:12" s="159" customFormat="1" ht="12.75" hidden="1" customHeight="1">
      <c r="A141" s="275"/>
      <c r="B141" s="301"/>
      <c r="C141" s="302"/>
      <c r="D141" s="303"/>
      <c r="E141" s="303"/>
      <c r="F141" s="303"/>
      <c r="G141" s="572"/>
      <c r="H141" s="572"/>
      <c r="I141" s="301"/>
      <c r="J141" s="301"/>
      <c r="K141" s="301"/>
      <c r="L141" s="275"/>
    </row>
    <row r="142" spans="1:12" s="159" customFormat="1" ht="12.75" hidden="1" customHeight="1">
      <c r="A142" s="275"/>
      <c r="B142" s="301"/>
      <c r="C142" s="302"/>
      <c r="D142" s="303"/>
      <c r="E142" s="303"/>
      <c r="F142" s="303"/>
      <c r="G142" s="572"/>
      <c r="H142" s="572"/>
      <c r="I142" s="301"/>
      <c r="J142" s="301"/>
      <c r="K142" s="301"/>
      <c r="L142" s="275"/>
    </row>
    <row r="143" spans="1:12" s="159" customFormat="1" ht="12.75" hidden="1" customHeight="1">
      <c r="A143" s="275"/>
      <c r="B143" s="301"/>
      <c r="C143" s="302"/>
      <c r="D143" s="303"/>
      <c r="E143" s="303"/>
      <c r="F143" s="303"/>
      <c r="G143" s="572"/>
      <c r="H143" s="572"/>
      <c r="I143" s="301"/>
      <c r="J143" s="301"/>
      <c r="K143" s="301"/>
      <c r="L143" s="275"/>
    </row>
    <row r="144" spans="1:12" s="159" customFormat="1" ht="12.75" hidden="1" customHeight="1">
      <c r="A144" s="275"/>
      <c r="B144" s="301"/>
      <c r="C144" s="302"/>
      <c r="D144" s="303"/>
      <c r="E144" s="303"/>
      <c r="F144" s="303"/>
      <c r="G144" s="572"/>
      <c r="H144" s="572"/>
      <c r="I144" s="301"/>
      <c r="J144" s="301"/>
      <c r="K144" s="301"/>
      <c r="L144" s="275"/>
    </row>
    <row r="145" spans="1:12" s="159" customFormat="1" ht="12.75" hidden="1" customHeight="1">
      <c r="A145" s="275"/>
      <c r="B145" s="301"/>
      <c r="C145" s="302"/>
      <c r="D145" s="303"/>
      <c r="E145" s="303"/>
      <c r="F145" s="303"/>
      <c r="G145" s="572"/>
      <c r="H145" s="572"/>
      <c r="I145" s="301"/>
      <c r="J145" s="301"/>
      <c r="K145" s="301"/>
      <c r="L145" s="275"/>
    </row>
    <row r="146" spans="1:12" s="159" customFormat="1" ht="12.75" hidden="1" customHeight="1">
      <c r="A146" s="275"/>
      <c r="B146" s="301"/>
      <c r="C146" s="302"/>
      <c r="D146" s="303"/>
      <c r="E146" s="303"/>
      <c r="F146" s="303"/>
      <c r="G146" s="572"/>
      <c r="H146" s="572"/>
      <c r="I146" s="301"/>
      <c r="J146" s="301"/>
      <c r="K146" s="301"/>
      <c r="L146" s="275"/>
    </row>
    <row r="147" spans="1:12" s="159" customFormat="1" ht="12.75" hidden="1" customHeight="1">
      <c r="A147" s="275"/>
      <c r="B147" s="301"/>
      <c r="C147" s="302"/>
      <c r="D147" s="303"/>
      <c r="E147" s="303"/>
      <c r="F147" s="303"/>
      <c r="G147" s="572"/>
      <c r="H147" s="572"/>
      <c r="I147" s="301"/>
      <c r="J147" s="301"/>
      <c r="K147" s="301"/>
      <c r="L147" s="275"/>
    </row>
    <row r="148" spans="1:12" s="159" customFormat="1" ht="12.75" hidden="1" customHeight="1">
      <c r="A148" s="275"/>
      <c r="B148" s="301"/>
      <c r="C148" s="302"/>
      <c r="D148" s="303"/>
      <c r="E148" s="303"/>
      <c r="F148" s="303"/>
      <c r="G148" s="572"/>
      <c r="H148" s="572"/>
      <c r="I148" s="301"/>
      <c r="J148" s="301"/>
      <c r="K148" s="301"/>
      <c r="L148" s="275"/>
    </row>
    <row r="149" spans="1:12" s="159" customFormat="1" ht="12.75" hidden="1" customHeight="1">
      <c r="A149" s="275"/>
      <c r="B149" s="301"/>
      <c r="C149" s="302"/>
      <c r="D149" s="303"/>
      <c r="E149" s="303"/>
      <c r="F149" s="303"/>
      <c r="G149" s="572"/>
      <c r="H149" s="572"/>
      <c r="I149" s="301"/>
      <c r="J149" s="301"/>
      <c r="K149" s="301"/>
      <c r="L149" s="275"/>
    </row>
    <row r="150" spans="1:12" s="159" customFormat="1" ht="12.75" hidden="1" customHeight="1">
      <c r="A150" s="275"/>
      <c r="B150" s="301"/>
      <c r="C150" s="302"/>
      <c r="D150" s="303"/>
      <c r="E150" s="303"/>
      <c r="F150" s="303"/>
      <c r="G150" s="572"/>
      <c r="H150" s="572"/>
      <c r="I150" s="301"/>
      <c r="J150" s="301"/>
      <c r="K150" s="301"/>
      <c r="L150" s="275"/>
    </row>
    <row r="151" spans="1:12" s="159" customFormat="1" ht="12.75" hidden="1" customHeight="1">
      <c r="A151" s="275"/>
      <c r="B151" s="301"/>
      <c r="C151" s="302"/>
      <c r="D151" s="303"/>
      <c r="E151" s="303"/>
      <c r="F151" s="303"/>
      <c r="G151" s="572"/>
      <c r="H151" s="572"/>
      <c r="I151" s="301"/>
      <c r="J151" s="301"/>
      <c r="K151" s="301"/>
      <c r="L151" s="275"/>
    </row>
    <row r="152" spans="1:12" s="159" customFormat="1" ht="12.75" hidden="1" customHeight="1">
      <c r="A152" s="275"/>
      <c r="B152" s="301"/>
      <c r="C152" s="302"/>
      <c r="D152" s="303"/>
      <c r="E152" s="303"/>
      <c r="F152" s="303"/>
      <c r="G152" s="572"/>
      <c r="H152" s="572"/>
      <c r="I152" s="301"/>
      <c r="J152" s="301"/>
      <c r="K152" s="301"/>
      <c r="L152" s="275"/>
    </row>
    <row r="153" spans="1:12" s="159" customFormat="1" ht="12.75" hidden="1" customHeight="1">
      <c r="A153" s="275"/>
      <c r="B153" s="301"/>
      <c r="C153" s="302"/>
      <c r="D153" s="303"/>
      <c r="E153" s="303"/>
      <c r="F153" s="303"/>
      <c r="G153" s="572"/>
      <c r="H153" s="572"/>
      <c r="I153" s="301"/>
      <c r="J153" s="301"/>
      <c r="K153" s="301"/>
      <c r="L153" s="275"/>
    </row>
    <row r="154" spans="1:12" s="159" customFormat="1" ht="12.75" hidden="1" customHeight="1">
      <c r="A154" s="275"/>
      <c r="B154" s="301"/>
      <c r="C154" s="302"/>
      <c r="D154" s="303"/>
      <c r="E154" s="303"/>
      <c r="F154" s="303"/>
      <c r="G154" s="572"/>
      <c r="H154" s="572"/>
      <c r="I154" s="301"/>
      <c r="J154" s="301"/>
      <c r="K154" s="301"/>
      <c r="L154" s="275"/>
    </row>
    <row r="155" spans="1:12" s="159" customFormat="1" ht="12.75" hidden="1" customHeight="1">
      <c r="A155" s="275"/>
      <c r="B155" s="301"/>
      <c r="C155" s="302"/>
      <c r="D155" s="303"/>
      <c r="E155" s="303"/>
      <c r="F155" s="303"/>
      <c r="G155" s="572"/>
      <c r="H155" s="572"/>
      <c r="I155" s="301"/>
      <c r="J155" s="301"/>
      <c r="K155" s="301"/>
      <c r="L155" s="275"/>
    </row>
    <row r="156" spans="1:12" s="159" customFormat="1" ht="12.75" hidden="1" customHeight="1">
      <c r="A156" s="275"/>
      <c r="B156" s="301"/>
      <c r="C156" s="302"/>
      <c r="D156" s="303"/>
      <c r="E156" s="303"/>
      <c r="F156" s="303"/>
      <c r="G156" s="572"/>
      <c r="H156" s="572"/>
      <c r="I156" s="301"/>
      <c r="J156" s="301"/>
      <c r="K156" s="301"/>
      <c r="L156" s="275"/>
    </row>
    <row r="157" spans="1:12" s="160" customFormat="1" ht="12.75" hidden="1" customHeight="1">
      <c r="A157" s="273"/>
      <c r="B157" s="296"/>
      <c r="C157" s="302"/>
      <c r="D157" s="304"/>
      <c r="E157" s="304"/>
      <c r="F157" s="304"/>
      <c r="G157" s="572"/>
      <c r="H157" s="572"/>
      <c r="I157" s="296"/>
      <c r="J157" s="296"/>
      <c r="K157" s="296"/>
      <c r="L157" s="273"/>
    </row>
    <row r="158" spans="1:12" s="160" customFormat="1" ht="12.75" hidden="1" customHeight="1">
      <c r="A158" s="273"/>
      <c r="B158" s="296"/>
      <c r="C158" s="302"/>
      <c r="D158" s="304"/>
      <c r="E158" s="304"/>
      <c r="F158" s="304"/>
      <c r="G158" s="572"/>
      <c r="H158" s="572"/>
      <c r="I158" s="296"/>
      <c r="J158" s="296"/>
      <c r="K158" s="296"/>
      <c r="L158" s="273"/>
    </row>
    <row r="159" spans="1:12" s="160" customFormat="1" ht="12.75" hidden="1" customHeight="1">
      <c r="A159" s="273"/>
      <c r="B159" s="296"/>
      <c r="C159" s="302"/>
      <c r="D159" s="304"/>
      <c r="E159" s="304"/>
      <c r="F159" s="304"/>
      <c r="G159" s="572"/>
      <c r="H159" s="572"/>
      <c r="I159" s="296"/>
      <c r="J159" s="296"/>
      <c r="K159" s="296"/>
      <c r="L159" s="273"/>
    </row>
    <row r="160" spans="1:12" s="160" customFormat="1" ht="12.75" hidden="1" customHeight="1">
      <c r="A160" s="273"/>
      <c r="B160" s="296"/>
      <c r="C160" s="302"/>
      <c r="D160" s="304"/>
      <c r="E160" s="304"/>
      <c r="F160" s="304"/>
      <c r="G160" s="572"/>
      <c r="H160" s="572"/>
      <c r="I160" s="296"/>
      <c r="J160" s="296"/>
      <c r="K160" s="296"/>
      <c r="L160" s="273"/>
    </row>
    <row r="161" spans="1:12" s="159" customFormat="1" ht="12.75" hidden="1" customHeight="1">
      <c r="A161" s="275"/>
      <c r="B161" s="301"/>
      <c r="C161" s="302"/>
      <c r="D161" s="303"/>
      <c r="E161" s="303"/>
      <c r="F161" s="303"/>
      <c r="G161" s="572"/>
      <c r="H161" s="572"/>
      <c r="I161" s="301"/>
      <c r="J161" s="301"/>
      <c r="K161" s="301"/>
      <c r="L161" s="275"/>
    </row>
    <row r="162" spans="1:12" s="159" customFormat="1" ht="12.75" hidden="1" customHeight="1">
      <c r="A162" s="275"/>
      <c r="B162" s="301"/>
      <c r="C162" s="302"/>
      <c r="D162" s="303"/>
      <c r="E162" s="303"/>
      <c r="F162" s="303"/>
      <c r="G162" s="572"/>
      <c r="H162" s="572"/>
      <c r="I162" s="301"/>
      <c r="J162" s="301"/>
      <c r="K162" s="301"/>
      <c r="L162" s="275"/>
    </row>
    <row r="163" spans="1:12" s="159" customFormat="1" ht="12.75" hidden="1" customHeight="1">
      <c r="A163" s="275"/>
      <c r="B163" s="301"/>
      <c r="C163" s="302"/>
      <c r="D163" s="303"/>
      <c r="E163" s="303"/>
      <c r="F163" s="303"/>
      <c r="G163" s="572"/>
      <c r="H163" s="572"/>
      <c r="I163" s="301"/>
      <c r="J163" s="301"/>
      <c r="K163" s="301"/>
      <c r="L163" s="275"/>
    </row>
    <row r="164" spans="1:12" s="159" customFormat="1" ht="12.75" hidden="1" customHeight="1">
      <c r="A164" s="275"/>
      <c r="B164" s="301"/>
      <c r="C164" s="302"/>
      <c r="D164" s="303"/>
      <c r="E164" s="303"/>
      <c r="F164" s="303"/>
      <c r="G164" s="572"/>
      <c r="H164" s="572"/>
      <c r="I164" s="301"/>
      <c r="J164" s="301"/>
      <c r="K164" s="301"/>
      <c r="L164" s="275"/>
    </row>
    <row r="165" spans="1:12" s="159" customFormat="1" ht="12.75" hidden="1" customHeight="1">
      <c r="A165" s="275"/>
      <c r="B165" s="301"/>
      <c r="C165" s="302"/>
      <c r="D165" s="303"/>
      <c r="E165" s="303"/>
      <c r="F165" s="303"/>
      <c r="G165" s="572"/>
      <c r="H165" s="572"/>
      <c r="I165" s="301"/>
      <c r="J165" s="301"/>
      <c r="K165" s="301"/>
      <c r="L165" s="275"/>
    </row>
    <row r="166" spans="1:12" s="160" customFormat="1" ht="12.75" hidden="1" customHeight="1">
      <c r="A166" s="273"/>
      <c r="B166" s="296"/>
      <c r="C166" s="302"/>
      <c r="D166" s="304"/>
      <c r="E166" s="304"/>
      <c r="F166" s="304"/>
      <c r="G166" s="572"/>
      <c r="H166" s="572"/>
      <c r="I166" s="296"/>
      <c r="J166" s="296"/>
      <c r="K166" s="296"/>
      <c r="L166" s="273"/>
    </row>
    <row r="167" spans="1:12" s="160" customFormat="1" ht="12.75" hidden="1" customHeight="1">
      <c r="A167" s="273"/>
      <c r="B167" s="296"/>
      <c r="C167" s="302"/>
      <c r="D167" s="304"/>
      <c r="E167" s="304"/>
      <c r="F167" s="304"/>
      <c r="G167" s="572"/>
      <c r="H167" s="572"/>
      <c r="I167" s="296"/>
      <c r="J167" s="296"/>
      <c r="K167" s="296"/>
      <c r="L167" s="273"/>
    </row>
    <row r="168" spans="1:12" s="160" customFormat="1" ht="12.75" hidden="1" customHeight="1">
      <c r="A168" s="273"/>
      <c r="B168" s="296"/>
      <c r="C168" s="302"/>
      <c r="D168" s="304"/>
      <c r="E168" s="304"/>
      <c r="F168" s="304"/>
      <c r="G168" s="572"/>
      <c r="H168" s="572"/>
      <c r="I168" s="296"/>
      <c r="J168" s="296"/>
      <c r="K168" s="296"/>
      <c r="L168" s="273"/>
    </row>
    <row r="169" spans="1:12" s="160" customFormat="1" ht="12.75" hidden="1" customHeight="1">
      <c r="A169" s="273"/>
      <c r="B169" s="296"/>
      <c r="C169" s="302"/>
      <c r="D169" s="304"/>
      <c r="E169" s="304"/>
      <c r="F169" s="304"/>
      <c r="G169" s="572"/>
      <c r="H169" s="572"/>
      <c r="I169" s="296"/>
      <c r="J169" s="296"/>
      <c r="K169" s="296"/>
      <c r="L169" s="273"/>
    </row>
    <row r="170" spans="1:12" s="160" customFormat="1" ht="12.75" hidden="1" customHeight="1">
      <c r="A170" s="273"/>
      <c r="B170" s="296"/>
      <c r="C170" s="302"/>
      <c r="D170" s="304"/>
      <c r="E170" s="304"/>
      <c r="F170" s="304"/>
      <c r="G170" s="572"/>
      <c r="H170" s="572"/>
      <c r="I170" s="296"/>
      <c r="J170" s="296"/>
      <c r="K170" s="296"/>
      <c r="L170" s="273"/>
    </row>
    <row r="171" spans="1:12" s="160" customFormat="1" ht="12.75" hidden="1" customHeight="1">
      <c r="A171" s="273"/>
      <c r="B171" s="296"/>
      <c r="C171" s="302"/>
      <c r="D171" s="304"/>
      <c r="E171" s="304"/>
      <c r="F171" s="304"/>
      <c r="G171" s="572"/>
      <c r="H171" s="572"/>
      <c r="I171" s="296"/>
      <c r="J171" s="296"/>
      <c r="K171" s="296"/>
      <c r="L171" s="273"/>
    </row>
    <row r="172" spans="1:12" s="160" customFormat="1" ht="12.75" hidden="1" customHeight="1">
      <c r="A172" s="273"/>
      <c r="B172" s="296"/>
      <c r="C172" s="302"/>
      <c r="D172" s="304"/>
      <c r="E172" s="304"/>
      <c r="F172" s="304"/>
      <c r="G172" s="572"/>
      <c r="H172" s="572"/>
      <c r="I172" s="296"/>
      <c r="J172" s="296"/>
      <c r="K172" s="296"/>
      <c r="L172" s="273"/>
    </row>
    <row r="173" spans="1:12" s="160" customFormat="1" ht="12.75" hidden="1" customHeight="1">
      <c r="A173" s="273"/>
      <c r="B173" s="296"/>
      <c r="C173" s="302"/>
      <c r="D173" s="304"/>
      <c r="E173" s="304"/>
      <c r="F173" s="304"/>
      <c r="G173" s="572"/>
      <c r="H173" s="572"/>
      <c r="I173" s="296"/>
      <c r="J173" s="296"/>
      <c r="K173" s="296"/>
      <c r="L173" s="273"/>
    </row>
    <row r="174" spans="1:12" s="159" customFormat="1" ht="12.75" hidden="1" customHeight="1">
      <c r="A174" s="275"/>
      <c r="B174" s="301"/>
      <c r="C174" s="302"/>
      <c r="D174" s="303"/>
      <c r="E174" s="303"/>
      <c r="F174" s="303"/>
      <c r="G174" s="572"/>
      <c r="H174" s="572"/>
      <c r="I174" s="301"/>
      <c r="J174" s="301"/>
      <c r="K174" s="301"/>
      <c r="L174" s="275"/>
    </row>
    <row r="175" spans="1:12" s="159" customFormat="1" ht="12.75" hidden="1" customHeight="1">
      <c r="A175" s="275"/>
      <c r="B175" s="301"/>
      <c r="C175" s="302"/>
      <c r="D175" s="303"/>
      <c r="E175" s="303"/>
      <c r="F175" s="303"/>
      <c r="G175" s="572"/>
      <c r="H175" s="572"/>
      <c r="I175" s="301"/>
      <c r="J175" s="301"/>
      <c r="K175" s="301"/>
      <c r="L175" s="275"/>
    </row>
    <row r="176" spans="1:12" s="159" customFormat="1" ht="12.75" hidden="1" customHeight="1">
      <c r="A176" s="275"/>
      <c r="B176" s="301"/>
      <c r="C176" s="302"/>
      <c r="D176" s="303"/>
      <c r="E176" s="303"/>
      <c r="F176" s="303"/>
      <c r="G176" s="572"/>
      <c r="H176" s="572"/>
      <c r="I176" s="301"/>
      <c r="J176" s="301"/>
      <c r="K176" s="301"/>
      <c r="L176" s="275"/>
    </row>
    <row r="177" spans="1:12" s="159" customFormat="1" ht="12.75" hidden="1" customHeight="1">
      <c r="A177" s="275"/>
      <c r="B177" s="301"/>
      <c r="C177" s="302"/>
      <c r="D177" s="303"/>
      <c r="E177" s="303"/>
      <c r="F177" s="303"/>
      <c r="G177" s="572"/>
      <c r="H177" s="572"/>
      <c r="I177" s="301"/>
      <c r="J177" s="301"/>
      <c r="K177" s="301"/>
      <c r="L177" s="275"/>
    </row>
    <row r="178" spans="1:12" s="159" customFormat="1" ht="12.75" hidden="1" customHeight="1">
      <c r="A178" s="275"/>
      <c r="B178" s="301"/>
      <c r="C178" s="302"/>
      <c r="D178" s="303"/>
      <c r="E178" s="303"/>
      <c r="F178" s="303"/>
      <c r="G178" s="572"/>
      <c r="H178" s="572"/>
      <c r="I178" s="301"/>
      <c r="J178" s="301"/>
      <c r="K178" s="301"/>
      <c r="L178" s="275"/>
    </row>
    <row r="179" spans="1:12" s="159" customFormat="1" ht="12.75" hidden="1" customHeight="1">
      <c r="A179" s="275"/>
      <c r="B179" s="301"/>
      <c r="C179" s="302"/>
      <c r="D179" s="303"/>
      <c r="E179" s="303"/>
      <c r="F179" s="303"/>
      <c r="G179" s="572"/>
      <c r="H179" s="572"/>
      <c r="I179" s="301"/>
      <c r="J179" s="301"/>
      <c r="K179" s="301"/>
      <c r="L179" s="275"/>
    </row>
    <row r="180" spans="1:12" s="160" customFormat="1" ht="12.75" hidden="1" customHeight="1">
      <c r="A180" s="273"/>
      <c r="B180" s="296"/>
      <c r="C180" s="302"/>
      <c r="D180" s="304"/>
      <c r="E180" s="304"/>
      <c r="F180" s="304"/>
      <c r="G180" s="572"/>
      <c r="H180" s="572"/>
      <c r="I180" s="296"/>
      <c r="J180" s="296"/>
      <c r="K180" s="296"/>
      <c r="L180" s="273"/>
    </row>
    <row r="181" spans="1:12" s="159" customFormat="1" ht="12.75" hidden="1" customHeight="1">
      <c r="A181" s="275"/>
      <c r="B181" s="301"/>
      <c r="C181" s="302"/>
      <c r="D181" s="303"/>
      <c r="E181" s="303"/>
      <c r="F181" s="303"/>
      <c r="G181" s="572"/>
      <c r="H181" s="572"/>
      <c r="I181" s="301"/>
      <c r="J181" s="301"/>
      <c r="K181" s="301"/>
      <c r="L181" s="275"/>
    </row>
    <row r="182" spans="1:12" s="160" customFormat="1" ht="12.75" hidden="1" customHeight="1">
      <c r="A182" s="273"/>
      <c r="B182" s="296"/>
      <c r="C182" s="302"/>
      <c r="D182" s="304"/>
      <c r="E182" s="304"/>
      <c r="F182" s="304"/>
      <c r="G182" s="572"/>
      <c r="H182" s="572"/>
      <c r="I182" s="296"/>
      <c r="J182" s="296"/>
      <c r="K182" s="296"/>
      <c r="L182" s="273"/>
    </row>
    <row r="183" spans="1:12" s="159" customFormat="1" ht="12.75" hidden="1" customHeight="1">
      <c r="A183" s="275"/>
      <c r="B183" s="301"/>
      <c r="C183" s="302"/>
      <c r="D183" s="303"/>
      <c r="E183" s="303"/>
      <c r="F183" s="303"/>
      <c r="G183" s="572"/>
      <c r="H183" s="572"/>
      <c r="I183" s="301"/>
      <c r="J183" s="301"/>
      <c r="K183" s="301"/>
      <c r="L183" s="275"/>
    </row>
    <row r="184" spans="1:12" s="160" customFormat="1" ht="12.75" hidden="1" customHeight="1">
      <c r="A184" s="273"/>
      <c r="B184" s="296"/>
      <c r="C184" s="302"/>
      <c r="D184" s="304"/>
      <c r="E184" s="304"/>
      <c r="F184" s="304"/>
      <c r="G184" s="572"/>
      <c r="H184" s="572"/>
      <c r="I184" s="296"/>
      <c r="J184" s="296"/>
      <c r="K184" s="296"/>
      <c r="L184" s="273"/>
    </row>
    <row r="185" spans="1:12" s="159" customFormat="1" ht="12.75" hidden="1" customHeight="1">
      <c r="A185" s="275"/>
      <c r="B185" s="301"/>
      <c r="C185" s="302"/>
      <c r="D185" s="303"/>
      <c r="E185" s="303"/>
      <c r="F185" s="303"/>
      <c r="G185" s="572"/>
      <c r="H185" s="572"/>
      <c r="I185" s="301"/>
      <c r="J185" s="301"/>
      <c r="K185" s="301"/>
      <c r="L185" s="275"/>
    </row>
    <row r="186" spans="1:12" s="160" customFormat="1" ht="12.75" hidden="1" customHeight="1">
      <c r="A186" s="273"/>
      <c r="B186" s="296"/>
      <c r="C186" s="302"/>
      <c r="D186" s="304"/>
      <c r="E186" s="304"/>
      <c r="F186" s="304"/>
      <c r="G186" s="572"/>
      <c r="H186" s="572"/>
      <c r="I186" s="296"/>
      <c r="J186" s="296"/>
      <c r="K186" s="296"/>
      <c r="L186" s="273"/>
    </row>
    <row r="187" spans="1:12" s="159" customFormat="1" ht="12.75" hidden="1" customHeight="1">
      <c r="A187" s="275"/>
      <c r="B187" s="301"/>
      <c r="C187" s="302"/>
      <c r="D187" s="303"/>
      <c r="E187" s="303"/>
      <c r="F187" s="303"/>
      <c r="G187" s="572"/>
      <c r="H187" s="572"/>
      <c r="I187" s="301"/>
      <c r="J187" s="301"/>
      <c r="K187" s="301"/>
      <c r="L187" s="275"/>
    </row>
    <row r="188" spans="1:12" s="159" customFormat="1" ht="12.75" hidden="1" customHeight="1">
      <c r="A188" s="275"/>
      <c r="B188" s="301"/>
      <c r="C188" s="302"/>
      <c r="D188" s="303"/>
      <c r="E188" s="303"/>
      <c r="F188" s="303"/>
      <c r="G188" s="572"/>
      <c r="H188" s="572"/>
      <c r="I188" s="301"/>
      <c r="J188" s="301"/>
      <c r="K188" s="301"/>
      <c r="L188" s="275"/>
    </row>
    <row r="189" spans="1:12" s="160" customFormat="1" ht="12.75" hidden="1" customHeight="1">
      <c r="A189" s="273"/>
      <c r="B189" s="296"/>
      <c r="C189" s="302"/>
      <c r="D189" s="304"/>
      <c r="E189" s="304"/>
      <c r="F189" s="304"/>
      <c r="G189" s="572"/>
      <c r="H189" s="572"/>
      <c r="I189" s="296"/>
      <c r="J189" s="296"/>
      <c r="K189" s="296"/>
      <c r="L189" s="273"/>
    </row>
    <row r="190" spans="1:12" s="159" customFormat="1" ht="12.75" hidden="1" customHeight="1">
      <c r="A190" s="275"/>
      <c r="B190" s="301"/>
      <c r="C190" s="302"/>
      <c r="D190" s="303"/>
      <c r="E190" s="303"/>
      <c r="F190" s="303"/>
      <c r="G190" s="572"/>
      <c r="H190" s="572"/>
      <c r="I190" s="301"/>
      <c r="J190" s="301"/>
      <c r="K190" s="301"/>
      <c r="L190" s="275"/>
    </row>
    <row r="191" spans="1:12" s="160" customFormat="1" ht="12.75" hidden="1" customHeight="1">
      <c r="A191" s="273"/>
      <c r="B191" s="296"/>
      <c r="C191" s="302"/>
      <c r="D191" s="304"/>
      <c r="E191" s="304"/>
      <c r="F191" s="304"/>
      <c r="G191" s="572"/>
      <c r="H191" s="572"/>
      <c r="I191" s="296"/>
      <c r="J191" s="296"/>
      <c r="K191" s="296"/>
      <c r="L191" s="273"/>
    </row>
    <row r="192" spans="1:12" s="159" customFormat="1" ht="12.75" hidden="1" customHeight="1">
      <c r="A192" s="275"/>
      <c r="B192" s="301"/>
      <c r="C192" s="302"/>
      <c r="D192" s="303"/>
      <c r="E192" s="303"/>
      <c r="F192" s="303"/>
      <c r="G192" s="572"/>
      <c r="H192" s="572"/>
      <c r="I192" s="301"/>
      <c r="J192" s="301"/>
      <c r="K192" s="301"/>
      <c r="L192" s="275"/>
    </row>
    <row r="193" spans="1:12" s="160" customFormat="1" ht="12.75" hidden="1" customHeight="1">
      <c r="A193" s="273"/>
      <c r="B193" s="296"/>
      <c r="C193" s="302"/>
      <c r="D193" s="304"/>
      <c r="E193" s="304"/>
      <c r="F193" s="304"/>
      <c r="G193" s="572"/>
      <c r="H193" s="572"/>
      <c r="I193" s="296"/>
      <c r="J193" s="296"/>
      <c r="K193" s="296"/>
      <c r="L193" s="273"/>
    </row>
    <row r="194" spans="1:12" s="160" customFormat="1" ht="12.75" hidden="1" customHeight="1">
      <c r="A194" s="273"/>
      <c r="B194" s="296"/>
      <c r="C194" s="302"/>
      <c r="D194" s="304"/>
      <c r="E194" s="304"/>
      <c r="F194" s="304"/>
      <c r="G194" s="572"/>
      <c r="H194" s="572"/>
      <c r="I194" s="296"/>
      <c r="J194" s="296"/>
      <c r="K194" s="296"/>
      <c r="L194" s="273"/>
    </row>
    <row r="195" spans="1:12" s="160" customFormat="1" ht="12.75" hidden="1" customHeight="1">
      <c r="A195" s="273"/>
      <c r="B195" s="296"/>
      <c r="C195" s="302"/>
      <c r="D195" s="304"/>
      <c r="E195" s="304"/>
      <c r="F195" s="304"/>
      <c r="G195" s="572"/>
      <c r="H195" s="572"/>
      <c r="I195" s="296"/>
      <c r="J195" s="296"/>
      <c r="K195" s="296"/>
      <c r="L195" s="273"/>
    </row>
    <row r="196" spans="1:12" s="160" customFormat="1" ht="12.75" hidden="1" customHeight="1">
      <c r="A196" s="273"/>
      <c r="B196" s="296"/>
      <c r="C196" s="302"/>
      <c r="D196" s="304"/>
      <c r="E196" s="304"/>
      <c r="F196" s="304"/>
      <c r="G196" s="572"/>
      <c r="H196" s="572"/>
      <c r="I196" s="296"/>
      <c r="J196" s="296"/>
      <c r="K196" s="296"/>
      <c r="L196" s="273"/>
    </row>
    <row r="197" spans="1:12" s="159" customFormat="1" ht="12.75" hidden="1" customHeight="1">
      <c r="A197" s="275"/>
      <c r="B197" s="301"/>
      <c r="C197" s="302"/>
      <c r="D197" s="303"/>
      <c r="E197" s="303"/>
      <c r="F197" s="303"/>
      <c r="G197" s="572"/>
      <c r="H197" s="572"/>
      <c r="I197" s="301"/>
      <c r="J197" s="301"/>
      <c r="K197" s="301"/>
      <c r="L197" s="275"/>
    </row>
    <row r="198" spans="1:12" s="160" customFormat="1" ht="12.75" hidden="1" customHeight="1">
      <c r="A198" s="273"/>
      <c r="B198" s="296"/>
      <c r="C198" s="302"/>
      <c r="D198" s="304"/>
      <c r="E198" s="304"/>
      <c r="F198" s="304"/>
      <c r="G198" s="572"/>
      <c r="H198" s="572"/>
      <c r="I198" s="296"/>
      <c r="J198" s="296"/>
      <c r="K198" s="296"/>
      <c r="L198" s="273"/>
    </row>
    <row r="199" spans="1:12" s="160" customFormat="1" ht="12.75" hidden="1" customHeight="1">
      <c r="A199" s="273"/>
      <c r="B199" s="296"/>
      <c r="C199" s="302"/>
      <c r="D199" s="304"/>
      <c r="E199" s="304"/>
      <c r="F199" s="304"/>
      <c r="G199" s="572"/>
      <c r="H199" s="572"/>
      <c r="I199" s="296"/>
      <c r="J199" s="296"/>
      <c r="K199" s="296"/>
      <c r="L199" s="273"/>
    </row>
    <row r="200" spans="1:12" s="159" customFormat="1" ht="12.75" hidden="1" customHeight="1">
      <c r="A200" s="275"/>
      <c r="B200" s="301"/>
      <c r="C200" s="302"/>
      <c r="D200" s="303"/>
      <c r="E200" s="303"/>
      <c r="F200" s="303"/>
      <c r="G200" s="572"/>
      <c r="H200" s="572"/>
      <c r="I200" s="301"/>
      <c r="J200" s="301"/>
      <c r="K200" s="301"/>
      <c r="L200" s="275"/>
    </row>
    <row r="201" spans="1:12" s="160" customFormat="1" ht="12.75" hidden="1" customHeight="1">
      <c r="A201" s="273"/>
      <c r="B201" s="296"/>
      <c r="C201" s="302"/>
      <c r="D201" s="304"/>
      <c r="E201" s="304"/>
      <c r="F201" s="304"/>
      <c r="G201" s="572"/>
      <c r="H201" s="572"/>
      <c r="I201" s="296"/>
      <c r="J201" s="296"/>
      <c r="K201" s="296"/>
      <c r="L201" s="273"/>
    </row>
    <row r="202" spans="1:12" s="160" customFormat="1" ht="12.75" hidden="1" customHeight="1">
      <c r="A202" s="273"/>
      <c r="B202" s="296"/>
      <c r="C202" s="302"/>
      <c r="D202" s="304"/>
      <c r="E202" s="304"/>
      <c r="F202" s="304"/>
      <c r="G202" s="572"/>
      <c r="H202" s="572"/>
      <c r="I202" s="296"/>
      <c r="J202" s="296"/>
      <c r="K202" s="296"/>
      <c r="L202" s="273"/>
    </row>
    <row r="203" spans="1:12" s="160" customFormat="1" ht="12.75" hidden="1" customHeight="1">
      <c r="A203" s="273"/>
      <c r="B203" s="296"/>
      <c r="C203" s="302"/>
      <c r="D203" s="304"/>
      <c r="E203" s="304"/>
      <c r="F203" s="304"/>
      <c r="G203" s="572"/>
      <c r="H203" s="572"/>
      <c r="I203" s="296"/>
      <c r="J203" s="296"/>
      <c r="K203" s="296"/>
      <c r="L203" s="273"/>
    </row>
    <row r="204" spans="1:12" s="160" customFormat="1" ht="12.75" hidden="1" customHeight="1">
      <c r="A204" s="273"/>
      <c r="B204" s="296"/>
      <c r="C204" s="302"/>
      <c r="D204" s="304"/>
      <c r="E204" s="304"/>
      <c r="F204" s="304"/>
      <c r="G204" s="572"/>
      <c r="H204" s="572"/>
      <c r="I204" s="296"/>
      <c r="J204" s="296"/>
      <c r="K204" s="296"/>
      <c r="L204" s="273"/>
    </row>
    <row r="205" spans="1:12" s="159" customFormat="1" ht="12.75" hidden="1" customHeight="1">
      <c r="A205" s="275"/>
      <c r="B205" s="301"/>
      <c r="C205" s="302"/>
      <c r="D205" s="303"/>
      <c r="E205" s="303"/>
      <c r="F205" s="303"/>
      <c r="G205" s="572"/>
      <c r="H205" s="572"/>
      <c r="I205" s="301"/>
      <c r="J205" s="301"/>
      <c r="K205" s="301"/>
      <c r="L205" s="275"/>
    </row>
    <row r="206" spans="1:12" s="160" customFormat="1" ht="12.75" hidden="1" customHeight="1">
      <c r="A206" s="273"/>
      <c r="B206" s="296"/>
      <c r="C206" s="302"/>
      <c r="D206" s="304"/>
      <c r="E206" s="304"/>
      <c r="F206" s="304"/>
      <c r="G206" s="572"/>
      <c r="H206" s="572"/>
      <c r="I206" s="296"/>
      <c r="J206" s="296"/>
      <c r="K206" s="296"/>
      <c r="L206" s="273"/>
    </row>
    <row r="207" spans="1:12" s="160" customFormat="1" ht="12.75" hidden="1" customHeight="1">
      <c r="A207" s="273"/>
      <c r="B207" s="296"/>
      <c r="C207" s="302"/>
      <c r="D207" s="304"/>
      <c r="E207" s="304"/>
      <c r="F207" s="304"/>
      <c r="G207" s="572"/>
      <c r="H207" s="572"/>
      <c r="I207" s="296"/>
      <c r="J207" s="296"/>
      <c r="K207" s="296"/>
      <c r="L207" s="273"/>
    </row>
    <row r="208" spans="1:12" s="159" customFormat="1" ht="12.75" hidden="1" customHeight="1">
      <c r="A208" s="275"/>
      <c r="B208" s="301"/>
      <c r="C208" s="302"/>
      <c r="D208" s="303"/>
      <c r="E208" s="303"/>
      <c r="F208" s="303"/>
      <c r="G208" s="572"/>
      <c r="H208" s="572"/>
      <c r="I208" s="301"/>
      <c r="J208" s="301"/>
      <c r="K208" s="301"/>
      <c r="L208" s="275"/>
    </row>
    <row r="209" spans="1:12" s="159" customFormat="1" ht="12.75" hidden="1" customHeight="1">
      <c r="A209" s="275"/>
      <c r="B209" s="301"/>
      <c r="C209" s="302"/>
      <c r="D209" s="303"/>
      <c r="E209" s="303"/>
      <c r="F209" s="303"/>
      <c r="G209" s="572"/>
      <c r="H209" s="572"/>
      <c r="I209" s="301"/>
      <c r="J209" s="301"/>
      <c r="K209" s="301"/>
      <c r="L209" s="275"/>
    </row>
    <row r="210" spans="1:12" s="160" customFormat="1" ht="12.75" hidden="1" customHeight="1">
      <c r="A210" s="273"/>
      <c r="B210" s="296"/>
      <c r="C210" s="302"/>
      <c r="D210" s="304"/>
      <c r="E210" s="304"/>
      <c r="F210" s="304"/>
      <c r="G210" s="572"/>
      <c r="H210" s="572"/>
      <c r="I210" s="296"/>
      <c r="J210" s="296"/>
      <c r="K210" s="296"/>
      <c r="L210" s="273"/>
    </row>
    <row r="211" spans="1:12" s="160" customFormat="1" ht="12.75" hidden="1" customHeight="1">
      <c r="A211" s="273"/>
      <c r="B211" s="296"/>
      <c r="C211" s="302"/>
      <c r="D211" s="304"/>
      <c r="E211" s="304"/>
      <c r="F211" s="304"/>
      <c r="G211" s="572"/>
      <c r="H211" s="572"/>
      <c r="I211" s="296"/>
      <c r="J211" s="296"/>
      <c r="K211" s="296"/>
      <c r="L211" s="273"/>
    </row>
    <row r="212" spans="1:12" s="160" customFormat="1" ht="12.75" hidden="1" customHeight="1">
      <c r="A212" s="273"/>
      <c r="B212" s="296"/>
      <c r="C212" s="302"/>
      <c r="D212" s="304"/>
      <c r="E212" s="304"/>
      <c r="F212" s="304"/>
      <c r="G212" s="572"/>
      <c r="H212" s="572"/>
      <c r="I212" s="296"/>
      <c r="J212" s="296"/>
      <c r="K212" s="296"/>
      <c r="L212" s="273"/>
    </row>
    <row r="213" spans="1:12" s="160" customFormat="1" ht="12.75" hidden="1" customHeight="1">
      <c r="A213" s="273"/>
      <c r="B213" s="296"/>
      <c r="C213" s="302"/>
      <c r="D213" s="304"/>
      <c r="E213" s="304"/>
      <c r="F213" s="304"/>
      <c r="G213" s="572"/>
      <c r="H213" s="572"/>
      <c r="I213" s="296"/>
      <c r="J213" s="296"/>
      <c r="K213" s="296"/>
      <c r="L213" s="273"/>
    </row>
    <row r="214" spans="1:12" s="160" customFormat="1" ht="12.75" hidden="1" customHeight="1">
      <c r="A214" s="273"/>
      <c r="B214" s="296"/>
      <c r="C214" s="302"/>
      <c r="D214" s="304"/>
      <c r="E214" s="304"/>
      <c r="F214" s="304"/>
      <c r="G214" s="572"/>
      <c r="H214" s="572"/>
      <c r="I214" s="296"/>
      <c r="J214" s="296"/>
      <c r="K214" s="296"/>
      <c r="L214" s="273"/>
    </row>
    <row r="215" spans="1:12" s="160" customFormat="1" ht="12.75" hidden="1" customHeight="1">
      <c r="A215" s="273"/>
      <c r="B215" s="296"/>
      <c r="C215" s="302"/>
      <c r="D215" s="304"/>
      <c r="E215" s="304"/>
      <c r="F215" s="304"/>
      <c r="G215" s="572"/>
      <c r="H215" s="572"/>
      <c r="I215" s="296"/>
      <c r="J215" s="296"/>
      <c r="K215" s="296"/>
      <c r="L215" s="273"/>
    </row>
    <row r="216" spans="1:12" s="160" customFormat="1" ht="12.75" hidden="1" customHeight="1">
      <c r="A216" s="273"/>
      <c r="B216" s="296"/>
      <c r="C216" s="302"/>
      <c r="D216" s="304"/>
      <c r="E216" s="304"/>
      <c r="F216" s="304"/>
      <c r="G216" s="572"/>
      <c r="H216" s="572"/>
      <c r="I216" s="296"/>
      <c r="J216" s="296"/>
      <c r="K216" s="296"/>
      <c r="L216" s="273"/>
    </row>
    <row r="217" spans="1:12" s="160" customFormat="1" ht="12.75" hidden="1" customHeight="1">
      <c r="A217" s="273"/>
      <c r="B217" s="296"/>
      <c r="C217" s="302"/>
      <c r="D217" s="304"/>
      <c r="E217" s="304"/>
      <c r="F217" s="304"/>
      <c r="G217" s="572"/>
      <c r="H217" s="572"/>
      <c r="I217" s="296"/>
      <c r="J217" s="296"/>
      <c r="K217" s="296"/>
      <c r="L217" s="273"/>
    </row>
    <row r="218" spans="1:12" s="160" customFormat="1" ht="12.75" hidden="1" customHeight="1">
      <c r="A218" s="273"/>
      <c r="B218" s="296"/>
      <c r="C218" s="302"/>
      <c r="D218" s="304"/>
      <c r="E218" s="304"/>
      <c r="F218" s="304"/>
      <c r="G218" s="572"/>
      <c r="H218" s="572"/>
      <c r="I218" s="296"/>
      <c r="J218" s="296"/>
      <c r="K218" s="296"/>
      <c r="L218" s="273"/>
    </row>
    <row r="219" spans="1:12" s="160" customFormat="1" ht="12.75" hidden="1" customHeight="1">
      <c r="A219" s="273"/>
      <c r="B219" s="296"/>
      <c r="C219" s="302"/>
      <c r="D219" s="304"/>
      <c r="E219" s="304"/>
      <c r="F219" s="304"/>
      <c r="G219" s="572"/>
      <c r="H219" s="572"/>
      <c r="I219" s="296"/>
      <c r="J219" s="296"/>
      <c r="K219" s="296"/>
      <c r="L219" s="273"/>
    </row>
    <row r="220" spans="1:12" s="160" customFormat="1" ht="12.75" hidden="1" customHeight="1">
      <c r="A220" s="273"/>
      <c r="B220" s="296"/>
      <c r="C220" s="302"/>
      <c r="D220" s="304"/>
      <c r="E220" s="304"/>
      <c r="F220" s="304"/>
      <c r="G220" s="572"/>
      <c r="H220" s="572"/>
      <c r="I220" s="296"/>
      <c r="J220" s="296"/>
      <c r="K220" s="296"/>
      <c r="L220" s="273"/>
    </row>
    <row r="221" spans="1:12" s="160" customFormat="1" ht="12.75" hidden="1" customHeight="1">
      <c r="A221" s="273"/>
      <c r="B221" s="296"/>
      <c r="C221" s="302"/>
      <c r="D221" s="304"/>
      <c r="E221" s="304"/>
      <c r="F221" s="304"/>
      <c r="G221" s="572"/>
      <c r="H221" s="572"/>
      <c r="I221" s="296"/>
      <c r="J221" s="296"/>
      <c r="K221" s="296"/>
      <c r="L221" s="273"/>
    </row>
    <row r="222" spans="1:12" s="160" customFormat="1" ht="12.75" hidden="1" customHeight="1">
      <c r="A222" s="273"/>
      <c r="B222" s="296"/>
      <c r="C222" s="302"/>
      <c r="D222" s="304"/>
      <c r="E222" s="304"/>
      <c r="F222" s="304"/>
      <c r="G222" s="572"/>
      <c r="H222" s="572"/>
      <c r="I222" s="296"/>
      <c r="J222" s="296"/>
      <c r="K222" s="296"/>
      <c r="L222" s="273"/>
    </row>
    <row r="223" spans="1:12" s="160" customFormat="1" ht="12.75" hidden="1" customHeight="1">
      <c r="A223" s="273"/>
      <c r="B223" s="296"/>
      <c r="C223" s="302"/>
      <c r="D223" s="304"/>
      <c r="E223" s="304"/>
      <c r="F223" s="304"/>
      <c r="G223" s="572"/>
      <c r="H223" s="572"/>
      <c r="I223" s="296"/>
      <c r="J223" s="296"/>
      <c r="K223" s="296"/>
      <c r="L223" s="273"/>
    </row>
    <row r="224" spans="1:12" s="160" customFormat="1" ht="12.75" hidden="1" customHeight="1">
      <c r="A224" s="273"/>
      <c r="B224" s="296"/>
      <c r="C224" s="302"/>
      <c r="D224" s="304"/>
      <c r="E224" s="304"/>
      <c r="F224" s="304"/>
      <c r="G224" s="572"/>
      <c r="H224" s="572"/>
      <c r="I224" s="296"/>
      <c r="J224" s="296"/>
      <c r="K224" s="296"/>
      <c r="L224" s="273"/>
    </row>
    <row r="225" spans="1:12" s="160" customFormat="1" ht="12.75" hidden="1" customHeight="1">
      <c r="A225" s="273"/>
      <c r="B225" s="296"/>
      <c r="C225" s="302"/>
      <c r="D225" s="304"/>
      <c r="E225" s="304"/>
      <c r="F225" s="304"/>
      <c r="G225" s="572"/>
      <c r="H225" s="572"/>
      <c r="I225" s="296"/>
      <c r="J225" s="296"/>
      <c r="K225" s="296"/>
      <c r="L225" s="273"/>
    </row>
    <row r="226" spans="1:12" s="160" customFormat="1" ht="12.75" hidden="1" customHeight="1">
      <c r="A226" s="273"/>
      <c r="B226" s="296"/>
      <c r="C226" s="302"/>
      <c r="D226" s="304"/>
      <c r="E226" s="304"/>
      <c r="F226" s="304"/>
      <c r="G226" s="572"/>
      <c r="H226" s="572"/>
      <c r="I226" s="296"/>
      <c r="J226" s="296"/>
      <c r="K226" s="296"/>
      <c r="L226" s="273"/>
    </row>
    <row r="227" spans="1:12" s="159" customFormat="1" ht="12.75" hidden="1" customHeight="1">
      <c r="A227" s="275"/>
      <c r="B227" s="301"/>
      <c r="C227" s="302"/>
      <c r="D227" s="303"/>
      <c r="E227" s="303"/>
      <c r="F227" s="303"/>
      <c r="G227" s="572"/>
      <c r="H227" s="572"/>
      <c r="I227" s="301"/>
      <c r="J227" s="301"/>
      <c r="K227" s="301"/>
      <c r="L227" s="275"/>
    </row>
    <row r="228" spans="1:12" s="160" customFormat="1" ht="12.75" hidden="1" customHeight="1">
      <c r="A228" s="273"/>
      <c r="B228" s="296"/>
      <c r="C228" s="302"/>
      <c r="D228" s="304"/>
      <c r="E228" s="304"/>
      <c r="F228" s="304"/>
      <c r="G228" s="572"/>
      <c r="H228" s="572"/>
      <c r="I228" s="296"/>
      <c r="J228" s="296"/>
      <c r="K228" s="296"/>
      <c r="L228" s="273"/>
    </row>
    <row r="229" spans="1:12" s="160" customFormat="1" ht="12.75" hidden="1" customHeight="1">
      <c r="A229" s="273"/>
      <c r="B229" s="296"/>
      <c r="C229" s="302"/>
      <c r="D229" s="304"/>
      <c r="E229" s="304"/>
      <c r="F229" s="304"/>
      <c r="G229" s="572"/>
      <c r="H229" s="572"/>
      <c r="I229" s="296"/>
      <c r="J229" s="296"/>
      <c r="K229" s="296"/>
      <c r="L229" s="273"/>
    </row>
    <row r="230" spans="1:12" s="160" customFormat="1" ht="12.75" hidden="1" customHeight="1">
      <c r="A230" s="273"/>
      <c r="B230" s="296"/>
      <c r="C230" s="302"/>
      <c r="D230" s="304"/>
      <c r="E230" s="304"/>
      <c r="F230" s="304"/>
      <c r="G230" s="572"/>
      <c r="H230" s="572"/>
      <c r="I230" s="296"/>
      <c r="J230" s="296"/>
      <c r="K230" s="296"/>
      <c r="L230" s="273"/>
    </row>
    <row r="231" spans="1:12" s="160" customFormat="1" ht="12.75" hidden="1" customHeight="1">
      <c r="A231" s="273"/>
      <c r="B231" s="296"/>
      <c r="C231" s="302"/>
      <c r="D231" s="304"/>
      <c r="E231" s="304"/>
      <c r="F231" s="304"/>
      <c r="G231" s="572"/>
      <c r="H231" s="572"/>
      <c r="I231" s="296"/>
      <c r="J231" s="296"/>
      <c r="K231" s="296"/>
      <c r="L231" s="273"/>
    </row>
    <row r="232" spans="1:12" s="160" customFormat="1" ht="12.75" hidden="1" customHeight="1">
      <c r="A232" s="273"/>
      <c r="B232" s="296"/>
      <c r="C232" s="302"/>
      <c r="D232" s="304"/>
      <c r="E232" s="304"/>
      <c r="F232" s="304"/>
      <c r="G232" s="572"/>
      <c r="H232" s="572"/>
      <c r="I232" s="296"/>
      <c r="J232" s="296"/>
      <c r="K232" s="296"/>
      <c r="L232" s="273"/>
    </row>
    <row r="233" spans="1:12" s="160" customFormat="1" ht="12.75" hidden="1" customHeight="1">
      <c r="A233" s="273"/>
      <c r="B233" s="296"/>
      <c r="C233" s="302"/>
      <c r="D233" s="304"/>
      <c r="E233" s="304"/>
      <c r="F233" s="304"/>
      <c r="G233" s="572"/>
      <c r="H233" s="572"/>
      <c r="I233" s="296"/>
      <c r="J233" s="296"/>
      <c r="K233" s="296"/>
      <c r="L233" s="273"/>
    </row>
    <row r="234" spans="1:12" s="160" customFormat="1" ht="12.75" hidden="1" customHeight="1">
      <c r="A234" s="273"/>
      <c r="B234" s="296"/>
      <c r="C234" s="302"/>
      <c r="D234" s="304"/>
      <c r="E234" s="304"/>
      <c r="F234" s="304"/>
      <c r="G234" s="572"/>
      <c r="H234" s="572"/>
      <c r="I234" s="296"/>
      <c r="J234" s="296"/>
      <c r="K234" s="296"/>
      <c r="L234" s="273"/>
    </row>
    <row r="235" spans="1:12" s="160" customFormat="1" ht="12.75" hidden="1" customHeight="1">
      <c r="A235" s="273"/>
      <c r="B235" s="296"/>
      <c r="C235" s="302"/>
      <c r="D235" s="304"/>
      <c r="E235" s="304"/>
      <c r="F235" s="304"/>
      <c r="G235" s="572"/>
      <c r="H235" s="572"/>
      <c r="I235" s="296"/>
      <c r="J235" s="296"/>
      <c r="K235" s="296"/>
      <c r="L235" s="273"/>
    </row>
    <row r="236" spans="1:12" s="160" customFormat="1" ht="12.75" hidden="1" customHeight="1">
      <c r="A236" s="273"/>
      <c r="B236" s="296"/>
      <c r="C236" s="302"/>
      <c r="D236" s="304"/>
      <c r="E236" s="304"/>
      <c r="F236" s="304"/>
      <c r="G236" s="572"/>
      <c r="H236" s="572"/>
      <c r="I236" s="296"/>
      <c r="J236" s="296"/>
      <c r="K236" s="296"/>
      <c r="L236" s="273"/>
    </row>
    <row r="237" spans="1:12" s="160" customFormat="1" ht="12.75" hidden="1" customHeight="1">
      <c r="A237" s="273"/>
      <c r="B237" s="296"/>
      <c r="C237" s="302"/>
      <c r="D237" s="304"/>
      <c r="E237" s="304"/>
      <c r="F237" s="304"/>
      <c r="G237" s="572"/>
      <c r="H237" s="572"/>
      <c r="I237" s="296"/>
      <c r="J237" s="296"/>
      <c r="K237" s="296"/>
      <c r="L237" s="273"/>
    </row>
    <row r="238" spans="1:12" s="160" customFormat="1" ht="12.75" hidden="1" customHeight="1">
      <c r="A238" s="273"/>
      <c r="B238" s="296"/>
      <c r="C238" s="302"/>
      <c r="D238" s="304"/>
      <c r="E238" s="304"/>
      <c r="F238" s="304"/>
      <c r="G238" s="572"/>
      <c r="H238" s="572"/>
      <c r="I238" s="296"/>
      <c r="J238" s="296"/>
      <c r="K238" s="296"/>
      <c r="L238" s="273"/>
    </row>
    <row r="239" spans="1:12" s="160" customFormat="1" ht="12.75" hidden="1" customHeight="1">
      <c r="A239" s="273"/>
      <c r="B239" s="296"/>
      <c r="C239" s="302"/>
      <c r="D239" s="304"/>
      <c r="E239" s="304"/>
      <c r="F239" s="304"/>
      <c r="G239" s="572"/>
      <c r="H239" s="572"/>
      <c r="I239" s="296"/>
      <c r="J239" s="296"/>
      <c r="K239" s="296"/>
      <c r="L239" s="273"/>
    </row>
    <row r="240" spans="1:12" s="160" customFormat="1" ht="12.75" hidden="1" customHeight="1">
      <c r="A240" s="273"/>
      <c r="B240" s="296"/>
      <c r="C240" s="302"/>
      <c r="D240" s="304"/>
      <c r="E240" s="304"/>
      <c r="F240" s="304"/>
      <c r="G240" s="572"/>
      <c r="H240" s="572"/>
      <c r="I240" s="296"/>
      <c r="J240" s="296"/>
      <c r="K240" s="296"/>
      <c r="L240" s="273"/>
    </row>
    <row r="241" spans="1:12" s="160" customFormat="1" ht="12.75" hidden="1" customHeight="1">
      <c r="A241" s="273"/>
      <c r="B241" s="296"/>
      <c r="C241" s="302"/>
      <c r="D241" s="304"/>
      <c r="E241" s="304"/>
      <c r="F241" s="304"/>
      <c r="G241" s="572"/>
      <c r="H241" s="572"/>
      <c r="I241" s="296"/>
      <c r="J241" s="296"/>
      <c r="K241" s="296"/>
      <c r="L241" s="273"/>
    </row>
    <row r="242" spans="1:12" s="160" customFormat="1" ht="12.75" hidden="1" customHeight="1">
      <c r="A242" s="273"/>
      <c r="B242" s="296"/>
      <c r="C242" s="302"/>
      <c r="D242" s="304"/>
      <c r="E242" s="304"/>
      <c r="F242" s="304"/>
      <c r="G242" s="572"/>
      <c r="H242" s="572"/>
      <c r="I242" s="296"/>
      <c r="J242" s="296"/>
      <c r="K242" s="296"/>
      <c r="L242" s="273"/>
    </row>
    <row r="243" spans="1:12" s="160" customFormat="1" ht="12.75" hidden="1" customHeight="1">
      <c r="A243" s="273"/>
      <c r="B243" s="296"/>
      <c r="C243" s="302"/>
      <c r="D243" s="304"/>
      <c r="E243" s="304"/>
      <c r="F243" s="304"/>
      <c r="G243" s="572"/>
      <c r="H243" s="572"/>
      <c r="I243" s="296"/>
      <c r="J243" s="296"/>
      <c r="K243" s="296"/>
      <c r="L243" s="273"/>
    </row>
    <row r="244" spans="1:12" s="160" customFormat="1" ht="12.75" hidden="1" customHeight="1">
      <c r="A244" s="273"/>
      <c r="B244" s="296"/>
      <c r="C244" s="302"/>
      <c r="D244" s="304"/>
      <c r="E244" s="304"/>
      <c r="F244" s="304"/>
      <c r="G244" s="572"/>
      <c r="H244" s="572"/>
      <c r="I244" s="296"/>
      <c r="J244" s="296"/>
      <c r="K244" s="296"/>
      <c r="L244" s="273"/>
    </row>
    <row r="245" spans="1:12" s="160" customFormat="1" ht="12.75" hidden="1" customHeight="1">
      <c r="A245" s="273"/>
      <c r="B245" s="296"/>
      <c r="C245" s="302"/>
      <c r="D245" s="304"/>
      <c r="E245" s="304"/>
      <c r="F245" s="304"/>
      <c r="G245" s="572"/>
      <c r="H245" s="572"/>
      <c r="I245" s="296"/>
      <c r="J245" s="296"/>
      <c r="K245" s="296"/>
      <c r="L245" s="273"/>
    </row>
    <row r="246" spans="1:12" s="160" customFormat="1" ht="12.75" hidden="1" customHeight="1">
      <c r="A246" s="273"/>
      <c r="B246" s="296"/>
      <c r="C246" s="302"/>
      <c r="D246" s="304"/>
      <c r="E246" s="304"/>
      <c r="F246" s="304"/>
      <c r="G246" s="572"/>
      <c r="H246" s="572"/>
      <c r="I246" s="296"/>
      <c r="J246" s="296"/>
      <c r="K246" s="296"/>
      <c r="L246" s="273"/>
    </row>
    <row r="247" spans="1:12" s="160" customFormat="1" ht="12.75" hidden="1" customHeight="1">
      <c r="A247" s="273"/>
      <c r="B247" s="296"/>
      <c r="C247" s="302"/>
      <c r="D247" s="304"/>
      <c r="E247" s="304"/>
      <c r="F247" s="304"/>
      <c r="G247" s="572"/>
      <c r="H247" s="572"/>
      <c r="I247" s="296"/>
      <c r="J247" s="296"/>
      <c r="K247" s="296"/>
      <c r="L247" s="273"/>
    </row>
    <row r="248" spans="1:12" s="160" customFormat="1" ht="12.75" hidden="1" customHeight="1">
      <c r="A248" s="273"/>
      <c r="B248" s="296"/>
      <c r="C248" s="302"/>
      <c r="D248" s="304"/>
      <c r="E248" s="304"/>
      <c r="F248" s="304"/>
      <c r="G248" s="572"/>
      <c r="H248" s="572"/>
      <c r="I248" s="296"/>
      <c r="J248" s="296"/>
      <c r="K248" s="296"/>
      <c r="L248" s="273"/>
    </row>
    <row r="249" spans="1:12" s="160" customFormat="1" ht="12.75" hidden="1" customHeight="1">
      <c r="A249" s="273"/>
      <c r="B249" s="296"/>
      <c r="C249" s="302"/>
      <c r="D249" s="304"/>
      <c r="E249" s="304"/>
      <c r="F249" s="304"/>
      <c r="G249" s="572"/>
      <c r="H249" s="572"/>
      <c r="I249" s="296"/>
      <c r="J249" s="296"/>
      <c r="K249" s="296"/>
      <c r="L249" s="273"/>
    </row>
    <row r="250" spans="1:12" s="160" customFormat="1" ht="12.75" hidden="1" customHeight="1">
      <c r="A250" s="273"/>
      <c r="B250" s="296"/>
      <c r="C250" s="302"/>
      <c r="D250" s="304"/>
      <c r="E250" s="304"/>
      <c r="F250" s="304"/>
      <c r="G250" s="572"/>
      <c r="H250" s="572"/>
      <c r="I250" s="296"/>
      <c r="J250" s="296"/>
      <c r="K250" s="296"/>
      <c r="L250" s="273"/>
    </row>
    <row r="251" spans="1:12" s="160" customFormat="1" ht="12.75" hidden="1" customHeight="1">
      <c r="A251" s="273"/>
      <c r="B251" s="296"/>
      <c r="C251" s="302"/>
      <c r="D251" s="304"/>
      <c r="E251" s="304"/>
      <c r="F251" s="304"/>
      <c r="G251" s="572"/>
      <c r="H251" s="572"/>
      <c r="I251" s="296"/>
      <c r="J251" s="296"/>
      <c r="K251" s="296"/>
      <c r="L251" s="273"/>
    </row>
    <row r="252" spans="1:12" s="160" customFormat="1" ht="12.75" hidden="1" customHeight="1">
      <c r="A252" s="273"/>
      <c r="B252" s="296"/>
      <c r="C252" s="302"/>
      <c r="D252" s="304"/>
      <c r="E252" s="304"/>
      <c r="F252" s="304"/>
      <c r="G252" s="572"/>
      <c r="H252" s="572"/>
      <c r="I252" s="296"/>
      <c r="J252" s="296"/>
      <c r="K252" s="296"/>
      <c r="L252" s="273"/>
    </row>
    <row r="253" spans="1:12" s="160" customFormat="1" ht="12.75" hidden="1" customHeight="1">
      <c r="A253" s="273"/>
      <c r="B253" s="296"/>
      <c r="C253" s="302"/>
      <c r="D253" s="304"/>
      <c r="E253" s="304"/>
      <c r="F253" s="304"/>
      <c r="G253" s="572"/>
      <c r="H253" s="572"/>
      <c r="I253" s="296"/>
      <c r="J253" s="296"/>
      <c r="K253" s="296"/>
      <c r="L253" s="273"/>
    </row>
    <row r="254" spans="1:12" s="160" customFormat="1" ht="12.75" hidden="1" customHeight="1">
      <c r="A254" s="273"/>
      <c r="B254" s="296"/>
      <c r="C254" s="302"/>
      <c r="D254" s="304"/>
      <c r="E254" s="304"/>
      <c r="F254" s="304"/>
      <c r="G254" s="572"/>
      <c r="H254" s="572"/>
      <c r="I254" s="296"/>
      <c r="J254" s="296"/>
      <c r="K254" s="296"/>
      <c r="L254" s="273"/>
    </row>
    <row r="255" spans="1:12" s="160" customFormat="1" ht="12.75" hidden="1" customHeight="1">
      <c r="A255" s="273"/>
      <c r="B255" s="296"/>
      <c r="C255" s="302"/>
      <c r="D255" s="304"/>
      <c r="E255" s="304"/>
      <c r="F255" s="304"/>
      <c r="G255" s="572"/>
      <c r="H255" s="572"/>
      <c r="I255" s="296"/>
      <c r="J255" s="296"/>
      <c r="K255" s="296"/>
      <c r="L255" s="273"/>
    </row>
    <row r="256" spans="1:12" s="160" customFormat="1" ht="12.75" hidden="1" customHeight="1">
      <c r="A256" s="273"/>
      <c r="B256" s="296"/>
      <c r="C256" s="302"/>
      <c r="D256" s="304"/>
      <c r="E256" s="304"/>
      <c r="F256" s="304"/>
      <c r="G256" s="572"/>
      <c r="H256" s="572"/>
      <c r="I256" s="296"/>
      <c r="J256" s="296"/>
      <c r="K256" s="296"/>
      <c r="L256" s="273"/>
    </row>
    <row r="257" spans="1:12" s="160" customFormat="1" ht="12.75" hidden="1" customHeight="1">
      <c r="A257" s="273"/>
      <c r="B257" s="296"/>
      <c r="C257" s="302"/>
      <c r="D257" s="304"/>
      <c r="E257" s="304"/>
      <c r="F257" s="304"/>
      <c r="G257" s="572"/>
      <c r="H257" s="572"/>
      <c r="I257" s="296"/>
      <c r="J257" s="296"/>
      <c r="K257" s="296"/>
      <c r="L257" s="273"/>
    </row>
    <row r="258" spans="1:12" s="160" customFormat="1" ht="12.75" hidden="1" customHeight="1">
      <c r="A258" s="273"/>
      <c r="B258" s="296"/>
      <c r="C258" s="302"/>
      <c r="D258" s="304"/>
      <c r="E258" s="304"/>
      <c r="F258" s="304"/>
      <c r="G258" s="572"/>
      <c r="H258" s="572"/>
      <c r="I258" s="296"/>
      <c r="J258" s="296"/>
      <c r="K258" s="296"/>
      <c r="L258" s="273"/>
    </row>
    <row r="259" spans="1:12" s="160" customFormat="1" ht="12.75" hidden="1" customHeight="1">
      <c r="A259" s="273"/>
      <c r="B259" s="296"/>
      <c r="C259" s="302"/>
      <c r="D259" s="304"/>
      <c r="E259" s="304"/>
      <c r="F259" s="304"/>
      <c r="G259" s="572"/>
      <c r="H259" s="572"/>
      <c r="I259" s="296"/>
      <c r="J259" s="296"/>
      <c r="K259" s="296"/>
      <c r="L259" s="273"/>
    </row>
    <row r="260" spans="1:12" s="160" customFormat="1" ht="12.75" hidden="1" customHeight="1">
      <c r="A260" s="273"/>
      <c r="B260" s="296"/>
      <c r="C260" s="302"/>
      <c r="D260" s="304"/>
      <c r="E260" s="304"/>
      <c r="F260" s="304"/>
      <c r="G260" s="572"/>
      <c r="H260" s="572"/>
      <c r="I260" s="296"/>
      <c r="J260" s="296"/>
      <c r="K260" s="296"/>
      <c r="L260" s="273"/>
    </row>
    <row r="261" spans="1:12" s="160" customFormat="1" ht="12.75" hidden="1" customHeight="1">
      <c r="A261" s="273"/>
      <c r="B261" s="296"/>
      <c r="C261" s="302"/>
      <c r="D261" s="304"/>
      <c r="E261" s="304"/>
      <c r="F261" s="304"/>
      <c r="G261" s="572"/>
      <c r="H261" s="572"/>
      <c r="I261" s="296"/>
      <c r="J261" s="296"/>
      <c r="K261" s="296"/>
      <c r="L261" s="273"/>
    </row>
    <row r="262" spans="1:12" s="160" customFormat="1" ht="12.75" hidden="1" customHeight="1">
      <c r="A262" s="273"/>
      <c r="B262" s="296"/>
      <c r="C262" s="302"/>
      <c r="D262" s="304"/>
      <c r="E262" s="304"/>
      <c r="F262" s="304"/>
      <c r="G262" s="572"/>
      <c r="H262" s="572"/>
      <c r="I262" s="296"/>
      <c r="J262" s="296"/>
      <c r="K262" s="296"/>
      <c r="L262" s="273"/>
    </row>
    <row r="263" spans="1:12" s="160" customFormat="1" ht="12.75" hidden="1" customHeight="1">
      <c r="A263" s="273"/>
      <c r="B263" s="296"/>
      <c r="C263" s="302"/>
      <c r="D263" s="304"/>
      <c r="E263" s="304"/>
      <c r="F263" s="304"/>
      <c r="G263" s="572"/>
      <c r="H263" s="572"/>
      <c r="I263" s="296"/>
      <c r="J263" s="296"/>
      <c r="K263" s="296"/>
      <c r="L263" s="273"/>
    </row>
    <row r="264" spans="1:12" s="160" customFormat="1" ht="12.75" hidden="1" customHeight="1">
      <c r="A264" s="273"/>
      <c r="B264" s="296"/>
      <c r="C264" s="302"/>
      <c r="D264" s="304"/>
      <c r="E264" s="304"/>
      <c r="F264" s="304"/>
      <c r="G264" s="572"/>
      <c r="H264" s="572"/>
      <c r="I264" s="296"/>
      <c r="J264" s="296"/>
      <c r="K264" s="296"/>
      <c r="L264" s="273"/>
    </row>
    <row r="265" spans="1:12" s="160" customFormat="1" ht="12.75" hidden="1" customHeight="1">
      <c r="A265" s="273"/>
      <c r="B265" s="296"/>
      <c r="C265" s="302"/>
      <c r="D265" s="304"/>
      <c r="E265" s="304"/>
      <c r="F265" s="304"/>
      <c r="G265" s="572"/>
      <c r="H265" s="572"/>
      <c r="I265" s="296"/>
      <c r="J265" s="296"/>
      <c r="K265" s="296"/>
      <c r="L265" s="273"/>
    </row>
    <row r="266" spans="1:12" s="160" customFormat="1" ht="12.75" hidden="1" customHeight="1">
      <c r="A266" s="273"/>
      <c r="B266" s="296"/>
      <c r="C266" s="302"/>
      <c r="D266" s="304"/>
      <c r="E266" s="304"/>
      <c r="F266" s="304"/>
      <c r="G266" s="572"/>
      <c r="H266" s="572"/>
      <c r="I266" s="296"/>
      <c r="J266" s="296"/>
      <c r="K266" s="296"/>
      <c r="L266" s="273"/>
    </row>
    <row r="267" spans="1:12" s="159" customFormat="1" ht="12.75" hidden="1" customHeight="1">
      <c r="A267" s="275"/>
      <c r="B267" s="301"/>
      <c r="C267" s="302"/>
      <c r="D267" s="303"/>
      <c r="E267" s="303"/>
      <c r="F267" s="303"/>
      <c r="G267" s="572"/>
      <c r="H267" s="572"/>
      <c r="I267" s="301"/>
      <c r="J267" s="301"/>
      <c r="K267" s="301"/>
      <c r="L267" s="275"/>
    </row>
    <row r="268" spans="1:12" s="160" customFormat="1" ht="12.75" hidden="1" customHeight="1">
      <c r="A268" s="273"/>
      <c r="B268" s="296"/>
      <c r="C268" s="302"/>
      <c r="D268" s="304"/>
      <c r="E268" s="304"/>
      <c r="F268" s="304"/>
      <c r="G268" s="572"/>
      <c r="H268" s="572"/>
      <c r="I268" s="296"/>
      <c r="J268" s="296"/>
      <c r="K268" s="296"/>
      <c r="L268" s="273"/>
    </row>
    <row r="269" spans="1:12" s="160" customFormat="1" ht="12.75" hidden="1" customHeight="1">
      <c r="A269" s="273"/>
      <c r="B269" s="296"/>
      <c r="C269" s="302"/>
      <c r="D269" s="304"/>
      <c r="E269" s="304"/>
      <c r="F269" s="304"/>
      <c r="G269" s="572"/>
      <c r="H269" s="572"/>
      <c r="I269" s="296"/>
      <c r="J269" s="296"/>
      <c r="K269" s="296"/>
      <c r="L269" s="273"/>
    </row>
    <row r="270" spans="1:12" s="160" customFormat="1" ht="12.75" hidden="1" customHeight="1">
      <c r="A270" s="273"/>
      <c r="B270" s="296"/>
      <c r="C270" s="302"/>
      <c r="D270" s="304"/>
      <c r="E270" s="304"/>
      <c r="F270" s="304"/>
      <c r="G270" s="572"/>
      <c r="H270" s="572"/>
      <c r="I270" s="296"/>
      <c r="J270" s="296"/>
      <c r="K270" s="296"/>
      <c r="L270" s="273"/>
    </row>
    <row r="271" spans="1:12" s="160" customFormat="1" ht="12.75" hidden="1" customHeight="1">
      <c r="A271" s="273"/>
      <c r="B271" s="296"/>
      <c r="C271" s="302"/>
      <c r="D271" s="304"/>
      <c r="E271" s="304"/>
      <c r="F271" s="304"/>
      <c r="G271" s="572"/>
      <c r="H271" s="572"/>
      <c r="I271" s="296"/>
      <c r="J271" s="296"/>
      <c r="K271" s="296"/>
      <c r="L271" s="273"/>
    </row>
    <row r="272" spans="1:12" s="160" customFormat="1" ht="12.75" hidden="1" customHeight="1">
      <c r="A272" s="273"/>
      <c r="B272" s="296"/>
      <c r="C272" s="302"/>
      <c r="D272" s="304"/>
      <c r="E272" s="304"/>
      <c r="F272" s="304"/>
      <c r="G272" s="572"/>
      <c r="H272" s="572"/>
      <c r="I272" s="296"/>
      <c r="J272" s="296"/>
      <c r="K272" s="296"/>
      <c r="L272" s="273"/>
    </row>
    <row r="273" spans="1:12" s="160" customFormat="1" ht="12.75" hidden="1" customHeight="1">
      <c r="A273" s="273"/>
      <c r="B273" s="296"/>
      <c r="C273" s="302"/>
      <c r="D273" s="304"/>
      <c r="E273" s="304"/>
      <c r="F273" s="304"/>
      <c r="G273" s="572"/>
      <c r="H273" s="572"/>
      <c r="I273" s="296"/>
      <c r="J273" s="296"/>
      <c r="K273" s="296"/>
      <c r="L273" s="273"/>
    </row>
    <row r="274" spans="1:12" s="159" customFormat="1" ht="12.75" hidden="1" customHeight="1">
      <c r="A274" s="275"/>
      <c r="B274" s="301"/>
      <c r="C274" s="302"/>
      <c r="D274" s="303"/>
      <c r="E274" s="303"/>
      <c r="F274" s="303"/>
      <c r="G274" s="572"/>
      <c r="H274" s="572"/>
      <c r="I274" s="301"/>
      <c r="J274" s="301"/>
      <c r="K274" s="301"/>
      <c r="L274" s="275"/>
    </row>
    <row r="275" spans="1:12" s="160" customFormat="1" ht="12.75" hidden="1" customHeight="1">
      <c r="A275" s="273"/>
      <c r="B275" s="296"/>
      <c r="C275" s="302"/>
      <c r="D275" s="304"/>
      <c r="E275" s="304"/>
      <c r="F275" s="304"/>
      <c r="G275" s="572"/>
      <c r="H275" s="572"/>
      <c r="I275" s="296"/>
      <c r="J275" s="296"/>
      <c r="K275" s="296"/>
      <c r="L275" s="273"/>
    </row>
    <row r="276" spans="1:12" s="160" customFormat="1" ht="12.75" hidden="1" customHeight="1">
      <c r="A276" s="273"/>
      <c r="B276" s="296"/>
      <c r="C276" s="302"/>
      <c r="D276" s="304"/>
      <c r="E276" s="304"/>
      <c r="F276" s="304"/>
      <c r="G276" s="572"/>
      <c r="H276" s="572"/>
      <c r="I276" s="296"/>
      <c r="J276" s="296"/>
      <c r="K276" s="296"/>
      <c r="L276" s="273"/>
    </row>
    <row r="277" spans="1:12" s="159" customFormat="1" ht="12.75" hidden="1" customHeight="1">
      <c r="A277" s="275"/>
      <c r="B277" s="301"/>
      <c r="C277" s="302"/>
      <c r="D277" s="303"/>
      <c r="E277" s="303"/>
      <c r="F277" s="303"/>
      <c r="G277" s="572"/>
      <c r="H277" s="572"/>
      <c r="I277" s="301"/>
      <c r="J277" s="301"/>
      <c r="K277" s="301"/>
      <c r="L277" s="275"/>
    </row>
    <row r="278" spans="1:12" s="159" customFormat="1" ht="12.75" hidden="1" customHeight="1">
      <c r="A278" s="275"/>
      <c r="B278" s="301"/>
      <c r="C278" s="302"/>
      <c r="D278" s="303"/>
      <c r="E278" s="303"/>
      <c r="F278" s="303"/>
      <c r="G278" s="572"/>
      <c r="H278" s="572"/>
      <c r="I278" s="301"/>
      <c r="J278" s="301"/>
      <c r="K278" s="301"/>
      <c r="L278" s="275"/>
    </row>
    <row r="279" spans="1:12" s="160" customFormat="1" ht="12.75" hidden="1" customHeight="1">
      <c r="A279" s="273"/>
      <c r="B279" s="296"/>
      <c r="C279" s="302"/>
      <c r="D279" s="304"/>
      <c r="E279" s="304"/>
      <c r="F279" s="304"/>
      <c r="G279" s="572"/>
      <c r="H279" s="572"/>
      <c r="I279" s="296"/>
      <c r="J279" s="296"/>
      <c r="K279" s="296"/>
      <c r="L279" s="273"/>
    </row>
    <row r="280" spans="1:12" s="160" customFormat="1" ht="12.75" hidden="1" customHeight="1">
      <c r="A280" s="273"/>
      <c r="B280" s="296"/>
      <c r="C280" s="302"/>
      <c r="D280" s="304"/>
      <c r="E280" s="304"/>
      <c r="F280" s="304"/>
      <c r="G280" s="572"/>
      <c r="H280" s="572"/>
      <c r="I280" s="296"/>
      <c r="J280" s="296"/>
      <c r="K280" s="296"/>
      <c r="L280" s="273"/>
    </row>
    <row r="281" spans="1:12" s="160" customFormat="1" ht="12.75" hidden="1" customHeight="1">
      <c r="A281" s="273"/>
      <c r="B281" s="296"/>
      <c r="C281" s="302"/>
      <c r="D281" s="304"/>
      <c r="E281" s="304"/>
      <c r="F281" s="304"/>
      <c r="G281" s="572"/>
      <c r="H281" s="572"/>
      <c r="I281" s="296"/>
      <c r="J281" s="296"/>
      <c r="K281" s="296"/>
      <c r="L281" s="273"/>
    </row>
    <row r="282" spans="1:12" s="160" customFormat="1" ht="12.75" hidden="1" customHeight="1">
      <c r="A282" s="273"/>
      <c r="B282" s="296"/>
      <c r="C282" s="302"/>
      <c r="D282" s="304"/>
      <c r="E282" s="304"/>
      <c r="F282" s="304"/>
      <c r="G282" s="572"/>
      <c r="H282" s="572"/>
      <c r="I282" s="296"/>
      <c r="J282" s="296"/>
      <c r="K282" s="296"/>
      <c r="L282" s="273"/>
    </row>
    <row r="283" spans="1:12" s="159" customFormat="1" ht="12.75" hidden="1" customHeight="1">
      <c r="A283" s="275"/>
      <c r="B283" s="301"/>
      <c r="C283" s="302"/>
      <c r="D283" s="303"/>
      <c r="E283" s="303"/>
      <c r="F283" s="303"/>
      <c r="G283" s="572"/>
      <c r="H283" s="572"/>
      <c r="I283" s="301"/>
      <c r="J283" s="301"/>
      <c r="K283" s="301"/>
      <c r="L283" s="275"/>
    </row>
    <row r="284" spans="1:12" s="160" customFormat="1" ht="12.75" hidden="1" customHeight="1">
      <c r="A284" s="273"/>
      <c r="B284" s="296"/>
      <c r="C284" s="302"/>
      <c r="D284" s="304"/>
      <c r="E284" s="304"/>
      <c r="F284" s="304"/>
      <c r="G284" s="572"/>
      <c r="H284" s="572"/>
      <c r="I284" s="296"/>
      <c r="J284" s="296"/>
      <c r="K284" s="296"/>
      <c r="L284" s="273"/>
    </row>
    <row r="285" spans="1:12" s="160" customFormat="1" ht="12.75" hidden="1" customHeight="1">
      <c r="A285" s="273"/>
      <c r="B285" s="296"/>
      <c r="C285" s="302"/>
      <c r="D285" s="304"/>
      <c r="E285" s="304"/>
      <c r="F285" s="304"/>
      <c r="G285" s="572"/>
      <c r="H285" s="572"/>
      <c r="I285" s="296"/>
      <c r="J285" s="296"/>
      <c r="K285" s="296"/>
      <c r="L285" s="273"/>
    </row>
    <row r="286" spans="1:12" s="160" customFormat="1" ht="12.75" hidden="1" customHeight="1">
      <c r="A286" s="273"/>
      <c r="B286" s="296"/>
      <c r="C286" s="302"/>
      <c r="D286" s="304"/>
      <c r="E286" s="304"/>
      <c r="F286" s="304"/>
      <c r="G286" s="572"/>
      <c r="H286" s="572"/>
      <c r="I286" s="296"/>
      <c r="J286" s="296"/>
      <c r="K286" s="296"/>
      <c r="L286" s="273"/>
    </row>
    <row r="287" spans="1:12" s="160" customFormat="1" ht="12.75" hidden="1" customHeight="1">
      <c r="A287" s="273"/>
      <c r="B287" s="296"/>
      <c r="C287" s="302"/>
      <c r="D287" s="304"/>
      <c r="E287" s="304"/>
      <c r="F287" s="304"/>
      <c r="G287" s="572"/>
      <c r="H287" s="572"/>
      <c r="I287" s="296"/>
      <c r="J287" s="296"/>
      <c r="K287" s="296"/>
      <c r="L287" s="273"/>
    </row>
    <row r="288" spans="1:12" s="160" customFormat="1" ht="12.75" hidden="1" customHeight="1">
      <c r="A288" s="273"/>
      <c r="B288" s="296"/>
      <c r="C288" s="302"/>
      <c r="D288" s="304"/>
      <c r="E288" s="304"/>
      <c r="F288" s="304"/>
      <c r="G288" s="572"/>
      <c r="H288" s="572"/>
      <c r="I288" s="296"/>
      <c r="J288" s="296"/>
      <c r="K288" s="296"/>
      <c r="L288" s="273"/>
    </row>
    <row r="289" spans="1:12" s="160" customFormat="1" ht="12.75" hidden="1" customHeight="1">
      <c r="A289" s="273"/>
      <c r="B289" s="296"/>
      <c r="C289" s="302"/>
      <c r="D289" s="304"/>
      <c r="E289" s="304"/>
      <c r="F289" s="304"/>
      <c r="G289" s="572"/>
      <c r="H289" s="572"/>
      <c r="I289" s="296"/>
      <c r="J289" s="296"/>
      <c r="K289" s="296"/>
      <c r="L289" s="273"/>
    </row>
    <row r="290" spans="1:12" s="160" customFormat="1" ht="12.75" hidden="1" customHeight="1">
      <c r="A290" s="273"/>
      <c r="B290" s="296"/>
      <c r="C290" s="302"/>
      <c r="D290" s="304"/>
      <c r="E290" s="304"/>
      <c r="F290" s="304"/>
      <c r="G290" s="572"/>
      <c r="H290" s="572"/>
      <c r="I290" s="296"/>
      <c r="J290" s="296"/>
      <c r="K290" s="296"/>
      <c r="L290" s="273"/>
    </row>
    <row r="291" spans="1:12" s="160" customFormat="1" ht="12.75" hidden="1" customHeight="1">
      <c r="A291" s="273"/>
      <c r="B291" s="296"/>
      <c r="C291" s="302"/>
      <c r="D291" s="304"/>
      <c r="E291" s="304"/>
      <c r="F291" s="304"/>
      <c r="G291" s="572"/>
      <c r="H291" s="572"/>
      <c r="I291" s="296"/>
      <c r="J291" s="296"/>
      <c r="K291" s="296"/>
      <c r="L291" s="273"/>
    </row>
    <row r="292" spans="1:12" s="160" customFormat="1" ht="12.75" hidden="1" customHeight="1">
      <c r="A292" s="273"/>
      <c r="B292" s="296"/>
      <c r="C292" s="302"/>
      <c r="D292" s="304"/>
      <c r="E292" s="304"/>
      <c r="F292" s="304"/>
      <c r="G292" s="572"/>
      <c r="H292" s="572"/>
      <c r="I292" s="296"/>
      <c r="J292" s="296"/>
      <c r="K292" s="296"/>
      <c r="L292" s="273"/>
    </row>
    <row r="293" spans="1:12" s="160" customFormat="1" ht="12.75" hidden="1" customHeight="1">
      <c r="A293" s="273"/>
      <c r="B293" s="296"/>
      <c r="C293" s="302"/>
      <c r="D293" s="304"/>
      <c r="E293" s="304"/>
      <c r="F293" s="304"/>
      <c r="G293" s="572"/>
      <c r="H293" s="572"/>
      <c r="I293" s="296"/>
      <c r="J293" s="296"/>
      <c r="K293" s="296"/>
      <c r="L293" s="273"/>
    </row>
    <row r="294" spans="1:12" s="160" customFormat="1" ht="12.75" hidden="1" customHeight="1">
      <c r="A294" s="273"/>
      <c r="B294" s="296"/>
      <c r="C294" s="302"/>
      <c r="D294" s="304"/>
      <c r="E294" s="304"/>
      <c r="F294" s="304"/>
      <c r="G294" s="572"/>
      <c r="H294" s="572"/>
      <c r="I294" s="296"/>
      <c r="J294" s="296"/>
      <c r="K294" s="296"/>
      <c r="L294" s="273"/>
    </row>
    <row r="295" spans="1:12" s="160" customFormat="1" ht="12.75" hidden="1" customHeight="1">
      <c r="A295" s="273"/>
      <c r="B295" s="296"/>
      <c r="C295" s="302"/>
      <c r="D295" s="304"/>
      <c r="E295" s="304"/>
      <c r="F295" s="304"/>
      <c r="G295" s="572"/>
      <c r="H295" s="572"/>
      <c r="I295" s="296"/>
      <c r="J295" s="296"/>
      <c r="K295" s="296"/>
      <c r="L295" s="273"/>
    </row>
    <row r="296" spans="1:12" s="160" customFormat="1" ht="12.75" hidden="1" customHeight="1">
      <c r="A296" s="273"/>
      <c r="B296" s="296"/>
      <c r="C296" s="302"/>
      <c r="D296" s="304"/>
      <c r="E296" s="304"/>
      <c r="F296" s="304"/>
      <c r="G296" s="572"/>
      <c r="H296" s="572"/>
      <c r="I296" s="296"/>
      <c r="J296" s="296"/>
      <c r="K296" s="296"/>
      <c r="L296" s="273"/>
    </row>
    <row r="297" spans="1:12" s="160" customFormat="1" ht="12.75" hidden="1" customHeight="1">
      <c r="A297" s="273"/>
      <c r="B297" s="296"/>
      <c r="C297" s="302"/>
      <c r="D297" s="304"/>
      <c r="E297" s="304"/>
      <c r="F297" s="304"/>
      <c r="G297" s="572"/>
      <c r="H297" s="572"/>
      <c r="I297" s="296"/>
      <c r="J297" s="296"/>
      <c r="K297" s="296"/>
      <c r="L297" s="273"/>
    </row>
    <row r="298" spans="1:12" s="160" customFormat="1" ht="12.75" hidden="1" customHeight="1">
      <c r="A298" s="273"/>
      <c r="B298" s="296"/>
      <c r="C298" s="302"/>
      <c r="D298" s="304"/>
      <c r="E298" s="304"/>
      <c r="F298" s="304"/>
      <c r="G298" s="572"/>
      <c r="H298" s="572"/>
      <c r="I298" s="296"/>
      <c r="J298" s="296"/>
      <c r="K298" s="296"/>
      <c r="L298" s="273"/>
    </row>
    <row r="299" spans="1:12" s="160" customFormat="1" ht="12.75" hidden="1" customHeight="1">
      <c r="A299" s="273"/>
      <c r="B299" s="296"/>
      <c r="C299" s="302"/>
      <c r="D299" s="304"/>
      <c r="E299" s="304"/>
      <c r="F299" s="304"/>
      <c r="G299" s="572"/>
      <c r="H299" s="572"/>
      <c r="I299" s="296"/>
      <c r="J299" s="296"/>
      <c r="K299" s="296"/>
      <c r="L299" s="273"/>
    </row>
    <row r="300" spans="1:12" s="160" customFormat="1" ht="12.75" hidden="1" customHeight="1">
      <c r="A300" s="273"/>
      <c r="B300" s="296"/>
      <c r="C300" s="302"/>
      <c r="D300" s="304"/>
      <c r="E300" s="304"/>
      <c r="F300" s="304"/>
      <c r="G300" s="572"/>
      <c r="H300" s="572"/>
      <c r="I300" s="296"/>
      <c r="J300" s="296"/>
      <c r="K300" s="296"/>
      <c r="L300" s="273"/>
    </row>
    <row r="301" spans="1:12" s="160" customFormat="1" ht="12.75" hidden="1" customHeight="1">
      <c r="A301" s="273"/>
      <c r="B301" s="296"/>
      <c r="C301" s="302"/>
      <c r="D301" s="304"/>
      <c r="E301" s="304"/>
      <c r="F301" s="304"/>
      <c r="G301" s="572"/>
      <c r="H301" s="572"/>
      <c r="I301" s="296"/>
      <c r="J301" s="296"/>
      <c r="K301" s="296"/>
      <c r="L301" s="273"/>
    </row>
    <row r="302" spans="1:12" s="160" customFormat="1" ht="12.75" hidden="1" customHeight="1">
      <c r="A302" s="273"/>
      <c r="B302" s="296"/>
      <c r="C302" s="302"/>
      <c r="D302" s="304"/>
      <c r="E302" s="304"/>
      <c r="F302" s="304"/>
      <c r="G302" s="572"/>
      <c r="H302" s="572"/>
      <c r="I302" s="296"/>
      <c r="J302" s="296"/>
      <c r="K302" s="296"/>
      <c r="L302" s="273"/>
    </row>
    <row r="303" spans="1:12" s="160" customFormat="1" ht="12.75" hidden="1" customHeight="1">
      <c r="A303" s="273"/>
      <c r="B303" s="296"/>
      <c r="C303" s="302"/>
      <c r="D303" s="304"/>
      <c r="E303" s="304"/>
      <c r="F303" s="304"/>
      <c r="G303" s="572"/>
      <c r="H303" s="572"/>
      <c r="I303" s="296"/>
      <c r="J303" s="296"/>
      <c r="K303" s="296"/>
      <c r="L303" s="273"/>
    </row>
    <row r="304" spans="1:12" s="160" customFormat="1" ht="12.75" hidden="1" customHeight="1">
      <c r="A304" s="273"/>
      <c r="B304" s="296"/>
      <c r="C304" s="302"/>
      <c r="D304" s="304"/>
      <c r="E304" s="304"/>
      <c r="F304" s="304"/>
      <c r="G304" s="572"/>
      <c r="H304" s="572"/>
      <c r="I304" s="296"/>
      <c r="J304" s="296"/>
      <c r="K304" s="296"/>
      <c r="L304" s="273"/>
    </row>
    <row r="305" spans="1:12" s="160" customFormat="1" ht="12.75" hidden="1" customHeight="1">
      <c r="A305" s="273"/>
      <c r="B305" s="296"/>
      <c r="C305" s="302"/>
      <c r="D305" s="304"/>
      <c r="E305" s="304"/>
      <c r="F305" s="304"/>
      <c r="G305" s="572"/>
      <c r="H305" s="572"/>
      <c r="I305" s="296"/>
      <c r="J305" s="296"/>
      <c r="K305" s="296"/>
      <c r="L305" s="273"/>
    </row>
    <row r="306" spans="1:12" s="160" customFormat="1" ht="12.75" hidden="1" customHeight="1">
      <c r="A306" s="273"/>
      <c r="B306" s="296"/>
      <c r="C306" s="302"/>
      <c r="D306" s="304"/>
      <c r="E306" s="304"/>
      <c r="F306" s="304"/>
      <c r="G306" s="572"/>
      <c r="H306" s="572"/>
      <c r="I306" s="296"/>
      <c r="J306" s="296"/>
      <c r="K306" s="296"/>
      <c r="L306" s="273"/>
    </row>
    <row r="307" spans="1:12" s="160" customFormat="1" ht="12.75" hidden="1" customHeight="1">
      <c r="A307" s="273"/>
      <c r="B307" s="296"/>
      <c r="C307" s="302"/>
      <c r="D307" s="304"/>
      <c r="E307" s="304"/>
      <c r="F307" s="304"/>
      <c r="G307" s="572"/>
      <c r="H307" s="572"/>
      <c r="I307" s="296"/>
      <c r="J307" s="296"/>
      <c r="K307" s="296"/>
      <c r="L307" s="273"/>
    </row>
    <row r="308" spans="1:12" s="160" customFormat="1" ht="12.75" hidden="1" customHeight="1">
      <c r="A308" s="273"/>
      <c r="B308" s="296"/>
      <c r="C308" s="302"/>
      <c r="D308" s="304"/>
      <c r="E308" s="304"/>
      <c r="F308" s="304"/>
      <c r="G308" s="572"/>
      <c r="H308" s="572"/>
      <c r="I308" s="296"/>
      <c r="J308" s="296"/>
      <c r="K308" s="296"/>
      <c r="L308" s="273"/>
    </row>
    <row r="309" spans="1:12" s="159" customFormat="1" ht="12.75" hidden="1" customHeight="1">
      <c r="A309" s="275"/>
      <c r="B309" s="301"/>
      <c r="C309" s="302"/>
      <c r="D309" s="303"/>
      <c r="E309" s="303"/>
      <c r="F309" s="303"/>
      <c r="G309" s="572"/>
      <c r="H309" s="572"/>
      <c r="I309" s="301"/>
      <c r="J309" s="301"/>
      <c r="K309" s="301"/>
      <c r="L309" s="275"/>
    </row>
    <row r="310" spans="1:12" s="160" customFormat="1" ht="12.75" hidden="1" customHeight="1">
      <c r="A310" s="273"/>
      <c r="B310" s="296"/>
      <c r="C310" s="302"/>
      <c r="D310" s="304"/>
      <c r="E310" s="304"/>
      <c r="F310" s="304"/>
      <c r="G310" s="572"/>
      <c r="H310" s="572"/>
      <c r="I310" s="296"/>
      <c r="J310" s="296"/>
      <c r="K310" s="296"/>
      <c r="L310" s="273"/>
    </row>
    <row r="311" spans="1:12" s="160" customFormat="1" ht="12.75" hidden="1" customHeight="1">
      <c r="A311" s="273"/>
      <c r="B311" s="296"/>
      <c r="C311" s="302"/>
      <c r="D311" s="304"/>
      <c r="E311" s="304"/>
      <c r="F311" s="304"/>
      <c r="G311" s="572"/>
      <c r="H311" s="572"/>
      <c r="I311" s="296"/>
      <c r="J311" s="296"/>
      <c r="K311" s="296"/>
      <c r="L311" s="273"/>
    </row>
    <row r="312" spans="1:12" s="159" customFormat="1" ht="12.75" hidden="1" customHeight="1">
      <c r="A312" s="275"/>
      <c r="B312" s="301"/>
      <c r="C312" s="302"/>
      <c r="D312" s="303"/>
      <c r="E312" s="303"/>
      <c r="F312" s="303"/>
      <c r="G312" s="572"/>
      <c r="H312" s="572"/>
      <c r="I312" s="301"/>
      <c r="J312" s="301"/>
      <c r="K312" s="301"/>
      <c r="L312" s="275"/>
    </row>
    <row r="313" spans="1:12" s="160" customFormat="1" ht="12.75" hidden="1" customHeight="1">
      <c r="A313" s="273"/>
      <c r="B313" s="296"/>
      <c r="C313" s="302"/>
      <c r="D313" s="304"/>
      <c r="E313" s="304"/>
      <c r="F313" s="304"/>
      <c r="G313" s="572"/>
      <c r="H313" s="572"/>
      <c r="I313" s="296"/>
      <c r="J313" s="296"/>
      <c r="K313" s="296"/>
      <c r="L313" s="273"/>
    </row>
    <row r="314" spans="1:12" s="160" customFormat="1" ht="12.75" hidden="1" customHeight="1">
      <c r="A314" s="273"/>
      <c r="B314" s="296"/>
      <c r="C314" s="302"/>
      <c r="D314" s="304"/>
      <c r="E314" s="304"/>
      <c r="F314" s="304"/>
      <c r="G314" s="572"/>
      <c r="H314" s="572"/>
      <c r="I314" s="296"/>
      <c r="J314" s="296"/>
      <c r="K314" s="296"/>
      <c r="L314" s="273"/>
    </row>
    <row r="315" spans="1:12" s="159" customFormat="1" ht="12.75" hidden="1" customHeight="1">
      <c r="A315" s="275"/>
      <c r="B315" s="301"/>
      <c r="C315" s="302"/>
      <c r="D315" s="303"/>
      <c r="E315" s="303"/>
      <c r="F315" s="303"/>
      <c r="G315" s="572"/>
      <c r="H315" s="572"/>
      <c r="I315" s="301"/>
      <c r="J315" s="301"/>
      <c r="K315" s="301"/>
      <c r="L315" s="275"/>
    </row>
    <row r="316" spans="1:12" s="159" customFormat="1" ht="12.75" hidden="1" customHeight="1">
      <c r="A316" s="275"/>
      <c r="B316" s="301"/>
      <c r="C316" s="302"/>
      <c r="D316" s="303"/>
      <c r="E316" s="303"/>
      <c r="F316" s="303"/>
      <c r="G316" s="572"/>
      <c r="H316" s="572"/>
      <c r="I316" s="301"/>
      <c r="J316" s="301"/>
      <c r="K316" s="301"/>
      <c r="L316" s="275"/>
    </row>
    <row r="317" spans="1:12" s="160" customFormat="1" ht="12.75" hidden="1" customHeight="1">
      <c r="A317" s="273"/>
      <c r="B317" s="296"/>
      <c r="C317" s="302"/>
      <c r="D317" s="304"/>
      <c r="E317" s="304"/>
      <c r="F317" s="304"/>
      <c r="G317" s="572"/>
      <c r="H317" s="572"/>
      <c r="I317" s="296"/>
      <c r="J317" s="296"/>
      <c r="K317" s="296"/>
      <c r="L317" s="273"/>
    </row>
    <row r="318" spans="1:12" s="159" customFormat="1" ht="12.75" hidden="1" customHeight="1">
      <c r="A318" s="275"/>
      <c r="B318" s="301"/>
      <c r="C318" s="302"/>
      <c r="D318" s="303"/>
      <c r="E318" s="303"/>
      <c r="F318" s="303"/>
      <c r="G318" s="572"/>
      <c r="H318" s="572"/>
      <c r="I318" s="301"/>
      <c r="J318" s="301"/>
      <c r="K318" s="301"/>
      <c r="L318" s="275"/>
    </row>
    <row r="319" spans="1:12" s="160" customFormat="1" ht="12.75" hidden="1" customHeight="1">
      <c r="A319" s="273"/>
      <c r="B319" s="296"/>
      <c r="C319" s="302"/>
      <c r="D319" s="304"/>
      <c r="E319" s="304"/>
      <c r="F319" s="304"/>
      <c r="G319" s="572"/>
      <c r="H319" s="572"/>
      <c r="I319" s="296"/>
      <c r="J319" s="296"/>
      <c r="K319" s="296"/>
      <c r="L319" s="273"/>
    </row>
    <row r="320" spans="1:12" s="160" customFormat="1" ht="12.75" hidden="1" customHeight="1">
      <c r="A320" s="273"/>
      <c r="B320" s="296"/>
      <c r="C320" s="302"/>
      <c r="D320" s="304"/>
      <c r="E320" s="304"/>
      <c r="F320" s="304"/>
      <c r="G320" s="572"/>
      <c r="H320" s="572"/>
      <c r="I320" s="296"/>
      <c r="J320" s="296"/>
      <c r="K320" s="296"/>
      <c r="L320" s="273"/>
    </row>
    <row r="321" spans="1:12" s="160" customFormat="1" ht="12.75" hidden="1" customHeight="1">
      <c r="A321" s="273"/>
      <c r="B321" s="296"/>
      <c r="C321" s="302"/>
      <c r="D321" s="304"/>
      <c r="E321" s="304"/>
      <c r="F321" s="304"/>
      <c r="G321" s="572"/>
      <c r="H321" s="572"/>
      <c r="I321" s="296"/>
      <c r="J321" s="296"/>
      <c r="K321" s="296"/>
      <c r="L321" s="273"/>
    </row>
    <row r="322" spans="1:12" s="160" customFormat="1" ht="12.75" hidden="1" customHeight="1">
      <c r="A322" s="273"/>
      <c r="B322" s="296"/>
      <c r="C322" s="302"/>
      <c r="D322" s="304"/>
      <c r="E322" s="304"/>
      <c r="F322" s="304"/>
      <c r="G322" s="572"/>
      <c r="H322" s="572"/>
      <c r="I322" s="296"/>
      <c r="J322" s="296"/>
      <c r="K322" s="296"/>
      <c r="L322" s="273"/>
    </row>
    <row r="323" spans="1:12" s="160" customFormat="1" ht="12.75" hidden="1" customHeight="1">
      <c r="A323" s="273"/>
      <c r="B323" s="296"/>
      <c r="C323" s="302"/>
      <c r="D323" s="304"/>
      <c r="E323" s="304"/>
      <c r="F323" s="304"/>
      <c r="G323" s="572"/>
      <c r="H323" s="572"/>
      <c r="I323" s="296"/>
      <c r="J323" s="296"/>
      <c r="K323" s="296"/>
      <c r="L323" s="273"/>
    </row>
    <row r="324" spans="1:12" s="160" customFormat="1" ht="12.75" hidden="1" customHeight="1">
      <c r="A324" s="273"/>
      <c r="B324" s="296"/>
      <c r="C324" s="302"/>
      <c r="D324" s="304"/>
      <c r="E324" s="304"/>
      <c r="F324" s="304"/>
      <c r="G324" s="572"/>
      <c r="H324" s="572"/>
      <c r="I324" s="296"/>
      <c r="J324" s="296"/>
      <c r="K324" s="296"/>
      <c r="L324" s="273"/>
    </row>
    <row r="325" spans="1:12" s="160" customFormat="1" ht="12.75" hidden="1" customHeight="1">
      <c r="A325" s="273"/>
      <c r="B325" s="296"/>
      <c r="C325" s="302"/>
      <c r="D325" s="304"/>
      <c r="E325" s="304"/>
      <c r="F325" s="304"/>
      <c r="G325" s="572"/>
      <c r="H325" s="572"/>
      <c r="I325" s="296"/>
      <c r="J325" s="296"/>
      <c r="K325" s="296"/>
      <c r="L325" s="273"/>
    </row>
    <row r="326" spans="1:12" s="160" customFormat="1" ht="12.75" hidden="1" customHeight="1">
      <c r="A326" s="273"/>
      <c r="B326" s="296"/>
      <c r="C326" s="302"/>
      <c r="D326" s="304"/>
      <c r="E326" s="304"/>
      <c r="F326" s="304"/>
      <c r="G326" s="572"/>
      <c r="H326" s="572"/>
      <c r="I326" s="296"/>
      <c r="J326" s="296"/>
      <c r="K326" s="296"/>
      <c r="L326" s="273"/>
    </row>
    <row r="327" spans="1:12" s="160" customFormat="1" ht="12.75" hidden="1" customHeight="1">
      <c r="A327" s="273"/>
      <c r="B327" s="296"/>
      <c r="C327" s="302"/>
      <c r="D327" s="304"/>
      <c r="E327" s="304"/>
      <c r="F327" s="304"/>
      <c r="G327" s="572"/>
      <c r="H327" s="572"/>
      <c r="I327" s="296"/>
      <c r="J327" s="296"/>
      <c r="K327" s="296"/>
      <c r="L327" s="273"/>
    </row>
    <row r="328" spans="1:12" s="160" customFormat="1" ht="12.75" hidden="1" customHeight="1">
      <c r="A328" s="273"/>
      <c r="B328" s="296"/>
      <c r="C328" s="302"/>
      <c r="D328" s="304"/>
      <c r="E328" s="304"/>
      <c r="F328" s="304"/>
      <c r="G328" s="572"/>
      <c r="H328" s="572"/>
      <c r="I328" s="296"/>
      <c r="J328" s="296"/>
      <c r="K328" s="296"/>
      <c r="L328" s="273"/>
    </row>
    <row r="329" spans="1:12" s="160" customFormat="1" ht="12.75" hidden="1" customHeight="1">
      <c r="A329" s="273"/>
      <c r="B329" s="296"/>
      <c r="C329" s="302"/>
      <c r="D329" s="304"/>
      <c r="E329" s="304"/>
      <c r="F329" s="304"/>
      <c r="G329" s="572"/>
      <c r="H329" s="572"/>
      <c r="I329" s="296"/>
      <c r="J329" s="296"/>
      <c r="K329" s="296"/>
      <c r="L329" s="273"/>
    </row>
    <row r="330" spans="1:12" s="160" customFormat="1" ht="12.75" hidden="1" customHeight="1">
      <c r="A330" s="273"/>
      <c r="B330" s="296"/>
      <c r="C330" s="302"/>
      <c r="D330" s="304"/>
      <c r="E330" s="304"/>
      <c r="F330" s="304"/>
      <c r="G330" s="572"/>
      <c r="H330" s="572"/>
      <c r="I330" s="296"/>
      <c r="J330" s="296"/>
      <c r="K330" s="296"/>
      <c r="L330" s="273"/>
    </row>
    <row r="331" spans="1:12" s="160" customFormat="1" ht="12.75" hidden="1" customHeight="1">
      <c r="A331" s="273"/>
      <c r="B331" s="296"/>
      <c r="C331" s="302"/>
      <c r="D331" s="304"/>
      <c r="E331" s="304"/>
      <c r="F331" s="304"/>
      <c r="G331" s="572"/>
      <c r="H331" s="572"/>
      <c r="I331" s="296"/>
      <c r="J331" s="296"/>
      <c r="K331" s="296"/>
      <c r="L331" s="273"/>
    </row>
    <row r="332" spans="1:12" s="159" customFormat="1" ht="12.75" hidden="1" customHeight="1">
      <c r="A332" s="275"/>
      <c r="B332" s="301"/>
      <c r="C332" s="302"/>
      <c r="D332" s="303"/>
      <c r="E332" s="303"/>
      <c r="F332" s="303"/>
      <c r="G332" s="572"/>
      <c r="H332" s="572"/>
      <c r="I332" s="301"/>
      <c r="J332" s="301"/>
      <c r="K332" s="301"/>
      <c r="L332" s="275"/>
    </row>
    <row r="333" spans="1:12" s="160" customFormat="1" ht="12.75" hidden="1" customHeight="1">
      <c r="A333" s="273"/>
      <c r="B333" s="296"/>
      <c r="C333" s="302"/>
      <c r="D333" s="304"/>
      <c r="E333" s="304"/>
      <c r="F333" s="304"/>
      <c r="G333" s="572"/>
      <c r="H333" s="572"/>
      <c r="I333" s="296"/>
      <c r="J333" s="296"/>
      <c r="K333" s="296"/>
      <c r="L333" s="273"/>
    </row>
    <row r="334" spans="1:12" s="159" customFormat="1" ht="12.75" hidden="1" customHeight="1">
      <c r="A334" s="275"/>
      <c r="B334" s="301"/>
      <c r="C334" s="302"/>
      <c r="D334" s="303"/>
      <c r="E334" s="303"/>
      <c r="F334" s="303"/>
      <c r="G334" s="572"/>
      <c r="H334" s="572"/>
      <c r="I334" s="301"/>
      <c r="J334" s="301"/>
      <c r="K334" s="301"/>
      <c r="L334" s="275"/>
    </row>
    <row r="335" spans="1:12" s="160" customFormat="1" ht="12.75" hidden="1" customHeight="1">
      <c r="A335" s="273"/>
      <c r="B335" s="296"/>
      <c r="C335" s="302"/>
      <c r="D335" s="304"/>
      <c r="E335" s="304"/>
      <c r="F335" s="304"/>
      <c r="G335" s="572"/>
      <c r="H335" s="572"/>
      <c r="I335" s="296"/>
      <c r="J335" s="296"/>
      <c r="K335" s="296"/>
      <c r="L335" s="273"/>
    </row>
    <row r="336" spans="1:12" s="159" customFormat="1" ht="12.75" hidden="1" customHeight="1">
      <c r="A336" s="275"/>
      <c r="B336" s="301"/>
      <c r="C336" s="302"/>
      <c r="D336" s="303"/>
      <c r="E336" s="303"/>
      <c r="F336" s="303"/>
      <c r="G336" s="572"/>
      <c r="H336" s="572"/>
      <c r="I336" s="301"/>
      <c r="J336" s="301"/>
      <c r="K336" s="301"/>
      <c r="L336" s="275"/>
    </row>
    <row r="337" spans="1:12" s="160" customFormat="1" ht="12.75" hidden="1" customHeight="1">
      <c r="A337" s="273"/>
      <c r="B337" s="296"/>
      <c r="C337" s="302"/>
      <c r="D337" s="304"/>
      <c r="E337" s="304"/>
      <c r="F337" s="304"/>
      <c r="G337" s="572"/>
      <c r="H337" s="572"/>
      <c r="I337" s="296"/>
      <c r="J337" s="296"/>
      <c r="K337" s="296"/>
      <c r="L337" s="273"/>
    </row>
    <row r="338" spans="1:12" s="160" customFormat="1" ht="12.75" hidden="1" customHeight="1">
      <c r="A338" s="273"/>
      <c r="B338" s="296"/>
      <c r="C338" s="302"/>
      <c r="D338" s="304"/>
      <c r="E338" s="304"/>
      <c r="F338" s="304"/>
      <c r="G338" s="572"/>
      <c r="H338" s="572"/>
      <c r="I338" s="296"/>
      <c r="J338" s="296"/>
      <c r="K338" s="296"/>
      <c r="L338" s="273"/>
    </row>
    <row r="339" spans="1:12" s="159" customFormat="1" ht="12.75" hidden="1" customHeight="1">
      <c r="A339" s="275"/>
      <c r="B339" s="301"/>
      <c r="C339" s="302"/>
      <c r="D339" s="303"/>
      <c r="E339" s="303"/>
      <c r="F339" s="303"/>
      <c r="G339" s="572"/>
      <c r="H339" s="572"/>
      <c r="I339" s="301"/>
      <c r="J339" s="301"/>
      <c r="K339" s="301"/>
      <c r="L339" s="275"/>
    </row>
    <row r="340" spans="1:12" s="159" customFormat="1" ht="12.75" hidden="1" customHeight="1">
      <c r="A340" s="275"/>
      <c r="B340" s="301"/>
      <c r="C340" s="302"/>
      <c r="D340" s="303"/>
      <c r="E340" s="303"/>
      <c r="F340" s="303"/>
      <c r="G340" s="572"/>
      <c r="H340" s="572"/>
      <c r="I340" s="301"/>
      <c r="J340" s="301"/>
      <c r="K340" s="301"/>
      <c r="L340" s="275"/>
    </row>
    <row r="341" spans="1:12" s="160" customFormat="1" ht="12.75" hidden="1" customHeight="1">
      <c r="A341" s="273"/>
      <c r="B341" s="296"/>
      <c r="C341" s="302"/>
      <c r="D341" s="304"/>
      <c r="E341" s="304"/>
      <c r="F341" s="304"/>
      <c r="G341" s="572"/>
      <c r="H341" s="572"/>
      <c r="I341" s="296"/>
      <c r="J341" s="296"/>
      <c r="K341" s="296"/>
      <c r="L341" s="273"/>
    </row>
    <row r="342" spans="1:12" s="160" customFormat="1" ht="12.75" hidden="1" customHeight="1">
      <c r="A342" s="273"/>
      <c r="B342" s="296"/>
      <c r="C342" s="302"/>
      <c r="D342" s="304"/>
      <c r="E342" s="304"/>
      <c r="F342" s="304"/>
      <c r="G342" s="572"/>
      <c r="H342" s="572"/>
      <c r="I342" s="296"/>
      <c r="J342" s="296"/>
      <c r="K342" s="296"/>
      <c r="L342" s="273"/>
    </row>
    <row r="343" spans="1:12" s="160" customFormat="1" ht="12.75" hidden="1" customHeight="1">
      <c r="A343" s="273"/>
      <c r="B343" s="296"/>
      <c r="C343" s="302"/>
      <c r="D343" s="304"/>
      <c r="E343" s="304"/>
      <c r="F343" s="304"/>
      <c r="G343" s="572"/>
      <c r="H343" s="572"/>
      <c r="I343" s="296"/>
      <c r="J343" s="296"/>
      <c r="K343" s="296"/>
      <c r="L343" s="273"/>
    </row>
    <row r="344" spans="1:12" s="160" customFormat="1" ht="12.75" hidden="1" customHeight="1">
      <c r="A344" s="273"/>
      <c r="B344" s="296"/>
      <c r="C344" s="302"/>
      <c r="D344" s="304"/>
      <c r="E344" s="304"/>
      <c r="F344" s="304"/>
      <c r="G344" s="572"/>
      <c r="H344" s="572"/>
      <c r="I344" s="296"/>
      <c r="J344" s="296"/>
      <c r="K344" s="296"/>
      <c r="L344" s="273"/>
    </row>
    <row r="345" spans="1:12" s="160" customFormat="1" ht="12.75" hidden="1" customHeight="1">
      <c r="A345" s="273"/>
      <c r="B345" s="296"/>
      <c r="C345" s="302"/>
      <c r="D345" s="304"/>
      <c r="E345" s="304"/>
      <c r="F345" s="304"/>
      <c r="G345" s="572"/>
      <c r="H345" s="572"/>
      <c r="I345" s="296"/>
      <c r="J345" s="296"/>
      <c r="K345" s="296"/>
      <c r="L345" s="273"/>
    </row>
    <row r="346" spans="1:12" s="159" customFormat="1" ht="12.75" hidden="1" customHeight="1">
      <c r="A346" s="275"/>
      <c r="B346" s="301"/>
      <c r="C346" s="302"/>
      <c r="D346" s="303"/>
      <c r="E346" s="303"/>
      <c r="F346" s="303"/>
      <c r="G346" s="572"/>
      <c r="H346" s="572"/>
      <c r="I346" s="301"/>
      <c r="J346" s="301"/>
      <c r="K346" s="301"/>
      <c r="L346" s="275"/>
    </row>
    <row r="347" spans="1:12" s="159" customFormat="1" ht="12.75" hidden="1" customHeight="1">
      <c r="A347" s="275"/>
      <c r="B347" s="301"/>
      <c r="C347" s="302"/>
      <c r="D347" s="303"/>
      <c r="E347" s="303"/>
      <c r="F347" s="303"/>
      <c r="G347" s="572"/>
      <c r="H347" s="572"/>
      <c r="I347" s="301"/>
      <c r="J347" s="301"/>
      <c r="K347" s="301"/>
      <c r="L347" s="275"/>
    </row>
    <row r="348" spans="1:12" s="160" customFormat="1" ht="12.75" hidden="1" customHeight="1">
      <c r="A348" s="273"/>
      <c r="B348" s="296"/>
      <c r="C348" s="302"/>
      <c r="D348" s="304"/>
      <c r="E348" s="304"/>
      <c r="F348" s="304"/>
      <c r="G348" s="572"/>
      <c r="H348" s="572"/>
      <c r="I348" s="296"/>
      <c r="J348" s="296"/>
      <c r="K348" s="296"/>
      <c r="L348" s="273"/>
    </row>
    <row r="349" spans="1:12" s="160" customFormat="1" ht="12.75" hidden="1" customHeight="1">
      <c r="A349" s="273"/>
      <c r="B349" s="296"/>
      <c r="C349" s="302"/>
      <c r="D349" s="304"/>
      <c r="E349" s="304"/>
      <c r="F349" s="304"/>
      <c r="G349" s="572"/>
      <c r="H349" s="572"/>
      <c r="I349" s="296"/>
      <c r="J349" s="296"/>
      <c r="K349" s="296"/>
      <c r="L349" s="273"/>
    </row>
    <row r="350" spans="1:12" s="160" customFormat="1" ht="12.75" hidden="1" customHeight="1">
      <c r="A350" s="273"/>
      <c r="B350" s="296"/>
      <c r="C350" s="302"/>
      <c r="D350" s="304"/>
      <c r="E350" s="304"/>
      <c r="F350" s="304"/>
      <c r="G350" s="572"/>
      <c r="H350" s="572"/>
      <c r="I350" s="296"/>
      <c r="J350" s="296"/>
      <c r="K350" s="296"/>
      <c r="L350" s="273"/>
    </row>
    <row r="351" spans="1:12" s="160" customFormat="1" ht="12.75" hidden="1" customHeight="1">
      <c r="A351" s="273"/>
      <c r="B351" s="296"/>
      <c r="C351" s="302"/>
      <c r="D351" s="304"/>
      <c r="E351" s="304"/>
      <c r="F351" s="304"/>
      <c r="G351" s="572"/>
      <c r="H351" s="572"/>
      <c r="I351" s="296"/>
      <c r="J351" s="296"/>
      <c r="K351" s="296"/>
      <c r="L351" s="273"/>
    </row>
    <row r="352" spans="1:12" s="160" customFormat="1" ht="12.75" hidden="1" customHeight="1">
      <c r="A352" s="273"/>
      <c r="B352" s="296"/>
      <c r="C352" s="302"/>
      <c r="D352" s="304"/>
      <c r="E352" s="304"/>
      <c r="F352" s="304"/>
      <c r="G352" s="572"/>
      <c r="H352" s="572"/>
      <c r="I352" s="296"/>
      <c r="J352" s="296"/>
      <c r="K352" s="296"/>
      <c r="L352" s="273"/>
    </row>
    <row r="353" spans="1:12" s="160" customFormat="1" ht="12.75" hidden="1" customHeight="1">
      <c r="A353" s="273"/>
      <c r="B353" s="296"/>
      <c r="C353" s="302"/>
      <c r="D353" s="304"/>
      <c r="E353" s="304"/>
      <c r="F353" s="304"/>
      <c r="G353" s="572"/>
      <c r="H353" s="572"/>
      <c r="I353" s="296"/>
      <c r="J353" s="296"/>
      <c r="K353" s="296"/>
      <c r="L353" s="273"/>
    </row>
    <row r="354" spans="1:12" s="160" customFormat="1" ht="12.75" hidden="1" customHeight="1">
      <c r="A354" s="273"/>
      <c r="B354" s="296"/>
      <c r="C354" s="302"/>
      <c r="D354" s="304"/>
      <c r="E354" s="304"/>
      <c r="F354" s="304"/>
      <c r="G354" s="572"/>
      <c r="H354" s="572"/>
      <c r="I354" s="296"/>
      <c r="J354" s="296"/>
      <c r="K354" s="296"/>
      <c r="L354" s="273"/>
    </row>
    <row r="355" spans="1:12" s="159" customFormat="1" ht="12.75" hidden="1" customHeight="1">
      <c r="A355" s="275"/>
      <c r="B355" s="301"/>
      <c r="C355" s="302"/>
      <c r="D355" s="303"/>
      <c r="E355" s="303"/>
      <c r="F355" s="303"/>
      <c r="G355" s="572"/>
      <c r="H355" s="572"/>
      <c r="I355" s="301"/>
      <c r="J355" s="301"/>
      <c r="K355" s="301"/>
      <c r="L355" s="275"/>
    </row>
    <row r="356" spans="1:12" s="160" customFormat="1" ht="12.75" hidden="1" customHeight="1">
      <c r="A356" s="273"/>
      <c r="B356" s="296"/>
      <c r="C356" s="302"/>
      <c r="D356" s="304"/>
      <c r="E356" s="304"/>
      <c r="F356" s="304"/>
      <c r="G356" s="572"/>
      <c r="H356" s="572"/>
      <c r="I356" s="296"/>
      <c r="J356" s="296"/>
      <c r="K356" s="296"/>
      <c r="L356" s="273"/>
    </row>
    <row r="357" spans="1:12" s="160" customFormat="1" ht="12.75" hidden="1" customHeight="1">
      <c r="A357" s="273"/>
      <c r="B357" s="296"/>
      <c r="C357" s="302"/>
      <c r="D357" s="304"/>
      <c r="E357" s="304"/>
      <c r="F357" s="304"/>
      <c r="G357" s="572"/>
      <c r="H357" s="572"/>
      <c r="I357" s="296"/>
      <c r="J357" s="296"/>
      <c r="K357" s="296"/>
      <c r="L357" s="273"/>
    </row>
    <row r="358" spans="1:12" s="160" customFormat="1" ht="12.75" hidden="1" customHeight="1">
      <c r="A358" s="273"/>
      <c r="B358" s="296"/>
      <c r="C358" s="302"/>
      <c r="D358" s="304"/>
      <c r="E358" s="304"/>
      <c r="F358" s="304"/>
      <c r="G358" s="572"/>
      <c r="H358" s="572"/>
      <c r="I358" s="296"/>
      <c r="J358" s="296"/>
      <c r="K358" s="296"/>
      <c r="L358" s="273"/>
    </row>
    <row r="359" spans="1:12" s="160" customFormat="1" ht="12.75" hidden="1" customHeight="1">
      <c r="A359" s="273"/>
      <c r="B359" s="296"/>
      <c r="C359" s="302"/>
      <c r="D359" s="304"/>
      <c r="E359" s="304"/>
      <c r="F359" s="304"/>
      <c r="G359" s="572"/>
      <c r="H359" s="572"/>
      <c r="I359" s="296"/>
      <c r="J359" s="296"/>
      <c r="K359" s="296"/>
      <c r="L359" s="273"/>
    </row>
    <row r="360" spans="1:12" s="160" customFormat="1" ht="12.75" hidden="1" customHeight="1">
      <c r="A360" s="273"/>
      <c r="B360" s="296"/>
      <c r="C360" s="302"/>
      <c r="D360" s="304"/>
      <c r="E360" s="304"/>
      <c r="F360" s="304"/>
      <c r="G360" s="572"/>
      <c r="H360" s="572"/>
      <c r="I360" s="296"/>
      <c r="J360" s="296"/>
      <c r="K360" s="296"/>
      <c r="L360" s="273"/>
    </row>
    <row r="361" spans="1:12" s="159" customFormat="1" ht="12.75" hidden="1" customHeight="1">
      <c r="A361" s="275"/>
      <c r="B361" s="301"/>
      <c r="C361" s="302"/>
      <c r="D361" s="303"/>
      <c r="E361" s="303"/>
      <c r="F361" s="303"/>
      <c r="G361" s="572"/>
      <c r="H361" s="572"/>
      <c r="I361" s="301"/>
      <c r="J361" s="301"/>
      <c r="K361" s="301"/>
      <c r="L361" s="275"/>
    </row>
    <row r="362" spans="1:12" s="160" customFormat="1" ht="12.75" hidden="1" customHeight="1">
      <c r="A362" s="273"/>
      <c r="B362" s="296"/>
      <c r="C362" s="302"/>
      <c r="D362" s="304"/>
      <c r="E362" s="304"/>
      <c r="F362" s="304"/>
      <c r="G362" s="572"/>
      <c r="H362" s="572"/>
      <c r="I362" s="296"/>
      <c r="J362" s="296"/>
      <c r="K362" s="296"/>
      <c r="L362" s="273"/>
    </row>
    <row r="363" spans="1:12" s="160" customFormat="1" ht="12.75" hidden="1" customHeight="1">
      <c r="A363" s="273"/>
      <c r="B363" s="296"/>
      <c r="C363" s="302"/>
      <c r="D363" s="304"/>
      <c r="E363" s="304"/>
      <c r="F363" s="304"/>
      <c r="G363" s="572"/>
      <c r="H363" s="572"/>
      <c r="I363" s="296"/>
      <c r="J363" s="296"/>
      <c r="K363" s="296"/>
      <c r="L363" s="273"/>
    </row>
    <row r="364" spans="1:12" s="160" customFormat="1" ht="12.75" hidden="1" customHeight="1">
      <c r="A364" s="273"/>
      <c r="B364" s="296"/>
      <c r="C364" s="302"/>
      <c r="D364" s="304"/>
      <c r="E364" s="304"/>
      <c r="F364" s="304"/>
      <c r="G364" s="572"/>
      <c r="H364" s="572"/>
      <c r="I364" s="296"/>
      <c r="J364" s="296"/>
      <c r="K364" s="296"/>
      <c r="L364" s="273"/>
    </row>
    <row r="365" spans="1:12" s="160" customFormat="1" ht="12.75" hidden="1" customHeight="1">
      <c r="A365" s="273"/>
      <c r="B365" s="296"/>
      <c r="C365" s="302"/>
      <c r="D365" s="304"/>
      <c r="E365" s="304"/>
      <c r="F365" s="304"/>
      <c r="G365" s="572"/>
      <c r="H365" s="572"/>
      <c r="I365" s="296"/>
      <c r="J365" s="296"/>
      <c r="K365" s="296"/>
      <c r="L365" s="273"/>
    </row>
    <row r="366" spans="1:12" s="160" customFormat="1" ht="12.75" hidden="1" customHeight="1">
      <c r="A366" s="273"/>
      <c r="B366" s="296"/>
      <c r="C366" s="302"/>
      <c r="D366" s="304"/>
      <c r="E366" s="304"/>
      <c r="F366" s="304"/>
      <c r="G366" s="572"/>
      <c r="H366" s="572"/>
      <c r="I366" s="296"/>
      <c r="J366" s="296"/>
      <c r="K366" s="296"/>
      <c r="L366" s="273"/>
    </row>
    <row r="367" spans="1:12" s="160" customFormat="1" ht="12.75" hidden="1" customHeight="1">
      <c r="A367" s="273"/>
      <c r="B367" s="296"/>
      <c r="C367" s="302"/>
      <c r="D367" s="304"/>
      <c r="E367" s="304"/>
      <c r="F367" s="304"/>
      <c r="G367" s="572"/>
      <c r="H367" s="572"/>
      <c r="I367" s="296"/>
      <c r="J367" s="296"/>
      <c r="K367" s="296"/>
      <c r="L367" s="273"/>
    </row>
    <row r="368" spans="1:12" s="159" customFormat="1" ht="12.75" hidden="1" customHeight="1">
      <c r="A368" s="275"/>
      <c r="B368" s="301"/>
      <c r="C368" s="302"/>
      <c r="D368" s="303"/>
      <c r="E368" s="303"/>
      <c r="F368" s="303"/>
      <c r="G368" s="572"/>
      <c r="H368" s="572"/>
      <c r="I368" s="301"/>
      <c r="J368" s="301"/>
      <c r="K368" s="301"/>
      <c r="L368" s="275"/>
    </row>
    <row r="369" spans="1:12" s="160" customFormat="1" ht="12.75" hidden="1" customHeight="1">
      <c r="A369" s="273"/>
      <c r="B369" s="296"/>
      <c r="C369" s="302"/>
      <c r="D369" s="304"/>
      <c r="E369" s="304"/>
      <c r="F369" s="304"/>
      <c r="G369" s="572"/>
      <c r="H369" s="572"/>
      <c r="I369" s="296"/>
      <c r="J369" s="296"/>
      <c r="K369" s="296"/>
      <c r="L369" s="273"/>
    </row>
    <row r="370" spans="1:12" s="160" customFormat="1" ht="12.75" hidden="1" customHeight="1">
      <c r="A370" s="273"/>
      <c r="B370" s="296"/>
      <c r="C370" s="302"/>
      <c r="D370" s="304"/>
      <c r="E370" s="304"/>
      <c r="F370" s="304"/>
      <c r="G370" s="572"/>
      <c r="H370" s="572"/>
      <c r="I370" s="296"/>
      <c r="J370" s="296"/>
      <c r="K370" s="296"/>
      <c r="L370" s="273"/>
    </row>
    <row r="371" spans="1:12" s="159" customFormat="1" ht="12.75" hidden="1" customHeight="1">
      <c r="A371" s="275"/>
      <c r="B371" s="301"/>
      <c r="C371" s="302"/>
      <c r="D371" s="303"/>
      <c r="E371" s="303"/>
      <c r="F371" s="303"/>
      <c r="G371" s="572"/>
      <c r="H371" s="572"/>
      <c r="I371" s="301"/>
      <c r="J371" s="301"/>
      <c r="K371" s="301"/>
      <c r="L371" s="275"/>
    </row>
    <row r="372" spans="1:12" s="160" customFormat="1" ht="12.75" hidden="1" customHeight="1">
      <c r="A372" s="273"/>
      <c r="B372" s="296"/>
      <c r="C372" s="302"/>
      <c r="D372" s="304"/>
      <c r="E372" s="304"/>
      <c r="F372" s="304"/>
      <c r="G372" s="572"/>
      <c r="H372" s="572"/>
      <c r="I372" s="296"/>
      <c r="J372" s="296"/>
      <c r="K372" s="296"/>
      <c r="L372" s="273"/>
    </row>
    <row r="373" spans="1:12" s="160" customFormat="1" ht="12.75" hidden="1" customHeight="1">
      <c r="A373" s="273"/>
      <c r="B373" s="296"/>
      <c r="C373" s="302"/>
      <c r="D373" s="304"/>
      <c r="E373" s="304"/>
      <c r="F373" s="304"/>
      <c r="G373" s="572"/>
      <c r="H373" s="572"/>
      <c r="I373" s="296"/>
      <c r="J373" s="296"/>
      <c r="K373" s="296"/>
      <c r="L373" s="273"/>
    </row>
    <row r="374" spans="1:12" s="160" customFormat="1" ht="12.75" hidden="1" customHeight="1">
      <c r="A374" s="273"/>
      <c r="B374" s="296"/>
      <c r="C374" s="302"/>
      <c r="D374" s="304"/>
      <c r="E374" s="304"/>
      <c r="F374" s="304"/>
      <c r="G374" s="572"/>
      <c r="H374" s="572"/>
      <c r="I374" s="296"/>
      <c r="J374" s="296"/>
      <c r="K374" s="296"/>
      <c r="L374" s="273"/>
    </row>
    <row r="375" spans="1:12" s="160" customFormat="1" ht="12.75" hidden="1" customHeight="1">
      <c r="A375" s="273"/>
      <c r="B375" s="296"/>
      <c r="C375" s="302"/>
      <c r="D375" s="304"/>
      <c r="E375" s="304"/>
      <c r="F375" s="304"/>
      <c r="G375" s="572"/>
      <c r="H375" s="572"/>
      <c r="I375" s="296"/>
      <c r="J375" s="296"/>
      <c r="K375" s="296"/>
      <c r="L375" s="273"/>
    </row>
    <row r="376" spans="1:12" s="160" customFormat="1" ht="12.75" hidden="1" customHeight="1">
      <c r="A376" s="273"/>
      <c r="B376" s="296"/>
      <c r="C376" s="302"/>
      <c r="D376" s="304"/>
      <c r="E376" s="304"/>
      <c r="F376" s="304"/>
      <c r="G376" s="572"/>
      <c r="H376" s="572"/>
      <c r="I376" s="296"/>
      <c r="J376" s="296"/>
      <c r="K376" s="296"/>
      <c r="L376" s="273"/>
    </row>
    <row r="377" spans="1:12" s="160" customFormat="1" ht="12.75" hidden="1" customHeight="1">
      <c r="A377" s="273"/>
      <c r="B377" s="296"/>
      <c r="C377" s="302"/>
      <c r="D377" s="304"/>
      <c r="E377" s="304"/>
      <c r="F377" s="304"/>
      <c r="G377" s="572"/>
      <c r="H377" s="572"/>
      <c r="I377" s="296"/>
      <c r="J377" s="296"/>
      <c r="K377" s="296"/>
      <c r="L377" s="273"/>
    </row>
    <row r="378" spans="1:12" s="160" customFormat="1" ht="12.75" hidden="1" customHeight="1">
      <c r="A378" s="273"/>
      <c r="B378" s="296"/>
      <c r="C378" s="302"/>
      <c r="D378" s="304"/>
      <c r="E378" s="304"/>
      <c r="F378" s="304"/>
      <c r="G378" s="572"/>
      <c r="H378" s="572"/>
      <c r="I378" s="296"/>
      <c r="J378" s="296"/>
      <c r="K378" s="296"/>
      <c r="L378" s="273"/>
    </row>
    <row r="379" spans="1:12" s="160" customFormat="1" ht="12.75" hidden="1" customHeight="1">
      <c r="A379" s="273"/>
      <c r="B379" s="296"/>
      <c r="C379" s="302"/>
      <c r="D379" s="304"/>
      <c r="E379" s="304"/>
      <c r="F379" s="304"/>
      <c r="G379" s="572"/>
      <c r="H379" s="572"/>
      <c r="I379" s="296"/>
      <c r="J379" s="296"/>
      <c r="K379" s="296"/>
      <c r="L379" s="273"/>
    </row>
    <row r="380" spans="1:12" s="159" customFormat="1" ht="12.75" hidden="1" customHeight="1">
      <c r="A380" s="275"/>
      <c r="B380" s="301"/>
      <c r="C380" s="302"/>
      <c r="D380" s="303"/>
      <c r="E380" s="303"/>
      <c r="F380" s="303"/>
      <c r="G380" s="572"/>
      <c r="H380" s="572"/>
      <c r="I380" s="301"/>
      <c r="J380" s="301"/>
      <c r="K380" s="301"/>
      <c r="L380" s="275"/>
    </row>
    <row r="381" spans="1:12" s="159" customFormat="1" ht="12.75" hidden="1" customHeight="1">
      <c r="A381" s="275"/>
      <c r="B381" s="301"/>
      <c r="C381" s="302"/>
      <c r="D381" s="303"/>
      <c r="E381" s="303"/>
      <c r="F381" s="303"/>
      <c r="G381" s="572"/>
      <c r="H381" s="572"/>
      <c r="I381" s="301"/>
      <c r="J381" s="301"/>
      <c r="K381" s="301"/>
      <c r="L381" s="275"/>
    </row>
    <row r="382" spans="1:12" s="160" customFormat="1" ht="12.75" hidden="1" customHeight="1">
      <c r="A382" s="273"/>
      <c r="B382" s="296"/>
      <c r="C382" s="302"/>
      <c r="D382" s="304"/>
      <c r="E382" s="304"/>
      <c r="F382" s="304"/>
      <c r="G382" s="572"/>
      <c r="H382" s="572"/>
      <c r="I382" s="296"/>
      <c r="J382" s="296"/>
      <c r="K382" s="296"/>
      <c r="L382" s="273"/>
    </row>
    <row r="383" spans="1:12" s="159" customFormat="1" ht="12.75" hidden="1" customHeight="1">
      <c r="A383" s="275"/>
      <c r="B383" s="301"/>
      <c r="C383" s="302"/>
      <c r="D383" s="303"/>
      <c r="E383" s="303"/>
      <c r="F383" s="303"/>
      <c r="G383" s="572"/>
      <c r="H383" s="572"/>
      <c r="I383" s="301"/>
      <c r="J383" s="301"/>
      <c r="K383" s="301"/>
      <c r="L383" s="275"/>
    </row>
    <row r="384" spans="1:12" s="160" customFormat="1" ht="12.75" hidden="1" customHeight="1">
      <c r="A384" s="273"/>
      <c r="B384" s="296"/>
      <c r="C384" s="302"/>
      <c r="D384" s="304"/>
      <c r="E384" s="304"/>
      <c r="F384" s="304"/>
      <c r="G384" s="572"/>
      <c r="H384" s="572"/>
      <c r="I384" s="296"/>
      <c r="J384" s="296"/>
      <c r="K384" s="296"/>
      <c r="L384" s="273"/>
    </row>
    <row r="385" spans="1:12" s="159" customFormat="1" ht="12.75" hidden="1" customHeight="1">
      <c r="A385" s="275"/>
      <c r="B385" s="301"/>
      <c r="C385" s="302"/>
      <c r="D385" s="303"/>
      <c r="E385" s="303"/>
      <c r="F385" s="303"/>
      <c r="G385" s="572"/>
      <c r="H385" s="572"/>
      <c r="I385" s="301"/>
      <c r="J385" s="301"/>
      <c r="K385" s="301"/>
      <c r="L385" s="275"/>
    </row>
    <row r="386" spans="1:12" s="160" customFormat="1" ht="12.75" hidden="1" customHeight="1">
      <c r="A386" s="273"/>
      <c r="B386" s="296"/>
      <c r="C386" s="302"/>
      <c r="D386" s="304"/>
      <c r="E386" s="304"/>
      <c r="F386" s="304"/>
      <c r="G386" s="572"/>
      <c r="H386" s="572"/>
      <c r="I386" s="296"/>
      <c r="J386" s="296"/>
      <c r="K386" s="296"/>
      <c r="L386" s="273"/>
    </row>
    <row r="387" spans="1:12" s="159" customFormat="1" ht="12.75" hidden="1" customHeight="1">
      <c r="A387" s="275"/>
      <c r="B387" s="301"/>
      <c r="C387" s="302"/>
      <c r="D387" s="303"/>
      <c r="E387" s="303"/>
      <c r="F387" s="303"/>
      <c r="G387" s="572"/>
      <c r="H387" s="572"/>
      <c r="I387" s="301"/>
      <c r="J387" s="301"/>
      <c r="K387" s="301"/>
      <c r="L387" s="275"/>
    </row>
    <row r="388" spans="1:12" s="160" customFormat="1" ht="12.75" hidden="1" customHeight="1">
      <c r="A388" s="273"/>
      <c r="B388" s="296"/>
      <c r="C388" s="302"/>
      <c r="D388" s="304"/>
      <c r="E388" s="304"/>
      <c r="F388" s="304"/>
      <c r="G388" s="572"/>
      <c r="H388" s="572"/>
      <c r="I388" s="296"/>
      <c r="J388" s="296"/>
      <c r="K388" s="296"/>
      <c r="L388" s="273"/>
    </row>
    <row r="389" spans="1:12" s="159" customFormat="1" ht="12.75" hidden="1" customHeight="1">
      <c r="A389" s="275"/>
      <c r="B389" s="301"/>
      <c r="C389" s="302"/>
      <c r="D389" s="303"/>
      <c r="E389" s="303"/>
      <c r="F389" s="303"/>
      <c r="G389" s="572"/>
      <c r="H389" s="572"/>
      <c r="I389" s="301"/>
      <c r="J389" s="301"/>
      <c r="K389" s="301"/>
      <c r="L389" s="275"/>
    </row>
    <row r="390" spans="1:12" s="160" customFormat="1" ht="12.75" hidden="1" customHeight="1">
      <c r="A390" s="273"/>
      <c r="B390" s="296"/>
      <c r="C390" s="302"/>
      <c r="D390" s="304"/>
      <c r="E390" s="304"/>
      <c r="F390" s="304"/>
      <c r="G390" s="572"/>
      <c r="H390" s="572"/>
      <c r="I390" s="296"/>
      <c r="J390" s="296"/>
      <c r="K390" s="296"/>
      <c r="L390" s="273"/>
    </row>
    <row r="391" spans="1:12" s="160" customFormat="1" ht="12.75" hidden="1" customHeight="1">
      <c r="A391" s="273"/>
      <c r="B391" s="296"/>
      <c r="C391" s="302"/>
      <c r="D391" s="304"/>
      <c r="E391" s="304"/>
      <c r="F391" s="304"/>
      <c r="G391" s="572"/>
      <c r="H391" s="572"/>
      <c r="I391" s="296"/>
      <c r="J391" s="296"/>
      <c r="K391" s="296"/>
      <c r="L391" s="273"/>
    </row>
    <row r="392" spans="1:12" s="160" customFormat="1" ht="12.75" hidden="1" customHeight="1">
      <c r="A392" s="273"/>
      <c r="B392" s="296"/>
      <c r="C392" s="302"/>
      <c r="D392" s="304"/>
      <c r="E392" s="304"/>
      <c r="F392" s="304"/>
      <c r="G392" s="572"/>
      <c r="H392" s="572"/>
      <c r="I392" s="296"/>
      <c r="J392" s="296"/>
      <c r="K392" s="296"/>
      <c r="L392" s="273"/>
    </row>
    <row r="393" spans="1:12" s="160" customFormat="1" ht="12.75" hidden="1" customHeight="1">
      <c r="A393" s="273"/>
      <c r="B393" s="296"/>
      <c r="C393" s="302"/>
      <c r="D393" s="304"/>
      <c r="E393" s="304"/>
      <c r="F393" s="304"/>
      <c r="G393" s="572"/>
      <c r="H393" s="572"/>
      <c r="I393" s="296"/>
      <c r="J393" s="296"/>
      <c r="K393" s="296"/>
      <c r="L393" s="273"/>
    </row>
    <row r="394" spans="1:12" s="159" customFormat="1" ht="12.75" hidden="1" customHeight="1">
      <c r="A394" s="275"/>
      <c r="B394" s="301"/>
      <c r="C394" s="302"/>
      <c r="D394" s="303"/>
      <c r="E394" s="303"/>
      <c r="F394" s="303"/>
      <c r="G394" s="572"/>
      <c r="H394" s="572"/>
      <c r="I394" s="301"/>
      <c r="J394" s="301"/>
      <c r="K394" s="301"/>
      <c r="L394" s="275"/>
    </row>
    <row r="395" spans="1:12" s="160" customFormat="1" ht="12.75" hidden="1" customHeight="1">
      <c r="A395" s="273"/>
      <c r="B395" s="296"/>
      <c r="C395" s="302"/>
      <c r="D395" s="304"/>
      <c r="E395" s="304"/>
      <c r="F395" s="304"/>
      <c r="G395" s="572"/>
      <c r="H395" s="572"/>
      <c r="I395" s="296"/>
      <c r="J395" s="296"/>
      <c r="K395" s="296"/>
      <c r="L395" s="273"/>
    </row>
    <row r="396" spans="1:12" s="159" customFormat="1" ht="12.75" hidden="1" customHeight="1">
      <c r="A396" s="275"/>
      <c r="B396" s="301"/>
      <c r="C396" s="302"/>
      <c r="D396" s="303"/>
      <c r="E396" s="303"/>
      <c r="F396" s="303"/>
      <c r="G396" s="572"/>
      <c r="H396" s="572"/>
      <c r="I396" s="301"/>
      <c r="J396" s="301"/>
      <c r="K396" s="301"/>
      <c r="L396" s="275"/>
    </row>
    <row r="397" spans="1:12" s="160" customFormat="1" ht="12.75" hidden="1" customHeight="1">
      <c r="A397" s="273"/>
      <c r="B397" s="296"/>
      <c r="C397" s="302"/>
      <c r="D397" s="304"/>
      <c r="E397" s="304"/>
      <c r="F397" s="304"/>
      <c r="G397" s="572"/>
      <c r="H397" s="572"/>
      <c r="I397" s="296"/>
      <c r="J397" s="296"/>
      <c r="K397" s="296"/>
      <c r="L397" s="273"/>
    </row>
    <row r="398" spans="1:12" s="160" customFormat="1" ht="12.75" hidden="1" customHeight="1">
      <c r="A398" s="273"/>
      <c r="B398" s="296"/>
      <c r="C398" s="302"/>
      <c r="D398" s="304"/>
      <c r="E398" s="304"/>
      <c r="F398" s="304"/>
      <c r="G398" s="572"/>
      <c r="H398" s="572"/>
      <c r="I398" s="296"/>
      <c r="J398" s="296"/>
      <c r="K398" s="296"/>
      <c r="L398" s="273"/>
    </row>
    <row r="399" spans="1:12" s="159" customFormat="1" ht="12.75" hidden="1" customHeight="1">
      <c r="A399" s="275"/>
      <c r="B399" s="301"/>
      <c r="C399" s="302"/>
      <c r="D399" s="303"/>
      <c r="E399" s="303"/>
      <c r="F399" s="303"/>
      <c r="G399" s="572"/>
      <c r="H399" s="572"/>
      <c r="I399" s="301"/>
      <c r="J399" s="301"/>
      <c r="K399" s="301"/>
      <c r="L399" s="275"/>
    </row>
    <row r="400" spans="1:12" s="159" customFormat="1" ht="12.75" hidden="1" customHeight="1">
      <c r="A400" s="275"/>
      <c r="B400" s="301"/>
      <c r="C400" s="302"/>
      <c r="D400" s="303"/>
      <c r="E400" s="303"/>
      <c r="F400" s="303"/>
      <c r="G400" s="572"/>
      <c r="H400" s="572"/>
      <c r="I400" s="301"/>
      <c r="J400" s="301"/>
      <c r="K400" s="301"/>
      <c r="L400" s="275"/>
    </row>
    <row r="401" spans="1:12" s="159" customFormat="1" ht="12.75" hidden="1" customHeight="1">
      <c r="A401" s="275"/>
      <c r="B401" s="301"/>
      <c r="C401" s="302"/>
      <c r="D401" s="303"/>
      <c r="E401" s="303"/>
      <c r="F401" s="303"/>
      <c r="G401" s="572"/>
      <c r="H401" s="572"/>
      <c r="I401" s="301"/>
      <c r="J401" s="301"/>
      <c r="K401" s="301"/>
      <c r="L401" s="275"/>
    </row>
    <row r="402" spans="1:12" s="159" customFormat="1" ht="12.75" hidden="1" customHeight="1">
      <c r="A402" s="275"/>
      <c r="B402" s="301"/>
      <c r="C402" s="302"/>
      <c r="D402" s="303"/>
      <c r="E402" s="303"/>
      <c r="F402" s="303"/>
      <c r="G402" s="572"/>
      <c r="H402" s="572"/>
      <c r="I402" s="301"/>
      <c r="J402" s="301"/>
      <c r="K402" s="301"/>
      <c r="L402" s="275"/>
    </row>
    <row r="403" spans="1:12" s="159" customFormat="1" ht="12.75" hidden="1" customHeight="1">
      <c r="A403" s="275"/>
      <c r="B403" s="301"/>
      <c r="C403" s="302"/>
      <c r="D403" s="303"/>
      <c r="E403" s="303"/>
      <c r="F403" s="303"/>
      <c r="G403" s="572"/>
      <c r="H403" s="572"/>
      <c r="I403" s="301"/>
      <c r="J403" s="301"/>
      <c r="K403" s="301"/>
      <c r="L403" s="275"/>
    </row>
    <row r="404" spans="1:12" s="159" customFormat="1" ht="12.75" hidden="1" customHeight="1">
      <c r="A404" s="275"/>
      <c r="B404" s="301"/>
      <c r="C404" s="302"/>
      <c r="D404" s="303"/>
      <c r="E404" s="303"/>
      <c r="F404" s="303"/>
      <c r="G404" s="572"/>
      <c r="H404" s="572"/>
      <c r="I404" s="301"/>
      <c r="J404" s="301"/>
      <c r="K404" s="301"/>
      <c r="L404" s="275"/>
    </row>
    <row r="405" spans="1:12" s="159" customFormat="1" ht="12.75" hidden="1" customHeight="1">
      <c r="A405" s="275"/>
      <c r="B405" s="301"/>
      <c r="C405" s="302"/>
      <c r="D405" s="303"/>
      <c r="E405" s="303"/>
      <c r="F405" s="303"/>
      <c r="G405" s="572"/>
      <c r="H405" s="572"/>
      <c r="I405" s="301"/>
      <c r="J405" s="301"/>
      <c r="K405" s="301"/>
      <c r="L405" s="275"/>
    </row>
    <row r="406" spans="1:12" s="160" customFormat="1" ht="12.75" hidden="1" customHeight="1">
      <c r="A406" s="273"/>
      <c r="B406" s="296"/>
      <c r="C406" s="302"/>
      <c r="D406" s="304"/>
      <c r="E406" s="304"/>
      <c r="F406" s="304"/>
      <c r="G406" s="572"/>
      <c r="H406" s="572"/>
      <c r="I406" s="296"/>
      <c r="J406" s="296"/>
      <c r="K406" s="296"/>
      <c r="L406" s="273"/>
    </row>
    <row r="407" spans="1:12" s="160" customFormat="1" ht="12.75" hidden="1" customHeight="1">
      <c r="A407" s="273"/>
      <c r="B407" s="296"/>
      <c r="C407" s="302"/>
      <c r="D407" s="304"/>
      <c r="E407" s="304"/>
      <c r="F407" s="304"/>
      <c r="G407" s="572"/>
      <c r="H407" s="572"/>
      <c r="I407" s="296"/>
      <c r="J407" s="296"/>
      <c r="K407" s="296"/>
      <c r="L407" s="273"/>
    </row>
    <row r="408" spans="1:12" s="159" customFormat="1" ht="12.75" hidden="1" customHeight="1">
      <c r="A408" s="275"/>
      <c r="B408" s="301"/>
      <c r="C408" s="302"/>
      <c r="D408" s="303"/>
      <c r="E408" s="303"/>
      <c r="F408" s="303"/>
      <c r="G408" s="572"/>
      <c r="H408" s="572"/>
      <c r="I408" s="301"/>
      <c r="J408" s="301"/>
      <c r="K408" s="301"/>
      <c r="L408" s="275"/>
    </row>
    <row r="409" spans="1:12" s="160" customFormat="1" ht="12.75" hidden="1" customHeight="1">
      <c r="A409" s="273"/>
      <c r="B409" s="296"/>
      <c r="C409" s="302"/>
      <c r="D409" s="304"/>
      <c r="E409" s="304"/>
      <c r="F409" s="304"/>
      <c r="G409" s="572"/>
      <c r="H409" s="572"/>
      <c r="I409" s="296"/>
      <c r="J409" s="296"/>
      <c r="K409" s="296"/>
      <c r="L409" s="273"/>
    </row>
    <row r="410" spans="1:12" s="159" customFormat="1" ht="12.75" hidden="1" customHeight="1">
      <c r="A410" s="275"/>
      <c r="B410" s="301"/>
      <c r="C410" s="302"/>
      <c r="D410" s="303"/>
      <c r="E410" s="303"/>
      <c r="F410" s="303"/>
      <c r="G410" s="572"/>
      <c r="H410" s="572"/>
      <c r="I410" s="301"/>
      <c r="J410" s="301"/>
      <c r="K410" s="301"/>
      <c r="L410" s="275"/>
    </row>
    <row r="411" spans="1:12" s="160" customFormat="1" ht="12.75" hidden="1" customHeight="1">
      <c r="A411" s="273"/>
      <c r="B411" s="296"/>
      <c r="C411" s="302"/>
      <c r="D411" s="304"/>
      <c r="E411" s="304"/>
      <c r="F411" s="304"/>
      <c r="G411" s="572"/>
      <c r="H411" s="572"/>
      <c r="I411" s="296"/>
      <c r="J411" s="296"/>
      <c r="K411" s="296"/>
      <c r="L411" s="273"/>
    </row>
    <row r="412" spans="1:12" s="159" customFormat="1" ht="12.75" hidden="1" customHeight="1">
      <c r="A412" s="275"/>
      <c r="B412" s="301"/>
      <c r="C412" s="302"/>
      <c r="D412" s="303"/>
      <c r="E412" s="303"/>
      <c r="F412" s="303"/>
      <c r="G412" s="572"/>
      <c r="H412" s="572"/>
      <c r="I412" s="301"/>
      <c r="J412" s="301"/>
      <c r="K412" s="301"/>
      <c r="L412" s="275"/>
    </row>
    <row r="413" spans="1:12" s="160" customFormat="1" ht="12.75" hidden="1" customHeight="1">
      <c r="A413" s="273"/>
      <c r="B413" s="296"/>
      <c r="C413" s="302"/>
      <c r="D413" s="304"/>
      <c r="E413" s="304"/>
      <c r="F413" s="304"/>
      <c r="G413" s="572"/>
      <c r="H413" s="572"/>
      <c r="I413" s="296"/>
      <c r="J413" s="296"/>
      <c r="K413" s="296"/>
      <c r="L413" s="273"/>
    </row>
    <row r="414" spans="1:12" s="159" customFormat="1" ht="12.75" hidden="1" customHeight="1">
      <c r="A414" s="275"/>
      <c r="B414" s="301"/>
      <c r="C414" s="302"/>
      <c r="D414" s="303"/>
      <c r="E414" s="303"/>
      <c r="F414" s="303"/>
      <c r="G414" s="572"/>
      <c r="H414" s="572"/>
      <c r="I414" s="301"/>
      <c r="J414" s="301"/>
      <c r="K414" s="301"/>
      <c r="L414" s="275"/>
    </row>
    <row r="415" spans="1:12" s="160" customFormat="1" ht="12.75" hidden="1" customHeight="1">
      <c r="A415" s="273"/>
      <c r="B415" s="296"/>
      <c r="C415" s="302"/>
      <c r="D415" s="304"/>
      <c r="E415" s="304"/>
      <c r="F415" s="304"/>
      <c r="G415" s="572"/>
      <c r="H415" s="572"/>
      <c r="I415" s="296"/>
      <c r="J415" s="296"/>
      <c r="K415" s="296"/>
      <c r="L415" s="273"/>
    </row>
    <row r="416" spans="1:12" s="159" customFormat="1" ht="12.75" hidden="1" customHeight="1">
      <c r="A416" s="275"/>
      <c r="B416" s="301"/>
      <c r="C416" s="302"/>
      <c r="D416" s="303"/>
      <c r="E416" s="303"/>
      <c r="F416" s="303"/>
      <c r="G416" s="572"/>
      <c r="H416" s="572"/>
      <c r="I416" s="301"/>
      <c r="J416" s="301"/>
      <c r="K416" s="301"/>
      <c r="L416" s="275"/>
    </row>
    <row r="417" spans="1:12" s="160" customFormat="1" ht="12.75" hidden="1" customHeight="1">
      <c r="A417" s="273"/>
      <c r="B417" s="296"/>
      <c r="C417" s="302"/>
      <c r="D417" s="304"/>
      <c r="E417" s="304"/>
      <c r="F417" s="304"/>
      <c r="G417" s="572"/>
      <c r="H417" s="572"/>
      <c r="I417" s="296"/>
      <c r="J417" s="296"/>
      <c r="K417" s="296"/>
      <c r="L417" s="273"/>
    </row>
    <row r="418" spans="1:12" s="159" customFormat="1" ht="12.75" hidden="1" customHeight="1">
      <c r="A418" s="275"/>
      <c r="B418" s="301"/>
      <c r="C418" s="302"/>
      <c r="D418" s="303"/>
      <c r="E418" s="303"/>
      <c r="F418" s="303"/>
      <c r="G418" s="572"/>
      <c r="H418" s="572"/>
      <c r="I418" s="301"/>
      <c r="J418" s="301"/>
      <c r="K418" s="301"/>
      <c r="L418" s="275"/>
    </row>
    <row r="419" spans="1:12" s="159" customFormat="1" ht="12.75" hidden="1" customHeight="1">
      <c r="A419" s="275"/>
      <c r="B419" s="301"/>
      <c r="C419" s="302"/>
      <c r="D419" s="303"/>
      <c r="E419" s="303"/>
      <c r="F419" s="303"/>
      <c r="G419" s="572"/>
      <c r="H419" s="572"/>
      <c r="I419" s="301"/>
      <c r="J419" s="301"/>
      <c r="K419" s="301"/>
      <c r="L419" s="275"/>
    </row>
    <row r="420" spans="1:12" s="160" customFormat="1" ht="12.75" hidden="1" customHeight="1">
      <c r="A420" s="273"/>
      <c r="B420" s="296"/>
      <c r="C420" s="302"/>
      <c r="D420" s="304"/>
      <c r="E420" s="304"/>
      <c r="F420" s="304"/>
      <c r="G420" s="572"/>
      <c r="H420" s="572"/>
      <c r="I420" s="296"/>
      <c r="J420" s="296"/>
      <c r="K420" s="296"/>
      <c r="L420" s="273"/>
    </row>
    <row r="421" spans="1:12" s="159" customFormat="1" ht="12.75" hidden="1" customHeight="1">
      <c r="A421" s="275"/>
      <c r="B421" s="301"/>
      <c r="C421" s="302"/>
      <c r="D421" s="303"/>
      <c r="E421" s="303"/>
      <c r="F421" s="303"/>
      <c r="G421" s="572"/>
      <c r="H421" s="572"/>
      <c r="I421" s="301"/>
      <c r="J421" s="301"/>
      <c r="K421" s="301"/>
      <c r="L421" s="275"/>
    </row>
    <row r="422" spans="1:12" s="160" customFormat="1" ht="12.75" hidden="1" customHeight="1">
      <c r="A422" s="273"/>
      <c r="B422" s="296"/>
      <c r="C422" s="302"/>
      <c r="D422" s="304"/>
      <c r="E422" s="304"/>
      <c r="F422" s="304"/>
      <c r="G422" s="572"/>
      <c r="H422" s="572"/>
      <c r="I422" s="296"/>
      <c r="J422" s="296"/>
      <c r="K422" s="296"/>
      <c r="L422" s="273"/>
    </row>
    <row r="423" spans="1:12" s="160" customFormat="1" ht="12.75" hidden="1" customHeight="1">
      <c r="A423" s="273"/>
      <c r="B423" s="296"/>
      <c r="C423" s="302"/>
      <c r="D423" s="304"/>
      <c r="E423" s="304"/>
      <c r="F423" s="304"/>
      <c r="G423" s="572"/>
      <c r="H423" s="572"/>
      <c r="I423" s="296"/>
      <c r="J423" s="296"/>
      <c r="K423" s="296"/>
      <c r="L423" s="273"/>
    </row>
    <row r="424" spans="1:12" s="160" customFormat="1" ht="12.75" hidden="1" customHeight="1">
      <c r="A424" s="273"/>
      <c r="B424" s="296"/>
      <c r="C424" s="302"/>
      <c r="D424" s="304"/>
      <c r="E424" s="304"/>
      <c r="F424" s="304"/>
      <c r="G424" s="572"/>
      <c r="H424" s="572"/>
      <c r="I424" s="296"/>
      <c r="J424" s="296"/>
      <c r="K424" s="296"/>
      <c r="L424" s="273"/>
    </row>
    <row r="425" spans="1:12" s="160" customFormat="1" ht="12.75" hidden="1" customHeight="1">
      <c r="A425" s="273"/>
      <c r="B425" s="296"/>
      <c r="C425" s="302"/>
      <c r="D425" s="304"/>
      <c r="E425" s="304"/>
      <c r="F425" s="304"/>
      <c r="G425" s="572"/>
      <c r="H425" s="572"/>
      <c r="I425" s="296"/>
      <c r="J425" s="296"/>
      <c r="K425" s="296"/>
      <c r="L425" s="273"/>
    </row>
    <row r="426" spans="1:12" s="160" customFormat="1" ht="12.75" hidden="1" customHeight="1">
      <c r="A426" s="273"/>
      <c r="B426" s="296"/>
      <c r="C426" s="302"/>
      <c r="D426" s="304"/>
      <c r="E426" s="304"/>
      <c r="F426" s="304"/>
      <c r="G426" s="572"/>
      <c r="H426" s="572"/>
      <c r="I426" s="296"/>
      <c r="J426" s="296"/>
      <c r="K426" s="296"/>
      <c r="L426" s="273"/>
    </row>
    <row r="427" spans="1:12" s="160" customFormat="1" ht="12.75" hidden="1" customHeight="1">
      <c r="A427" s="273"/>
      <c r="B427" s="296"/>
      <c r="C427" s="302"/>
      <c r="D427" s="304"/>
      <c r="E427" s="304"/>
      <c r="F427" s="304"/>
      <c r="G427" s="572"/>
      <c r="H427" s="572"/>
      <c r="I427" s="296"/>
      <c r="J427" s="296"/>
      <c r="K427" s="296"/>
      <c r="L427" s="273"/>
    </row>
    <row r="428" spans="1:12" s="160" customFormat="1" ht="12.75" hidden="1" customHeight="1">
      <c r="A428" s="273"/>
      <c r="B428" s="296"/>
      <c r="C428" s="302"/>
      <c r="D428" s="304"/>
      <c r="E428" s="304"/>
      <c r="F428" s="304"/>
      <c r="G428" s="572"/>
      <c r="H428" s="572"/>
      <c r="I428" s="296"/>
      <c r="J428" s="296"/>
      <c r="K428" s="296"/>
      <c r="L428" s="273"/>
    </row>
    <row r="429" spans="1:12" s="159" customFormat="1" ht="12.75" hidden="1" customHeight="1">
      <c r="A429" s="275"/>
      <c r="B429" s="301"/>
      <c r="C429" s="302"/>
      <c r="D429" s="303"/>
      <c r="E429" s="303"/>
      <c r="F429" s="303"/>
      <c r="G429" s="572"/>
      <c r="H429" s="572"/>
      <c r="I429" s="301"/>
      <c r="J429" s="301"/>
      <c r="K429" s="301"/>
      <c r="L429" s="275"/>
    </row>
    <row r="430" spans="1:12" s="160" customFormat="1" ht="12.75" hidden="1" customHeight="1">
      <c r="A430" s="273"/>
      <c r="B430" s="296"/>
      <c r="C430" s="302"/>
      <c r="D430" s="304"/>
      <c r="E430" s="304"/>
      <c r="F430" s="304"/>
      <c r="G430" s="572"/>
      <c r="H430" s="572"/>
      <c r="I430" s="296"/>
      <c r="J430" s="296"/>
      <c r="K430" s="296"/>
      <c r="L430" s="273"/>
    </row>
    <row r="431" spans="1:12" s="160" customFormat="1" ht="12.75" hidden="1" customHeight="1">
      <c r="A431" s="273"/>
      <c r="B431" s="296"/>
      <c r="C431" s="302"/>
      <c r="D431" s="304"/>
      <c r="E431" s="304"/>
      <c r="F431" s="304"/>
      <c r="G431" s="572"/>
      <c r="H431" s="572"/>
      <c r="I431" s="296"/>
      <c r="J431" s="296"/>
      <c r="K431" s="296"/>
      <c r="L431" s="273"/>
    </row>
    <row r="432" spans="1:12" s="159" customFormat="1" ht="12.75" hidden="1" customHeight="1">
      <c r="A432" s="275"/>
      <c r="B432" s="301"/>
      <c r="C432" s="302"/>
      <c r="D432" s="303"/>
      <c r="E432" s="303"/>
      <c r="F432" s="303"/>
      <c r="G432" s="572"/>
      <c r="H432" s="572"/>
      <c r="I432" s="301"/>
      <c r="J432" s="301"/>
      <c r="K432" s="301"/>
      <c r="L432" s="275"/>
    </row>
    <row r="433" spans="1:12" s="159" customFormat="1" ht="12.75" hidden="1" customHeight="1">
      <c r="A433" s="275"/>
      <c r="B433" s="301"/>
      <c r="C433" s="302"/>
      <c r="D433" s="303"/>
      <c r="E433" s="303"/>
      <c r="F433" s="303"/>
      <c r="G433" s="572"/>
      <c r="H433" s="572"/>
      <c r="I433" s="301"/>
      <c r="J433" s="301"/>
      <c r="K433" s="301"/>
      <c r="L433" s="275"/>
    </row>
    <row r="434" spans="1:12" s="159" customFormat="1" ht="12.75" hidden="1" customHeight="1">
      <c r="A434" s="275"/>
      <c r="B434" s="301"/>
      <c r="C434" s="302"/>
      <c r="D434" s="303"/>
      <c r="E434" s="303"/>
      <c r="F434" s="303"/>
      <c r="G434" s="572"/>
      <c r="H434" s="572"/>
      <c r="I434" s="301"/>
      <c r="J434" s="301"/>
      <c r="K434" s="301"/>
      <c r="L434" s="275"/>
    </row>
    <row r="435" spans="1:12" s="159" customFormat="1" ht="12.75" hidden="1" customHeight="1">
      <c r="A435" s="275"/>
      <c r="B435" s="301"/>
      <c r="C435" s="302"/>
      <c r="D435" s="303"/>
      <c r="E435" s="303"/>
      <c r="F435" s="303"/>
      <c r="G435" s="572"/>
      <c r="H435" s="572"/>
      <c r="I435" s="301"/>
      <c r="J435" s="301"/>
      <c r="K435" s="301"/>
      <c r="L435" s="275"/>
    </row>
    <row r="436" spans="1:12" s="160" customFormat="1" ht="12.75" hidden="1" customHeight="1">
      <c r="A436" s="273"/>
      <c r="B436" s="296"/>
      <c r="C436" s="302"/>
      <c r="D436" s="304"/>
      <c r="E436" s="304"/>
      <c r="F436" s="304"/>
      <c r="G436" s="572"/>
      <c r="H436" s="572"/>
      <c r="I436" s="296"/>
      <c r="J436" s="296"/>
      <c r="K436" s="296"/>
      <c r="L436" s="273"/>
    </row>
    <row r="437" spans="1:12" s="160" customFormat="1" ht="12.75" hidden="1" customHeight="1">
      <c r="A437" s="273"/>
      <c r="B437" s="296"/>
      <c r="C437" s="302"/>
      <c r="D437" s="304"/>
      <c r="E437" s="304"/>
      <c r="F437" s="304"/>
      <c r="G437" s="572"/>
      <c r="H437" s="572"/>
      <c r="I437" s="296"/>
      <c r="J437" s="296"/>
      <c r="K437" s="296"/>
      <c r="L437" s="273"/>
    </row>
    <row r="438" spans="1:12" s="159" customFormat="1" ht="12.75" hidden="1" customHeight="1">
      <c r="A438" s="275"/>
      <c r="B438" s="301"/>
      <c r="C438" s="302"/>
      <c r="D438" s="303"/>
      <c r="E438" s="303"/>
      <c r="F438" s="303"/>
      <c r="G438" s="572"/>
      <c r="H438" s="572"/>
      <c r="I438" s="301"/>
      <c r="J438" s="301"/>
      <c r="K438" s="301"/>
      <c r="L438" s="275"/>
    </row>
    <row r="439" spans="1:12" s="160" customFormat="1" ht="12.75" hidden="1" customHeight="1">
      <c r="A439" s="273"/>
      <c r="B439" s="296"/>
      <c r="C439" s="302"/>
      <c r="D439" s="304"/>
      <c r="E439" s="304"/>
      <c r="F439" s="304"/>
      <c r="G439" s="572"/>
      <c r="H439" s="572"/>
      <c r="I439" s="296"/>
      <c r="J439" s="296"/>
      <c r="K439" s="296"/>
      <c r="L439" s="273"/>
    </row>
    <row r="440" spans="1:12" s="160" customFormat="1" ht="12.75" hidden="1" customHeight="1">
      <c r="A440" s="273"/>
      <c r="B440" s="296"/>
      <c r="C440" s="302"/>
      <c r="D440" s="304"/>
      <c r="E440" s="304"/>
      <c r="F440" s="304"/>
      <c r="G440" s="572"/>
      <c r="H440" s="572"/>
      <c r="I440" s="296"/>
      <c r="J440" s="296"/>
      <c r="K440" s="296"/>
      <c r="L440" s="273"/>
    </row>
    <row r="441" spans="1:12" s="159" customFormat="1" ht="12.75" hidden="1" customHeight="1">
      <c r="A441" s="275"/>
      <c r="B441" s="301"/>
      <c r="C441" s="302"/>
      <c r="D441" s="303"/>
      <c r="E441" s="303"/>
      <c r="F441" s="303"/>
      <c r="G441" s="572"/>
      <c r="H441" s="572"/>
      <c r="I441" s="301"/>
      <c r="J441" s="301"/>
      <c r="K441" s="301"/>
      <c r="L441" s="275"/>
    </row>
    <row r="442" spans="1:12" s="160" customFormat="1" ht="12.75" hidden="1" customHeight="1">
      <c r="A442" s="273"/>
      <c r="B442" s="296"/>
      <c r="C442" s="302"/>
      <c r="D442" s="304"/>
      <c r="E442" s="304"/>
      <c r="F442" s="304"/>
      <c r="G442" s="572"/>
      <c r="H442" s="572"/>
      <c r="I442" s="296"/>
      <c r="J442" s="296"/>
      <c r="K442" s="296"/>
      <c r="L442" s="273"/>
    </row>
    <row r="443" spans="1:12" s="159" customFormat="1" ht="12.75" hidden="1" customHeight="1">
      <c r="A443" s="275"/>
      <c r="B443" s="301"/>
      <c r="C443" s="302"/>
      <c r="D443" s="303"/>
      <c r="E443" s="303"/>
      <c r="F443" s="303"/>
      <c r="G443" s="572"/>
      <c r="H443" s="572"/>
      <c r="I443" s="301"/>
      <c r="J443" s="301"/>
      <c r="K443" s="301"/>
      <c r="L443" s="275"/>
    </row>
    <row r="444" spans="1:12" s="159" customFormat="1" ht="12.75" hidden="1" customHeight="1">
      <c r="A444" s="275"/>
      <c r="B444" s="301"/>
      <c r="C444" s="302"/>
      <c r="D444" s="303"/>
      <c r="E444" s="303"/>
      <c r="F444" s="303"/>
      <c r="G444" s="572"/>
      <c r="H444" s="572"/>
      <c r="I444" s="301"/>
      <c r="J444" s="301"/>
      <c r="K444" s="301"/>
      <c r="L444" s="275"/>
    </row>
    <row r="445" spans="1:12" s="160" customFormat="1" ht="12.75" hidden="1" customHeight="1">
      <c r="A445" s="273"/>
      <c r="B445" s="296"/>
      <c r="C445" s="302"/>
      <c r="D445" s="304"/>
      <c r="E445" s="304"/>
      <c r="F445" s="304"/>
      <c r="G445" s="572"/>
      <c r="H445" s="572"/>
      <c r="I445" s="296"/>
      <c r="J445" s="296"/>
      <c r="K445" s="296"/>
      <c r="L445" s="273"/>
    </row>
    <row r="446" spans="1:12" s="160" customFormat="1" ht="12.75" hidden="1" customHeight="1">
      <c r="A446" s="273"/>
      <c r="B446" s="296"/>
      <c r="C446" s="302"/>
      <c r="D446" s="304"/>
      <c r="E446" s="304"/>
      <c r="F446" s="304"/>
      <c r="G446" s="572"/>
      <c r="H446" s="572"/>
      <c r="I446" s="296"/>
      <c r="J446" s="296"/>
      <c r="K446" s="296"/>
      <c r="L446" s="273"/>
    </row>
    <row r="447" spans="1:12" s="160" customFormat="1" ht="12.75" hidden="1" customHeight="1">
      <c r="A447" s="273"/>
      <c r="B447" s="296"/>
      <c r="C447" s="302"/>
      <c r="D447" s="304"/>
      <c r="E447" s="304"/>
      <c r="F447" s="304"/>
      <c r="G447" s="572"/>
      <c r="H447" s="572"/>
      <c r="I447" s="296"/>
      <c r="J447" s="296"/>
      <c r="K447" s="296"/>
      <c r="L447" s="273"/>
    </row>
    <row r="448" spans="1:12" s="159" customFormat="1" ht="12.75" hidden="1" customHeight="1">
      <c r="A448" s="275"/>
      <c r="B448" s="301"/>
      <c r="C448" s="302"/>
      <c r="D448" s="303"/>
      <c r="E448" s="303"/>
      <c r="F448" s="303"/>
      <c r="G448" s="572"/>
      <c r="H448" s="572"/>
      <c r="I448" s="301"/>
      <c r="J448" s="301"/>
      <c r="K448" s="301"/>
      <c r="L448" s="275"/>
    </row>
    <row r="449" spans="1:12" s="160" customFormat="1" ht="12.75" hidden="1" customHeight="1">
      <c r="A449" s="273"/>
      <c r="B449" s="296"/>
      <c r="C449" s="302"/>
      <c r="D449" s="304"/>
      <c r="E449" s="304"/>
      <c r="F449" s="304"/>
      <c r="G449" s="572"/>
      <c r="H449" s="572"/>
      <c r="I449" s="296"/>
      <c r="J449" s="296"/>
      <c r="K449" s="296"/>
      <c r="L449" s="273"/>
    </row>
    <row r="450" spans="1:12" s="160" customFormat="1" ht="12.75" hidden="1" customHeight="1">
      <c r="A450" s="273"/>
      <c r="B450" s="296"/>
      <c r="C450" s="302"/>
      <c r="D450" s="304"/>
      <c r="E450" s="304"/>
      <c r="F450" s="304"/>
      <c r="G450" s="572"/>
      <c r="H450" s="572"/>
      <c r="I450" s="296"/>
      <c r="J450" s="296"/>
      <c r="K450" s="296"/>
      <c r="L450" s="273"/>
    </row>
    <row r="451" spans="1:12" s="160" customFormat="1" ht="12.75" hidden="1" customHeight="1">
      <c r="A451" s="273"/>
      <c r="B451" s="296"/>
      <c r="C451" s="302"/>
      <c r="D451" s="304"/>
      <c r="E451" s="304"/>
      <c r="F451" s="304"/>
      <c r="G451" s="572"/>
      <c r="H451" s="572"/>
      <c r="I451" s="296"/>
      <c r="J451" s="296"/>
      <c r="K451" s="296"/>
      <c r="L451" s="273"/>
    </row>
    <row r="452" spans="1:12" s="159" customFormat="1" ht="12.75" hidden="1" customHeight="1">
      <c r="A452" s="275"/>
      <c r="B452" s="301"/>
      <c r="C452" s="302"/>
      <c r="D452" s="303"/>
      <c r="E452" s="303"/>
      <c r="F452" s="303"/>
      <c r="G452" s="572"/>
      <c r="H452" s="572"/>
      <c r="I452" s="301"/>
      <c r="J452" s="301"/>
      <c r="K452" s="301"/>
      <c r="L452" s="275"/>
    </row>
    <row r="453" spans="1:12" s="159" customFormat="1" ht="12.75" hidden="1" customHeight="1">
      <c r="A453" s="275"/>
      <c r="B453" s="301"/>
      <c r="C453" s="302"/>
      <c r="D453" s="303"/>
      <c r="E453" s="303"/>
      <c r="F453" s="303"/>
      <c r="G453" s="572"/>
      <c r="H453" s="572"/>
      <c r="I453" s="301"/>
      <c r="J453" s="301"/>
      <c r="K453" s="301"/>
      <c r="L453" s="275"/>
    </row>
    <row r="454" spans="1:12" s="159" customFormat="1" ht="12.75" hidden="1" customHeight="1">
      <c r="A454" s="275"/>
      <c r="B454" s="301"/>
      <c r="C454" s="302"/>
      <c r="D454" s="303"/>
      <c r="E454" s="303"/>
      <c r="F454" s="303"/>
      <c r="G454" s="572"/>
      <c r="H454" s="572"/>
      <c r="I454" s="301"/>
      <c r="J454" s="301"/>
      <c r="K454" s="301"/>
      <c r="L454" s="275"/>
    </row>
    <row r="455" spans="1:12" s="160" customFormat="1" ht="12.75" hidden="1" customHeight="1">
      <c r="A455" s="273"/>
      <c r="B455" s="296"/>
      <c r="C455" s="302"/>
      <c r="D455" s="304"/>
      <c r="E455" s="304"/>
      <c r="F455" s="304"/>
      <c r="G455" s="572"/>
      <c r="H455" s="572"/>
      <c r="I455" s="296"/>
      <c r="J455" s="296"/>
      <c r="K455" s="296"/>
      <c r="L455" s="273"/>
    </row>
    <row r="456" spans="1:12" s="160" customFormat="1" ht="12.75" hidden="1" customHeight="1">
      <c r="A456" s="273"/>
      <c r="B456" s="296"/>
      <c r="C456" s="302"/>
      <c r="D456" s="304"/>
      <c r="E456" s="304"/>
      <c r="F456" s="304"/>
      <c r="G456" s="572"/>
      <c r="H456" s="572"/>
      <c r="I456" s="296"/>
      <c r="J456" s="296"/>
      <c r="K456" s="296"/>
      <c r="L456" s="273"/>
    </row>
    <row r="457" spans="1:12" s="160" customFormat="1" ht="12.75" hidden="1" customHeight="1">
      <c r="A457" s="273"/>
      <c r="B457" s="296"/>
      <c r="C457" s="302"/>
      <c r="D457" s="304"/>
      <c r="E457" s="304"/>
      <c r="F457" s="304"/>
      <c r="G457" s="572"/>
      <c r="H457" s="572"/>
      <c r="I457" s="296"/>
      <c r="J457" s="296"/>
      <c r="K457" s="296"/>
      <c r="L457" s="273"/>
    </row>
    <row r="458" spans="1:12" s="159" customFormat="1" ht="12.75" hidden="1" customHeight="1">
      <c r="A458" s="275"/>
      <c r="B458" s="301"/>
      <c r="C458" s="302"/>
      <c r="D458" s="303"/>
      <c r="E458" s="303"/>
      <c r="F458" s="303"/>
      <c r="G458" s="572"/>
      <c r="H458" s="572"/>
      <c r="I458" s="301"/>
      <c r="J458" s="301"/>
      <c r="K458" s="301"/>
      <c r="L458" s="275"/>
    </row>
    <row r="459" spans="1:12" s="160" customFormat="1" ht="12.75" hidden="1" customHeight="1">
      <c r="A459" s="273"/>
      <c r="B459" s="296"/>
      <c r="C459" s="302"/>
      <c r="D459" s="304"/>
      <c r="E459" s="304"/>
      <c r="F459" s="304"/>
      <c r="G459" s="572"/>
      <c r="H459" s="572"/>
      <c r="I459" s="296"/>
      <c r="J459" s="296"/>
      <c r="K459" s="296"/>
      <c r="L459" s="273"/>
    </row>
    <row r="460" spans="1:12" s="160" customFormat="1" ht="12.75" hidden="1" customHeight="1">
      <c r="A460" s="273"/>
      <c r="B460" s="296"/>
      <c r="C460" s="302"/>
      <c r="D460" s="304"/>
      <c r="E460" s="304"/>
      <c r="F460" s="304"/>
      <c r="G460" s="572"/>
      <c r="H460" s="572"/>
      <c r="I460" s="296"/>
      <c r="J460" s="296"/>
      <c r="K460" s="296"/>
      <c r="L460" s="273"/>
    </row>
    <row r="461" spans="1:12" s="160" customFormat="1" ht="12.75" hidden="1" customHeight="1">
      <c r="A461" s="273"/>
      <c r="B461" s="296"/>
      <c r="C461" s="302"/>
      <c r="D461" s="304"/>
      <c r="E461" s="304"/>
      <c r="F461" s="304"/>
      <c r="G461" s="572"/>
      <c r="H461" s="572"/>
      <c r="I461" s="296"/>
      <c r="J461" s="296"/>
      <c r="K461" s="296"/>
      <c r="L461" s="273"/>
    </row>
    <row r="462" spans="1:12" s="160" customFormat="1" ht="12.75" hidden="1" customHeight="1">
      <c r="A462" s="273"/>
      <c r="B462" s="296"/>
      <c r="C462" s="302"/>
      <c r="D462" s="304"/>
      <c r="E462" s="304"/>
      <c r="F462" s="304"/>
      <c r="G462" s="572"/>
      <c r="H462" s="572"/>
      <c r="I462" s="296"/>
      <c r="J462" s="296"/>
      <c r="K462" s="296"/>
      <c r="L462" s="273"/>
    </row>
    <row r="463" spans="1:12" s="159" customFormat="1" ht="12.75" hidden="1" customHeight="1">
      <c r="A463" s="275"/>
      <c r="B463" s="301"/>
      <c r="C463" s="302"/>
      <c r="D463" s="303"/>
      <c r="E463" s="303"/>
      <c r="F463" s="303"/>
      <c r="G463" s="572"/>
      <c r="H463" s="572"/>
      <c r="I463" s="301"/>
      <c r="J463" s="301"/>
      <c r="K463" s="301"/>
      <c r="L463" s="275"/>
    </row>
    <row r="464" spans="1:12" s="160" customFormat="1" ht="12.75" hidden="1" customHeight="1">
      <c r="A464" s="273"/>
      <c r="B464" s="296"/>
      <c r="C464" s="302"/>
      <c r="D464" s="304"/>
      <c r="E464" s="304"/>
      <c r="F464" s="304"/>
      <c r="G464" s="572"/>
      <c r="H464" s="572"/>
      <c r="I464" s="296"/>
      <c r="J464" s="296"/>
      <c r="K464" s="296"/>
      <c r="L464" s="273"/>
    </row>
    <row r="465" spans="1:12" s="159" customFormat="1" ht="12.75" hidden="1" customHeight="1">
      <c r="A465" s="275"/>
      <c r="B465" s="301"/>
      <c r="C465" s="302"/>
      <c r="D465" s="303"/>
      <c r="E465" s="303"/>
      <c r="F465" s="303"/>
      <c r="G465" s="572"/>
      <c r="H465" s="572"/>
      <c r="I465" s="301"/>
      <c r="J465" s="301"/>
      <c r="K465" s="301"/>
      <c r="L465" s="275"/>
    </row>
    <row r="466" spans="1:12" s="160" customFormat="1" ht="12.75" hidden="1" customHeight="1">
      <c r="A466" s="273"/>
      <c r="B466" s="296"/>
      <c r="C466" s="302"/>
      <c r="D466" s="304"/>
      <c r="E466" s="304"/>
      <c r="F466" s="304"/>
      <c r="G466" s="572"/>
      <c r="H466" s="572"/>
      <c r="I466" s="296"/>
      <c r="J466" s="296"/>
      <c r="K466" s="296"/>
      <c r="L466" s="273"/>
    </row>
    <row r="467" spans="1:12" s="160" customFormat="1" ht="12.75" hidden="1" customHeight="1">
      <c r="A467" s="273"/>
      <c r="B467" s="296"/>
      <c r="C467" s="302"/>
      <c r="D467" s="304"/>
      <c r="E467" s="304"/>
      <c r="F467" s="304"/>
      <c r="G467" s="572"/>
      <c r="H467" s="572"/>
      <c r="I467" s="296"/>
      <c r="J467" s="296"/>
      <c r="K467" s="296"/>
      <c r="L467" s="273"/>
    </row>
    <row r="468" spans="1:12" s="160" customFormat="1" ht="12.75" hidden="1" customHeight="1">
      <c r="A468" s="273"/>
      <c r="B468" s="296"/>
      <c r="C468" s="302"/>
      <c r="D468" s="304"/>
      <c r="E468" s="304"/>
      <c r="F468" s="304"/>
      <c r="G468" s="572"/>
      <c r="H468" s="572"/>
      <c r="I468" s="296"/>
      <c r="J468" s="296"/>
      <c r="K468" s="296"/>
      <c r="L468" s="273"/>
    </row>
    <row r="469" spans="1:12" s="160" customFormat="1" ht="12.75" hidden="1" customHeight="1">
      <c r="A469" s="273"/>
      <c r="B469" s="296"/>
      <c r="C469" s="302"/>
      <c r="D469" s="304"/>
      <c r="E469" s="304"/>
      <c r="F469" s="304"/>
      <c r="G469" s="572"/>
      <c r="H469" s="572"/>
      <c r="I469" s="296"/>
      <c r="J469" s="296"/>
      <c r="K469" s="296"/>
      <c r="L469" s="273"/>
    </row>
    <row r="470" spans="1:12" s="160" customFormat="1" ht="12.75" hidden="1" customHeight="1">
      <c r="A470" s="273"/>
      <c r="B470" s="296"/>
      <c r="C470" s="302"/>
      <c r="D470" s="304"/>
      <c r="E470" s="304"/>
      <c r="F470" s="304"/>
      <c r="G470" s="572"/>
      <c r="H470" s="572"/>
      <c r="I470" s="296"/>
      <c r="J470" s="296"/>
      <c r="K470" s="296"/>
      <c r="L470" s="273"/>
    </row>
    <row r="471" spans="1:12" s="160" customFormat="1" ht="12.75" hidden="1" customHeight="1">
      <c r="A471" s="273"/>
      <c r="B471" s="296"/>
      <c r="C471" s="302"/>
      <c r="D471" s="304"/>
      <c r="E471" s="304"/>
      <c r="F471" s="304"/>
      <c r="G471" s="572"/>
      <c r="H471" s="572"/>
      <c r="I471" s="296"/>
      <c r="J471" s="296"/>
      <c r="K471" s="296"/>
      <c r="L471" s="273"/>
    </row>
    <row r="472" spans="1:12" s="159" customFormat="1" ht="12.75" hidden="1" customHeight="1">
      <c r="A472" s="275"/>
      <c r="B472" s="301"/>
      <c r="C472" s="302"/>
      <c r="D472" s="303"/>
      <c r="E472" s="303"/>
      <c r="F472" s="303"/>
      <c r="G472" s="572"/>
      <c r="H472" s="572"/>
      <c r="I472" s="301"/>
      <c r="J472" s="301"/>
      <c r="K472" s="301"/>
      <c r="L472" s="275"/>
    </row>
    <row r="473" spans="1:12" s="160" customFormat="1" ht="12.75" hidden="1" customHeight="1">
      <c r="A473" s="273"/>
      <c r="B473" s="296"/>
      <c r="C473" s="302"/>
      <c r="D473" s="304"/>
      <c r="E473" s="304"/>
      <c r="F473" s="304"/>
      <c r="G473" s="572"/>
      <c r="H473" s="572"/>
      <c r="I473" s="296"/>
      <c r="J473" s="296"/>
      <c r="K473" s="296"/>
      <c r="L473" s="273"/>
    </row>
    <row r="474" spans="1:12" s="160" customFormat="1" ht="12.75" hidden="1" customHeight="1">
      <c r="A474" s="273"/>
      <c r="B474" s="296"/>
      <c r="C474" s="302"/>
      <c r="D474" s="304"/>
      <c r="E474" s="304"/>
      <c r="F474" s="304"/>
      <c r="G474" s="572"/>
      <c r="H474" s="572"/>
      <c r="I474" s="296"/>
      <c r="J474" s="296"/>
      <c r="K474" s="296"/>
      <c r="L474" s="273"/>
    </row>
    <row r="475" spans="1:12" s="159" customFormat="1" ht="12.75" hidden="1" customHeight="1">
      <c r="A475" s="275"/>
      <c r="B475" s="301"/>
      <c r="C475" s="302"/>
      <c r="D475" s="303"/>
      <c r="E475" s="303"/>
      <c r="F475" s="303"/>
      <c r="G475" s="572"/>
      <c r="H475" s="572"/>
      <c r="I475" s="301"/>
      <c r="J475" s="301"/>
      <c r="K475" s="301"/>
      <c r="L475" s="275"/>
    </row>
    <row r="476" spans="1:12" s="159" customFormat="1" ht="12.75" hidden="1" customHeight="1">
      <c r="A476" s="275"/>
      <c r="B476" s="301"/>
      <c r="C476" s="302"/>
      <c r="D476" s="303"/>
      <c r="E476" s="303"/>
      <c r="F476" s="303"/>
      <c r="G476" s="572"/>
      <c r="H476" s="572"/>
      <c r="I476" s="301"/>
      <c r="J476" s="301"/>
      <c r="K476" s="301"/>
      <c r="L476" s="275"/>
    </row>
    <row r="477" spans="1:12" s="160" customFormat="1" ht="12.75" hidden="1" customHeight="1">
      <c r="A477" s="273"/>
      <c r="B477" s="296"/>
      <c r="C477" s="302"/>
      <c r="D477" s="304"/>
      <c r="E477" s="304"/>
      <c r="F477" s="304"/>
      <c r="G477" s="572"/>
      <c r="H477" s="572"/>
      <c r="I477" s="296"/>
      <c r="J477" s="296"/>
      <c r="K477" s="296"/>
      <c r="L477" s="273"/>
    </row>
    <row r="478" spans="1:12" s="160" customFormat="1" ht="12.75" hidden="1" customHeight="1">
      <c r="A478" s="273"/>
      <c r="B478" s="296"/>
      <c r="C478" s="302"/>
      <c r="D478" s="304"/>
      <c r="E478" s="304"/>
      <c r="F478" s="304"/>
      <c r="G478" s="572"/>
      <c r="H478" s="572"/>
      <c r="I478" s="296"/>
      <c r="J478" s="296"/>
      <c r="K478" s="296"/>
      <c r="L478" s="273"/>
    </row>
    <row r="479" spans="1:12" s="160" customFormat="1" ht="12.75" hidden="1" customHeight="1">
      <c r="A479" s="273"/>
      <c r="B479" s="296"/>
      <c r="C479" s="302"/>
      <c r="D479" s="304"/>
      <c r="E479" s="304"/>
      <c r="F479" s="304"/>
      <c r="G479" s="572"/>
      <c r="H479" s="572"/>
      <c r="I479" s="296"/>
      <c r="J479" s="296"/>
      <c r="K479" s="296"/>
      <c r="L479" s="273"/>
    </row>
    <row r="480" spans="1:12" s="159" customFormat="1" ht="12.75" hidden="1" customHeight="1">
      <c r="A480" s="275"/>
      <c r="B480" s="301"/>
      <c r="C480" s="302"/>
      <c r="D480" s="303"/>
      <c r="E480" s="303"/>
      <c r="F480" s="303"/>
      <c r="G480" s="572"/>
      <c r="H480" s="572"/>
      <c r="I480" s="301"/>
      <c r="J480" s="301"/>
      <c r="K480" s="301"/>
      <c r="L480" s="275"/>
    </row>
    <row r="481" spans="1:12" s="160" customFormat="1" ht="12.75" hidden="1" customHeight="1">
      <c r="A481" s="273"/>
      <c r="B481" s="296"/>
      <c r="C481" s="302"/>
      <c r="D481" s="304"/>
      <c r="E481" s="304"/>
      <c r="F481" s="304"/>
      <c r="G481" s="572"/>
      <c r="H481" s="572"/>
      <c r="I481" s="296"/>
      <c r="J481" s="296"/>
      <c r="K481" s="296"/>
      <c r="L481" s="273"/>
    </row>
    <row r="482" spans="1:12" s="160" customFormat="1" ht="12.75" hidden="1" customHeight="1">
      <c r="A482" s="273"/>
      <c r="B482" s="296"/>
      <c r="C482" s="302"/>
      <c r="D482" s="304"/>
      <c r="E482" s="304"/>
      <c r="F482" s="304"/>
      <c r="G482" s="572"/>
      <c r="H482" s="572"/>
      <c r="I482" s="296"/>
      <c r="J482" s="296"/>
      <c r="K482" s="296"/>
      <c r="L482" s="273"/>
    </row>
    <row r="483" spans="1:12" s="160" customFormat="1" ht="12.75" hidden="1" customHeight="1">
      <c r="A483" s="273"/>
      <c r="B483" s="296"/>
      <c r="C483" s="302"/>
      <c r="D483" s="304"/>
      <c r="E483" s="304"/>
      <c r="F483" s="304"/>
      <c r="G483" s="572"/>
      <c r="H483" s="572"/>
      <c r="I483" s="296"/>
      <c r="J483" s="296"/>
      <c r="K483" s="296"/>
      <c r="L483" s="273"/>
    </row>
    <row r="484" spans="1:12" s="160" customFormat="1" ht="12.75" hidden="1" customHeight="1">
      <c r="A484" s="273"/>
      <c r="B484" s="296"/>
      <c r="C484" s="302"/>
      <c r="D484" s="304"/>
      <c r="E484" s="304"/>
      <c r="F484" s="304"/>
      <c r="G484" s="572"/>
      <c r="H484" s="572"/>
      <c r="I484" s="296"/>
      <c r="J484" s="296"/>
      <c r="K484" s="296"/>
      <c r="L484" s="273"/>
    </row>
    <row r="485" spans="1:12" s="160" customFormat="1" ht="12.75" hidden="1" customHeight="1">
      <c r="A485" s="273"/>
      <c r="B485" s="296"/>
      <c r="C485" s="302"/>
      <c r="D485" s="304"/>
      <c r="E485" s="304"/>
      <c r="F485" s="304"/>
      <c r="G485" s="572"/>
      <c r="H485" s="572"/>
      <c r="I485" s="296"/>
      <c r="J485" s="296"/>
      <c r="K485" s="296"/>
      <c r="L485" s="273"/>
    </row>
    <row r="486" spans="1:12" s="160" customFormat="1" ht="12.75" hidden="1" customHeight="1">
      <c r="A486" s="273"/>
      <c r="B486" s="296"/>
      <c r="C486" s="302"/>
      <c r="D486" s="304"/>
      <c r="E486" s="304"/>
      <c r="F486" s="304"/>
      <c r="G486" s="572"/>
      <c r="H486" s="572"/>
      <c r="I486" s="296"/>
      <c r="J486" s="296"/>
      <c r="K486" s="296"/>
      <c r="L486" s="273"/>
    </row>
    <row r="487" spans="1:12" s="160" customFormat="1" ht="12.75" hidden="1" customHeight="1">
      <c r="A487" s="273"/>
      <c r="B487" s="296"/>
      <c r="C487" s="302"/>
      <c r="D487" s="304"/>
      <c r="E487" s="304"/>
      <c r="F487" s="304"/>
      <c r="G487" s="572"/>
      <c r="H487" s="572"/>
      <c r="I487" s="296"/>
      <c r="J487" s="296"/>
      <c r="K487" s="296"/>
      <c r="L487" s="273"/>
    </row>
    <row r="488" spans="1:12" s="160" customFormat="1" ht="12.75" hidden="1" customHeight="1">
      <c r="A488" s="273"/>
      <c r="B488" s="296"/>
      <c r="C488" s="302"/>
      <c r="D488" s="304"/>
      <c r="E488" s="304"/>
      <c r="F488" s="304"/>
      <c r="G488" s="572"/>
      <c r="H488" s="572"/>
      <c r="I488" s="296"/>
      <c r="J488" s="296"/>
      <c r="K488" s="296"/>
      <c r="L488" s="273"/>
    </row>
    <row r="489" spans="1:12" s="159" customFormat="1" ht="12.75" hidden="1" customHeight="1">
      <c r="A489" s="275"/>
      <c r="B489" s="301"/>
      <c r="C489" s="302"/>
      <c r="D489" s="303"/>
      <c r="E489" s="303"/>
      <c r="F489" s="303"/>
      <c r="G489" s="572"/>
      <c r="H489" s="572"/>
      <c r="I489" s="301"/>
      <c r="J489" s="301"/>
      <c r="K489" s="301"/>
      <c r="L489" s="275"/>
    </row>
    <row r="490" spans="1:12" s="159" customFormat="1" ht="12.75" hidden="1" customHeight="1">
      <c r="A490" s="275"/>
      <c r="B490" s="301"/>
      <c r="C490" s="302"/>
      <c r="D490" s="303"/>
      <c r="E490" s="303"/>
      <c r="F490" s="303"/>
      <c r="G490" s="572"/>
      <c r="H490" s="572"/>
      <c r="I490" s="301"/>
      <c r="J490" s="301"/>
      <c r="K490" s="301"/>
      <c r="L490" s="275"/>
    </row>
    <row r="491" spans="1:12" s="160" customFormat="1" ht="12.75" hidden="1" customHeight="1">
      <c r="A491" s="273"/>
      <c r="B491" s="296"/>
      <c r="C491" s="302"/>
      <c r="D491" s="304"/>
      <c r="E491" s="304"/>
      <c r="F491" s="304"/>
      <c r="G491" s="572"/>
      <c r="H491" s="572"/>
      <c r="I491" s="296"/>
      <c r="J491" s="296"/>
      <c r="K491" s="296"/>
      <c r="L491" s="273"/>
    </row>
    <row r="492" spans="1:12" s="159" customFormat="1" ht="12.75" hidden="1" customHeight="1">
      <c r="A492" s="275"/>
      <c r="B492" s="301"/>
      <c r="C492" s="302"/>
      <c r="D492" s="303"/>
      <c r="E492" s="303"/>
      <c r="F492" s="303"/>
      <c r="G492" s="572"/>
      <c r="H492" s="572"/>
      <c r="I492" s="301"/>
      <c r="J492" s="301"/>
      <c r="K492" s="301"/>
      <c r="L492" s="275"/>
    </row>
    <row r="493" spans="1:12" s="160" customFormat="1" ht="12.75" hidden="1" customHeight="1">
      <c r="A493" s="273"/>
      <c r="B493" s="296"/>
      <c r="C493" s="302"/>
      <c r="D493" s="304"/>
      <c r="E493" s="304"/>
      <c r="F493" s="304"/>
      <c r="G493" s="572"/>
      <c r="H493" s="572"/>
      <c r="I493" s="296"/>
      <c r="J493" s="296"/>
      <c r="K493" s="296"/>
      <c r="L493" s="273"/>
    </row>
    <row r="494" spans="1:12" s="160" customFormat="1" ht="12.75" hidden="1" customHeight="1">
      <c r="A494" s="273"/>
      <c r="B494" s="296"/>
      <c r="C494" s="302"/>
      <c r="D494" s="304"/>
      <c r="E494" s="304"/>
      <c r="F494" s="304"/>
      <c r="G494" s="572"/>
      <c r="H494" s="572"/>
      <c r="I494" s="296"/>
      <c r="J494" s="296"/>
      <c r="K494" s="296"/>
      <c r="L494" s="273"/>
    </row>
    <row r="495" spans="1:12" s="160" customFormat="1" ht="12.75" hidden="1" customHeight="1">
      <c r="A495" s="273"/>
      <c r="B495" s="296"/>
      <c r="C495" s="302"/>
      <c r="D495" s="304"/>
      <c r="E495" s="304"/>
      <c r="F495" s="304"/>
      <c r="G495" s="572"/>
      <c r="H495" s="572"/>
      <c r="I495" s="296"/>
      <c r="J495" s="296"/>
      <c r="K495" s="296"/>
      <c r="L495" s="273"/>
    </row>
    <row r="496" spans="1:12" s="160" customFormat="1" ht="12.75" hidden="1" customHeight="1">
      <c r="A496" s="273"/>
      <c r="B496" s="296"/>
      <c r="C496" s="302"/>
      <c r="D496" s="304"/>
      <c r="E496" s="304"/>
      <c r="F496" s="304"/>
      <c r="G496" s="572"/>
      <c r="H496" s="572"/>
      <c r="I496" s="296"/>
      <c r="J496" s="296"/>
      <c r="K496" s="296"/>
      <c r="L496" s="273"/>
    </row>
    <row r="497" spans="1:12" s="160" customFormat="1" ht="12.75" hidden="1" customHeight="1">
      <c r="A497" s="273"/>
      <c r="B497" s="296"/>
      <c r="C497" s="302"/>
      <c r="D497" s="304"/>
      <c r="E497" s="304"/>
      <c r="F497" s="304"/>
      <c r="G497" s="572"/>
      <c r="H497" s="572"/>
      <c r="I497" s="296"/>
      <c r="J497" s="296"/>
      <c r="K497" s="296"/>
      <c r="L497" s="273"/>
    </row>
    <row r="498" spans="1:12" s="160" customFormat="1" ht="12.75" hidden="1" customHeight="1">
      <c r="A498" s="273"/>
      <c r="B498" s="296"/>
      <c r="C498" s="302"/>
      <c r="D498" s="304"/>
      <c r="E498" s="304"/>
      <c r="F498" s="304"/>
      <c r="G498" s="572"/>
      <c r="H498" s="572"/>
      <c r="I498" s="296"/>
      <c r="J498" s="296"/>
      <c r="K498" s="296"/>
      <c r="L498" s="273"/>
    </row>
    <row r="499" spans="1:12" s="159" customFormat="1" ht="12.75" hidden="1" customHeight="1">
      <c r="A499" s="275"/>
      <c r="B499" s="301"/>
      <c r="C499" s="302"/>
      <c r="D499" s="303"/>
      <c r="E499" s="303"/>
      <c r="F499" s="303"/>
      <c r="G499" s="572"/>
      <c r="H499" s="572"/>
      <c r="I499" s="301"/>
      <c r="J499" s="301"/>
      <c r="K499" s="301"/>
      <c r="L499" s="275"/>
    </row>
    <row r="500" spans="1:12" s="159" customFormat="1" ht="12.75" hidden="1" customHeight="1">
      <c r="A500" s="275"/>
      <c r="B500" s="301"/>
      <c r="C500" s="302"/>
      <c r="D500" s="303"/>
      <c r="E500" s="303"/>
      <c r="F500" s="303"/>
      <c r="G500" s="572"/>
      <c r="H500" s="572"/>
      <c r="I500" s="301"/>
      <c r="J500" s="301"/>
      <c r="K500" s="301"/>
      <c r="L500" s="275"/>
    </row>
    <row r="501" spans="1:12" s="160" customFormat="1" ht="12.75" hidden="1" customHeight="1">
      <c r="A501" s="273"/>
      <c r="B501" s="296"/>
      <c r="C501" s="302"/>
      <c r="D501" s="304"/>
      <c r="E501" s="304"/>
      <c r="F501" s="304"/>
      <c r="G501" s="572"/>
      <c r="H501" s="572"/>
      <c r="I501" s="296"/>
      <c r="J501" s="296"/>
      <c r="K501" s="296"/>
      <c r="L501" s="273"/>
    </row>
    <row r="502" spans="1:12" s="160" customFormat="1" ht="12.75" hidden="1" customHeight="1">
      <c r="A502" s="273"/>
      <c r="B502" s="296"/>
      <c r="C502" s="302"/>
      <c r="D502" s="304"/>
      <c r="E502" s="304"/>
      <c r="F502" s="304"/>
      <c r="G502" s="572"/>
      <c r="H502" s="572"/>
      <c r="I502" s="296"/>
      <c r="J502" s="296"/>
      <c r="K502" s="296"/>
      <c r="L502" s="273"/>
    </row>
    <row r="503" spans="1:12" s="160" customFormat="1" ht="12.75" hidden="1" customHeight="1">
      <c r="A503" s="273"/>
      <c r="B503" s="296"/>
      <c r="C503" s="302"/>
      <c r="D503" s="304"/>
      <c r="E503" s="304"/>
      <c r="F503" s="304"/>
      <c r="G503" s="572"/>
      <c r="H503" s="572"/>
      <c r="I503" s="296"/>
      <c r="J503" s="296"/>
      <c r="K503" s="296"/>
      <c r="L503" s="273"/>
    </row>
    <row r="504" spans="1:12" s="159" customFormat="1" ht="12.75" hidden="1" customHeight="1">
      <c r="A504" s="275"/>
      <c r="B504" s="301"/>
      <c r="C504" s="302"/>
      <c r="D504" s="303"/>
      <c r="E504" s="303"/>
      <c r="F504" s="303"/>
      <c r="G504" s="572"/>
      <c r="H504" s="572"/>
      <c r="I504" s="301"/>
      <c r="J504" s="301"/>
      <c r="K504" s="301"/>
      <c r="L504" s="275"/>
    </row>
    <row r="505" spans="1:12" s="160" customFormat="1" ht="12.75" hidden="1" customHeight="1">
      <c r="A505" s="273"/>
      <c r="B505" s="296"/>
      <c r="C505" s="302"/>
      <c r="D505" s="304"/>
      <c r="E505" s="304"/>
      <c r="F505" s="304"/>
      <c r="G505" s="572"/>
      <c r="H505" s="572"/>
      <c r="I505" s="296"/>
      <c r="J505" s="296"/>
      <c r="K505" s="296"/>
      <c r="L505" s="273"/>
    </row>
    <row r="506" spans="1:12" s="160" customFormat="1" ht="12.75" hidden="1" customHeight="1">
      <c r="A506" s="273"/>
      <c r="B506" s="296"/>
      <c r="C506" s="302"/>
      <c r="D506" s="304"/>
      <c r="E506" s="304"/>
      <c r="F506" s="304"/>
      <c r="G506" s="572"/>
      <c r="H506" s="572"/>
      <c r="I506" s="296"/>
      <c r="J506" s="296"/>
      <c r="K506" s="296"/>
      <c r="L506" s="273"/>
    </row>
    <row r="507" spans="1:12" s="160" customFormat="1" ht="12.75" hidden="1" customHeight="1">
      <c r="A507" s="273"/>
      <c r="B507" s="296"/>
      <c r="C507" s="302"/>
      <c r="D507" s="304"/>
      <c r="E507" s="304"/>
      <c r="F507" s="304"/>
      <c r="G507" s="572"/>
      <c r="H507" s="572"/>
      <c r="I507" s="296"/>
      <c r="J507" s="296"/>
      <c r="K507" s="296"/>
      <c r="L507" s="273"/>
    </row>
    <row r="508" spans="1:12" s="159" customFormat="1" ht="12.75" hidden="1" customHeight="1">
      <c r="A508" s="275"/>
      <c r="B508" s="301"/>
      <c r="C508" s="302"/>
      <c r="D508" s="303"/>
      <c r="E508" s="303"/>
      <c r="F508" s="303"/>
      <c r="G508" s="572"/>
      <c r="H508" s="572"/>
      <c r="I508" s="301"/>
      <c r="J508" s="301"/>
      <c r="K508" s="301"/>
      <c r="L508" s="275"/>
    </row>
    <row r="509" spans="1:12" s="159" customFormat="1" ht="12.75" hidden="1" customHeight="1">
      <c r="A509" s="275"/>
      <c r="B509" s="301"/>
      <c r="C509" s="302"/>
      <c r="D509" s="303"/>
      <c r="E509" s="303"/>
      <c r="F509" s="303"/>
      <c r="G509" s="572"/>
      <c r="H509" s="572"/>
      <c r="I509" s="301"/>
      <c r="J509" s="301"/>
      <c r="K509" s="301"/>
      <c r="L509" s="275"/>
    </row>
    <row r="510" spans="1:12" s="160" customFormat="1" ht="12.75" hidden="1" customHeight="1">
      <c r="A510" s="273"/>
      <c r="B510" s="296"/>
      <c r="C510" s="302"/>
      <c r="D510" s="304"/>
      <c r="E510" s="304"/>
      <c r="F510" s="304"/>
      <c r="G510" s="572"/>
      <c r="H510" s="572"/>
      <c r="I510" s="296"/>
      <c r="J510" s="296"/>
      <c r="K510" s="296"/>
      <c r="L510" s="273"/>
    </row>
    <row r="511" spans="1:12" s="160" customFormat="1" ht="12.75" hidden="1" customHeight="1">
      <c r="A511" s="273"/>
      <c r="B511" s="296"/>
      <c r="C511" s="302"/>
      <c r="D511" s="304"/>
      <c r="E511" s="304"/>
      <c r="F511" s="304"/>
      <c r="G511" s="572"/>
      <c r="H511" s="572"/>
      <c r="I511" s="296"/>
      <c r="J511" s="296"/>
      <c r="K511" s="296"/>
      <c r="L511" s="273"/>
    </row>
    <row r="512" spans="1:12" s="160" customFormat="1" ht="12.75" hidden="1" customHeight="1">
      <c r="A512" s="273"/>
      <c r="B512" s="296"/>
      <c r="C512" s="302"/>
      <c r="D512" s="304"/>
      <c r="E512" s="304"/>
      <c r="F512" s="304"/>
      <c r="G512" s="572"/>
      <c r="H512" s="572"/>
      <c r="I512" s="296"/>
      <c r="J512" s="296"/>
      <c r="K512" s="296"/>
      <c r="L512" s="273"/>
    </row>
    <row r="513" spans="1:12" s="159" customFormat="1" ht="12.75" hidden="1" customHeight="1">
      <c r="A513" s="275"/>
      <c r="B513" s="301"/>
      <c r="C513" s="302"/>
      <c r="D513" s="303"/>
      <c r="E513" s="303"/>
      <c r="F513" s="303"/>
      <c r="G513" s="572"/>
      <c r="H513" s="572"/>
      <c r="I513" s="301"/>
      <c r="J513" s="301"/>
      <c r="K513" s="301"/>
      <c r="L513" s="275"/>
    </row>
    <row r="514" spans="1:12" s="160" customFormat="1" ht="12.75" hidden="1" customHeight="1">
      <c r="A514" s="273"/>
      <c r="B514" s="296"/>
      <c r="C514" s="302"/>
      <c r="D514" s="304"/>
      <c r="E514" s="304"/>
      <c r="F514" s="304"/>
      <c r="G514" s="572"/>
      <c r="H514" s="572"/>
      <c r="I514" s="296"/>
      <c r="J514" s="296"/>
      <c r="K514" s="296"/>
      <c r="L514" s="273"/>
    </row>
    <row r="515" spans="1:12" s="160" customFormat="1" ht="12.75" hidden="1" customHeight="1">
      <c r="A515" s="273"/>
      <c r="B515" s="296"/>
      <c r="C515" s="302"/>
      <c r="D515" s="304"/>
      <c r="E515" s="304"/>
      <c r="F515" s="304"/>
      <c r="G515" s="572"/>
      <c r="H515" s="572"/>
      <c r="I515" s="296"/>
      <c r="J515" s="296"/>
      <c r="K515" s="296"/>
      <c r="L515" s="273"/>
    </row>
    <row r="516" spans="1:12" s="160" customFormat="1" ht="12.75" hidden="1" customHeight="1">
      <c r="A516" s="273"/>
      <c r="B516" s="296"/>
      <c r="C516" s="302"/>
      <c r="D516" s="304"/>
      <c r="E516" s="304"/>
      <c r="F516" s="304"/>
      <c r="G516" s="572"/>
      <c r="H516" s="572"/>
      <c r="I516" s="296"/>
      <c r="J516" s="296"/>
      <c r="K516" s="296"/>
      <c r="L516" s="273"/>
    </row>
    <row r="517" spans="1:12" s="160" customFormat="1" ht="12.75" hidden="1" customHeight="1">
      <c r="A517" s="273"/>
      <c r="B517" s="296"/>
      <c r="C517" s="302"/>
      <c r="D517" s="304"/>
      <c r="E517" s="304"/>
      <c r="F517" s="304"/>
      <c r="G517" s="572"/>
      <c r="H517" s="572"/>
      <c r="I517" s="296"/>
      <c r="J517" s="296"/>
      <c r="K517" s="296"/>
      <c r="L517" s="273"/>
    </row>
    <row r="518" spans="1:12" s="160" customFormat="1" ht="12.75" hidden="1" customHeight="1">
      <c r="A518" s="273"/>
      <c r="B518" s="296"/>
      <c r="C518" s="302"/>
      <c r="D518" s="304"/>
      <c r="E518" s="304"/>
      <c r="F518" s="304"/>
      <c r="G518" s="572"/>
      <c r="H518" s="572"/>
      <c r="I518" s="296"/>
      <c r="J518" s="296"/>
      <c r="K518" s="296"/>
      <c r="L518" s="273"/>
    </row>
    <row r="519" spans="1:12" s="160" customFormat="1" ht="12.75" hidden="1" customHeight="1">
      <c r="A519" s="273"/>
      <c r="B519" s="296"/>
      <c r="C519" s="302"/>
      <c r="D519" s="304"/>
      <c r="E519" s="304"/>
      <c r="F519" s="304"/>
      <c r="G519" s="572"/>
      <c r="H519" s="572"/>
      <c r="I519" s="296"/>
      <c r="J519" s="296"/>
      <c r="K519" s="296"/>
      <c r="L519" s="273"/>
    </row>
    <row r="520" spans="1:12" s="159" customFormat="1" ht="12.75" hidden="1" customHeight="1">
      <c r="A520" s="275"/>
      <c r="B520" s="301"/>
      <c r="C520" s="302"/>
      <c r="D520" s="303"/>
      <c r="E520" s="303"/>
      <c r="F520" s="303"/>
      <c r="G520" s="572"/>
      <c r="H520" s="572"/>
      <c r="I520" s="301"/>
      <c r="J520" s="301"/>
      <c r="K520" s="301"/>
      <c r="L520" s="275"/>
    </row>
    <row r="521" spans="1:12" s="159" customFormat="1" ht="12.75" hidden="1" customHeight="1">
      <c r="A521" s="275"/>
      <c r="B521" s="301"/>
      <c r="C521" s="302"/>
      <c r="D521" s="303"/>
      <c r="E521" s="303"/>
      <c r="F521" s="303"/>
      <c r="G521" s="572"/>
      <c r="H521" s="572"/>
      <c r="I521" s="301"/>
      <c r="J521" s="301"/>
      <c r="K521" s="301"/>
      <c r="L521" s="275"/>
    </row>
    <row r="522" spans="1:12" s="160" customFormat="1" ht="12.75" hidden="1" customHeight="1">
      <c r="A522" s="273"/>
      <c r="B522" s="296"/>
      <c r="C522" s="302"/>
      <c r="D522" s="304"/>
      <c r="E522" s="304"/>
      <c r="F522" s="304"/>
      <c r="G522" s="572"/>
      <c r="H522" s="572"/>
      <c r="I522" s="296"/>
      <c r="J522" s="296"/>
      <c r="K522" s="296"/>
      <c r="L522" s="273"/>
    </row>
    <row r="523" spans="1:12" s="160" customFormat="1" ht="12.75" hidden="1" customHeight="1">
      <c r="A523" s="273"/>
      <c r="B523" s="296"/>
      <c r="C523" s="302"/>
      <c r="D523" s="304"/>
      <c r="E523" s="304"/>
      <c r="F523" s="304"/>
      <c r="G523" s="572"/>
      <c r="H523" s="572"/>
      <c r="I523" s="296"/>
      <c r="J523" s="296"/>
      <c r="K523" s="296"/>
      <c r="L523" s="273"/>
    </row>
    <row r="524" spans="1:12" s="160" customFormat="1" ht="12.75" hidden="1" customHeight="1">
      <c r="A524" s="273"/>
      <c r="B524" s="296"/>
      <c r="C524" s="302"/>
      <c r="D524" s="304"/>
      <c r="E524" s="304"/>
      <c r="F524" s="304"/>
      <c r="G524" s="572"/>
      <c r="H524" s="572"/>
      <c r="I524" s="296"/>
      <c r="J524" s="296"/>
      <c r="K524" s="296"/>
      <c r="L524" s="273"/>
    </row>
    <row r="525" spans="1:12" s="160" customFormat="1" ht="12.75" hidden="1" customHeight="1">
      <c r="A525" s="273"/>
      <c r="B525" s="296"/>
      <c r="C525" s="302"/>
      <c r="D525" s="304"/>
      <c r="E525" s="304"/>
      <c r="F525" s="304"/>
      <c r="G525" s="572"/>
      <c r="H525" s="572"/>
      <c r="I525" s="296"/>
      <c r="J525" s="296"/>
      <c r="K525" s="296"/>
      <c r="L525" s="273"/>
    </row>
    <row r="526" spans="1:12" s="160" customFormat="1" ht="12.75" hidden="1" customHeight="1">
      <c r="A526" s="273"/>
      <c r="B526" s="296"/>
      <c r="C526" s="302"/>
      <c r="D526" s="304"/>
      <c r="E526" s="304"/>
      <c r="F526" s="304"/>
      <c r="G526" s="572"/>
      <c r="H526" s="572"/>
      <c r="I526" s="296"/>
      <c r="J526" s="296"/>
      <c r="K526" s="296"/>
      <c r="L526" s="273"/>
    </row>
    <row r="527" spans="1:12" s="160" customFormat="1" ht="12.75" hidden="1" customHeight="1">
      <c r="A527" s="273"/>
      <c r="B527" s="296"/>
      <c r="C527" s="302"/>
      <c r="D527" s="304"/>
      <c r="E527" s="304"/>
      <c r="F527" s="304"/>
      <c r="G527" s="572"/>
      <c r="H527" s="572"/>
      <c r="I527" s="296"/>
      <c r="J527" s="296"/>
      <c r="K527" s="296"/>
      <c r="L527" s="273"/>
    </row>
    <row r="528" spans="1:12" s="160" customFormat="1" ht="12.75" hidden="1" customHeight="1">
      <c r="A528" s="273"/>
      <c r="B528" s="296"/>
      <c r="C528" s="302"/>
      <c r="D528" s="304"/>
      <c r="E528" s="304"/>
      <c r="F528" s="304"/>
      <c r="G528" s="572"/>
      <c r="H528" s="572"/>
      <c r="I528" s="296"/>
      <c r="J528" s="296"/>
      <c r="K528" s="296"/>
      <c r="L528" s="273"/>
    </row>
    <row r="529" spans="1:12" s="160" customFormat="1" ht="12.75" hidden="1" customHeight="1">
      <c r="A529" s="273"/>
      <c r="B529" s="296"/>
      <c r="C529" s="302"/>
      <c r="D529" s="304"/>
      <c r="E529" s="304"/>
      <c r="F529" s="304"/>
      <c r="G529" s="572"/>
      <c r="H529" s="572"/>
      <c r="I529" s="296"/>
      <c r="J529" s="296"/>
      <c r="K529" s="296"/>
      <c r="L529" s="273"/>
    </row>
    <row r="530" spans="1:12" s="160" customFormat="1" ht="12.75" hidden="1" customHeight="1">
      <c r="A530" s="273"/>
      <c r="B530" s="296"/>
      <c r="C530" s="302"/>
      <c r="D530" s="304"/>
      <c r="E530" s="304"/>
      <c r="F530" s="304"/>
      <c r="G530" s="572"/>
      <c r="H530" s="572"/>
      <c r="I530" s="296"/>
      <c r="J530" s="296"/>
      <c r="K530" s="296"/>
      <c r="L530" s="273"/>
    </row>
    <row r="531" spans="1:12" s="160" customFormat="1" ht="12.75" hidden="1" customHeight="1">
      <c r="A531" s="273"/>
      <c r="B531" s="296"/>
      <c r="C531" s="302"/>
      <c r="D531" s="304"/>
      <c r="E531" s="304"/>
      <c r="F531" s="304"/>
      <c r="G531" s="572"/>
      <c r="H531" s="572"/>
      <c r="I531" s="296"/>
      <c r="J531" s="296"/>
      <c r="K531" s="296"/>
      <c r="L531" s="273"/>
    </row>
    <row r="532" spans="1:12" s="159" customFormat="1" ht="12.75" hidden="1" customHeight="1">
      <c r="A532" s="275"/>
      <c r="B532" s="301"/>
      <c r="C532" s="302"/>
      <c r="D532" s="303"/>
      <c r="E532" s="303"/>
      <c r="F532" s="303"/>
      <c r="G532" s="572"/>
      <c r="H532" s="572"/>
      <c r="I532" s="301"/>
      <c r="J532" s="301"/>
      <c r="K532" s="301"/>
      <c r="L532" s="275"/>
    </row>
    <row r="533" spans="1:12" s="159" customFormat="1" ht="12.75" hidden="1" customHeight="1">
      <c r="A533" s="275"/>
      <c r="B533" s="301"/>
      <c r="C533" s="302"/>
      <c r="D533" s="303"/>
      <c r="E533" s="303"/>
      <c r="F533" s="303"/>
      <c r="G533" s="572"/>
      <c r="H533" s="572"/>
      <c r="I533" s="301"/>
      <c r="J533" s="301"/>
      <c r="K533" s="301"/>
      <c r="L533" s="275"/>
    </row>
    <row r="534" spans="1:12" s="160" customFormat="1" ht="12.75" hidden="1" customHeight="1">
      <c r="A534" s="273"/>
      <c r="B534" s="296"/>
      <c r="C534" s="302"/>
      <c r="D534" s="304"/>
      <c r="E534" s="304"/>
      <c r="F534" s="304"/>
      <c r="G534" s="572"/>
      <c r="H534" s="572"/>
      <c r="I534" s="296"/>
      <c r="J534" s="296"/>
      <c r="K534" s="296"/>
      <c r="L534" s="273"/>
    </row>
    <row r="535" spans="1:12" s="160" customFormat="1" ht="12.75" hidden="1" customHeight="1">
      <c r="A535" s="273"/>
      <c r="B535" s="296"/>
      <c r="C535" s="302"/>
      <c r="D535" s="304"/>
      <c r="E535" s="304"/>
      <c r="F535" s="304"/>
      <c r="G535" s="572"/>
      <c r="H535" s="572"/>
      <c r="I535" s="296"/>
      <c r="J535" s="296"/>
      <c r="K535" s="296"/>
      <c r="L535" s="273"/>
    </row>
    <row r="536" spans="1:12" s="159" customFormat="1" ht="12.75" hidden="1" customHeight="1">
      <c r="A536" s="275"/>
      <c r="B536" s="301"/>
      <c r="C536" s="302"/>
      <c r="D536" s="303"/>
      <c r="E536" s="303"/>
      <c r="F536" s="303"/>
      <c r="G536" s="572"/>
      <c r="H536" s="572"/>
      <c r="I536" s="301"/>
      <c r="J536" s="301"/>
      <c r="K536" s="301"/>
      <c r="L536" s="275"/>
    </row>
    <row r="537" spans="1:12" s="159" customFormat="1" ht="12.75" hidden="1" customHeight="1">
      <c r="A537" s="275"/>
      <c r="B537" s="301"/>
      <c r="C537" s="302"/>
      <c r="D537" s="303"/>
      <c r="E537" s="303"/>
      <c r="F537" s="303"/>
      <c r="G537" s="572"/>
      <c r="H537" s="572"/>
      <c r="I537" s="301"/>
      <c r="J537" s="301"/>
      <c r="K537" s="301"/>
      <c r="L537" s="275"/>
    </row>
    <row r="538" spans="1:12" s="159" customFormat="1" ht="12.75" hidden="1" customHeight="1">
      <c r="A538" s="275"/>
      <c r="B538" s="301"/>
      <c r="C538" s="302"/>
      <c r="D538" s="303"/>
      <c r="E538" s="303"/>
      <c r="F538" s="303"/>
      <c r="G538" s="572"/>
      <c r="H538" s="572"/>
      <c r="I538" s="301"/>
      <c r="J538" s="301"/>
      <c r="K538" s="301"/>
      <c r="L538" s="275"/>
    </row>
    <row r="539" spans="1:12" s="159" customFormat="1" ht="12.75" hidden="1" customHeight="1">
      <c r="A539" s="275"/>
      <c r="B539" s="301"/>
      <c r="C539" s="302"/>
      <c r="D539" s="303"/>
      <c r="E539" s="303"/>
      <c r="F539" s="303"/>
      <c r="G539" s="572"/>
      <c r="H539" s="572"/>
      <c r="I539" s="301"/>
      <c r="J539" s="301"/>
      <c r="K539" s="301"/>
      <c r="L539" s="275"/>
    </row>
    <row r="540" spans="1:12" s="160" customFormat="1" ht="12.75" hidden="1" customHeight="1">
      <c r="A540" s="273"/>
      <c r="B540" s="296"/>
      <c r="C540" s="302"/>
      <c r="D540" s="304"/>
      <c r="E540" s="304"/>
      <c r="F540" s="304"/>
      <c r="G540" s="572"/>
      <c r="H540" s="572"/>
      <c r="I540" s="296"/>
      <c r="J540" s="296"/>
      <c r="K540" s="296"/>
      <c r="L540" s="273"/>
    </row>
    <row r="541" spans="1:12" s="160" customFormat="1" ht="12.75" hidden="1" customHeight="1">
      <c r="A541" s="273"/>
      <c r="B541" s="296"/>
      <c r="C541" s="302"/>
      <c r="D541" s="304"/>
      <c r="E541" s="304"/>
      <c r="F541" s="304"/>
      <c r="G541" s="572"/>
      <c r="H541" s="572"/>
      <c r="I541" s="296"/>
      <c r="J541" s="296"/>
      <c r="K541" s="296"/>
      <c r="L541" s="273"/>
    </row>
    <row r="542" spans="1:12" s="159" customFormat="1" ht="12.75" hidden="1" customHeight="1">
      <c r="A542" s="275"/>
      <c r="B542" s="301"/>
      <c r="C542" s="302"/>
      <c r="D542" s="303"/>
      <c r="E542" s="303"/>
      <c r="F542" s="303"/>
      <c r="G542" s="572"/>
      <c r="H542" s="572"/>
      <c r="I542" s="301"/>
      <c r="J542" s="301"/>
      <c r="K542" s="301"/>
      <c r="L542" s="275"/>
    </row>
    <row r="543" spans="1:12" s="159" customFormat="1" ht="12.75" hidden="1" customHeight="1">
      <c r="A543" s="275"/>
      <c r="B543" s="301"/>
      <c r="C543" s="302"/>
      <c r="D543" s="303"/>
      <c r="E543" s="303"/>
      <c r="F543" s="303"/>
      <c r="G543" s="572"/>
      <c r="H543" s="572"/>
      <c r="I543" s="301"/>
      <c r="J543" s="301"/>
      <c r="K543" s="301"/>
      <c r="L543" s="275"/>
    </row>
    <row r="544" spans="1:12" s="159" customFormat="1" ht="12.75" hidden="1" customHeight="1">
      <c r="A544" s="275"/>
      <c r="B544" s="301"/>
      <c r="C544" s="302"/>
      <c r="D544" s="303"/>
      <c r="E544" s="303"/>
      <c r="F544" s="303"/>
      <c r="G544" s="572"/>
      <c r="H544" s="572"/>
      <c r="I544" s="301"/>
      <c r="J544" s="301"/>
      <c r="K544" s="301"/>
      <c r="L544" s="275"/>
    </row>
    <row r="545" spans="1:12" s="159" customFormat="1" ht="12.75" hidden="1" customHeight="1">
      <c r="A545" s="275"/>
      <c r="B545" s="301"/>
      <c r="C545" s="302"/>
      <c r="D545" s="303"/>
      <c r="E545" s="303"/>
      <c r="F545" s="303"/>
      <c r="G545" s="572"/>
      <c r="H545" s="572"/>
      <c r="I545" s="301"/>
      <c r="J545" s="301"/>
      <c r="K545" s="301"/>
      <c r="L545" s="275"/>
    </row>
    <row r="546" spans="1:12" s="159" customFormat="1" ht="12.75" hidden="1" customHeight="1">
      <c r="A546" s="275"/>
      <c r="B546" s="301"/>
      <c r="C546" s="302"/>
      <c r="D546" s="303"/>
      <c r="E546" s="303"/>
      <c r="F546" s="303"/>
      <c r="G546" s="572"/>
      <c r="H546" s="572"/>
      <c r="I546" s="301"/>
      <c r="J546" s="301"/>
      <c r="K546" s="301"/>
      <c r="L546" s="275"/>
    </row>
    <row r="547" spans="1:12" s="159" customFormat="1" ht="12.75" hidden="1" customHeight="1">
      <c r="A547" s="275"/>
      <c r="B547" s="301"/>
      <c r="C547" s="302"/>
      <c r="D547" s="303"/>
      <c r="E547" s="303"/>
      <c r="F547" s="303"/>
      <c r="G547" s="572"/>
      <c r="H547" s="572"/>
      <c r="I547" s="301"/>
      <c r="J547" s="301"/>
      <c r="K547" s="301"/>
      <c r="L547" s="275"/>
    </row>
    <row r="548" spans="1:12" s="159" customFormat="1" ht="12.75" hidden="1" customHeight="1">
      <c r="A548" s="275"/>
      <c r="B548" s="301"/>
      <c r="C548" s="302"/>
      <c r="D548" s="303"/>
      <c r="E548" s="303"/>
      <c r="F548" s="303"/>
      <c r="G548" s="572"/>
      <c r="H548" s="572"/>
      <c r="I548" s="301"/>
      <c r="J548" s="301"/>
      <c r="K548" s="301"/>
      <c r="L548" s="275"/>
    </row>
    <row r="549" spans="1:12" s="159" customFormat="1" ht="12.75" hidden="1" customHeight="1">
      <c r="A549" s="275"/>
      <c r="B549" s="301"/>
      <c r="C549" s="302"/>
      <c r="D549" s="303"/>
      <c r="E549" s="303"/>
      <c r="F549" s="303"/>
      <c r="G549" s="572"/>
      <c r="H549" s="572"/>
      <c r="I549" s="301"/>
      <c r="J549" s="301"/>
      <c r="K549" s="301"/>
      <c r="L549" s="275"/>
    </row>
    <row r="550" spans="1:12" s="159" customFormat="1" ht="12.75" hidden="1" customHeight="1">
      <c r="A550" s="275"/>
      <c r="B550" s="301"/>
      <c r="C550" s="302"/>
      <c r="D550" s="303"/>
      <c r="E550" s="303"/>
      <c r="F550" s="303"/>
      <c r="G550" s="572"/>
      <c r="H550" s="572"/>
      <c r="I550" s="301"/>
      <c r="J550" s="301"/>
      <c r="K550" s="301"/>
      <c r="L550" s="275"/>
    </row>
    <row r="551" spans="1:12" s="159" customFormat="1" ht="12.75" hidden="1" customHeight="1">
      <c r="A551" s="275"/>
      <c r="B551" s="301"/>
      <c r="C551" s="302"/>
      <c r="D551" s="303"/>
      <c r="E551" s="303"/>
      <c r="F551" s="303"/>
      <c r="G551" s="572"/>
      <c r="H551" s="572"/>
      <c r="I551" s="301"/>
      <c r="J551" s="301"/>
      <c r="K551" s="301"/>
      <c r="L551" s="275"/>
    </row>
    <row r="552" spans="1:12" s="160" customFormat="1" ht="12.75" hidden="1" customHeight="1">
      <c r="A552" s="273"/>
      <c r="B552" s="296"/>
      <c r="C552" s="302"/>
      <c r="D552" s="304"/>
      <c r="E552" s="304"/>
      <c r="F552" s="304"/>
      <c r="G552" s="572"/>
      <c r="H552" s="572"/>
      <c r="I552" s="296"/>
      <c r="J552" s="296"/>
      <c r="K552" s="296"/>
      <c r="L552" s="273"/>
    </row>
    <row r="553" spans="1:12" s="159" customFormat="1" ht="12.75" hidden="1" customHeight="1">
      <c r="A553" s="275"/>
      <c r="B553" s="301"/>
      <c r="C553" s="302"/>
      <c r="D553" s="303"/>
      <c r="E553" s="303"/>
      <c r="F553" s="303"/>
      <c r="G553" s="572"/>
      <c r="H553" s="572"/>
      <c r="I553" s="301"/>
      <c r="J553" s="301"/>
      <c r="K553" s="301"/>
      <c r="L553" s="275"/>
    </row>
    <row r="554" spans="1:12" s="160" customFormat="1" ht="12.75" hidden="1" customHeight="1">
      <c r="A554" s="273"/>
      <c r="B554" s="296"/>
      <c r="C554" s="302"/>
      <c r="D554" s="304"/>
      <c r="E554" s="304"/>
      <c r="F554" s="304"/>
      <c r="G554" s="572"/>
      <c r="H554" s="572"/>
      <c r="I554" s="296"/>
      <c r="J554" s="296"/>
      <c r="K554" s="296"/>
      <c r="L554" s="273"/>
    </row>
    <row r="555" spans="1:12" s="159" customFormat="1" ht="12.75" hidden="1" customHeight="1">
      <c r="A555" s="275"/>
      <c r="B555" s="301"/>
      <c r="C555" s="302"/>
      <c r="D555" s="303"/>
      <c r="E555" s="303"/>
      <c r="F555" s="303"/>
      <c r="G555" s="572"/>
      <c r="H555" s="572"/>
      <c r="I555" s="301"/>
      <c r="J555" s="301"/>
      <c r="K555" s="301"/>
      <c r="L555" s="275"/>
    </row>
    <row r="556" spans="1:12" s="160" customFormat="1" ht="12.75" hidden="1" customHeight="1">
      <c r="A556" s="273"/>
      <c r="B556" s="296"/>
      <c r="C556" s="302"/>
      <c r="D556" s="304"/>
      <c r="E556" s="304"/>
      <c r="F556" s="304"/>
      <c r="G556" s="572"/>
      <c r="H556" s="572"/>
      <c r="I556" s="296"/>
      <c r="J556" s="296"/>
      <c r="K556" s="296"/>
      <c r="L556" s="273"/>
    </row>
    <row r="557" spans="1:12" s="160" customFormat="1" ht="12.75" hidden="1" customHeight="1">
      <c r="A557" s="273"/>
      <c r="B557" s="296"/>
      <c r="C557" s="302"/>
      <c r="D557" s="304"/>
      <c r="E557" s="304"/>
      <c r="F557" s="304"/>
      <c r="G557" s="572"/>
      <c r="H557" s="572"/>
      <c r="I557" s="296"/>
      <c r="J557" s="296"/>
      <c r="K557" s="296"/>
      <c r="L557" s="273"/>
    </row>
    <row r="558" spans="1:12" s="159" customFormat="1" ht="12.75" hidden="1" customHeight="1">
      <c r="A558" s="275"/>
      <c r="B558" s="301"/>
      <c r="C558" s="302"/>
      <c r="D558" s="303"/>
      <c r="E558" s="303"/>
      <c r="F558" s="303"/>
      <c r="G558" s="572"/>
      <c r="H558" s="572"/>
      <c r="I558" s="301"/>
      <c r="J558" s="301"/>
      <c r="K558" s="301"/>
      <c r="L558" s="275"/>
    </row>
    <row r="559" spans="1:12" s="159" customFormat="1" ht="12.75" hidden="1" customHeight="1">
      <c r="A559" s="275"/>
      <c r="B559" s="301"/>
      <c r="C559" s="302"/>
      <c r="D559" s="303"/>
      <c r="E559" s="303"/>
      <c r="F559" s="303"/>
      <c r="G559" s="572"/>
      <c r="H559" s="572"/>
      <c r="I559" s="301"/>
      <c r="J559" s="301"/>
      <c r="K559" s="301"/>
      <c r="L559" s="275"/>
    </row>
    <row r="560" spans="1:12" s="159" customFormat="1" ht="12.75" hidden="1" customHeight="1">
      <c r="A560" s="275"/>
      <c r="B560" s="301"/>
      <c r="C560" s="302"/>
      <c r="D560" s="303"/>
      <c r="E560" s="303"/>
      <c r="F560" s="303"/>
      <c r="G560" s="572"/>
      <c r="H560" s="572"/>
      <c r="I560" s="301"/>
      <c r="J560" s="301"/>
      <c r="K560" s="301"/>
      <c r="L560" s="275"/>
    </row>
    <row r="561" spans="1:12" s="159" customFormat="1" ht="12.75" hidden="1" customHeight="1">
      <c r="A561" s="275"/>
      <c r="B561" s="301"/>
      <c r="C561" s="302"/>
      <c r="D561" s="303"/>
      <c r="E561" s="303"/>
      <c r="F561" s="303"/>
      <c r="G561" s="572"/>
      <c r="H561" s="572"/>
      <c r="I561" s="301"/>
      <c r="J561" s="301"/>
      <c r="K561" s="301"/>
      <c r="L561" s="275"/>
    </row>
    <row r="562" spans="1:12" s="159" customFormat="1" ht="12.75" hidden="1" customHeight="1">
      <c r="A562" s="275"/>
      <c r="B562" s="301"/>
      <c r="C562" s="302"/>
      <c r="D562" s="303"/>
      <c r="E562" s="303"/>
      <c r="F562" s="303"/>
      <c r="G562" s="572"/>
      <c r="H562" s="572"/>
      <c r="I562" s="301"/>
      <c r="J562" s="301"/>
      <c r="K562" s="301"/>
      <c r="L562" s="275"/>
    </row>
    <row r="563" spans="1:12" s="160" customFormat="1" ht="12.75" hidden="1" customHeight="1">
      <c r="A563" s="273"/>
      <c r="B563" s="296"/>
      <c r="C563" s="302"/>
      <c r="D563" s="304"/>
      <c r="E563" s="304"/>
      <c r="F563" s="304"/>
      <c r="G563" s="572"/>
      <c r="H563" s="572"/>
      <c r="I563" s="296"/>
      <c r="J563" s="296"/>
      <c r="K563" s="296"/>
      <c r="L563" s="273"/>
    </row>
    <row r="564" spans="1:12" s="159" customFormat="1" ht="12.75" hidden="1" customHeight="1">
      <c r="A564" s="275"/>
      <c r="B564" s="301"/>
      <c r="C564" s="302"/>
      <c r="D564" s="303"/>
      <c r="E564" s="303"/>
      <c r="F564" s="303"/>
      <c r="G564" s="572"/>
      <c r="H564" s="572"/>
      <c r="I564" s="301"/>
      <c r="J564" s="301"/>
      <c r="K564" s="301"/>
      <c r="L564" s="275"/>
    </row>
    <row r="565" spans="1:12" s="159" customFormat="1" ht="12.75" hidden="1" customHeight="1">
      <c r="A565" s="275"/>
      <c r="B565" s="301"/>
      <c r="C565" s="302"/>
      <c r="D565" s="303"/>
      <c r="E565" s="303"/>
      <c r="F565" s="303"/>
      <c r="G565" s="572"/>
      <c r="H565" s="572"/>
      <c r="I565" s="301"/>
      <c r="J565" s="301"/>
      <c r="K565" s="301"/>
      <c r="L565" s="275"/>
    </row>
    <row r="566" spans="1:12" s="159" customFormat="1" ht="12.75" hidden="1" customHeight="1">
      <c r="A566" s="275"/>
      <c r="B566" s="301"/>
      <c r="C566" s="302"/>
      <c r="D566" s="303"/>
      <c r="E566" s="303"/>
      <c r="F566" s="303"/>
      <c r="G566" s="572"/>
      <c r="H566" s="572"/>
      <c r="I566" s="301"/>
      <c r="J566" s="301"/>
      <c r="K566" s="301"/>
      <c r="L566" s="275"/>
    </row>
    <row r="567" spans="1:12" s="159" customFormat="1" ht="12.75" hidden="1" customHeight="1">
      <c r="A567" s="275"/>
      <c r="B567" s="301"/>
      <c r="C567" s="302"/>
      <c r="D567" s="303"/>
      <c r="E567" s="303"/>
      <c r="F567" s="303"/>
      <c r="G567" s="572"/>
      <c r="H567" s="572"/>
      <c r="I567" s="301"/>
      <c r="J567" s="301"/>
      <c r="K567" s="301"/>
      <c r="L567" s="275"/>
    </row>
    <row r="568" spans="1:12" s="159" customFormat="1" ht="12.75" hidden="1" customHeight="1">
      <c r="A568" s="275"/>
      <c r="B568" s="301"/>
      <c r="C568" s="302"/>
      <c r="D568" s="303"/>
      <c r="E568" s="303"/>
      <c r="F568" s="303"/>
      <c r="G568" s="572"/>
      <c r="H568" s="572"/>
      <c r="I568" s="301"/>
      <c r="J568" s="301"/>
      <c r="K568" s="301"/>
      <c r="L568" s="275"/>
    </row>
    <row r="569" spans="1:12" s="159" customFormat="1" ht="12.75" hidden="1" customHeight="1">
      <c r="A569" s="275"/>
      <c r="B569" s="301"/>
      <c r="C569" s="302"/>
      <c r="D569" s="303"/>
      <c r="E569" s="303"/>
      <c r="F569" s="303"/>
      <c r="G569" s="572"/>
      <c r="H569" s="572"/>
      <c r="I569" s="301"/>
      <c r="J569" s="301"/>
      <c r="K569" s="301"/>
      <c r="L569" s="275"/>
    </row>
    <row r="570" spans="1:12" s="159" customFormat="1" ht="12.75" hidden="1" customHeight="1">
      <c r="A570" s="275"/>
      <c r="B570" s="301"/>
      <c r="C570" s="302"/>
      <c r="D570" s="303"/>
      <c r="E570" s="303"/>
      <c r="F570" s="303"/>
      <c r="G570" s="572"/>
      <c r="H570" s="572"/>
      <c r="I570" s="301"/>
      <c r="J570" s="301"/>
      <c r="K570" s="301"/>
      <c r="L570" s="275"/>
    </row>
    <row r="571" spans="1:12" s="159" customFormat="1" ht="12.75" hidden="1" customHeight="1">
      <c r="A571" s="275"/>
      <c r="B571" s="301"/>
      <c r="C571" s="302"/>
      <c r="D571" s="303"/>
      <c r="E571" s="303"/>
      <c r="F571" s="303"/>
      <c r="G571" s="572"/>
      <c r="H571" s="572"/>
      <c r="I571" s="301"/>
      <c r="J571" s="301"/>
      <c r="K571" s="301"/>
      <c r="L571" s="275"/>
    </row>
    <row r="572" spans="1:12" s="159" customFormat="1" ht="12.75" hidden="1" customHeight="1">
      <c r="A572" s="275"/>
      <c r="B572" s="301"/>
      <c r="C572" s="302"/>
      <c r="D572" s="303"/>
      <c r="E572" s="303"/>
      <c r="F572" s="303"/>
      <c r="G572" s="572"/>
      <c r="H572" s="572"/>
      <c r="I572" s="301"/>
      <c r="J572" s="301"/>
      <c r="K572" s="301"/>
      <c r="L572" s="275"/>
    </row>
    <row r="573" spans="1:12" s="159" customFormat="1" ht="12.75" hidden="1" customHeight="1">
      <c r="A573" s="275"/>
      <c r="B573" s="301"/>
      <c r="C573" s="302"/>
      <c r="D573" s="303"/>
      <c r="E573" s="303"/>
      <c r="F573" s="303"/>
      <c r="G573" s="572"/>
      <c r="H573" s="572"/>
      <c r="I573" s="301"/>
      <c r="J573" s="301"/>
      <c r="K573" s="301"/>
      <c r="L573" s="275"/>
    </row>
    <row r="574" spans="1:12" s="159" customFormat="1" ht="12.75" hidden="1" customHeight="1">
      <c r="A574" s="275"/>
      <c r="B574" s="301"/>
      <c r="C574" s="302"/>
      <c r="D574" s="303"/>
      <c r="E574" s="303"/>
      <c r="F574" s="303"/>
      <c r="G574" s="572"/>
      <c r="H574" s="572"/>
      <c r="I574" s="301"/>
      <c r="J574" s="301"/>
      <c r="K574" s="301"/>
      <c r="L574" s="275"/>
    </row>
    <row r="575" spans="1:12" s="159" customFormat="1" ht="12.75" hidden="1" customHeight="1">
      <c r="A575" s="275"/>
      <c r="B575" s="301"/>
      <c r="C575" s="302"/>
      <c r="D575" s="303"/>
      <c r="E575" s="303"/>
      <c r="F575" s="303"/>
      <c r="G575" s="572"/>
      <c r="H575" s="572"/>
      <c r="I575" s="301"/>
      <c r="J575" s="301"/>
      <c r="K575" s="301"/>
      <c r="L575" s="275"/>
    </row>
    <row r="576" spans="1:12" s="159" customFormat="1" ht="12.75" hidden="1" customHeight="1">
      <c r="A576" s="275"/>
      <c r="B576" s="301"/>
      <c r="C576" s="302"/>
      <c r="D576" s="303"/>
      <c r="E576" s="303"/>
      <c r="F576" s="303"/>
      <c r="G576" s="572"/>
      <c r="H576" s="572"/>
      <c r="I576" s="301"/>
      <c r="J576" s="301"/>
      <c r="K576" s="301"/>
      <c r="L576" s="275"/>
    </row>
    <row r="577" spans="1:12" s="159" customFormat="1" ht="12.75" hidden="1" customHeight="1">
      <c r="A577" s="275"/>
      <c r="B577" s="301"/>
      <c r="C577" s="302"/>
      <c r="D577" s="303"/>
      <c r="E577" s="303"/>
      <c r="F577" s="303"/>
      <c r="G577" s="572"/>
      <c r="H577" s="572"/>
      <c r="I577" s="301"/>
      <c r="J577" s="301"/>
      <c r="K577" s="301"/>
      <c r="L577" s="275"/>
    </row>
    <row r="578" spans="1:12" s="159" customFormat="1" ht="12.75" hidden="1" customHeight="1">
      <c r="A578" s="275"/>
      <c r="B578" s="301"/>
      <c r="C578" s="302"/>
      <c r="D578" s="303"/>
      <c r="E578" s="303"/>
      <c r="F578" s="303"/>
      <c r="G578" s="572"/>
      <c r="H578" s="572"/>
      <c r="I578" s="301"/>
      <c r="J578" s="301"/>
      <c r="K578" s="301"/>
      <c r="L578" s="275"/>
    </row>
    <row r="579" spans="1:12" s="159" customFormat="1" ht="12.75" hidden="1" customHeight="1">
      <c r="A579" s="275"/>
      <c r="B579" s="301"/>
      <c r="C579" s="302"/>
      <c r="D579" s="303"/>
      <c r="E579" s="303"/>
      <c r="F579" s="303"/>
      <c r="G579" s="572"/>
      <c r="H579" s="572"/>
      <c r="I579" s="301"/>
      <c r="J579" s="301"/>
      <c r="K579" s="301"/>
      <c r="L579" s="275"/>
    </row>
    <row r="580" spans="1:12" s="159" customFormat="1" ht="12.75" hidden="1" customHeight="1">
      <c r="A580" s="275"/>
      <c r="B580" s="301"/>
      <c r="C580" s="302"/>
      <c r="D580" s="303"/>
      <c r="E580" s="303"/>
      <c r="F580" s="303"/>
      <c r="G580" s="572"/>
      <c r="H580" s="572"/>
      <c r="I580" s="301"/>
      <c r="J580" s="301"/>
      <c r="K580" s="301"/>
      <c r="L580" s="275"/>
    </row>
    <row r="581" spans="1:12" s="159" customFormat="1" ht="12.75" hidden="1" customHeight="1">
      <c r="A581" s="275"/>
      <c r="B581" s="301"/>
      <c r="C581" s="302"/>
      <c r="D581" s="303"/>
      <c r="E581" s="303"/>
      <c r="F581" s="303"/>
      <c r="G581" s="572"/>
      <c r="H581" s="572"/>
      <c r="I581" s="301"/>
      <c r="J581" s="301"/>
      <c r="K581" s="301"/>
      <c r="L581" s="275"/>
    </row>
    <row r="582" spans="1:12" s="159" customFormat="1" ht="12.75" hidden="1" customHeight="1">
      <c r="A582" s="275"/>
      <c r="B582" s="301"/>
      <c r="C582" s="302"/>
      <c r="D582" s="303"/>
      <c r="E582" s="303"/>
      <c r="F582" s="303"/>
      <c r="G582" s="572"/>
      <c r="H582" s="572"/>
      <c r="I582" s="301"/>
      <c r="J582" s="301"/>
      <c r="K582" s="301"/>
      <c r="L582" s="275"/>
    </row>
    <row r="583" spans="1:12" s="159" customFormat="1" ht="12.75" hidden="1" customHeight="1">
      <c r="A583" s="275"/>
      <c r="B583" s="301"/>
      <c r="C583" s="302"/>
      <c r="D583" s="303"/>
      <c r="E583" s="303"/>
      <c r="F583" s="303"/>
      <c r="G583" s="572"/>
      <c r="H583" s="572"/>
      <c r="I583" s="301"/>
      <c r="J583" s="301"/>
      <c r="K583" s="301"/>
      <c r="L583" s="275"/>
    </row>
    <row r="584" spans="1:12" s="159" customFormat="1" ht="12.75" hidden="1" customHeight="1">
      <c r="A584" s="275"/>
      <c r="B584" s="301"/>
      <c r="C584" s="302"/>
      <c r="D584" s="303"/>
      <c r="E584" s="303"/>
      <c r="F584" s="303"/>
      <c r="G584" s="572"/>
      <c r="H584" s="572"/>
      <c r="I584" s="301"/>
      <c r="J584" s="301"/>
      <c r="K584" s="301"/>
      <c r="L584" s="275"/>
    </row>
    <row r="585" spans="1:12" s="159" customFormat="1" ht="12.75" hidden="1" customHeight="1">
      <c r="A585" s="275"/>
      <c r="B585" s="301"/>
      <c r="C585" s="302"/>
      <c r="D585" s="303"/>
      <c r="E585" s="303"/>
      <c r="F585" s="303"/>
      <c r="G585" s="572"/>
      <c r="H585" s="572"/>
      <c r="I585" s="301"/>
      <c r="J585" s="301"/>
      <c r="K585" s="301"/>
      <c r="L585" s="275"/>
    </row>
    <row r="586" spans="1:12" s="159" customFormat="1" ht="12.75" hidden="1" customHeight="1">
      <c r="A586" s="275"/>
      <c r="B586" s="301"/>
      <c r="C586" s="302"/>
      <c r="D586" s="303"/>
      <c r="E586" s="303"/>
      <c r="F586" s="303"/>
      <c r="G586" s="572"/>
      <c r="H586" s="572"/>
      <c r="I586" s="301"/>
      <c r="J586" s="301"/>
      <c r="K586" s="301"/>
      <c r="L586" s="275"/>
    </row>
    <row r="587" spans="1:12" s="159" customFormat="1" ht="12.75" hidden="1" customHeight="1">
      <c r="A587" s="275"/>
      <c r="B587" s="301"/>
      <c r="C587" s="302"/>
      <c r="D587" s="303"/>
      <c r="E587" s="303"/>
      <c r="F587" s="303"/>
      <c r="G587" s="572"/>
      <c r="H587" s="572"/>
      <c r="I587" s="301"/>
      <c r="J587" s="301"/>
      <c r="K587" s="301"/>
      <c r="L587" s="275"/>
    </row>
    <row r="588" spans="1:12" s="159" customFormat="1" ht="12.75" hidden="1" customHeight="1">
      <c r="A588" s="275"/>
      <c r="B588" s="301"/>
      <c r="C588" s="302"/>
      <c r="D588" s="303"/>
      <c r="E588" s="303"/>
      <c r="F588" s="303"/>
      <c r="G588" s="572"/>
      <c r="H588" s="572"/>
      <c r="I588" s="301"/>
      <c r="J588" s="301"/>
      <c r="K588" s="301"/>
      <c r="L588" s="275"/>
    </row>
    <row r="589" spans="1:12" s="159" customFormat="1" ht="12.75" hidden="1" customHeight="1">
      <c r="A589" s="275"/>
      <c r="B589" s="301"/>
      <c r="C589" s="302"/>
      <c r="D589" s="303"/>
      <c r="E589" s="303"/>
      <c r="F589" s="303"/>
      <c r="G589" s="572"/>
      <c r="H589" s="572"/>
      <c r="I589" s="301"/>
      <c r="J589" s="301"/>
      <c r="K589" s="301"/>
      <c r="L589" s="275"/>
    </row>
    <row r="590" spans="1:12" s="159" customFormat="1" ht="12.75" hidden="1" customHeight="1">
      <c r="A590" s="275"/>
      <c r="B590" s="301"/>
      <c r="C590" s="302"/>
      <c r="D590" s="303"/>
      <c r="E590" s="303"/>
      <c r="F590" s="303"/>
      <c r="G590" s="572"/>
      <c r="H590" s="572"/>
      <c r="I590" s="301"/>
      <c r="J590" s="301"/>
      <c r="K590" s="301"/>
      <c r="L590" s="275"/>
    </row>
    <row r="591" spans="1:12" s="159" customFormat="1" ht="12.75" hidden="1" customHeight="1">
      <c r="A591" s="275"/>
      <c r="B591" s="301"/>
      <c r="C591" s="302"/>
      <c r="D591" s="303"/>
      <c r="E591" s="303"/>
      <c r="F591" s="303"/>
      <c r="G591" s="572"/>
      <c r="H591" s="572"/>
      <c r="I591" s="301"/>
      <c r="J591" s="301"/>
      <c r="K591" s="301"/>
      <c r="L591" s="275"/>
    </row>
    <row r="592" spans="1:12" s="159" customFormat="1" ht="12.75" hidden="1" customHeight="1">
      <c r="A592" s="275"/>
      <c r="B592" s="301"/>
      <c r="C592" s="302"/>
      <c r="D592" s="303"/>
      <c r="E592" s="303"/>
      <c r="F592" s="303"/>
      <c r="G592" s="572"/>
      <c r="H592" s="572"/>
      <c r="I592" s="301"/>
      <c r="J592" s="301"/>
      <c r="K592" s="301"/>
      <c r="L592" s="275"/>
    </row>
    <row r="593" spans="1:12" s="159" customFormat="1" ht="12.75" hidden="1" customHeight="1">
      <c r="A593" s="275"/>
      <c r="B593" s="301"/>
      <c r="C593" s="302"/>
      <c r="D593" s="303"/>
      <c r="E593" s="303"/>
      <c r="F593" s="303"/>
      <c r="G593" s="572"/>
      <c r="H593" s="572"/>
      <c r="I593" s="301"/>
      <c r="J593" s="301"/>
      <c r="K593" s="301"/>
      <c r="L593" s="275"/>
    </row>
    <row r="594" spans="1:12" s="159" customFormat="1" ht="12.75" hidden="1" customHeight="1">
      <c r="A594" s="275"/>
      <c r="B594" s="301"/>
      <c r="C594" s="302"/>
      <c r="D594" s="303"/>
      <c r="E594" s="303"/>
      <c r="F594" s="303"/>
      <c r="G594" s="572"/>
      <c r="H594" s="572"/>
      <c r="I594" s="301"/>
      <c r="J594" s="301"/>
      <c r="K594" s="301"/>
      <c r="L594" s="275"/>
    </row>
    <row r="595" spans="1:12" s="159" customFormat="1" ht="12.75" hidden="1" customHeight="1">
      <c r="A595" s="275"/>
      <c r="B595" s="301"/>
      <c r="C595" s="302"/>
      <c r="D595" s="303"/>
      <c r="E595" s="303"/>
      <c r="F595" s="303"/>
      <c r="G595" s="572"/>
      <c r="H595" s="572"/>
      <c r="I595" s="301"/>
      <c r="J595" s="301"/>
      <c r="K595" s="301"/>
      <c r="L595" s="275"/>
    </row>
    <row r="596" spans="1:12" s="159" customFormat="1" ht="12.75" hidden="1" customHeight="1">
      <c r="A596" s="275"/>
      <c r="B596" s="301"/>
      <c r="C596" s="302"/>
      <c r="D596" s="303"/>
      <c r="E596" s="303"/>
      <c r="F596" s="303"/>
      <c r="G596" s="572"/>
      <c r="H596" s="572"/>
      <c r="I596" s="301"/>
      <c r="J596" s="301"/>
      <c r="K596" s="301"/>
      <c r="L596" s="275"/>
    </row>
    <row r="597" spans="1:12" s="159" customFormat="1" ht="12.75" hidden="1" customHeight="1">
      <c r="A597" s="275"/>
      <c r="B597" s="301"/>
      <c r="C597" s="302"/>
      <c r="D597" s="303"/>
      <c r="E597" s="303"/>
      <c r="F597" s="303"/>
      <c r="G597" s="572"/>
      <c r="H597" s="572"/>
      <c r="I597" s="301"/>
      <c r="J597" s="301"/>
      <c r="K597" s="301"/>
      <c r="L597" s="275"/>
    </row>
    <row r="598" spans="1:12" s="159" customFormat="1" ht="12.75" hidden="1" customHeight="1">
      <c r="A598" s="275"/>
      <c r="B598" s="301"/>
      <c r="C598" s="302"/>
      <c r="D598" s="303"/>
      <c r="E598" s="303"/>
      <c r="F598" s="303"/>
      <c r="G598" s="572"/>
      <c r="H598" s="572"/>
      <c r="I598" s="301"/>
      <c r="J598" s="301"/>
      <c r="K598" s="301"/>
      <c r="L598" s="275"/>
    </row>
    <row r="599" spans="1:12" s="159" customFormat="1" ht="12.75" hidden="1" customHeight="1">
      <c r="A599" s="275"/>
      <c r="B599" s="301"/>
      <c r="C599" s="302"/>
      <c r="D599" s="303"/>
      <c r="E599" s="303"/>
      <c r="F599" s="303"/>
      <c r="G599" s="572"/>
      <c r="H599" s="572"/>
      <c r="I599" s="301"/>
      <c r="J599" s="301"/>
      <c r="K599" s="301"/>
      <c r="L599" s="275"/>
    </row>
    <row r="600" spans="1:12" s="159" customFormat="1" ht="12.75" hidden="1" customHeight="1">
      <c r="A600" s="275"/>
      <c r="B600" s="301"/>
      <c r="C600" s="302"/>
      <c r="D600" s="303"/>
      <c r="E600" s="303"/>
      <c r="F600" s="303"/>
      <c r="G600" s="572"/>
      <c r="H600" s="572"/>
      <c r="I600" s="301"/>
      <c r="J600" s="301"/>
      <c r="K600" s="301"/>
      <c r="L600" s="275"/>
    </row>
    <row r="601" spans="1:12" s="159" customFormat="1" ht="12.75" hidden="1" customHeight="1">
      <c r="A601" s="275"/>
      <c r="B601" s="301"/>
      <c r="C601" s="302"/>
      <c r="D601" s="303"/>
      <c r="E601" s="303"/>
      <c r="F601" s="303"/>
      <c r="G601" s="572"/>
      <c r="H601" s="572"/>
      <c r="I601" s="301"/>
      <c r="J601" s="301"/>
      <c r="K601" s="301"/>
      <c r="L601" s="275"/>
    </row>
    <row r="602" spans="1:12" s="159" customFormat="1" ht="12.75" hidden="1" customHeight="1">
      <c r="A602" s="275"/>
      <c r="B602" s="301"/>
      <c r="C602" s="302"/>
      <c r="D602" s="303"/>
      <c r="E602" s="303"/>
      <c r="F602" s="303"/>
      <c r="G602" s="572"/>
      <c r="H602" s="572"/>
      <c r="I602" s="301"/>
      <c r="J602" s="301"/>
      <c r="K602" s="301"/>
      <c r="L602" s="275"/>
    </row>
    <row r="603" spans="1:12" s="159" customFormat="1" ht="12.75" hidden="1" customHeight="1">
      <c r="A603" s="275"/>
      <c r="B603" s="301"/>
      <c r="C603" s="302"/>
      <c r="D603" s="303"/>
      <c r="E603" s="303"/>
      <c r="F603" s="303"/>
      <c r="G603" s="572"/>
      <c r="H603" s="572"/>
      <c r="I603" s="301"/>
      <c r="J603" s="301"/>
      <c r="K603" s="301"/>
      <c r="L603" s="275"/>
    </row>
    <row r="604" spans="1:12" s="159" customFormat="1" ht="12.75" hidden="1" customHeight="1">
      <c r="A604" s="275"/>
      <c r="B604" s="301"/>
      <c r="C604" s="302"/>
      <c r="D604" s="303"/>
      <c r="E604" s="303"/>
      <c r="F604" s="303"/>
      <c r="G604" s="572"/>
      <c r="H604" s="572"/>
      <c r="I604" s="301"/>
      <c r="J604" s="301"/>
      <c r="K604" s="301"/>
      <c r="L604" s="275"/>
    </row>
    <row r="605" spans="1:12" s="159" customFormat="1" ht="12.75" hidden="1" customHeight="1">
      <c r="A605" s="275"/>
      <c r="B605" s="301"/>
      <c r="C605" s="302"/>
      <c r="D605" s="303"/>
      <c r="E605" s="303"/>
      <c r="F605" s="303"/>
      <c r="G605" s="572"/>
      <c r="H605" s="572"/>
      <c r="I605" s="301"/>
      <c r="J605" s="301"/>
      <c r="K605" s="301"/>
      <c r="L605" s="275"/>
    </row>
    <row r="606" spans="1:12" s="159" customFormat="1" ht="12.75" hidden="1" customHeight="1">
      <c r="A606" s="275"/>
      <c r="B606" s="301"/>
      <c r="C606" s="302"/>
      <c r="D606" s="303"/>
      <c r="E606" s="303"/>
      <c r="F606" s="303"/>
      <c r="G606" s="572"/>
      <c r="H606" s="572"/>
      <c r="I606" s="301"/>
      <c r="J606" s="301"/>
      <c r="K606" s="301"/>
      <c r="L606" s="275"/>
    </row>
    <row r="607" spans="1:12" s="159" customFormat="1" ht="12.75" hidden="1" customHeight="1">
      <c r="A607" s="275"/>
      <c r="B607" s="301"/>
      <c r="C607" s="302"/>
      <c r="D607" s="303"/>
      <c r="E607" s="303"/>
      <c r="F607" s="303"/>
      <c r="G607" s="572"/>
      <c r="H607" s="572"/>
      <c r="I607" s="301"/>
      <c r="J607" s="301"/>
      <c r="K607" s="301"/>
      <c r="L607" s="275"/>
    </row>
    <row r="608" spans="1:12" s="159" customFormat="1" ht="12.75" hidden="1" customHeight="1">
      <c r="A608" s="275"/>
      <c r="B608" s="301"/>
      <c r="C608" s="302"/>
      <c r="D608" s="303"/>
      <c r="E608" s="303"/>
      <c r="F608" s="303"/>
      <c r="G608" s="572"/>
      <c r="H608" s="572"/>
      <c r="I608" s="301"/>
      <c r="J608" s="301"/>
      <c r="K608" s="301"/>
      <c r="L608" s="275"/>
    </row>
    <row r="609" spans="1:12" s="159" customFormat="1" ht="12.75" hidden="1" customHeight="1">
      <c r="A609" s="275"/>
      <c r="B609" s="301"/>
      <c r="C609" s="302"/>
      <c r="D609" s="303"/>
      <c r="E609" s="303"/>
      <c r="F609" s="303"/>
      <c r="G609" s="572"/>
      <c r="H609" s="572"/>
      <c r="I609" s="301"/>
      <c r="J609" s="301"/>
      <c r="K609" s="301"/>
      <c r="L609" s="275"/>
    </row>
    <row r="610" spans="1:12" s="159" customFormat="1" ht="12.75" hidden="1" customHeight="1">
      <c r="A610" s="275"/>
      <c r="B610" s="301"/>
      <c r="C610" s="302"/>
      <c r="D610" s="303"/>
      <c r="E610" s="303"/>
      <c r="F610" s="303"/>
      <c r="G610" s="572"/>
      <c r="H610" s="572"/>
      <c r="I610" s="301"/>
      <c r="J610" s="301"/>
      <c r="K610" s="301"/>
      <c r="L610" s="275"/>
    </row>
    <row r="611" spans="1:12" s="159" customFormat="1" ht="12.75" hidden="1" customHeight="1">
      <c r="A611" s="275"/>
      <c r="B611" s="301"/>
      <c r="C611" s="302"/>
      <c r="D611" s="303"/>
      <c r="E611" s="303"/>
      <c r="F611" s="303"/>
      <c r="G611" s="572"/>
      <c r="H611" s="572"/>
      <c r="I611" s="301"/>
      <c r="J611" s="301"/>
      <c r="K611" s="301"/>
      <c r="L611" s="275"/>
    </row>
    <row r="612" spans="1:12" s="159" customFormat="1" ht="12.75" hidden="1" customHeight="1">
      <c r="A612" s="275"/>
      <c r="B612" s="301"/>
      <c r="C612" s="302"/>
      <c r="D612" s="303"/>
      <c r="E612" s="303"/>
      <c r="F612" s="303"/>
      <c r="G612" s="572"/>
      <c r="H612" s="572"/>
      <c r="I612" s="301"/>
      <c r="J612" s="301"/>
      <c r="K612" s="301"/>
      <c r="L612" s="275"/>
    </row>
    <row r="613" spans="1:12" s="159" customFormat="1" ht="12.75" hidden="1" customHeight="1">
      <c r="A613" s="275"/>
      <c r="B613" s="301"/>
      <c r="C613" s="302"/>
      <c r="D613" s="303"/>
      <c r="E613" s="303"/>
      <c r="F613" s="303"/>
      <c r="G613" s="572"/>
      <c r="H613" s="572"/>
      <c r="I613" s="301"/>
      <c r="J613" s="301"/>
      <c r="K613" s="301"/>
      <c r="L613" s="275"/>
    </row>
    <row r="614" spans="1:12" s="159" customFormat="1" ht="12.75" hidden="1" customHeight="1">
      <c r="A614" s="275"/>
      <c r="B614" s="301"/>
      <c r="C614" s="302"/>
      <c r="D614" s="303"/>
      <c r="E614" s="303"/>
      <c r="F614" s="303"/>
      <c r="G614" s="572"/>
      <c r="H614" s="572"/>
      <c r="I614" s="301"/>
      <c r="J614" s="301"/>
      <c r="K614" s="301"/>
      <c r="L614" s="275"/>
    </row>
    <row r="615" spans="1:12" s="159" customFormat="1" ht="12.75" hidden="1" customHeight="1">
      <c r="A615" s="275"/>
      <c r="B615" s="301"/>
      <c r="C615" s="302"/>
      <c r="D615" s="303"/>
      <c r="E615" s="303"/>
      <c r="F615" s="303"/>
      <c r="G615" s="572"/>
      <c r="H615" s="572"/>
      <c r="I615" s="301"/>
      <c r="J615" s="301"/>
      <c r="K615" s="301"/>
      <c r="L615" s="275"/>
    </row>
    <row r="616" spans="1:12" s="159" customFormat="1" ht="12.75" hidden="1" customHeight="1">
      <c r="A616" s="275"/>
      <c r="B616" s="301"/>
      <c r="C616" s="302"/>
      <c r="D616" s="303"/>
      <c r="E616" s="303"/>
      <c r="F616" s="303"/>
      <c r="G616" s="572"/>
      <c r="H616" s="572"/>
      <c r="I616" s="301"/>
      <c r="J616" s="301"/>
      <c r="K616" s="301"/>
      <c r="L616" s="275"/>
    </row>
    <row r="617" spans="1:12" s="159" customFormat="1" ht="12.75" hidden="1" customHeight="1">
      <c r="A617" s="275"/>
      <c r="B617" s="301"/>
      <c r="C617" s="302"/>
      <c r="D617" s="303"/>
      <c r="E617" s="303"/>
      <c r="F617" s="303"/>
      <c r="G617" s="572"/>
      <c r="H617" s="572"/>
      <c r="I617" s="301"/>
      <c r="J617" s="301"/>
      <c r="K617" s="301"/>
      <c r="L617" s="275"/>
    </row>
    <row r="618" spans="1:12" s="159" customFormat="1" ht="12.75" hidden="1" customHeight="1">
      <c r="A618" s="275"/>
      <c r="B618" s="301"/>
      <c r="C618" s="302"/>
      <c r="D618" s="303"/>
      <c r="E618" s="303"/>
      <c r="F618" s="303"/>
      <c r="G618" s="572"/>
      <c r="H618" s="572"/>
      <c r="I618" s="301"/>
      <c r="J618" s="301"/>
      <c r="K618" s="301"/>
      <c r="L618" s="275"/>
    </row>
    <row r="619" spans="1:12" s="159" customFormat="1" ht="12.75" hidden="1" customHeight="1">
      <c r="A619" s="275"/>
      <c r="B619" s="301"/>
      <c r="C619" s="302"/>
      <c r="D619" s="303"/>
      <c r="E619" s="303"/>
      <c r="F619" s="303"/>
      <c r="G619" s="572"/>
      <c r="H619" s="572"/>
      <c r="I619" s="301"/>
      <c r="J619" s="301"/>
      <c r="K619" s="301"/>
      <c r="L619" s="275"/>
    </row>
    <row r="620" spans="1:12" s="159" customFormat="1" ht="12.75" hidden="1" customHeight="1">
      <c r="A620" s="275"/>
      <c r="B620" s="301"/>
      <c r="C620" s="302"/>
      <c r="D620" s="303"/>
      <c r="E620" s="303"/>
      <c r="F620" s="303"/>
      <c r="G620" s="572"/>
      <c r="H620" s="572"/>
      <c r="I620" s="301"/>
      <c r="J620" s="301"/>
      <c r="K620" s="301"/>
      <c r="L620" s="275"/>
    </row>
    <row r="621" spans="1:12" s="159" customFormat="1" ht="12.75" hidden="1" customHeight="1">
      <c r="A621" s="275"/>
      <c r="B621" s="301"/>
      <c r="C621" s="302"/>
      <c r="D621" s="303"/>
      <c r="E621" s="303"/>
      <c r="F621" s="303"/>
      <c r="G621" s="572"/>
      <c r="H621" s="572"/>
      <c r="I621" s="301"/>
      <c r="J621" s="301"/>
      <c r="K621" s="301"/>
      <c r="L621" s="275"/>
    </row>
    <row r="622" spans="1:12" s="159" customFormat="1" ht="12.75" hidden="1" customHeight="1">
      <c r="A622" s="275"/>
      <c r="B622" s="301"/>
      <c r="C622" s="302"/>
      <c r="D622" s="303"/>
      <c r="E622" s="303"/>
      <c r="F622" s="303"/>
      <c r="G622" s="572"/>
      <c r="H622" s="572"/>
      <c r="I622" s="301"/>
      <c r="J622" s="301"/>
      <c r="K622" s="301"/>
      <c r="L622" s="275"/>
    </row>
    <row r="623" spans="1:12" s="159" customFormat="1" ht="12.75" hidden="1" customHeight="1">
      <c r="A623" s="275"/>
      <c r="B623" s="301"/>
      <c r="C623" s="302"/>
      <c r="D623" s="303"/>
      <c r="E623" s="303"/>
      <c r="F623" s="303"/>
      <c r="G623" s="572"/>
      <c r="H623" s="572"/>
      <c r="I623" s="301"/>
      <c r="J623" s="301"/>
      <c r="K623" s="301"/>
      <c r="L623" s="275"/>
    </row>
    <row r="624" spans="1:12" s="159" customFormat="1" ht="12.75" hidden="1" customHeight="1">
      <c r="A624" s="275"/>
      <c r="B624" s="301"/>
      <c r="C624" s="302"/>
      <c r="D624" s="303"/>
      <c r="E624" s="303"/>
      <c r="F624" s="303"/>
      <c r="G624" s="572"/>
      <c r="H624" s="572"/>
      <c r="I624" s="301"/>
      <c r="J624" s="301"/>
      <c r="K624" s="301"/>
      <c r="L624" s="275"/>
    </row>
    <row r="625" spans="1:12" s="160" customFormat="1" ht="12.75" hidden="1" customHeight="1">
      <c r="A625" s="273"/>
      <c r="B625" s="296"/>
      <c r="C625" s="302"/>
      <c r="D625" s="304"/>
      <c r="E625" s="304"/>
      <c r="F625" s="304"/>
      <c r="G625" s="572"/>
      <c r="H625" s="572"/>
      <c r="I625" s="296"/>
      <c r="J625" s="296"/>
      <c r="K625" s="296"/>
      <c r="L625" s="273"/>
    </row>
    <row r="626" spans="1:12" s="160" customFormat="1" ht="12.75" hidden="1" customHeight="1">
      <c r="A626" s="273"/>
      <c r="B626" s="296"/>
      <c r="C626" s="302"/>
      <c r="D626" s="304"/>
      <c r="E626" s="304"/>
      <c r="F626" s="304"/>
      <c r="G626" s="572"/>
      <c r="H626" s="572"/>
      <c r="I626" s="296"/>
      <c r="J626" s="296"/>
      <c r="K626" s="296"/>
      <c r="L626" s="273"/>
    </row>
    <row r="627" spans="1:12" s="160" customFormat="1" ht="12.75" hidden="1" customHeight="1">
      <c r="A627" s="273"/>
      <c r="B627" s="296"/>
      <c r="C627" s="302"/>
      <c r="D627" s="304"/>
      <c r="E627" s="304"/>
      <c r="F627" s="304"/>
      <c r="G627" s="572"/>
      <c r="H627" s="572"/>
      <c r="I627" s="296"/>
      <c r="J627" s="296"/>
      <c r="K627" s="296"/>
      <c r="L627" s="273"/>
    </row>
    <row r="628" spans="1:12" s="160" customFormat="1" ht="12.75" hidden="1" customHeight="1">
      <c r="A628" s="273"/>
      <c r="B628" s="296"/>
      <c r="C628" s="302"/>
      <c r="D628" s="304"/>
      <c r="E628" s="304"/>
      <c r="F628" s="304"/>
      <c r="G628" s="572"/>
      <c r="H628" s="572"/>
      <c r="I628" s="296"/>
      <c r="J628" s="296"/>
      <c r="K628" s="296"/>
      <c r="L628" s="273"/>
    </row>
    <row r="629" spans="1:12" s="160" customFormat="1" ht="12.75" hidden="1" customHeight="1">
      <c r="A629" s="273"/>
      <c r="B629" s="296"/>
      <c r="C629" s="302"/>
      <c r="D629" s="304"/>
      <c r="E629" s="304"/>
      <c r="F629" s="304"/>
      <c r="G629" s="572"/>
      <c r="H629" s="572"/>
      <c r="I629" s="296"/>
      <c r="J629" s="296"/>
      <c r="K629" s="296"/>
      <c r="L629" s="273"/>
    </row>
    <row r="630" spans="1:12" s="160" customFormat="1" ht="12.75" hidden="1" customHeight="1">
      <c r="A630" s="273"/>
      <c r="B630" s="296"/>
      <c r="C630" s="302"/>
      <c r="D630" s="304"/>
      <c r="E630" s="304"/>
      <c r="F630" s="304"/>
      <c r="G630" s="572"/>
      <c r="H630" s="572"/>
      <c r="I630" s="296"/>
      <c r="J630" s="296"/>
      <c r="K630" s="296"/>
      <c r="L630" s="273"/>
    </row>
    <row r="631" spans="1:12" s="160" customFormat="1" ht="12.75" hidden="1" customHeight="1">
      <c r="A631" s="273"/>
      <c r="B631" s="296"/>
      <c r="C631" s="302"/>
      <c r="D631" s="304"/>
      <c r="E631" s="304"/>
      <c r="F631" s="304"/>
      <c r="G631" s="572"/>
      <c r="H631" s="572"/>
      <c r="I631" s="296"/>
      <c r="J631" s="296"/>
      <c r="K631" s="296"/>
      <c r="L631" s="273"/>
    </row>
    <row r="632" spans="1:12" s="160" customFormat="1" ht="12.75" hidden="1" customHeight="1">
      <c r="A632" s="273"/>
      <c r="B632" s="296"/>
      <c r="C632" s="302"/>
      <c r="D632" s="304"/>
      <c r="E632" s="304"/>
      <c r="F632" s="304"/>
      <c r="G632" s="572"/>
      <c r="H632" s="572"/>
      <c r="I632" s="296"/>
      <c r="J632" s="296"/>
      <c r="K632" s="296"/>
      <c r="L632" s="273"/>
    </row>
    <row r="633" spans="1:12" s="159" customFormat="1" ht="12.75" hidden="1" customHeight="1">
      <c r="A633" s="275"/>
      <c r="B633" s="301"/>
      <c r="C633" s="302"/>
      <c r="D633" s="303"/>
      <c r="E633" s="303"/>
      <c r="F633" s="303"/>
      <c r="G633" s="572"/>
      <c r="H633" s="572"/>
      <c r="I633" s="301"/>
      <c r="J633" s="301"/>
      <c r="K633" s="301"/>
      <c r="L633" s="275"/>
    </row>
    <row r="634" spans="1:12" s="159" customFormat="1" ht="12.75" hidden="1" customHeight="1">
      <c r="A634" s="275"/>
      <c r="B634" s="301"/>
      <c r="C634" s="302"/>
      <c r="D634" s="303"/>
      <c r="E634" s="303"/>
      <c r="F634" s="303"/>
      <c r="G634" s="572"/>
      <c r="H634" s="572"/>
      <c r="I634" s="301"/>
      <c r="J634" s="301"/>
      <c r="K634" s="301"/>
      <c r="L634" s="275"/>
    </row>
    <row r="635" spans="1:12" s="159" customFormat="1" ht="12.75" hidden="1" customHeight="1">
      <c r="A635" s="275"/>
      <c r="B635" s="301"/>
      <c r="C635" s="302"/>
      <c r="D635" s="303"/>
      <c r="E635" s="303"/>
      <c r="F635" s="303"/>
      <c r="G635" s="572"/>
      <c r="H635" s="572"/>
      <c r="I635" s="301"/>
      <c r="J635" s="301"/>
      <c r="K635" s="301"/>
      <c r="L635" s="275"/>
    </row>
    <row r="636" spans="1:12" s="159" customFormat="1" ht="12.75" hidden="1" customHeight="1">
      <c r="A636" s="275"/>
      <c r="B636" s="301"/>
      <c r="C636" s="302"/>
      <c r="D636" s="303"/>
      <c r="E636" s="303"/>
      <c r="F636" s="303"/>
      <c r="G636" s="572"/>
      <c r="H636" s="572"/>
      <c r="I636" s="301"/>
      <c r="J636" s="301"/>
      <c r="K636" s="301"/>
      <c r="L636" s="275"/>
    </row>
    <row r="637" spans="1:12" s="159" customFormat="1" ht="12.75" hidden="1" customHeight="1">
      <c r="A637" s="275"/>
      <c r="B637" s="301"/>
      <c r="C637" s="302"/>
      <c r="D637" s="303"/>
      <c r="E637" s="303"/>
      <c r="F637" s="303"/>
      <c r="G637" s="572"/>
      <c r="H637" s="572"/>
      <c r="I637" s="301"/>
      <c r="J637" s="301"/>
      <c r="K637" s="301"/>
      <c r="L637" s="275"/>
    </row>
    <row r="638" spans="1:12" s="159" customFormat="1" ht="12.75" hidden="1" customHeight="1">
      <c r="A638" s="275"/>
      <c r="B638" s="301"/>
      <c r="C638" s="302"/>
      <c r="D638" s="303"/>
      <c r="E638" s="303"/>
      <c r="F638" s="303"/>
      <c r="G638" s="572"/>
      <c r="H638" s="572"/>
      <c r="I638" s="301"/>
      <c r="J638" s="301"/>
      <c r="K638" s="301"/>
      <c r="L638" s="275"/>
    </row>
    <row r="639" spans="1:12" s="159" customFormat="1" ht="12.75" hidden="1" customHeight="1">
      <c r="A639" s="275"/>
      <c r="B639" s="301"/>
      <c r="C639" s="302"/>
      <c r="D639" s="303"/>
      <c r="E639" s="303"/>
      <c r="F639" s="303"/>
      <c r="G639" s="572"/>
      <c r="H639" s="572"/>
      <c r="I639" s="301"/>
      <c r="J639" s="301"/>
      <c r="K639" s="301"/>
      <c r="L639" s="275"/>
    </row>
    <row r="640" spans="1:12" s="159" customFormat="1" ht="12.75" hidden="1" customHeight="1">
      <c r="A640" s="275"/>
      <c r="B640" s="301"/>
      <c r="C640" s="302"/>
      <c r="D640" s="303"/>
      <c r="E640" s="303"/>
      <c r="F640" s="303"/>
      <c r="G640" s="572"/>
      <c r="H640" s="572"/>
      <c r="I640" s="301"/>
      <c r="J640" s="301"/>
      <c r="K640" s="301"/>
      <c r="L640" s="275"/>
    </row>
    <row r="641" spans="1:12" s="160" customFormat="1" ht="12.75" hidden="1" customHeight="1">
      <c r="A641" s="273"/>
      <c r="B641" s="296"/>
      <c r="C641" s="302"/>
      <c r="D641" s="304"/>
      <c r="E641" s="304"/>
      <c r="F641" s="304"/>
      <c r="G641" s="572"/>
      <c r="H641" s="572"/>
      <c r="I641" s="296"/>
      <c r="J641" s="296"/>
      <c r="K641" s="296"/>
      <c r="L641" s="273"/>
    </row>
    <row r="642" spans="1:12" s="160" customFormat="1" ht="12.75" hidden="1" customHeight="1">
      <c r="A642" s="273"/>
      <c r="B642" s="296"/>
      <c r="C642" s="302"/>
      <c r="D642" s="304"/>
      <c r="E642" s="304"/>
      <c r="F642" s="304"/>
      <c r="G642" s="572"/>
      <c r="H642" s="572"/>
      <c r="I642" s="296"/>
      <c r="J642" s="296"/>
      <c r="K642" s="296"/>
      <c r="L642" s="273"/>
    </row>
    <row r="643" spans="1:12" s="159" customFormat="1" ht="12.75" hidden="1" customHeight="1">
      <c r="A643" s="275"/>
      <c r="B643" s="301"/>
      <c r="C643" s="302"/>
      <c r="D643" s="303"/>
      <c r="E643" s="303"/>
      <c r="F643" s="303"/>
      <c r="G643" s="572"/>
      <c r="H643" s="572"/>
      <c r="I643" s="301"/>
      <c r="J643" s="301"/>
      <c r="K643" s="301"/>
      <c r="L643" s="275"/>
    </row>
    <row r="644" spans="1:12" s="159" customFormat="1" ht="12.75" hidden="1" customHeight="1">
      <c r="A644" s="275"/>
      <c r="B644" s="301"/>
      <c r="C644" s="302"/>
      <c r="D644" s="303"/>
      <c r="E644" s="303"/>
      <c r="F644" s="303"/>
      <c r="G644" s="572"/>
      <c r="H644" s="572"/>
      <c r="I644" s="301"/>
      <c r="J644" s="301"/>
      <c r="K644" s="301"/>
      <c r="L644" s="275"/>
    </row>
    <row r="645" spans="1:12" s="160" customFormat="1" ht="12.75" hidden="1" customHeight="1">
      <c r="A645" s="273"/>
      <c r="B645" s="296"/>
      <c r="C645" s="302"/>
      <c r="D645" s="304"/>
      <c r="E645" s="304"/>
      <c r="F645" s="304"/>
      <c r="G645" s="572"/>
      <c r="H645" s="572"/>
      <c r="I645" s="296"/>
      <c r="J645" s="296"/>
      <c r="K645" s="296"/>
      <c r="L645" s="273"/>
    </row>
    <row r="646" spans="1:12" s="159" customFormat="1" ht="12.75" hidden="1" customHeight="1">
      <c r="A646" s="275"/>
      <c r="B646" s="301"/>
      <c r="C646" s="302"/>
      <c r="D646" s="303"/>
      <c r="E646" s="303"/>
      <c r="F646" s="303"/>
      <c r="G646" s="572"/>
      <c r="H646" s="572"/>
      <c r="I646" s="301"/>
      <c r="J646" s="301"/>
      <c r="K646" s="301"/>
      <c r="L646" s="275"/>
    </row>
    <row r="647" spans="1:12" s="160" customFormat="1" ht="12.75" hidden="1" customHeight="1">
      <c r="A647" s="273"/>
      <c r="B647" s="296"/>
      <c r="C647" s="302"/>
      <c r="D647" s="304"/>
      <c r="E647" s="304"/>
      <c r="F647" s="304"/>
      <c r="G647" s="572"/>
      <c r="H647" s="572"/>
      <c r="I647" s="296"/>
      <c r="J647" s="296"/>
      <c r="K647" s="296"/>
      <c r="L647" s="273"/>
    </row>
    <row r="648" spans="1:12" s="159" customFormat="1" ht="12.75" hidden="1" customHeight="1">
      <c r="A648" s="275"/>
      <c r="B648" s="301"/>
      <c r="C648" s="302"/>
      <c r="D648" s="303"/>
      <c r="E648" s="303"/>
      <c r="F648" s="303"/>
      <c r="G648" s="572"/>
      <c r="H648" s="572"/>
      <c r="I648" s="301"/>
      <c r="J648" s="301"/>
      <c r="K648" s="301"/>
      <c r="L648" s="275"/>
    </row>
    <row r="649" spans="1:12" s="159" customFormat="1" ht="12.75" hidden="1" customHeight="1">
      <c r="A649" s="275"/>
      <c r="B649" s="301"/>
      <c r="C649" s="302"/>
      <c r="D649" s="303"/>
      <c r="E649" s="303"/>
      <c r="F649" s="303"/>
      <c r="G649" s="572"/>
      <c r="H649" s="572"/>
      <c r="I649" s="301"/>
      <c r="J649" s="301"/>
      <c r="K649" s="301"/>
      <c r="L649" s="275"/>
    </row>
    <row r="650" spans="1:12" s="159" customFormat="1" ht="12.75" hidden="1" customHeight="1">
      <c r="A650" s="275"/>
      <c r="B650" s="301"/>
      <c r="C650" s="302"/>
      <c r="D650" s="303"/>
      <c r="E650" s="303"/>
      <c r="F650" s="303"/>
      <c r="G650" s="572"/>
      <c r="H650" s="572"/>
      <c r="I650" s="301"/>
      <c r="J650" s="301"/>
      <c r="K650" s="301"/>
      <c r="L650" s="275"/>
    </row>
    <row r="651" spans="1:12" s="159" customFormat="1" ht="12.75" hidden="1" customHeight="1">
      <c r="A651" s="275"/>
      <c r="B651" s="301"/>
      <c r="C651" s="302"/>
      <c r="D651" s="303"/>
      <c r="E651" s="303"/>
      <c r="F651" s="303"/>
      <c r="G651" s="572"/>
      <c r="H651" s="572"/>
      <c r="I651" s="301"/>
      <c r="J651" s="301"/>
      <c r="K651" s="301"/>
      <c r="L651" s="275"/>
    </row>
    <row r="652" spans="1:12" s="160" customFormat="1" ht="12.75" hidden="1" customHeight="1">
      <c r="A652" s="273"/>
      <c r="B652" s="296"/>
      <c r="C652" s="302"/>
      <c r="D652" s="304"/>
      <c r="E652" s="304"/>
      <c r="F652" s="304"/>
      <c r="G652" s="572"/>
      <c r="H652" s="572"/>
      <c r="I652" s="296"/>
      <c r="J652" s="296"/>
      <c r="K652" s="296"/>
      <c r="L652" s="273"/>
    </row>
    <row r="653" spans="1:12" s="159" customFormat="1" ht="12.75" hidden="1" customHeight="1">
      <c r="A653" s="275"/>
      <c r="B653" s="301"/>
      <c r="C653" s="302"/>
      <c r="D653" s="303"/>
      <c r="E653" s="303"/>
      <c r="F653" s="303"/>
      <c r="G653" s="572"/>
      <c r="H653" s="572"/>
      <c r="I653" s="301"/>
      <c r="J653" s="301"/>
      <c r="K653" s="301"/>
      <c r="L653" s="275"/>
    </row>
    <row r="654" spans="1:12" s="160" customFormat="1" ht="12.75" hidden="1" customHeight="1">
      <c r="A654" s="273"/>
      <c r="B654" s="296"/>
      <c r="C654" s="302"/>
      <c r="D654" s="304"/>
      <c r="E654" s="304"/>
      <c r="F654" s="304"/>
      <c r="G654" s="572"/>
      <c r="H654" s="572"/>
      <c r="I654" s="296"/>
      <c r="J654" s="296"/>
      <c r="K654" s="296"/>
      <c r="L654" s="273"/>
    </row>
    <row r="655" spans="1:12" s="159" customFormat="1" ht="12.75" hidden="1" customHeight="1">
      <c r="A655" s="275"/>
      <c r="B655" s="301"/>
      <c r="C655" s="302"/>
      <c r="D655" s="303"/>
      <c r="E655" s="303"/>
      <c r="F655" s="303"/>
      <c r="G655" s="572"/>
      <c r="H655" s="572"/>
      <c r="I655" s="301"/>
      <c r="J655" s="301"/>
      <c r="K655" s="301"/>
      <c r="L655" s="275"/>
    </row>
    <row r="656" spans="1:12" s="160" customFormat="1" ht="12.75" hidden="1" customHeight="1">
      <c r="A656" s="273"/>
      <c r="B656" s="296"/>
      <c r="C656" s="302"/>
      <c r="D656" s="304"/>
      <c r="E656" s="304"/>
      <c r="F656" s="304"/>
      <c r="G656" s="572"/>
      <c r="H656" s="572"/>
      <c r="I656" s="296"/>
      <c r="J656" s="296"/>
      <c r="K656" s="296"/>
      <c r="L656" s="273"/>
    </row>
    <row r="657" spans="1:12" s="159" customFormat="1" ht="12.75" hidden="1" customHeight="1">
      <c r="A657" s="275"/>
      <c r="B657" s="301"/>
      <c r="C657" s="302"/>
      <c r="D657" s="303"/>
      <c r="E657" s="303"/>
      <c r="F657" s="303"/>
      <c r="G657" s="572"/>
      <c r="H657" s="572"/>
      <c r="I657" s="301"/>
      <c r="J657" s="301"/>
      <c r="K657" s="301"/>
      <c r="L657" s="275"/>
    </row>
    <row r="658" spans="1:12" s="159" customFormat="1" ht="12.75" hidden="1" customHeight="1">
      <c r="A658" s="275"/>
      <c r="B658" s="301"/>
      <c r="C658" s="302"/>
      <c r="D658" s="303"/>
      <c r="E658" s="303"/>
      <c r="F658" s="303"/>
      <c r="G658" s="572"/>
      <c r="H658" s="572"/>
      <c r="I658" s="301"/>
      <c r="J658" s="301"/>
      <c r="K658" s="301"/>
      <c r="L658" s="275"/>
    </row>
    <row r="659" spans="1:12" s="159" customFormat="1" ht="12.75" hidden="1" customHeight="1">
      <c r="A659" s="275"/>
      <c r="B659" s="301"/>
      <c r="C659" s="302"/>
      <c r="D659" s="303"/>
      <c r="E659" s="303"/>
      <c r="F659" s="303"/>
      <c r="G659" s="572"/>
      <c r="H659" s="572"/>
      <c r="I659" s="301"/>
      <c r="J659" s="301"/>
      <c r="K659" s="301"/>
      <c r="L659" s="275"/>
    </row>
    <row r="660" spans="1:12" s="160" customFormat="1" ht="12.75" hidden="1" customHeight="1">
      <c r="A660" s="273"/>
      <c r="B660" s="296"/>
      <c r="C660" s="302"/>
      <c r="D660" s="304"/>
      <c r="E660" s="304"/>
      <c r="F660" s="304"/>
      <c r="G660" s="572"/>
      <c r="H660" s="572"/>
      <c r="I660" s="296"/>
      <c r="J660" s="296"/>
      <c r="K660" s="296"/>
      <c r="L660" s="273"/>
    </row>
    <row r="661" spans="1:12" s="159" customFormat="1" ht="12.75" hidden="1" customHeight="1">
      <c r="A661" s="275"/>
      <c r="B661" s="301"/>
      <c r="C661" s="302"/>
      <c r="D661" s="303"/>
      <c r="E661" s="303"/>
      <c r="F661" s="303"/>
      <c r="G661" s="572"/>
      <c r="H661" s="572"/>
      <c r="I661" s="301"/>
      <c r="J661" s="301"/>
      <c r="K661" s="301"/>
      <c r="L661" s="275"/>
    </row>
    <row r="662" spans="1:12" s="160" customFormat="1" ht="12.75" hidden="1" customHeight="1">
      <c r="A662" s="273"/>
      <c r="B662" s="296"/>
      <c r="C662" s="302"/>
      <c r="D662" s="304"/>
      <c r="E662" s="304"/>
      <c r="F662" s="304"/>
      <c r="G662" s="572"/>
      <c r="H662" s="572"/>
      <c r="I662" s="296"/>
      <c r="J662" s="296"/>
      <c r="K662" s="296"/>
      <c r="L662" s="273"/>
    </row>
    <row r="663" spans="1:12" s="160" customFormat="1" ht="12.75" hidden="1" customHeight="1">
      <c r="A663" s="273"/>
      <c r="B663" s="296"/>
      <c r="C663" s="302"/>
      <c r="D663" s="304"/>
      <c r="E663" s="304"/>
      <c r="F663" s="304"/>
      <c r="G663" s="572"/>
      <c r="H663" s="572"/>
      <c r="I663" s="296"/>
      <c r="J663" s="296"/>
      <c r="K663" s="296"/>
      <c r="L663" s="273"/>
    </row>
    <row r="664" spans="1:12" s="160" customFormat="1" ht="12.75" hidden="1" customHeight="1">
      <c r="A664" s="273"/>
      <c r="B664" s="296"/>
      <c r="C664" s="302"/>
      <c r="D664" s="304"/>
      <c r="E664" s="304"/>
      <c r="F664" s="304"/>
      <c r="G664" s="572"/>
      <c r="H664" s="572"/>
      <c r="I664" s="296"/>
      <c r="J664" s="296"/>
      <c r="K664" s="296"/>
      <c r="L664" s="273"/>
    </row>
    <row r="665" spans="1:12" s="159" customFormat="1" ht="12.75" hidden="1" customHeight="1">
      <c r="A665" s="275"/>
      <c r="B665" s="301"/>
      <c r="C665" s="302"/>
      <c r="D665" s="303"/>
      <c r="E665" s="303"/>
      <c r="F665" s="303"/>
      <c r="G665" s="572"/>
      <c r="H665" s="572"/>
      <c r="I665" s="301"/>
      <c r="J665" s="301"/>
      <c r="K665" s="301"/>
      <c r="L665" s="275"/>
    </row>
    <row r="666" spans="1:12" s="160" customFormat="1" ht="12.75" hidden="1" customHeight="1">
      <c r="A666" s="273"/>
      <c r="B666" s="296"/>
      <c r="C666" s="302"/>
      <c r="D666" s="304"/>
      <c r="E666" s="304"/>
      <c r="F666" s="304"/>
      <c r="G666" s="572"/>
      <c r="H666" s="572"/>
      <c r="I666" s="296"/>
      <c r="J666" s="296"/>
      <c r="K666" s="296"/>
      <c r="L666" s="273"/>
    </row>
    <row r="667" spans="1:12" s="159" customFormat="1" ht="12.75" hidden="1" customHeight="1">
      <c r="A667" s="275"/>
      <c r="B667" s="301"/>
      <c r="C667" s="302"/>
      <c r="D667" s="303"/>
      <c r="E667" s="303"/>
      <c r="F667" s="303"/>
      <c r="G667" s="572"/>
      <c r="H667" s="572"/>
      <c r="I667" s="301"/>
      <c r="J667" s="301"/>
      <c r="K667" s="301"/>
      <c r="L667" s="275"/>
    </row>
    <row r="668" spans="1:12" s="159" customFormat="1" ht="12.75" hidden="1" customHeight="1">
      <c r="A668" s="275"/>
      <c r="B668" s="301"/>
      <c r="C668" s="302"/>
      <c r="D668" s="303"/>
      <c r="E668" s="303"/>
      <c r="F668" s="303"/>
      <c r="G668" s="572"/>
      <c r="H668" s="572"/>
      <c r="I668" s="301"/>
      <c r="J668" s="301"/>
      <c r="K668" s="301"/>
      <c r="L668" s="275"/>
    </row>
    <row r="669" spans="1:12" s="160" customFormat="1" ht="12.75" hidden="1" customHeight="1">
      <c r="A669" s="273"/>
      <c r="B669" s="296"/>
      <c r="C669" s="302"/>
      <c r="D669" s="304"/>
      <c r="E669" s="304"/>
      <c r="F669" s="304"/>
      <c r="G669" s="572"/>
      <c r="H669" s="572"/>
      <c r="I669" s="296"/>
      <c r="J669" s="296"/>
      <c r="K669" s="296"/>
      <c r="L669" s="273"/>
    </row>
    <row r="670" spans="1:12" s="160" customFormat="1" ht="12.75" hidden="1" customHeight="1">
      <c r="A670" s="273"/>
      <c r="B670" s="296"/>
      <c r="C670" s="302"/>
      <c r="D670" s="304"/>
      <c r="E670" s="304"/>
      <c r="F670" s="304"/>
      <c r="G670" s="572"/>
      <c r="H670" s="572"/>
      <c r="I670" s="296"/>
      <c r="J670" s="296"/>
      <c r="K670" s="296"/>
      <c r="L670" s="273"/>
    </row>
    <row r="671" spans="1:12" s="159" customFormat="1" ht="12.75" hidden="1" customHeight="1">
      <c r="A671" s="275"/>
      <c r="B671" s="301"/>
      <c r="C671" s="302"/>
      <c r="D671" s="303"/>
      <c r="E671" s="303"/>
      <c r="F671" s="303"/>
      <c r="G671" s="572"/>
      <c r="H671" s="572"/>
      <c r="I671" s="301"/>
      <c r="J671" s="301"/>
      <c r="K671" s="301"/>
      <c r="L671" s="275"/>
    </row>
    <row r="672" spans="1:12" s="160" customFormat="1" ht="12.75" hidden="1" customHeight="1">
      <c r="A672" s="273"/>
      <c r="B672" s="296"/>
      <c r="C672" s="302"/>
      <c r="D672" s="304"/>
      <c r="E672" s="304"/>
      <c r="F672" s="304"/>
      <c r="G672" s="572"/>
      <c r="H672" s="572"/>
      <c r="I672" s="296"/>
      <c r="J672" s="296"/>
      <c r="K672" s="296"/>
      <c r="L672" s="273"/>
    </row>
    <row r="673" spans="1:12" s="160" customFormat="1" ht="12.75" hidden="1" customHeight="1">
      <c r="A673" s="273"/>
      <c r="B673" s="296"/>
      <c r="C673" s="302"/>
      <c r="D673" s="304"/>
      <c r="E673" s="304"/>
      <c r="F673" s="304"/>
      <c r="G673" s="572"/>
      <c r="H673" s="572"/>
      <c r="I673" s="296"/>
      <c r="J673" s="296"/>
      <c r="K673" s="296"/>
      <c r="L673" s="273"/>
    </row>
    <row r="674" spans="1:12" s="159" customFormat="1" ht="12.75" hidden="1" customHeight="1">
      <c r="A674" s="275"/>
      <c r="B674" s="301"/>
      <c r="C674" s="302"/>
      <c r="D674" s="303"/>
      <c r="E674" s="303"/>
      <c r="F674" s="303"/>
      <c r="G674" s="572"/>
      <c r="H674" s="572"/>
      <c r="I674" s="301"/>
      <c r="J674" s="301"/>
      <c r="K674" s="301"/>
      <c r="L674" s="275"/>
    </row>
    <row r="675" spans="1:12" s="159" customFormat="1" ht="12.75" hidden="1" customHeight="1">
      <c r="A675" s="275"/>
      <c r="B675" s="301"/>
      <c r="C675" s="302"/>
      <c r="D675" s="303"/>
      <c r="E675" s="303"/>
      <c r="F675" s="303"/>
      <c r="G675" s="572"/>
      <c r="H675" s="572"/>
      <c r="I675" s="301"/>
      <c r="J675" s="301"/>
      <c r="K675" s="301"/>
      <c r="L675" s="275"/>
    </row>
    <row r="676" spans="1:12" s="159" customFormat="1" ht="12.75" hidden="1" customHeight="1">
      <c r="A676" s="275"/>
      <c r="B676" s="301"/>
      <c r="C676" s="302"/>
      <c r="D676" s="303"/>
      <c r="E676" s="303"/>
      <c r="F676" s="303"/>
      <c r="G676" s="572"/>
      <c r="H676" s="572"/>
      <c r="I676" s="301"/>
      <c r="J676" s="301"/>
      <c r="K676" s="301"/>
      <c r="L676" s="275"/>
    </row>
    <row r="677" spans="1:12" s="160" customFormat="1" ht="12.75" hidden="1" customHeight="1">
      <c r="A677" s="273"/>
      <c r="B677" s="296"/>
      <c r="C677" s="302"/>
      <c r="D677" s="304"/>
      <c r="E677" s="304"/>
      <c r="F677" s="304"/>
      <c r="G677" s="572"/>
      <c r="H677" s="572"/>
      <c r="I677" s="296"/>
      <c r="J677" s="296"/>
      <c r="K677" s="296"/>
      <c r="L677" s="273"/>
    </row>
    <row r="678" spans="1:12" s="160" customFormat="1" ht="12.75" hidden="1" customHeight="1">
      <c r="A678" s="273"/>
      <c r="B678" s="296"/>
      <c r="C678" s="302"/>
      <c r="D678" s="304"/>
      <c r="E678" s="304"/>
      <c r="F678" s="304"/>
      <c r="G678" s="572"/>
      <c r="H678" s="572"/>
      <c r="I678" s="296"/>
      <c r="J678" s="296"/>
      <c r="K678" s="296"/>
      <c r="L678" s="273"/>
    </row>
    <row r="679" spans="1:12" s="160" customFormat="1" ht="12.75" hidden="1" customHeight="1">
      <c r="A679" s="273"/>
      <c r="B679" s="296"/>
      <c r="C679" s="302"/>
      <c r="D679" s="304"/>
      <c r="E679" s="304"/>
      <c r="F679" s="304"/>
      <c r="G679" s="572"/>
      <c r="H679" s="572"/>
      <c r="I679" s="296"/>
      <c r="J679" s="296"/>
      <c r="K679" s="296"/>
      <c r="L679" s="273"/>
    </row>
    <row r="680" spans="1:12" s="159" customFormat="1" ht="12.75" hidden="1" customHeight="1">
      <c r="A680" s="275"/>
      <c r="B680" s="301"/>
      <c r="C680" s="302"/>
      <c r="D680" s="303"/>
      <c r="E680" s="303"/>
      <c r="F680" s="303"/>
      <c r="G680" s="572"/>
      <c r="H680" s="572"/>
      <c r="I680" s="301"/>
      <c r="J680" s="301"/>
      <c r="K680" s="301"/>
      <c r="L680" s="275"/>
    </row>
    <row r="681" spans="1:12" s="160" customFormat="1" ht="12.75" hidden="1" customHeight="1">
      <c r="A681" s="273"/>
      <c r="B681" s="296"/>
      <c r="C681" s="302"/>
      <c r="D681" s="304"/>
      <c r="E681" s="304"/>
      <c r="F681" s="304"/>
      <c r="G681" s="572"/>
      <c r="H681" s="572"/>
      <c r="I681" s="296"/>
      <c r="J681" s="296"/>
      <c r="K681" s="296"/>
      <c r="L681" s="273"/>
    </row>
    <row r="682" spans="1:12" s="159" customFormat="1" ht="12.75" hidden="1" customHeight="1">
      <c r="A682" s="275"/>
      <c r="B682" s="301"/>
      <c r="C682" s="302"/>
      <c r="D682" s="303"/>
      <c r="E682" s="303"/>
      <c r="F682" s="303"/>
      <c r="G682" s="572"/>
      <c r="H682" s="572"/>
      <c r="I682" s="301"/>
      <c r="J682" s="301"/>
      <c r="K682" s="301"/>
      <c r="L682" s="275"/>
    </row>
    <row r="683" spans="1:12" s="160" customFormat="1" ht="12.75" hidden="1" customHeight="1">
      <c r="A683" s="273"/>
      <c r="B683" s="296"/>
      <c r="C683" s="302"/>
      <c r="D683" s="304"/>
      <c r="E683" s="304"/>
      <c r="F683" s="304"/>
      <c r="G683" s="572"/>
      <c r="H683" s="572"/>
      <c r="I683" s="296"/>
      <c r="J683" s="296"/>
      <c r="K683" s="296"/>
      <c r="L683" s="273"/>
    </row>
    <row r="684" spans="1:12" s="159" customFormat="1" ht="12.75" hidden="1" customHeight="1">
      <c r="A684" s="275"/>
      <c r="B684" s="301"/>
      <c r="C684" s="302"/>
      <c r="D684" s="303"/>
      <c r="E684" s="303"/>
      <c r="F684" s="303"/>
      <c r="G684" s="572"/>
      <c r="H684" s="572"/>
      <c r="I684" s="301"/>
      <c r="J684" s="301"/>
      <c r="K684" s="301"/>
      <c r="L684" s="275"/>
    </row>
    <row r="685" spans="1:12" s="160" customFormat="1" ht="12.75" hidden="1" customHeight="1">
      <c r="A685" s="273"/>
      <c r="B685" s="296"/>
      <c r="C685" s="302"/>
      <c r="D685" s="304"/>
      <c r="E685" s="304"/>
      <c r="F685" s="304"/>
      <c r="G685" s="572"/>
      <c r="H685" s="572"/>
      <c r="I685" s="296"/>
      <c r="J685" s="296"/>
      <c r="K685" s="296"/>
      <c r="L685" s="273"/>
    </row>
    <row r="686" spans="1:12" s="160" customFormat="1" ht="12.75" hidden="1" customHeight="1">
      <c r="A686" s="273"/>
      <c r="B686" s="296"/>
      <c r="C686" s="302"/>
      <c r="D686" s="304"/>
      <c r="E686" s="304"/>
      <c r="F686" s="304"/>
      <c r="G686" s="572"/>
      <c r="H686" s="572"/>
      <c r="I686" s="296"/>
      <c r="J686" s="296"/>
      <c r="K686" s="296"/>
      <c r="L686" s="273"/>
    </row>
    <row r="687" spans="1:12" s="160" customFormat="1" ht="12.75" hidden="1" customHeight="1">
      <c r="A687" s="273"/>
      <c r="B687" s="296"/>
      <c r="C687" s="302"/>
      <c r="D687" s="304"/>
      <c r="E687" s="304"/>
      <c r="F687" s="304"/>
      <c r="G687" s="572"/>
      <c r="H687" s="572"/>
      <c r="I687" s="296"/>
      <c r="J687" s="296"/>
      <c r="K687" s="296"/>
      <c r="L687" s="273"/>
    </row>
    <row r="688" spans="1:12" s="160" customFormat="1" ht="12.75" hidden="1" customHeight="1">
      <c r="A688" s="273"/>
      <c r="B688" s="296"/>
      <c r="C688" s="302"/>
      <c r="D688" s="304"/>
      <c r="E688" s="304"/>
      <c r="F688" s="304"/>
      <c r="G688" s="572"/>
      <c r="H688" s="572"/>
      <c r="I688" s="296"/>
      <c r="J688" s="296"/>
      <c r="K688" s="296"/>
      <c r="L688" s="273"/>
    </row>
    <row r="689" spans="1:12" s="160" customFormat="1" ht="12.75" hidden="1" customHeight="1">
      <c r="A689" s="273"/>
      <c r="B689" s="296"/>
      <c r="C689" s="302"/>
      <c r="D689" s="304"/>
      <c r="E689" s="304"/>
      <c r="F689" s="304"/>
      <c r="G689" s="572"/>
      <c r="H689" s="572"/>
      <c r="I689" s="296"/>
      <c r="J689" s="296"/>
      <c r="K689" s="296"/>
      <c r="L689" s="273"/>
    </row>
    <row r="690" spans="1:12" s="160" customFormat="1" ht="12.75" hidden="1" customHeight="1">
      <c r="A690" s="273"/>
      <c r="B690" s="296"/>
      <c r="C690" s="302"/>
      <c r="D690" s="304"/>
      <c r="E690" s="304"/>
      <c r="F690" s="304"/>
      <c r="G690" s="572"/>
      <c r="H690" s="572"/>
      <c r="I690" s="296"/>
      <c r="J690" s="296"/>
      <c r="K690" s="296"/>
      <c r="L690" s="273"/>
    </row>
    <row r="691" spans="1:12" s="159" customFormat="1" ht="12.75" hidden="1" customHeight="1">
      <c r="A691" s="275"/>
      <c r="B691" s="301"/>
      <c r="C691" s="302"/>
      <c r="D691" s="303"/>
      <c r="E691" s="303"/>
      <c r="F691" s="303"/>
      <c r="G691" s="572"/>
      <c r="H691" s="572"/>
      <c r="I691" s="301"/>
      <c r="J691" s="301"/>
      <c r="K691" s="301"/>
      <c r="L691" s="275"/>
    </row>
    <row r="692" spans="1:12" s="160" customFormat="1" ht="12.75" hidden="1" customHeight="1">
      <c r="A692" s="273"/>
      <c r="B692" s="296"/>
      <c r="C692" s="302"/>
      <c r="D692" s="304"/>
      <c r="E692" s="304"/>
      <c r="F692" s="304"/>
      <c r="G692" s="572"/>
      <c r="H692" s="572"/>
      <c r="I692" s="296"/>
      <c r="J692" s="296"/>
      <c r="K692" s="296"/>
      <c r="L692" s="273"/>
    </row>
    <row r="693" spans="1:12" s="159" customFormat="1" ht="12.75" hidden="1" customHeight="1">
      <c r="A693" s="275"/>
      <c r="B693" s="301"/>
      <c r="C693" s="302"/>
      <c r="D693" s="303"/>
      <c r="E693" s="303"/>
      <c r="F693" s="303"/>
      <c r="G693" s="572"/>
      <c r="H693" s="572"/>
      <c r="I693" s="301"/>
      <c r="J693" s="301"/>
      <c r="K693" s="301"/>
      <c r="L693" s="275"/>
    </row>
    <row r="694" spans="1:12" s="159" customFormat="1" ht="12.75" hidden="1" customHeight="1">
      <c r="A694" s="275"/>
      <c r="B694" s="301"/>
      <c r="C694" s="302"/>
      <c r="D694" s="303"/>
      <c r="E694" s="303"/>
      <c r="F694" s="303"/>
      <c r="G694" s="572"/>
      <c r="H694" s="572"/>
      <c r="I694" s="301"/>
      <c r="J694" s="301"/>
      <c r="K694" s="301"/>
      <c r="L694" s="275"/>
    </row>
    <row r="695" spans="1:12" s="160" customFormat="1" ht="12.75" hidden="1" customHeight="1">
      <c r="A695" s="273"/>
      <c r="B695" s="296"/>
      <c r="C695" s="302"/>
      <c r="D695" s="304"/>
      <c r="E695" s="304"/>
      <c r="F695" s="304"/>
      <c r="G695" s="572"/>
      <c r="H695" s="572"/>
      <c r="I695" s="296"/>
      <c r="J695" s="296"/>
      <c r="K695" s="296"/>
      <c r="L695" s="273"/>
    </row>
    <row r="696" spans="1:12" s="159" customFormat="1" ht="12.75" hidden="1" customHeight="1">
      <c r="A696" s="275"/>
      <c r="B696" s="301"/>
      <c r="C696" s="302"/>
      <c r="D696" s="303"/>
      <c r="E696" s="303"/>
      <c r="F696" s="303"/>
      <c r="G696" s="572"/>
      <c r="H696" s="572"/>
      <c r="I696" s="301"/>
      <c r="J696" s="301"/>
      <c r="K696" s="301"/>
      <c r="L696" s="275"/>
    </row>
    <row r="697" spans="1:12" s="160" customFormat="1" ht="12.75" hidden="1" customHeight="1">
      <c r="A697" s="273"/>
      <c r="B697" s="296"/>
      <c r="C697" s="302"/>
      <c r="D697" s="304"/>
      <c r="E697" s="304"/>
      <c r="F697" s="304"/>
      <c r="G697" s="572"/>
      <c r="H697" s="572"/>
      <c r="I697" s="296"/>
      <c r="J697" s="296"/>
      <c r="K697" s="296"/>
      <c r="L697" s="273"/>
    </row>
    <row r="698" spans="1:12" s="160" customFormat="1" ht="12.75" hidden="1" customHeight="1">
      <c r="A698" s="273"/>
      <c r="B698" s="296"/>
      <c r="C698" s="302"/>
      <c r="D698" s="304"/>
      <c r="E698" s="304"/>
      <c r="F698" s="304"/>
      <c r="G698" s="572"/>
      <c r="H698" s="572"/>
      <c r="I698" s="296"/>
      <c r="J698" s="296"/>
      <c r="K698" s="296"/>
      <c r="L698" s="273"/>
    </row>
    <row r="699" spans="1:12" s="159" customFormat="1" ht="12.75" hidden="1" customHeight="1">
      <c r="A699" s="275"/>
      <c r="B699" s="301"/>
      <c r="C699" s="302"/>
      <c r="D699" s="303"/>
      <c r="E699" s="303"/>
      <c r="F699" s="303"/>
      <c r="G699" s="572"/>
      <c r="H699" s="572"/>
      <c r="I699" s="301"/>
      <c r="J699" s="301"/>
      <c r="K699" s="301"/>
      <c r="L699" s="275"/>
    </row>
    <row r="700" spans="1:12" s="159" customFormat="1" ht="12.75" hidden="1" customHeight="1">
      <c r="A700" s="275"/>
      <c r="B700" s="301"/>
      <c r="C700" s="302"/>
      <c r="D700" s="303"/>
      <c r="E700" s="303"/>
      <c r="F700" s="303"/>
      <c r="G700" s="572"/>
      <c r="H700" s="572"/>
      <c r="I700" s="301"/>
      <c r="J700" s="301"/>
      <c r="K700" s="301"/>
      <c r="L700" s="275"/>
    </row>
    <row r="701" spans="1:12" s="159" customFormat="1" ht="12.75" hidden="1" customHeight="1">
      <c r="A701" s="275"/>
      <c r="B701" s="301"/>
      <c r="C701" s="302"/>
      <c r="D701" s="303"/>
      <c r="E701" s="303"/>
      <c r="F701" s="303"/>
      <c r="G701" s="572"/>
      <c r="H701" s="572"/>
      <c r="I701" s="301"/>
      <c r="J701" s="301"/>
      <c r="K701" s="301"/>
      <c r="L701" s="275"/>
    </row>
    <row r="702" spans="1:12" s="160" customFormat="1" ht="12.75" hidden="1" customHeight="1">
      <c r="A702" s="273"/>
      <c r="B702" s="296"/>
      <c r="C702" s="302"/>
      <c r="D702" s="304"/>
      <c r="E702" s="304"/>
      <c r="F702" s="304"/>
      <c r="G702" s="572"/>
      <c r="H702" s="572"/>
      <c r="I702" s="296"/>
      <c r="J702" s="296"/>
      <c r="K702" s="296"/>
      <c r="L702" s="273"/>
    </row>
    <row r="703" spans="1:12" s="159" customFormat="1" ht="12.75" hidden="1" customHeight="1">
      <c r="A703" s="275"/>
      <c r="B703" s="301"/>
      <c r="C703" s="302"/>
      <c r="D703" s="303"/>
      <c r="E703" s="303"/>
      <c r="F703" s="303"/>
      <c r="G703" s="572"/>
      <c r="H703" s="572"/>
      <c r="I703" s="301"/>
      <c r="J703" s="301"/>
      <c r="K703" s="301"/>
      <c r="L703" s="275"/>
    </row>
    <row r="704" spans="1:12" s="160" customFormat="1" ht="12.75" hidden="1" customHeight="1">
      <c r="A704" s="273"/>
      <c r="B704" s="296"/>
      <c r="C704" s="302"/>
      <c r="D704" s="304"/>
      <c r="E704" s="304"/>
      <c r="F704" s="304"/>
      <c r="G704" s="572"/>
      <c r="H704" s="572"/>
      <c r="I704" s="296"/>
      <c r="J704" s="296"/>
      <c r="K704" s="296"/>
      <c r="L704" s="273"/>
    </row>
    <row r="705" spans="1:12" s="160" customFormat="1" ht="12.75" hidden="1" customHeight="1">
      <c r="A705" s="273"/>
      <c r="B705" s="296"/>
      <c r="C705" s="302"/>
      <c r="D705" s="304"/>
      <c r="E705" s="304"/>
      <c r="F705" s="304"/>
      <c r="G705" s="572"/>
      <c r="H705" s="572"/>
      <c r="I705" s="296"/>
      <c r="J705" s="296"/>
      <c r="K705" s="296"/>
      <c r="L705" s="273"/>
    </row>
    <row r="706" spans="1:12" s="160" customFormat="1" ht="12.75" hidden="1" customHeight="1">
      <c r="A706" s="273"/>
      <c r="B706" s="296"/>
      <c r="C706" s="302"/>
      <c r="D706" s="304"/>
      <c r="E706" s="304"/>
      <c r="F706" s="304"/>
      <c r="G706" s="572"/>
      <c r="H706" s="572"/>
      <c r="I706" s="296"/>
      <c r="J706" s="296"/>
      <c r="K706" s="296"/>
      <c r="L706" s="273"/>
    </row>
    <row r="707" spans="1:12" s="159" customFormat="1" ht="12.75" hidden="1" customHeight="1">
      <c r="A707" s="275"/>
      <c r="B707" s="301"/>
      <c r="C707" s="302"/>
      <c r="D707" s="303"/>
      <c r="E707" s="303"/>
      <c r="F707" s="303"/>
      <c r="G707" s="572"/>
      <c r="H707" s="572"/>
      <c r="I707" s="301"/>
      <c r="J707" s="301"/>
      <c r="K707" s="301"/>
      <c r="L707" s="275"/>
    </row>
    <row r="708" spans="1:12" s="160" customFormat="1" ht="12.75" hidden="1" customHeight="1">
      <c r="A708" s="273"/>
      <c r="B708" s="296"/>
      <c r="C708" s="302"/>
      <c r="D708" s="304"/>
      <c r="E708" s="304"/>
      <c r="F708" s="304"/>
      <c r="G708" s="572"/>
      <c r="H708" s="572"/>
      <c r="I708" s="296"/>
      <c r="J708" s="296"/>
      <c r="K708" s="296"/>
      <c r="L708" s="273"/>
    </row>
    <row r="709" spans="1:12" s="159" customFormat="1" ht="12.75" hidden="1" customHeight="1">
      <c r="A709" s="275"/>
      <c r="B709" s="301"/>
      <c r="C709" s="302"/>
      <c r="D709" s="303"/>
      <c r="E709" s="303"/>
      <c r="F709" s="303"/>
      <c r="G709" s="572"/>
      <c r="H709" s="572"/>
      <c r="I709" s="301"/>
      <c r="J709" s="301"/>
      <c r="K709" s="301"/>
      <c r="L709" s="275"/>
    </row>
    <row r="710" spans="1:12" s="160" customFormat="1" ht="12.75" hidden="1" customHeight="1">
      <c r="A710" s="273"/>
      <c r="B710" s="296"/>
      <c r="C710" s="302"/>
      <c r="D710" s="304"/>
      <c r="E710" s="304"/>
      <c r="F710" s="304"/>
      <c r="G710" s="572"/>
      <c r="H710" s="572"/>
      <c r="I710" s="296"/>
      <c r="J710" s="296"/>
      <c r="K710" s="296"/>
      <c r="L710" s="273"/>
    </row>
    <row r="711" spans="1:12" s="160" customFormat="1" ht="12.75" hidden="1" customHeight="1">
      <c r="A711" s="273"/>
      <c r="B711" s="296"/>
      <c r="C711" s="302"/>
      <c r="D711" s="304"/>
      <c r="E711" s="304"/>
      <c r="F711" s="304"/>
      <c r="G711" s="572"/>
      <c r="H711" s="572"/>
      <c r="I711" s="296"/>
      <c r="J711" s="296"/>
      <c r="K711" s="296"/>
      <c r="L711" s="273"/>
    </row>
    <row r="712" spans="1:12" s="159" customFormat="1" ht="12.75" hidden="1" customHeight="1">
      <c r="A712" s="275"/>
      <c r="B712" s="301"/>
      <c r="C712" s="302"/>
      <c r="D712" s="303"/>
      <c r="E712" s="303"/>
      <c r="F712" s="303"/>
      <c r="G712" s="572"/>
      <c r="H712" s="572"/>
      <c r="I712" s="301"/>
      <c r="J712" s="301"/>
      <c r="K712" s="301"/>
      <c r="L712" s="275"/>
    </row>
    <row r="713" spans="1:12" s="159" customFormat="1" ht="12.75" hidden="1" customHeight="1">
      <c r="A713" s="275"/>
      <c r="B713" s="301"/>
      <c r="C713" s="302"/>
      <c r="D713" s="303"/>
      <c r="E713" s="303"/>
      <c r="F713" s="303"/>
      <c r="G713" s="572"/>
      <c r="H713" s="572"/>
      <c r="I713" s="301"/>
      <c r="J713" s="301"/>
      <c r="K713" s="301"/>
      <c r="L713" s="275"/>
    </row>
    <row r="714" spans="1:12" s="159" customFormat="1" ht="12.75" hidden="1" customHeight="1">
      <c r="A714" s="275"/>
      <c r="B714" s="301"/>
      <c r="C714" s="302"/>
      <c r="D714" s="303"/>
      <c r="E714" s="303"/>
      <c r="F714" s="303"/>
      <c r="G714" s="572"/>
      <c r="H714" s="572"/>
      <c r="I714" s="301"/>
      <c r="J714" s="301"/>
      <c r="K714" s="301"/>
      <c r="L714" s="275"/>
    </row>
    <row r="715" spans="1:12" s="159" customFormat="1" ht="12.75" hidden="1" customHeight="1">
      <c r="A715" s="275"/>
      <c r="B715" s="301"/>
      <c r="C715" s="302"/>
      <c r="D715" s="303"/>
      <c r="E715" s="303"/>
      <c r="F715" s="303"/>
      <c r="G715" s="572"/>
      <c r="H715" s="572"/>
      <c r="I715" s="301"/>
      <c r="J715" s="301"/>
      <c r="K715" s="301"/>
      <c r="L715" s="275"/>
    </row>
    <row r="716" spans="1:12" s="160" customFormat="1" ht="12.75" hidden="1" customHeight="1">
      <c r="A716" s="273"/>
      <c r="B716" s="296"/>
      <c r="C716" s="302"/>
      <c r="D716" s="304"/>
      <c r="E716" s="304"/>
      <c r="F716" s="304"/>
      <c r="G716" s="572"/>
      <c r="H716" s="572"/>
      <c r="I716" s="296"/>
      <c r="J716" s="296"/>
      <c r="K716" s="296"/>
      <c r="L716" s="273"/>
    </row>
    <row r="717" spans="1:12" s="159" customFormat="1" ht="12.75" hidden="1" customHeight="1">
      <c r="A717" s="275"/>
      <c r="B717" s="301"/>
      <c r="C717" s="302"/>
      <c r="D717" s="303"/>
      <c r="E717" s="303"/>
      <c r="F717" s="303"/>
      <c r="G717" s="572"/>
      <c r="H717" s="572"/>
      <c r="I717" s="301"/>
      <c r="J717" s="301"/>
      <c r="K717" s="301"/>
      <c r="L717" s="275"/>
    </row>
    <row r="718" spans="1:12" s="159" customFormat="1" ht="12.75" hidden="1" customHeight="1">
      <c r="A718" s="275"/>
      <c r="B718" s="301"/>
      <c r="C718" s="302"/>
      <c r="D718" s="303"/>
      <c r="E718" s="303"/>
      <c r="F718" s="303"/>
      <c r="G718" s="572"/>
      <c r="H718" s="572"/>
      <c r="I718" s="301"/>
      <c r="J718" s="301"/>
      <c r="K718" s="301"/>
      <c r="L718" s="275"/>
    </row>
    <row r="719" spans="1:12" s="159" customFormat="1" ht="12.75" hidden="1" customHeight="1">
      <c r="A719" s="275"/>
      <c r="B719" s="301"/>
      <c r="C719" s="302"/>
      <c r="D719" s="303"/>
      <c r="E719" s="303"/>
      <c r="F719" s="303"/>
      <c r="G719" s="572"/>
      <c r="H719" s="572"/>
      <c r="I719" s="301"/>
      <c r="J719" s="301"/>
      <c r="K719" s="301"/>
      <c r="L719" s="275"/>
    </row>
    <row r="720" spans="1:12" s="159" customFormat="1" ht="12.75" hidden="1" customHeight="1">
      <c r="A720" s="275"/>
      <c r="B720" s="301"/>
      <c r="C720" s="302"/>
      <c r="D720" s="303"/>
      <c r="E720" s="303"/>
      <c r="F720" s="303"/>
      <c r="G720" s="572"/>
      <c r="H720" s="572"/>
      <c r="I720" s="301"/>
      <c r="J720" s="301"/>
      <c r="K720" s="301"/>
      <c r="L720" s="275"/>
    </row>
    <row r="721" spans="1:12" s="159" customFormat="1" ht="12.75" hidden="1" customHeight="1">
      <c r="A721" s="275"/>
      <c r="B721" s="301"/>
      <c r="C721" s="302"/>
      <c r="D721" s="303"/>
      <c r="E721" s="303"/>
      <c r="F721" s="303"/>
      <c r="G721" s="572"/>
      <c r="H721" s="572"/>
      <c r="I721" s="301"/>
      <c r="J721" s="301"/>
      <c r="K721" s="301"/>
      <c r="L721" s="275"/>
    </row>
    <row r="722" spans="1:12" s="159" customFormat="1" ht="12.75" hidden="1" customHeight="1">
      <c r="A722" s="275"/>
      <c r="B722" s="301"/>
      <c r="C722" s="302"/>
      <c r="D722" s="303"/>
      <c r="E722" s="303"/>
      <c r="F722" s="303"/>
      <c r="G722" s="572"/>
      <c r="H722" s="572"/>
      <c r="I722" s="301"/>
      <c r="J722" s="301"/>
      <c r="K722" s="301"/>
      <c r="L722" s="275"/>
    </row>
    <row r="723" spans="1:12" s="159" customFormat="1" ht="12.75" hidden="1" customHeight="1">
      <c r="A723" s="275"/>
      <c r="B723" s="301"/>
      <c r="C723" s="302"/>
      <c r="D723" s="303"/>
      <c r="E723" s="303"/>
      <c r="F723" s="303"/>
      <c r="G723" s="572"/>
      <c r="H723" s="572"/>
      <c r="I723" s="301"/>
      <c r="J723" s="301"/>
      <c r="K723" s="301"/>
      <c r="L723" s="275"/>
    </row>
    <row r="724" spans="1:12" s="159" customFormat="1" ht="12.75" hidden="1" customHeight="1">
      <c r="A724" s="275"/>
      <c r="B724" s="301"/>
      <c r="C724" s="302"/>
      <c r="D724" s="303"/>
      <c r="E724" s="303"/>
      <c r="F724" s="303"/>
      <c r="G724" s="572"/>
      <c r="H724" s="572"/>
      <c r="I724" s="301"/>
      <c r="J724" s="301"/>
      <c r="K724" s="301"/>
      <c r="L724" s="275"/>
    </row>
    <row r="725" spans="1:12" s="159" customFormat="1" ht="12.75" hidden="1" customHeight="1">
      <c r="A725" s="275"/>
      <c r="B725" s="301"/>
      <c r="C725" s="302"/>
      <c r="D725" s="303"/>
      <c r="E725" s="303"/>
      <c r="F725" s="303"/>
      <c r="G725" s="572"/>
      <c r="H725" s="572"/>
      <c r="I725" s="301"/>
      <c r="J725" s="301"/>
      <c r="K725" s="301"/>
      <c r="L725" s="275"/>
    </row>
    <row r="726" spans="1:12" s="159" customFormat="1" ht="12.75" hidden="1" customHeight="1">
      <c r="A726" s="275"/>
      <c r="B726" s="301"/>
      <c r="C726" s="302"/>
      <c r="D726" s="303"/>
      <c r="E726" s="303"/>
      <c r="F726" s="303"/>
      <c r="G726" s="572"/>
      <c r="H726" s="572"/>
      <c r="I726" s="301"/>
      <c r="J726" s="301"/>
      <c r="K726" s="301"/>
      <c r="L726" s="275"/>
    </row>
    <row r="727" spans="1:12" s="159" customFormat="1" ht="12.75" hidden="1" customHeight="1">
      <c r="A727" s="275"/>
      <c r="B727" s="301"/>
      <c r="C727" s="302"/>
      <c r="D727" s="303"/>
      <c r="E727" s="303"/>
      <c r="F727" s="303"/>
      <c r="G727" s="572"/>
      <c r="H727" s="572"/>
      <c r="I727" s="301"/>
      <c r="J727" s="301"/>
      <c r="K727" s="301"/>
      <c r="L727" s="275"/>
    </row>
    <row r="728" spans="1:12" s="159" customFormat="1" ht="12.75" hidden="1" customHeight="1">
      <c r="A728" s="275"/>
      <c r="B728" s="301"/>
      <c r="C728" s="302"/>
      <c r="D728" s="303"/>
      <c r="E728" s="303"/>
      <c r="F728" s="303"/>
      <c r="G728" s="572"/>
      <c r="H728" s="572"/>
      <c r="I728" s="301"/>
      <c r="J728" s="301"/>
      <c r="K728" s="301"/>
      <c r="L728" s="275"/>
    </row>
    <row r="729" spans="1:12" s="159" customFormat="1" ht="12.75" hidden="1" customHeight="1">
      <c r="A729" s="275"/>
      <c r="B729" s="301"/>
      <c r="C729" s="302"/>
      <c r="D729" s="303"/>
      <c r="E729" s="303"/>
      <c r="F729" s="303"/>
      <c r="G729" s="572"/>
      <c r="H729" s="572"/>
      <c r="I729" s="301"/>
      <c r="J729" s="301"/>
      <c r="K729" s="301"/>
      <c r="L729" s="275"/>
    </row>
    <row r="730" spans="1:12" s="159" customFormat="1" ht="12.75" hidden="1" customHeight="1">
      <c r="A730" s="275"/>
      <c r="B730" s="301"/>
      <c r="C730" s="302"/>
      <c r="D730" s="303"/>
      <c r="E730" s="303"/>
      <c r="F730" s="303"/>
      <c r="G730" s="572"/>
      <c r="H730" s="572"/>
      <c r="I730" s="301"/>
      <c r="J730" s="301"/>
      <c r="K730" s="301"/>
      <c r="L730" s="275"/>
    </row>
    <row r="731" spans="1:12" s="159" customFormat="1" ht="12.75" hidden="1" customHeight="1">
      <c r="A731" s="275"/>
      <c r="B731" s="301"/>
      <c r="C731" s="302"/>
      <c r="D731" s="303"/>
      <c r="E731" s="303"/>
      <c r="F731" s="303"/>
      <c r="G731" s="572"/>
      <c r="H731" s="572"/>
      <c r="I731" s="301"/>
      <c r="J731" s="301"/>
      <c r="K731" s="301"/>
      <c r="L731" s="275"/>
    </row>
    <row r="732" spans="1:12" s="159" customFormat="1" ht="12.75" hidden="1" customHeight="1">
      <c r="A732" s="275"/>
      <c r="B732" s="301"/>
      <c r="C732" s="302"/>
      <c r="D732" s="303"/>
      <c r="E732" s="303"/>
      <c r="F732" s="303"/>
      <c r="G732" s="572"/>
      <c r="H732" s="572"/>
      <c r="I732" s="301"/>
      <c r="J732" s="301"/>
      <c r="K732" s="301"/>
      <c r="L732" s="275"/>
    </row>
    <row r="733" spans="1:12" s="159" customFormat="1" ht="12.75" hidden="1" customHeight="1">
      <c r="A733" s="275"/>
      <c r="B733" s="301"/>
      <c r="C733" s="302"/>
      <c r="D733" s="303"/>
      <c r="E733" s="303"/>
      <c r="F733" s="303"/>
      <c r="G733" s="572"/>
      <c r="H733" s="572"/>
      <c r="I733" s="301"/>
      <c r="J733" s="301"/>
      <c r="K733" s="301"/>
      <c r="L733" s="275"/>
    </row>
    <row r="734" spans="1:12" s="159" customFormat="1" ht="12.75" hidden="1" customHeight="1">
      <c r="A734" s="275"/>
      <c r="B734" s="301"/>
      <c r="C734" s="302"/>
      <c r="D734" s="303"/>
      <c r="E734" s="303"/>
      <c r="F734" s="303"/>
      <c r="G734" s="572"/>
      <c r="H734" s="572"/>
      <c r="I734" s="301"/>
      <c r="J734" s="301"/>
      <c r="K734" s="301"/>
      <c r="L734" s="275"/>
    </row>
    <row r="735" spans="1:12" s="159" customFormat="1" ht="12.75" hidden="1" customHeight="1">
      <c r="A735" s="275"/>
      <c r="B735" s="301"/>
      <c r="C735" s="302"/>
      <c r="D735" s="303"/>
      <c r="E735" s="303"/>
      <c r="F735" s="303"/>
      <c r="G735" s="572"/>
      <c r="H735" s="572"/>
      <c r="I735" s="301"/>
      <c r="J735" s="301"/>
      <c r="K735" s="301"/>
      <c r="L735" s="275"/>
    </row>
    <row r="736" spans="1:12" s="159" customFormat="1" ht="12.75" hidden="1" customHeight="1">
      <c r="A736" s="275"/>
      <c r="B736" s="301"/>
      <c r="C736" s="302"/>
      <c r="D736" s="303"/>
      <c r="E736" s="303"/>
      <c r="F736" s="303"/>
      <c r="G736" s="572"/>
      <c r="H736" s="572"/>
      <c r="I736" s="301"/>
      <c r="J736" s="301"/>
      <c r="K736" s="301"/>
      <c r="L736" s="275"/>
    </row>
    <row r="737" spans="1:12" s="159" customFormat="1" ht="12.75" hidden="1" customHeight="1">
      <c r="A737" s="275"/>
      <c r="B737" s="301"/>
      <c r="C737" s="302"/>
      <c r="D737" s="303"/>
      <c r="E737" s="303"/>
      <c r="F737" s="303"/>
      <c r="G737" s="572"/>
      <c r="H737" s="572"/>
      <c r="I737" s="301"/>
      <c r="J737" s="301"/>
      <c r="K737" s="301"/>
      <c r="L737" s="275"/>
    </row>
    <row r="738" spans="1:12" s="159" customFormat="1" ht="12.75" hidden="1" customHeight="1">
      <c r="A738" s="275"/>
      <c r="B738" s="301"/>
      <c r="C738" s="302"/>
      <c r="D738" s="303"/>
      <c r="E738" s="303"/>
      <c r="F738" s="303"/>
      <c r="G738" s="572"/>
      <c r="H738" s="572"/>
      <c r="I738" s="301"/>
      <c r="J738" s="301"/>
      <c r="K738" s="301"/>
      <c r="L738" s="275"/>
    </row>
    <row r="739" spans="1:12" s="159" customFormat="1" ht="12.75" hidden="1" customHeight="1">
      <c r="A739" s="275"/>
      <c r="B739" s="301"/>
      <c r="C739" s="302"/>
      <c r="D739" s="303"/>
      <c r="E739" s="303"/>
      <c r="F739" s="303"/>
      <c r="G739" s="572"/>
      <c r="H739" s="572"/>
      <c r="I739" s="301"/>
      <c r="J739" s="301"/>
      <c r="K739" s="301"/>
      <c r="L739" s="275"/>
    </row>
    <row r="740" spans="1:12" s="159" customFormat="1" ht="12.75" hidden="1" customHeight="1">
      <c r="A740" s="275"/>
      <c r="B740" s="301"/>
      <c r="C740" s="302"/>
      <c r="D740" s="303"/>
      <c r="E740" s="303"/>
      <c r="F740" s="303"/>
      <c r="G740" s="572"/>
      <c r="H740" s="572"/>
      <c r="I740" s="301"/>
      <c r="J740" s="301"/>
      <c r="K740" s="301"/>
      <c r="L740" s="275"/>
    </row>
    <row r="741" spans="1:12" s="159" customFormat="1" ht="12.75" hidden="1" customHeight="1">
      <c r="A741" s="275"/>
      <c r="B741" s="301"/>
      <c r="C741" s="302"/>
      <c r="D741" s="303"/>
      <c r="E741" s="303"/>
      <c r="F741" s="303"/>
      <c r="G741" s="572"/>
      <c r="H741" s="572"/>
      <c r="I741" s="301"/>
      <c r="J741" s="301"/>
      <c r="K741" s="301"/>
      <c r="L741" s="275"/>
    </row>
    <row r="742" spans="1:12" s="159" customFormat="1" ht="12.75" hidden="1" customHeight="1">
      <c r="A742" s="275"/>
      <c r="B742" s="301"/>
      <c r="C742" s="302"/>
      <c r="D742" s="303"/>
      <c r="E742" s="303"/>
      <c r="F742" s="303"/>
      <c r="G742" s="572"/>
      <c r="H742" s="572"/>
      <c r="I742" s="301"/>
      <c r="J742" s="301"/>
      <c r="K742" s="301"/>
      <c r="L742" s="275"/>
    </row>
    <row r="743" spans="1:12" s="159" customFormat="1" ht="12.75" hidden="1" customHeight="1">
      <c r="A743" s="275"/>
      <c r="B743" s="301"/>
      <c r="C743" s="302"/>
      <c r="D743" s="303"/>
      <c r="E743" s="303"/>
      <c r="F743" s="303"/>
      <c r="G743" s="572"/>
      <c r="H743" s="572"/>
      <c r="I743" s="301"/>
      <c r="J743" s="301"/>
      <c r="K743" s="301"/>
      <c r="L743" s="275"/>
    </row>
    <row r="744" spans="1:12" s="159" customFormat="1" ht="12.75" hidden="1" customHeight="1">
      <c r="A744" s="275"/>
      <c r="B744" s="301"/>
      <c r="C744" s="302"/>
      <c r="D744" s="303"/>
      <c r="E744" s="303"/>
      <c r="F744" s="303"/>
      <c r="G744" s="572"/>
      <c r="H744" s="572"/>
      <c r="I744" s="301"/>
      <c r="J744" s="301"/>
      <c r="K744" s="301"/>
      <c r="L744" s="275"/>
    </row>
    <row r="745" spans="1:12" s="159" customFormat="1" ht="12.75" hidden="1" customHeight="1">
      <c r="A745" s="275"/>
      <c r="B745" s="301"/>
      <c r="C745" s="302"/>
      <c r="D745" s="303"/>
      <c r="E745" s="303"/>
      <c r="F745" s="303"/>
      <c r="G745" s="572"/>
      <c r="H745" s="572"/>
      <c r="I745" s="301"/>
      <c r="J745" s="301"/>
      <c r="K745" s="301"/>
      <c r="L745" s="275"/>
    </row>
    <row r="746" spans="1:12" s="159" customFormat="1" ht="12.75" hidden="1" customHeight="1">
      <c r="A746" s="275"/>
      <c r="B746" s="301"/>
      <c r="C746" s="302"/>
      <c r="D746" s="303"/>
      <c r="E746" s="303"/>
      <c r="F746" s="303"/>
      <c r="G746" s="572"/>
      <c r="H746" s="572"/>
      <c r="I746" s="301"/>
      <c r="J746" s="301"/>
      <c r="K746" s="301"/>
      <c r="L746" s="275"/>
    </row>
    <row r="747" spans="1:12" s="159" customFormat="1" ht="12.75" hidden="1" customHeight="1">
      <c r="A747" s="275"/>
      <c r="B747" s="301"/>
      <c r="C747" s="302"/>
      <c r="D747" s="303"/>
      <c r="E747" s="303"/>
      <c r="F747" s="303"/>
      <c r="G747" s="572"/>
      <c r="H747" s="572"/>
      <c r="I747" s="301"/>
      <c r="J747" s="301"/>
      <c r="K747" s="301"/>
      <c r="L747" s="275"/>
    </row>
    <row r="748" spans="1:12" s="159" customFormat="1" ht="12.75" hidden="1" customHeight="1">
      <c r="A748" s="275"/>
      <c r="B748" s="301"/>
      <c r="C748" s="302"/>
      <c r="D748" s="303"/>
      <c r="E748" s="303"/>
      <c r="F748" s="303"/>
      <c r="G748" s="572"/>
      <c r="H748" s="572"/>
      <c r="I748" s="301"/>
      <c r="J748" s="301"/>
      <c r="K748" s="301"/>
      <c r="L748" s="275"/>
    </row>
    <row r="749" spans="1:12" s="159" customFormat="1" ht="12.75" hidden="1" customHeight="1">
      <c r="A749" s="275"/>
      <c r="B749" s="301"/>
      <c r="C749" s="302"/>
      <c r="D749" s="303"/>
      <c r="E749" s="303"/>
      <c r="F749" s="303"/>
      <c r="G749" s="572"/>
      <c r="H749" s="572"/>
      <c r="I749" s="301"/>
      <c r="J749" s="301"/>
      <c r="K749" s="301"/>
      <c r="L749" s="275"/>
    </row>
    <row r="750" spans="1:12" s="159" customFormat="1" ht="12.75" hidden="1" customHeight="1">
      <c r="A750" s="275"/>
      <c r="B750" s="301"/>
      <c r="C750" s="302"/>
      <c r="D750" s="303"/>
      <c r="E750" s="303"/>
      <c r="F750" s="303"/>
      <c r="G750" s="572"/>
      <c r="H750" s="572"/>
      <c r="I750" s="301"/>
      <c r="J750" s="301"/>
      <c r="K750" s="301"/>
      <c r="L750" s="275"/>
    </row>
    <row r="751" spans="1:12" s="159" customFormat="1" ht="12.75" hidden="1" customHeight="1">
      <c r="A751" s="275"/>
      <c r="B751" s="301"/>
      <c r="C751" s="302"/>
      <c r="D751" s="303"/>
      <c r="E751" s="303"/>
      <c r="F751" s="303"/>
      <c r="G751" s="572"/>
      <c r="H751" s="572"/>
      <c r="I751" s="301"/>
      <c r="J751" s="301"/>
      <c r="K751" s="301"/>
      <c r="L751" s="275"/>
    </row>
    <row r="752" spans="1:12" s="159" customFormat="1" ht="12.75" hidden="1" customHeight="1">
      <c r="A752" s="275"/>
      <c r="B752" s="301"/>
      <c r="C752" s="302"/>
      <c r="D752" s="303"/>
      <c r="E752" s="303"/>
      <c r="F752" s="303"/>
      <c r="G752" s="572"/>
      <c r="H752" s="572"/>
      <c r="I752" s="301"/>
      <c r="J752" s="301"/>
      <c r="K752" s="301"/>
      <c r="L752" s="275"/>
    </row>
    <row r="753" spans="1:12" s="159" customFormat="1" ht="12.75" hidden="1" customHeight="1">
      <c r="A753" s="275"/>
      <c r="B753" s="301"/>
      <c r="C753" s="302"/>
      <c r="D753" s="303"/>
      <c r="E753" s="303"/>
      <c r="F753" s="303"/>
      <c r="G753" s="572"/>
      <c r="H753" s="572"/>
      <c r="I753" s="301"/>
      <c r="J753" s="301"/>
      <c r="K753" s="301"/>
      <c r="L753" s="275"/>
    </row>
    <row r="754" spans="1:12" s="159" customFormat="1" ht="12.75" hidden="1" customHeight="1">
      <c r="A754" s="275"/>
      <c r="B754" s="301"/>
      <c r="C754" s="302"/>
      <c r="D754" s="303"/>
      <c r="E754" s="303"/>
      <c r="F754" s="303"/>
      <c r="G754" s="572"/>
      <c r="H754" s="572"/>
      <c r="I754" s="301"/>
      <c r="J754" s="301"/>
      <c r="K754" s="301"/>
      <c r="L754" s="275"/>
    </row>
    <row r="755" spans="1:12" s="159" customFormat="1" ht="12.75" hidden="1" customHeight="1">
      <c r="A755" s="275"/>
      <c r="B755" s="301"/>
      <c r="C755" s="302"/>
      <c r="D755" s="303"/>
      <c r="E755" s="303"/>
      <c r="F755" s="303"/>
      <c r="G755" s="572"/>
      <c r="H755" s="572"/>
      <c r="I755" s="301"/>
      <c r="J755" s="301"/>
      <c r="K755" s="301"/>
      <c r="L755" s="275"/>
    </row>
    <row r="756" spans="1:12" s="159" customFormat="1" ht="12.75" hidden="1" customHeight="1">
      <c r="A756" s="275"/>
      <c r="B756" s="301"/>
      <c r="C756" s="302"/>
      <c r="D756" s="303"/>
      <c r="E756" s="303"/>
      <c r="F756" s="303"/>
      <c r="G756" s="572"/>
      <c r="H756" s="572"/>
      <c r="I756" s="301"/>
      <c r="J756" s="301"/>
      <c r="K756" s="301"/>
      <c r="L756" s="275"/>
    </row>
    <row r="757" spans="1:12" s="159" customFormat="1" ht="12.75" hidden="1" customHeight="1">
      <c r="A757" s="275"/>
      <c r="B757" s="301"/>
      <c r="C757" s="302"/>
      <c r="D757" s="303"/>
      <c r="E757" s="303"/>
      <c r="F757" s="303"/>
      <c r="G757" s="572"/>
      <c r="H757" s="572"/>
      <c r="I757" s="301"/>
      <c r="J757" s="301"/>
      <c r="K757" s="301"/>
      <c r="L757" s="275"/>
    </row>
    <row r="758" spans="1:12" s="159" customFormat="1" ht="12.75" hidden="1" customHeight="1">
      <c r="A758" s="275"/>
      <c r="B758" s="301"/>
      <c r="C758" s="302"/>
      <c r="D758" s="303"/>
      <c r="E758" s="303"/>
      <c r="F758" s="303"/>
      <c r="G758" s="572"/>
      <c r="H758" s="572"/>
      <c r="I758" s="301"/>
      <c r="J758" s="301"/>
      <c r="K758" s="301"/>
      <c r="L758" s="275"/>
    </row>
    <row r="759" spans="1:12" s="159" customFormat="1" ht="12.75" hidden="1" customHeight="1">
      <c r="A759" s="275"/>
      <c r="B759" s="301"/>
      <c r="C759" s="302"/>
      <c r="D759" s="303"/>
      <c r="E759" s="303"/>
      <c r="F759" s="303"/>
      <c r="G759" s="572"/>
      <c r="H759" s="572"/>
      <c r="I759" s="301"/>
      <c r="J759" s="301"/>
      <c r="K759" s="301"/>
      <c r="L759" s="275"/>
    </row>
    <row r="760" spans="1:12" s="159" customFormat="1" ht="12.75" hidden="1" customHeight="1">
      <c r="A760" s="275"/>
      <c r="B760" s="301"/>
      <c r="C760" s="302"/>
      <c r="D760" s="303"/>
      <c r="E760" s="303"/>
      <c r="F760" s="303"/>
      <c r="G760" s="572"/>
      <c r="H760" s="572"/>
      <c r="I760" s="301"/>
      <c r="J760" s="301"/>
      <c r="K760" s="301"/>
      <c r="L760" s="275"/>
    </row>
    <row r="761" spans="1:12" s="159" customFormat="1" ht="12.75" hidden="1" customHeight="1">
      <c r="A761" s="275"/>
      <c r="B761" s="301"/>
      <c r="C761" s="302"/>
      <c r="D761" s="303"/>
      <c r="E761" s="303"/>
      <c r="F761" s="303"/>
      <c r="G761" s="572"/>
      <c r="H761" s="572"/>
      <c r="I761" s="301"/>
      <c r="J761" s="301"/>
      <c r="K761" s="301"/>
      <c r="L761" s="275"/>
    </row>
    <row r="762" spans="1:12" s="159" customFormat="1" ht="12.75" hidden="1" customHeight="1">
      <c r="A762" s="275"/>
      <c r="B762" s="301"/>
      <c r="C762" s="302"/>
      <c r="D762" s="303"/>
      <c r="E762" s="303"/>
      <c r="F762" s="303"/>
      <c r="G762" s="572"/>
      <c r="H762" s="572"/>
      <c r="I762" s="301"/>
      <c r="J762" s="301"/>
      <c r="K762" s="301"/>
      <c r="L762" s="275"/>
    </row>
    <row r="763" spans="1:12" s="159" customFormat="1" ht="12.75" hidden="1" customHeight="1">
      <c r="A763" s="275"/>
      <c r="B763" s="301"/>
      <c r="C763" s="302"/>
      <c r="D763" s="303"/>
      <c r="E763" s="303"/>
      <c r="F763" s="303"/>
      <c r="G763" s="572"/>
      <c r="H763" s="572"/>
      <c r="I763" s="301"/>
      <c r="J763" s="301"/>
      <c r="K763" s="301"/>
      <c r="L763" s="275"/>
    </row>
    <row r="764" spans="1:12" s="159" customFormat="1" ht="12.75" hidden="1" customHeight="1">
      <c r="A764" s="275"/>
      <c r="B764" s="301"/>
      <c r="C764" s="302"/>
      <c r="D764" s="303"/>
      <c r="E764" s="303"/>
      <c r="F764" s="303"/>
      <c r="G764" s="572"/>
      <c r="H764" s="572"/>
      <c r="I764" s="301"/>
      <c r="J764" s="301"/>
      <c r="K764" s="301"/>
      <c r="L764" s="275"/>
    </row>
    <row r="765" spans="1:12" s="159" customFormat="1" ht="12.75" hidden="1" customHeight="1">
      <c r="A765" s="275"/>
      <c r="B765" s="301"/>
      <c r="C765" s="302"/>
      <c r="D765" s="303"/>
      <c r="E765" s="303"/>
      <c r="F765" s="303"/>
      <c r="G765" s="572"/>
      <c r="H765" s="572"/>
      <c r="I765" s="301"/>
      <c r="J765" s="301"/>
      <c r="K765" s="301"/>
      <c r="L765" s="275"/>
    </row>
    <row r="766" spans="1:12" s="159" customFormat="1" ht="12.75" hidden="1" customHeight="1">
      <c r="A766" s="275"/>
      <c r="B766" s="301"/>
      <c r="C766" s="302"/>
      <c r="D766" s="303"/>
      <c r="E766" s="303"/>
      <c r="F766" s="303"/>
      <c r="G766" s="572"/>
      <c r="H766" s="572"/>
      <c r="I766" s="301"/>
      <c r="J766" s="301"/>
      <c r="K766" s="301"/>
      <c r="L766" s="275"/>
    </row>
    <row r="767" spans="1:12" s="159" customFormat="1" ht="12.75" hidden="1" customHeight="1">
      <c r="A767" s="275"/>
      <c r="B767" s="301"/>
      <c r="C767" s="302"/>
      <c r="D767" s="303"/>
      <c r="E767" s="303"/>
      <c r="F767" s="303"/>
      <c r="G767" s="572"/>
      <c r="H767" s="572"/>
      <c r="I767" s="301"/>
      <c r="J767" s="301"/>
      <c r="K767" s="301"/>
      <c r="L767" s="275"/>
    </row>
    <row r="768" spans="1:12" s="159" customFormat="1" ht="12.75" hidden="1" customHeight="1">
      <c r="A768" s="275"/>
      <c r="B768" s="301"/>
      <c r="C768" s="302"/>
      <c r="D768" s="303"/>
      <c r="E768" s="303"/>
      <c r="F768" s="303"/>
      <c r="G768" s="572"/>
      <c r="H768" s="572"/>
      <c r="I768" s="301"/>
      <c r="J768" s="301"/>
      <c r="K768" s="301"/>
      <c r="L768" s="275"/>
    </row>
    <row r="769" spans="1:12" s="159" customFormat="1" ht="12.75" hidden="1" customHeight="1">
      <c r="A769" s="275"/>
      <c r="B769" s="301"/>
      <c r="C769" s="302"/>
      <c r="D769" s="303"/>
      <c r="E769" s="303"/>
      <c r="F769" s="303"/>
      <c r="G769" s="572"/>
      <c r="H769" s="572"/>
      <c r="I769" s="301"/>
      <c r="J769" s="301"/>
      <c r="K769" s="301"/>
      <c r="L769" s="275"/>
    </row>
    <row r="770" spans="1:12" s="159" customFormat="1" ht="12.75" hidden="1" customHeight="1">
      <c r="A770" s="275"/>
      <c r="B770" s="301"/>
      <c r="C770" s="302"/>
      <c r="D770" s="303"/>
      <c r="E770" s="303"/>
      <c r="F770" s="303"/>
      <c r="G770" s="572"/>
      <c r="H770" s="572"/>
      <c r="I770" s="301"/>
      <c r="J770" s="301"/>
      <c r="K770" s="301"/>
      <c r="L770" s="275"/>
    </row>
    <row r="771" spans="1:12" s="159" customFormat="1" ht="12.75" hidden="1" customHeight="1">
      <c r="A771" s="275"/>
      <c r="B771" s="301"/>
      <c r="C771" s="302"/>
      <c r="D771" s="303"/>
      <c r="E771" s="303"/>
      <c r="F771" s="303"/>
      <c r="G771" s="572"/>
      <c r="H771" s="572"/>
      <c r="I771" s="301"/>
      <c r="J771" s="301"/>
      <c r="K771" s="301"/>
      <c r="L771" s="275"/>
    </row>
    <row r="772" spans="1:12" s="159" customFormat="1" ht="12.75" hidden="1" customHeight="1">
      <c r="A772" s="275"/>
      <c r="B772" s="301"/>
      <c r="C772" s="302"/>
      <c r="D772" s="303"/>
      <c r="E772" s="303"/>
      <c r="F772" s="303"/>
      <c r="G772" s="572"/>
      <c r="H772" s="572"/>
      <c r="I772" s="301"/>
      <c r="J772" s="301"/>
      <c r="K772" s="301"/>
      <c r="L772" s="275"/>
    </row>
    <row r="773" spans="1:12" s="159" customFormat="1" ht="12.75" hidden="1" customHeight="1">
      <c r="A773" s="275"/>
      <c r="B773" s="301"/>
      <c r="C773" s="302"/>
      <c r="D773" s="303"/>
      <c r="E773" s="303"/>
      <c r="F773" s="303"/>
      <c r="G773" s="572"/>
      <c r="H773" s="572"/>
      <c r="I773" s="301"/>
      <c r="J773" s="301"/>
      <c r="K773" s="301"/>
      <c r="L773" s="275"/>
    </row>
    <row r="774" spans="1:12" s="159" customFormat="1" ht="12.75" hidden="1" customHeight="1">
      <c r="A774" s="275"/>
      <c r="B774" s="301"/>
      <c r="C774" s="302"/>
      <c r="D774" s="303"/>
      <c r="E774" s="303"/>
      <c r="F774" s="303"/>
      <c r="G774" s="572"/>
      <c r="H774" s="572"/>
      <c r="I774" s="301"/>
      <c r="J774" s="301"/>
      <c r="K774" s="301"/>
      <c r="L774" s="275"/>
    </row>
    <row r="775" spans="1:12" s="159" customFormat="1" ht="12.75" hidden="1" customHeight="1">
      <c r="A775" s="275"/>
      <c r="B775" s="301"/>
      <c r="C775" s="302"/>
      <c r="D775" s="303"/>
      <c r="E775" s="303"/>
      <c r="F775" s="303"/>
      <c r="G775" s="572"/>
      <c r="H775" s="572"/>
      <c r="I775" s="301"/>
      <c r="J775" s="301"/>
      <c r="K775" s="301"/>
      <c r="L775" s="275"/>
    </row>
    <row r="776" spans="1:12" s="159" customFormat="1" ht="12.75" hidden="1" customHeight="1">
      <c r="A776" s="275"/>
      <c r="B776" s="301"/>
      <c r="C776" s="302"/>
      <c r="D776" s="303"/>
      <c r="E776" s="303"/>
      <c r="F776" s="303"/>
      <c r="G776" s="572"/>
      <c r="H776" s="572"/>
      <c r="I776" s="301"/>
      <c r="J776" s="301"/>
      <c r="K776" s="301"/>
      <c r="L776" s="275"/>
    </row>
    <row r="777" spans="1:12" s="159" customFormat="1" ht="12.75" hidden="1" customHeight="1">
      <c r="A777" s="275"/>
      <c r="B777" s="301"/>
      <c r="C777" s="302"/>
      <c r="D777" s="303"/>
      <c r="E777" s="303"/>
      <c r="F777" s="303"/>
      <c r="G777" s="572"/>
      <c r="H777" s="572"/>
      <c r="I777" s="301"/>
      <c r="J777" s="301"/>
      <c r="K777" s="301"/>
      <c r="L777" s="275"/>
    </row>
    <row r="778" spans="1:12" s="159" customFormat="1" ht="12.75" hidden="1" customHeight="1">
      <c r="A778" s="275"/>
      <c r="B778" s="301"/>
      <c r="C778" s="302"/>
      <c r="D778" s="303"/>
      <c r="E778" s="303"/>
      <c r="F778" s="303"/>
      <c r="G778" s="572"/>
      <c r="H778" s="572"/>
      <c r="I778" s="301"/>
      <c r="J778" s="301"/>
      <c r="K778" s="301"/>
      <c r="L778" s="275"/>
    </row>
    <row r="779" spans="1:12" s="159" customFormat="1" ht="12.75" hidden="1" customHeight="1">
      <c r="A779" s="275"/>
      <c r="B779" s="301"/>
      <c r="C779" s="302"/>
      <c r="D779" s="303"/>
      <c r="E779" s="303"/>
      <c r="F779" s="303"/>
      <c r="G779" s="572"/>
      <c r="H779" s="572"/>
      <c r="I779" s="301"/>
      <c r="J779" s="301"/>
      <c r="K779" s="301"/>
      <c r="L779" s="275"/>
    </row>
    <row r="780" spans="1:12" s="159" customFormat="1" ht="12.75" hidden="1" customHeight="1">
      <c r="A780" s="275"/>
      <c r="B780" s="301"/>
      <c r="C780" s="302"/>
      <c r="D780" s="303"/>
      <c r="E780" s="303"/>
      <c r="F780" s="303"/>
      <c r="G780" s="572"/>
      <c r="H780" s="572"/>
      <c r="I780" s="301"/>
      <c r="J780" s="301"/>
      <c r="K780" s="301"/>
      <c r="L780" s="275"/>
    </row>
    <row r="781" spans="1:12" s="159" customFormat="1" ht="12.75" hidden="1" customHeight="1">
      <c r="A781" s="275"/>
      <c r="B781" s="301"/>
      <c r="C781" s="302"/>
      <c r="D781" s="303"/>
      <c r="E781" s="303"/>
      <c r="F781" s="303"/>
      <c r="G781" s="572"/>
      <c r="H781" s="572"/>
      <c r="I781" s="301"/>
      <c r="J781" s="301"/>
      <c r="K781" s="301"/>
      <c r="L781" s="275"/>
    </row>
    <row r="782" spans="1:12" s="159" customFormat="1" ht="12.75" hidden="1" customHeight="1">
      <c r="A782" s="275"/>
      <c r="B782" s="301"/>
      <c r="C782" s="302"/>
      <c r="D782" s="303"/>
      <c r="E782" s="303"/>
      <c r="F782" s="303"/>
      <c r="G782" s="572"/>
      <c r="H782" s="572"/>
      <c r="I782" s="301"/>
      <c r="J782" s="301"/>
      <c r="K782" s="301"/>
      <c r="L782" s="275"/>
    </row>
    <row r="783" spans="1:12" s="159" customFormat="1" ht="12.75" hidden="1" customHeight="1">
      <c r="A783" s="275"/>
      <c r="B783" s="301"/>
      <c r="C783" s="302"/>
      <c r="D783" s="303"/>
      <c r="E783" s="303"/>
      <c r="F783" s="303"/>
      <c r="G783" s="572"/>
      <c r="H783" s="572"/>
      <c r="I783" s="301"/>
      <c r="J783" s="301"/>
      <c r="K783" s="301"/>
      <c r="L783" s="275"/>
    </row>
    <row r="784" spans="1:12" s="159" customFormat="1" ht="12.75" hidden="1" customHeight="1">
      <c r="A784" s="275"/>
      <c r="B784" s="301"/>
      <c r="C784" s="302"/>
      <c r="D784" s="303"/>
      <c r="E784" s="303"/>
      <c r="F784" s="303"/>
      <c r="G784" s="572"/>
      <c r="H784" s="572"/>
      <c r="I784" s="301"/>
      <c r="J784" s="301"/>
      <c r="K784" s="301"/>
      <c r="L784" s="275"/>
    </row>
    <row r="785" spans="1:12" s="159" customFormat="1" ht="12.75" hidden="1" customHeight="1">
      <c r="A785" s="275"/>
      <c r="B785" s="301"/>
      <c r="C785" s="302"/>
      <c r="D785" s="303"/>
      <c r="E785" s="303"/>
      <c r="F785" s="303"/>
      <c r="G785" s="572"/>
      <c r="H785" s="572"/>
      <c r="I785" s="301"/>
      <c r="J785" s="301"/>
      <c r="K785" s="301"/>
      <c r="L785" s="275"/>
    </row>
    <row r="786" spans="1:12" s="159" customFormat="1" ht="12.75" hidden="1" customHeight="1">
      <c r="A786" s="275"/>
      <c r="B786" s="301"/>
      <c r="C786" s="302"/>
      <c r="D786" s="303"/>
      <c r="E786" s="303"/>
      <c r="F786" s="303"/>
      <c r="G786" s="572"/>
      <c r="H786" s="572"/>
      <c r="I786" s="301"/>
      <c r="J786" s="301"/>
      <c r="K786" s="301"/>
      <c r="L786" s="275"/>
    </row>
    <row r="787" spans="1:12" s="159" customFormat="1" ht="12.75" hidden="1" customHeight="1">
      <c r="A787" s="275"/>
      <c r="B787" s="301"/>
      <c r="C787" s="302"/>
      <c r="D787" s="303"/>
      <c r="E787" s="303"/>
      <c r="F787" s="303"/>
      <c r="G787" s="572"/>
      <c r="H787" s="572"/>
      <c r="I787" s="301"/>
      <c r="J787" s="301"/>
      <c r="K787" s="301"/>
      <c r="L787" s="275"/>
    </row>
    <row r="788" spans="1:12" s="159" customFormat="1" ht="12.75" hidden="1" customHeight="1">
      <c r="A788" s="275"/>
      <c r="B788" s="301"/>
      <c r="C788" s="302"/>
      <c r="D788" s="303"/>
      <c r="E788" s="303"/>
      <c r="F788" s="303"/>
      <c r="G788" s="572"/>
      <c r="H788" s="572"/>
      <c r="I788" s="301"/>
      <c r="J788" s="301"/>
      <c r="K788" s="301"/>
      <c r="L788" s="275"/>
    </row>
    <row r="789" spans="1:12" s="159" customFormat="1" ht="12.75" hidden="1" customHeight="1">
      <c r="A789" s="275"/>
      <c r="B789" s="301"/>
      <c r="C789" s="302"/>
      <c r="D789" s="303"/>
      <c r="E789" s="303"/>
      <c r="F789" s="303"/>
      <c r="G789" s="572"/>
      <c r="H789" s="572"/>
      <c r="I789" s="301"/>
      <c r="J789" s="301"/>
      <c r="K789" s="301"/>
      <c r="L789" s="275"/>
    </row>
    <row r="790" spans="1:12" s="159" customFormat="1" ht="12.75" hidden="1" customHeight="1">
      <c r="A790" s="275"/>
      <c r="B790" s="301"/>
      <c r="C790" s="302"/>
      <c r="D790" s="303"/>
      <c r="E790" s="303"/>
      <c r="F790" s="303"/>
      <c r="G790" s="572"/>
      <c r="H790" s="572"/>
      <c r="I790" s="301"/>
      <c r="J790" s="301"/>
      <c r="K790" s="301"/>
      <c r="L790" s="275"/>
    </row>
    <row r="791" spans="1:12" s="159" customFormat="1" ht="12.75" hidden="1" customHeight="1">
      <c r="A791" s="275"/>
      <c r="B791" s="301"/>
      <c r="C791" s="302"/>
      <c r="D791" s="303"/>
      <c r="E791" s="303"/>
      <c r="F791" s="303"/>
      <c r="G791" s="572"/>
      <c r="H791" s="572"/>
      <c r="I791" s="301"/>
      <c r="J791" s="301"/>
      <c r="K791" s="301"/>
      <c r="L791" s="275"/>
    </row>
    <row r="792" spans="1:12" s="159" customFormat="1" ht="12.75" hidden="1" customHeight="1">
      <c r="A792" s="275"/>
      <c r="B792" s="301"/>
      <c r="C792" s="302"/>
      <c r="D792" s="303"/>
      <c r="E792" s="303"/>
      <c r="F792" s="303"/>
      <c r="G792" s="572"/>
      <c r="H792" s="572"/>
      <c r="I792" s="301"/>
      <c r="J792" s="301"/>
      <c r="K792" s="301"/>
      <c r="L792" s="275"/>
    </row>
    <row r="793" spans="1:12" s="159" customFormat="1" ht="12.75" hidden="1" customHeight="1">
      <c r="A793" s="275"/>
      <c r="B793" s="301"/>
      <c r="C793" s="302"/>
      <c r="D793" s="303"/>
      <c r="E793" s="303"/>
      <c r="F793" s="303"/>
      <c r="G793" s="572"/>
      <c r="H793" s="572"/>
      <c r="I793" s="301"/>
      <c r="J793" s="301"/>
      <c r="K793" s="301"/>
      <c r="L793" s="275"/>
    </row>
    <row r="794" spans="1:12" s="159" customFormat="1" ht="12.75" hidden="1" customHeight="1">
      <c r="A794" s="275"/>
      <c r="B794" s="301"/>
      <c r="C794" s="302"/>
      <c r="D794" s="303"/>
      <c r="E794" s="303"/>
      <c r="F794" s="303"/>
      <c r="G794" s="572"/>
      <c r="H794" s="572"/>
      <c r="I794" s="301"/>
      <c r="J794" s="301"/>
      <c r="K794" s="301"/>
      <c r="L794" s="275"/>
    </row>
    <row r="795" spans="1:12" s="159" customFormat="1" ht="12.75" hidden="1" customHeight="1">
      <c r="A795" s="275"/>
      <c r="B795" s="301"/>
      <c r="C795" s="302"/>
      <c r="D795" s="303"/>
      <c r="E795" s="303"/>
      <c r="F795" s="303"/>
      <c r="G795" s="572"/>
      <c r="H795" s="572"/>
      <c r="I795" s="301"/>
      <c r="J795" s="301"/>
      <c r="K795" s="301"/>
      <c r="L795" s="275"/>
    </row>
    <row r="796" spans="1:12" s="159" customFormat="1" ht="12.75" hidden="1" customHeight="1">
      <c r="A796" s="275"/>
      <c r="B796" s="301"/>
      <c r="C796" s="302"/>
      <c r="D796" s="303"/>
      <c r="E796" s="303"/>
      <c r="F796" s="303"/>
      <c r="G796" s="572"/>
      <c r="H796" s="572"/>
      <c r="I796" s="301"/>
      <c r="J796" s="301"/>
      <c r="K796" s="301"/>
      <c r="L796" s="275"/>
    </row>
    <row r="797" spans="1:12" s="159" customFormat="1" ht="12.75" hidden="1" customHeight="1">
      <c r="A797" s="275"/>
      <c r="B797" s="301"/>
      <c r="C797" s="302"/>
      <c r="D797" s="303"/>
      <c r="E797" s="303"/>
      <c r="F797" s="303"/>
      <c r="G797" s="572"/>
      <c r="H797" s="572"/>
      <c r="I797" s="301"/>
      <c r="J797" s="301"/>
      <c r="K797" s="301"/>
      <c r="L797" s="275"/>
    </row>
    <row r="798" spans="1:12" s="159" customFormat="1" ht="12.75" hidden="1" customHeight="1">
      <c r="A798" s="275"/>
      <c r="B798" s="301"/>
      <c r="C798" s="302"/>
      <c r="D798" s="303"/>
      <c r="E798" s="303"/>
      <c r="F798" s="303"/>
      <c r="G798" s="572"/>
      <c r="H798" s="572"/>
      <c r="I798" s="301"/>
      <c r="J798" s="301"/>
      <c r="K798" s="301"/>
      <c r="L798" s="275"/>
    </row>
    <row r="799" spans="1:12" s="159" customFormat="1" ht="12.75" hidden="1" customHeight="1">
      <c r="A799" s="275"/>
      <c r="B799" s="301"/>
      <c r="C799" s="302"/>
      <c r="D799" s="303"/>
      <c r="E799" s="303"/>
      <c r="F799" s="303"/>
      <c r="G799" s="572"/>
      <c r="H799" s="572"/>
      <c r="I799" s="301"/>
      <c r="J799" s="301"/>
      <c r="K799" s="301"/>
      <c r="L799" s="275"/>
    </row>
    <row r="800" spans="1:12" s="159" customFormat="1" ht="12.75" hidden="1" customHeight="1">
      <c r="A800" s="275"/>
      <c r="B800" s="301"/>
      <c r="C800" s="302"/>
      <c r="D800" s="303"/>
      <c r="E800" s="303"/>
      <c r="F800" s="303"/>
      <c r="G800" s="572"/>
      <c r="H800" s="572"/>
      <c r="I800" s="301"/>
      <c r="J800" s="301"/>
      <c r="K800" s="301"/>
      <c r="L800" s="275"/>
    </row>
    <row r="801" spans="1:12" s="159" customFormat="1" ht="12.75" hidden="1" customHeight="1">
      <c r="A801" s="275"/>
      <c r="B801" s="301"/>
      <c r="C801" s="302"/>
      <c r="D801" s="303"/>
      <c r="E801" s="303"/>
      <c r="F801" s="303"/>
      <c r="G801" s="572"/>
      <c r="H801" s="572"/>
      <c r="I801" s="301"/>
      <c r="J801" s="301"/>
      <c r="K801" s="301"/>
      <c r="L801" s="275"/>
    </row>
    <row r="802" spans="1:12" s="159" customFormat="1" ht="12.75" hidden="1" customHeight="1">
      <c r="A802" s="275"/>
      <c r="B802" s="301"/>
      <c r="C802" s="302"/>
      <c r="D802" s="303"/>
      <c r="E802" s="303"/>
      <c r="F802" s="303"/>
      <c r="G802" s="572"/>
      <c r="H802" s="572"/>
      <c r="I802" s="301"/>
      <c r="J802" s="301"/>
      <c r="K802" s="301"/>
      <c r="L802" s="275"/>
    </row>
    <row r="803" spans="1:12" s="159" customFormat="1" ht="12.75" hidden="1" customHeight="1">
      <c r="A803" s="275"/>
      <c r="B803" s="301"/>
      <c r="C803" s="302"/>
      <c r="D803" s="303"/>
      <c r="E803" s="303"/>
      <c r="F803" s="303"/>
      <c r="G803" s="572"/>
      <c r="H803" s="572"/>
      <c r="I803" s="301"/>
      <c r="J803" s="301"/>
      <c r="K803" s="301"/>
      <c r="L803" s="275"/>
    </row>
    <row r="804" spans="1:12" s="159" customFormat="1" ht="12.75" hidden="1" customHeight="1">
      <c r="A804" s="275"/>
      <c r="B804" s="301"/>
      <c r="C804" s="302"/>
      <c r="D804" s="303"/>
      <c r="E804" s="303"/>
      <c r="F804" s="303"/>
      <c r="G804" s="572"/>
      <c r="H804" s="572"/>
      <c r="I804" s="301"/>
      <c r="J804" s="301"/>
      <c r="K804" s="301"/>
      <c r="L804" s="275"/>
    </row>
    <row r="805" spans="1:12" s="159" customFormat="1" ht="12.75" hidden="1" customHeight="1">
      <c r="A805" s="275"/>
      <c r="B805" s="301"/>
      <c r="C805" s="302"/>
      <c r="D805" s="303"/>
      <c r="E805" s="303"/>
      <c r="F805" s="303"/>
      <c r="G805" s="572"/>
      <c r="H805" s="572"/>
      <c r="I805" s="301"/>
      <c r="J805" s="301"/>
      <c r="K805" s="301"/>
      <c r="L805" s="275"/>
    </row>
    <row r="806" spans="1:12" s="159" customFormat="1" ht="12.75" hidden="1" customHeight="1">
      <c r="A806" s="275"/>
      <c r="B806" s="301"/>
      <c r="C806" s="302"/>
      <c r="D806" s="303"/>
      <c r="E806" s="303"/>
      <c r="F806" s="303"/>
      <c r="G806" s="572"/>
      <c r="H806" s="572"/>
      <c r="I806" s="301"/>
      <c r="J806" s="301"/>
      <c r="K806" s="301"/>
      <c r="L806" s="275"/>
    </row>
    <row r="807" spans="1:12" s="159" customFormat="1" ht="12.75" hidden="1" customHeight="1">
      <c r="A807" s="275"/>
      <c r="B807" s="301"/>
      <c r="C807" s="302"/>
      <c r="D807" s="303"/>
      <c r="E807" s="303"/>
      <c r="F807" s="303"/>
      <c r="G807" s="572"/>
      <c r="H807" s="572"/>
      <c r="I807" s="301"/>
      <c r="J807" s="301"/>
      <c r="K807" s="301"/>
      <c r="L807" s="275"/>
    </row>
    <row r="808" spans="1:12" s="159" customFormat="1" ht="12.75" hidden="1" customHeight="1">
      <c r="A808" s="275"/>
      <c r="B808" s="301"/>
      <c r="C808" s="302"/>
      <c r="D808" s="303"/>
      <c r="E808" s="303"/>
      <c r="F808" s="303"/>
      <c r="G808" s="572"/>
      <c r="H808" s="572"/>
      <c r="I808" s="301"/>
      <c r="J808" s="301"/>
      <c r="K808" s="301"/>
      <c r="L808" s="275"/>
    </row>
    <row r="809" spans="1:12" s="159" customFormat="1" ht="12.75" hidden="1" customHeight="1">
      <c r="A809" s="275"/>
      <c r="B809" s="301"/>
      <c r="C809" s="302"/>
      <c r="D809" s="303"/>
      <c r="E809" s="303"/>
      <c r="F809" s="303"/>
      <c r="G809" s="572"/>
      <c r="H809" s="572"/>
      <c r="I809" s="301"/>
      <c r="J809" s="301"/>
      <c r="K809" s="301"/>
      <c r="L809" s="275"/>
    </row>
    <row r="810" spans="1:12" s="159" customFormat="1" ht="12.75" hidden="1" customHeight="1">
      <c r="A810" s="275"/>
      <c r="B810" s="301"/>
      <c r="C810" s="302"/>
      <c r="D810" s="303"/>
      <c r="E810" s="303"/>
      <c r="F810" s="303"/>
      <c r="G810" s="572"/>
      <c r="H810" s="572"/>
      <c r="I810" s="301"/>
      <c r="J810" s="301"/>
      <c r="K810" s="301"/>
      <c r="L810" s="275"/>
    </row>
    <row r="811" spans="1:12" s="159" customFormat="1" ht="12.75" hidden="1" customHeight="1">
      <c r="A811" s="275"/>
      <c r="B811" s="301"/>
      <c r="C811" s="302"/>
      <c r="D811" s="303"/>
      <c r="E811" s="303"/>
      <c r="F811" s="303"/>
      <c r="G811" s="572"/>
      <c r="H811" s="572"/>
      <c r="I811" s="301"/>
      <c r="J811" s="301"/>
      <c r="K811" s="301"/>
      <c r="L811" s="275"/>
    </row>
    <row r="812" spans="1:12" s="159" customFormat="1" ht="12.75" hidden="1" customHeight="1">
      <c r="A812" s="275"/>
      <c r="B812" s="301"/>
      <c r="C812" s="302"/>
      <c r="D812" s="303"/>
      <c r="E812" s="303"/>
      <c r="F812" s="303"/>
      <c r="G812" s="572"/>
      <c r="H812" s="572"/>
      <c r="I812" s="301"/>
      <c r="J812" s="301"/>
      <c r="K812" s="301"/>
      <c r="L812" s="275"/>
    </row>
    <row r="813" spans="1:12" s="159" customFormat="1" ht="12.75" hidden="1" customHeight="1">
      <c r="A813" s="275"/>
      <c r="B813" s="301"/>
      <c r="C813" s="302"/>
      <c r="D813" s="303"/>
      <c r="E813" s="303"/>
      <c r="F813" s="303"/>
      <c r="G813" s="572"/>
      <c r="H813" s="572"/>
      <c r="I813" s="301"/>
      <c r="J813" s="301"/>
      <c r="K813" s="301"/>
      <c r="L813" s="275"/>
    </row>
    <row r="814" spans="1:12" s="159" customFormat="1" ht="12.75" hidden="1" customHeight="1">
      <c r="A814" s="275"/>
      <c r="B814" s="301"/>
      <c r="C814" s="302"/>
      <c r="D814" s="303"/>
      <c r="E814" s="303"/>
      <c r="F814" s="303"/>
      <c r="G814" s="572"/>
      <c r="H814" s="572"/>
      <c r="I814" s="301"/>
      <c r="J814" s="301"/>
      <c r="K814" s="301"/>
      <c r="L814" s="275"/>
    </row>
    <row r="815" spans="1:12" s="159" customFormat="1" ht="12.75" hidden="1" customHeight="1">
      <c r="A815" s="275"/>
      <c r="B815" s="301"/>
      <c r="C815" s="302"/>
      <c r="D815" s="303"/>
      <c r="E815" s="303"/>
      <c r="F815" s="303"/>
      <c r="G815" s="572"/>
      <c r="H815" s="572"/>
      <c r="I815" s="301"/>
      <c r="J815" s="301"/>
      <c r="K815" s="301"/>
      <c r="L815" s="275"/>
    </row>
    <row r="816" spans="1:12" s="159" customFormat="1" ht="12.75" hidden="1" customHeight="1">
      <c r="A816" s="275"/>
      <c r="B816" s="301"/>
      <c r="C816" s="302"/>
      <c r="D816" s="303"/>
      <c r="E816" s="303"/>
      <c r="F816" s="303"/>
      <c r="G816" s="572"/>
      <c r="H816" s="572"/>
      <c r="I816" s="301"/>
      <c r="J816" s="301"/>
      <c r="K816" s="301"/>
      <c r="L816" s="275"/>
    </row>
    <row r="817" spans="1:12" s="159" customFormat="1" ht="12.75" hidden="1" customHeight="1">
      <c r="A817" s="275"/>
      <c r="B817" s="301"/>
      <c r="C817" s="302"/>
      <c r="D817" s="303"/>
      <c r="E817" s="303"/>
      <c r="F817" s="303"/>
      <c r="G817" s="572"/>
      <c r="H817" s="572"/>
      <c r="I817" s="301"/>
      <c r="J817" s="301"/>
      <c r="K817" s="301"/>
      <c r="L817" s="275"/>
    </row>
    <row r="818" spans="1:12" s="159" customFormat="1" ht="12.75" hidden="1" customHeight="1">
      <c r="A818" s="275"/>
      <c r="B818" s="301"/>
      <c r="C818" s="302"/>
      <c r="D818" s="303"/>
      <c r="E818" s="303"/>
      <c r="F818" s="303"/>
      <c r="G818" s="572"/>
      <c r="H818" s="572"/>
      <c r="I818" s="301"/>
      <c r="J818" s="301"/>
      <c r="K818" s="301"/>
      <c r="L818" s="275"/>
    </row>
    <row r="819" spans="1:12" s="159" customFormat="1" ht="12.75" hidden="1" customHeight="1">
      <c r="A819" s="275"/>
      <c r="B819" s="301"/>
      <c r="C819" s="302"/>
      <c r="D819" s="303"/>
      <c r="E819" s="303"/>
      <c r="F819" s="303"/>
      <c r="G819" s="572"/>
      <c r="H819" s="572"/>
      <c r="I819" s="301"/>
      <c r="J819" s="301"/>
      <c r="K819" s="301"/>
      <c r="L819" s="275"/>
    </row>
    <row r="820" spans="1:12" s="159" customFormat="1" ht="12.75" hidden="1" customHeight="1">
      <c r="A820" s="275"/>
      <c r="B820" s="301"/>
      <c r="C820" s="302"/>
      <c r="D820" s="303"/>
      <c r="E820" s="303"/>
      <c r="F820" s="303"/>
      <c r="G820" s="572"/>
      <c r="H820" s="572"/>
      <c r="I820" s="301"/>
      <c r="J820" s="301"/>
      <c r="K820" s="301"/>
      <c r="L820" s="275"/>
    </row>
    <row r="821" spans="1:12" s="159" customFormat="1" ht="12.75" hidden="1" customHeight="1">
      <c r="A821" s="275"/>
      <c r="B821" s="301"/>
      <c r="C821" s="302"/>
      <c r="D821" s="303"/>
      <c r="E821" s="303"/>
      <c r="F821" s="303"/>
      <c r="G821" s="572"/>
      <c r="H821" s="572"/>
      <c r="I821" s="301"/>
      <c r="J821" s="301"/>
      <c r="K821" s="301"/>
      <c r="L821" s="275"/>
    </row>
    <row r="822" spans="1:12" s="159" customFormat="1" ht="12.75" hidden="1" customHeight="1">
      <c r="A822" s="275"/>
      <c r="B822" s="301"/>
      <c r="C822" s="302"/>
      <c r="D822" s="303"/>
      <c r="E822" s="303"/>
      <c r="F822" s="303"/>
      <c r="G822" s="572"/>
      <c r="H822" s="572"/>
      <c r="I822" s="301"/>
      <c r="J822" s="301"/>
      <c r="K822" s="301"/>
      <c r="L822" s="275"/>
    </row>
    <row r="823" spans="1:12" s="159" customFormat="1" ht="12.75" hidden="1" customHeight="1">
      <c r="A823" s="275"/>
      <c r="B823" s="301"/>
      <c r="C823" s="302"/>
      <c r="D823" s="303"/>
      <c r="E823" s="303"/>
      <c r="F823" s="303"/>
      <c r="G823" s="572"/>
      <c r="H823" s="572"/>
      <c r="I823" s="301"/>
      <c r="J823" s="301"/>
      <c r="K823" s="301"/>
      <c r="L823" s="275"/>
    </row>
    <row r="824" spans="1:12" s="159" customFormat="1" ht="12.75" hidden="1" customHeight="1">
      <c r="A824" s="275"/>
      <c r="B824" s="301"/>
      <c r="C824" s="302"/>
      <c r="D824" s="303"/>
      <c r="E824" s="303"/>
      <c r="F824" s="303"/>
      <c r="G824" s="572"/>
      <c r="H824" s="572"/>
      <c r="I824" s="301"/>
      <c r="J824" s="301"/>
      <c r="K824" s="301"/>
      <c r="L824" s="275"/>
    </row>
    <row r="825" spans="1:12" s="159" customFormat="1" ht="12.75" hidden="1" customHeight="1">
      <c r="A825" s="275"/>
      <c r="B825" s="301"/>
      <c r="C825" s="302"/>
      <c r="D825" s="303"/>
      <c r="E825" s="303"/>
      <c r="F825" s="303"/>
      <c r="G825" s="572"/>
      <c r="H825" s="572"/>
      <c r="I825" s="301"/>
      <c r="J825" s="301"/>
      <c r="K825" s="301"/>
      <c r="L825" s="275"/>
    </row>
    <row r="826" spans="1:12" s="159" customFormat="1" ht="12.75" hidden="1" customHeight="1">
      <c r="A826" s="275"/>
      <c r="B826" s="301"/>
      <c r="C826" s="302"/>
      <c r="D826" s="303"/>
      <c r="E826" s="303"/>
      <c r="F826" s="303"/>
      <c r="G826" s="572"/>
      <c r="H826" s="572"/>
      <c r="I826" s="301"/>
      <c r="J826" s="301"/>
      <c r="K826" s="301"/>
      <c r="L826" s="275"/>
    </row>
    <row r="827" spans="1:12" s="159" customFormat="1" ht="12.75" hidden="1" customHeight="1">
      <c r="A827" s="275"/>
      <c r="B827" s="301"/>
      <c r="C827" s="302"/>
      <c r="D827" s="303"/>
      <c r="E827" s="303"/>
      <c r="F827" s="303"/>
      <c r="G827" s="572"/>
      <c r="H827" s="572"/>
      <c r="I827" s="301"/>
      <c r="J827" s="301"/>
      <c r="K827" s="301"/>
      <c r="L827" s="275"/>
    </row>
    <row r="828" spans="1:12" s="159" customFormat="1" ht="12.75" hidden="1" customHeight="1">
      <c r="A828" s="275"/>
      <c r="B828" s="301"/>
      <c r="C828" s="302"/>
      <c r="D828" s="303"/>
      <c r="E828" s="303"/>
      <c r="F828" s="303"/>
      <c r="G828" s="572"/>
      <c r="H828" s="572"/>
      <c r="I828" s="301"/>
      <c r="J828" s="301"/>
      <c r="K828" s="301"/>
      <c r="L828" s="275"/>
    </row>
    <row r="829" spans="1:12" s="159" customFormat="1" ht="12.75" hidden="1" customHeight="1">
      <c r="A829" s="275"/>
      <c r="B829" s="301"/>
      <c r="C829" s="302"/>
      <c r="D829" s="303"/>
      <c r="E829" s="303"/>
      <c r="F829" s="303"/>
      <c r="G829" s="572"/>
      <c r="H829" s="572"/>
      <c r="I829" s="301"/>
      <c r="J829" s="301"/>
      <c r="K829" s="301"/>
      <c r="L829" s="275"/>
    </row>
    <row r="830" spans="1:12" s="159" customFormat="1" ht="12.75" hidden="1" customHeight="1">
      <c r="A830" s="275"/>
      <c r="B830" s="301"/>
      <c r="C830" s="302"/>
      <c r="D830" s="303"/>
      <c r="E830" s="303"/>
      <c r="F830" s="303"/>
      <c r="G830" s="572"/>
      <c r="H830" s="572"/>
      <c r="I830" s="301"/>
      <c r="J830" s="301"/>
      <c r="K830" s="301"/>
      <c r="L830" s="275"/>
    </row>
    <row r="831" spans="1:12" s="159" customFormat="1" ht="12.75" hidden="1" customHeight="1">
      <c r="A831" s="275"/>
      <c r="B831" s="301"/>
      <c r="C831" s="302"/>
      <c r="D831" s="303"/>
      <c r="E831" s="303"/>
      <c r="F831" s="303"/>
      <c r="G831" s="572"/>
      <c r="H831" s="572"/>
      <c r="I831" s="301"/>
      <c r="J831" s="301"/>
      <c r="K831" s="301"/>
      <c r="L831" s="275"/>
    </row>
    <row r="832" spans="1:12" s="159" customFormat="1" ht="12.75" hidden="1" customHeight="1">
      <c r="A832" s="275"/>
      <c r="B832" s="301"/>
      <c r="C832" s="302"/>
      <c r="D832" s="303"/>
      <c r="E832" s="303"/>
      <c r="F832" s="303"/>
      <c r="G832" s="572"/>
      <c r="H832" s="572"/>
      <c r="I832" s="301"/>
      <c r="J832" s="301"/>
      <c r="K832" s="301"/>
      <c r="L832" s="275"/>
    </row>
    <row r="833" spans="1:12" s="159" customFormat="1" ht="12.75" hidden="1" customHeight="1">
      <c r="A833" s="275"/>
      <c r="B833" s="301"/>
      <c r="C833" s="302"/>
      <c r="D833" s="303"/>
      <c r="E833" s="303"/>
      <c r="F833" s="303"/>
      <c r="G833" s="572"/>
      <c r="H833" s="572"/>
      <c r="I833" s="301"/>
      <c r="J833" s="301"/>
      <c r="K833" s="301"/>
      <c r="L833" s="275"/>
    </row>
    <row r="834" spans="1:12" s="159" customFormat="1" ht="12.75" hidden="1" customHeight="1">
      <c r="A834" s="275"/>
      <c r="B834" s="301"/>
      <c r="C834" s="302"/>
      <c r="D834" s="303"/>
      <c r="E834" s="303"/>
      <c r="F834" s="303"/>
      <c r="G834" s="572"/>
      <c r="H834" s="572"/>
      <c r="I834" s="301"/>
      <c r="J834" s="301"/>
      <c r="K834" s="301"/>
      <c r="L834" s="275"/>
    </row>
    <row r="835" spans="1:12" s="159" customFormat="1" ht="12.75" hidden="1" customHeight="1">
      <c r="A835" s="275"/>
      <c r="B835" s="301"/>
      <c r="C835" s="302"/>
      <c r="D835" s="303"/>
      <c r="E835" s="303"/>
      <c r="F835" s="303"/>
      <c r="G835" s="572"/>
      <c r="H835" s="572"/>
      <c r="I835" s="301"/>
      <c r="J835" s="301"/>
      <c r="K835" s="301"/>
      <c r="L835" s="275"/>
    </row>
    <row r="836" spans="1:12" s="159" customFormat="1" ht="12.75" hidden="1" customHeight="1">
      <c r="A836" s="275"/>
      <c r="B836" s="301"/>
      <c r="C836" s="302"/>
      <c r="D836" s="303"/>
      <c r="E836" s="303"/>
      <c r="F836" s="303"/>
      <c r="G836" s="572"/>
      <c r="H836" s="572"/>
      <c r="I836" s="301"/>
      <c r="J836" s="301"/>
      <c r="K836" s="301"/>
      <c r="L836" s="275"/>
    </row>
    <row r="837" spans="1:12" s="159" customFormat="1" ht="12.75" hidden="1" customHeight="1">
      <c r="A837" s="275"/>
      <c r="B837" s="301"/>
      <c r="C837" s="302"/>
      <c r="D837" s="303"/>
      <c r="E837" s="303"/>
      <c r="F837" s="303"/>
      <c r="G837" s="572"/>
      <c r="H837" s="572"/>
      <c r="I837" s="301"/>
      <c r="J837" s="301"/>
      <c r="K837" s="301"/>
      <c r="L837" s="275"/>
    </row>
    <row r="838" spans="1:12" s="159" customFormat="1" ht="12.75" hidden="1" customHeight="1">
      <c r="A838" s="275"/>
      <c r="B838" s="301"/>
      <c r="C838" s="302"/>
      <c r="D838" s="303"/>
      <c r="E838" s="303"/>
      <c r="F838" s="303"/>
      <c r="G838" s="572"/>
      <c r="H838" s="572"/>
      <c r="I838" s="301"/>
      <c r="J838" s="301"/>
      <c r="K838" s="301"/>
      <c r="L838" s="275"/>
    </row>
    <row r="839" spans="1:12" s="159" customFormat="1" ht="12.75" hidden="1" customHeight="1">
      <c r="A839" s="275"/>
      <c r="B839" s="301"/>
      <c r="C839" s="302"/>
      <c r="D839" s="303"/>
      <c r="E839" s="303"/>
      <c r="F839" s="303"/>
      <c r="G839" s="572"/>
      <c r="H839" s="572"/>
      <c r="I839" s="301"/>
      <c r="J839" s="301"/>
      <c r="K839" s="301"/>
      <c r="L839" s="275"/>
    </row>
    <row r="840" spans="1:12" s="159" customFormat="1" ht="12.75" hidden="1" customHeight="1">
      <c r="A840" s="275"/>
      <c r="B840" s="301"/>
      <c r="C840" s="302"/>
      <c r="D840" s="303"/>
      <c r="E840" s="303"/>
      <c r="F840" s="303"/>
      <c r="G840" s="572"/>
      <c r="H840" s="572"/>
      <c r="I840" s="301"/>
      <c r="J840" s="301"/>
      <c r="K840" s="301"/>
      <c r="L840" s="275"/>
    </row>
    <row r="841" spans="1:12" s="159" customFormat="1" ht="12.75" hidden="1" customHeight="1">
      <c r="A841" s="275"/>
      <c r="B841" s="301"/>
      <c r="C841" s="302"/>
      <c r="D841" s="303"/>
      <c r="E841" s="303"/>
      <c r="F841" s="303"/>
      <c r="G841" s="572"/>
      <c r="H841" s="572"/>
      <c r="I841" s="301"/>
      <c r="J841" s="301"/>
      <c r="K841" s="301"/>
      <c r="L841" s="275"/>
    </row>
    <row r="842" spans="1:12" s="159" customFormat="1" ht="12.75" hidden="1" customHeight="1">
      <c r="A842" s="275"/>
      <c r="B842" s="301"/>
      <c r="C842" s="302"/>
      <c r="D842" s="303"/>
      <c r="E842" s="303"/>
      <c r="F842" s="303"/>
      <c r="G842" s="572"/>
      <c r="H842" s="572"/>
      <c r="I842" s="301"/>
      <c r="J842" s="301"/>
      <c r="K842" s="301"/>
      <c r="L842" s="275"/>
    </row>
    <row r="843" spans="1:12" s="159" customFormat="1" ht="12.75" hidden="1" customHeight="1">
      <c r="A843" s="275"/>
      <c r="B843" s="301"/>
      <c r="C843" s="302"/>
      <c r="D843" s="303"/>
      <c r="E843" s="303"/>
      <c r="F843" s="303"/>
      <c r="G843" s="572"/>
      <c r="H843" s="572"/>
      <c r="I843" s="301"/>
      <c r="J843" s="301"/>
      <c r="K843" s="301"/>
      <c r="L843" s="275"/>
    </row>
    <row r="844" spans="1:12" s="159" customFormat="1" ht="12.75" hidden="1" customHeight="1">
      <c r="A844" s="275"/>
      <c r="B844" s="301"/>
      <c r="C844" s="302"/>
      <c r="D844" s="303"/>
      <c r="E844" s="303"/>
      <c r="F844" s="303"/>
      <c r="G844" s="572"/>
      <c r="H844" s="572"/>
      <c r="I844" s="301"/>
      <c r="J844" s="301"/>
      <c r="K844" s="301"/>
      <c r="L844" s="275"/>
    </row>
    <row r="845" spans="1:12" s="159" customFormat="1" ht="12.75" hidden="1" customHeight="1">
      <c r="A845" s="275"/>
      <c r="B845" s="301"/>
      <c r="C845" s="302"/>
      <c r="D845" s="303"/>
      <c r="E845" s="303"/>
      <c r="F845" s="303"/>
      <c r="G845" s="572"/>
      <c r="H845" s="572"/>
      <c r="I845" s="301"/>
      <c r="J845" s="301"/>
      <c r="K845" s="301"/>
      <c r="L845" s="275"/>
    </row>
    <row r="846" spans="1:12" s="159" customFormat="1" ht="12.75" hidden="1" customHeight="1">
      <c r="A846" s="275"/>
      <c r="B846" s="301"/>
      <c r="C846" s="302"/>
      <c r="D846" s="303"/>
      <c r="E846" s="303"/>
      <c r="F846" s="303"/>
      <c r="G846" s="572"/>
      <c r="H846" s="572"/>
      <c r="I846" s="301"/>
      <c r="J846" s="301"/>
      <c r="K846" s="301"/>
      <c r="L846" s="275"/>
    </row>
    <row r="847" spans="1:12" s="159" customFormat="1" ht="12.75" hidden="1" customHeight="1">
      <c r="A847" s="275"/>
      <c r="B847" s="301"/>
      <c r="C847" s="302"/>
      <c r="D847" s="303"/>
      <c r="E847" s="303"/>
      <c r="F847" s="303"/>
      <c r="G847" s="572"/>
      <c r="H847" s="572"/>
      <c r="I847" s="301"/>
      <c r="J847" s="301"/>
      <c r="K847" s="301"/>
      <c r="L847" s="275"/>
    </row>
    <row r="848" spans="1:12" s="159" customFormat="1" ht="12.75" hidden="1" customHeight="1">
      <c r="A848" s="275"/>
      <c r="B848" s="301"/>
      <c r="C848" s="302"/>
      <c r="D848" s="303"/>
      <c r="E848" s="303"/>
      <c r="F848" s="303"/>
      <c r="G848" s="572"/>
      <c r="H848" s="572"/>
      <c r="I848" s="301"/>
      <c r="J848" s="301"/>
      <c r="K848" s="301"/>
      <c r="L848" s="275"/>
    </row>
    <row r="849" spans="1:12" s="159" customFormat="1" ht="12.75" hidden="1" customHeight="1">
      <c r="A849" s="275"/>
      <c r="B849" s="301"/>
      <c r="C849" s="302"/>
      <c r="D849" s="303"/>
      <c r="E849" s="303"/>
      <c r="F849" s="303"/>
      <c r="G849" s="572"/>
      <c r="H849" s="572"/>
      <c r="I849" s="301"/>
      <c r="J849" s="301"/>
      <c r="K849" s="301"/>
      <c r="L849" s="275"/>
    </row>
    <row r="850" spans="1:12" s="159" customFormat="1" ht="12.75" hidden="1" customHeight="1">
      <c r="A850" s="275"/>
      <c r="B850" s="301"/>
      <c r="C850" s="302"/>
      <c r="D850" s="303"/>
      <c r="E850" s="303"/>
      <c r="F850" s="303"/>
      <c r="G850" s="572"/>
      <c r="H850" s="572"/>
      <c r="I850" s="301"/>
      <c r="J850" s="301"/>
      <c r="K850" s="301"/>
      <c r="L850" s="275"/>
    </row>
    <row r="851" spans="1:12" s="159" customFormat="1" ht="12.75" hidden="1" customHeight="1">
      <c r="A851" s="275"/>
      <c r="B851" s="301"/>
      <c r="C851" s="302"/>
      <c r="D851" s="303"/>
      <c r="E851" s="303"/>
      <c r="F851" s="303"/>
      <c r="G851" s="572"/>
      <c r="H851" s="572"/>
      <c r="I851" s="301"/>
      <c r="J851" s="301"/>
      <c r="K851" s="301"/>
      <c r="L851" s="275"/>
    </row>
    <row r="852" spans="1:12" s="159" customFormat="1" ht="12.75" hidden="1" customHeight="1">
      <c r="A852" s="275"/>
      <c r="B852" s="301"/>
      <c r="C852" s="302"/>
      <c r="D852" s="303"/>
      <c r="E852" s="303"/>
      <c r="F852" s="303"/>
      <c r="G852" s="572"/>
      <c r="H852" s="572"/>
      <c r="I852" s="301"/>
      <c r="J852" s="301"/>
      <c r="K852" s="301"/>
      <c r="L852" s="275"/>
    </row>
    <row r="853" spans="1:12" s="159" customFormat="1" ht="12.75" hidden="1" customHeight="1">
      <c r="A853" s="275"/>
      <c r="B853" s="301"/>
      <c r="C853" s="302"/>
      <c r="D853" s="303"/>
      <c r="E853" s="303"/>
      <c r="F853" s="303"/>
      <c r="G853" s="572"/>
      <c r="H853" s="572"/>
      <c r="I853" s="301"/>
      <c r="J853" s="301"/>
      <c r="K853" s="301"/>
      <c r="L853" s="275"/>
    </row>
    <row r="854" spans="1:12" s="159" customFormat="1" ht="12.75" hidden="1" customHeight="1">
      <c r="A854" s="275"/>
      <c r="B854" s="301"/>
      <c r="C854" s="302"/>
      <c r="D854" s="303"/>
      <c r="E854" s="303"/>
      <c r="F854" s="303"/>
      <c r="G854" s="572"/>
      <c r="H854" s="572"/>
      <c r="I854" s="301"/>
      <c r="J854" s="301"/>
      <c r="K854" s="301"/>
      <c r="L854" s="275"/>
    </row>
    <row r="855" spans="1:12" s="159" customFormat="1" ht="12.75" hidden="1" customHeight="1">
      <c r="A855" s="275"/>
      <c r="B855" s="301"/>
      <c r="C855" s="302"/>
      <c r="D855" s="303"/>
      <c r="E855" s="303"/>
      <c r="F855" s="303"/>
      <c r="G855" s="572"/>
      <c r="H855" s="572"/>
      <c r="I855" s="301"/>
      <c r="J855" s="301"/>
      <c r="K855" s="301"/>
      <c r="L855" s="275"/>
    </row>
    <row r="856" spans="1:12" s="159" customFormat="1" ht="12.75" hidden="1" customHeight="1">
      <c r="A856" s="275"/>
      <c r="B856" s="301"/>
      <c r="C856" s="302"/>
      <c r="D856" s="303"/>
      <c r="E856" s="303"/>
      <c r="F856" s="303"/>
      <c r="G856" s="572"/>
      <c r="H856" s="572"/>
      <c r="I856" s="301"/>
      <c r="J856" s="301"/>
      <c r="K856" s="301"/>
      <c r="L856" s="275"/>
    </row>
    <row r="857" spans="1:12" s="159" customFormat="1" ht="12.75" hidden="1" customHeight="1">
      <c r="A857" s="275"/>
      <c r="B857" s="301"/>
      <c r="C857" s="302"/>
      <c r="D857" s="303"/>
      <c r="E857" s="303"/>
      <c r="F857" s="303"/>
      <c r="G857" s="572"/>
      <c r="H857" s="572"/>
      <c r="I857" s="301"/>
      <c r="J857" s="301"/>
      <c r="K857" s="301"/>
      <c r="L857" s="275"/>
    </row>
    <row r="858" spans="1:12" s="159" customFormat="1" ht="12.75" hidden="1" customHeight="1">
      <c r="A858" s="275"/>
      <c r="B858" s="301"/>
      <c r="C858" s="302"/>
      <c r="D858" s="303"/>
      <c r="E858" s="303"/>
      <c r="F858" s="303"/>
      <c r="G858" s="572"/>
      <c r="H858" s="572"/>
      <c r="I858" s="301"/>
      <c r="J858" s="301"/>
      <c r="K858" s="301"/>
      <c r="L858" s="275"/>
    </row>
    <row r="859" spans="1:12" s="159" customFormat="1" ht="12.75" hidden="1" customHeight="1">
      <c r="A859" s="275"/>
      <c r="B859" s="301"/>
      <c r="C859" s="302"/>
      <c r="D859" s="303"/>
      <c r="E859" s="303"/>
      <c r="F859" s="303"/>
      <c r="G859" s="572"/>
      <c r="H859" s="572"/>
      <c r="I859" s="301"/>
      <c r="J859" s="301"/>
      <c r="K859" s="301"/>
      <c r="L859" s="275"/>
    </row>
    <row r="860" spans="1:12" s="159" customFormat="1" ht="12.75" hidden="1" customHeight="1">
      <c r="A860" s="275"/>
      <c r="B860" s="301"/>
      <c r="C860" s="302"/>
      <c r="D860" s="303"/>
      <c r="E860" s="303"/>
      <c r="F860" s="303"/>
      <c r="G860" s="572"/>
      <c r="H860" s="572"/>
      <c r="I860" s="301"/>
      <c r="J860" s="301"/>
      <c r="K860" s="301"/>
      <c r="L860" s="275"/>
    </row>
    <row r="861" spans="1:12" s="159" customFormat="1" ht="12.75" hidden="1" customHeight="1">
      <c r="A861" s="275"/>
      <c r="B861" s="301"/>
      <c r="C861" s="302"/>
      <c r="D861" s="303"/>
      <c r="E861" s="303"/>
      <c r="F861" s="303"/>
      <c r="G861" s="572"/>
      <c r="H861" s="572"/>
      <c r="I861" s="301"/>
      <c r="J861" s="301"/>
      <c r="K861" s="301"/>
      <c r="L861" s="275"/>
    </row>
    <row r="862" spans="1:12" s="159" customFormat="1" ht="12.75" hidden="1" customHeight="1">
      <c r="A862" s="275"/>
      <c r="B862" s="301"/>
      <c r="C862" s="302"/>
      <c r="D862" s="303"/>
      <c r="E862" s="303"/>
      <c r="F862" s="303"/>
      <c r="G862" s="572"/>
      <c r="H862" s="572"/>
      <c r="I862" s="301"/>
      <c r="J862" s="301"/>
      <c r="K862" s="301"/>
      <c r="L862" s="275"/>
    </row>
    <row r="863" spans="1:12" s="159" customFormat="1" ht="12.75" hidden="1" customHeight="1">
      <c r="A863" s="275"/>
      <c r="B863" s="301"/>
      <c r="C863" s="302"/>
      <c r="D863" s="303"/>
      <c r="E863" s="303"/>
      <c r="F863" s="303"/>
      <c r="G863" s="572"/>
      <c r="H863" s="572"/>
      <c r="I863" s="301"/>
      <c r="J863" s="301"/>
      <c r="K863" s="301"/>
      <c r="L863" s="275"/>
    </row>
    <row r="864" spans="1:12" s="159" customFormat="1" ht="12.75" hidden="1" customHeight="1">
      <c r="A864" s="275"/>
      <c r="B864" s="301"/>
      <c r="C864" s="302"/>
      <c r="D864" s="303"/>
      <c r="E864" s="303"/>
      <c r="F864" s="303"/>
      <c r="G864" s="572"/>
      <c r="H864" s="572"/>
      <c r="I864" s="301"/>
      <c r="J864" s="301"/>
      <c r="K864" s="301"/>
      <c r="L864" s="275"/>
    </row>
    <row r="865" spans="1:12" s="159" customFormat="1" ht="12.75" hidden="1" customHeight="1">
      <c r="A865" s="275"/>
      <c r="B865" s="301"/>
      <c r="C865" s="302"/>
      <c r="D865" s="303"/>
      <c r="E865" s="303"/>
      <c r="F865" s="303"/>
      <c r="G865" s="572"/>
      <c r="H865" s="572"/>
      <c r="I865" s="301"/>
      <c r="J865" s="301"/>
      <c r="K865" s="301"/>
      <c r="L865" s="275"/>
    </row>
    <row r="866" spans="1:12" s="159" customFormat="1" ht="12.75" hidden="1" customHeight="1">
      <c r="A866" s="275"/>
      <c r="B866" s="301"/>
      <c r="C866" s="302"/>
      <c r="D866" s="303"/>
      <c r="E866" s="303"/>
      <c r="F866" s="303"/>
      <c r="G866" s="572"/>
      <c r="H866" s="572"/>
      <c r="I866" s="301"/>
      <c r="J866" s="301"/>
      <c r="K866" s="301"/>
      <c r="L866" s="275"/>
    </row>
    <row r="867" spans="1:12" s="159" customFormat="1" ht="12.75" hidden="1" customHeight="1">
      <c r="A867" s="275"/>
      <c r="B867" s="301"/>
      <c r="C867" s="302"/>
      <c r="D867" s="303"/>
      <c r="E867" s="303"/>
      <c r="F867" s="303"/>
      <c r="G867" s="572"/>
      <c r="H867" s="572"/>
      <c r="I867" s="301"/>
      <c r="J867" s="301"/>
      <c r="K867" s="301"/>
      <c r="L867" s="275"/>
    </row>
    <row r="868" spans="1:12" s="159" customFormat="1" ht="12.75" hidden="1" customHeight="1">
      <c r="A868" s="275"/>
      <c r="B868" s="301"/>
      <c r="C868" s="302"/>
      <c r="D868" s="303"/>
      <c r="E868" s="303"/>
      <c r="F868" s="303"/>
      <c r="G868" s="572"/>
      <c r="H868" s="572"/>
      <c r="I868" s="301"/>
      <c r="J868" s="301"/>
      <c r="K868" s="301"/>
      <c r="L868" s="275"/>
    </row>
    <row r="869" spans="1:12" s="159" customFormat="1" ht="12.75" hidden="1" customHeight="1">
      <c r="A869" s="275"/>
      <c r="B869" s="301"/>
      <c r="C869" s="302"/>
      <c r="D869" s="303"/>
      <c r="E869" s="303"/>
      <c r="F869" s="303"/>
      <c r="G869" s="572"/>
      <c r="H869" s="572"/>
      <c r="I869" s="301"/>
      <c r="J869" s="301"/>
      <c r="K869" s="301"/>
      <c r="L869" s="275"/>
    </row>
    <row r="870" spans="1:12" s="159" customFormat="1" ht="12.75" hidden="1" customHeight="1">
      <c r="A870" s="275"/>
      <c r="B870" s="301"/>
      <c r="C870" s="302"/>
      <c r="D870" s="303"/>
      <c r="E870" s="303"/>
      <c r="F870" s="303"/>
      <c r="G870" s="572"/>
      <c r="H870" s="572"/>
      <c r="I870" s="301"/>
      <c r="J870" s="301"/>
      <c r="K870" s="301"/>
      <c r="L870" s="275"/>
    </row>
    <row r="871" spans="1:12" s="159" customFormat="1" ht="12.75" hidden="1" customHeight="1">
      <c r="A871" s="275"/>
      <c r="B871" s="301"/>
      <c r="C871" s="302"/>
      <c r="D871" s="303"/>
      <c r="E871" s="303"/>
      <c r="F871" s="303"/>
      <c r="G871" s="572"/>
      <c r="H871" s="572"/>
      <c r="I871" s="301"/>
      <c r="J871" s="301"/>
      <c r="K871" s="301"/>
      <c r="L871" s="275"/>
    </row>
    <row r="872" spans="1:12" s="159" customFormat="1" ht="12.75" hidden="1" customHeight="1">
      <c r="A872" s="275"/>
      <c r="B872" s="301"/>
      <c r="C872" s="302"/>
      <c r="D872" s="303"/>
      <c r="E872" s="303"/>
      <c r="F872" s="303"/>
      <c r="G872" s="572"/>
      <c r="H872" s="572"/>
      <c r="I872" s="301"/>
      <c r="J872" s="301"/>
      <c r="K872" s="301"/>
      <c r="L872" s="275"/>
    </row>
    <row r="873" spans="1:12" s="159" customFormat="1" ht="12.75" hidden="1" customHeight="1">
      <c r="A873" s="275"/>
      <c r="B873" s="301"/>
      <c r="C873" s="302"/>
      <c r="D873" s="303"/>
      <c r="E873" s="303"/>
      <c r="F873" s="303"/>
      <c r="G873" s="572"/>
      <c r="H873" s="572"/>
      <c r="I873" s="301"/>
      <c r="J873" s="301"/>
      <c r="K873" s="301"/>
      <c r="L873" s="275"/>
    </row>
    <row r="874" spans="1:12" s="159" customFormat="1" ht="12.75" hidden="1" customHeight="1">
      <c r="A874" s="275"/>
      <c r="B874" s="301"/>
      <c r="C874" s="302"/>
      <c r="D874" s="303"/>
      <c r="E874" s="303"/>
      <c r="F874" s="303"/>
      <c r="G874" s="572"/>
      <c r="H874" s="572"/>
      <c r="I874" s="301"/>
      <c r="J874" s="301"/>
      <c r="K874" s="301"/>
      <c r="L874" s="275"/>
    </row>
    <row r="875" spans="1:12" s="159" customFormat="1" ht="12.75" hidden="1" customHeight="1">
      <c r="A875" s="275"/>
      <c r="B875" s="301"/>
      <c r="C875" s="302"/>
      <c r="D875" s="303"/>
      <c r="E875" s="303"/>
      <c r="F875" s="303"/>
      <c r="G875" s="572"/>
      <c r="H875" s="572"/>
      <c r="I875" s="301"/>
      <c r="J875" s="301"/>
      <c r="K875" s="301"/>
      <c r="L875" s="275"/>
    </row>
    <row r="876" spans="1:12" s="159" customFormat="1" ht="12.75" hidden="1" customHeight="1">
      <c r="A876" s="275"/>
      <c r="B876" s="301"/>
      <c r="C876" s="302"/>
      <c r="D876" s="303"/>
      <c r="E876" s="303"/>
      <c r="F876" s="303"/>
      <c r="G876" s="572"/>
      <c r="H876" s="572"/>
      <c r="I876" s="301"/>
      <c r="J876" s="301"/>
      <c r="K876" s="301"/>
      <c r="L876" s="275"/>
    </row>
    <row r="877" spans="1:12" s="159" customFormat="1" ht="12.75" hidden="1" customHeight="1">
      <c r="A877" s="275"/>
      <c r="B877" s="301"/>
      <c r="C877" s="302"/>
      <c r="D877" s="303"/>
      <c r="E877" s="303"/>
      <c r="F877" s="303"/>
      <c r="G877" s="572"/>
      <c r="H877" s="572"/>
      <c r="I877" s="301"/>
      <c r="J877" s="301"/>
      <c r="K877" s="301"/>
      <c r="L877" s="275"/>
    </row>
    <row r="878" spans="1:12" s="159" customFormat="1" ht="12.75" hidden="1" customHeight="1">
      <c r="A878" s="275"/>
      <c r="B878" s="301"/>
      <c r="C878" s="302"/>
      <c r="D878" s="303"/>
      <c r="E878" s="303"/>
      <c r="F878" s="303"/>
      <c r="G878" s="572"/>
      <c r="H878" s="572"/>
      <c r="I878" s="301"/>
      <c r="J878" s="301"/>
      <c r="K878" s="301"/>
      <c r="L878" s="275"/>
    </row>
    <row r="879" spans="1:12" s="159" customFormat="1" ht="12.75" hidden="1" customHeight="1">
      <c r="A879" s="275"/>
      <c r="B879" s="301"/>
      <c r="C879" s="302"/>
      <c r="D879" s="303"/>
      <c r="E879" s="303"/>
      <c r="F879" s="303"/>
      <c r="G879" s="572"/>
      <c r="H879" s="572"/>
      <c r="I879" s="301"/>
      <c r="J879" s="301"/>
      <c r="K879" s="301"/>
      <c r="L879" s="275"/>
    </row>
    <row r="880" spans="1:12" s="159" customFormat="1" ht="12.75" hidden="1" customHeight="1">
      <c r="A880" s="275"/>
      <c r="B880" s="301"/>
      <c r="C880" s="302"/>
      <c r="D880" s="303"/>
      <c r="E880" s="303"/>
      <c r="F880" s="303"/>
      <c r="G880" s="572"/>
      <c r="H880" s="572"/>
      <c r="I880" s="301"/>
      <c r="J880" s="301"/>
      <c r="K880" s="301"/>
      <c r="L880" s="275"/>
    </row>
    <row r="881" spans="1:12" s="159" customFormat="1" ht="12.75" hidden="1" customHeight="1">
      <c r="A881" s="275"/>
      <c r="B881" s="301"/>
      <c r="C881" s="302"/>
      <c r="D881" s="303"/>
      <c r="E881" s="303"/>
      <c r="F881" s="303"/>
      <c r="G881" s="572"/>
      <c r="H881" s="572"/>
      <c r="I881" s="301"/>
      <c r="J881" s="301"/>
      <c r="K881" s="301"/>
      <c r="L881" s="275"/>
    </row>
    <row r="882" spans="1:12" s="159" customFormat="1" ht="12.75" hidden="1" customHeight="1">
      <c r="A882" s="275"/>
      <c r="B882" s="301"/>
      <c r="C882" s="302"/>
      <c r="D882" s="303"/>
      <c r="E882" s="303"/>
      <c r="F882" s="303"/>
      <c r="G882" s="572"/>
      <c r="H882" s="572"/>
      <c r="I882" s="301"/>
      <c r="J882" s="301"/>
      <c r="K882" s="301"/>
      <c r="L882" s="275"/>
    </row>
    <row r="883" spans="1:12" s="159" customFormat="1" ht="12.75" hidden="1" customHeight="1">
      <c r="A883" s="275"/>
      <c r="B883" s="301"/>
      <c r="C883" s="302"/>
      <c r="D883" s="303"/>
      <c r="E883" s="303"/>
      <c r="F883" s="303"/>
      <c r="G883" s="572"/>
      <c r="H883" s="572"/>
      <c r="I883" s="301"/>
      <c r="J883" s="301"/>
      <c r="K883" s="301"/>
      <c r="L883" s="275"/>
    </row>
    <row r="884" spans="1:12" s="159" customFormat="1" ht="12.75" hidden="1" customHeight="1">
      <c r="A884" s="275"/>
      <c r="B884" s="301"/>
      <c r="C884" s="302"/>
      <c r="D884" s="303"/>
      <c r="E884" s="303"/>
      <c r="F884" s="303"/>
      <c r="G884" s="572"/>
      <c r="H884" s="572"/>
      <c r="I884" s="301"/>
      <c r="J884" s="301"/>
      <c r="K884" s="301"/>
      <c r="L884" s="275"/>
    </row>
    <row r="885" spans="1:12" s="159" customFormat="1" ht="12.75" hidden="1" customHeight="1">
      <c r="A885" s="275"/>
      <c r="B885" s="301"/>
      <c r="C885" s="302"/>
      <c r="D885" s="303"/>
      <c r="E885" s="303"/>
      <c r="F885" s="303"/>
      <c r="G885" s="572"/>
      <c r="H885" s="572"/>
      <c r="I885" s="301"/>
      <c r="J885" s="301"/>
      <c r="K885" s="301"/>
      <c r="L885" s="275"/>
    </row>
    <row r="886" spans="1:12" s="159" customFormat="1" ht="12.75" hidden="1" customHeight="1">
      <c r="A886" s="275"/>
      <c r="B886" s="301"/>
      <c r="C886" s="302"/>
      <c r="D886" s="303"/>
      <c r="E886" s="303"/>
      <c r="F886" s="303"/>
      <c r="G886" s="572"/>
      <c r="H886" s="572"/>
      <c r="I886" s="301"/>
      <c r="J886" s="301"/>
      <c r="K886" s="301"/>
      <c r="L886" s="275"/>
    </row>
    <row r="887" spans="1:12" s="159" customFormat="1" ht="12.75" hidden="1" customHeight="1">
      <c r="A887" s="275"/>
      <c r="B887" s="301"/>
      <c r="C887" s="302"/>
      <c r="D887" s="303"/>
      <c r="E887" s="303"/>
      <c r="F887" s="303"/>
      <c r="G887" s="572"/>
      <c r="H887" s="572"/>
      <c r="I887" s="301"/>
      <c r="J887" s="301"/>
      <c r="K887" s="301"/>
      <c r="L887" s="275"/>
    </row>
    <row r="888" spans="1:12" s="159" customFormat="1" ht="12.75" hidden="1" customHeight="1">
      <c r="A888" s="275"/>
      <c r="B888" s="301"/>
      <c r="C888" s="302"/>
      <c r="D888" s="303"/>
      <c r="E888" s="303"/>
      <c r="F888" s="303"/>
      <c r="G888" s="572"/>
      <c r="H888" s="572"/>
      <c r="I888" s="301"/>
      <c r="J888" s="301"/>
      <c r="K888" s="301"/>
      <c r="L888" s="275"/>
    </row>
    <row r="889" spans="1:12" s="159" customFormat="1" ht="12.75" hidden="1" customHeight="1">
      <c r="A889" s="275"/>
      <c r="B889" s="301"/>
      <c r="C889" s="302"/>
      <c r="D889" s="303"/>
      <c r="E889" s="303"/>
      <c r="F889" s="303"/>
      <c r="G889" s="572"/>
      <c r="H889" s="572"/>
      <c r="I889" s="301"/>
      <c r="J889" s="301"/>
      <c r="K889" s="301"/>
      <c r="L889" s="275"/>
    </row>
    <row r="890" spans="1:12" s="159" customFormat="1" ht="12.75" hidden="1" customHeight="1">
      <c r="A890" s="275"/>
      <c r="B890" s="301"/>
      <c r="C890" s="302"/>
      <c r="D890" s="303"/>
      <c r="E890" s="303"/>
      <c r="F890" s="303"/>
      <c r="G890" s="572"/>
      <c r="H890" s="572"/>
      <c r="I890" s="301"/>
      <c r="J890" s="301"/>
      <c r="K890" s="301"/>
      <c r="L890" s="275"/>
    </row>
    <row r="891" spans="1:12" s="159" customFormat="1" ht="12.75" hidden="1" customHeight="1">
      <c r="A891" s="275"/>
      <c r="B891" s="301"/>
      <c r="C891" s="302"/>
      <c r="D891" s="303"/>
      <c r="E891" s="303"/>
      <c r="F891" s="303"/>
      <c r="G891" s="572"/>
      <c r="H891" s="572"/>
      <c r="I891" s="301"/>
      <c r="J891" s="301"/>
      <c r="K891" s="301"/>
      <c r="L891" s="275"/>
    </row>
    <row r="892" spans="1:12" s="159" customFormat="1" ht="12.75" hidden="1" customHeight="1">
      <c r="A892" s="275"/>
      <c r="B892" s="301"/>
      <c r="C892" s="302"/>
      <c r="D892" s="303"/>
      <c r="E892" s="303"/>
      <c r="F892" s="303"/>
      <c r="G892" s="572"/>
      <c r="H892" s="572"/>
      <c r="I892" s="301"/>
      <c r="J892" s="301"/>
      <c r="K892" s="301"/>
      <c r="L892" s="275"/>
    </row>
    <row r="893" spans="1:12" s="159" customFormat="1" ht="12.75" hidden="1" customHeight="1">
      <c r="A893" s="275"/>
      <c r="B893" s="301"/>
      <c r="C893" s="302"/>
      <c r="D893" s="303"/>
      <c r="E893" s="303"/>
      <c r="F893" s="303"/>
      <c r="G893" s="572"/>
      <c r="H893" s="572"/>
      <c r="I893" s="301"/>
      <c r="J893" s="301"/>
      <c r="K893" s="301"/>
      <c r="L893" s="275"/>
    </row>
    <row r="894" spans="1:12" s="159" customFormat="1" ht="12.75" hidden="1" customHeight="1">
      <c r="A894" s="275"/>
      <c r="B894" s="301"/>
      <c r="C894" s="302"/>
      <c r="D894" s="303"/>
      <c r="E894" s="303"/>
      <c r="F894" s="303"/>
      <c r="G894" s="572"/>
      <c r="H894" s="572"/>
      <c r="I894" s="301"/>
      <c r="J894" s="301"/>
      <c r="K894" s="301"/>
      <c r="L894" s="275"/>
    </row>
    <row r="895" spans="1:12" s="159" customFormat="1" ht="12.75" hidden="1" customHeight="1">
      <c r="A895" s="275"/>
      <c r="B895" s="301"/>
      <c r="C895" s="302"/>
      <c r="D895" s="303"/>
      <c r="E895" s="303"/>
      <c r="F895" s="303"/>
      <c r="G895" s="572"/>
      <c r="H895" s="572"/>
      <c r="I895" s="301"/>
      <c r="J895" s="301"/>
      <c r="K895" s="301"/>
      <c r="L895" s="275"/>
    </row>
    <row r="896" spans="1:12" s="159" customFormat="1" ht="12.75" hidden="1" customHeight="1">
      <c r="A896" s="275"/>
      <c r="B896" s="301"/>
      <c r="C896" s="302"/>
      <c r="D896" s="303"/>
      <c r="E896" s="303"/>
      <c r="F896" s="303"/>
      <c r="G896" s="572"/>
      <c r="H896" s="572"/>
      <c r="I896" s="301"/>
      <c r="J896" s="301"/>
      <c r="K896" s="301"/>
      <c r="L896" s="275"/>
    </row>
    <row r="897" spans="1:12" s="159" customFormat="1" ht="12.75" hidden="1" customHeight="1">
      <c r="A897" s="275"/>
      <c r="B897" s="301"/>
      <c r="C897" s="302"/>
      <c r="D897" s="303"/>
      <c r="E897" s="303"/>
      <c r="F897" s="303"/>
      <c r="G897" s="572"/>
      <c r="H897" s="572"/>
      <c r="I897" s="301"/>
      <c r="J897" s="301"/>
      <c r="K897" s="301"/>
      <c r="L897" s="275"/>
    </row>
    <row r="898" spans="1:12" s="159" customFormat="1" ht="12.75" hidden="1" customHeight="1">
      <c r="A898" s="275"/>
      <c r="B898" s="301"/>
      <c r="C898" s="302"/>
      <c r="D898" s="303"/>
      <c r="E898" s="303"/>
      <c r="F898" s="303"/>
      <c r="G898" s="572"/>
      <c r="H898" s="572"/>
      <c r="I898" s="301"/>
      <c r="J898" s="301"/>
      <c r="K898" s="301"/>
      <c r="L898" s="275"/>
    </row>
    <row r="899" spans="1:12" s="159" customFormat="1" ht="12.75" hidden="1" customHeight="1">
      <c r="A899" s="275"/>
      <c r="B899" s="301"/>
      <c r="C899" s="302"/>
      <c r="D899" s="303"/>
      <c r="E899" s="303"/>
      <c r="F899" s="303"/>
      <c r="G899" s="572"/>
      <c r="H899" s="572"/>
      <c r="I899" s="301"/>
      <c r="J899" s="301"/>
      <c r="K899" s="301"/>
      <c r="L899" s="275"/>
    </row>
    <row r="900" spans="1:12" s="159" customFormat="1" ht="12.75" hidden="1" customHeight="1">
      <c r="A900" s="275"/>
      <c r="B900" s="301"/>
      <c r="C900" s="302"/>
      <c r="D900" s="303"/>
      <c r="E900" s="303"/>
      <c r="F900" s="303"/>
      <c r="G900" s="572"/>
      <c r="H900" s="572"/>
      <c r="I900" s="301"/>
      <c r="J900" s="301"/>
      <c r="K900" s="301"/>
      <c r="L900" s="275"/>
    </row>
    <row r="901" spans="1:12" s="159" customFormat="1" ht="12.75" hidden="1" customHeight="1">
      <c r="A901" s="275"/>
      <c r="B901" s="301"/>
      <c r="C901" s="302"/>
      <c r="D901" s="303"/>
      <c r="E901" s="303"/>
      <c r="F901" s="303"/>
      <c r="G901" s="572"/>
      <c r="H901" s="572"/>
      <c r="I901" s="301"/>
      <c r="J901" s="301"/>
      <c r="K901" s="301"/>
      <c r="L901" s="275"/>
    </row>
    <row r="902" spans="1:12" s="159" customFormat="1" ht="12.75" hidden="1" customHeight="1">
      <c r="A902" s="275"/>
      <c r="B902" s="301"/>
      <c r="C902" s="302"/>
      <c r="D902" s="303"/>
      <c r="E902" s="303"/>
      <c r="F902" s="303"/>
      <c r="G902" s="572"/>
      <c r="H902" s="572"/>
      <c r="I902" s="301"/>
      <c r="J902" s="301"/>
      <c r="K902" s="301"/>
      <c r="L902" s="275"/>
    </row>
    <row r="903" spans="1:12" s="159" customFormat="1" ht="12.75" hidden="1" customHeight="1">
      <c r="A903" s="275"/>
      <c r="B903" s="301"/>
      <c r="C903" s="302"/>
      <c r="D903" s="303"/>
      <c r="E903" s="303"/>
      <c r="F903" s="303"/>
      <c r="G903" s="572"/>
      <c r="H903" s="572"/>
      <c r="I903" s="301"/>
      <c r="J903" s="301"/>
      <c r="K903" s="301"/>
      <c r="L903" s="275"/>
    </row>
    <row r="904" spans="1:12" s="159" customFormat="1" ht="12.75" hidden="1" customHeight="1">
      <c r="A904" s="275"/>
      <c r="B904" s="301"/>
      <c r="C904" s="302"/>
      <c r="D904" s="303"/>
      <c r="E904" s="303"/>
      <c r="F904" s="303"/>
      <c r="G904" s="572"/>
      <c r="H904" s="572"/>
      <c r="I904" s="301"/>
      <c r="J904" s="301"/>
      <c r="K904" s="301"/>
      <c r="L904" s="275"/>
    </row>
    <row r="905" spans="1:12" s="159" customFormat="1" ht="12.75" hidden="1" customHeight="1">
      <c r="A905" s="275"/>
      <c r="B905" s="301"/>
      <c r="C905" s="302"/>
      <c r="D905" s="303"/>
      <c r="E905" s="303"/>
      <c r="F905" s="303"/>
      <c r="G905" s="572"/>
      <c r="H905" s="572"/>
      <c r="I905" s="301"/>
      <c r="J905" s="301"/>
      <c r="K905" s="301"/>
      <c r="L905" s="275"/>
    </row>
    <row r="906" spans="1:12" s="159" customFormat="1" ht="12.75" hidden="1" customHeight="1">
      <c r="A906" s="275"/>
      <c r="B906" s="301"/>
      <c r="C906" s="302"/>
      <c r="D906" s="303"/>
      <c r="E906" s="303"/>
      <c r="F906" s="303"/>
      <c r="G906" s="572"/>
      <c r="H906" s="572"/>
      <c r="I906" s="301"/>
      <c r="J906" s="301"/>
      <c r="K906" s="301"/>
      <c r="L906" s="275"/>
    </row>
    <row r="907" spans="1:12" s="159" customFormat="1" ht="12.75" hidden="1" customHeight="1">
      <c r="A907" s="275"/>
      <c r="B907" s="301"/>
      <c r="C907" s="302"/>
      <c r="D907" s="303"/>
      <c r="E907" s="303"/>
      <c r="F907" s="303"/>
      <c r="G907" s="572"/>
      <c r="H907" s="572"/>
      <c r="I907" s="301"/>
      <c r="J907" s="301"/>
      <c r="K907" s="301"/>
      <c r="L907" s="275"/>
    </row>
    <row r="908" spans="1:12" s="159" customFormat="1" ht="12.75" hidden="1" customHeight="1">
      <c r="A908" s="275"/>
      <c r="B908" s="301"/>
      <c r="C908" s="302"/>
      <c r="D908" s="303"/>
      <c r="E908" s="303"/>
      <c r="F908" s="303"/>
      <c r="G908" s="572"/>
      <c r="H908" s="572"/>
      <c r="I908" s="301"/>
      <c r="J908" s="301"/>
      <c r="K908" s="301"/>
      <c r="L908" s="275"/>
    </row>
    <row r="909" spans="1:12" s="159" customFormat="1" ht="12.75" hidden="1" customHeight="1">
      <c r="A909" s="275"/>
      <c r="B909" s="301"/>
      <c r="C909" s="302"/>
      <c r="D909" s="303"/>
      <c r="E909" s="303"/>
      <c r="F909" s="303"/>
      <c r="G909" s="572"/>
      <c r="H909" s="572"/>
      <c r="I909" s="301"/>
      <c r="J909" s="301"/>
      <c r="K909" s="301"/>
      <c r="L909" s="275"/>
    </row>
    <row r="910" spans="1:12" s="159" customFormat="1" ht="12.75" hidden="1" customHeight="1">
      <c r="A910" s="275"/>
      <c r="B910" s="301"/>
      <c r="C910" s="302"/>
      <c r="D910" s="303"/>
      <c r="E910" s="303"/>
      <c r="F910" s="303"/>
      <c r="G910" s="572"/>
      <c r="H910" s="572"/>
      <c r="I910" s="301"/>
      <c r="J910" s="301"/>
      <c r="K910" s="301"/>
      <c r="L910" s="275"/>
    </row>
    <row r="911" spans="1:12" s="159" customFormat="1" ht="12.75" hidden="1" customHeight="1">
      <c r="A911" s="275"/>
      <c r="B911" s="301"/>
      <c r="C911" s="302"/>
      <c r="D911" s="303"/>
      <c r="E911" s="303"/>
      <c r="F911" s="303"/>
      <c r="G911" s="572"/>
      <c r="H911" s="572"/>
      <c r="I911" s="301"/>
      <c r="J911" s="301"/>
      <c r="K911" s="301"/>
      <c r="L911" s="275"/>
    </row>
    <row r="912" spans="1:12" s="159" customFormat="1" ht="12.75" hidden="1" customHeight="1">
      <c r="A912" s="275"/>
      <c r="B912" s="301"/>
      <c r="C912" s="302"/>
      <c r="D912" s="303"/>
      <c r="E912" s="303"/>
      <c r="F912" s="303"/>
      <c r="G912" s="572"/>
      <c r="H912" s="572"/>
      <c r="I912" s="301"/>
      <c r="J912" s="301"/>
      <c r="K912" s="301"/>
      <c r="L912" s="275"/>
    </row>
    <row r="913" spans="1:12" s="159" customFormat="1" ht="12.75" hidden="1" customHeight="1">
      <c r="A913" s="275"/>
      <c r="B913" s="301"/>
      <c r="C913" s="302"/>
      <c r="D913" s="303"/>
      <c r="E913" s="303"/>
      <c r="F913" s="303"/>
      <c r="G913" s="572"/>
      <c r="H913" s="572"/>
      <c r="I913" s="301"/>
      <c r="J913" s="301"/>
      <c r="K913" s="301"/>
      <c r="L913" s="275"/>
    </row>
    <row r="914" spans="1:12" s="159" customFormat="1" ht="12.75" hidden="1" customHeight="1">
      <c r="A914" s="275"/>
      <c r="B914" s="301"/>
      <c r="C914" s="302"/>
      <c r="D914" s="303"/>
      <c r="E914" s="303"/>
      <c r="F914" s="303"/>
      <c r="G914" s="572"/>
      <c r="H914" s="572"/>
      <c r="I914" s="301"/>
      <c r="J914" s="301"/>
      <c r="K914" s="301"/>
      <c r="L914" s="275"/>
    </row>
    <row r="915" spans="1:12" s="159" customFormat="1" ht="12.75" hidden="1" customHeight="1">
      <c r="A915" s="275"/>
      <c r="B915" s="301"/>
      <c r="C915" s="302"/>
      <c r="D915" s="303"/>
      <c r="E915" s="303"/>
      <c r="F915" s="303"/>
      <c r="G915" s="572"/>
      <c r="H915" s="572"/>
      <c r="I915" s="301"/>
      <c r="J915" s="301"/>
      <c r="K915" s="301"/>
      <c r="L915" s="275"/>
    </row>
    <row r="916" spans="1:12" s="159" customFormat="1" ht="12.75" hidden="1" customHeight="1">
      <c r="A916" s="275"/>
      <c r="B916" s="301"/>
      <c r="C916" s="302"/>
      <c r="D916" s="303"/>
      <c r="E916" s="303"/>
      <c r="F916" s="303"/>
      <c r="G916" s="572"/>
      <c r="H916" s="572"/>
      <c r="I916" s="301"/>
      <c r="J916" s="301"/>
      <c r="K916" s="301"/>
      <c r="L916" s="275"/>
    </row>
    <row r="917" spans="1:12" s="159" customFormat="1" ht="12.75" hidden="1" customHeight="1">
      <c r="A917" s="275"/>
      <c r="B917" s="301"/>
      <c r="C917" s="302"/>
      <c r="D917" s="303"/>
      <c r="E917" s="303"/>
      <c r="F917" s="303"/>
      <c r="G917" s="572"/>
      <c r="H917" s="572"/>
      <c r="I917" s="301"/>
      <c r="J917" s="301"/>
      <c r="K917" s="301"/>
      <c r="L917" s="275"/>
    </row>
    <row r="918" spans="1:12" s="159" customFormat="1" ht="12.75" hidden="1" customHeight="1">
      <c r="A918" s="275"/>
      <c r="B918" s="301"/>
      <c r="C918" s="302"/>
      <c r="D918" s="303"/>
      <c r="E918" s="303"/>
      <c r="F918" s="303"/>
      <c r="G918" s="572"/>
      <c r="H918" s="572"/>
      <c r="I918" s="301"/>
      <c r="J918" s="301"/>
      <c r="K918" s="301"/>
      <c r="L918" s="275"/>
    </row>
    <row r="919" spans="1:12" s="159" customFormat="1" ht="12.75" hidden="1" customHeight="1">
      <c r="A919" s="275"/>
      <c r="B919" s="301"/>
      <c r="C919" s="302"/>
      <c r="D919" s="303"/>
      <c r="E919" s="303"/>
      <c r="F919" s="303"/>
      <c r="G919" s="572"/>
      <c r="H919" s="572"/>
      <c r="I919" s="301"/>
      <c r="J919" s="301"/>
      <c r="K919" s="301"/>
      <c r="L919" s="275"/>
    </row>
    <row r="920" spans="1:12" s="159" customFormat="1" ht="12.75" hidden="1" customHeight="1">
      <c r="A920" s="275"/>
      <c r="B920" s="301"/>
      <c r="C920" s="302"/>
      <c r="D920" s="303"/>
      <c r="E920" s="303"/>
      <c r="F920" s="303"/>
      <c r="G920" s="572"/>
      <c r="H920" s="572"/>
      <c r="I920" s="301"/>
      <c r="J920" s="301"/>
      <c r="K920" s="301"/>
      <c r="L920" s="275"/>
    </row>
    <row r="921" spans="1:12" s="159" customFormat="1" ht="12.75" hidden="1" customHeight="1">
      <c r="A921" s="275"/>
      <c r="B921" s="301"/>
      <c r="C921" s="302"/>
      <c r="D921" s="303"/>
      <c r="E921" s="303"/>
      <c r="F921" s="303"/>
      <c r="G921" s="572"/>
      <c r="H921" s="572"/>
      <c r="I921" s="301"/>
      <c r="J921" s="301"/>
      <c r="K921" s="301"/>
      <c r="L921" s="275"/>
    </row>
    <row r="922" spans="1:12" s="159" customFormat="1" ht="12.75" hidden="1" customHeight="1">
      <c r="A922" s="275"/>
      <c r="B922" s="301"/>
      <c r="C922" s="302"/>
      <c r="D922" s="303"/>
      <c r="E922" s="303"/>
      <c r="F922" s="303"/>
      <c r="G922" s="572"/>
      <c r="H922" s="572"/>
      <c r="I922" s="301"/>
      <c r="J922" s="301"/>
      <c r="K922" s="301"/>
      <c r="L922" s="275"/>
    </row>
    <row r="923" spans="1:12" s="159" customFormat="1" ht="12.75" hidden="1" customHeight="1">
      <c r="A923" s="275"/>
      <c r="B923" s="301"/>
      <c r="C923" s="302"/>
      <c r="D923" s="303"/>
      <c r="E923" s="303"/>
      <c r="F923" s="303"/>
      <c r="G923" s="572"/>
      <c r="H923" s="572"/>
      <c r="I923" s="301"/>
      <c r="J923" s="301"/>
      <c r="K923" s="301"/>
      <c r="L923" s="275"/>
    </row>
    <row r="924" spans="1:12" s="159" customFormat="1" ht="12.75" hidden="1" customHeight="1">
      <c r="A924" s="275"/>
      <c r="B924" s="301"/>
      <c r="C924" s="302"/>
      <c r="D924" s="303"/>
      <c r="E924" s="303"/>
      <c r="F924" s="303"/>
      <c r="G924" s="572"/>
      <c r="H924" s="572"/>
      <c r="I924" s="301"/>
      <c r="J924" s="301"/>
      <c r="K924" s="301"/>
      <c r="L924" s="275"/>
    </row>
    <row r="925" spans="1:12" s="159" customFormat="1" ht="12.75" hidden="1" customHeight="1">
      <c r="A925" s="275"/>
      <c r="B925" s="301"/>
      <c r="C925" s="302"/>
      <c r="D925" s="303"/>
      <c r="E925" s="303"/>
      <c r="F925" s="303"/>
      <c r="G925" s="572"/>
      <c r="H925" s="572"/>
      <c r="I925" s="301"/>
      <c r="J925" s="301"/>
      <c r="K925" s="301"/>
      <c r="L925" s="275"/>
    </row>
    <row r="926" spans="1:12" s="159" customFormat="1" ht="12.75" hidden="1" customHeight="1">
      <c r="A926" s="275"/>
      <c r="B926" s="301"/>
      <c r="C926" s="302"/>
      <c r="D926" s="303"/>
      <c r="E926" s="303"/>
      <c r="F926" s="303"/>
      <c r="G926" s="572"/>
      <c r="H926" s="572"/>
      <c r="I926" s="301"/>
      <c r="J926" s="301"/>
      <c r="K926" s="301"/>
      <c r="L926" s="275"/>
    </row>
    <row r="927" spans="1:12" s="159" customFormat="1" ht="12.75" hidden="1" customHeight="1">
      <c r="A927" s="275"/>
      <c r="B927" s="301"/>
      <c r="C927" s="302"/>
      <c r="D927" s="303"/>
      <c r="E927" s="303"/>
      <c r="F927" s="303"/>
      <c r="G927" s="572"/>
      <c r="H927" s="572"/>
      <c r="I927" s="301"/>
      <c r="J927" s="301"/>
      <c r="K927" s="301"/>
      <c r="L927" s="275"/>
    </row>
    <row r="928" spans="1:12" s="159" customFormat="1" ht="12.75" hidden="1" customHeight="1">
      <c r="A928" s="275"/>
      <c r="B928" s="301"/>
      <c r="C928" s="302"/>
      <c r="D928" s="303"/>
      <c r="E928" s="303"/>
      <c r="F928" s="303"/>
      <c r="G928" s="572"/>
      <c r="H928" s="572"/>
      <c r="I928" s="301"/>
      <c r="J928" s="301"/>
      <c r="K928" s="301"/>
      <c r="L928" s="275"/>
    </row>
    <row r="929" spans="1:12" s="159" customFormat="1" ht="12.75" hidden="1" customHeight="1">
      <c r="A929" s="275"/>
      <c r="B929" s="301"/>
      <c r="C929" s="302"/>
      <c r="D929" s="303"/>
      <c r="E929" s="303"/>
      <c r="F929" s="303"/>
      <c r="G929" s="572"/>
      <c r="H929" s="572"/>
      <c r="I929" s="301"/>
      <c r="J929" s="301"/>
      <c r="K929" s="301"/>
      <c r="L929" s="275"/>
    </row>
    <row r="930" spans="1:12" s="159" customFormat="1" ht="12.75" hidden="1" customHeight="1">
      <c r="A930" s="275"/>
      <c r="B930" s="301"/>
      <c r="C930" s="302"/>
      <c r="D930" s="303"/>
      <c r="E930" s="303"/>
      <c r="F930" s="303"/>
      <c r="G930" s="572"/>
      <c r="H930" s="572"/>
      <c r="I930" s="301"/>
      <c r="J930" s="301"/>
      <c r="K930" s="301"/>
      <c r="L930" s="275"/>
    </row>
    <row r="931" spans="1:12" s="159" customFormat="1" ht="12.75" hidden="1" customHeight="1">
      <c r="A931" s="275"/>
      <c r="B931" s="301"/>
      <c r="C931" s="302"/>
      <c r="D931" s="303"/>
      <c r="E931" s="303"/>
      <c r="F931" s="303"/>
      <c r="G931" s="572"/>
      <c r="H931" s="572"/>
      <c r="I931" s="301"/>
      <c r="J931" s="301"/>
      <c r="K931" s="301"/>
      <c r="L931" s="275"/>
    </row>
    <row r="932" spans="1:12" s="159" customFormat="1" ht="12.75" hidden="1" customHeight="1">
      <c r="A932" s="275"/>
      <c r="B932" s="301"/>
      <c r="C932" s="302"/>
      <c r="D932" s="303"/>
      <c r="E932" s="303"/>
      <c r="F932" s="303"/>
      <c r="G932" s="572"/>
      <c r="H932" s="572"/>
      <c r="I932" s="301"/>
      <c r="J932" s="301"/>
      <c r="K932" s="301"/>
      <c r="L932" s="275"/>
    </row>
    <row r="933" spans="1:12" s="159" customFormat="1" ht="12.75" hidden="1" customHeight="1">
      <c r="A933" s="275"/>
      <c r="B933" s="301"/>
      <c r="C933" s="302"/>
      <c r="D933" s="303"/>
      <c r="E933" s="303"/>
      <c r="F933" s="303"/>
      <c r="G933" s="572"/>
      <c r="H933" s="572"/>
      <c r="I933" s="301"/>
      <c r="J933" s="301"/>
      <c r="K933" s="301"/>
      <c r="L933" s="275"/>
    </row>
    <row r="934" spans="1:12" s="159" customFormat="1" ht="12.75" hidden="1" customHeight="1">
      <c r="A934" s="275"/>
      <c r="B934" s="301"/>
      <c r="C934" s="302"/>
      <c r="D934" s="303"/>
      <c r="E934" s="303"/>
      <c r="F934" s="303"/>
      <c r="G934" s="572"/>
      <c r="H934" s="572"/>
      <c r="I934" s="301"/>
      <c r="J934" s="301"/>
      <c r="K934" s="301"/>
      <c r="L934" s="275"/>
    </row>
    <row r="935" spans="1:12" s="159" customFormat="1" ht="12.75" hidden="1" customHeight="1">
      <c r="A935" s="275"/>
      <c r="B935" s="301"/>
      <c r="C935" s="302"/>
      <c r="D935" s="303"/>
      <c r="E935" s="303"/>
      <c r="F935" s="303"/>
      <c r="G935" s="572"/>
      <c r="H935" s="572"/>
      <c r="I935" s="301"/>
      <c r="J935" s="301"/>
      <c r="K935" s="301"/>
      <c r="L935" s="275"/>
    </row>
    <row r="936" spans="1:12" s="159" customFormat="1" ht="12.75" hidden="1" customHeight="1">
      <c r="A936" s="275"/>
      <c r="B936" s="301"/>
      <c r="C936" s="302"/>
      <c r="D936" s="303"/>
      <c r="E936" s="303"/>
      <c r="F936" s="303"/>
      <c r="G936" s="572"/>
      <c r="H936" s="572"/>
      <c r="I936" s="301"/>
      <c r="J936" s="301"/>
      <c r="K936" s="301"/>
      <c r="L936" s="275"/>
    </row>
    <row r="937" spans="1:12" s="159" customFormat="1" ht="12.75" hidden="1" customHeight="1">
      <c r="A937" s="275"/>
      <c r="B937" s="301"/>
      <c r="C937" s="302"/>
      <c r="D937" s="303"/>
      <c r="E937" s="303"/>
      <c r="F937" s="303"/>
      <c r="G937" s="572"/>
      <c r="H937" s="572"/>
      <c r="I937" s="301"/>
      <c r="J937" s="301"/>
      <c r="K937" s="301"/>
      <c r="L937" s="275"/>
    </row>
    <row r="938" spans="1:12" s="159" customFormat="1" ht="12.75" hidden="1" customHeight="1">
      <c r="A938" s="275"/>
      <c r="B938" s="301"/>
      <c r="C938" s="302"/>
      <c r="D938" s="303"/>
      <c r="E938" s="303"/>
      <c r="F938" s="303"/>
      <c r="G938" s="572"/>
      <c r="H938" s="572"/>
      <c r="I938" s="301"/>
      <c r="J938" s="301"/>
      <c r="K938" s="301"/>
      <c r="L938" s="275"/>
    </row>
    <row r="939" spans="1:12" s="159" customFormat="1" ht="12.75" hidden="1" customHeight="1">
      <c r="A939" s="275"/>
      <c r="B939" s="301"/>
      <c r="C939" s="302"/>
      <c r="D939" s="303"/>
      <c r="E939" s="303"/>
      <c r="F939" s="303"/>
      <c r="G939" s="572"/>
      <c r="H939" s="572"/>
      <c r="I939" s="301"/>
      <c r="J939" s="301"/>
      <c r="K939" s="301"/>
      <c r="L939" s="275"/>
    </row>
    <row r="940" spans="1:12" s="159" customFormat="1" ht="12.75" hidden="1" customHeight="1">
      <c r="A940" s="275"/>
      <c r="B940" s="301"/>
      <c r="C940" s="302"/>
      <c r="D940" s="303"/>
      <c r="E940" s="303"/>
      <c r="F940" s="303"/>
      <c r="G940" s="572"/>
      <c r="H940" s="572"/>
      <c r="I940" s="301"/>
      <c r="J940" s="301"/>
      <c r="K940" s="301"/>
      <c r="L940" s="275"/>
    </row>
    <row r="941" spans="1:12" s="159" customFormat="1" ht="12.75" hidden="1" customHeight="1">
      <c r="A941" s="275"/>
      <c r="B941" s="301"/>
      <c r="C941" s="302"/>
      <c r="D941" s="303"/>
      <c r="E941" s="303"/>
      <c r="F941" s="303"/>
      <c r="G941" s="572"/>
      <c r="H941" s="572"/>
      <c r="I941" s="301"/>
      <c r="J941" s="301"/>
      <c r="K941" s="301"/>
      <c r="L941" s="275"/>
    </row>
    <row r="942" spans="1:12" s="159" customFormat="1" ht="12.75" hidden="1" customHeight="1">
      <c r="A942" s="275"/>
      <c r="B942" s="301"/>
      <c r="C942" s="302"/>
      <c r="D942" s="303"/>
      <c r="E942" s="303"/>
      <c r="F942" s="303"/>
      <c r="G942" s="572"/>
      <c r="H942" s="572"/>
      <c r="I942" s="301"/>
      <c r="J942" s="301"/>
      <c r="K942" s="301"/>
      <c r="L942" s="275"/>
    </row>
    <row r="943" spans="1:12" s="159" customFormat="1" ht="12.75" hidden="1" customHeight="1">
      <c r="A943" s="275"/>
      <c r="B943" s="301"/>
      <c r="C943" s="302"/>
      <c r="D943" s="303"/>
      <c r="E943" s="303"/>
      <c r="F943" s="303"/>
      <c r="G943" s="572"/>
      <c r="H943" s="572"/>
      <c r="I943" s="301"/>
      <c r="J943" s="301"/>
      <c r="K943" s="301"/>
      <c r="L943" s="275"/>
    </row>
    <row r="944" spans="1:12" s="159" customFormat="1" ht="12.75" hidden="1" customHeight="1">
      <c r="A944" s="275"/>
      <c r="B944" s="301"/>
      <c r="C944" s="302"/>
      <c r="D944" s="303"/>
      <c r="E944" s="303"/>
      <c r="F944" s="303"/>
      <c r="G944" s="572"/>
      <c r="H944" s="572"/>
      <c r="I944" s="301"/>
      <c r="J944" s="301"/>
      <c r="K944" s="301"/>
      <c r="L944" s="275"/>
    </row>
    <row r="945" spans="1:12" s="159" customFormat="1" ht="12.75" hidden="1" customHeight="1">
      <c r="A945" s="275"/>
      <c r="B945" s="301"/>
      <c r="C945" s="302"/>
      <c r="D945" s="303"/>
      <c r="E945" s="303"/>
      <c r="F945" s="303"/>
      <c r="G945" s="572"/>
      <c r="H945" s="572"/>
      <c r="I945" s="301"/>
      <c r="J945" s="301"/>
      <c r="K945" s="301"/>
      <c r="L945" s="275"/>
    </row>
    <row r="946" spans="1:12" s="159" customFormat="1" ht="12.75" hidden="1" customHeight="1">
      <c r="A946" s="275"/>
      <c r="B946" s="301"/>
      <c r="C946" s="302"/>
      <c r="D946" s="303"/>
      <c r="E946" s="303"/>
      <c r="F946" s="303"/>
      <c r="G946" s="572"/>
      <c r="H946" s="572"/>
      <c r="I946" s="301"/>
      <c r="J946" s="301"/>
      <c r="K946" s="301"/>
      <c r="L946" s="275"/>
    </row>
    <row r="947" spans="1:12" s="159" customFormat="1" ht="12.75" hidden="1" customHeight="1">
      <c r="A947" s="275"/>
      <c r="B947" s="301"/>
      <c r="C947" s="302"/>
      <c r="D947" s="303"/>
      <c r="E947" s="303"/>
      <c r="F947" s="303"/>
      <c r="G947" s="572"/>
      <c r="H947" s="572"/>
      <c r="I947" s="301"/>
      <c r="J947" s="301"/>
      <c r="K947" s="301"/>
      <c r="L947" s="275"/>
    </row>
    <row r="948" spans="1:12" s="159" customFormat="1" ht="12.75" hidden="1" customHeight="1">
      <c r="A948" s="275"/>
      <c r="B948" s="301"/>
      <c r="C948" s="302"/>
      <c r="D948" s="303"/>
      <c r="E948" s="303"/>
      <c r="F948" s="303"/>
      <c r="G948" s="572"/>
      <c r="H948" s="572"/>
      <c r="I948" s="301"/>
      <c r="J948" s="301"/>
      <c r="K948" s="301"/>
      <c r="L948" s="275"/>
    </row>
    <row r="949" spans="1:12" s="159" customFormat="1" ht="12.75" hidden="1" customHeight="1">
      <c r="A949" s="275"/>
      <c r="B949" s="301"/>
      <c r="C949" s="302"/>
      <c r="D949" s="303"/>
      <c r="E949" s="303"/>
      <c r="F949" s="303"/>
      <c r="G949" s="572"/>
      <c r="H949" s="572"/>
      <c r="I949" s="301"/>
      <c r="J949" s="301"/>
      <c r="K949" s="301"/>
      <c r="L949" s="275"/>
    </row>
    <row r="950" spans="1:12" s="159" customFormat="1" ht="12.75" hidden="1" customHeight="1">
      <c r="A950" s="275"/>
      <c r="B950" s="301"/>
      <c r="C950" s="302"/>
      <c r="D950" s="303"/>
      <c r="E950" s="303"/>
      <c r="F950" s="303"/>
      <c r="G950" s="572"/>
      <c r="H950" s="572"/>
      <c r="I950" s="301"/>
      <c r="J950" s="301"/>
      <c r="K950" s="301"/>
      <c r="L950" s="275"/>
    </row>
    <row r="951" spans="1:12" s="159" customFormat="1" ht="12.75" hidden="1" customHeight="1">
      <c r="A951" s="275"/>
      <c r="B951" s="301"/>
      <c r="C951" s="302"/>
      <c r="D951" s="303"/>
      <c r="E951" s="303"/>
      <c r="F951" s="303"/>
      <c r="G951" s="572"/>
      <c r="H951" s="572"/>
      <c r="I951" s="301"/>
      <c r="J951" s="301"/>
      <c r="K951" s="301"/>
      <c r="L951" s="275"/>
    </row>
    <row r="952" spans="1:12" s="159" customFormat="1" ht="12.75" hidden="1" customHeight="1">
      <c r="A952" s="275"/>
      <c r="B952" s="301"/>
      <c r="C952" s="302"/>
      <c r="D952" s="303"/>
      <c r="E952" s="303"/>
      <c r="F952" s="303"/>
      <c r="G952" s="572"/>
      <c r="H952" s="572"/>
      <c r="I952" s="301"/>
      <c r="J952" s="301"/>
      <c r="K952" s="301"/>
      <c r="L952" s="275"/>
    </row>
    <row r="953" spans="1:12" s="159" customFormat="1" ht="12.75" hidden="1" customHeight="1">
      <c r="A953" s="275"/>
      <c r="B953" s="301"/>
      <c r="C953" s="302"/>
      <c r="D953" s="303"/>
      <c r="E953" s="303"/>
      <c r="F953" s="303"/>
      <c r="G953" s="572"/>
      <c r="H953" s="572"/>
      <c r="I953" s="301"/>
      <c r="J953" s="301"/>
      <c r="K953" s="301"/>
      <c r="L953" s="275"/>
    </row>
    <row r="954" spans="1:12" s="159" customFormat="1" ht="12.75" hidden="1" customHeight="1">
      <c r="A954" s="275"/>
      <c r="B954" s="301"/>
      <c r="C954" s="302"/>
      <c r="D954" s="303"/>
      <c r="E954" s="303"/>
      <c r="F954" s="303"/>
      <c r="G954" s="572"/>
      <c r="H954" s="572"/>
      <c r="I954" s="301"/>
      <c r="J954" s="301"/>
      <c r="K954" s="301"/>
      <c r="L954" s="275"/>
    </row>
    <row r="955" spans="1:12" s="159" customFormat="1" ht="12.75" hidden="1" customHeight="1">
      <c r="A955" s="275"/>
      <c r="B955" s="301"/>
      <c r="C955" s="302"/>
      <c r="D955" s="303"/>
      <c r="E955" s="303"/>
      <c r="F955" s="303"/>
      <c r="G955" s="572"/>
      <c r="H955" s="572"/>
      <c r="I955" s="301"/>
      <c r="J955" s="301"/>
      <c r="K955" s="301"/>
      <c r="L955" s="275"/>
    </row>
    <row r="956" spans="1:12" s="159" customFormat="1" ht="12.75" hidden="1" customHeight="1">
      <c r="A956" s="275"/>
      <c r="B956" s="301"/>
      <c r="C956" s="302"/>
      <c r="D956" s="303"/>
      <c r="E956" s="303"/>
      <c r="F956" s="303"/>
      <c r="G956" s="572"/>
      <c r="H956" s="572"/>
      <c r="I956" s="301"/>
      <c r="J956" s="301"/>
      <c r="K956" s="301"/>
      <c r="L956" s="275"/>
    </row>
    <row r="957" spans="1:12" s="159" customFormat="1" ht="12.75" hidden="1" customHeight="1">
      <c r="A957" s="275"/>
      <c r="B957" s="301"/>
      <c r="C957" s="302"/>
      <c r="D957" s="303"/>
      <c r="E957" s="303"/>
      <c r="F957" s="303"/>
      <c r="G957" s="572"/>
      <c r="H957" s="572"/>
      <c r="I957" s="301"/>
      <c r="J957" s="301"/>
      <c r="K957" s="301"/>
      <c r="L957" s="275"/>
    </row>
    <row r="958" spans="1:12" s="159" customFormat="1" ht="12.75" hidden="1" customHeight="1">
      <c r="A958" s="275"/>
      <c r="B958" s="301"/>
      <c r="C958" s="302"/>
      <c r="D958" s="303"/>
      <c r="E958" s="303"/>
      <c r="F958" s="303"/>
      <c r="G958" s="572"/>
      <c r="H958" s="572"/>
      <c r="I958" s="301"/>
      <c r="J958" s="301"/>
      <c r="K958" s="301"/>
      <c r="L958" s="275"/>
    </row>
    <row r="959" spans="1:12" s="159" customFormat="1" ht="12.75" hidden="1" customHeight="1">
      <c r="A959" s="275"/>
      <c r="B959" s="301"/>
      <c r="C959" s="302"/>
      <c r="D959" s="303"/>
      <c r="E959" s="303"/>
      <c r="F959" s="303"/>
      <c r="G959" s="572"/>
      <c r="H959" s="572"/>
      <c r="I959" s="301"/>
      <c r="J959" s="301"/>
      <c r="K959" s="301"/>
      <c r="L959" s="275"/>
    </row>
    <row r="960" spans="1:12" s="159" customFormat="1" ht="12.75" hidden="1" customHeight="1">
      <c r="A960" s="275"/>
      <c r="B960" s="301"/>
      <c r="C960" s="302"/>
      <c r="D960" s="303"/>
      <c r="E960" s="303"/>
      <c r="F960" s="303"/>
      <c r="G960" s="572"/>
      <c r="H960" s="572"/>
      <c r="I960" s="301"/>
      <c r="J960" s="301"/>
      <c r="K960" s="301"/>
      <c r="L960" s="275"/>
    </row>
    <row r="961" spans="1:12" s="159" customFormat="1" ht="12.75" hidden="1" customHeight="1">
      <c r="A961" s="275"/>
      <c r="B961" s="301"/>
      <c r="C961" s="302"/>
      <c r="D961" s="303"/>
      <c r="E961" s="303"/>
      <c r="F961" s="303"/>
      <c r="G961" s="572"/>
      <c r="H961" s="572"/>
      <c r="I961" s="301"/>
      <c r="J961" s="301"/>
      <c r="K961" s="301"/>
      <c r="L961" s="275"/>
    </row>
    <row r="962" spans="1:12" s="159" customFormat="1" ht="12.75" hidden="1" customHeight="1">
      <c r="A962" s="275"/>
      <c r="B962" s="301"/>
      <c r="C962" s="302"/>
      <c r="D962" s="303"/>
      <c r="E962" s="303"/>
      <c r="F962" s="303"/>
      <c r="G962" s="572"/>
      <c r="H962" s="572"/>
      <c r="I962" s="301"/>
      <c r="J962" s="301"/>
      <c r="K962" s="301"/>
      <c r="L962" s="275"/>
    </row>
    <row r="963" spans="1:12" s="159" customFormat="1" ht="12.75" hidden="1" customHeight="1">
      <c r="A963" s="275"/>
      <c r="B963" s="301"/>
      <c r="C963" s="302"/>
      <c r="D963" s="303"/>
      <c r="E963" s="303"/>
      <c r="F963" s="303"/>
      <c r="G963" s="572"/>
      <c r="H963" s="572"/>
      <c r="I963" s="301"/>
      <c r="J963" s="301"/>
      <c r="K963" s="301"/>
      <c r="L963" s="275"/>
    </row>
    <row r="964" spans="1:12" s="159" customFormat="1" ht="12.75" hidden="1" customHeight="1">
      <c r="A964" s="275"/>
      <c r="B964" s="301"/>
      <c r="C964" s="302"/>
      <c r="D964" s="303"/>
      <c r="E964" s="303"/>
      <c r="F964" s="303"/>
      <c r="G964" s="572"/>
      <c r="H964" s="572"/>
      <c r="I964" s="301"/>
      <c r="J964" s="301"/>
      <c r="K964" s="301"/>
      <c r="L964" s="275"/>
    </row>
    <row r="965" spans="1:12" s="159" customFormat="1" ht="12.75" hidden="1" customHeight="1">
      <c r="A965" s="275"/>
      <c r="B965" s="301"/>
      <c r="C965" s="302"/>
      <c r="D965" s="303"/>
      <c r="E965" s="303"/>
      <c r="F965" s="303"/>
      <c r="G965" s="572"/>
      <c r="H965" s="572"/>
      <c r="I965" s="301"/>
      <c r="J965" s="301"/>
      <c r="K965" s="301"/>
      <c r="L965" s="275"/>
    </row>
    <row r="966" spans="1:12" s="159" customFormat="1" ht="12.75" hidden="1" customHeight="1">
      <c r="A966" s="275"/>
      <c r="B966" s="301"/>
      <c r="C966" s="302"/>
      <c r="D966" s="303"/>
      <c r="E966" s="303"/>
      <c r="F966" s="303"/>
      <c r="G966" s="572"/>
      <c r="H966" s="572"/>
      <c r="I966" s="301"/>
      <c r="J966" s="301"/>
      <c r="K966" s="301"/>
      <c r="L966" s="275"/>
    </row>
    <row r="967" spans="1:12" s="159" customFormat="1" ht="12.75" hidden="1" customHeight="1">
      <c r="A967" s="275"/>
      <c r="B967" s="301"/>
      <c r="C967" s="302"/>
      <c r="D967" s="303"/>
      <c r="E967" s="303"/>
      <c r="F967" s="303"/>
      <c r="G967" s="572"/>
      <c r="H967" s="572"/>
      <c r="I967" s="301"/>
      <c r="J967" s="301"/>
      <c r="K967" s="301"/>
      <c r="L967" s="275"/>
    </row>
    <row r="968" spans="1:12" s="159" customFormat="1" ht="12.75" hidden="1" customHeight="1">
      <c r="A968" s="275"/>
      <c r="B968" s="301"/>
      <c r="C968" s="302"/>
      <c r="D968" s="303"/>
      <c r="E968" s="303"/>
      <c r="F968" s="303"/>
      <c r="G968" s="572"/>
      <c r="H968" s="572"/>
      <c r="I968" s="301"/>
      <c r="J968" s="301"/>
      <c r="K968" s="301"/>
      <c r="L968" s="275"/>
    </row>
    <row r="969" spans="1:12" s="159" customFormat="1" ht="12.75" hidden="1" customHeight="1">
      <c r="A969" s="275"/>
      <c r="B969" s="301"/>
      <c r="C969" s="302"/>
      <c r="D969" s="303"/>
      <c r="E969" s="303"/>
      <c r="F969" s="303"/>
      <c r="G969" s="572"/>
      <c r="H969" s="572"/>
      <c r="I969" s="301"/>
      <c r="J969" s="301"/>
      <c r="K969" s="301"/>
      <c r="L969" s="275"/>
    </row>
    <row r="970" spans="1:12" s="159" customFormat="1" ht="12.75" hidden="1" customHeight="1">
      <c r="A970" s="275"/>
      <c r="B970" s="301"/>
      <c r="C970" s="302"/>
      <c r="D970" s="303"/>
      <c r="E970" s="303"/>
      <c r="F970" s="303"/>
      <c r="G970" s="572"/>
      <c r="H970" s="572"/>
      <c r="I970" s="301"/>
      <c r="J970" s="301"/>
      <c r="K970" s="301"/>
      <c r="L970" s="275"/>
    </row>
    <row r="971" spans="1:12" s="159" customFormat="1" ht="12.75" hidden="1" customHeight="1">
      <c r="A971" s="275"/>
      <c r="B971" s="301"/>
      <c r="C971" s="302"/>
      <c r="D971" s="303"/>
      <c r="E971" s="303"/>
      <c r="F971" s="303"/>
      <c r="G971" s="572"/>
      <c r="H971" s="572"/>
      <c r="I971" s="301"/>
      <c r="J971" s="301"/>
      <c r="K971" s="301"/>
      <c r="L971" s="275"/>
    </row>
    <row r="972" spans="1:12" s="159" customFormat="1" ht="12.75" hidden="1" customHeight="1">
      <c r="A972" s="275"/>
      <c r="B972" s="301"/>
      <c r="C972" s="302"/>
      <c r="D972" s="303"/>
      <c r="E972" s="303"/>
      <c r="F972" s="303"/>
      <c r="G972" s="572"/>
      <c r="H972" s="572"/>
      <c r="I972" s="301"/>
      <c r="J972" s="301"/>
      <c r="K972" s="301"/>
      <c r="L972" s="275"/>
    </row>
    <row r="973" spans="1:12" s="159" customFormat="1" ht="12.75" hidden="1" customHeight="1">
      <c r="A973" s="275"/>
      <c r="B973" s="301"/>
      <c r="C973" s="302"/>
      <c r="D973" s="303"/>
      <c r="E973" s="303"/>
      <c r="F973" s="303"/>
      <c r="G973" s="572"/>
      <c r="H973" s="572"/>
      <c r="I973" s="301"/>
      <c r="J973" s="301"/>
      <c r="K973" s="301"/>
      <c r="L973" s="275"/>
    </row>
    <row r="974" spans="1:12" s="159" customFormat="1" ht="12.75" hidden="1" customHeight="1">
      <c r="A974" s="275"/>
      <c r="B974" s="301"/>
      <c r="C974" s="302"/>
      <c r="D974" s="303"/>
      <c r="E974" s="303"/>
      <c r="F974" s="303"/>
      <c r="G974" s="572"/>
      <c r="H974" s="572"/>
      <c r="I974" s="301"/>
      <c r="J974" s="301"/>
      <c r="K974" s="301"/>
      <c r="L974" s="275"/>
    </row>
    <row r="975" spans="1:12" s="159" customFormat="1" ht="12.75" hidden="1" customHeight="1">
      <c r="A975" s="275"/>
      <c r="B975" s="301"/>
      <c r="C975" s="302"/>
      <c r="D975" s="303"/>
      <c r="E975" s="303"/>
      <c r="F975" s="303"/>
      <c r="G975" s="572"/>
      <c r="H975" s="572"/>
      <c r="I975" s="301"/>
      <c r="J975" s="301"/>
      <c r="K975" s="301"/>
      <c r="L975" s="275"/>
    </row>
    <row r="976" spans="1:12" s="159" customFormat="1" ht="12.75" hidden="1" customHeight="1">
      <c r="A976" s="275"/>
      <c r="B976" s="301"/>
      <c r="C976" s="302"/>
      <c r="D976" s="303"/>
      <c r="E976" s="303"/>
      <c r="F976" s="303"/>
      <c r="G976" s="572"/>
      <c r="H976" s="572"/>
      <c r="I976" s="301"/>
      <c r="J976" s="301"/>
      <c r="K976" s="301"/>
      <c r="L976" s="275"/>
    </row>
    <row r="977" spans="1:12" s="159" customFormat="1" ht="12.75" hidden="1" customHeight="1">
      <c r="A977" s="275"/>
      <c r="B977" s="301"/>
      <c r="C977" s="302"/>
      <c r="D977" s="303"/>
      <c r="E977" s="303"/>
      <c r="F977" s="303"/>
      <c r="G977" s="572"/>
      <c r="H977" s="572"/>
      <c r="I977" s="301"/>
      <c r="J977" s="301"/>
      <c r="K977" s="301"/>
      <c r="L977" s="275"/>
    </row>
    <row r="978" spans="1:12" s="159" customFormat="1" ht="12.75" hidden="1" customHeight="1">
      <c r="A978" s="275"/>
      <c r="B978" s="301"/>
      <c r="C978" s="302"/>
      <c r="D978" s="303"/>
      <c r="E978" s="303"/>
      <c r="F978" s="303"/>
      <c r="G978" s="572"/>
      <c r="H978" s="572"/>
      <c r="I978" s="301"/>
      <c r="J978" s="301"/>
      <c r="K978" s="301"/>
      <c r="L978" s="275"/>
    </row>
    <row r="979" spans="1:12" s="159" customFormat="1" ht="12.75" hidden="1" customHeight="1">
      <c r="A979" s="275"/>
      <c r="B979" s="301"/>
      <c r="C979" s="302"/>
      <c r="D979" s="303"/>
      <c r="E979" s="303"/>
      <c r="F979" s="303"/>
      <c r="G979" s="572"/>
      <c r="H979" s="572"/>
      <c r="I979" s="301"/>
      <c r="J979" s="301"/>
      <c r="K979" s="301"/>
      <c r="L979" s="275"/>
    </row>
    <row r="980" spans="1:12" s="159" customFormat="1" ht="12.75" hidden="1" customHeight="1">
      <c r="A980" s="275"/>
      <c r="B980" s="301"/>
      <c r="C980" s="302"/>
      <c r="D980" s="303"/>
      <c r="E980" s="303"/>
      <c r="F980" s="303"/>
      <c r="G980" s="572"/>
      <c r="H980" s="572"/>
      <c r="I980" s="301"/>
      <c r="J980" s="301"/>
      <c r="K980" s="301"/>
      <c r="L980" s="275"/>
    </row>
    <row r="981" spans="1:12" s="159" customFormat="1" ht="12.75" hidden="1" customHeight="1">
      <c r="A981" s="275"/>
      <c r="B981" s="301"/>
      <c r="C981" s="302"/>
      <c r="D981" s="303"/>
      <c r="E981" s="303"/>
      <c r="F981" s="303"/>
      <c r="G981" s="572"/>
      <c r="H981" s="572"/>
      <c r="I981" s="301"/>
      <c r="J981" s="301"/>
      <c r="K981" s="301"/>
      <c r="L981" s="275"/>
    </row>
    <row r="982" spans="1:12" s="159" customFormat="1" ht="12.75" hidden="1" customHeight="1">
      <c r="A982" s="275"/>
      <c r="B982" s="301"/>
      <c r="C982" s="302"/>
      <c r="D982" s="303"/>
      <c r="E982" s="303"/>
      <c r="F982" s="303"/>
      <c r="G982" s="572"/>
      <c r="H982" s="572"/>
      <c r="I982" s="301"/>
      <c r="J982" s="301"/>
      <c r="K982" s="301"/>
      <c r="L982" s="275"/>
    </row>
    <row r="983" spans="1:12" s="159" customFormat="1" ht="12.75" hidden="1" customHeight="1">
      <c r="A983" s="275"/>
      <c r="B983" s="301"/>
      <c r="C983" s="302"/>
      <c r="D983" s="303"/>
      <c r="E983" s="303"/>
      <c r="F983" s="303"/>
      <c r="G983" s="572"/>
      <c r="H983" s="572"/>
      <c r="I983" s="301"/>
      <c r="J983" s="301"/>
      <c r="K983" s="301"/>
      <c r="L983" s="275"/>
    </row>
    <row r="984" spans="1:12" s="159" customFormat="1" ht="12.75" hidden="1" customHeight="1">
      <c r="A984" s="275"/>
      <c r="B984" s="301"/>
      <c r="C984" s="302"/>
      <c r="D984" s="303"/>
      <c r="E984" s="303"/>
      <c r="F984" s="303"/>
      <c r="G984" s="572"/>
      <c r="H984" s="572"/>
      <c r="I984" s="301"/>
      <c r="J984" s="301"/>
      <c r="K984" s="301"/>
      <c r="L984" s="275"/>
    </row>
    <row r="985" spans="1:12" s="159" customFormat="1" ht="12.75" hidden="1" customHeight="1">
      <c r="A985" s="275"/>
      <c r="B985" s="301"/>
      <c r="C985" s="302"/>
      <c r="D985" s="303"/>
      <c r="E985" s="303"/>
      <c r="F985" s="303"/>
      <c r="G985" s="572"/>
      <c r="H985" s="572"/>
      <c r="I985" s="301"/>
      <c r="J985" s="301"/>
      <c r="K985" s="301"/>
      <c r="L985" s="275"/>
    </row>
    <row r="986" spans="1:12" s="159" customFormat="1" ht="12.75" hidden="1" customHeight="1">
      <c r="A986" s="275"/>
      <c r="B986" s="301"/>
      <c r="C986" s="302"/>
      <c r="D986" s="303"/>
      <c r="E986" s="303"/>
      <c r="F986" s="303"/>
      <c r="G986" s="572"/>
      <c r="H986" s="572"/>
      <c r="I986" s="301"/>
      <c r="J986" s="301"/>
      <c r="K986" s="301"/>
      <c r="L986" s="275"/>
    </row>
    <row r="987" spans="1:12" s="159" customFormat="1" ht="12.75" hidden="1" customHeight="1">
      <c r="A987" s="275"/>
      <c r="B987" s="301"/>
      <c r="C987" s="302"/>
      <c r="D987" s="303"/>
      <c r="E987" s="303"/>
      <c r="F987" s="303"/>
      <c r="G987" s="572"/>
      <c r="H987" s="572"/>
      <c r="I987" s="301"/>
      <c r="J987" s="301"/>
      <c r="K987" s="301"/>
      <c r="L987" s="275"/>
    </row>
    <row r="988" spans="1:12" s="159" customFormat="1" ht="12.75" hidden="1" customHeight="1">
      <c r="A988" s="275"/>
      <c r="B988" s="301"/>
      <c r="C988" s="302"/>
      <c r="D988" s="303"/>
      <c r="E988" s="303"/>
      <c r="F988" s="303"/>
      <c r="G988" s="572"/>
      <c r="H988" s="572"/>
      <c r="I988" s="301"/>
      <c r="J988" s="301"/>
      <c r="K988" s="301"/>
      <c r="L988" s="275"/>
    </row>
    <row r="989" spans="1:12" s="159" customFormat="1" ht="12.75" hidden="1" customHeight="1">
      <c r="A989" s="275"/>
      <c r="B989" s="301"/>
      <c r="C989" s="302"/>
      <c r="D989" s="303"/>
      <c r="E989" s="303"/>
      <c r="F989" s="303"/>
      <c r="G989" s="572"/>
      <c r="H989" s="572"/>
      <c r="I989" s="301"/>
      <c r="J989" s="301"/>
      <c r="K989" s="301"/>
      <c r="L989" s="275"/>
    </row>
    <row r="990" spans="1:12" s="159" customFormat="1" ht="12.75" hidden="1" customHeight="1">
      <c r="A990" s="275"/>
      <c r="B990" s="301"/>
      <c r="C990" s="302"/>
      <c r="D990" s="303"/>
      <c r="E990" s="303"/>
      <c r="F990" s="303"/>
      <c r="G990" s="572"/>
      <c r="H990" s="572"/>
      <c r="I990" s="301"/>
      <c r="J990" s="301"/>
      <c r="K990" s="301"/>
      <c r="L990" s="275"/>
    </row>
    <row r="991" spans="1:12" s="159" customFormat="1" ht="12.75" hidden="1" customHeight="1">
      <c r="A991" s="275"/>
      <c r="B991" s="301"/>
      <c r="C991" s="302"/>
      <c r="D991" s="303"/>
      <c r="E991" s="303"/>
      <c r="F991" s="303"/>
      <c r="G991" s="572"/>
      <c r="H991" s="572"/>
      <c r="I991" s="301"/>
      <c r="J991" s="301"/>
      <c r="K991" s="301"/>
      <c r="L991" s="275"/>
    </row>
    <row r="992" spans="1:12" s="159" customFormat="1" ht="12.75" hidden="1" customHeight="1">
      <c r="A992" s="275"/>
      <c r="B992" s="301"/>
      <c r="C992" s="302"/>
      <c r="D992" s="303"/>
      <c r="E992" s="303"/>
      <c r="F992" s="303"/>
      <c r="G992" s="572"/>
      <c r="H992" s="572"/>
      <c r="I992" s="301"/>
      <c r="J992" s="301"/>
      <c r="K992" s="301"/>
      <c r="L992" s="275"/>
    </row>
    <row r="993" spans="1:12" s="159" customFormat="1" ht="12.75" hidden="1" customHeight="1">
      <c r="A993" s="275"/>
      <c r="B993" s="301"/>
      <c r="C993" s="302"/>
      <c r="D993" s="303"/>
      <c r="E993" s="303"/>
      <c r="F993" s="303"/>
      <c r="G993" s="572"/>
      <c r="H993" s="572"/>
      <c r="I993" s="301"/>
      <c r="J993" s="301"/>
      <c r="K993" s="301"/>
      <c r="L993" s="275"/>
    </row>
    <row r="994" spans="1:12" s="159" customFormat="1" ht="12.75" hidden="1" customHeight="1">
      <c r="A994" s="275"/>
      <c r="B994" s="301"/>
      <c r="C994" s="302"/>
      <c r="D994" s="303"/>
      <c r="E994" s="303"/>
      <c r="F994" s="303"/>
      <c r="G994" s="572"/>
      <c r="H994" s="572"/>
      <c r="I994" s="301"/>
      <c r="J994" s="301"/>
      <c r="K994" s="301"/>
      <c r="L994" s="275"/>
    </row>
    <row r="995" spans="1:12" s="159" customFormat="1" ht="12.75" hidden="1" customHeight="1">
      <c r="A995" s="275"/>
      <c r="B995" s="301"/>
      <c r="C995" s="302"/>
      <c r="D995" s="303"/>
      <c r="E995" s="303"/>
      <c r="F995" s="303"/>
      <c r="G995" s="572"/>
      <c r="H995" s="572"/>
      <c r="I995" s="301"/>
      <c r="J995" s="301"/>
      <c r="K995" s="301"/>
      <c r="L995" s="275"/>
    </row>
    <row r="996" spans="1:12" s="159" customFormat="1" ht="12.75" hidden="1" customHeight="1">
      <c r="A996" s="275"/>
      <c r="B996" s="301"/>
      <c r="C996" s="302"/>
      <c r="D996" s="303"/>
      <c r="E996" s="303"/>
      <c r="F996" s="303"/>
      <c r="G996" s="572"/>
      <c r="H996" s="572"/>
      <c r="I996" s="301"/>
      <c r="J996" s="301"/>
      <c r="K996" s="301"/>
      <c r="L996" s="275"/>
    </row>
    <row r="997" spans="1:12" s="159" customFormat="1" ht="12.75" hidden="1" customHeight="1">
      <c r="A997" s="275"/>
      <c r="B997" s="301"/>
      <c r="C997" s="302"/>
      <c r="D997" s="303"/>
      <c r="E997" s="303"/>
      <c r="F997" s="303"/>
      <c r="G997" s="572"/>
      <c r="H997" s="572"/>
      <c r="I997" s="301"/>
      <c r="J997" s="301"/>
      <c r="K997" s="301"/>
      <c r="L997" s="275"/>
    </row>
    <row r="998" spans="1:12" s="159" customFormat="1" ht="12.75" hidden="1" customHeight="1">
      <c r="A998" s="275"/>
      <c r="B998" s="301"/>
      <c r="C998" s="302"/>
      <c r="D998" s="303"/>
      <c r="E998" s="303"/>
      <c r="F998" s="303"/>
      <c r="G998" s="572"/>
      <c r="H998" s="572"/>
      <c r="I998" s="301"/>
      <c r="J998" s="301"/>
      <c r="K998" s="301"/>
      <c r="L998" s="275"/>
    </row>
    <row r="999" spans="1:12" s="159" customFormat="1" ht="12.75" hidden="1" customHeight="1">
      <c r="A999" s="275"/>
      <c r="B999" s="301"/>
      <c r="C999" s="302"/>
      <c r="D999" s="303"/>
      <c r="E999" s="303"/>
      <c r="F999" s="303"/>
      <c r="G999" s="572"/>
      <c r="H999" s="572"/>
      <c r="I999" s="301"/>
      <c r="J999" s="301"/>
      <c r="K999" s="301"/>
      <c r="L999" s="275"/>
    </row>
    <row r="1000" spans="1:12" s="159" customFormat="1" ht="12.75" hidden="1" customHeight="1">
      <c r="A1000" s="275"/>
      <c r="B1000" s="301"/>
      <c r="C1000" s="302"/>
      <c r="D1000" s="303"/>
      <c r="E1000" s="303"/>
      <c r="F1000" s="303"/>
      <c r="G1000" s="572"/>
      <c r="H1000" s="572"/>
      <c r="I1000" s="301"/>
      <c r="J1000" s="301"/>
      <c r="K1000" s="301"/>
      <c r="L1000" s="275"/>
    </row>
    <row r="1001" spans="1:12" s="159" customFormat="1" ht="12.75" hidden="1" customHeight="1">
      <c r="A1001" s="275"/>
      <c r="B1001" s="301"/>
      <c r="C1001" s="302"/>
      <c r="D1001" s="303"/>
      <c r="E1001" s="303"/>
      <c r="F1001" s="303"/>
      <c r="G1001" s="572"/>
      <c r="H1001" s="572"/>
      <c r="I1001" s="301"/>
      <c r="J1001" s="301"/>
      <c r="K1001" s="301"/>
      <c r="L1001" s="275"/>
    </row>
    <row r="1002" spans="1:12" s="159" customFormat="1" ht="12.75" hidden="1" customHeight="1">
      <c r="A1002" s="275"/>
      <c r="B1002" s="301"/>
      <c r="C1002" s="302"/>
      <c r="D1002" s="303"/>
      <c r="E1002" s="303"/>
      <c r="F1002" s="303"/>
      <c r="G1002" s="572"/>
      <c r="H1002" s="572"/>
      <c r="I1002" s="301"/>
      <c r="J1002" s="301"/>
      <c r="K1002" s="301"/>
      <c r="L1002" s="275"/>
    </row>
    <row r="1003" spans="1:12" s="159" customFormat="1" ht="12.75" hidden="1" customHeight="1">
      <c r="A1003" s="275"/>
      <c r="B1003" s="301"/>
      <c r="C1003" s="302"/>
      <c r="D1003" s="303"/>
      <c r="E1003" s="303"/>
      <c r="F1003" s="303"/>
      <c r="G1003" s="572"/>
      <c r="H1003" s="572"/>
      <c r="I1003" s="301"/>
      <c r="J1003" s="301"/>
      <c r="K1003" s="301"/>
      <c r="L1003" s="275"/>
    </row>
    <row r="1004" spans="1:12" s="159" customFormat="1" ht="12.75" hidden="1" customHeight="1">
      <c r="A1004" s="275"/>
      <c r="B1004" s="301"/>
      <c r="C1004" s="302"/>
      <c r="D1004" s="303"/>
      <c r="E1004" s="303"/>
      <c r="F1004" s="303"/>
      <c r="G1004" s="572"/>
      <c r="H1004" s="572"/>
      <c r="I1004" s="301"/>
      <c r="J1004" s="301"/>
      <c r="K1004" s="301"/>
      <c r="L1004" s="275"/>
    </row>
    <row r="1005" spans="1:12" s="159" customFormat="1" ht="12.75" hidden="1" customHeight="1">
      <c r="A1005" s="275"/>
      <c r="B1005" s="301"/>
      <c r="C1005" s="302"/>
      <c r="D1005" s="303"/>
      <c r="E1005" s="303"/>
      <c r="F1005" s="303"/>
      <c r="G1005" s="572"/>
      <c r="H1005" s="572"/>
      <c r="I1005" s="301"/>
      <c r="J1005" s="301"/>
      <c r="K1005" s="301"/>
      <c r="L1005" s="275"/>
    </row>
    <row r="1006" spans="1:12" s="159" customFormat="1" ht="12.75" hidden="1" customHeight="1">
      <c r="A1006" s="275"/>
      <c r="B1006" s="301"/>
      <c r="C1006" s="302"/>
      <c r="D1006" s="303"/>
      <c r="E1006" s="303"/>
      <c r="F1006" s="303"/>
      <c r="G1006" s="572"/>
      <c r="H1006" s="572"/>
      <c r="I1006" s="301"/>
      <c r="J1006" s="301"/>
      <c r="K1006" s="301"/>
      <c r="L1006" s="275"/>
    </row>
    <row r="1007" spans="1:12" s="159" customFormat="1" ht="12.75" hidden="1" customHeight="1">
      <c r="A1007" s="275"/>
      <c r="B1007" s="301"/>
      <c r="C1007" s="302"/>
      <c r="D1007" s="303"/>
      <c r="E1007" s="303"/>
      <c r="F1007" s="303"/>
      <c r="G1007" s="572"/>
      <c r="H1007" s="572"/>
      <c r="I1007" s="301"/>
      <c r="J1007" s="301"/>
      <c r="K1007" s="301"/>
      <c r="L1007" s="275"/>
    </row>
    <row r="1008" spans="1:12" s="159" customFormat="1" ht="12.75" hidden="1" customHeight="1">
      <c r="A1008" s="275"/>
      <c r="B1008" s="301"/>
      <c r="C1008" s="302"/>
      <c r="D1008" s="303"/>
      <c r="E1008" s="303"/>
      <c r="F1008" s="303"/>
      <c r="G1008" s="572"/>
      <c r="H1008" s="572"/>
      <c r="I1008" s="301"/>
      <c r="J1008" s="301"/>
      <c r="K1008" s="301"/>
      <c r="L1008" s="275"/>
    </row>
    <row r="1009" spans="1:12" s="159" customFormat="1" ht="12.75" hidden="1" customHeight="1">
      <c r="A1009" s="275"/>
      <c r="B1009" s="301"/>
      <c r="C1009" s="302"/>
      <c r="D1009" s="303"/>
      <c r="E1009" s="303"/>
      <c r="F1009" s="303"/>
      <c r="G1009" s="572"/>
      <c r="H1009" s="572"/>
      <c r="I1009" s="301"/>
      <c r="J1009" s="301"/>
      <c r="K1009" s="301"/>
      <c r="L1009" s="275"/>
    </row>
    <row r="1010" spans="1:12" s="159" customFormat="1" ht="12.75" hidden="1" customHeight="1">
      <c r="A1010" s="275"/>
      <c r="B1010" s="301"/>
      <c r="C1010" s="302"/>
      <c r="D1010" s="303"/>
      <c r="E1010" s="303"/>
      <c r="F1010" s="303"/>
      <c r="G1010" s="572"/>
      <c r="H1010" s="572"/>
      <c r="I1010" s="301"/>
      <c r="J1010" s="301"/>
      <c r="K1010" s="301"/>
      <c r="L1010" s="275"/>
    </row>
    <row r="1011" spans="1:12" s="159" customFormat="1" ht="12.75" hidden="1" customHeight="1">
      <c r="A1011" s="275"/>
      <c r="B1011" s="301"/>
      <c r="C1011" s="302"/>
      <c r="D1011" s="303"/>
      <c r="E1011" s="303"/>
      <c r="F1011" s="303"/>
      <c r="G1011" s="572"/>
      <c r="H1011" s="572"/>
      <c r="I1011" s="301"/>
      <c r="J1011" s="301"/>
      <c r="K1011" s="301"/>
      <c r="L1011" s="275"/>
    </row>
    <row r="1012" spans="1:12" s="159" customFormat="1" ht="12.75" hidden="1" customHeight="1">
      <c r="A1012" s="275"/>
      <c r="B1012" s="301"/>
      <c r="C1012" s="302"/>
      <c r="D1012" s="303"/>
      <c r="E1012" s="303"/>
      <c r="F1012" s="303"/>
      <c r="G1012" s="572"/>
      <c r="H1012" s="572"/>
      <c r="I1012" s="301"/>
      <c r="J1012" s="301"/>
      <c r="K1012" s="301"/>
      <c r="L1012" s="275"/>
    </row>
    <row r="1013" spans="1:12" s="159" customFormat="1" ht="12.75" hidden="1" customHeight="1">
      <c r="A1013" s="275"/>
      <c r="B1013" s="301"/>
      <c r="C1013" s="302"/>
      <c r="D1013" s="303"/>
      <c r="E1013" s="303"/>
      <c r="F1013" s="303"/>
      <c r="G1013" s="572"/>
      <c r="H1013" s="572"/>
      <c r="I1013" s="301"/>
      <c r="J1013" s="301"/>
      <c r="K1013" s="301"/>
      <c r="L1013" s="275"/>
    </row>
    <row r="1014" spans="1:12" s="159" customFormat="1" ht="12.75" hidden="1" customHeight="1">
      <c r="A1014" s="275"/>
      <c r="B1014" s="301"/>
      <c r="C1014" s="302"/>
      <c r="D1014" s="303"/>
      <c r="E1014" s="303"/>
      <c r="F1014" s="303"/>
      <c r="G1014" s="572"/>
      <c r="H1014" s="572"/>
      <c r="I1014" s="301"/>
      <c r="J1014" s="301"/>
      <c r="K1014" s="301"/>
      <c r="L1014" s="275"/>
    </row>
    <row r="1015" spans="1:12" s="159" customFormat="1" ht="12.75" hidden="1" customHeight="1">
      <c r="A1015" s="275"/>
      <c r="B1015" s="301"/>
      <c r="C1015" s="302"/>
      <c r="D1015" s="303"/>
      <c r="E1015" s="303"/>
      <c r="F1015" s="303"/>
      <c r="G1015" s="572"/>
      <c r="H1015" s="572"/>
      <c r="I1015" s="301"/>
      <c r="J1015" s="301"/>
      <c r="K1015" s="301"/>
      <c r="L1015" s="275"/>
    </row>
    <row r="1016" spans="1:12" s="159" customFormat="1" ht="12.75" hidden="1" customHeight="1">
      <c r="A1016" s="275"/>
      <c r="B1016" s="301"/>
      <c r="C1016" s="302"/>
      <c r="D1016" s="303"/>
      <c r="E1016" s="303"/>
      <c r="F1016" s="303"/>
      <c r="G1016" s="572"/>
      <c r="H1016" s="572"/>
      <c r="I1016" s="301"/>
      <c r="J1016" s="301"/>
      <c r="K1016" s="301"/>
      <c r="L1016" s="275"/>
    </row>
    <row r="1017" spans="1:12" s="159" customFormat="1" ht="12.75" hidden="1" customHeight="1">
      <c r="A1017" s="275"/>
      <c r="B1017" s="301"/>
      <c r="C1017" s="302"/>
      <c r="D1017" s="303"/>
      <c r="E1017" s="303"/>
      <c r="F1017" s="303"/>
      <c r="G1017" s="572"/>
      <c r="H1017" s="572"/>
      <c r="I1017" s="301"/>
      <c r="J1017" s="301"/>
      <c r="K1017" s="301"/>
      <c r="L1017" s="275"/>
    </row>
    <row r="1018" spans="1:12" s="159" customFormat="1" ht="12.75" hidden="1" customHeight="1">
      <c r="A1018" s="275"/>
      <c r="B1018" s="301"/>
      <c r="C1018" s="302"/>
      <c r="D1018" s="303"/>
      <c r="E1018" s="303"/>
      <c r="F1018" s="303"/>
      <c r="G1018" s="572"/>
      <c r="H1018" s="572"/>
      <c r="I1018" s="301"/>
      <c r="J1018" s="301"/>
      <c r="K1018" s="301"/>
      <c r="L1018" s="275"/>
    </row>
    <row r="1019" spans="1:12" s="159" customFormat="1" ht="12.75" hidden="1" customHeight="1">
      <c r="A1019" s="275"/>
      <c r="B1019" s="301"/>
      <c r="C1019" s="302"/>
      <c r="D1019" s="303"/>
      <c r="E1019" s="303"/>
      <c r="F1019" s="303"/>
      <c r="G1019" s="572"/>
      <c r="H1019" s="572"/>
      <c r="I1019" s="301"/>
      <c r="J1019" s="301"/>
      <c r="K1019" s="301"/>
      <c r="L1019" s="275"/>
    </row>
    <row r="1020" spans="1:12" s="159" customFormat="1" ht="12.75" hidden="1" customHeight="1">
      <c r="A1020" s="275"/>
      <c r="B1020" s="301"/>
      <c r="C1020" s="302"/>
      <c r="D1020" s="303"/>
      <c r="E1020" s="303"/>
      <c r="F1020" s="303"/>
      <c r="G1020" s="572"/>
      <c r="H1020" s="572"/>
      <c r="I1020" s="301"/>
      <c r="J1020" s="301"/>
      <c r="K1020" s="301"/>
      <c r="L1020" s="275"/>
    </row>
    <row r="1021" spans="1:12" s="159" customFormat="1" ht="12.75" hidden="1" customHeight="1">
      <c r="A1021" s="275"/>
      <c r="B1021" s="301"/>
      <c r="C1021" s="302"/>
      <c r="D1021" s="303"/>
      <c r="E1021" s="303"/>
      <c r="F1021" s="303"/>
      <c r="G1021" s="572"/>
      <c r="H1021" s="572"/>
      <c r="I1021" s="301"/>
      <c r="J1021" s="301"/>
      <c r="K1021" s="301"/>
      <c r="L1021" s="275"/>
    </row>
    <row r="1022" spans="1:12" s="159" customFormat="1" ht="12.75" hidden="1" customHeight="1">
      <c r="A1022" s="275"/>
      <c r="B1022" s="301"/>
      <c r="C1022" s="302"/>
      <c r="D1022" s="303"/>
      <c r="E1022" s="303"/>
      <c r="F1022" s="303"/>
      <c r="G1022" s="572"/>
      <c r="H1022" s="572"/>
      <c r="I1022" s="301"/>
      <c r="J1022" s="301"/>
      <c r="K1022" s="301"/>
      <c r="L1022" s="275"/>
    </row>
    <row r="1023" spans="1:12" s="159" customFormat="1" ht="12.75" hidden="1" customHeight="1">
      <c r="A1023" s="275"/>
      <c r="B1023" s="301"/>
      <c r="C1023" s="302"/>
      <c r="D1023" s="303"/>
      <c r="E1023" s="303"/>
      <c r="F1023" s="303"/>
      <c r="G1023" s="572"/>
      <c r="H1023" s="572"/>
      <c r="I1023" s="301"/>
      <c r="J1023" s="301"/>
      <c r="K1023" s="301"/>
      <c r="L1023" s="275"/>
    </row>
    <row r="1024" spans="1:12" s="159" customFormat="1" ht="12.75" hidden="1" customHeight="1">
      <c r="A1024" s="275"/>
      <c r="B1024" s="301"/>
      <c r="C1024" s="302"/>
      <c r="D1024" s="303"/>
      <c r="E1024" s="303"/>
      <c r="F1024" s="303"/>
      <c r="G1024" s="572"/>
      <c r="H1024" s="572"/>
      <c r="I1024" s="301"/>
      <c r="J1024" s="301"/>
      <c r="K1024" s="301"/>
      <c r="L1024" s="275"/>
    </row>
    <row r="1025" spans="1:12" s="159" customFormat="1" ht="12.75" hidden="1" customHeight="1">
      <c r="A1025" s="275"/>
      <c r="B1025" s="301"/>
      <c r="C1025" s="302"/>
      <c r="D1025" s="303"/>
      <c r="E1025" s="303"/>
      <c r="F1025" s="303"/>
      <c r="G1025" s="572"/>
      <c r="H1025" s="572"/>
      <c r="I1025" s="301"/>
      <c r="J1025" s="301"/>
      <c r="K1025" s="301"/>
      <c r="L1025" s="275"/>
    </row>
    <row r="1026" spans="1:12" s="159" customFormat="1" ht="12.75" hidden="1" customHeight="1">
      <c r="A1026" s="275"/>
      <c r="B1026" s="301"/>
      <c r="C1026" s="302"/>
      <c r="D1026" s="303"/>
      <c r="E1026" s="303"/>
      <c r="F1026" s="303"/>
      <c r="G1026" s="572"/>
      <c r="H1026" s="572"/>
      <c r="I1026" s="301"/>
      <c r="J1026" s="301"/>
      <c r="K1026" s="301"/>
      <c r="L1026" s="275"/>
    </row>
    <row r="1027" spans="1:12" s="159" customFormat="1" ht="12.75" hidden="1" customHeight="1">
      <c r="A1027" s="275"/>
      <c r="B1027" s="301"/>
      <c r="C1027" s="302"/>
      <c r="D1027" s="303"/>
      <c r="E1027" s="303"/>
      <c r="F1027" s="303"/>
      <c r="G1027" s="572"/>
      <c r="H1027" s="572"/>
      <c r="I1027" s="301"/>
      <c r="J1027" s="301"/>
      <c r="K1027" s="301"/>
      <c r="L1027" s="275"/>
    </row>
    <row r="1028" spans="1:12" s="159" customFormat="1" ht="12.75" hidden="1" customHeight="1">
      <c r="A1028" s="275"/>
      <c r="B1028" s="301"/>
      <c r="C1028" s="302"/>
      <c r="D1028" s="303"/>
      <c r="E1028" s="303"/>
      <c r="F1028" s="303"/>
      <c r="G1028" s="572"/>
      <c r="H1028" s="572"/>
      <c r="I1028" s="301"/>
      <c r="J1028" s="301"/>
      <c r="K1028" s="301"/>
      <c r="L1028" s="275"/>
    </row>
    <row r="1029" spans="1:12" s="159" customFormat="1" ht="12.75" hidden="1" customHeight="1">
      <c r="A1029" s="275"/>
      <c r="B1029" s="301"/>
      <c r="C1029" s="302"/>
      <c r="D1029" s="303"/>
      <c r="E1029" s="303"/>
      <c r="F1029" s="303"/>
      <c r="G1029" s="572"/>
      <c r="H1029" s="572"/>
      <c r="I1029" s="301"/>
      <c r="J1029" s="301"/>
      <c r="K1029" s="301"/>
      <c r="L1029" s="275"/>
    </row>
    <row r="1030" spans="1:12" s="159" customFormat="1" ht="12.75" hidden="1" customHeight="1">
      <c r="A1030" s="275"/>
      <c r="B1030" s="301"/>
      <c r="C1030" s="302"/>
      <c r="D1030" s="303"/>
      <c r="E1030" s="303"/>
      <c r="F1030" s="303"/>
      <c r="G1030" s="572"/>
      <c r="H1030" s="572"/>
      <c r="I1030" s="301"/>
      <c r="J1030" s="301"/>
      <c r="K1030" s="301"/>
      <c r="L1030" s="275"/>
    </row>
    <row r="1031" spans="1:12" s="159" customFormat="1" ht="12.75" hidden="1" customHeight="1">
      <c r="A1031" s="275"/>
      <c r="B1031" s="301"/>
      <c r="C1031" s="302"/>
      <c r="D1031" s="303"/>
      <c r="E1031" s="303"/>
      <c r="F1031" s="303"/>
      <c r="G1031" s="572"/>
      <c r="H1031" s="572"/>
      <c r="I1031" s="301"/>
      <c r="J1031" s="301"/>
      <c r="K1031" s="301"/>
      <c r="L1031" s="275"/>
    </row>
    <row r="1032" spans="1:12" s="159" customFormat="1" ht="12.75" hidden="1" customHeight="1">
      <c r="A1032" s="275"/>
      <c r="B1032" s="301"/>
      <c r="C1032" s="302"/>
      <c r="D1032" s="303"/>
      <c r="E1032" s="303"/>
      <c r="F1032" s="303"/>
      <c r="G1032" s="572"/>
      <c r="H1032" s="572"/>
      <c r="I1032" s="301"/>
      <c r="J1032" s="301"/>
      <c r="K1032" s="301"/>
      <c r="L1032" s="275"/>
    </row>
    <row r="1033" spans="1:12" s="159" customFormat="1" ht="12.75" hidden="1" customHeight="1">
      <c r="A1033" s="275"/>
      <c r="B1033" s="301"/>
      <c r="C1033" s="302"/>
      <c r="D1033" s="303"/>
      <c r="E1033" s="303"/>
      <c r="F1033" s="303"/>
      <c r="G1033" s="572"/>
      <c r="H1033" s="572"/>
      <c r="I1033" s="301"/>
      <c r="J1033" s="301"/>
      <c r="K1033" s="301"/>
      <c r="L1033" s="275"/>
    </row>
    <row r="1034" spans="1:12" s="159" customFormat="1" ht="12.75" hidden="1" customHeight="1">
      <c r="A1034" s="275"/>
      <c r="B1034" s="301"/>
      <c r="C1034" s="302"/>
      <c r="D1034" s="303"/>
      <c r="E1034" s="303"/>
      <c r="F1034" s="303"/>
      <c r="G1034" s="572"/>
      <c r="H1034" s="572"/>
      <c r="I1034" s="301"/>
      <c r="J1034" s="301"/>
      <c r="K1034" s="301"/>
      <c r="L1034" s="275"/>
    </row>
    <row r="1035" spans="1:12" s="159" customFormat="1" ht="12.75" hidden="1" customHeight="1">
      <c r="A1035" s="275"/>
      <c r="B1035" s="301"/>
      <c r="C1035" s="302"/>
      <c r="D1035" s="303"/>
      <c r="E1035" s="303"/>
      <c r="F1035" s="303"/>
      <c r="G1035" s="572"/>
      <c r="H1035" s="572"/>
      <c r="I1035" s="301"/>
      <c r="J1035" s="301"/>
      <c r="K1035" s="301"/>
      <c r="L1035" s="275"/>
    </row>
    <row r="1036" spans="1:12" s="159" customFormat="1" ht="12.75" hidden="1" customHeight="1">
      <c r="A1036" s="275"/>
      <c r="B1036" s="301"/>
      <c r="C1036" s="302"/>
      <c r="D1036" s="303"/>
      <c r="E1036" s="303"/>
      <c r="F1036" s="303"/>
      <c r="G1036" s="572"/>
      <c r="H1036" s="572"/>
      <c r="I1036" s="301"/>
      <c r="J1036" s="301"/>
      <c r="K1036" s="301"/>
      <c r="L1036" s="275"/>
    </row>
    <row r="1037" spans="1:12" s="159" customFormat="1" ht="12.75" hidden="1" customHeight="1">
      <c r="A1037" s="275"/>
      <c r="B1037" s="301"/>
      <c r="C1037" s="302"/>
      <c r="D1037" s="303"/>
      <c r="E1037" s="303"/>
      <c r="F1037" s="303"/>
      <c r="G1037" s="572"/>
      <c r="H1037" s="572"/>
      <c r="I1037" s="301"/>
      <c r="J1037" s="301"/>
      <c r="K1037" s="301"/>
      <c r="L1037" s="275"/>
    </row>
    <row r="1038" spans="1:12" s="159" customFormat="1" ht="12.75" hidden="1" customHeight="1">
      <c r="A1038" s="275"/>
      <c r="B1038" s="301"/>
      <c r="C1038" s="302"/>
      <c r="D1038" s="303"/>
      <c r="E1038" s="303"/>
      <c r="F1038" s="303"/>
      <c r="G1038" s="572"/>
      <c r="H1038" s="572"/>
      <c r="I1038" s="301"/>
      <c r="J1038" s="301"/>
      <c r="K1038" s="301"/>
      <c r="L1038" s="275"/>
    </row>
    <row r="1039" spans="1:12" s="159" customFormat="1" ht="12.75" hidden="1" customHeight="1">
      <c r="A1039" s="275"/>
      <c r="B1039" s="301"/>
      <c r="C1039" s="302"/>
      <c r="D1039" s="303"/>
      <c r="E1039" s="303"/>
      <c r="F1039" s="303"/>
      <c r="G1039" s="572"/>
      <c r="H1039" s="572"/>
      <c r="I1039" s="301"/>
      <c r="J1039" s="301"/>
      <c r="K1039" s="301"/>
      <c r="L1039" s="275"/>
    </row>
    <row r="1040" spans="1:12" s="159" customFormat="1" ht="12.75" hidden="1" customHeight="1">
      <c r="A1040" s="275"/>
      <c r="B1040" s="301"/>
      <c r="C1040" s="302"/>
      <c r="D1040" s="303"/>
      <c r="E1040" s="303"/>
      <c r="F1040" s="303"/>
      <c r="G1040" s="572"/>
      <c r="H1040" s="572"/>
      <c r="I1040" s="301"/>
      <c r="J1040" s="301"/>
      <c r="K1040" s="301"/>
      <c r="L1040" s="275"/>
    </row>
    <row r="1041" spans="1:12" s="159" customFormat="1" ht="12.75" hidden="1" customHeight="1">
      <c r="A1041" s="275"/>
      <c r="B1041" s="301"/>
      <c r="C1041" s="302"/>
      <c r="D1041" s="303"/>
      <c r="E1041" s="303"/>
      <c r="F1041" s="303"/>
      <c r="G1041" s="572"/>
      <c r="H1041" s="572"/>
      <c r="I1041" s="301"/>
      <c r="J1041" s="301"/>
      <c r="K1041" s="301"/>
      <c r="L1041" s="275"/>
    </row>
    <row r="1042" spans="1:12" s="159" customFormat="1" ht="12.75" hidden="1" customHeight="1">
      <c r="A1042" s="275"/>
      <c r="B1042" s="301"/>
      <c r="C1042" s="302"/>
      <c r="D1042" s="303"/>
      <c r="E1042" s="303"/>
      <c r="F1042" s="303"/>
      <c r="G1042" s="572"/>
      <c r="H1042" s="572"/>
      <c r="I1042" s="301"/>
      <c r="J1042" s="301"/>
      <c r="K1042" s="301"/>
      <c r="L1042" s="275"/>
    </row>
    <row r="1043" spans="1:12" s="159" customFormat="1" ht="12.75" hidden="1" customHeight="1">
      <c r="A1043" s="275"/>
      <c r="B1043" s="301"/>
      <c r="C1043" s="302"/>
      <c r="D1043" s="303"/>
      <c r="E1043" s="303"/>
      <c r="F1043" s="303"/>
      <c r="G1043" s="572"/>
      <c r="H1043" s="572"/>
      <c r="I1043" s="301"/>
      <c r="J1043" s="301"/>
      <c r="K1043" s="301"/>
      <c r="L1043" s="275"/>
    </row>
    <row r="1044" spans="1:12" s="159" customFormat="1" ht="12.75" hidden="1" customHeight="1">
      <c r="A1044" s="275"/>
      <c r="B1044" s="301"/>
      <c r="C1044" s="302"/>
      <c r="D1044" s="303"/>
      <c r="E1044" s="303"/>
      <c r="F1044" s="303"/>
      <c r="G1044" s="572"/>
      <c r="H1044" s="572"/>
      <c r="I1044" s="301"/>
      <c r="J1044" s="301"/>
      <c r="K1044" s="301"/>
      <c r="L1044" s="275"/>
    </row>
    <row r="1045" spans="1:12" s="159" customFormat="1" ht="12.75" hidden="1" customHeight="1">
      <c r="A1045" s="275"/>
      <c r="B1045" s="301"/>
      <c r="C1045" s="302"/>
      <c r="D1045" s="303"/>
      <c r="E1045" s="303"/>
      <c r="F1045" s="303"/>
      <c r="G1045" s="572"/>
      <c r="H1045" s="572"/>
      <c r="I1045" s="301"/>
      <c r="J1045" s="301"/>
      <c r="K1045" s="301"/>
      <c r="L1045" s="275"/>
    </row>
    <row r="1046" spans="1:12" s="159" customFormat="1" ht="12.75" hidden="1" customHeight="1">
      <c r="A1046" s="275"/>
      <c r="B1046" s="301"/>
      <c r="C1046" s="302"/>
      <c r="D1046" s="303"/>
      <c r="E1046" s="303"/>
      <c r="F1046" s="303"/>
      <c r="G1046" s="572"/>
      <c r="H1046" s="572"/>
      <c r="I1046" s="301"/>
      <c r="J1046" s="301"/>
      <c r="K1046" s="301"/>
      <c r="L1046" s="275"/>
    </row>
    <row r="1047" spans="1:12" s="159" customFormat="1" ht="12.75" hidden="1" customHeight="1">
      <c r="A1047" s="275"/>
      <c r="B1047" s="301"/>
      <c r="C1047" s="302"/>
      <c r="D1047" s="303"/>
      <c r="E1047" s="303"/>
      <c r="F1047" s="303"/>
      <c r="G1047" s="572"/>
      <c r="H1047" s="572"/>
      <c r="I1047" s="301"/>
      <c r="J1047" s="301"/>
      <c r="K1047" s="301"/>
      <c r="L1047" s="275"/>
    </row>
    <row r="1048" spans="1:12" s="159" customFormat="1" ht="12.75" hidden="1" customHeight="1">
      <c r="A1048" s="275"/>
      <c r="B1048" s="301"/>
      <c r="C1048" s="302"/>
      <c r="D1048" s="303"/>
      <c r="E1048" s="303"/>
      <c r="F1048" s="303"/>
      <c r="G1048" s="572"/>
      <c r="H1048" s="572"/>
      <c r="I1048" s="301"/>
      <c r="J1048" s="301"/>
      <c r="K1048" s="301"/>
      <c r="L1048" s="275"/>
    </row>
    <row r="1049" spans="1:12" s="159" customFormat="1" ht="12.75" hidden="1" customHeight="1">
      <c r="A1049" s="275"/>
      <c r="B1049" s="301"/>
      <c r="C1049" s="302"/>
      <c r="D1049" s="303"/>
      <c r="E1049" s="303"/>
      <c r="F1049" s="303"/>
      <c r="G1049" s="572"/>
      <c r="H1049" s="572"/>
      <c r="I1049" s="301"/>
      <c r="J1049" s="301"/>
      <c r="K1049" s="301"/>
      <c r="L1049" s="275"/>
    </row>
    <row r="1050" spans="1:12" s="159" customFormat="1" ht="12.75" hidden="1" customHeight="1">
      <c r="A1050" s="275"/>
      <c r="B1050" s="301"/>
      <c r="C1050" s="302"/>
      <c r="D1050" s="303"/>
      <c r="E1050" s="303"/>
      <c r="F1050" s="303"/>
      <c r="G1050" s="572"/>
      <c r="H1050" s="572"/>
      <c r="I1050" s="301"/>
      <c r="J1050" s="301"/>
      <c r="K1050" s="301"/>
      <c r="L1050" s="275"/>
    </row>
    <row r="1051" spans="1:12" s="159" customFormat="1" ht="12.75" hidden="1" customHeight="1">
      <c r="A1051" s="275"/>
      <c r="B1051" s="301"/>
      <c r="C1051" s="302"/>
      <c r="D1051" s="303"/>
      <c r="E1051" s="303"/>
      <c r="F1051" s="303"/>
      <c r="G1051" s="572"/>
      <c r="H1051" s="572"/>
      <c r="I1051" s="301"/>
      <c r="J1051" s="301"/>
      <c r="K1051" s="301"/>
      <c r="L1051" s="275"/>
    </row>
    <row r="1052" spans="1:12" s="159" customFormat="1" ht="12.75" hidden="1" customHeight="1">
      <c r="A1052" s="275"/>
      <c r="B1052" s="301"/>
      <c r="C1052" s="302"/>
      <c r="D1052" s="303"/>
      <c r="E1052" s="303"/>
      <c r="F1052" s="303"/>
      <c r="G1052" s="572"/>
      <c r="H1052" s="572"/>
      <c r="I1052" s="301"/>
      <c r="J1052" s="301"/>
      <c r="K1052" s="301"/>
      <c r="L1052" s="275"/>
    </row>
    <row r="1053" spans="1:12" s="159" customFormat="1" ht="12.75" hidden="1" customHeight="1">
      <c r="A1053" s="275"/>
      <c r="B1053" s="301"/>
      <c r="C1053" s="302"/>
      <c r="D1053" s="303"/>
      <c r="E1053" s="303"/>
      <c r="F1053" s="303"/>
      <c r="G1053" s="572"/>
      <c r="H1053" s="572"/>
      <c r="I1053" s="301"/>
      <c r="J1053" s="301"/>
      <c r="K1053" s="301"/>
      <c r="L1053" s="275"/>
    </row>
    <row r="1054" spans="1:12" s="159" customFormat="1" ht="12.75" hidden="1" customHeight="1">
      <c r="A1054" s="275"/>
      <c r="B1054" s="301"/>
      <c r="C1054" s="302"/>
      <c r="D1054" s="303"/>
      <c r="E1054" s="303"/>
      <c r="F1054" s="303"/>
      <c r="G1054" s="572"/>
      <c r="H1054" s="572"/>
      <c r="I1054" s="301"/>
      <c r="J1054" s="301"/>
      <c r="K1054" s="301"/>
      <c r="L1054" s="275"/>
    </row>
    <row r="1055" spans="1:12" s="159" customFormat="1" ht="12.75" hidden="1" customHeight="1">
      <c r="A1055" s="275"/>
      <c r="B1055" s="301"/>
      <c r="C1055" s="302"/>
      <c r="D1055" s="303"/>
      <c r="E1055" s="303"/>
      <c r="F1055" s="303"/>
      <c r="G1055" s="572"/>
      <c r="H1055" s="572"/>
      <c r="I1055" s="301"/>
      <c r="J1055" s="301"/>
      <c r="K1055" s="301"/>
      <c r="L1055" s="275"/>
    </row>
    <row r="1056" spans="1:12" s="159" customFormat="1" ht="12.75" hidden="1" customHeight="1">
      <c r="A1056" s="275"/>
      <c r="B1056" s="301"/>
      <c r="C1056" s="302"/>
      <c r="D1056" s="303"/>
      <c r="E1056" s="303"/>
      <c r="F1056" s="303"/>
      <c r="G1056" s="572"/>
      <c r="H1056" s="572"/>
      <c r="I1056" s="301"/>
      <c r="J1056" s="301"/>
      <c r="K1056" s="301"/>
      <c r="L1056" s="275"/>
    </row>
    <row r="1057" spans="1:12" s="159" customFormat="1" ht="12.75" hidden="1" customHeight="1">
      <c r="A1057" s="275"/>
      <c r="B1057" s="301"/>
      <c r="C1057" s="302"/>
      <c r="D1057" s="303"/>
      <c r="E1057" s="303"/>
      <c r="F1057" s="303"/>
      <c r="G1057" s="572"/>
      <c r="H1057" s="572"/>
      <c r="I1057" s="301"/>
      <c r="J1057" s="301"/>
      <c r="K1057" s="301"/>
      <c r="L1057" s="275"/>
    </row>
    <row r="1058" spans="1:12" s="159" customFormat="1" ht="12.75" hidden="1" customHeight="1">
      <c r="A1058" s="275"/>
      <c r="B1058" s="301"/>
      <c r="C1058" s="302"/>
      <c r="D1058" s="303"/>
      <c r="E1058" s="303"/>
      <c r="F1058" s="303"/>
      <c r="G1058" s="572"/>
      <c r="H1058" s="572"/>
      <c r="I1058" s="301"/>
      <c r="J1058" s="301"/>
      <c r="K1058" s="301"/>
      <c r="L1058" s="275"/>
    </row>
    <row r="1059" spans="1:12" s="159" customFormat="1" ht="12.75" hidden="1" customHeight="1">
      <c r="A1059" s="275"/>
      <c r="B1059" s="301"/>
      <c r="C1059" s="302"/>
      <c r="D1059" s="303"/>
      <c r="E1059" s="303"/>
      <c r="F1059" s="303"/>
      <c r="G1059" s="572"/>
      <c r="H1059" s="572"/>
      <c r="I1059" s="301"/>
      <c r="J1059" s="301"/>
      <c r="K1059" s="301"/>
      <c r="L1059" s="275"/>
    </row>
    <row r="1060" spans="1:12" s="159" customFormat="1" ht="12.75" hidden="1" customHeight="1">
      <c r="A1060" s="275"/>
      <c r="B1060" s="301"/>
      <c r="C1060" s="302"/>
      <c r="D1060" s="303"/>
      <c r="E1060" s="303"/>
      <c r="F1060" s="303"/>
      <c r="G1060" s="572"/>
      <c r="H1060" s="572"/>
      <c r="I1060" s="301"/>
      <c r="J1060" s="301"/>
      <c r="K1060" s="301"/>
      <c r="L1060" s="275"/>
    </row>
    <row r="1061" spans="1:12" s="159" customFormat="1" ht="12.75" hidden="1" customHeight="1">
      <c r="A1061" s="275"/>
      <c r="B1061" s="301"/>
      <c r="C1061" s="302"/>
      <c r="D1061" s="303"/>
      <c r="E1061" s="303"/>
      <c r="F1061" s="303"/>
      <c r="G1061" s="572"/>
      <c r="H1061" s="572"/>
      <c r="I1061" s="301"/>
      <c r="J1061" s="301"/>
      <c r="K1061" s="301"/>
      <c r="L1061" s="275"/>
    </row>
    <row r="1062" spans="1:12" s="159" customFormat="1" ht="12.75" hidden="1" customHeight="1">
      <c r="A1062" s="275"/>
      <c r="B1062" s="301"/>
      <c r="C1062" s="302"/>
      <c r="D1062" s="303"/>
      <c r="E1062" s="303"/>
      <c r="F1062" s="303"/>
      <c r="G1062" s="572"/>
      <c r="H1062" s="572"/>
      <c r="I1062" s="301"/>
      <c r="J1062" s="301"/>
      <c r="K1062" s="301"/>
      <c r="L1062" s="275"/>
    </row>
    <row r="1063" spans="1:12" s="159" customFormat="1" ht="12.75" hidden="1" customHeight="1">
      <c r="A1063" s="275"/>
      <c r="B1063" s="301"/>
      <c r="C1063" s="302"/>
      <c r="D1063" s="303"/>
      <c r="E1063" s="303"/>
      <c r="F1063" s="303"/>
      <c r="G1063" s="572"/>
      <c r="H1063" s="572"/>
      <c r="I1063" s="301"/>
      <c r="J1063" s="301"/>
      <c r="K1063" s="301"/>
      <c r="L1063" s="275"/>
    </row>
    <row r="1064" spans="1:12" s="159" customFormat="1" ht="12.75" hidden="1" customHeight="1">
      <c r="A1064" s="275"/>
      <c r="B1064" s="301"/>
      <c r="C1064" s="302"/>
      <c r="D1064" s="303"/>
      <c r="E1064" s="303"/>
      <c r="F1064" s="303"/>
      <c r="G1064" s="572"/>
      <c r="H1064" s="572"/>
      <c r="I1064" s="301"/>
      <c r="J1064" s="301"/>
      <c r="K1064" s="301"/>
      <c r="L1064" s="275"/>
    </row>
    <row r="1065" spans="1:12" s="159" customFormat="1" ht="12.75" hidden="1" customHeight="1">
      <c r="A1065" s="275"/>
      <c r="B1065" s="301"/>
      <c r="C1065" s="302"/>
      <c r="D1065" s="303"/>
      <c r="E1065" s="303"/>
      <c r="F1065" s="303"/>
      <c r="G1065" s="572"/>
      <c r="H1065" s="572"/>
      <c r="I1065" s="301"/>
      <c r="J1065" s="301"/>
      <c r="K1065" s="301"/>
      <c r="L1065" s="275"/>
    </row>
    <row r="1066" spans="1:12" s="159" customFormat="1" ht="12.75" hidden="1" customHeight="1">
      <c r="A1066" s="275"/>
      <c r="B1066" s="301"/>
      <c r="C1066" s="302"/>
      <c r="D1066" s="303"/>
      <c r="E1066" s="303"/>
      <c r="F1066" s="303"/>
      <c r="G1066" s="572"/>
      <c r="H1066" s="572"/>
      <c r="I1066" s="301"/>
      <c r="J1066" s="301"/>
      <c r="K1066" s="301"/>
      <c r="L1066" s="275"/>
    </row>
    <row r="1067" spans="1:12" s="159" customFormat="1" ht="12.75" hidden="1" customHeight="1">
      <c r="A1067" s="275"/>
      <c r="B1067" s="301"/>
      <c r="C1067" s="302"/>
      <c r="D1067" s="303"/>
      <c r="E1067" s="303"/>
      <c r="F1067" s="303"/>
      <c r="G1067" s="572"/>
      <c r="H1067" s="572"/>
      <c r="I1067" s="301"/>
      <c r="J1067" s="301"/>
      <c r="K1067" s="301"/>
      <c r="L1067" s="275"/>
    </row>
    <row r="1068" spans="1:12" s="159" customFormat="1" ht="12.75" hidden="1" customHeight="1">
      <c r="A1068" s="275"/>
      <c r="B1068" s="301"/>
      <c r="C1068" s="302"/>
      <c r="D1068" s="303"/>
      <c r="E1068" s="303"/>
      <c r="F1068" s="303"/>
      <c r="G1068" s="572"/>
      <c r="H1068" s="572"/>
      <c r="I1068" s="301"/>
      <c r="J1068" s="301"/>
      <c r="K1068" s="301"/>
      <c r="L1068" s="275"/>
    </row>
    <row r="1069" spans="1:12" s="159" customFormat="1" ht="12.75" hidden="1" customHeight="1">
      <c r="A1069" s="275"/>
      <c r="B1069" s="301"/>
      <c r="C1069" s="302"/>
      <c r="D1069" s="303"/>
      <c r="E1069" s="303"/>
      <c r="F1069" s="303"/>
      <c r="G1069" s="572"/>
      <c r="H1069" s="572"/>
      <c r="I1069" s="301"/>
      <c r="J1069" s="301"/>
      <c r="K1069" s="301"/>
      <c r="L1069" s="275"/>
    </row>
    <row r="1070" spans="1:12" s="159" customFormat="1" ht="12.75" hidden="1" customHeight="1">
      <c r="A1070" s="275"/>
      <c r="B1070" s="301"/>
      <c r="C1070" s="302"/>
      <c r="D1070" s="303"/>
      <c r="E1070" s="303"/>
      <c r="F1070" s="303"/>
      <c r="G1070" s="572"/>
      <c r="H1070" s="572"/>
      <c r="I1070" s="301"/>
      <c r="J1070" s="301"/>
      <c r="K1070" s="301"/>
      <c r="L1070" s="275"/>
    </row>
    <row r="1071" spans="1:12" s="159" customFormat="1" ht="12.75" hidden="1" customHeight="1">
      <c r="A1071" s="275"/>
      <c r="B1071" s="301"/>
      <c r="C1071" s="302"/>
      <c r="D1071" s="303"/>
      <c r="E1071" s="303"/>
      <c r="F1071" s="303"/>
      <c r="G1071" s="572"/>
      <c r="H1071" s="572"/>
      <c r="I1071" s="301"/>
      <c r="J1071" s="301"/>
      <c r="K1071" s="301"/>
      <c r="L1071" s="275"/>
    </row>
    <row r="1072" spans="1:12" s="159" customFormat="1" ht="12.75" hidden="1" customHeight="1">
      <c r="A1072" s="275"/>
      <c r="B1072" s="301"/>
      <c r="C1072" s="302"/>
      <c r="D1072" s="303"/>
      <c r="E1072" s="303"/>
      <c r="F1072" s="303"/>
      <c r="G1072" s="572"/>
      <c r="H1072" s="572"/>
      <c r="I1072" s="301"/>
      <c r="J1072" s="301"/>
      <c r="K1072" s="301"/>
      <c r="L1072" s="275"/>
    </row>
    <row r="1073" spans="1:12" s="159" customFormat="1" ht="12.75" hidden="1" customHeight="1">
      <c r="A1073" s="275"/>
      <c r="B1073" s="301"/>
      <c r="C1073" s="302"/>
      <c r="D1073" s="303"/>
      <c r="E1073" s="303"/>
      <c r="F1073" s="303"/>
      <c r="G1073" s="572"/>
      <c r="H1073" s="572"/>
      <c r="I1073" s="301"/>
      <c r="J1073" s="301"/>
      <c r="K1073" s="301"/>
      <c r="L1073" s="275"/>
    </row>
    <row r="1074" spans="1:12" s="159" customFormat="1" ht="12.75" hidden="1" customHeight="1">
      <c r="A1074" s="275"/>
      <c r="B1074" s="301"/>
      <c r="C1074" s="302"/>
      <c r="D1074" s="303"/>
      <c r="E1074" s="303"/>
      <c r="F1074" s="303"/>
      <c r="G1074" s="572"/>
      <c r="H1074" s="572"/>
      <c r="I1074" s="301"/>
      <c r="J1074" s="301"/>
      <c r="K1074" s="301"/>
      <c r="L1074" s="275"/>
    </row>
    <row r="1075" spans="1:12" s="159" customFormat="1" ht="12.75" hidden="1" customHeight="1">
      <c r="A1075" s="275"/>
      <c r="B1075" s="301"/>
      <c r="C1075" s="302"/>
      <c r="D1075" s="303"/>
      <c r="E1075" s="303"/>
      <c r="F1075" s="303"/>
      <c r="G1075" s="572"/>
      <c r="H1075" s="572"/>
      <c r="I1075" s="301"/>
      <c r="J1075" s="301"/>
      <c r="K1075" s="301"/>
      <c r="L1075" s="275"/>
    </row>
    <row r="1076" spans="1:12" s="159" customFormat="1" ht="12.75" hidden="1" customHeight="1">
      <c r="A1076" s="275"/>
      <c r="B1076" s="301"/>
      <c r="C1076" s="302"/>
      <c r="D1076" s="303"/>
      <c r="E1076" s="303"/>
      <c r="F1076" s="303"/>
      <c r="G1076" s="572"/>
      <c r="H1076" s="572"/>
      <c r="I1076" s="301"/>
      <c r="J1076" s="301"/>
      <c r="K1076" s="301"/>
      <c r="L1076" s="275"/>
    </row>
    <row r="1077" spans="1:12" s="159" customFormat="1" ht="12.75" hidden="1" customHeight="1">
      <c r="A1077" s="275"/>
      <c r="B1077" s="301"/>
      <c r="C1077" s="302"/>
      <c r="D1077" s="303"/>
      <c r="E1077" s="303"/>
      <c r="F1077" s="303"/>
      <c r="G1077" s="572"/>
      <c r="H1077" s="572"/>
      <c r="I1077" s="301"/>
      <c r="J1077" s="301"/>
      <c r="K1077" s="301"/>
      <c r="L1077" s="275"/>
    </row>
    <row r="1078" spans="1:12" s="159" customFormat="1" ht="12.75" hidden="1" customHeight="1">
      <c r="A1078" s="275"/>
      <c r="B1078" s="301"/>
      <c r="C1078" s="302"/>
      <c r="D1078" s="303"/>
      <c r="E1078" s="303"/>
      <c r="F1078" s="303"/>
      <c r="G1078" s="572"/>
      <c r="H1078" s="572"/>
      <c r="I1078" s="301"/>
      <c r="J1078" s="301"/>
      <c r="K1078" s="301"/>
      <c r="L1078" s="275"/>
    </row>
    <row r="1079" spans="1:12" s="159" customFormat="1" ht="12.75" hidden="1" customHeight="1">
      <c r="A1079" s="275"/>
      <c r="B1079" s="301"/>
      <c r="C1079" s="302"/>
      <c r="D1079" s="303"/>
      <c r="E1079" s="303"/>
      <c r="F1079" s="303"/>
      <c r="G1079" s="572"/>
      <c r="H1079" s="572"/>
      <c r="I1079" s="301"/>
      <c r="J1079" s="301"/>
      <c r="K1079" s="301"/>
      <c r="L1079" s="275"/>
    </row>
    <row r="1080" spans="1:12" s="159" customFormat="1" ht="12.75" hidden="1" customHeight="1">
      <c r="A1080" s="275"/>
      <c r="B1080" s="301"/>
      <c r="C1080" s="302"/>
      <c r="D1080" s="303"/>
      <c r="E1080" s="303"/>
      <c r="F1080" s="303"/>
      <c r="G1080" s="572"/>
      <c r="H1080" s="572"/>
      <c r="I1080" s="301"/>
      <c r="J1080" s="301"/>
      <c r="K1080" s="301"/>
      <c r="L1080" s="275"/>
    </row>
    <row r="1081" spans="1:12" s="159" customFormat="1" ht="12.75" hidden="1" customHeight="1">
      <c r="A1081" s="275"/>
      <c r="B1081" s="301"/>
      <c r="C1081" s="302"/>
      <c r="D1081" s="303"/>
      <c r="E1081" s="303"/>
      <c r="F1081" s="303"/>
      <c r="G1081" s="572"/>
      <c r="H1081" s="572"/>
      <c r="I1081" s="301"/>
      <c r="J1081" s="301"/>
      <c r="K1081" s="301"/>
      <c r="L1081" s="275"/>
    </row>
    <row r="1082" spans="1:12" s="159" customFormat="1" ht="12" hidden="1" customHeight="1">
      <c r="A1082" s="275"/>
      <c r="B1082" s="301"/>
      <c r="C1082" s="302"/>
      <c r="D1082" s="303"/>
      <c r="E1082" s="303"/>
      <c r="F1082" s="303"/>
      <c r="G1082" s="572"/>
      <c r="H1082" s="572"/>
      <c r="I1082" s="301"/>
      <c r="J1082" s="301"/>
      <c r="K1082" s="301"/>
      <c r="L1082" s="275"/>
    </row>
    <row r="1083" spans="1:12" ht="12.75" hidden="1" customHeight="1">
      <c r="C1083" s="305"/>
      <c r="D1083" s="306"/>
      <c r="E1083" s="306"/>
      <c r="F1083" s="306"/>
      <c r="G1083" s="572"/>
      <c r="H1083" s="572"/>
    </row>
    <row r="1084" spans="1:12" ht="12.75" hidden="1" customHeight="1">
      <c r="C1084" s="305"/>
      <c r="D1084" s="306"/>
      <c r="E1084" s="306"/>
      <c r="F1084" s="306"/>
      <c r="G1084" s="572"/>
      <c r="H1084" s="572"/>
    </row>
    <row r="1085" spans="1:12" ht="12.75" hidden="1" customHeight="1">
      <c r="G1085" s="572"/>
    </row>
    <row r="1086" spans="1:12" ht="12.75" hidden="1" customHeight="1">
      <c r="G1086" s="572"/>
    </row>
    <row r="1087" spans="1:12" s="284" customFormat="1" hidden="1">
      <c r="A1087" s="313"/>
      <c r="B1087" s="293"/>
      <c r="C1087" s="293"/>
      <c r="D1087" s="293"/>
      <c r="E1087" s="293"/>
      <c r="F1087" s="293"/>
      <c r="G1087" s="293"/>
      <c r="H1087" s="293"/>
      <c r="I1087" s="293"/>
      <c r="J1087" s="293"/>
      <c r="K1087" s="293"/>
      <c r="L1087" s="313"/>
    </row>
    <row r="1093"/>
    <row r="1094"/>
    <row r="1095"/>
    <row r="1096"/>
    <row r="1097"/>
    <row r="1098"/>
    <row r="1099"/>
  </sheetData>
  <sheetProtection algorithmName="SHA-512" hashValue="JU04YJoVnSlR6YmjwxNk9aysGf2WP7NVlrjrRiD+2Rtp4f3G186ZWHY+5P/BHP+VC+SeyHiY5/UWxXebD1z1vA==" saltValue="DAJGHY/Ycxzjk2gVwpM/8g==" spinCount="100000" sheet="1" objects="1" scenarios="1" selectLockedCells="1"/>
  <dataConsolidate/>
  <mergeCells count="12">
    <mergeCell ref="C9:E9"/>
    <mergeCell ref="C7:G7"/>
    <mergeCell ref="C12:E12"/>
    <mergeCell ref="C10:E10"/>
    <mergeCell ref="C13:E13"/>
    <mergeCell ref="C25:E25"/>
    <mergeCell ref="C26:E26"/>
    <mergeCell ref="C15:E15"/>
    <mergeCell ref="C17:E17"/>
    <mergeCell ref="C19:E19"/>
    <mergeCell ref="C21:E21"/>
    <mergeCell ref="C23:E23"/>
  </mergeCells>
  <conditionalFormatting sqref="G9 G12 G15 G17 G19 G21 G23 G25">
    <cfRule type="containsBlanks" dxfId="201" priority="2">
      <formula>LEN(TRIM(G9))=0</formula>
    </cfRule>
    <cfRule type="cellIs" dxfId="200" priority="9" operator="equal">
      <formula>""</formula>
    </cfRule>
  </conditionalFormatting>
  <conditionalFormatting sqref="G25:H25 H26:H1086">
    <cfRule type="notContainsBlanks" dxfId="199" priority="1">
      <formula>LEN(TRIM(G25))&gt;0</formula>
    </cfRule>
  </conditionalFormatting>
  <conditionalFormatting sqref="G9 G12 G15 G17 G19 G21 G23">
    <cfRule type="notContainsBlanks" dxfId="198" priority="13">
      <formula>LEN(TRIM(G9))&gt;0</formula>
    </cfRule>
  </conditionalFormatting>
  <dataValidations count="3">
    <dataValidation type="list" allowBlank="1" showInputMessage="1" showErrorMessage="1" sqref="G17" xr:uid="{00000000-0002-0000-0100-000001000000}">
      <formula1>$I$45:$I$55</formula1>
    </dataValidation>
    <dataValidation type="list" allowBlank="1" showInputMessage="1" showErrorMessage="1" sqref="G15" xr:uid="{00000000-0002-0000-0100-000002000000}">
      <formula1>$I$31:$I$34</formula1>
    </dataValidation>
    <dataValidation type="date" allowBlank="1" showInputMessage="1" showErrorMessage="1" sqref="G23" xr:uid="{00000000-0002-0000-0100-000004000000}">
      <formula1>41275</formula1>
      <formula2>71589</formula2>
    </dataValidation>
  </dataValidations>
  <pageMargins left="0.70866141732283472" right="0.70866141732283472" top="0.74803149606299213" bottom="0.74803149606299213" header="0.31496062992125984" footer="0.31496062992125984"/>
  <pageSetup paperSize="9" scale="56" fitToHeight="0" orientation="portrait" r:id="rId1"/>
  <headerFooter>
    <oddHeader xml:space="preserve">&amp;CINTERN&amp;L </oddHeader>
    <oddFooter>&amp;C - &amp;LVersion: ETab_v1.0b3 (2025-02-28)&amp;R&amp;P/&amp;N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02060"/>
    <pageSetUpPr fitToPage="1"/>
  </sheetPr>
  <dimension ref="A1:S1179"/>
  <sheetViews>
    <sheetView showGridLines="0" tabSelected="1" zoomScale="115" zoomScaleNormal="115" workbookViewId="0">
      <pane ySplit="5" topLeftCell="A6" activePane="bottomLeft" state="frozen"/>
      <selection activeCell="D15" sqref="D15:E15"/>
      <selection pane="bottomLeft" activeCell="D15" sqref="D15:E15"/>
    </sheetView>
  </sheetViews>
  <sheetFormatPr baseColWidth="10" defaultColWidth="0" defaultRowHeight="13.8" zeroHeight="1"/>
  <cols>
    <col min="1" max="1" width="8.5546875" style="392" customWidth="1"/>
    <col min="2" max="2" width="6.6640625" style="131" customWidth="1"/>
    <col min="3" max="3" width="12.6640625" style="131" customWidth="1"/>
    <col min="4" max="4" width="3.33203125" style="131" customWidth="1"/>
    <col min="5" max="5" width="21.44140625" style="131" customWidth="1"/>
    <col min="6" max="6" width="8.5546875" style="131" customWidth="1"/>
    <col min="7" max="7" width="18.88671875" style="131" customWidth="1"/>
    <col min="8" max="8" width="8.5546875" style="131" customWidth="1"/>
    <col min="9" max="9" width="62.88671875" style="131" customWidth="1"/>
    <col min="10" max="10" width="3" style="131" customWidth="1"/>
    <col min="11" max="11" width="1.33203125" style="132" customWidth="1"/>
    <col min="12" max="12" width="8.5546875" style="131" customWidth="1"/>
    <col min="13" max="13" width="2.88671875" style="131" customWidth="1"/>
    <col min="14" max="14" width="0.109375" style="131" hidden="1" customWidth="1"/>
    <col min="15" max="15" width="10.44140625" style="131" hidden="1" customWidth="1"/>
    <col min="16" max="16" width="8.5546875" style="131" customWidth="1"/>
    <col min="17" max="19" width="0" style="131" hidden="1" customWidth="1"/>
    <col min="20" max="16384" width="11.44140625" style="131" hidden="1"/>
  </cols>
  <sheetData>
    <row r="1" spans="1:16" s="2" customFormat="1" ht="12.75" customHeight="1">
      <c r="A1" s="318"/>
      <c r="B1" s="319"/>
      <c r="C1" s="769"/>
      <c r="D1" s="769"/>
      <c r="E1" s="769"/>
      <c r="F1" s="769"/>
      <c r="G1" s="769"/>
      <c r="H1" s="769"/>
      <c r="I1" s="769"/>
      <c r="J1" s="319"/>
      <c r="K1" s="320"/>
      <c r="L1" s="319"/>
      <c r="M1" s="319"/>
      <c r="N1" s="319"/>
      <c r="O1" s="319"/>
      <c r="P1" s="319"/>
    </row>
    <row r="2" spans="1:16" s="2" customFormat="1" ht="30" customHeight="1">
      <c r="A2" s="318"/>
      <c r="B2" s="319"/>
      <c r="C2" s="323"/>
      <c r="D2" s="769"/>
      <c r="E2" s="832" t="str">
        <f>LNG!F377</f>
        <v>Überprüfung Stammdaten</v>
      </c>
      <c r="F2" s="832"/>
      <c r="G2" s="832"/>
      <c r="H2" s="832"/>
      <c r="I2" s="832"/>
      <c r="J2" s="832"/>
      <c r="K2" s="320"/>
      <c r="L2" s="319"/>
      <c r="M2" s="319"/>
      <c r="N2" s="319"/>
      <c r="O2" s="319"/>
      <c r="P2" s="319"/>
    </row>
    <row r="3" spans="1:16" s="2" customFormat="1" ht="19.5" customHeight="1">
      <c r="A3" s="318"/>
      <c r="B3" s="318"/>
      <c r="C3" s="318"/>
      <c r="D3" s="318"/>
      <c r="E3" s="390" t="str">
        <f>Objekterfassung!E3</f>
        <v xml:space="preserve"> </v>
      </c>
      <c r="F3" s="318"/>
      <c r="G3" s="318"/>
      <c r="H3" s="318"/>
      <c r="I3" s="318" t="s">
        <v>4</v>
      </c>
      <c r="J3" s="318"/>
      <c r="K3" s="321"/>
      <c r="L3" s="318"/>
      <c r="M3" s="318"/>
      <c r="N3" s="318"/>
      <c r="O3" s="318"/>
      <c r="P3" s="318"/>
    </row>
    <row r="4" spans="1:16" s="2" customFormat="1" ht="20.25" customHeight="1">
      <c r="A4" s="318"/>
      <c r="B4" s="319"/>
      <c r="C4" s="391"/>
      <c r="D4" s="391"/>
      <c r="E4" s="319"/>
      <c r="F4" s="319"/>
      <c r="G4" s="319"/>
      <c r="H4" s="319"/>
      <c r="I4" s="319"/>
      <c r="J4" s="319"/>
      <c r="K4" s="320"/>
      <c r="L4" s="319"/>
      <c r="M4" s="319"/>
      <c r="N4" s="319"/>
      <c r="O4" s="319"/>
      <c r="P4" s="319"/>
    </row>
    <row r="5" spans="1:16" s="2" customFormat="1" ht="25.2" customHeight="1">
      <c r="A5" s="322"/>
      <c r="B5" s="322"/>
      <c r="C5" s="322"/>
      <c r="D5" s="322"/>
      <c r="E5" s="322"/>
      <c r="F5" s="322"/>
      <c r="G5" s="322"/>
      <c r="H5" s="322"/>
      <c r="I5" s="322"/>
      <c r="J5" s="322"/>
      <c r="K5" s="364"/>
      <c r="L5" s="322"/>
      <c r="M5" s="322"/>
      <c r="N5" s="322"/>
      <c r="O5" s="322"/>
      <c r="P5" s="322"/>
    </row>
    <row r="6" spans="1:16" s="324" customFormat="1" ht="25.5" customHeight="1">
      <c r="A6" s="392"/>
      <c r="P6" s="392"/>
    </row>
    <row r="7" spans="1:16" s="324" customFormat="1" ht="21.75" customHeight="1">
      <c r="A7" s="392"/>
      <c r="C7" s="829" t="str">
        <f>LNG!F465</f>
        <v>ÜBERPRÜFUNG STAMMDATEN</v>
      </c>
      <c r="D7" s="829"/>
      <c r="E7" s="829"/>
      <c r="F7" s="829"/>
      <c r="G7" s="829"/>
      <c r="H7" s="785"/>
      <c r="I7" s="785" t="str">
        <f>LNG!F416&amp;" "&amp;Objekterfassung!$E$3</f>
        <v xml:space="preserve">Objekt  </v>
      </c>
      <c r="J7" s="785"/>
      <c r="K7" s="670"/>
      <c r="P7" s="392"/>
    </row>
    <row r="8" spans="1:16" s="324" customFormat="1" ht="14.25" customHeight="1">
      <c r="A8" s="392"/>
      <c r="C8" s="834" t="str">
        <f>LNG!F460</f>
        <v>Die folgenden Stammdaten sind durch den BeIMB im Rahmen des Modul 1 auf ihre Richtigkeit zu überprüfen.</v>
      </c>
      <c r="D8" s="834"/>
      <c r="E8" s="834"/>
      <c r="F8" s="834"/>
      <c r="G8" s="834"/>
      <c r="H8" s="834"/>
      <c r="I8" s="834"/>
      <c r="J8" s="670"/>
      <c r="K8" s="670"/>
      <c r="P8" s="392"/>
    </row>
    <row r="9" spans="1:16" s="2" customFormat="1" ht="34.5" customHeight="1">
      <c r="A9" s="392"/>
      <c r="B9" s="324"/>
      <c r="C9" s="324"/>
      <c r="D9" s="833"/>
      <c r="E9" s="833"/>
      <c r="F9" s="393"/>
      <c r="G9" s="671" t="str">
        <f>LNG!F462</f>
        <v>Stammdaten korrekt?</v>
      </c>
      <c r="H9" s="672"/>
      <c r="I9" s="573" t="str">
        <f>LNG!F379</f>
        <v>Änderungen</v>
      </c>
      <c r="J9" s="324"/>
      <c r="K9" s="324"/>
      <c r="L9" s="324"/>
      <c r="M9" s="324"/>
      <c r="N9" s="324"/>
      <c r="P9" s="392"/>
    </row>
    <row r="10" spans="1:16" s="2" customFormat="1" ht="4.5" customHeight="1">
      <c r="A10" s="392"/>
      <c r="B10" s="324"/>
      <c r="C10" s="394"/>
      <c r="D10" s="395"/>
      <c r="E10" s="396"/>
      <c r="F10" s="396"/>
      <c r="G10" s="395"/>
      <c r="H10" s="395"/>
      <c r="I10" s="396"/>
      <c r="J10" s="324"/>
      <c r="K10" s="324"/>
      <c r="L10" s="324"/>
      <c r="M10" s="324"/>
      <c r="N10" s="324"/>
      <c r="P10" s="392"/>
    </row>
    <row r="11" spans="1:16" s="2" customFormat="1" ht="18" customHeight="1">
      <c r="A11" s="392"/>
      <c r="B11" s="324"/>
      <c r="C11" s="828" t="str">
        <f>LNG!F383&amp;"*"</f>
        <v>Adresse (PLZ, Ort)*</v>
      </c>
      <c r="D11" s="828"/>
      <c r="E11" s="828"/>
      <c r="F11" s="396"/>
      <c r="G11" s="387"/>
      <c r="H11" s="396"/>
      <c r="I11" s="579"/>
      <c r="J11" s="578"/>
      <c r="K11" s="572"/>
      <c r="L11" s="324"/>
      <c r="M11" s="324"/>
      <c r="N11" s="324"/>
      <c r="P11" s="392"/>
    </row>
    <row r="12" spans="1:16" s="2" customFormat="1" ht="4.5" customHeight="1">
      <c r="A12" s="392"/>
      <c r="B12" s="324"/>
      <c r="C12" s="394"/>
      <c r="D12" s="396"/>
      <c r="E12" s="396"/>
      <c r="F12" s="396"/>
      <c r="G12" s="398"/>
      <c r="H12" s="396"/>
      <c r="I12" s="394"/>
      <c r="J12" s="324"/>
      <c r="K12" s="324"/>
      <c r="L12" s="324"/>
      <c r="M12" s="324"/>
      <c r="N12" s="324"/>
      <c r="P12" s="392"/>
    </row>
    <row r="13" spans="1:16" s="2" customFormat="1" ht="18" customHeight="1">
      <c r="A13" s="392"/>
      <c r="B13" s="324"/>
      <c r="C13" s="828" t="str">
        <f>LNG!F385&amp;"*"</f>
        <v>Baujahr*</v>
      </c>
      <c r="D13" s="828"/>
      <c r="E13" s="828"/>
      <c r="F13" s="396"/>
      <c r="G13" s="387"/>
      <c r="H13" s="396"/>
      <c r="I13" s="389"/>
      <c r="J13" s="324"/>
      <c r="K13" s="324"/>
      <c r="L13" s="324"/>
      <c r="M13" s="324"/>
      <c r="N13" s="324"/>
      <c r="P13" s="392"/>
    </row>
    <row r="14" spans="1:16" s="2" customFormat="1" ht="4.5" customHeight="1">
      <c r="A14" s="392"/>
      <c r="B14" s="324"/>
      <c r="C14" s="394"/>
      <c r="D14" s="396"/>
      <c r="E14" s="396"/>
      <c r="F14" s="396"/>
      <c r="G14" s="397"/>
      <c r="H14" s="396"/>
      <c r="I14" s="394"/>
      <c r="J14" s="324"/>
      <c r="K14" s="324"/>
      <c r="L14" s="324"/>
      <c r="M14" s="324"/>
      <c r="N14" s="324"/>
      <c r="P14" s="392"/>
    </row>
    <row r="15" spans="1:16" s="2" customFormat="1" ht="18" customHeight="1">
      <c r="A15" s="392"/>
      <c r="B15" s="324"/>
      <c r="C15" s="828" t="str">
        <f>LNG!F386&amp;"*"</f>
        <v>Koordinaten*</v>
      </c>
      <c r="D15" s="828"/>
      <c r="E15" s="828"/>
      <c r="F15" s="396"/>
      <c r="G15" s="387"/>
      <c r="H15" s="396"/>
      <c r="I15" s="388"/>
      <c r="J15" s="324"/>
      <c r="K15" s="324"/>
      <c r="L15" s="324"/>
      <c r="M15" s="324"/>
      <c r="N15" s="324"/>
      <c r="P15" s="392"/>
    </row>
    <row r="16" spans="1:16" s="2" customFormat="1" ht="4.5" customHeight="1">
      <c r="A16" s="392"/>
      <c r="B16" s="324"/>
      <c r="C16" s="394"/>
      <c r="D16" s="394"/>
      <c r="E16" s="394"/>
      <c r="F16" s="394"/>
      <c r="G16" s="398"/>
      <c r="H16" s="394"/>
      <c r="I16" s="394"/>
      <c r="J16" s="324"/>
      <c r="K16" s="324"/>
      <c r="L16" s="324"/>
      <c r="M16" s="324"/>
      <c r="N16" s="324"/>
      <c r="P16" s="392"/>
    </row>
    <row r="17" spans="1:16" s="2" customFormat="1" ht="18" customHeight="1">
      <c r="A17" s="392"/>
      <c r="B17" s="324"/>
      <c r="C17" s="828" t="str">
        <f>LNG!F387&amp;"*"</f>
        <v>Betreiberorganisation*</v>
      </c>
      <c r="D17" s="828"/>
      <c r="E17" s="828"/>
      <c r="F17" s="396"/>
      <c r="G17" s="387"/>
      <c r="H17" s="396"/>
      <c r="I17" s="386"/>
      <c r="J17" s="324"/>
      <c r="K17"/>
      <c r="L17" s="324"/>
      <c r="M17" s="324"/>
      <c r="N17" s="324"/>
      <c r="P17" s="392"/>
    </row>
    <row r="18" spans="1:16" s="2" customFormat="1" ht="4.5" customHeight="1">
      <c r="A18" s="392"/>
      <c r="B18" s="324"/>
      <c r="C18" s="394"/>
      <c r="D18" s="396"/>
      <c r="E18" s="396"/>
      <c r="F18" s="396"/>
      <c r="G18" s="398"/>
      <c r="H18" s="396"/>
      <c r="I18" s="394"/>
      <c r="J18" s="324"/>
      <c r="K18" s="324"/>
      <c r="L18" s="324"/>
      <c r="M18" s="324"/>
      <c r="N18" s="324"/>
      <c r="P18" s="392"/>
    </row>
    <row r="19" spans="1:16" s="2" customFormat="1" ht="18" customHeight="1">
      <c r="A19" s="392"/>
      <c r="B19" s="324"/>
      <c r="C19" s="828" t="str">
        <f>LNG!F389&amp;"*"</f>
        <v>Eigentümer*</v>
      </c>
      <c r="D19" s="828"/>
      <c r="E19" s="828"/>
      <c r="F19" s="396"/>
      <c r="G19" s="387"/>
      <c r="H19" s="396"/>
      <c r="I19" s="386"/>
      <c r="J19"/>
      <c r="K19" s="324"/>
      <c r="L19" s="324"/>
      <c r="M19" s="324"/>
      <c r="N19" s="324"/>
      <c r="P19" s="392"/>
    </row>
    <row r="20" spans="1:16" s="2" customFormat="1" ht="4.5" customHeight="1">
      <c r="A20" s="392"/>
      <c r="B20" s="324"/>
      <c r="C20" s="394"/>
      <c r="D20" s="394"/>
      <c r="E20" s="394"/>
      <c r="F20" s="394"/>
      <c r="G20" s="398"/>
      <c r="H20" s="394"/>
      <c r="I20" s="394"/>
      <c r="J20" s="324"/>
      <c r="K20" s="324"/>
      <c r="L20" s="324"/>
      <c r="M20" s="324"/>
      <c r="N20" s="324"/>
      <c r="P20" s="392"/>
    </row>
    <row r="21" spans="1:16" s="2" customFormat="1" ht="18" customHeight="1">
      <c r="A21" s="392"/>
      <c r="B21" s="324"/>
      <c r="C21" s="828" t="str">
        <f>LNG!F390&amp;"*"</f>
        <v>Immosegmentierung (IST und SOLL)*</v>
      </c>
      <c r="D21" s="828"/>
      <c r="E21" s="828"/>
      <c r="F21" s="828"/>
      <c r="G21" s="387"/>
      <c r="H21" s="396"/>
      <c r="I21" s="386"/>
      <c r="J21" s="324"/>
      <c r="K21" s="324"/>
      <c r="L21" s="324"/>
      <c r="M21" s="324"/>
      <c r="N21" s="324"/>
      <c r="P21" s="392"/>
    </row>
    <row r="22" spans="1:16" s="2" customFormat="1" ht="4.5" customHeight="1">
      <c r="A22" s="392"/>
      <c r="B22" s="324"/>
      <c r="C22" s="394"/>
      <c r="D22" s="396"/>
      <c r="E22" s="396"/>
      <c r="F22" s="396"/>
      <c r="G22" s="398"/>
      <c r="H22" s="396"/>
      <c r="I22" s="394"/>
      <c r="J22" s="324"/>
      <c r="K22" s="324"/>
      <c r="L22" s="324"/>
      <c r="M22" s="324"/>
      <c r="N22" s="324"/>
      <c r="P22" s="392"/>
    </row>
    <row r="23" spans="1:16" s="2" customFormat="1" ht="18" customHeight="1">
      <c r="A23" s="392"/>
      <c r="B23" s="324"/>
      <c r="C23" s="828" t="str">
        <f>LNG!F392&amp;"*"</f>
        <v>SL Instandhaltung*</v>
      </c>
      <c r="D23" s="828"/>
      <c r="E23" s="828"/>
      <c r="F23" s="396"/>
      <c r="G23" s="387"/>
      <c r="H23" s="396"/>
      <c r="I23" s="386"/>
      <c r="J23" s="324"/>
      <c r="K23" s="324"/>
      <c r="L23" s="324"/>
      <c r="M23" s="324"/>
      <c r="N23" s="324"/>
      <c r="P23" s="392"/>
    </row>
    <row r="24" spans="1:16" s="2" customFormat="1" ht="18" customHeight="1">
      <c r="A24" s="392"/>
      <c r="B24" s="324"/>
      <c r="C24" s="394"/>
      <c r="D24" s="396"/>
      <c r="E24" s="396"/>
      <c r="F24" s="396"/>
      <c r="G24" s="398"/>
      <c r="H24" s="396"/>
      <c r="I24" s="394"/>
      <c r="J24" s="324"/>
      <c r="K24" s="324"/>
      <c r="L24" s="324"/>
      <c r="M24" s="324"/>
      <c r="N24" s="324"/>
      <c r="P24" s="392"/>
    </row>
    <row r="25" spans="1:16" s="2" customFormat="1" ht="22.5" customHeight="1">
      <c r="A25" s="392"/>
      <c r="B25" s="324"/>
      <c r="C25" s="829" t="str">
        <f>LNG!F463</f>
        <v>PLAUSIBILISIERUNG STAMMDATEN</v>
      </c>
      <c r="D25" s="830"/>
      <c r="E25" s="830"/>
      <c r="F25" s="830"/>
      <c r="G25" s="830"/>
      <c r="H25" s="830"/>
      <c r="I25" s="830"/>
      <c r="J25" s="830"/>
      <c r="K25" s="830"/>
      <c r="L25" s="324"/>
      <c r="M25" s="324"/>
      <c r="N25" s="324"/>
      <c r="P25" s="392"/>
    </row>
    <row r="26" spans="1:16" s="2" customFormat="1" ht="13.5" customHeight="1">
      <c r="A26" s="392"/>
      <c r="B26" s="324"/>
      <c r="C26" s="830" t="str">
        <f>LNG!F464</f>
        <v>Falls der BeIMB im Rahmen des Moduls 1 Unstimmigkeiten bei den folgenden Stammdaten feststellt, können diese hier erfasst werden.</v>
      </c>
      <c r="D26" s="830"/>
      <c r="E26" s="830"/>
      <c r="F26" s="830"/>
      <c r="G26" s="830"/>
      <c r="H26" s="830"/>
      <c r="I26" s="830"/>
      <c r="J26" s="830"/>
      <c r="K26" s="830"/>
      <c r="L26" s="324"/>
      <c r="M26" s="324"/>
      <c r="N26" s="324"/>
      <c r="P26" s="392"/>
    </row>
    <row r="27" spans="1:16" s="2" customFormat="1" ht="24" customHeight="1">
      <c r="A27" s="392"/>
      <c r="B27" s="324"/>
      <c r="C27" s="394"/>
      <c r="D27" s="396"/>
      <c r="E27" s="396"/>
      <c r="F27" s="396"/>
      <c r="G27" s="573" t="str">
        <f>LNG!F461</f>
        <v>Bemerkung</v>
      </c>
      <c r="H27" s="396"/>
      <c r="I27" s="394"/>
      <c r="J27" s="324"/>
      <c r="K27" s="324"/>
      <c r="L27" s="324"/>
      <c r="M27" s="324"/>
      <c r="N27" s="324"/>
      <c r="P27" s="392"/>
    </row>
    <row r="28" spans="1:16" s="2" customFormat="1" ht="4.5" customHeight="1">
      <c r="A28" s="392"/>
      <c r="B28" s="324"/>
      <c r="C28" s="394"/>
      <c r="D28" s="396"/>
      <c r="E28" s="396"/>
      <c r="F28" s="396"/>
      <c r="G28" s="398"/>
      <c r="H28" s="396"/>
      <c r="I28" s="394"/>
      <c r="J28" s="324"/>
      <c r="K28" s="324"/>
      <c r="L28" s="324"/>
      <c r="M28" s="324"/>
      <c r="N28" s="324"/>
      <c r="P28" s="392"/>
    </row>
    <row r="29" spans="1:16" s="2" customFormat="1" ht="18" customHeight="1">
      <c r="A29" s="392"/>
      <c r="B29" s="324"/>
      <c r="C29" s="828" t="str">
        <f>LNG!F381</f>
        <v>Objektbezeichnung</v>
      </c>
      <c r="D29" s="828"/>
      <c r="E29" s="828"/>
      <c r="F29" s="396"/>
      <c r="G29" s="831"/>
      <c r="H29" s="831"/>
      <c r="I29" s="831"/>
      <c r="J29" s="580"/>
      <c r="K29" s="581"/>
      <c r="L29" s="324"/>
      <c r="M29" s="324"/>
      <c r="N29" s="324"/>
      <c r="P29" s="392"/>
    </row>
    <row r="30" spans="1:16" s="2" customFormat="1" ht="4.5" customHeight="1">
      <c r="A30" s="392"/>
      <c r="B30" s="324"/>
      <c r="C30" s="394"/>
      <c r="D30" s="396"/>
      <c r="E30" s="396"/>
      <c r="F30" s="396"/>
      <c r="G30" s="398"/>
      <c r="H30" s="396"/>
      <c r="I30" s="394"/>
      <c r="J30" s="324"/>
      <c r="K30" s="324"/>
      <c r="L30" s="324"/>
      <c r="M30" s="324"/>
      <c r="N30" s="324"/>
      <c r="P30" s="392"/>
    </row>
    <row r="31" spans="1:16" s="2" customFormat="1" ht="18" customHeight="1">
      <c r="A31" s="392"/>
      <c r="B31" s="324"/>
      <c r="C31" s="828" t="str">
        <f>LNG!F382</f>
        <v>Objekttyp</v>
      </c>
      <c r="D31" s="828"/>
      <c r="E31" s="828"/>
      <c r="F31" s="396"/>
      <c r="G31" s="831"/>
      <c r="H31" s="831"/>
      <c r="I31" s="831"/>
      <c r="J31" s="324"/>
      <c r="K31" s="324"/>
      <c r="L31" s="324"/>
      <c r="M31" s="324"/>
      <c r="N31" s="324"/>
      <c r="P31" s="392"/>
    </row>
    <row r="32" spans="1:16" s="2" customFormat="1" ht="4.5" customHeight="1">
      <c r="A32" s="392"/>
      <c r="B32" s="324"/>
      <c r="C32" s="394"/>
      <c r="D32" s="394"/>
      <c r="E32" s="394"/>
      <c r="F32" s="394"/>
      <c r="G32" s="398"/>
      <c r="H32" s="394"/>
      <c r="I32" s="394"/>
      <c r="J32" s="324"/>
      <c r="K32" s="324"/>
      <c r="L32" s="324"/>
      <c r="M32" s="324"/>
      <c r="N32" s="324"/>
      <c r="P32" s="392"/>
    </row>
    <row r="33" spans="1:16" s="2" customFormat="1" ht="18" customHeight="1">
      <c r="A33" s="392"/>
      <c r="B33" s="324"/>
      <c r="C33" s="827" t="str">
        <f>LNG!F384</f>
        <v>Schutzzone</v>
      </c>
      <c r="D33" s="827"/>
      <c r="E33" s="827"/>
      <c r="F33" s="396"/>
      <c r="G33" s="831"/>
      <c r="H33" s="831"/>
      <c r="I33" s="831"/>
      <c r="J33" s="324"/>
      <c r="K33" s="324"/>
      <c r="L33" s="324"/>
      <c r="M33" s="324"/>
      <c r="N33" s="324"/>
      <c r="P33" s="392"/>
    </row>
    <row r="34" spans="1:16" s="2" customFormat="1" ht="4.5" customHeight="1">
      <c r="A34" s="392"/>
      <c r="B34" s="324"/>
      <c r="C34" s="394"/>
      <c r="D34" s="396"/>
      <c r="E34" s="396"/>
      <c r="F34" s="396"/>
      <c r="G34" s="640"/>
      <c r="H34" s="641"/>
      <c r="I34" s="642"/>
      <c r="J34" s="324"/>
      <c r="K34" s="324"/>
      <c r="L34" s="324"/>
      <c r="M34" s="324"/>
      <c r="N34" s="324"/>
      <c r="P34" s="392"/>
    </row>
    <row r="35" spans="1:16" s="2" customFormat="1" ht="18" customHeight="1">
      <c r="A35" s="392"/>
      <c r="B35" s="324"/>
      <c r="C35" s="828" t="str">
        <f>LNG!F388</f>
        <v>SLA-Partner</v>
      </c>
      <c r="D35" s="828"/>
      <c r="E35" s="828"/>
      <c r="F35" s="396"/>
      <c r="G35" s="831"/>
      <c r="H35" s="831"/>
      <c r="I35" s="831"/>
      <c r="J35" s="324"/>
      <c r="K35" s="324"/>
      <c r="L35" s="324"/>
      <c r="M35" s="324"/>
      <c r="N35" s="324"/>
      <c r="P35" s="392"/>
    </row>
    <row r="36" spans="1:16" s="2" customFormat="1" ht="4.5" customHeight="1">
      <c r="A36" s="392"/>
      <c r="B36" s="324"/>
      <c r="C36" s="394"/>
      <c r="D36" s="396"/>
      <c r="E36" s="396"/>
      <c r="F36" s="396"/>
      <c r="G36" s="640"/>
      <c r="H36" s="641"/>
      <c r="I36" s="642"/>
      <c r="J36" s="324"/>
      <c r="K36" s="324"/>
      <c r="L36" s="324"/>
      <c r="M36" s="324"/>
      <c r="N36" s="324"/>
      <c r="P36" s="392"/>
    </row>
    <row r="37" spans="1:16" s="2" customFormat="1" ht="18" customHeight="1">
      <c r="A37" s="392"/>
      <c r="B37" s="324"/>
      <c r="C37" s="828" t="str">
        <f>LNG!F391</f>
        <v>Rücknahme am:</v>
      </c>
      <c r="D37" s="828"/>
      <c r="E37" s="828"/>
      <c r="F37" s="396"/>
      <c r="G37" s="831"/>
      <c r="H37" s="831"/>
      <c r="I37" s="831"/>
      <c r="J37" s="324"/>
      <c r="K37" s="324"/>
      <c r="L37" s="324"/>
      <c r="M37" s="324"/>
      <c r="N37" s="324"/>
      <c r="P37" s="392"/>
    </row>
    <row r="38" spans="1:16" s="2" customFormat="1" ht="4.5" customHeight="1">
      <c r="A38" s="392"/>
      <c r="B38" s="324"/>
      <c r="C38" s="394"/>
      <c r="D38" s="396"/>
      <c r="E38" s="396"/>
      <c r="F38" s="396"/>
      <c r="G38" s="640"/>
      <c r="H38" s="641"/>
      <c r="I38" s="642"/>
      <c r="J38" s="324"/>
      <c r="K38" s="324"/>
      <c r="L38" s="324"/>
      <c r="M38" s="324"/>
      <c r="N38" s="324"/>
      <c r="P38" s="392"/>
    </row>
    <row r="39" spans="1:16" s="2" customFormat="1" ht="18" customHeight="1">
      <c r="A39" s="392"/>
      <c r="B39" s="324"/>
      <c r="C39" s="828" t="str">
        <f>LNG!F393</f>
        <v>Indexreihe/Basisjahr</v>
      </c>
      <c r="D39" s="828"/>
      <c r="E39" s="828"/>
      <c r="F39" s="396"/>
      <c r="G39" s="831"/>
      <c r="H39" s="831"/>
      <c r="I39" s="831"/>
      <c r="J39" s="324"/>
      <c r="K39" s="324"/>
      <c r="L39" s="324"/>
      <c r="M39" s="324"/>
      <c r="N39" s="324"/>
      <c r="P39" s="392"/>
    </row>
    <row r="40" spans="1:16" s="2" customFormat="1" ht="4.5" customHeight="1">
      <c r="A40" s="392"/>
      <c r="B40" s="324"/>
      <c r="C40" s="394"/>
      <c r="D40" s="396"/>
      <c r="E40" s="396"/>
      <c r="F40" s="396"/>
      <c r="G40" s="640"/>
      <c r="H40" s="641"/>
      <c r="I40" s="642"/>
      <c r="J40" s="324"/>
      <c r="K40" s="324"/>
      <c r="L40" s="324"/>
      <c r="M40" s="324"/>
      <c r="N40" s="324"/>
      <c r="P40" s="392"/>
    </row>
    <row r="41" spans="1:16" s="2" customFormat="1" ht="18" customHeight="1">
      <c r="A41" s="392"/>
      <c r="B41" s="324"/>
      <c r="C41" s="828" t="str">
        <f>LNG!F394</f>
        <v>Teuerung</v>
      </c>
      <c r="D41" s="828"/>
      <c r="E41" s="828"/>
      <c r="F41" s="396"/>
      <c r="G41" s="831"/>
      <c r="H41" s="831"/>
      <c r="I41" s="831"/>
      <c r="J41" s="324"/>
      <c r="K41" s="324"/>
      <c r="L41" s="324"/>
      <c r="M41" s="324"/>
      <c r="N41" s="324"/>
      <c r="P41" s="392"/>
    </row>
    <row r="42" spans="1:16" s="2" customFormat="1" ht="4.5" customHeight="1">
      <c r="A42" s="392"/>
      <c r="B42" s="324"/>
      <c r="C42" s="394"/>
      <c r="D42" s="394"/>
      <c r="E42" s="394"/>
      <c r="F42" s="394"/>
      <c r="G42" s="640"/>
      <c r="H42" s="642"/>
      <c r="I42" s="642"/>
      <c r="J42" s="324"/>
      <c r="K42" s="324"/>
      <c r="L42" s="324"/>
      <c r="M42" s="324"/>
      <c r="N42" s="324"/>
      <c r="P42" s="392"/>
    </row>
    <row r="43" spans="1:16" s="2" customFormat="1" ht="18" customHeight="1">
      <c r="A43" s="392"/>
      <c r="B43" s="324"/>
      <c r="C43" s="828" t="str">
        <f>LNG!F395</f>
        <v>Objektzustand bestimmt am:</v>
      </c>
      <c r="D43" s="828"/>
      <c r="E43" s="828"/>
      <c r="F43" s="396"/>
      <c r="G43" s="831"/>
      <c r="H43" s="831"/>
      <c r="I43" s="831"/>
      <c r="J43" s="324"/>
      <c r="K43" s="324"/>
      <c r="L43" s="324"/>
      <c r="M43" s="324"/>
      <c r="N43" s="324"/>
      <c r="P43" s="392"/>
    </row>
    <row r="44" spans="1:16" s="2" customFormat="1" ht="4.5" customHeight="1">
      <c r="A44" s="392"/>
      <c r="B44" s="324"/>
      <c r="C44" s="394"/>
      <c r="D44" s="396"/>
      <c r="E44" s="396"/>
      <c r="F44" s="396"/>
      <c r="G44" s="640"/>
      <c r="H44" s="641"/>
      <c r="I44" s="642"/>
      <c r="J44" s="324"/>
      <c r="K44" s="324"/>
      <c r="L44" s="324"/>
      <c r="M44" s="324"/>
      <c r="N44" s="324"/>
      <c r="P44" s="392"/>
    </row>
    <row r="45" spans="1:16" s="2" customFormat="1" ht="18" customHeight="1">
      <c r="A45" s="392"/>
      <c r="B45" s="324"/>
      <c r="C45" s="828" t="str">
        <f>LNG!F396</f>
        <v>Neuwert (Reprowert)</v>
      </c>
      <c r="D45" s="828"/>
      <c r="E45" s="828"/>
      <c r="F45" s="396"/>
      <c r="G45" s="831"/>
      <c r="H45" s="831"/>
      <c r="I45" s="831"/>
      <c r="J45" s="324"/>
      <c r="K45" s="324"/>
      <c r="L45" s="324"/>
      <c r="M45" s="324"/>
      <c r="N45" s="324"/>
      <c r="P45" s="392"/>
    </row>
    <row r="46" spans="1:16" s="2" customFormat="1" ht="4.5" customHeight="1">
      <c r="A46" s="392"/>
      <c r="B46" s="324"/>
      <c r="C46" s="394"/>
      <c r="D46" s="394"/>
      <c r="E46" s="394"/>
      <c r="F46" s="394"/>
      <c r="G46" s="640"/>
      <c r="H46" s="642"/>
      <c r="I46" s="642"/>
      <c r="J46" s="324"/>
      <c r="K46" s="324"/>
      <c r="L46" s="324"/>
      <c r="M46" s="324"/>
      <c r="N46" s="324"/>
      <c r="P46" s="392"/>
    </row>
    <row r="47" spans="1:16" s="2" customFormat="1" ht="18" customHeight="1">
      <c r="A47" s="392"/>
      <c r="B47" s="324"/>
      <c r="C47" s="828" t="str">
        <f>LNG!F397</f>
        <v>Neuwert indexiert</v>
      </c>
      <c r="D47" s="828"/>
      <c r="E47" s="828"/>
      <c r="F47" s="394"/>
      <c r="G47" s="831"/>
      <c r="H47" s="831"/>
      <c r="I47" s="831"/>
      <c r="J47" s="324"/>
      <c r="K47" s="324"/>
      <c r="L47" s="324"/>
      <c r="M47" s="324"/>
      <c r="N47" s="324"/>
      <c r="P47" s="392"/>
    </row>
    <row r="48" spans="1:16" s="2" customFormat="1" ht="4.5" customHeight="1">
      <c r="A48" s="392"/>
      <c r="B48" s="324"/>
      <c r="C48" s="394"/>
      <c r="D48" s="396"/>
      <c r="E48" s="396"/>
      <c r="F48" s="396"/>
      <c r="G48" s="640"/>
      <c r="H48" s="641"/>
      <c r="I48" s="642"/>
      <c r="J48" s="324"/>
      <c r="K48" s="324"/>
      <c r="L48" s="324"/>
      <c r="M48" s="324"/>
      <c r="N48" s="324"/>
      <c r="P48" s="392"/>
    </row>
    <row r="49" spans="1:16" s="2" customFormat="1" ht="18" customHeight="1">
      <c r="A49" s="392"/>
      <c r="B49" s="324"/>
      <c r="C49" s="828" t="str">
        <f>LNG!F398</f>
        <v>Kosten m3 indexiert</v>
      </c>
      <c r="D49" s="828"/>
      <c r="E49" s="828"/>
      <c r="F49" s="396"/>
      <c r="G49" s="831"/>
      <c r="H49" s="831"/>
      <c r="I49" s="831"/>
      <c r="J49" s="324"/>
      <c r="K49" s="324"/>
      <c r="L49" s="324"/>
      <c r="M49" s="324"/>
      <c r="N49" s="324"/>
      <c r="P49" s="392"/>
    </row>
    <row r="50" spans="1:16" s="2" customFormat="1" ht="4.5" customHeight="1">
      <c r="A50" s="392"/>
      <c r="B50" s="324"/>
      <c r="C50" s="394"/>
      <c r="D50" s="396"/>
      <c r="E50" s="396"/>
      <c r="F50" s="396"/>
      <c r="G50" s="640"/>
      <c r="H50" s="641"/>
      <c r="I50" s="642"/>
      <c r="J50" s="324"/>
      <c r="K50" s="324"/>
      <c r="L50" s="324"/>
      <c r="M50" s="324"/>
      <c r="N50" s="324"/>
      <c r="P50" s="392"/>
    </row>
    <row r="51" spans="1:16" s="2" customFormat="1" ht="18" customHeight="1">
      <c r="A51" s="392"/>
      <c r="B51" s="324"/>
      <c r="C51" s="828" t="str">
        <f>LNG!F399</f>
        <v>Preis pro m2</v>
      </c>
      <c r="D51" s="828"/>
      <c r="E51" s="828"/>
      <c r="F51" s="396"/>
      <c r="G51" s="831"/>
      <c r="H51" s="831"/>
      <c r="I51" s="831"/>
      <c r="J51" s="324"/>
      <c r="K51" s="324"/>
      <c r="L51" s="324"/>
      <c r="M51" s="324"/>
      <c r="N51" s="324"/>
      <c r="P51" s="392"/>
    </row>
    <row r="52" spans="1:16" s="2" customFormat="1" ht="4.5" customHeight="1">
      <c r="A52" s="392"/>
      <c r="B52" s="324"/>
      <c r="C52" s="394"/>
      <c r="D52" s="394"/>
      <c r="E52" s="394"/>
      <c r="F52" s="394"/>
      <c r="G52" s="640"/>
      <c r="H52" s="642"/>
      <c r="I52" s="642"/>
      <c r="J52" s="324"/>
      <c r="K52" s="324"/>
      <c r="L52" s="324"/>
      <c r="M52" s="324"/>
      <c r="N52" s="324"/>
      <c r="P52" s="392"/>
    </row>
    <row r="53" spans="1:16" s="2" customFormat="1" ht="18" customHeight="1">
      <c r="A53" s="392"/>
      <c r="B53" s="324"/>
      <c r="C53" s="828" t="str">
        <f>LNG!F400</f>
        <v>Masse (L, B, H etc.)</v>
      </c>
      <c r="D53" s="828"/>
      <c r="E53" s="828"/>
      <c r="F53" s="396"/>
      <c r="G53" s="831"/>
      <c r="H53" s="831"/>
      <c r="I53" s="831"/>
      <c r="J53" s="324"/>
      <c r="K53" s="324"/>
      <c r="L53" s="324"/>
      <c r="M53" s="324"/>
      <c r="N53" s="324"/>
      <c r="P53" s="392"/>
    </row>
    <row r="54" spans="1:16" s="2" customFormat="1" ht="4.5" customHeight="1">
      <c r="A54" s="392"/>
      <c r="B54" s="324"/>
      <c r="C54" s="394"/>
      <c r="D54" s="394"/>
      <c r="E54" s="394"/>
      <c r="F54" s="394"/>
      <c r="G54" s="640"/>
      <c r="H54" s="642"/>
      <c r="I54" s="642"/>
      <c r="J54" s="324"/>
      <c r="K54" s="324"/>
      <c r="L54" s="324"/>
      <c r="M54" s="324"/>
      <c r="N54" s="324"/>
      <c r="P54" s="392"/>
    </row>
    <row r="55" spans="1:16" s="2" customFormat="1" ht="18" customHeight="1">
      <c r="A55" s="392"/>
      <c r="B55" s="324"/>
      <c r="C55" s="828" t="str">
        <f>LNG!F401</f>
        <v>Energiebezugsfläche</v>
      </c>
      <c r="D55" s="828"/>
      <c r="E55" s="828"/>
      <c r="F55" s="396"/>
      <c r="G55" s="831"/>
      <c r="H55" s="831"/>
      <c r="I55" s="831"/>
      <c r="J55" s="324"/>
      <c r="K55" s="324"/>
      <c r="L55" s="324"/>
      <c r="M55" s="324"/>
      <c r="N55" s="324"/>
      <c r="P55" s="392"/>
    </row>
    <row r="56" spans="1:16" s="2" customFormat="1" ht="4.5" customHeight="1">
      <c r="A56" s="392"/>
      <c r="B56" s="324"/>
      <c r="C56" s="394"/>
      <c r="D56" s="396"/>
      <c r="E56" s="396"/>
      <c r="F56" s="396"/>
      <c r="G56" s="640"/>
      <c r="H56" s="641"/>
      <c r="I56" s="642"/>
      <c r="J56" s="324"/>
      <c r="K56" s="324"/>
      <c r="L56" s="324"/>
      <c r="M56" s="324"/>
      <c r="N56" s="324"/>
      <c r="P56" s="392"/>
    </row>
    <row r="57" spans="1:16" s="2" customFormat="1" ht="18.75" customHeight="1">
      <c r="A57" s="392"/>
      <c r="B57" s="324"/>
      <c r="C57" s="828" t="str">
        <f>LNG!F402</f>
        <v>Raum umbaut nach SIA 116</v>
      </c>
      <c r="D57" s="828"/>
      <c r="E57" s="828"/>
      <c r="F57" s="396"/>
      <c r="G57" s="831"/>
      <c r="H57" s="831"/>
      <c r="I57" s="831"/>
      <c r="J57" s="324"/>
      <c r="K57" s="324"/>
      <c r="L57" s="324"/>
      <c r="M57" s="324"/>
      <c r="N57" s="324"/>
      <c r="P57" s="392"/>
    </row>
    <row r="58" spans="1:16" s="2" customFormat="1" ht="4.5" customHeight="1">
      <c r="A58" s="392"/>
      <c r="B58" s="324"/>
      <c r="C58" s="394"/>
      <c r="D58" s="396"/>
      <c r="E58" s="396"/>
      <c r="F58" s="396"/>
      <c r="G58" s="640"/>
      <c r="H58" s="641"/>
      <c r="I58" s="642"/>
      <c r="J58" s="324"/>
      <c r="K58" s="324"/>
      <c r="L58" s="324"/>
      <c r="M58" s="324"/>
      <c r="N58" s="324"/>
      <c r="P58" s="392"/>
    </row>
    <row r="59" spans="1:16" s="2" customFormat="1" ht="18" customHeight="1">
      <c r="A59" s="392"/>
      <c r="B59" s="324"/>
      <c r="C59" s="828" t="str">
        <f>LNG!F403</f>
        <v>Raum brutto nach SIA 416</v>
      </c>
      <c r="D59" s="828"/>
      <c r="E59" s="828"/>
      <c r="F59" s="396"/>
      <c r="G59" s="831"/>
      <c r="H59" s="831"/>
      <c r="I59" s="831"/>
      <c r="J59" s="324"/>
      <c r="K59" s="324"/>
      <c r="L59" s="324"/>
      <c r="M59" s="324"/>
      <c r="N59" s="324"/>
      <c r="P59" s="392"/>
    </row>
    <row r="60" spans="1:16" s="2" customFormat="1" ht="4.5" customHeight="1">
      <c r="A60" s="392"/>
      <c r="B60" s="324"/>
      <c r="C60" s="394"/>
      <c r="D60" s="394"/>
      <c r="E60" s="394"/>
      <c r="F60" s="394"/>
      <c r="G60" s="640"/>
      <c r="H60" s="642"/>
      <c r="I60" s="642"/>
      <c r="J60" s="324"/>
      <c r="K60" s="324"/>
      <c r="L60" s="324"/>
      <c r="M60" s="324"/>
      <c r="N60" s="324"/>
      <c r="P60" s="392"/>
    </row>
    <row r="61" spans="1:16" s="2" customFormat="1" ht="18" customHeight="1">
      <c r="A61" s="392"/>
      <c r="B61" s="324"/>
      <c r="C61" s="828" t="str">
        <f>LNG!F404</f>
        <v>Flächen</v>
      </c>
      <c r="D61" s="828"/>
      <c r="E61" s="828"/>
      <c r="F61" s="396"/>
      <c r="G61" s="831"/>
      <c r="H61" s="831"/>
      <c r="I61" s="831"/>
      <c r="J61" s="324"/>
      <c r="K61" s="324"/>
      <c r="L61" s="324"/>
      <c r="M61" s="324"/>
      <c r="N61" s="324"/>
      <c r="P61" s="392"/>
    </row>
    <row r="62" spans="1:16" s="2" customFormat="1" ht="4.5" customHeight="1">
      <c r="A62" s="392"/>
      <c r="B62" s="324"/>
      <c r="C62" s="394"/>
      <c r="D62" s="394"/>
      <c r="E62" s="394"/>
      <c r="F62" s="394"/>
      <c r="G62" s="640"/>
      <c r="H62" s="642"/>
      <c r="I62" s="642"/>
      <c r="J62" s="324"/>
      <c r="K62" s="324"/>
      <c r="L62" s="324"/>
      <c r="M62" s="324"/>
      <c r="N62" s="324"/>
      <c r="P62" s="392"/>
    </row>
    <row r="63" spans="1:16" s="2" customFormat="1" ht="18" customHeight="1">
      <c r="A63" s="392"/>
      <c r="B63" s="324"/>
      <c r="C63" s="828" t="str">
        <f>LNG!F405</f>
        <v>Denkmalpflege</v>
      </c>
      <c r="D63" s="828"/>
      <c r="E63" s="828"/>
      <c r="F63" s="396"/>
      <c r="G63" s="831"/>
      <c r="H63" s="831"/>
      <c r="I63" s="831"/>
      <c r="J63" s="324"/>
      <c r="K63" s="324"/>
      <c r="L63" s="324"/>
      <c r="M63" s="324"/>
      <c r="N63" s="324"/>
      <c r="P63" s="392"/>
    </row>
    <row r="64" spans="1:16" s="2" customFormat="1" ht="4.5" customHeight="1">
      <c r="A64" s="392"/>
      <c r="B64" s="324"/>
      <c r="C64" s="394"/>
      <c r="D64" s="396"/>
      <c r="E64" s="396"/>
      <c r="F64" s="396"/>
      <c r="G64" s="640"/>
      <c r="H64" s="641"/>
      <c r="I64" s="642"/>
      <c r="J64" s="324"/>
      <c r="K64" s="324"/>
      <c r="L64" s="324"/>
      <c r="M64" s="324"/>
      <c r="N64" s="324"/>
      <c r="P64" s="392"/>
    </row>
    <row r="65" spans="1:16" s="2" customFormat="1" ht="18" customHeight="1">
      <c r="A65" s="392"/>
      <c r="B65" s="324"/>
      <c r="C65" s="827" t="str">
        <f>LNG!F406</f>
        <v>Objektbeziehungen Architektur</v>
      </c>
      <c r="D65" s="827"/>
      <c r="E65" s="827"/>
      <c r="F65" s="394"/>
      <c r="G65" s="831"/>
      <c r="H65" s="831"/>
      <c r="I65" s="831"/>
      <c r="J65" s="324"/>
      <c r="K65" s="324"/>
      <c r="L65" s="324"/>
      <c r="M65" s="324"/>
      <c r="N65" s="324"/>
      <c r="P65" s="392"/>
    </row>
    <row r="66" spans="1:16" s="2" customFormat="1" ht="4.5" customHeight="1">
      <c r="A66" s="392"/>
      <c r="B66" s="324"/>
      <c r="C66" s="325"/>
      <c r="D66" s="394"/>
      <c r="E66" s="394"/>
      <c r="F66" s="394"/>
      <c r="G66" s="640"/>
      <c r="H66" s="642"/>
      <c r="I66" s="642"/>
      <c r="J66" s="324"/>
      <c r="K66" s="324"/>
      <c r="L66" s="324"/>
      <c r="M66" s="324"/>
      <c r="N66" s="324"/>
      <c r="P66" s="392"/>
    </row>
    <row r="67" spans="1:16" s="2" customFormat="1" ht="18" customHeight="1">
      <c r="A67" s="392"/>
      <c r="B67" s="324"/>
      <c r="C67" s="827" t="str">
        <f>LNG!F407</f>
        <v>Steht auf (Parzelle)</v>
      </c>
      <c r="D67" s="827"/>
      <c r="E67" s="827"/>
      <c r="F67" s="394"/>
      <c r="G67" s="831"/>
      <c r="H67" s="831"/>
      <c r="I67" s="831"/>
      <c r="J67" s="324"/>
      <c r="K67" s="324"/>
      <c r="L67" s="324"/>
      <c r="M67" s="324"/>
      <c r="N67" s="324"/>
      <c r="P67" s="392"/>
    </row>
    <row r="68" spans="1:16" s="2" customFormat="1" ht="15" customHeight="1">
      <c r="A68" s="392"/>
      <c r="B68" s="324"/>
      <c r="C68" s="325"/>
      <c r="D68" s="325"/>
      <c r="E68" s="399"/>
      <c r="F68" s="399"/>
      <c r="G68" s="400"/>
      <c r="H68" s="399"/>
      <c r="I68" s="399"/>
      <c r="J68" s="324"/>
      <c r="K68" s="324"/>
      <c r="L68" s="324"/>
      <c r="M68" s="324"/>
      <c r="N68" s="324"/>
      <c r="P68" s="392"/>
    </row>
    <row r="69" spans="1:16" s="2" customFormat="1" hidden="1">
      <c r="A69" s="392"/>
      <c r="C69" t="s">
        <v>5</v>
      </c>
      <c r="D69"/>
      <c r="K69" s="338"/>
      <c r="P69" s="392"/>
    </row>
    <row r="70" spans="1:16" s="2" customFormat="1" hidden="1">
      <c r="A70" s="392"/>
      <c r="K70" s="338"/>
      <c r="P70" s="392"/>
    </row>
    <row r="71" spans="1:16" s="2" customFormat="1" hidden="1">
      <c r="A71" s="392"/>
      <c r="K71" s="338"/>
      <c r="P71" s="392"/>
    </row>
    <row r="72" spans="1:16" s="2" customFormat="1" hidden="1">
      <c r="A72" s="392"/>
      <c r="K72" s="338"/>
      <c r="P72" s="392"/>
    </row>
    <row r="73" spans="1:16" s="2" customFormat="1" ht="3" hidden="1" customHeight="1">
      <c r="A73" s="392"/>
      <c r="K73" s="338"/>
      <c r="P73" s="392"/>
    </row>
    <row r="74" spans="1:16" s="2" customFormat="1" hidden="1">
      <c r="A74" s="392"/>
      <c r="K74" s="338"/>
      <c r="P74" s="392"/>
    </row>
    <row r="75" spans="1:16" s="2" customFormat="1" hidden="1">
      <c r="A75" s="392"/>
      <c r="K75" s="338"/>
      <c r="P75" s="392"/>
    </row>
    <row r="76" spans="1:16" s="1" customFormat="1" hidden="1">
      <c r="A76" s="392"/>
      <c r="C76" s="2"/>
      <c r="D76" s="2"/>
      <c r="E76" s="2"/>
      <c r="F76" s="2"/>
      <c r="G76" s="2"/>
      <c r="H76" s="2"/>
      <c r="I76" s="2"/>
      <c r="J76" s="2"/>
      <c r="K76" s="338"/>
      <c r="L76" s="2"/>
      <c r="M76" s="2"/>
      <c r="N76" s="2"/>
      <c r="O76" s="2"/>
      <c r="P76" s="392"/>
    </row>
    <row r="77" spans="1:16" s="1" customFormat="1" ht="31.5" hidden="1" customHeight="1">
      <c r="A77" s="392"/>
      <c r="E77" s="2"/>
      <c r="F77" s="2"/>
      <c r="G77" s="2"/>
      <c r="H77" s="2"/>
      <c r="P77" s="392"/>
    </row>
    <row r="78" spans="1:16" s="1" customFormat="1" hidden="1">
      <c r="A78" s="392"/>
      <c r="K78" s="133"/>
      <c r="P78" s="392"/>
    </row>
    <row r="79" spans="1:16" s="2" customFormat="1" ht="26.25" hidden="1" customHeight="1">
      <c r="A79" s="392"/>
      <c r="P79" s="392"/>
    </row>
    <row r="80" spans="1:16" s="1" customFormat="1" hidden="1">
      <c r="A80" s="392"/>
      <c r="K80" s="133"/>
      <c r="P80" s="392"/>
    </row>
    <row r="81" spans="1:16" s="1" customFormat="1" hidden="1">
      <c r="A81" s="392"/>
      <c r="K81" s="133"/>
      <c r="P81" s="392"/>
    </row>
    <row r="82" spans="1:16" s="2" customFormat="1" hidden="1">
      <c r="A82" s="392"/>
      <c r="K82" s="338"/>
      <c r="P82" s="392"/>
    </row>
    <row r="83" spans="1:16" s="1" customFormat="1" hidden="1">
      <c r="A83" s="392"/>
      <c r="K83" s="133"/>
      <c r="P83" s="392"/>
    </row>
    <row r="84" spans="1:16" s="1" customFormat="1" hidden="1">
      <c r="A84" s="392"/>
      <c r="K84" s="133"/>
      <c r="P84" s="392"/>
    </row>
    <row r="85" spans="1:16" s="2" customFormat="1" hidden="1">
      <c r="A85" s="392"/>
      <c r="K85" s="338"/>
      <c r="P85" s="392"/>
    </row>
    <row r="86" spans="1:16" s="2" customFormat="1" hidden="1">
      <c r="A86" s="392"/>
      <c r="K86" s="338"/>
      <c r="P86" s="392"/>
    </row>
    <row r="87" spans="1:16" s="2" customFormat="1" hidden="1">
      <c r="A87" s="392"/>
      <c r="K87" s="338"/>
      <c r="P87" s="392"/>
    </row>
    <row r="88" spans="1:16" s="2" customFormat="1" hidden="1">
      <c r="A88" s="392"/>
      <c r="K88" s="338"/>
      <c r="P88" s="392"/>
    </row>
    <row r="89" spans="1:16" s="2" customFormat="1" hidden="1">
      <c r="A89" s="392"/>
      <c r="K89" s="338"/>
      <c r="P89" s="392"/>
    </row>
    <row r="90" spans="1:16" s="2" customFormat="1" hidden="1">
      <c r="A90" s="392"/>
      <c r="K90" s="338"/>
      <c r="P90" s="392"/>
    </row>
    <row r="91" spans="1:16" s="2" customFormat="1" hidden="1">
      <c r="A91" s="392"/>
      <c r="K91" s="338"/>
      <c r="P91" s="392"/>
    </row>
    <row r="92" spans="1:16" s="2" customFormat="1" hidden="1">
      <c r="A92" s="392"/>
      <c r="K92" s="338"/>
      <c r="P92" s="392"/>
    </row>
    <row r="93" spans="1:16" s="2" customFormat="1" hidden="1">
      <c r="A93" s="392"/>
      <c r="K93" s="338"/>
      <c r="P93" s="392"/>
    </row>
    <row r="94" spans="1:16" s="2" customFormat="1" hidden="1">
      <c r="A94" s="392"/>
      <c r="K94" s="338"/>
      <c r="P94" s="392"/>
    </row>
    <row r="95" spans="1:16" s="2" customFormat="1" hidden="1">
      <c r="A95" s="392"/>
      <c r="K95" s="338"/>
      <c r="P95" s="392"/>
    </row>
    <row r="96" spans="1:16" s="2" customFormat="1" hidden="1">
      <c r="A96" s="392"/>
      <c r="K96" s="338"/>
      <c r="P96" s="392"/>
    </row>
    <row r="97" spans="1:16" s="2" customFormat="1" hidden="1">
      <c r="A97" s="392"/>
      <c r="K97" s="338"/>
      <c r="P97" s="392"/>
    </row>
    <row r="98" spans="1:16" s="2" customFormat="1" hidden="1">
      <c r="A98" s="392"/>
      <c r="K98" s="338"/>
      <c r="P98" s="392"/>
    </row>
    <row r="99" spans="1:16" s="2" customFormat="1" hidden="1">
      <c r="A99" s="392"/>
      <c r="K99" s="338"/>
      <c r="P99" s="392"/>
    </row>
    <row r="100" spans="1:16" s="2" customFormat="1" hidden="1">
      <c r="A100" s="392"/>
      <c r="K100" s="338"/>
      <c r="P100" s="392"/>
    </row>
    <row r="101" spans="1:16" s="2" customFormat="1" hidden="1">
      <c r="A101" s="392"/>
      <c r="K101" s="338"/>
      <c r="P101" s="392"/>
    </row>
    <row r="102" spans="1:16" s="2" customFormat="1" hidden="1">
      <c r="A102" s="392"/>
      <c r="K102" s="338"/>
      <c r="P102" s="392"/>
    </row>
    <row r="103" spans="1:16" s="2" customFormat="1" hidden="1">
      <c r="A103" s="392"/>
      <c r="K103" s="338"/>
      <c r="P103" s="392"/>
    </row>
    <row r="104" spans="1:16" s="2" customFormat="1" hidden="1">
      <c r="A104" s="392"/>
      <c r="K104" s="338"/>
      <c r="P104" s="392"/>
    </row>
    <row r="105" spans="1:16" s="2" customFormat="1" hidden="1">
      <c r="A105" s="392"/>
      <c r="K105" s="338"/>
      <c r="P105" s="392"/>
    </row>
    <row r="106" spans="1:16" s="2" customFormat="1" hidden="1">
      <c r="A106" s="392"/>
      <c r="K106" s="338"/>
      <c r="P106" s="392"/>
    </row>
    <row r="107" spans="1:16" s="1" customFormat="1" hidden="1">
      <c r="A107" s="392"/>
      <c r="K107" s="133"/>
      <c r="P107" s="392"/>
    </row>
    <row r="108" spans="1:16" s="1" customFormat="1" hidden="1">
      <c r="A108" s="392"/>
      <c r="K108" s="133"/>
      <c r="P108" s="392"/>
    </row>
    <row r="109" spans="1:16" s="1" customFormat="1" hidden="1">
      <c r="A109" s="392"/>
      <c r="K109" s="133"/>
      <c r="P109" s="392"/>
    </row>
    <row r="110" spans="1:16" s="2" customFormat="1" hidden="1">
      <c r="A110" s="392"/>
      <c r="K110" s="338"/>
      <c r="P110" s="392"/>
    </row>
    <row r="111" spans="1:16" s="1" customFormat="1" hidden="1">
      <c r="A111" s="392"/>
      <c r="K111" s="133"/>
      <c r="P111" s="392"/>
    </row>
    <row r="112" spans="1:16" s="2" customFormat="1" hidden="1">
      <c r="A112" s="392"/>
      <c r="K112" s="338"/>
      <c r="P112" s="392"/>
    </row>
    <row r="113" spans="1:16" s="1" customFormat="1" hidden="1">
      <c r="A113" s="392"/>
      <c r="K113" s="133"/>
      <c r="P113" s="392"/>
    </row>
    <row r="114" spans="1:16" s="1" customFormat="1" hidden="1">
      <c r="A114" s="392"/>
      <c r="K114" s="133"/>
      <c r="P114" s="392"/>
    </row>
    <row r="115" spans="1:16" s="2" customFormat="1" hidden="1">
      <c r="A115" s="392"/>
      <c r="K115" s="338"/>
      <c r="P115" s="392"/>
    </row>
    <row r="116" spans="1:16" s="1" customFormat="1" hidden="1">
      <c r="A116" s="392"/>
      <c r="K116" s="133"/>
      <c r="P116" s="392"/>
    </row>
    <row r="117" spans="1:16" s="1" customFormat="1" hidden="1">
      <c r="A117" s="392"/>
      <c r="K117" s="133"/>
      <c r="P117" s="392"/>
    </row>
    <row r="118" spans="1:16" s="1" customFormat="1" hidden="1">
      <c r="A118" s="392"/>
      <c r="K118" s="133"/>
      <c r="P118" s="392"/>
    </row>
    <row r="119" spans="1:16" s="2" customFormat="1" hidden="1">
      <c r="A119" s="392"/>
      <c r="K119" s="338"/>
      <c r="P119" s="392"/>
    </row>
    <row r="120" spans="1:16" s="1" customFormat="1" hidden="1">
      <c r="A120" s="392"/>
      <c r="K120" s="133"/>
      <c r="P120" s="392"/>
    </row>
    <row r="121" spans="1:16" s="1" customFormat="1" hidden="1">
      <c r="A121" s="392"/>
      <c r="K121" s="133"/>
      <c r="P121" s="392"/>
    </row>
    <row r="122" spans="1:16" s="1" customFormat="1" hidden="1">
      <c r="A122" s="392"/>
      <c r="K122" s="133"/>
      <c r="P122" s="392"/>
    </row>
    <row r="123" spans="1:16" s="2" customFormat="1" hidden="1">
      <c r="A123" s="392"/>
      <c r="K123" s="338"/>
      <c r="P123" s="392"/>
    </row>
    <row r="124" spans="1:16" s="2" customFormat="1" hidden="1">
      <c r="A124" s="392"/>
      <c r="K124" s="338"/>
      <c r="P124" s="392"/>
    </row>
    <row r="125" spans="1:16" s="1" customFormat="1" hidden="1">
      <c r="A125" s="392"/>
      <c r="K125" s="133"/>
      <c r="P125" s="392"/>
    </row>
    <row r="126" spans="1:16" s="2" customFormat="1" hidden="1">
      <c r="A126" s="392"/>
      <c r="K126" s="338"/>
      <c r="P126" s="392"/>
    </row>
    <row r="127" spans="1:16" s="1" customFormat="1" hidden="1">
      <c r="A127" s="392"/>
      <c r="K127" s="133"/>
      <c r="P127" s="392"/>
    </row>
    <row r="128" spans="1:16" s="2" customFormat="1" hidden="1">
      <c r="A128" s="392"/>
      <c r="K128" s="338"/>
      <c r="P128" s="392"/>
    </row>
    <row r="129" spans="1:16" s="2" customFormat="1" hidden="1">
      <c r="A129" s="392"/>
      <c r="K129" s="338"/>
      <c r="P129" s="392"/>
    </row>
    <row r="130" spans="1:16" s="1" customFormat="1" hidden="1">
      <c r="A130" s="392"/>
      <c r="K130" s="133"/>
      <c r="P130" s="392"/>
    </row>
    <row r="131" spans="1:16" s="2" customFormat="1" hidden="1">
      <c r="A131" s="392"/>
      <c r="K131" s="338"/>
      <c r="P131" s="392"/>
    </row>
    <row r="132" spans="1:16" s="1" customFormat="1" hidden="1">
      <c r="A132" s="392"/>
      <c r="K132" s="133"/>
      <c r="P132" s="392"/>
    </row>
    <row r="133" spans="1:16" s="2" customFormat="1" hidden="1">
      <c r="A133" s="392"/>
      <c r="K133" s="338"/>
      <c r="P133" s="392"/>
    </row>
    <row r="134" spans="1:16" s="2" customFormat="1" hidden="1">
      <c r="A134" s="392"/>
      <c r="K134" s="338"/>
      <c r="P134" s="392"/>
    </row>
    <row r="135" spans="1:16" s="1" customFormat="1" hidden="1">
      <c r="A135" s="392"/>
      <c r="K135" s="133"/>
      <c r="P135" s="392"/>
    </row>
    <row r="136" spans="1:16" s="2" customFormat="1" hidden="1">
      <c r="A136" s="392"/>
      <c r="K136" s="338"/>
      <c r="P136" s="392"/>
    </row>
    <row r="137" spans="1:16" s="1" customFormat="1" hidden="1">
      <c r="A137" s="392"/>
      <c r="K137" s="133"/>
      <c r="P137" s="392"/>
    </row>
    <row r="138" spans="1:16" s="2" customFormat="1" hidden="1">
      <c r="A138" s="392"/>
      <c r="K138" s="338"/>
      <c r="P138" s="392"/>
    </row>
    <row r="139" spans="1:16" s="1" customFormat="1" hidden="1">
      <c r="A139" s="392"/>
      <c r="K139" s="133"/>
      <c r="P139" s="392"/>
    </row>
    <row r="140" spans="1:16" s="2" customFormat="1" hidden="1">
      <c r="A140" s="392"/>
      <c r="K140" s="338"/>
      <c r="P140" s="392"/>
    </row>
    <row r="141" spans="1:16" s="1" customFormat="1" hidden="1">
      <c r="A141" s="392"/>
      <c r="K141" s="133"/>
      <c r="P141" s="392"/>
    </row>
    <row r="142" spans="1:16" s="2" customFormat="1" hidden="1">
      <c r="A142" s="392"/>
      <c r="K142" s="338"/>
      <c r="P142" s="392"/>
    </row>
    <row r="143" spans="1:16" s="2" customFormat="1" hidden="1">
      <c r="A143" s="392"/>
      <c r="K143" s="338"/>
      <c r="P143" s="392"/>
    </row>
    <row r="144" spans="1:16" s="2" customFormat="1" hidden="1">
      <c r="A144" s="392"/>
      <c r="K144" s="338"/>
      <c r="P144" s="392"/>
    </row>
    <row r="145" spans="1:16" s="1" customFormat="1" hidden="1">
      <c r="A145" s="392"/>
      <c r="K145" s="133"/>
      <c r="P145" s="392"/>
    </row>
    <row r="146" spans="1:16" s="1" customFormat="1" hidden="1">
      <c r="A146" s="392"/>
      <c r="K146" s="133"/>
      <c r="P146" s="392"/>
    </row>
    <row r="147" spans="1:16" s="2" customFormat="1" hidden="1">
      <c r="A147" s="392"/>
      <c r="K147" s="338"/>
      <c r="P147" s="392"/>
    </row>
    <row r="148" spans="1:16" s="2" customFormat="1" hidden="1">
      <c r="A148" s="392"/>
      <c r="K148" s="338"/>
      <c r="P148" s="392"/>
    </row>
    <row r="149" spans="1:16" s="2" customFormat="1" hidden="1">
      <c r="A149" s="392"/>
      <c r="K149" s="338"/>
      <c r="P149" s="392"/>
    </row>
    <row r="150" spans="1:16" s="1" customFormat="1" hidden="1">
      <c r="A150" s="392"/>
      <c r="K150" s="133"/>
      <c r="P150" s="392"/>
    </row>
    <row r="151" spans="1:16" s="1" customFormat="1" hidden="1">
      <c r="A151" s="392"/>
      <c r="K151" s="133"/>
      <c r="P151" s="392"/>
    </row>
    <row r="152" spans="1:16" s="1" customFormat="1" hidden="1">
      <c r="A152" s="392"/>
      <c r="K152" s="133"/>
      <c r="P152" s="392"/>
    </row>
    <row r="153" spans="1:16" s="1" customFormat="1" hidden="1">
      <c r="A153" s="392"/>
      <c r="K153" s="133"/>
      <c r="P153" s="392"/>
    </row>
    <row r="154" spans="1:16" s="1" customFormat="1" hidden="1">
      <c r="A154" s="392"/>
      <c r="K154" s="133"/>
      <c r="P154" s="392"/>
    </row>
    <row r="155" spans="1:16" s="1" customFormat="1" hidden="1">
      <c r="A155" s="392"/>
      <c r="K155" s="133"/>
      <c r="P155" s="392"/>
    </row>
    <row r="156" spans="1:16" s="1" customFormat="1" hidden="1">
      <c r="A156" s="392"/>
      <c r="K156" s="133"/>
      <c r="P156" s="392"/>
    </row>
    <row r="157" spans="1:16" s="1" customFormat="1" hidden="1">
      <c r="A157" s="392"/>
      <c r="K157" s="133"/>
      <c r="P157" s="392"/>
    </row>
    <row r="158" spans="1:16" s="1" customFormat="1" hidden="1">
      <c r="A158" s="392"/>
      <c r="K158" s="133"/>
      <c r="P158" s="392"/>
    </row>
    <row r="159" spans="1:16" s="1" customFormat="1" hidden="1">
      <c r="A159" s="392"/>
      <c r="K159" s="133"/>
      <c r="P159" s="392"/>
    </row>
    <row r="160" spans="1:16" s="1" customFormat="1" hidden="1">
      <c r="A160" s="392"/>
      <c r="K160" s="133"/>
      <c r="P160" s="392"/>
    </row>
    <row r="161" spans="1:16" s="1" customFormat="1" hidden="1">
      <c r="A161" s="392"/>
      <c r="K161" s="133"/>
      <c r="P161" s="392"/>
    </row>
    <row r="162" spans="1:16" s="1" customFormat="1" hidden="1">
      <c r="A162" s="392"/>
      <c r="K162" s="133"/>
      <c r="P162" s="392"/>
    </row>
    <row r="163" spans="1:16" s="1" customFormat="1" hidden="1">
      <c r="A163" s="392"/>
      <c r="K163" s="133"/>
      <c r="P163" s="392"/>
    </row>
    <row r="164" spans="1:16" s="1" customFormat="1" hidden="1">
      <c r="A164" s="392"/>
      <c r="K164" s="133"/>
      <c r="P164" s="392"/>
    </row>
    <row r="165" spans="1:16" s="1" customFormat="1" hidden="1">
      <c r="A165" s="392"/>
      <c r="K165" s="133"/>
      <c r="P165" s="392"/>
    </row>
    <row r="166" spans="1:16" s="1" customFormat="1" hidden="1">
      <c r="A166" s="392"/>
      <c r="K166" s="133"/>
      <c r="P166" s="392"/>
    </row>
    <row r="167" spans="1:16" s="1" customFormat="1" hidden="1">
      <c r="A167" s="392"/>
      <c r="K167" s="133"/>
      <c r="P167" s="392"/>
    </row>
    <row r="168" spans="1:16" s="1" customFormat="1" hidden="1">
      <c r="A168" s="392"/>
      <c r="K168" s="133"/>
      <c r="P168" s="392"/>
    </row>
    <row r="169" spans="1:16" s="1" customFormat="1" hidden="1">
      <c r="A169" s="392"/>
      <c r="K169" s="133"/>
      <c r="P169" s="392"/>
    </row>
    <row r="170" spans="1:16" s="1" customFormat="1" hidden="1">
      <c r="A170" s="392"/>
      <c r="K170" s="133"/>
      <c r="P170" s="392"/>
    </row>
    <row r="171" spans="1:16" s="1" customFormat="1" hidden="1">
      <c r="A171" s="392"/>
      <c r="K171" s="133"/>
      <c r="P171" s="392"/>
    </row>
    <row r="172" spans="1:16" s="1" customFormat="1" hidden="1">
      <c r="A172" s="392"/>
      <c r="K172" s="133"/>
      <c r="P172" s="392"/>
    </row>
    <row r="173" spans="1:16" s="1" customFormat="1" hidden="1">
      <c r="A173" s="392"/>
      <c r="K173" s="133"/>
      <c r="P173" s="392"/>
    </row>
    <row r="174" spans="1:16" s="1" customFormat="1" hidden="1">
      <c r="A174" s="392"/>
      <c r="K174" s="133"/>
      <c r="P174" s="392"/>
    </row>
    <row r="175" spans="1:16" s="1" customFormat="1" hidden="1">
      <c r="A175" s="392"/>
      <c r="K175" s="133"/>
      <c r="P175" s="392"/>
    </row>
    <row r="176" spans="1:16" s="1" customFormat="1" hidden="1">
      <c r="A176" s="392"/>
      <c r="K176" s="133"/>
      <c r="P176" s="392"/>
    </row>
    <row r="177" spans="1:16" s="1" customFormat="1" hidden="1">
      <c r="A177" s="392"/>
      <c r="K177" s="133"/>
      <c r="P177" s="392"/>
    </row>
    <row r="178" spans="1:16" s="2" customFormat="1" hidden="1">
      <c r="A178" s="392"/>
      <c r="K178" s="338"/>
      <c r="P178" s="392"/>
    </row>
    <row r="179" spans="1:16" s="1" customFormat="1" hidden="1">
      <c r="A179" s="392"/>
      <c r="K179" s="133"/>
      <c r="P179" s="392"/>
    </row>
    <row r="180" spans="1:16" s="1" customFormat="1" hidden="1">
      <c r="A180" s="392"/>
      <c r="K180" s="133"/>
      <c r="P180" s="392"/>
    </row>
    <row r="181" spans="1:16" s="1" customFormat="1" hidden="1">
      <c r="A181" s="392"/>
      <c r="K181" s="133"/>
      <c r="P181" s="392"/>
    </row>
    <row r="182" spans="1:16" s="1" customFormat="1" hidden="1">
      <c r="A182" s="392"/>
      <c r="K182" s="133"/>
      <c r="P182" s="392"/>
    </row>
    <row r="183" spans="1:16" s="1" customFormat="1" hidden="1">
      <c r="A183" s="392"/>
      <c r="K183" s="133"/>
      <c r="P183" s="392"/>
    </row>
    <row r="184" spans="1:16" s="1" customFormat="1" hidden="1">
      <c r="A184" s="392"/>
      <c r="K184" s="133"/>
      <c r="P184" s="392"/>
    </row>
    <row r="185" spans="1:16" s="1" customFormat="1" hidden="1">
      <c r="A185" s="392"/>
      <c r="K185" s="133"/>
      <c r="P185" s="392"/>
    </row>
    <row r="186" spans="1:16" s="2" customFormat="1" hidden="1">
      <c r="A186" s="392"/>
      <c r="K186" s="338"/>
      <c r="P186" s="392"/>
    </row>
    <row r="187" spans="1:16" s="1" customFormat="1" hidden="1">
      <c r="A187" s="392"/>
      <c r="K187" s="133"/>
      <c r="P187" s="392"/>
    </row>
    <row r="188" spans="1:16" s="1" customFormat="1" hidden="1">
      <c r="A188" s="392"/>
      <c r="K188" s="133"/>
      <c r="P188" s="392"/>
    </row>
    <row r="189" spans="1:16" s="1" customFormat="1" hidden="1">
      <c r="A189" s="392"/>
      <c r="K189" s="133"/>
      <c r="P189" s="392"/>
    </row>
    <row r="190" spans="1:16" s="1" customFormat="1" hidden="1">
      <c r="A190" s="392"/>
      <c r="K190" s="133"/>
      <c r="P190" s="392"/>
    </row>
    <row r="191" spans="1:16" s="2" customFormat="1" hidden="1">
      <c r="A191" s="392"/>
      <c r="K191" s="338"/>
      <c r="P191" s="392"/>
    </row>
    <row r="192" spans="1:16" s="1" customFormat="1" hidden="1">
      <c r="A192" s="392"/>
      <c r="K192" s="133"/>
      <c r="P192" s="392"/>
    </row>
    <row r="193" spans="1:16" s="1" customFormat="1" hidden="1">
      <c r="A193" s="392"/>
      <c r="K193" s="133"/>
      <c r="P193" s="392"/>
    </row>
    <row r="194" spans="1:16" s="1" customFormat="1" hidden="1">
      <c r="A194" s="392"/>
      <c r="K194" s="133"/>
      <c r="P194" s="392"/>
    </row>
    <row r="195" spans="1:16" s="1" customFormat="1" hidden="1">
      <c r="A195" s="392"/>
      <c r="K195" s="133"/>
      <c r="P195" s="392"/>
    </row>
    <row r="196" spans="1:16" s="1" customFormat="1" hidden="1">
      <c r="A196" s="392"/>
      <c r="K196" s="133"/>
      <c r="P196" s="392"/>
    </row>
    <row r="197" spans="1:16" s="1" customFormat="1" hidden="1">
      <c r="A197" s="392"/>
      <c r="K197" s="133"/>
      <c r="P197" s="392"/>
    </row>
    <row r="198" spans="1:16" s="1" customFormat="1" hidden="1">
      <c r="A198" s="392"/>
      <c r="K198" s="133"/>
      <c r="P198" s="392"/>
    </row>
    <row r="199" spans="1:16" s="2" customFormat="1" hidden="1">
      <c r="A199" s="392"/>
      <c r="K199" s="338"/>
      <c r="P199" s="392"/>
    </row>
    <row r="200" spans="1:16" s="2" customFormat="1" hidden="1">
      <c r="A200" s="392"/>
      <c r="K200" s="338"/>
      <c r="P200" s="392"/>
    </row>
    <row r="201" spans="1:16" s="2" customFormat="1" hidden="1">
      <c r="A201" s="392"/>
      <c r="K201" s="338"/>
      <c r="P201" s="392"/>
    </row>
    <row r="202" spans="1:16" s="2" customFormat="1" hidden="1">
      <c r="A202" s="392"/>
      <c r="K202" s="338"/>
      <c r="P202" s="392"/>
    </row>
    <row r="203" spans="1:16" s="2" customFormat="1" hidden="1">
      <c r="A203" s="392"/>
      <c r="K203" s="338"/>
      <c r="P203" s="392"/>
    </row>
    <row r="204" spans="1:16" s="2" customFormat="1" hidden="1">
      <c r="A204" s="392"/>
      <c r="K204" s="338"/>
      <c r="P204" s="392"/>
    </row>
    <row r="205" spans="1:16" s="2" customFormat="1" hidden="1">
      <c r="A205" s="392"/>
      <c r="K205" s="338"/>
      <c r="P205" s="392"/>
    </row>
    <row r="206" spans="1:16" s="2" customFormat="1" hidden="1">
      <c r="A206" s="392"/>
      <c r="K206" s="338"/>
      <c r="P206" s="392"/>
    </row>
    <row r="207" spans="1:16" s="2" customFormat="1" hidden="1">
      <c r="A207" s="392"/>
      <c r="K207" s="338"/>
      <c r="P207" s="392"/>
    </row>
    <row r="208" spans="1:16" s="2" customFormat="1" hidden="1">
      <c r="A208" s="392"/>
      <c r="K208" s="338"/>
      <c r="P208" s="392"/>
    </row>
    <row r="209" spans="1:16" s="2" customFormat="1" hidden="1">
      <c r="A209" s="392"/>
      <c r="K209" s="338"/>
      <c r="P209" s="392"/>
    </row>
    <row r="210" spans="1:16" s="2" customFormat="1" hidden="1">
      <c r="A210" s="392"/>
      <c r="K210" s="338"/>
      <c r="P210" s="392"/>
    </row>
    <row r="211" spans="1:16" s="2" customFormat="1" hidden="1">
      <c r="A211" s="392"/>
      <c r="K211" s="338"/>
      <c r="P211" s="392"/>
    </row>
    <row r="212" spans="1:16" s="2" customFormat="1" hidden="1">
      <c r="A212" s="392"/>
      <c r="K212" s="338"/>
      <c r="P212" s="392"/>
    </row>
    <row r="213" spans="1:16" s="2" customFormat="1" hidden="1">
      <c r="A213" s="392"/>
      <c r="K213" s="338"/>
      <c r="P213" s="392"/>
    </row>
    <row r="214" spans="1:16" s="2" customFormat="1" hidden="1">
      <c r="A214" s="392"/>
      <c r="K214" s="338"/>
      <c r="P214" s="392"/>
    </row>
    <row r="215" spans="1:16" s="2" customFormat="1" hidden="1">
      <c r="A215" s="392"/>
      <c r="K215" s="338"/>
      <c r="P215" s="392"/>
    </row>
    <row r="216" spans="1:16" s="2" customFormat="1" hidden="1">
      <c r="A216" s="392"/>
      <c r="K216" s="338"/>
      <c r="P216" s="392"/>
    </row>
    <row r="217" spans="1:16" s="2" customFormat="1" hidden="1">
      <c r="A217" s="392"/>
      <c r="K217" s="338"/>
      <c r="P217" s="392"/>
    </row>
    <row r="218" spans="1:16" s="2" customFormat="1" hidden="1">
      <c r="A218" s="392"/>
      <c r="K218" s="338"/>
      <c r="P218" s="392"/>
    </row>
    <row r="219" spans="1:16" s="2" customFormat="1" hidden="1">
      <c r="A219" s="392"/>
      <c r="K219" s="338"/>
      <c r="P219" s="392"/>
    </row>
    <row r="220" spans="1:16" s="2" customFormat="1" hidden="1">
      <c r="A220" s="392"/>
      <c r="K220" s="338"/>
      <c r="P220" s="392"/>
    </row>
    <row r="221" spans="1:16" s="2" customFormat="1" hidden="1">
      <c r="A221" s="392"/>
      <c r="K221" s="338"/>
      <c r="P221" s="392"/>
    </row>
    <row r="222" spans="1:16" s="2" customFormat="1" hidden="1">
      <c r="A222" s="392"/>
      <c r="K222" s="338"/>
      <c r="P222" s="392"/>
    </row>
    <row r="223" spans="1:16" s="2" customFormat="1" hidden="1">
      <c r="A223" s="392"/>
      <c r="K223" s="338"/>
      <c r="P223" s="392"/>
    </row>
    <row r="224" spans="1:16" s="2" customFormat="1" hidden="1">
      <c r="A224" s="392"/>
      <c r="K224" s="338"/>
      <c r="P224" s="392"/>
    </row>
    <row r="225" spans="1:16" s="2" customFormat="1" hidden="1">
      <c r="A225" s="392"/>
      <c r="K225" s="338"/>
      <c r="P225" s="392"/>
    </row>
    <row r="226" spans="1:16" s="2" customFormat="1" hidden="1">
      <c r="A226" s="392"/>
      <c r="K226" s="338"/>
      <c r="P226" s="392"/>
    </row>
    <row r="227" spans="1:16" s="2" customFormat="1" hidden="1">
      <c r="A227" s="392"/>
      <c r="K227" s="338"/>
      <c r="P227" s="392"/>
    </row>
    <row r="228" spans="1:16" s="2" customFormat="1" hidden="1">
      <c r="A228" s="392"/>
      <c r="K228" s="338"/>
      <c r="P228" s="392"/>
    </row>
    <row r="229" spans="1:16" s="2" customFormat="1" hidden="1">
      <c r="A229" s="392"/>
      <c r="K229" s="338"/>
      <c r="P229" s="392"/>
    </row>
    <row r="230" spans="1:16" s="2" customFormat="1" hidden="1">
      <c r="A230" s="392"/>
      <c r="K230" s="338"/>
      <c r="P230" s="392"/>
    </row>
    <row r="231" spans="1:16" s="2" customFormat="1" hidden="1">
      <c r="A231" s="392"/>
      <c r="K231" s="338"/>
      <c r="P231" s="392"/>
    </row>
    <row r="232" spans="1:16" s="2" customFormat="1" hidden="1">
      <c r="A232" s="392"/>
      <c r="K232" s="338"/>
      <c r="P232" s="392"/>
    </row>
    <row r="233" spans="1:16" s="2" customFormat="1" hidden="1">
      <c r="A233" s="392"/>
      <c r="K233" s="338"/>
      <c r="P233" s="392"/>
    </row>
    <row r="234" spans="1:16" s="2" customFormat="1" hidden="1">
      <c r="A234" s="392"/>
      <c r="K234" s="338"/>
      <c r="P234" s="392"/>
    </row>
    <row r="235" spans="1:16" s="2" customFormat="1" hidden="1">
      <c r="A235" s="392"/>
      <c r="K235" s="338"/>
      <c r="P235" s="392"/>
    </row>
    <row r="236" spans="1:16" s="2" customFormat="1" hidden="1">
      <c r="A236" s="392"/>
      <c r="K236" s="338"/>
      <c r="P236" s="392"/>
    </row>
    <row r="237" spans="1:16" s="2" customFormat="1" hidden="1">
      <c r="A237" s="392"/>
      <c r="K237" s="338"/>
      <c r="P237" s="392"/>
    </row>
    <row r="238" spans="1:16" s="2" customFormat="1" hidden="1">
      <c r="A238" s="392"/>
      <c r="K238" s="338"/>
      <c r="P238" s="392"/>
    </row>
    <row r="239" spans="1:16" s="2" customFormat="1" hidden="1">
      <c r="A239" s="392"/>
      <c r="K239" s="338"/>
      <c r="P239" s="392"/>
    </row>
    <row r="240" spans="1:16" s="2" customFormat="1" hidden="1">
      <c r="A240" s="392"/>
      <c r="K240" s="338"/>
      <c r="P240" s="392"/>
    </row>
    <row r="241" spans="1:16" s="2" customFormat="1" hidden="1">
      <c r="A241" s="392"/>
      <c r="K241" s="338"/>
      <c r="P241" s="392"/>
    </row>
    <row r="242" spans="1:16" s="2" customFormat="1" hidden="1">
      <c r="A242" s="392"/>
      <c r="K242" s="338"/>
      <c r="P242" s="392"/>
    </row>
    <row r="243" spans="1:16" s="2" customFormat="1" hidden="1">
      <c r="A243" s="392"/>
      <c r="K243" s="338"/>
      <c r="P243" s="392"/>
    </row>
    <row r="244" spans="1:16" s="2" customFormat="1" hidden="1">
      <c r="A244" s="392"/>
      <c r="K244" s="338"/>
      <c r="P244" s="392"/>
    </row>
    <row r="245" spans="1:16" s="2" customFormat="1" hidden="1">
      <c r="A245" s="392"/>
      <c r="K245" s="338"/>
      <c r="P245" s="392"/>
    </row>
    <row r="246" spans="1:16" s="2" customFormat="1" hidden="1">
      <c r="A246" s="392"/>
      <c r="K246" s="338"/>
      <c r="P246" s="392"/>
    </row>
    <row r="247" spans="1:16" s="2" customFormat="1" hidden="1">
      <c r="A247" s="392"/>
      <c r="K247" s="338"/>
      <c r="P247" s="392"/>
    </row>
    <row r="248" spans="1:16" s="2" customFormat="1" hidden="1">
      <c r="A248" s="392"/>
      <c r="K248" s="338"/>
      <c r="P248" s="392"/>
    </row>
    <row r="249" spans="1:16" s="1" customFormat="1" hidden="1">
      <c r="A249" s="392"/>
      <c r="K249" s="133"/>
      <c r="P249" s="392"/>
    </row>
    <row r="250" spans="1:16" s="1" customFormat="1" hidden="1">
      <c r="A250" s="392"/>
      <c r="K250" s="133"/>
      <c r="P250" s="392"/>
    </row>
    <row r="251" spans="1:16" s="1" customFormat="1" hidden="1">
      <c r="A251" s="392"/>
      <c r="K251" s="133"/>
      <c r="P251" s="392"/>
    </row>
    <row r="252" spans="1:16" s="1" customFormat="1" hidden="1">
      <c r="A252" s="392"/>
      <c r="K252" s="133"/>
      <c r="P252" s="392"/>
    </row>
    <row r="253" spans="1:16" s="2" customFormat="1" hidden="1">
      <c r="A253" s="392"/>
      <c r="K253" s="338"/>
      <c r="P253" s="392"/>
    </row>
    <row r="254" spans="1:16" s="2" customFormat="1" hidden="1">
      <c r="A254" s="392"/>
      <c r="K254" s="338"/>
      <c r="P254" s="392"/>
    </row>
    <row r="255" spans="1:16" s="2" customFormat="1" hidden="1">
      <c r="A255" s="392"/>
      <c r="K255" s="338"/>
      <c r="P255" s="392"/>
    </row>
    <row r="256" spans="1:16" s="2" customFormat="1" hidden="1">
      <c r="A256" s="392"/>
      <c r="K256" s="338"/>
      <c r="P256" s="392"/>
    </row>
    <row r="257" spans="1:16" s="2" customFormat="1" hidden="1">
      <c r="A257" s="392"/>
      <c r="K257" s="338"/>
      <c r="P257" s="392"/>
    </row>
    <row r="258" spans="1:16" s="1" customFormat="1" hidden="1">
      <c r="A258" s="392"/>
      <c r="K258" s="133"/>
      <c r="P258" s="392"/>
    </row>
    <row r="259" spans="1:16" s="1" customFormat="1" hidden="1">
      <c r="A259" s="392"/>
      <c r="K259" s="133"/>
      <c r="P259" s="392"/>
    </row>
    <row r="260" spans="1:16" s="1" customFormat="1" hidden="1">
      <c r="A260" s="392"/>
      <c r="K260" s="133"/>
      <c r="P260" s="392"/>
    </row>
    <row r="261" spans="1:16" s="1" customFormat="1" hidden="1">
      <c r="A261" s="392"/>
      <c r="K261" s="133"/>
      <c r="P261" s="392"/>
    </row>
    <row r="262" spans="1:16" s="1" customFormat="1" hidden="1">
      <c r="A262" s="392"/>
      <c r="K262" s="133"/>
      <c r="P262" s="392"/>
    </row>
    <row r="263" spans="1:16" s="1" customFormat="1" hidden="1">
      <c r="A263" s="392"/>
      <c r="K263" s="133"/>
      <c r="P263" s="392"/>
    </row>
    <row r="264" spans="1:16" s="1" customFormat="1" hidden="1">
      <c r="A264" s="392"/>
      <c r="K264" s="133"/>
      <c r="P264" s="392"/>
    </row>
    <row r="265" spans="1:16" s="1" customFormat="1" hidden="1">
      <c r="A265" s="392"/>
      <c r="K265" s="133"/>
      <c r="P265" s="392"/>
    </row>
    <row r="266" spans="1:16" s="2" customFormat="1" hidden="1">
      <c r="A266" s="392"/>
      <c r="K266" s="338"/>
      <c r="P266" s="392"/>
    </row>
    <row r="267" spans="1:16" s="2" customFormat="1" hidden="1">
      <c r="A267" s="392"/>
      <c r="K267" s="338"/>
      <c r="P267" s="392"/>
    </row>
    <row r="268" spans="1:16" s="2" customFormat="1" hidden="1">
      <c r="A268" s="392"/>
      <c r="K268" s="338"/>
      <c r="P268" s="392"/>
    </row>
    <row r="269" spans="1:16" s="2" customFormat="1" hidden="1">
      <c r="A269" s="392"/>
      <c r="K269" s="338"/>
      <c r="P269" s="392"/>
    </row>
    <row r="270" spans="1:16" s="2" customFormat="1" hidden="1">
      <c r="A270" s="392"/>
      <c r="K270" s="338"/>
      <c r="P270" s="392"/>
    </row>
    <row r="271" spans="1:16" s="2" customFormat="1" hidden="1">
      <c r="A271" s="392"/>
      <c r="K271" s="338"/>
      <c r="P271" s="392"/>
    </row>
    <row r="272" spans="1:16" s="1" customFormat="1" hidden="1">
      <c r="A272" s="392"/>
      <c r="K272" s="133"/>
      <c r="P272" s="392"/>
    </row>
    <row r="273" spans="1:16" s="2" customFormat="1" hidden="1">
      <c r="A273" s="392"/>
      <c r="K273" s="338"/>
      <c r="P273" s="392"/>
    </row>
    <row r="274" spans="1:16" s="1" customFormat="1" hidden="1">
      <c r="A274" s="392"/>
      <c r="K274" s="133"/>
      <c r="P274" s="392"/>
    </row>
    <row r="275" spans="1:16" s="2" customFormat="1" hidden="1">
      <c r="A275" s="392"/>
      <c r="K275" s="338"/>
      <c r="P275" s="392"/>
    </row>
    <row r="276" spans="1:16" s="1" customFormat="1" hidden="1">
      <c r="A276" s="392"/>
      <c r="K276" s="133"/>
      <c r="P276" s="392"/>
    </row>
    <row r="277" spans="1:16" s="2" customFormat="1" hidden="1">
      <c r="A277" s="392"/>
      <c r="K277" s="338"/>
      <c r="P277" s="392"/>
    </row>
    <row r="278" spans="1:16" s="1" customFormat="1" hidden="1">
      <c r="A278" s="392"/>
      <c r="K278" s="133"/>
      <c r="P278" s="392"/>
    </row>
    <row r="279" spans="1:16" s="2" customFormat="1" hidden="1">
      <c r="A279" s="392"/>
      <c r="K279" s="338"/>
      <c r="P279" s="392"/>
    </row>
    <row r="280" spans="1:16" s="2" customFormat="1" hidden="1">
      <c r="A280" s="392"/>
      <c r="K280" s="338"/>
      <c r="P280" s="392"/>
    </row>
    <row r="281" spans="1:16" s="1" customFormat="1" hidden="1">
      <c r="A281" s="392"/>
      <c r="K281" s="133"/>
      <c r="P281" s="392"/>
    </row>
    <row r="282" spans="1:16" s="2" customFormat="1" hidden="1">
      <c r="A282" s="392"/>
      <c r="K282" s="338"/>
      <c r="P282" s="392"/>
    </row>
    <row r="283" spans="1:16" s="1" customFormat="1" hidden="1">
      <c r="A283" s="392"/>
      <c r="K283" s="133"/>
      <c r="P283" s="392"/>
    </row>
    <row r="284" spans="1:16" s="2" customFormat="1" hidden="1">
      <c r="A284" s="392"/>
      <c r="K284" s="338"/>
      <c r="P284" s="392"/>
    </row>
    <row r="285" spans="1:16" s="1" customFormat="1" hidden="1">
      <c r="A285" s="392"/>
      <c r="K285" s="133"/>
      <c r="P285" s="392"/>
    </row>
    <row r="286" spans="1:16" s="1" customFormat="1" hidden="1">
      <c r="A286" s="392"/>
      <c r="K286" s="133"/>
      <c r="P286" s="392"/>
    </row>
    <row r="287" spans="1:16" s="1" customFormat="1" hidden="1">
      <c r="A287" s="392"/>
      <c r="K287" s="133"/>
      <c r="P287" s="392"/>
    </row>
    <row r="288" spans="1:16" s="1" customFormat="1" hidden="1">
      <c r="A288" s="392"/>
      <c r="K288" s="133"/>
      <c r="P288" s="392"/>
    </row>
    <row r="289" spans="1:16" s="2" customFormat="1" hidden="1">
      <c r="A289" s="392"/>
      <c r="K289" s="338"/>
      <c r="P289" s="392"/>
    </row>
    <row r="290" spans="1:16" s="1" customFormat="1" hidden="1">
      <c r="A290" s="392"/>
      <c r="K290" s="133"/>
      <c r="P290" s="392"/>
    </row>
    <row r="291" spans="1:16" s="1" customFormat="1" hidden="1">
      <c r="A291" s="392"/>
      <c r="K291" s="133"/>
      <c r="P291" s="392"/>
    </row>
    <row r="292" spans="1:16" s="2" customFormat="1" hidden="1">
      <c r="A292" s="392"/>
      <c r="K292" s="338"/>
      <c r="P292" s="392"/>
    </row>
    <row r="293" spans="1:16" s="1" customFormat="1" hidden="1">
      <c r="A293" s="392"/>
      <c r="K293" s="133"/>
      <c r="P293" s="392"/>
    </row>
    <row r="294" spans="1:16" s="1" customFormat="1" hidden="1">
      <c r="A294" s="392"/>
      <c r="K294" s="133"/>
      <c r="P294" s="392"/>
    </row>
    <row r="295" spans="1:16" s="1" customFormat="1" hidden="1">
      <c r="A295" s="392"/>
      <c r="K295" s="133"/>
      <c r="P295" s="392"/>
    </row>
    <row r="296" spans="1:16" s="1" customFormat="1" hidden="1">
      <c r="A296" s="392"/>
      <c r="K296" s="133"/>
      <c r="P296" s="392"/>
    </row>
    <row r="297" spans="1:16" s="2" customFormat="1" hidden="1">
      <c r="A297" s="392"/>
      <c r="K297" s="338"/>
      <c r="P297" s="392"/>
    </row>
    <row r="298" spans="1:16" s="1" customFormat="1" hidden="1">
      <c r="A298" s="392"/>
      <c r="K298" s="133"/>
      <c r="P298" s="392"/>
    </row>
    <row r="299" spans="1:16" s="1" customFormat="1" hidden="1">
      <c r="A299" s="392"/>
      <c r="K299" s="133"/>
      <c r="P299" s="392"/>
    </row>
    <row r="300" spans="1:16" s="2" customFormat="1" hidden="1">
      <c r="A300" s="392"/>
      <c r="K300" s="338"/>
      <c r="P300" s="392"/>
    </row>
    <row r="301" spans="1:16" s="2" customFormat="1" hidden="1">
      <c r="A301" s="392"/>
      <c r="K301" s="338"/>
      <c r="P301" s="392"/>
    </row>
    <row r="302" spans="1:16" s="1" customFormat="1" hidden="1">
      <c r="A302" s="392"/>
      <c r="K302" s="133"/>
      <c r="P302" s="392"/>
    </row>
    <row r="303" spans="1:16" s="1" customFormat="1" hidden="1">
      <c r="A303" s="392"/>
      <c r="K303" s="133"/>
      <c r="P303" s="392"/>
    </row>
    <row r="304" spans="1:16" s="1" customFormat="1" hidden="1">
      <c r="A304" s="392"/>
      <c r="K304" s="133"/>
      <c r="P304" s="392"/>
    </row>
    <row r="305" spans="1:16" s="1" customFormat="1" hidden="1">
      <c r="A305" s="392"/>
      <c r="K305" s="133"/>
      <c r="P305" s="392"/>
    </row>
    <row r="306" spans="1:16" s="1" customFormat="1" hidden="1">
      <c r="A306" s="392"/>
      <c r="K306" s="133"/>
      <c r="P306" s="392"/>
    </row>
    <row r="307" spans="1:16" s="1" customFormat="1" hidden="1">
      <c r="A307" s="392"/>
      <c r="K307" s="133"/>
      <c r="P307" s="392"/>
    </row>
    <row r="308" spans="1:16" s="1" customFormat="1" hidden="1">
      <c r="A308" s="392"/>
      <c r="K308" s="133"/>
      <c r="P308" s="392"/>
    </row>
    <row r="309" spans="1:16" s="1" customFormat="1" hidden="1">
      <c r="A309" s="392"/>
      <c r="K309" s="133"/>
      <c r="P309" s="392"/>
    </row>
    <row r="310" spans="1:16" s="1" customFormat="1" hidden="1">
      <c r="A310" s="392"/>
      <c r="K310" s="133"/>
      <c r="P310" s="392"/>
    </row>
    <row r="311" spans="1:16" s="1" customFormat="1" hidden="1">
      <c r="A311" s="392"/>
      <c r="K311" s="133"/>
      <c r="P311" s="392"/>
    </row>
    <row r="312" spans="1:16" s="1" customFormat="1" hidden="1">
      <c r="A312" s="392"/>
      <c r="K312" s="133"/>
      <c r="P312" s="392"/>
    </row>
    <row r="313" spans="1:16" s="1" customFormat="1" hidden="1">
      <c r="A313" s="392"/>
      <c r="K313" s="133"/>
      <c r="P313" s="392"/>
    </row>
    <row r="314" spans="1:16" s="1" customFormat="1" hidden="1">
      <c r="A314" s="392"/>
      <c r="K314" s="133"/>
      <c r="P314" s="392"/>
    </row>
    <row r="315" spans="1:16" s="1" customFormat="1" hidden="1">
      <c r="A315" s="392"/>
      <c r="K315" s="133"/>
      <c r="P315" s="392"/>
    </row>
    <row r="316" spans="1:16" s="1" customFormat="1" hidden="1">
      <c r="A316" s="392"/>
      <c r="K316" s="133"/>
      <c r="P316" s="392"/>
    </row>
    <row r="317" spans="1:16" s="1" customFormat="1" hidden="1">
      <c r="A317" s="392"/>
      <c r="K317" s="133"/>
      <c r="P317" s="392"/>
    </row>
    <row r="318" spans="1:16" s="1" customFormat="1" hidden="1">
      <c r="A318" s="392"/>
      <c r="K318" s="133"/>
      <c r="P318" s="392"/>
    </row>
    <row r="319" spans="1:16" s="2" customFormat="1" hidden="1">
      <c r="A319" s="392"/>
      <c r="K319" s="338"/>
      <c r="P319" s="392"/>
    </row>
    <row r="320" spans="1:16" s="1" customFormat="1" hidden="1">
      <c r="A320" s="392"/>
      <c r="K320" s="133"/>
      <c r="P320" s="392"/>
    </row>
    <row r="321" spans="1:16" s="1" customFormat="1" hidden="1">
      <c r="A321" s="392"/>
      <c r="K321" s="133"/>
      <c r="P321" s="392"/>
    </row>
    <row r="322" spans="1:16" s="1" customFormat="1" hidden="1">
      <c r="A322" s="392"/>
      <c r="K322" s="133"/>
      <c r="P322" s="392"/>
    </row>
    <row r="323" spans="1:16" s="1" customFormat="1" hidden="1">
      <c r="A323" s="392"/>
      <c r="K323" s="133"/>
      <c r="P323" s="392"/>
    </row>
    <row r="324" spans="1:16" s="1" customFormat="1" hidden="1">
      <c r="A324" s="392"/>
      <c r="K324" s="133"/>
      <c r="P324" s="392"/>
    </row>
    <row r="325" spans="1:16" s="1" customFormat="1" hidden="1">
      <c r="A325" s="392"/>
      <c r="K325" s="133"/>
      <c r="P325" s="392"/>
    </row>
    <row r="326" spans="1:16" s="1" customFormat="1" hidden="1">
      <c r="A326" s="392"/>
      <c r="K326" s="133"/>
      <c r="P326" s="392"/>
    </row>
    <row r="327" spans="1:16" s="1" customFormat="1" hidden="1">
      <c r="A327" s="392"/>
      <c r="K327" s="133"/>
      <c r="P327" s="392"/>
    </row>
    <row r="328" spans="1:16" s="1" customFormat="1" hidden="1">
      <c r="A328" s="392"/>
      <c r="K328" s="133"/>
      <c r="P328" s="392"/>
    </row>
    <row r="329" spans="1:16" s="1" customFormat="1" hidden="1">
      <c r="A329" s="392"/>
      <c r="K329" s="133"/>
      <c r="P329" s="392"/>
    </row>
    <row r="330" spans="1:16" s="1" customFormat="1" hidden="1">
      <c r="A330" s="392"/>
      <c r="K330" s="133"/>
      <c r="P330" s="392"/>
    </row>
    <row r="331" spans="1:16" s="1" customFormat="1" hidden="1">
      <c r="A331" s="392"/>
      <c r="K331" s="133"/>
      <c r="P331" s="392"/>
    </row>
    <row r="332" spans="1:16" s="1" customFormat="1" hidden="1">
      <c r="A332" s="392"/>
      <c r="K332" s="133"/>
      <c r="P332" s="392"/>
    </row>
    <row r="333" spans="1:16" s="1" customFormat="1" hidden="1">
      <c r="A333" s="392"/>
      <c r="K333" s="133"/>
      <c r="P333" s="392"/>
    </row>
    <row r="334" spans="1:16" s="1" customFormat="1" hidden="1">
      <c r="A334" s="392"/>
      <c r="K334" s="133"/>
      <c r="P334" s="392"/>
    </row>
    <row r="335" spans="1:16" s="1" customFormat="1" hidden="1">
      <c r="A335" s="392"/>
      <c r="K335" s="133"/>
      <c r="P335" s="392"/>
    </row>
    <row r="336" spans="1:16" s="1" customFormat="1" hidden="1">
      <c r="A336" s="392"/>
      <c r="K336" s="133"/>
      <c r="P336" s="392"/>
    </row>
    <row r="337" spans="1:16" s="1" customFormat="1" hidden="1">
      <c r="A337" s="392"/>
      <c r="K337" s="133"/>
      <c r="P337" s="392"/>
    </row>
    <row r="338" spans="1:16" s="1" customFormat="1" hidden="1">
      <c r="A338" s="392"/>
      <c r="K338" s="133"/>
      <c r="P338" s="392"/>
    </row>
    <row r="339" spans="1:16" s="1" customFormat="1" hidden="1">
      <c r="A339" s="392"/>
      <c r="K339" s="133"/>
      <c r="P339" s="392"/>
    </row>
    <row r="340" spans="1:16" s="1" customFormat="1" hidden="1">
      <c r="A340" s="392"/>
      <c r="K340" s="133"/>
      <c r="P340" s="392"/>
    </row>
    <row r="341" spans="1:16" s="1" customFormat="1" hidden="1">
      <c r="A341" s="392"/>
      <c r="K341" s="133"/>
      <c r="P341" s="392"/>
    </row>
    <row r="342" spans="1:16" s="1" customFormat="1" hidden="1">
      <c r="A342" s="392"/>
      <c r="K342" s="133"/>
      <c r="P342" s="392"/>
    </row>
    <row r="343" spans="1:16" s="1" customFormat="1" hidden="1">
      <c r="A343" s="392"/>
      <c r="K343" s="133"/>
      <c r="P343" s="392"/>
    </row>
    <row r="344" spans="1:16" s="1" customFormat="1" hidden="1">
      <c r="A344" s="392"/>
      <c r="K344" s="133"/>
      <c r="P344" s="392"/>
    </row>
    <row r="345" spans="1:16" s="1" customFormat="1" hidden="1">
      <c r="A345" s="392"/>
      <c r="K345" s="133"/>
      <c r="P345" s="392"/>
    </row>
    <row r="346" spans="1:16" s="1" customFormat="1" hidden="1">
      <c r="A346" s="392"/>
      <c r="K346" s="133"/>
      <c r="P346" s="392"/>
    </row>
    <row r="347" spans="1:16" s="1" customFormat="1" hidden="1">
      <c r="A347" s="392"/>
      <c r="K347" s="133"/>
      <c r="P347" s="392"/>
    </row>
    <row r="348" spans="1:16" s="1" customFormat="1" hidden="1">
      <c r="A348" s="392"/>
      <c r="K348" s="133"/>
      <c r="P348" s="392"/>
    </row>
    <row r="349" spans="1:16" s="1" customFormat="1" hidden="1">
      <c r="A349" s="392"/>
      <c r="K349" s="133"/>
      <c r="P349" s="392"/>
    </row>
    <row r="350" spans="1:16" s="1" customFormat="1" hidden="1">
      <c r="A350" s="392"/>
      <c r="K350" s="133"/>
      <c r="P350" s="392"/>
    </row>
    <row r="351" spans="1:16" s="1" customFormat="1" hidden="1">
      <c r="A351" s="392"/>
      <c r="K351" s="133"/>
      <c r="P351" s="392"/>
    </row>
    <row r="352" spans="1:16" s="1" customFormat="1" hidden="1">
      <c r="A352" s="392"/>
      <c r="K352" s="133"/>
      <c r="P352" s="392"/>
    </row>
    <row r="353" spans="1:16" s="1" customFormat="1" hidden="1">
      <c r="A353" s="392"/>
      <c r="K353" s="133"/>
      <c r="P353" s="392"/>
    </row>
    <row r="354" spans="1:16" s="1" customFormat="1" hidden="1">
      <c r="A354" s="392"/>
      <c r="K354" s="133"/>
      <c r="P354" s="392"/>
    </row>
    <row r="355" spans="1:16" s="1" customFormat="1" hidden="1">
      <c r="A355" s="392"/>
      <c r="K355" s="133"/>
      <c r="P355" s="392"/>
    </row>
    <row r="356" spans="1:16" s="1" customFormat="1" hidden="1">
      <c r="A356" s="392"/>
      <c r="K356" s="133"/>
      <c r="P356" s="392"/>
    </row>
    <row r="357" spans="1:16" s="1" customFormat="1" hidden="1">
      <c r="A357" s="392"/>
      <c r="K357" s="133"/>
      <c r="P357" s="392"/>
    </row>
    <row r="358" spans="1:16" s="1" customFormat="1" hidden="1">
      <c r="A358" s="392"/>
      <c r="K358" s="133"/>
      <c r="P358" s="392"/>
    </row>
    <row r="359" spans="1:16" s="2" customFormat="1" hidden="1">
      <c r="A359" s="392"/>
      <c r="K359" s="338"/>
      <c r="P359" s="392"/>
    </row>
    <row r="360" spans="1:16" s="1" customFormat="1" hidden="1">
      <c r="A360" s="392"/>
      <c r="K360" s="133"/>
      <c r="P360" s="392"/>
    </row>
    <row r="361" spans="1:16" s="1" customFormat="1" hidden="1">
      <c r="A361" s="392"/>
      <c r="K361" s="133"/>
      <c r="P361" s="392"/>
    </row>
    <row r="362" spans="1:16" s="1" customFormat="1" hidden="1">
      <c r="A362" s="392"/>
      <c r="K362" s="133"/>
      <c r="P362" s="392"/>
    </row>
    <row r="363" spans="1:16" s="1" customFormat="1" hidden="1">
      <c r="A363" s="392"/>
      <c r="K363" s="133"/>
      <c r="P363" s="392"/>
    </row>
    <row r="364" spans="1:16" s="1" customFormat="1" hidden="1">
      <c r="A364" s="392"/>
      <c r="K364" s="133"/>
      <c r="P364" s="392"/>
    </row>
    <row r="365" spans="1:16" s="1" customFormat="1" hidden="1">
      <c r="A365" s="392"/>
      <c r="K365" s="133"/>
      <c r="P365" s="392"/>
    </row>
    <row r="366" spans="1:16" s="2" customFormat="1" hidden="1">
      <c r="A366" s="392"/>
      <c r="K366" s="338"/>
      <c r="P366" s="392"/>
    </row>
    <row r="367" spans="1:16" s="1" customFormat="1" hidden="1">
      <c r="A367" s="392"/>
      <c r="K367" s="133"/>
      <c r="P367" s="392"/>
    </row>
    <row r="368" spans="1:16" s="1" customFormat="1" hidden="1">
      <c r="A368" s="392"/>
      <c r="K368" s="133"/>
      <c r="P368" s="392"/>
    </row>
    <row r="369" spans="1:16" s="2" customFormat="1" hidden="1">
      <c r="A369" s="392"/>
      <c r="K369" s="338"/>
      <c r="P369" s="392"/>
    </row>
    <row r="370" spans="1:16" s="2" customFormat="1" hidden="1">
      <c r="A370" s="392"/>
      <c r="K370" s="338"/>
      <c r="P370" s="392"/>
    </row>
    <row r="371" spans="1:16" s="1" customFormat="1" hidden="1">
      <c r="A371" s="392"/>
      <c r="K371" s="133"/>
      <c r="P371" s="392"/>
    </row>
    <row r="372" spans="1:16" s="1" customFormat="1" hidden="1">
      <c r="A372" s="392"/>
      <c r="K372" s="133"/>
      <c r="P372" s="392"/>
    </row>
    <row r="373" spans="1:16" s="1" customFormat="1" hidden="1">
      <c r="A373" s="392"/>
      <c r="K373" s="133"/>
      <c r="P373" s="392"/>
    </row>
    <row r="374" spans="1:16" s="1" customFormat="1" hidden="1">
      <c r="A374" s="392"/>
      <c r="K374" s="133"/>
      <c r="P374" s="392"/>
    </row>
    <row r="375" spans="1:16" s="2" customFormat="1" hidden="1">
      <c r="A375" s="392"/>
      <c r="K375" s="338"/>
      <c r="P375" s="392"/>
    </row>
    <row r="376" spans="1:16" s="1" customFormat="1" hidden="1">
      <c r="A376" s="392"/>
      <c r="K376" s="133"/>
      <c r="P376" s="392"/>
    </row>
    <row r="377" spans="1:16" s="1" customFormat="1" hidden="1">
      <c r="A377" s="392"/>
      <c r="K377" s="133"/>
      <c r="P377" s="392"/>
    </row>
    <row r="378" spans="1:16" s="1" customFormat="1" hidden="1">
      <c r="A378" s="392"/>
      <c r="K378" s="133"/>
      <c r="P378" s="392"/>
    </row>
    <row r="379" spans="1:16" s="1" customFormat="1" hidden="1">
      <c r="A379" s="392"/>
      <c r="K379" s="133"/>
      <c r="P379" s="392"/>
    </row>
    <row r="380" spans="1:16" s="1" customFormat="1" hidden="1">
      <c r="A380" s="392"/>
      <c r="K380" s="133"/>
      <c r="P380" s="392"/>
    </row>
    <row r="381" spans="1:16" s="1" customFormat="1" hidden="1">
      <c r="A381" s="392"/>
      <c r="K381" s="133"/>
      <c r="P381" s="392"/>
    </row>
    <row r="382" spans="1:16" s="1" customFormat="1" hidden="1">
      <c r="A382" s="392"/>
      <c r="K382" s="133"/>
      <c r="P382" s="392"/>
    </row>
    <row r="383" spans="1:16" s="1" customFormat="1" hidden="1">
      <c r="A383" s="392"/>
      <c r="K383" s="133"/>
      <c r="P383" s="392"/>
    </row>
    <row r="384" spans="1:16" s="1" customFormat="1" hidden="1">
      <c r="A384" s="392"/>
      <c r="K384" s="133"/>
      <c r="P384" s="392"/>
    </row>
    <row r="385" spans="1:16" s="1" customFormat="1" hidden="1">
      <c r="A385" s="392"/>
      <c r="K385" s="133"/>
      <c r="P385" s="392"/>
    </row>
    <row r="386" spans="1:16" s="1" customFormat="1" hidden="1">
      <c r="A386" s="392"/>
      <c r="K386" s="133"/>
      <c r="P386" s="392"/>
    </row>
    <row r="387" spans="1:16" s="1" customFormat="1" hidden="1">
      <c r="A387" s="392"/>
      <c r="K387" s="133"/>
      <c r="P387" s="392"/>
    </row>
    <row r="388" spans="1:16" s="1" customFormat="1" hidden="1">
      <c r="A388" s="392"/>
      <c r="K388" s="133"/>
      <c r="P388" s="392"/>
    </row>
    <row r="389" spans="1:16" s="1" customFormat="1" hidden="1">
      <c r="A389" s="392"/>
      <c r="K389" s="133"/>
      <c r="P389" s="392"/>
    </row>
    <row r="390" spans="1:16" s="1" customFormat="1" hidden="1">
      <c r="A390" s="392"/>
      <c r="K390" s="133"/>
      <c r="P390" s="392"/>
    </row>
    <row r="391" spans="1:16" s="1" customFormat="1" hidden="1">
      <c r="A391" s="392"/>
      <c r="K391" s="133"/>
      <c r="P391" s="392"/>
    </row>
    <row r="392" spans="1:16" s="1" customFormat="1" hidden="1">
      <c r="A392" s="392"/>
      <c r="K392" s="133"/>
      <c r="P392" s="392"/>
    </row>
    <row r="393" spans="1:16" s="1" customFormat="1" hidden="1">
      <c r="A393" s="392"/>
      <c r="K393" s="133"/>
      <c r="P393" s="392"/>
    </row>
    <row r="394" spans="1:16" s="1" customFormat="1" hidden="1">
      <c r="A394" s="392"/>
      <c r="K394" s="133"/>
      <c r="P394" s="392"/>
    </row>
    <row r="395" spans="1:16" s="1" customFormat="1" hidden="1">
      <c r="A395" s="392"/>
      <c r="K395" s="133"/>
      <c r="P395" s="392"/>
    </row>
    <row r="396" spans="1:16" s="1" customFormat="1" hidden="1">
      <c r="A396" s="392"/>
      <c r="K396" s="133"/>
      <c r="P396" s="392"/>
    </row>
    <row r="397" spans="1:16" s="1" customFormat="1" hidden="1">
      <c r="A397" s="392"/>
      <c r="K397" s="133"/>
      <c r="P397" s="392"/>
    </row>
    <row r="398" spans="1:16" s="1" customFormat="1" hidden="1">
      <c r="A398" s="392"/>
      <c r="K398" s="133"/>
      <c r="P398" s="392"/>
    </row>
    <row r="399" spans="1:16" s="1" customFormat="1" hidden="1">
      <c r="A399" s="392"/>
      <c r="K399" s="133"/>
      <c r="P399" s="392"/>
    </row>
    <row r="400" spans="1:16" s="1" customFormat="1" hidden="1">
      <c r="A400" s="392"/>
      <c r="K400" s="133"/>
      <c r="P400" s="392"/>
    </row>
    <row r="401" spans="1:16" s="2" customFormat="1" hidden="1">
      <c r="A401" s="392"/>
      <c r="K401" s="338"/>
      <c r="P401" s="392"/>
    </row>
    <row r="402" spans="1:16" s="1" customFormat="1" hidden="1">
      <c r="A402" s="392"/>
      <c r="K402" s="133"/>
      <c r="P402" s="392"/>
    </row>
    <row r="403" spans="1:16" s="1" customFormat="1" hidden="1">
      <c r="A403" s="392"/>
      <c r="K403" s="133"/>
      <c r="P403" s="392"/>
    </row>
    <row r="404" spans="1:16" s="2" customFormat="1" hidden="1">
      <c r="A404" s="392"/>
      <c r="K404" s="338"/>
      <c r="P404" s="392"/>
    </row>
    <row r="405" spans="1:16" s="1" customFormat="1" hidden="1">
      <c r="A405" s="392"/>
      <c r="K405" s="133"/>
      <c r="P405" s="392"/>
    </row>
    <row r="406" spans="1:16" s="1" customFormat="1" hidden="1">
      <c r="A406" s="392"/>
      <c r="K406" s="133"/>
      <c r="P406" s="392"/>
    </row>
    <row r="407" spans="1:16" s="2" customFormat="1" hidden="1">
      <c r="A407" s="392"/>
      <c r="K407" s="338"/>
      <c r="P407" s="392"/>
    </row>
    <row r="408" spans="1:16" s="2" customFormat="1" hidden="1">
      <c r="A408" s="392"/>
      <c r="K408" s="338"/>
      <c r="P408" s="392"/>
    </row>
    <row r="409" spans="1:16" s="1" customFormat="1" hidden="1">
      <c r="A409" s="392"/>
      <c r="K409" s="133"/>
      <c r="P409" s="392"/>
    </row>
    <row r="410" spans="1:16" s="2" customFormat="1" hidden="1">
      <c r="A410" s="392"/>
      <c r="K410" s="338"/>
      <c r="P410" s="392"/>
    </row>
    <row r="411" spans="1:16" s="1" customFormat="1" hidden="1">
      <c r="A411" s="392"/>
      <c r="K411" s="133"/>
      <c r="P411" s="392"/>
    </row>
    <row r="412" spans="1:16" s="1" customFormat="1" hidden="1">
      <c r="A412" s="392"/>
      <c r="K412" s="133"/>
      <c r="P412" s="392"/>
    </row>
    <row r="413" spans="1:16" s="1" customFormat="1" hidden="1">
      <c r="A413" s="392"/>
      <c r="K413" s="133"/>
      <c r="P413" s="392"/>
    </row>
    <row r="414" spans="1:16" s="1" customFormat="1" hidden="1">
      <c r="A414" s="392"/>
      <c r="K414" s="133"/>
      <c r="P414" s="392"/>
    </row>
    <row r="415" spans="1:16" s="1" customFormat="1" hidden="1">
      <c r="A415" s="392"/>
      <c r="K415" s="133"/>
      <c r="P415" s="392"/>
    </row>
    <row r="416" spans="1:16" s="1" customFormat="1" hidden="1">
      <c r="A416" s="392"/>
      <c r="K416" s="133"/>
      <c r="P416" s="392"/>
    </row>
    <row r="417" spans="1:16" s="1" customFormat="1" hidden="1">
      <c r="A417" s="392"/>
      <c r="K417" s="133"/>
      <c r="P417" s="392"/>
    </row>
    <row r="418" spans="1:16" s="1" customFormat="1" hidden="1">
      <c r="A418" s="392"/>
      <c r="K418" s="133"/>
      <c r="P418" s="392"/>
    </row>
    <row r="419" spans="1:16" s="1" customFormat="1" hidden="1">
      <c r="A419" s="392"/>
      <c r="K419" s="133"/>
      <c r="P419" s="392"/>
    </row>
    <row r="420" spans="1:16" s="1" customFormat="1" hidden="1">
      <c r="A420" s="392"/>
      <c r="K420" s="133"/>
      <c r="P420" s="392"/>
    </row>
    <row r="421" spans="1:16" s="1" customFormat="1" hidden="1">
      <c r="A421" s="392"/>
      <c r="K421" s="133"/>
      <c r="P421" s="392"/>
    </row>
    <row r="422" spans="1:16" s="1" customFormat="1" hidden="1">
      <c r="A422" s="392"/>
      <c r="K422" s="133"/>
      <c r="P422" s="392"/>
    </row>
    <row r="423" spans="1:16" s="1" customFormat="1" hidden="1">
      <c r="A423" s="392"/>
      <c r="K423" s="133"/>
      <c r="P423" s="392"/>
    </row>
    <row r="424" spans="1:16" s="2" customFormat="1" hidden="1">
      <c r="A424" s="392"/>
      <c r="K424" s="338"/>
      <c r="P424" s="392"/>
    </row>
    <row r="425" spans="1:16" s="1" customFormat="1" hidden="1">
      <c r="A425" s="392"/>
      <c r="K425" s="133"/>
      <c r="P425" s="392"/>
    </row>
    <row r="426" spans="1:16" s="2" customFormat="1" hidden="1">
      <c r="A426" s="392"/>
      <c r="K426" s="338"/>
      <c r="P426" s="392"/>
    </row>
    <row r="427" spans="1:16" s="1" customFormat="1" hidden="1">
      <c r="A427" s="392"/>
      <c r="K427" s="133"/>
      <c r="P427" s="392"/>
    </row>
    <row r="428" spans="1:16" s="2" customFormat="1" hidden="1">
      <c r="A428" s="392"/>
      <c r="K428" s="338"/>
      <c r="P428" s="392"/>
    </row>
    <row r="429" spans="1:16" s="1" customFormat="1" hidden="1">
      <c r="A429" s="392"/>
      <c r="K429" s="133"/>
      <c r="P429" s="392"/>
    </row>
    <row r="430" spans="1:16" s="1" customFormat="1" hidden="1">
      <c r="A430" s="392"/>
      <c r="K430" s="133"/>
      <c r="P430" s="392"/>
    </row>
    <row r="431" spans="1:16" s="2" customFormat="1" hidden="1">
      <c r="A431" s="392"/>
      <c r="K431" s="338"/>
      <c r="P431" s="392"/>
    </row>
    <row r="432" spans="1:16" s="2" customFormat="1" hidden="1">
      <c r="A432" s="392"/>
      <c r="K432" s="338"/>
      <c r="P432" s="392"/>
    </row>
    <row r="433" spans="1:16" s="1" customFormat="1" hidden="1">
      <c r="A433" s="392"/>
      <c r="K433" s="133"/>
      <c r="P433" s="392"/>
    </row>
    <row r="434" spans="1:16" s="1" customFormat="1" hidden="1">
      <c r="A434" s="392"/>
      <c r="K434" s="133"/>
      <c r="P434" s="392"/>
    </row>
    <row r="435" spans="1:16" s="1" customFormat="1" hidden="1">
      <c r="A435" s="392"/>
      <c r="K435" s="133"/>
      <c r="P435" s="392"/>
    </row>
    <row r="436" spans="1:16" s="1" customFormat="1" hidden="1">
      <c r="A436" s="392"/>
      <c r="K436" s="133"/>
      <c r="P436" s="392"/>
    </row>
    <row r="437" spans="1:16" s="1" customFormat="1" hidden="1">
      <c r="A437" s="392"/>
      <c r="K437" s="133"/>
      <c r="P437" s="392"/>
    </row>
    <row r="438" spans="1:16" s="2" customFormat="1" hidden="1">
      <c r="A438" s="392"/>
      <c r="K438" s="338"/>
      <c r="P438" s="392"/>
    </row>
    <row r="439" spans="1:16" s="2" customFormat="1" hidden="1">
      <c r="A439" s="392"/>
      <c r="K439" s="338"/>
      <c r="P439" s="392"/>
    </row>
    <row r="440" spans="1:16" s="1" customFormat="1" hidden="1">
      <c r="A440" s="392"/>
      <c r="K440" s="133"/>
      <c r="P440" s="392"/>
    </row>
    <row r="441" spans="1:16" s="1" customFormat="1" hidden="1">
      <c r="A441" s="392"/>
      <c r="K441" s="133"/>
      <c r="P441" s="392"/>
    </row>
    <row r="442" spans="1:16" s="1" customFormat="1" hidden="1">
      <c r="A442" s="392"/>
      <c r="K442" s="133"/>
      <c r="P442" s="392"/>
    </row>
    <row r="443" spans="1:16" s="1" customFormat="1" hidden="1">
      <c r="A443" s="392"/>
      <c r="K443" s="133"/>
      <c r="P443" s="392"/>
    </row>
    <row r="444" spans="1:16" s="1" customFormat="1" hidden="1">
      <c r="A444" s="392"/>
      <c r="K444" s="133"/>
      <c r="P444" s="392"/>
    </row>
    <row r="445" spans="1:16" s="1" customFormat="1" hidden="1">
      <c r="A445" s="392"/>
      <c r="K445" s="133"/>
      <c r="P445" s="392"/>
    </row>
    <row r="446" spans="1:16" s="1" customFormat="1" hidden="1">
      <c r="A446" s="392"/>
      <c r="K446" s="133"/>
      <c r="P446" s="392"/>
    </row>
    <row r="447" spans="1:16" s="2" customFormat="1" hidden="1">
      <c r="A447" s="392"/>
      <c r="K447" s="338"/>
      <c r="P447" s="392"/>
    </row>
    <row r="448" spans="1:16" s="1" customFormat="1" hidden="1">
      <c r="A448" s="392"/>
      <c r="K448" s="133"/>
      <c r="P448" s="392"/>
    </row>
    <row r="449" spans="1:16" s="1" customFormat="1" hidden="1">
      <c r="A449" s="392"/>
      <c r="K449" s="133"/>
      <c r="P449" s="392"/>
    </row>
    <row r="450" spans="1:16" s="1" customFormat="1" hidden="1">
      <c r="A450" s="392"/>
      <c r="K450" s="133"/>
      <c r="P450" s="392"/>
    </row>
    <row r="451" spans="1:16" s="1" customFormat="1" hidden="1">
      <c r="A451" s="392"/>
      <c r="K451" s="133"/>
      <c r="P451" s="392"/>
    </row>
    <row r="452" spans="1:16" s="1" customFormat="1" hidden="1">
      <c r="A452" s="392"/>
      <c r="K452" s="133"/>
      <c r="P452" s="392"/>
    </row>
    <row r="453" spans="1:16" s="2" customFormat="1" hidden="1">
      <c r="A453" s="392"/>
      <c r="K453" s="338"/>
      <c r="P453" s="392"/>
    </row>
    <row r="454" spans="1:16" s="1" customFormat="1" hidden="1">
      <c r="A454" s="392"/>
      <c r="K454" s="133"/>
      <c r="P454" s="392"/>
    </row>
    <row r="455" spans="1:16" s="1" customFormat="1" hidden="1">
      <c r="A455" s="392"/>
      <c r="K455" s="133"/>
      <c r="P455" s="392"/>
    </row>
    <row r="456" spans="1:16" s="1" customFormat="1" hidden="1">
      <c r="A456" s="392"/>
      <c r="K456" s="133"/>
      <c r="P456" s="392"/>
    </row>
    <row r="457" spans="1:16" s="1" customFormat="1" hidden="1">
      <c r="A457" s="392"/>
      <c r="K457" s="133"/>
      <c r="P457" s="392"/>
    </row>
    <row r="458" spans="1:16" s="1" customFormat="1" hidden="1">
      <c r="A458" s="392"/>
      <c r="K458" s="133"/>
      <c r="P458" s="392"/>
    </row>
    <row r="459" spans="1:16" s="1" customFormat="1" hidden="1">
      <c r="A459" s="392"/>
      <c r="K459" s="133"/>
      <c r="P459" s="392"/>
    </row>
    <row r="460" spans="1:16" s="2" customFormat="1" hidden="1">
      <c r="A460" s="392"/>
      <c r="K460" s="338"/>
      <c r="P460" s="392"/>
    </row>
    <row r="461" spans="1:16" s="1" customFormat="1" hidden="1">
      <c r="A461" s="392"/>
      <c r="K461" s="133"/>
      <c r="P461" s="392"/>
    </row>
    <row r="462" spans="1:16" s="1" customFormat="1" hidden="1">
      <c r="A462" s="392"/>
      <c r="K462" s="133"/>
      <c r="P462" s="392"/>
    </row>
    <row r="463" spans="1:16" s="2" customFormat="1" hidden="1">
      <c r="A463" s="392"/>
      <c r="K463" s="338"/>
      <c r="P463" s="392"/>
    </row>
    <row r="464" spans="1:16" s="1" customFormat="1" hidden="1">
      <c r="A464" s="392"/>
      <c r="K464" s="133"/>
      <c r="P464" s="392"/>
    </row>
    <row r="465" spans="1:16" s="1" customFormat="1" hidden="1">
      <c r="A465" s="392"/>
      <c r="K465" s="133"/>
      <c r="P465" s="392"/>
    </row>
    <row r="466" spans="1:16" s="1" customFormat="1" hidden="1">
      <c r="A466" s="392"/>
      <c r="K466" s="133"/>
      <c r="P466" s="392"/>
    </row>
    <row r="467" spans="1:16" s="1" customFormat="1" hidden="1">
      <c r="A467" s="392"/>
      <c r="K467" s="133"/>
      <c r="P467" s="392"/>
    </row>
    <row r="468" spans="1:16" s="1" customFormat="1" hidden="1">
      <c r="A468" s="392"/>
      <c r="K468" s="133"/>
      <c r="P468" s="392"/>
    </row>
    <row r="469" spans="1:16" s="1" customFormat="1" hidden="1">
      <c r="A469" s="392"/>
      <c r="K469" s="133"/>
      <c r="P469" s="392"/>
    </row>
    <row r="470" spans="1:16" s="1" customFormat="1" hidden="1">
      <c r="A470" s="392"/>
      <c r="K470" s="133"/>
      <c r="P470" s="392"/>
    </row>
    <row r="471" spans="1:16" s="1" customFormat="1" hidden="1">
      <c r="A471" s="392"/>
      <c r="K471" s="133"/>
      <c r="P471" s="392"/>
    </row>
    <row r="472" spans="1:16" s="2" customFormat="1" hidden="1">
      <c r="A472" s="392"/>
      <c r="K472" s="338"/>
      <c r="P472" s="392"/>
    </row>
    <row r="473" spans="1:16" s="2" customFormat="1" hidden="1">
      <c r="A473" s="392"/>
      <c r="K473" s="338"/>
      <c r="P473" s="392"/>
    </row>
    <row r="474" spans="1:16" s="1" customFormat="1" hidden="1">
      <c r="A474" s="392"/>
      <c r="K474" s="133"/>
      <c r="P474" s="392"/>
    </row>
    <row r="475" spans="1:16" s="2" customFormat="1" hidden="1">
      <c r="A475" s="392"/>
      <c r="K475" s="338"/>
      <c r="P475" s="392"/>
    </row>
    <row r="476" spans="1:16" s="1" customFormat="1" hidden="1">
      <c r="A476" s="392"/>
      <c r="K476" s="133"/>
      <c r="P476" s="392"/>
    </row>
    <row r="477" spans="1:16" s="2" customFormat="1" hidden="1">
      <c r="A477" s="392"/>
      <c r="K477" s="338"/>
      <c r="P477" s="392"/>
    </row>
    <row r="478" spans="1:16" s="1" customFormat="1" hidden="1">
      <c r="A478" s="392"/>
      <c r="K478" s="133"/>
      <c r="P478" s="392"/>
    </row>
    <row r="479" spans="1:16" s="2" customFormat="1" hidden="1">
      <c r="A479" s="392"/>
      <c r="K479" s="338"/>
      <c r="P479" s="392"/>
    </row>
    <row r="480" spans="1:16" s="1" customFormat="1" hidden="1">
      <c r="A480" s="392"/>
      <c r="K480" s="133"/>
      <c r="P480" s="392"/>
    </row>
    <row r="481" spans="1:16" s="2" customFormat="1" hidden="1">
      <c r="A481" s="392"/>
      <c r="K481" s="338"/>
      <c r="P481" s="392"/>
    </row>
    <row r="482" spans="1:16" s="1" customFormat="1" hidden="1">
      <c r="A482" s="392"/>
      <c r="K482" s="133"/>
      <c r="P482" s="392"/>
    </row>
    <row r="483" spans="1:16" s="1" customFormat="1" hidden="1">
      <c r="A483" s="392"/>
      <c r="K483" s="133"/>
      <c r="P483" s="392"/>
    </row>
    <row r="484" spans="1:16" s="1" customFormat="1" hidden="1">
      <c r="A484" s="392"/>
      <c r="K484" s="133"/>
      <c r="P484" s="392"/>
    </row>
    <row r="485" spans="1:16" s="1" customFormat="1" hidden="1">
      <c r="A485" s="392"/>
      <c r="K485" s="133"/>
      <c r="P485" s="392"/>
    </row>
    <row r="486" spans="1:16" s="2" customFormat="1" hidden="1">
      <c r="A486" s="392"/>
      <c r="K486" s="338"/>
      <c r="P486" s="392"/>
    </row>
    <row r="487" spans="1:16" s="1" customFormat="1" hidden="1">
      <c r="A487" s="392"/>
      <c r="K487" s="133"/>
      <c r="P487" s="392"/>
    </row>
    <row r="488" spans="1:16" s="2" customFormat="1" hidden="1">
      <c r="A488" s="392"/>
      <c r="K488" s="338"/>
      <c r="P488" s="392"/>
    </row>
    <row r="489" spans="1:16" s="1" customFormat="1" hidden="1">
      <c r="A489" s="392"/>
      <c r="K489" s="133"/>
      <c r="P489" s="392"/>
    </row>
    <row r="490" spans="1:16" s="1" customFormat="1" hidden="1">
      <c r="A490" s="392"/>
      <c r="K490" s="133"/>
      <c r="P490" s="392"/>
    </row>
    <row r="491" spans="1:16" s="2" customFormat="1" hidden="1">
      <c r="A491" s="392"/>
      <c r="K491" s="338"/>
      <c r="P491" s="392"/>
    </row>
    <row r="492" spans="1:16" s="2" customFormat="1" hidden="1">
      <c r="A492" s="392"/>
      <c r="K492" s="338"/>
      <c r="P492" s="392"/>
    </row>
    <row r="493" spans="1:16" s="2" customFormat="1" hidden="1">
      <c r="A493" s="392"/>
      <c r="K493" s="338"/>
      <c r="P493" s="392"/>
    </row>
    <row r="494" spans="1:16" s="2" customFormat="1" hidden="1">
      <c r="A494" s="392"/>
      <c r="K494" s="338"/>
      <c r="P494" s="392"/>
    </row>
    <row r="495" spans="1:16" s="2" customFormat="1" hidden="1">
      <c r="A495" s="392"/>
      <c r="K495" s="338"/>
      <c r="P495" s="392"/>
    </row>
    <row r="496" spans="1:16" s="2" customFormat="1" hidden="1">
      <c r="A496" s="392"/>
      <c r="K496" s="338"/>
      <c r="P496" s="392"/>
    </row>
    <row r="497" spans="1:16" s="2" customFormat="1" hidden="1">
      <c r="A497" s="392"/>
      <c r="K497" s="338"/>
      <c r="P497" s="392"/>
    </row>
    <row r="498" spans="1:16" s="1" customFormat="1" hidden="1">
      <c r="A498" s="392"/>
      <c r="K498" s="133"/>
      <c r="P498" s="392"/>
    </row>
    <row r="499" spans="1:16" s="1" customFormat="1" hidden="1">
      <c r="A499" s="392"/>
      <c r="K499" s="133"/>
      <c r="P499" s="392"/>
    </row>
    <row r="500" spans="1:16" s="2" customFormat="1" hidden="1">
      <c r="A500" s="392"/>
      <c r="K500" s="338"/>
      <c r="P500" s="392"/>
    </row>
    <row r="501" spans="1:16" s="1" customFormat="1" hidden="1">
      <c r="A501" s="392"/>
      <c r="K501" s="133"/>
      <c r="P501" s="392"/>
    </row>
    <row r="502" spans="1:16" s="2" customFormat="1" hidden="1">
      <c r="A502" s="392"/>
      <c r="K502" s="338"/>
      <c r="P502" s="392"/>
    </row>
    <row r="503" spans="1:16" s="1" customFormat="1" hidden="1">
      <c r="A503" s="392"/>
      <c r="K503" s="133"/>
      <c r="P503" s="392"/>
    </row>
    <row r="504" spans="1:16" s="2" customFormat="1" hidden="1">
      <c r="A504" s="392"/>
      <c r="K504" s="338"/>
      <c r="P504" s="392"/>
    </row>
    <row r="505" spans="1:16" s="1" customFormat="1" hidden="1">
      <c r="A505" s="392"/>
      <c r="K505" s="133"/>
      <c r="P505" s="392"/>
    </row>
    <row r="506" spans="1:16" s="2" customFormat="1" hidden="1">
      <c r="A506" s="392"/>
      <c r="K506" s="338"/>
      <c r="P506" s="392"/>
    </row>
    <row r="507" spans="1:16" s="1" customFormat="1" hidden="1">
      <c r="A507" s="392"/>
      <c r="K507" s="133"/>
      <c r="P507" s="392"/>
    </row>
    <row r="508" spans="1:16" s="2" customFormat="1" hidden="1">
      <c r="A508" s="392"/>
      <c r="K508" s="338"/>
      <c r="P508" s="392"/>
    </row>
    <row r="509" spans="1:16" s="1" customFormat="1" hidden="1">
      <c r="A509" s="392"/>
      <c r="K509" s="133"/>
      <c r="P509" s="392"/>
    </row>
    <row r="510" spans="1:16" s="2" customFormat="1" hidden="1">
      <c r="A510" s="392"/>
      <c r="K510" s="338"/>
      <c r="P510" s="392"/>
    </row>
    <row r="511" spans="1:16" s="2" customFormat="1" hidden="1">
      <c r="A511" s="392"/>
      <c r="K511" s="338"/>
      <c r="P511" s="392"/>
    </row>
    <row r="512" spans="1:16" s="1" customFormat="1" hidden="1">
      <c r="A512" s="392"/>
      <c r="K512" s="133"/>
      <c r="P512" s="392"/>
    </row>
    <row r="513" spans="1:16" s="2" customFormat="1" hidden="1">
      <c r="A513" s="392"/>
      <c r="K513" s="338"/>
      <c r="P513" s="392"/>
    </row>
    <row r="514" spans="1:16" s="1" customFormat="1" hidden="1">
      <c r="A514" s="392"/>
      <c r="K514" s="133"/>
      <c r="P514" s="392"/>
    </row>
    <row r="515" spans="1:16" s="1" customFormat="1" hidden="1">
      <c r="A515" s="392"/>
      <c r="K515" s="133"/>
      <c r="P515" s="392"/>
    </row>
    <row r="516" spans="1:16" s="1" customFormat="1" hidden="1">
      <c r="A516" s="392"/>
      <c r="K516" s="133"/>
      <c r="P516" s="392"/>
    </row>
    <row r="517" spans="1:16" s="1" customFormat="1" hidden="1">
      <c r="A517" s="392"/>
      <c r="K517" s="133"/>
      <c r="P517" s="392"/>
    </row>
    <row r="518" spans="1:16" s="1" customFormat="1" hidden="1">
      <c r="A518" s="392"/>
      <c r="K518" s="133"/>
      <c r="P518" s="392"/>
    </row>
    <row r="519" spans="1:16" s="1" customFormat="1" hidden="1">
      <c r="A519" s="392"/>
      <c r="K519" s="133"/>
      <c r="P519" s="392"/>
    </row>
    <row r="520" spans="1:16" s="1" customFormat="1" hidden="1">
      <c r="A520" s="392"/>
      <c r="K520" s="133"/>
      <c r="P520" s="392"/>
    </row>
    <row r="521" spans="1:16" s="2" customFormat="1" hidden="1">
      <c r="A521" s="392"/>
      <c r="K521" s="338"/>
      <c r="P521" s="392"/>
    </row>
    <row r="522" spans="1:16" s="1" customFormat="1" hidden="1">
      <c r="A522" s="392"/>
      <c r="K522" s="133"/>
      <c r="P522" s="392"/>
    </row>
    <row r="523" spans="1:16" s="1" customFormat="1" hidden="1">
      <c r="A523" s="392"/>
      <c r="K523" s="133"/>
      <c r="P523" s="392"/>
    </row>
    <row r="524" spans="1:16" s="2" customFormat="1" hidden="1">
      <c r="A524" s="392"/>
      <c r="K524" s="338"/>
      <c r="P524" s="392"/>
    </row>
    <row r="525" spans="1:16" s="2" customFormat="1" hidden="1">
      <c r="A525" s="392"/>
      <c r="K525" s="338"/>
      <c r="P525" s="392"/>
    </row>
    <row r="526" spans="1:16" s="2" customFormat="1" hidden="1">
      <c r="A526" s="392"/>
      <c r="K526" s="338"/>
      <c r="P526" s="392"/>
    </row>
    <row r="527" spans="1:16" s="2" customFormat="1" hidden="1">
      <c r="A527" s="392"/>
      <c r="K527" s="338"/>
      <c r="P527" s="392"/>
    </row>
    <row r="528" spans="1:16" s="1" customFormat="1" hidden="1">
      <c r="A528" s="392"/>
      <c r="K528" s="133"/>
      <c r="P528" s="392"/>
    </row>
    <row r="529" spans="1:16" s="1" customFormat="1" hidden="1">
      <c r="A529" s="392"/>
      <c r="K529" s="133"/>
      <c r="P529" s="392"/>
    </row>
    <row r="530" spans="1:16" s="2" customFormat="1" hidden="1">
      <c r="A530" s="392"/>
      <c r="K530" s="338"/>
      <c r="P530" s="392"/>
    </row>
    <row r="531" spans="1:16" s="1" customFormat="1" hidden="1">
      <c r="A531" s="392"/>
      <c r="K531" s="133"/>
      <c r="P531" s="392"/>
    </row>
    <row r="532" spans="1:16" s="1" customFormat="1" hidden="1">
      <c r="A532" s="392"/>
      <c r="K532" s="133"/>
      <c r="P532" s="392"/>
    </row>
    <row r="533" spans="1:16" s="2" customFormat="1" hidden="1">
      <c r="A533" s="392"/>
      <c r="K533" s="338"/>
      <c r="P533" s="392"/>
    </row>
    <row r="534" spans="1:16" s="1" customFormat="1" hidden="1">
      <c r="A534" s="392"/>
      <c r="K534" s="133"/>
      <c r="P534" s="392"/>
    </row>
    <row r="535" spans="1:16" s="2" customFormat="1" hidden="1">
      <c r="A535" s="392"/>
      <c r="K535" s="338"/>
      <c r="P535" s="392"/>
    </row>
    <row r="536" spans="1:16" s="2" customFormat="1" hidden="1">
      <c r="A536" s="392"/>
      <c r="K536" s="338"/>
      <c r="P536" s="392"/>
    </row>
    <row r="537" spans="1:16" s="1" customFormat="1" hidden="1">
      <c r="A537" s="392"/>
      <c r="K537" s="133"/>
      <c r="P537" s="392"/>
    </row>
    <row r="538" spans="1:16" s="1" customFormat="1" hidden="1">
      <c r="A538" s="392"/>
      <c r="K538" s="133"/>
      <c r="P538" s="392"/>
    </row>
    <row r="539" spans="1:16" s="1" customFormat="1" hidden="1">
      <c r="A539" s="392"/>
      <c r="K539" s="133"/>
      <c r="P539" s="392"/>
    </row>
    <row r="540" spans="1:16" s="2" customFormat="1" hidden="1">
      <c r="A540" s="392"/>
      <c r="K540" s="338"/>
      <c r="P540" s="392"/>
    </row>
    <row r="541" spans="1:16" s="1" customFormat="1" hidden="1">
      <c r="A541" s="392"/>
      <c r="K541" s="133"/>
      <c r="P541" s="392"/>
    </row>
    <row r="542" spans="1:16" s="1" customFormat="1" hidden="1">
      <c r="A542" s="392"/>
      <c r="K542" s="133"/>
      <c r="P542" s="392"/>
    </row>
    <row r="543" spans="1:16" s="1" customFormat="1" hidden="1">
      <c r="A543" s="392"/>
      <c r="K543" s="133"/>
      <c r="P543" s="392"/>
    </row>
    <row r="544" spans="1:16" s="2" customFormat="1" hidden="1">
      <c r="A544" s="392"/>
      <c r="K544" s="338"/>
      <c r="P544" s="392"/>
    </row>
    <row r="545" spans="1:16" s="2" customFormat="1" hidden="1">
      <c r="A545" s="392"/>
      <c r="K545" s="338"/>
      <c r="P545" s="392"/>
    </row>
    <row r="546" spans="1:16" s="2" customFormat="1" hidden="1">
      <c r="A546" s="392"/>
      <c r="K546" s="338"/>
      <c r="P546" s="392"/>
    </row>
    <row r="547" spans="1:16" s="1" customFormat="1" hidden="1">
      <c r="A547" s="392"/>
      <c r="K547" s="133"/>
      <c r="P547" s="392"/>
    </row>
    <row r="548" spans="1:16" s="1" customFormat="1" hidden="1">
      <c r="A548" s="392"/>
      <c r="K548" s="133"/>
      <c r="P548" s="392"/>
    </row>
    <row r="549" spans="1:16" s="1" customFormat="1" hidden="1">
      <c r="A549" s="392"/>
      <c r="K549" s="133"/>
      <c r="P549" s="392"/>
    </row>
    <row r="550" spans="1:16" s="2" customFormat="1" hidden="1">
      <c r="A550" s="392"/>
      <c r="K550" s="338"/>
      <c r="P550" s="392"/>
    </row>
    <row r="551" spans="1:16" s="1" customFormat="1" hidden="1">
      <c r="A551" s="392"/>
      <c r="K551" s="133"/>
      <c r="P551" s="392"/>
    </row>
    <row r="552" spans="1:16" s="1" customFormat="1" hidden="1">
      <c r="A552" s="392"/>
      <c r="K552" s="133"/>
      <c r="P552" s="392"/>
    </row>
    <row r="553" spans="1:16" s="1" customFormat="1" hidden="1">
      <c r="A553" s="392"/>
      <c r="K553" s="133"/>
      <c r="P553" s="392"/>
    </row>
    <row r="554" spans="1:16" s="1" customFormat="1" hidden="1">
      <c r="A554" s="392"/>
      <c r="K554" s="133"/>
      <c r="P554" s="392"/>
    </row>
    <row r="555" spans="1:16" s="2" customFormat="1" hidden="1">
      <c r="A555" s="392"/>
      <c r="K555" s="338"/>
      <c r="P555" s="392"/>
    </row>
    <row r="556" spans="1:16" s="1" customFormat="1" hidden="1">
      <c r="A556" s="392"/>
      <c r="K556" s="133"/>
      <c r="P556" s="392"/>
    </row>
    <row r="557" spans="1:16" s="2" customFormat="1" hidden="1">
      <c r="A557" s="392"/>
      <c r="K557" s="338"/>
      <c r="P557" s="392"/>
    </row>
    <row r="558" spans="1:16" s="1" customFormat="1" hidden="1">
      <c r="A558" s="392"/>
      <c r="K558" s="133"/>
      <c r="P558" s="392"/>
    </row>
    <row r="559" spans="1:16" s="1" customFormat="1" hidden="1">
      <c r="A559" s="392"/>
      <c r="K559" s="133"/>
      <c r="P559" s="392"/>
    </row>
    <row r="560" spans="1:16" s="1" customFormat="1" hidden="1">
      <c r="A560" s="392"/>
      <c r="K560" s="133"/>
      <c r="P560" s="392"/>
    </row>
    <row r="561" spans="1:16" s="1" customFormat="1" hidden="1">
      <c r="A561" s="392"/>
      <c r="K561" s="133"/>
      <c r="P561" s="392"/>
    </row>
    <row r="562" spans="1:16" s="1" customFormat="1" hidden="1">
      <c r="A562" s="392"/>
      <c r="K562" s="133"/>
      <c r="P562" s="392"/>
    </row>
    <row r="563" spans="1:16" s="1" customFormat="1" hidden="1">
      <c r="A563" s="392"/>
      <c r="K563" s="133"/>
      <c r="P563" s="392"/>
    </row>
    <row r="564" spans="1:16" s="2" customFormat="1" hidden="1">
      <c r="A564" s="392"/>
      <c r="K564" s="338"/>
      <c r="P564" s="392"/>
    </row>
    <row r="565" spans="1:16" s="1" customFormat="1" hidden="1">
      <c r="A565" s="392"/>
      <c r="K565" s="133"/>
      <c r="P565" s="392"/>
    </row>
    <row r="566" spans="1:16" s="1" customFormat="1" hidden="1">
      <c r="A566" s="392"/>
      <c r="K566" s="133"/>
      <c r="P566" s="392"/>
    </row>
    <row r="567" spans="1:16" s="2" customFormat="1" hidden="1">
      <c r="A567" s="392"/>
      <c r="K567" s="338"/>
      <c r="P567" s="392"/>
    </row>
    <row r="568" spans="1:16" s="2" customFormat="1" hidden="1">
      <c r="A568" s="392"/>
      <c r="K568" s="338"/>
      <c r="P568" s="392"/>
    </row>
    <row r="569" spans="1:16" s="1" customFormat="1" hidden="1">
      <c r="A569" s="392"/>
      <c r="K569" s="133"/>
      <c r="P569" s="392"/>
    </row>
    <row r="570" spans="1:16" s="1" customFormat="1" hidden="1">
      <c r="A570" s="392"/>
      <c r="K570" s="133"/>
      <c r="P570" s="392"/>
    </row>
    <row r="571" spans="1:16" s="1" customFormat="1" hidden="1">
      <c r="A571" s="392"/>
      <c r="K571" s="133"/>
      <c r="P571" s="392"/>
    </row>
    <row r="572" spans="1:16" s="2" customFormat="1" hidden="1">
      <c r="A572" s="392"/>
      <c r="K572" s="338"/>
      <c r="P572" s="392"/>
    </row>
    <row r="573" spans="1:16" s="1" customFormat="1" hidden="1">
      <c r="A573" s="392"/>
      <c r="K573" s="133"/>
      <c r="P573" s="392"/>
    </row>
    <row r="574" spans="1:16" s="1" customFormat="1" hidden="1">
      <c r="A574" s="392"/>
      <c r="K574" s="133"/>
      <c r="P574" s="392"/>
    </row>
    <row r="575" spans="1:16" s="1" customFormat="1" hidden="1">
      <c r="A575" s="392"/>
      <c r="K575" s="133"/>
      <c r="P575" s="392"/>
    </row>
    <row r="576" spans="1:16" s="1" customFormat="1" hidden="1">
      <c r="A576" s="392"/>
      <c r="K576" s="133"/>
      <c r="P576" s="392"/>
    </row>
    <row r="577" spans="1:16" s="1" customFormat="1" hidden="1">
      <c r="A577" s="392"/>
      <c r="K577" s="133"/>
      <c r="P577" s="392"/>
    </row>
    <row r="578" spans="1:16" s="1" customFormat="1" hidden="1">
      <c r="A578" s="392"/>
      <c r="K578" s="133"/>
      <c r="P578" s="392"/>
    </row>
    <row r="579" spans="1:16" s="1" customFormat="1" hidden="1">
      <c r="A579" s="392"/>
      <c r="K579" s="133"/>
      <c r="P579" s="392"/>
    </row>
    <row r="580" spans="1:16" s="1" customFormat="1" hidden="1">
      <c r="A580" s="392"/>
      <c r="K580" s="133"/>
      <c r="P580" s="392"/>
    </row>
    <row r="581" spans="1:16" s="2" customFormat="1" hidden="1">
      <c r="A581" s="392"/>
      <c r="K581" s="338"/>
      <c r="P581" s="392"/>
    </row>
    <row r="582" spans="1:16" s="2" customFormat="1" hidden="1">
      <c r="A582" s="392"/>
      <c r="K582" s="338"/>
      <c r="P582" s="392"/>
    </row>
    <row r="583" spans="1:16" s="1" customFormat="1" hidden="1">
      <c r="A583" s="392"/>
      <c r="K583" s="133"/>
      <c r="P583" s="392"/>
    </row>
    <row r="584" spans="1:16" s="2" customFormat="1" hidden="1">
      <c r="A584" s="392"/>
      <c r="K584" s="338"/>
      <c r="P584" s="392"/>
    </row>
    <row r="585" spans="1:16" s="1" customFormat="1" hidden="1">
      <c r="A585" s="392"/>
      <c r="K585" s="133"/>
      <c r="P585" s="392"/>
    </row>
    <row r="586" spans="1:16" s="1" customFormat="1" hidden="1">
      <c r="A586" s="392"/>
      <c r="K586" s="133"/>
      <c r="P586" s="392"/>
    </row>
    <row r="587" spans="1:16" s="1" customFormat="1" hidden="1">
      <c r="A587" s="392"/>
      <c r="K587" s="133"/>
      <c r="P587" s="392"/>
    </row>
    <row r="588" spans="1:16" s="1" customFormat="1" hidden="1">
      <c r="A588" s="392"/>
      <c r="K588" s="133"/>
      <c r="P588" s="392"/>
    </row>
    <row r="589" spans="1:16" s="1" customFormat="1" hidden="1">
      <c r="A589" s="392"/>
      <c r="K589" s="133"/>
      <c r="P589" s="392"/>
    </row>
    <row r="590" spans="1:16" s="1" customFormat="1" hidden="1">
      <c r="A590" s="392"/>
      <c r="K590" s="133"/>
      <c r="P590" s="392"/>
    </row>
    <row r="591" spans="1:16" s="2" customFormat="1" hidden="1">
      <c r="A591" s="392"/>
      <c r="K591" s="338"/>
      <c r="P591" s="392"/>
    </row>
    <row r="592" spans="1:16" s="2" customFormat="1" hidden="1">
      <c r="A592" s="392"/>
      <c r="K592" s="338"/>
      <c r="P592" s="392"/>
    </row>
    <row r="593" spans="1:16" s="1" customFormat="1" hidden="1">
      <c r="A593" s="392"/>
      <c r="K593" s="133"/>
      <c r="P593" s="392"/>
    </row>
    <row r="594" spans="1:16" s="1" customFormat="1" hidden="1">
      <c r="A594" s="392"/>
      <c r="K594" s="133"/>
      <c r="P594" s="392"/>
    </row>
    <row r="595" spans="1:16" s="1" customFormat="1" hidden="1">
      <c r="A595" s="392"/>
      <c r="K595" s="133"/>
      <c r="P595" s="392"/>
    </row>
    <row r="596" spans="1:16" s="2" customFormat="1" hidden="1">
      <c r="A596" s="392"/>
      <c r="K596" s="338"/>
      <c r="P596" s="392"/>
    </row>
    <row r="597" spans="1:16" s="1" customFormat="1" hidden="1">
      <c r="A597" s="392"/>
      <c r="K597" s="133"/>
      <c r="P597" s="392"/>
    </row>
    <row r="598" spans="1:16" s="1" customFormat="1" hidden="1">
      <c r="A598" s="392"/>
      <c r="K598" s="133"/>
      <c r="P598" s="392"/>
    </row>
    <row r="599" spans="1:16" s="1" customFormat="1" hidden="1">
      <c r="A599" s="392"/>
      <c r="K599" s="133"/>
      <c r="P599" s="392"/>
    </row>
    <row r="600" spans="1:16" s="2" customFormat="1" hidden="1">
      <c r="A600" s="392"/>
      <c r="K600" s="338"/>
      <c r="P600" s="392"/>
    </row>
    <row r="601" spans="1:16" s="2" customFormat="1" hidden="1">
      <c r="A601" s="392"/>
      <c r="K601" s="338"/>
      <c r="P601" s="392"/>
    </row>
    <row r="602" spans="1:16" s="1" customFormat="1" hidden="1">
      <c r="A602" s="392"/>
      <c r="K602" s="133"/>
      <c r="P602" s="392"/>
    </row>
    <row r="603" spans="1:16" s="1" customFormat="1" hidden="1">
      <c r="A603" s="392"/>
      <c r="K603" s="133"/>
      <c r="P603" s="392"/>
    </row>
    <row r="604" spans="1:16" s="1" customFormat="1" hidden="1">
      <c r="A604" s="392"/>
      <c r="K604" s="133"/>
      <c r="P604" s="392"/>
    </row>
    <row r="605" spans="1:16" s="2" customFormat="1" hidden="1">
      <c r="A605" s="392"/>
      <c r="K605" s="338"/>
      <c r="P605" s="392"/>
    </row>
    <row r="606" spans="1:16" s="1" customFormat="1" hidden="1">
      <c r="A606" s="392"/>
      <c r="K606" s="133"/>
      <c r="P606" s="392"/>
    </row>
    <row r="607" spans="1:16" s="1" customFormat="1" hidden="1">
      <c r="A607" s="392"/>
      <c r="K607" s="133"/>
      <c r="P607" s="392"/>
    </row>
    <row r="608" spans="1:16" s="1" customFormat="1" hidden="1">
      <c r="A608" s="392"/>
      <c r="K608" s="133"/>
      <c r="P608" s="392"/>
    </row>
    <row r="609" spans="1:16" s="1" customFormat="1" hidden="1">
      <c r="A609" s="392"/>
      <c r="K609" s="133"/>
      <c r="P609" s="392"/>
    </row>
    <row r="610" spans="1:16" s="1" customFormat="1" hidden="1">
      <c r="A610" s="392"/>
      <c r="K610" s="133"/>
      <c r="P610" s="392"/>
    </row>
    <row r="611" spans="1:16" s="1" customFormat="1" hidden="1">
      <c r="A611" s="392"/>
      <c r="K611" s="133"/>
      <c r="P611" s="392"/>
    </row>
    <row r="612" spans="1:16" s="2" customFormat="1" hidden="1">
      <c r="A612" s="392"/>
      <c r="K612" s="338"/>
      <c r="P612" s="392"/>
    </row>
    <row r="613" spans="1:16" s="2" customFormat="1" hidden="1">
      <c r="A613" s="392"/>
      <c r="K613" s="338"/>
      <c r="P613" s="392"/>
    </row>
    <row r="614" spans="1:16" s="1" customFormat="1" hidden="1">
      <c r="A614" s="392"/>
      <c r="K614" s="133"/>
      <c r="P614" s="392"/>
    </row>
    <row r="615" spans="1:16" s="1" customFormat="1" hidden="1">
      <c r="A615" s="392"/>
      <c r="K615" s="133"/>
      <c r="P615" s="392"/>
    </row>
    <row r="616" spans="1:16" s="1" customFormat="1" hidden="1">
      <c r="A616" s="392"/>
      <c r="K616" s="133"/>
      <c r="P616" s="392"/>
    </row>
    <row r="617" spans="1:16" s="1" customFormat="1" hidden="1">
      <c r="A617" s="392"/>
      <c r="K617" s="133"/>
      <c r="P617" s="392"/>
    </row>
    <row r="618" spans="1:16" s="1" customFormat="1" hidden="1">
      <c r="A618" s="392"/>
      <c r="K618" s="133"/>
      <c r="P618" s="392"/>
    </row>
    <row r="619" spans="1:16" s="1" customFormat="1" hidden="1">
      <c r="A619" s="392"/>
      <c r="K619" s="133"/>
      <c r="P619" s="392"/>
    </row>
    <row r="620" spans="1:16" s="1" customFormat="1" hidden="1">
      <c r="A620" s="392"/>
      <c r="K620" s="133"/>
      <c r="P620" s="392"/>
    </row>
    <row r="621" spans="1:16" s="1" customFormat="1" hidden="1">
      <c r="A621" s="392"/>
      <c r="K621" s="133"/>
      <c r="P621" s="392"/>
    </row>
    <row r="622" spans="1:16" s="1" customFormat="1" hidden="1">
      <c r="A622" s="392"/>
      <c r="K622" s="133"/>
      <c r="P622" s="392"/>
    </row>
    <row r="623" spans="1:16" s="1" customFormat="1" hidden="1">
      <c r="A623" s="392"/>
      <c r="K623" s="133"/>
      <c r="P623" s="392"/>
    </row>
    <row r="624" spans="1:16" s="2" customFormat="1" hidden="1">
      <c r="A624" s="392"/>
      <c r="K624" s="338"/>
      <c r="P624" s="392"/>
    </row>
    <row r="625" spans="1:16" s="2" customFormat="1" hidden="1">
      <c r="A625" s="392"/>
      <c r="K625" s="338"/>
      <c r="P625" s="392"/>
    </row>
    <row r="626" spans="1:16" s="1" customFormat="1" hidden="1">
      <c r="A626" s="392"/>
      <c r="K626" s="133"/>
      <c r="P626" s="392"/>
    </row>
    <row r="627" spans="1:16" s="1" customFormat="1" hidden="1">
      <c r="A627" s="392"/>
      <c r="K627" s="133"/>
      <c r="P627" s="392"/>
    </row>
    <row r="628" spans="1:16" s="2" customFormat="1" hidden="1">
      <c r="A628" s="392"/>
      <c r="K628" s="338"/>
      <c r="P628" s="392"/>
    </row>
    <row r="629" spans="1:16" s="2" customFormat="1" hidden="1">
      <c r="A629" s="392"/>
      <c r="K629" s="338"/>
      <c r="P629" s="392"/>
    </row>
    <row r="630" spans="1:16" s="2" customFormat="1" hidden="1">
      <c r="A630" s="392"/>
      <c r="K630" s="338"/>
      <c r="P630" s="392"/>
    </row>
    <row r="631" spans="1:16" s="2" customFormat="1" hidden="1">
      <c r="A631" s="392"/>
      <c r="K631" s="338"/>
      <c r="P631" s="392"/>
    </row>
    <row r="632" spans="1:16" s="1" customFormat="1" hidden="1">
      <c r="A632" s="392"/>
      <c r="K632" s="133"/>
      <c r="P632" s="392"/>
    </row>
    <row r="633" spans="1:16" s="1" customFormat="1" hidden="1">
      <c r="A633" s="392"/>
      <c r="K633" s="133"/>
      <c r="P633" s="392"/>
    </row>
    <row r="634" spans="1:16" s="2" customFormat="1" hidden="1">
      <c r="A634" s="392"/>
      <c r="K634" s="338"/>
      <c r="P634" s="392"/>
    </row>
    <row r="635" spans="1:16" s="2" customFormat="1" hidden="1">
      <c r="A635" s="392"/>
      <c r="K635" s="338"/>
      <c r="P635" s="392"/>
    </row>
    <row r="636" spans="1:16" s="2" customFormat="1" hidden="1">
      <c r="A636" s="392"/>
      <c r="K636" s="338"/>
      <c r="P636" s="392"/>
    </row>
    <row r="637" spans="1:16" s="2" customFormat="1" hidden="1">
      <c r="A637" s="392"/>
      <c r="K637" s="338"/>
      <c r="P637" s="392"/>
    </row>
    <row r="638" spans="1:16" s="2" customFormat="1" hidden="1">
      <c r="A638" s="392"/>
      <c r="K638" s="338"/>
      <c r="P638" s="392"/>
    </row>
    <row r="639" spans="1:16" s="2" customFormat="1" hidden="1">
      <c r="A639" s="392"/>
      <c r="K639" s="338"/>
      <c r="P639" s="392"/>
    </row>
    <row r="640" spans="1:16" s="2" customFormat="1" hidden="1">
      <c r="A640" s="392"/>
      <c r="K640" s="338"/>
      <c r="P640" s="392"/>
    </row>
    <row r="641" spans="1:16" s="2" customFormat="1" hidden="1">
      <c r="A641" s="392"/>
      <c r="K641" s="338"/>
      <c r="P641" s="392"/>
    </row>
    <row r="642" spans="1:16" s="2" customFormat="1" hidden="1">
      <c r="A642" s="392"/>
      <c r="K642" s="338"/>
      <c r="P642" s="392"/>
    </row>
    <row r="643" spans="1:16" s="2" customFormat="1" hidden="1">
      <c r="A643" s="392"/>
      <c r="K643" s="338"/>
      <c r="P643" s="392"/>
    </row>
    <row r="644" spans="1:16" s="1" customFormat="1" hidden="1">
      <c r="A644" s="392"/>
      <c r="K644" s="133"/>
      <c r="P644" s="392"/>
    </row>
    <row r="645" spans="1:16" s="2" customFormat="1" hidden="1">
      <c r="A645" s="392"/>
      <c r="K645" s="338"/>
      <c r="P645" s="392"/>
    </row>
    <row r="646" spans="1:16" s="1" customFormat="1" hidden="1">
      <c r="A646" s="392"/>
      <c r="K646" s="133"/>
      <c r="P646" s="392"/>
    </row>
    <row r="647" spans="1:16" s="2" customFormat="1" hidden="1">
      <c r="A647" s="392"/>
      <c r="K647" s="338"/>
      <c r="P647" s="392"/>
    </row>
    <row r="648" spans="1:16" s="1" customFormat="1" hidden="1">
      <c r="A648" s="392"/>
      <c r="K648" s="133"/>
      <c r="P648" s="392"/>
    </row>
    <row r="649" spans="1:16" s="1" customFormat="1" hidden="1">
      <c r="A649" s="392"/>
      <c r="K649" s="133"/>
      <c r="P649" s="392"/>
    </row>
    <row r="650" spans="1:16" s="2" customFormat="1" hidden="1">
      <c r="A650" s="392"/>
      <c r="K650" s="338"/>
      <c r="P650" s="392"/>
    </row>
    <row r="651" spans="1:16" s="2" customFormat="1" hidden="1">
      <c r="A651" s="392"/>
      <c r="K651" s="338"/>
      <c r="P651" s="392"/>
    </row>
    <row r="652" spans="1:16" s="2" customFormat="1" hidden="1">
      <c r="A652" s="392"/>
      <c r="K652" s="338"/>
      <c r="P652" s="392"/>
    </row>
    <row r="653" spans="1:16" s="2" customFormat="1" hidden="1">
      <c r="A653" s="392"/>
      <c r="K653" s="338"/>
      <c r="P653" s="392"/>
    </row>
    <row r="654" spans="1:16" s="2" customFormat="1" hidden="1">
      <c r="A654" s="392"/>
      <c r="K654" s="338"/>
      <c r="P654" s="392"/>
    </row>
    <row r="655" spans="1:16" s="1" customFormat="1" hidden="1">
      <c r="A655" s="392"/>
      <c r="K655" s="133"/>
      <c r="P655" s="392"/>
    </row>
    <row r="656" spans="1:16" s="2" customFormat="1" hidden="1">
      <c r="A656" s="392"/>
      <c r="K656" s="338"/>
      <c r="P656" s="392"/>
    </row>
    <row r="657" spans="1:16" s="2" customFormat="1" hidden="1">
      <c r="A657" s="392"/>
      <c r="K657" s="338"/>
      <c r="P657" s="392"/>
    </row>
    <row r="658" spans="1:16" s="2" customFormat="1" hidden="1">
      <c r="A658" s="392"/>
      <c r="K658" s="338"/>
      <c r="P658" s="392"/>
    </row>
    <row r="659" spans="1:16" s="2" customFormat="1" hidden="1">
      <c r="A659" s="392"/>
      <c r="K659" s="338"/>
      <c r="P659" s="392"/>
    </row>
    <row r="660" spans="1:16" s="2" customFormat="1" hidden="1">
      <c r="A660" s="392"/>
      <c r="K660" s="338"/>
      <c r="P660" s="392"/>
    </row>
    <row r="661" spans="1:16" s="2" customFormat="1" hidden="1">
      <c r="A661" s="392"/>
      <c r="K661" s="338"/>
      <c r="P661" s="392"/>
    </row>
    <row r="662" spans="1:16" s="2" customFormat="1" hidden="1">
      <c r="A662" s="392"/>
      <c r="K662" s="338"/>
      <c r="P662" s="392"/>
    </row>
    <row r="663" spans="1:16" s="2" customFormat="1" hidden="1">
      <c r="A663" s="392"/>
      <c r="K663" s="338"/>
      <c r="P663" s="392"/>
    </row>
    <row r="664" spans="1:16" s="2" customFormat="1" hidden="1">
      <c r="A664" s="392"/>
      <c r="K664" s="338"/>
      <c r="P664" s="392"/>
    </row>
    <row r="665" spans="1:16" s="2" customFormat="1" hidden="1">
      <c r="A665" s="392"/>
      <c r="K665" s="338"/>
      <c r="P665" s="392"/>
    </row>
    <row r="666" spans="1:16" s="2" customFormat="1" hidden="1">
      <c r="A666" s="392"/>
      <c r="K666" s="338"/>
      <c r="P666" s="392"/>
    </row>
    <row r="667" spans="1:16" s="2" customFormat="1" hidden="1">
      <c r="A667" s="392"/>
      <c r="K667" s="338"/>
      <c r="P667" s="392"/>
    </row>
    <row r="668" spans="1:16" s="2" customFormat="1" hidden="1">
      <c r="A668" s="392"/>
      <c r="K668" s="338"/>
      <c r="P668" s="392"/>
    </row>
    <row r="669" spans="1:16" s="2" customFormat="1" hidden="1">
      <c r="A669" s="392"/>
      <c r="K669" s="338"/>
      <c r="P669" s="392"/>
    </row>
    <row r="670" spans="1:16" s="2" customFormat="1" hidden="1">
      <c r="A670" s="392"/>
      <c r="K670" s="338"/>
      <c r="P670" s="392"/>
    </row>
    <row r="671" spans="1:16" s="2" customFormat="1" hidden="1">
      <c r="A671" s="392"/>
      <c r="K671" s="338"/>
      <c r="P671" s="392"/>
    </row>
    <row r="672" spans="1:16" s="2" customFormat="1" hidden="1">
      <c r="A672" s="392"/>
      <c r="K672" s="338"/>
      <c r="P672" s="392"/>
    </row>
    <row r="673" spans="1:16" s="2" customFormat="1" hidden="1">
      <c r="A673" s="392"/>
      <c r="K673" s="338"/>
      <c r="P673" s="392"/>
    </row>
    <row r="674" spans="1:16" s="2" customFormat="1" hidden="1">
      <c r="A674" s="392"/>
      <c r="K674" s="338"/>
      <c r="P674" s="392"/>
    </row>
    <row r="675" spans="1:16" s="2" customFormat="1" hidden="1">
      <c r="A675" s="392"/>
      <c r="K675" s="338"/>
      <c r="P675" s="392"/>
    </row>
    <row r="676" spans="1:16" s="2" customFormat="1" hidden="1">
      <c r="A676" s="392"/>
      <c r="K676" s="338"/>
      <c r="P676" s="392"/>
    </row>
    <row r="677" spans="1:16" s="2" customFormat="1" hidden="1">
      <c r="A677" s="392"/>
      <c r="K677" s="338"/>
      <c r="P677" s="392"/>
    </row>
    <row r="678" spans="1:16" s="2" customFormat="1" hidden="1">
      <c r="A678" s="392"/>
      <c r="K678" s="338"/>
      <c r="P678" s="392"/>
    </row>
    <row r="679" spans="1:16" s="2" customFormat="1" hidden="1">
      <c r="A679" s="392"/>
      <c r="K679" s="338"/>
      <c r="P679" s="392"/>
    </row>
    <row r="680" spans="1:16" s="2" customFormat="1" hidden="1">
      <c r="A680" s="392"/>
      <c r="K680" s="338"/>
      <c r="P680" s="392"/>
    </row>
    <row r="681" spans="1:16" s="2" customFormat="1" hidden="1">
      <c r="A681" s="392"/>
      <c r="K681" s="338"/>
      <c r="P681" s="392"/>
    </row>
    <row r="682" spans="1:16" s="2" customFormat="1" hidden="1">
      <c r="A682" s="392"/>
      <c r="K682" s="338"/>
      <c r="P682" s="392"/>
    </row>
    <row r="683" spans="1:16" s="2" customFormat="1" hidden="1">
      <c r="A683" s="392"/>
      <c r="K683" s="338"/>
      <c r="P683" s="392"/>
    </row>
    <row r="684" spans="1:16" s="2" customFormat="1" hidden="1">
      <c r="A684" s="392"/>
      <c r="K684" s="338"/>
      <c r="P684" s="392"/>
    </row>
    <row r="685" spans="1:16" s="2" customFormat="1" hidden="1">
      <c r="A685" s="392"/>
      <c r="K685" s="338"/>
      <c r="P685" s="392"/>
    </row>
    <row r="686" spans="1:16" s="2" customFormat="1" hidden="1">
      <c r="A686" s="392"/>
      <c r="K686" s="338"/>
      <c r="P686" s="392"/>
    </row>
    <row r="687" spans="1:16" s="2" customFormat="1" hidden="1">
      <c r="A687" s="392"/>
      <c r="K687" s="338"/>
      <c r="P687" s="392"/>
    </row>
    <row r="688" spans="1:16" s="2" customFormat="1" hidden="1">
      <c r="A688" s="392"/>
      <c r="K688" s="338"/>
      <c r="P688" s="392"/>
    </row>
    <row r="689" spans="1:16" s="2" customFormat="1" hidden="1">
      <c r="A689" s="392"/>
      <c r="K689" s="338"/>
      <c r="P689" s="392"/>
    </row>
    <row r="690" spans="1:16" s="2" customFormat="1" hidden="1">
      <c r="A690" s="392"/>
      <c r="K690" s="338"/>
      <c r="P690" s="392"/>
    </row>
    <row r="691" spans="1:16" s="2" customFormat="1" hidden="1">
      <c r="A691" s="392"/>
      <c r="K691" s="338"/>
      <c r="P691" s="392"/>
    </row>
    <row r="692" spans="1:16" s="2" customFormat="1" hidden="1">
      <c r="A692" s="392"/>
      <c r="K692" s="338"/>
      <c r="P692" s="392"/>
    </row>
    <row r="693" spans="1:16" s="2" customFormat="1" hidden="1">
      <c r="A693" s="392"/>
      <c r="K693" s="338"/>
      <c r="P693" s="392"/>
    </row>
    <row r="694" spans="1:16" s="2" customFormat="1" hidden="1">
      <c r="A694" s="392"/>
      <c r="K694" s="338"/>
      <c r="P694" s="392"/>
    </row>
    <row r="695" spans="1:16" s="2" customFormat="1" hidden="1">
      <c r="A695" s="392"/>
      <c r="K695" s="338"/>
      <c r="P695" s="392"/>
    </row>
    <row r="696" spans="1:16" s="2" customFormat="1" hidden="1">
      <c r="A696" s="392"/>
      <c r="K696" s="338"/>
      <c r="P696" s="392"/>
    </row>
    <row r="697" spans="1:16" s="2" customFormat="1" hidden="1">
      <c r="A697" s="392"/>
      <c r="K697" s="338"/>
      <c r="P697" s="392"/>
    </row>
    <row r="698" spans="1:16" s="2" customFormat="1" hidden="1">
      <c r="A698" s="392"/>
      <c r="K698" s="338"/>
      <c r="P698" s="392"/>
    </row>
    <row r="699" spans="1:16" s="2" customFormat="1" hidden="1">
      <c r="A699" s="392"/>
      <c r="K699" s="338"/>
      <c r="P699" s="392"/>
    </row>
    <row r="700" spans="1:16" s="2" customFormat="1" hidden="1">
      <c r="A700" s="392"/>
      <c r="K700" s="338"/>
      <c r="P700" s="392"/>
    </row>
    <row r="701" spans="1:16" s="2" customFormat="1" hidden="1">
      <c r="A701" s="392"/>
      <c r="K701" s="338"/>
      <c r="P701" s="392"/>
    </row>
    <row r="702" spans="1:16" s="2" customFormat="1" hidden="1">
      <c r="A702" s="392"/>
      <c r="K702" s="338"/>
      <c r="P702" s="392"/>
    </row>
    <row r="703" spans="1:16" s="2" customFormat="1" hidden="1">
      <c r="A703" s="392"/>
      <c r="K703" s="338"/>
      <c r="P703" s="392"/>
    </row>
    <row r="704" spans="1:16" s="2" customFormat="1" hidden="1">
      <c r="A704" s="392"/>
      <c r="K704" s="338"/>
      <c r="P704" s="392"/>
    </row>
    <row r="705" spans="1:16" s="2" customFormat="1" hidden="1">
      <c r="A705" s="392"/>
      <c r="K705" s="338"/>
      <c r="P705" s="392"/>
    </row>
    <row r="706" spans="1:16" s="2" customFormat="1" hidden="1">
      <c r="A706" s="392"/>
      <c r="K706" s="338"/>
      <c r="P706" s="392"/>
    </row>
    <row r="707" spans="1:16" s="2" customFormat="1" hidden="1">
      <c r="A707" s="392"/>
      <c r="K707" s="338"/>
      <c r="P707" s="392"/>
    </row>
    <row r="708" spans="1:16" s="2" customFormat="1" hidden="1">
      <c r="A708" s="392"/>
      <c r="K708" s="338"/>
      <c r="P708" s="392"/>
    </row>
    <row r="709" spans="1:16" s="2" customFormat="1" hidden="1">
      <c r="A709" s="392"/>
      <c r="K709" s="338"/>
      <c r="P709" s="392"/>
    </row>
    <row r="710" spans="1:16" s="2" customFormat="1" hidden="1">
      <c r="A710" s="392"/>
      <c r="K710" s="338"/>
      <c r="P710" s="392"/>
    </row>
    <row r="711" spans="1:16" s="2" customFormat="1" hidden="1">
      <c r="A711" s="392"/>
      <c r="K711" s="338"/>
      <c r="P711" s="392"/>
    </row>
    <row r="712" spans="1:16" s="2" customFormat="1" hidden="1">
      <c r="A712" s="392"/>
      <c r="K712" s="338"/>
      <c r="P712" s="392"/>
    </row>
    <row r="713" spans="1:16" s="2" customFormat="1" hidden="1">
      <c r="A713" s="392"/>
      <c r="K713" s="338"/>
      <c r="P713" s="392"/>
    </row>
    <row r="714" spans="1:16" s="2" customFormat="1" hidden="1">
      <c r="A714" s="392"/>
      <c r="K714" s="338"/>
      <c r="P714" s="392"/>
    </row>
    <row r="715" spans="1:16" s="2" customFormat="1" hidden="1">
      <c r="A715" s="392"/>
      <c r="K715" s="338"/>
      <c r="P715" s="392"/>
    </row>
    <row r="716" spans="1:16" s="2" customFormat="1" hidden="1">
      <c r="A716" s="392"/>
      <c r="K716" s="338"/>
      <c r="P716" s="392"/>
    </row>
    <row r="717" spans="1:16" s="1" customFormat="1" hidden="1">
      <c r="A717" s="392"/>
      <c r="K717" s="133"/>
      <c r="P717" s="392"/>
    </row>
    <row r="718" spans="1:16" s="1" customFormat="1" hidden="1">
      <c r="A718" s="392"/>
      <c r="K718" s="133"/>
      <c r="P718" s="392"/>
    </row>
    <row r="719" spans="1:16" s="1" customFormat="1" hidden="1">
      <c r="A719" s="392"/>
      <c r="K719" s="133"/>
      <c r="P719" s="392"/>
    </row>
    <row r="720" spans="1:16" s="1" customFormat="1" hidden="1">
      <c r="A720" s="392"/>
      <c r="K720" s="133"/>
      <c r="P720" s="392"/>
    </row>
    <row r="721" spans="1:16" s="1" customFormat="1" hidden="1">
      <c r="A721" s="392"/>
      <c r="K721" s="133"/>
      <c r="P721" s="392"/>
    </row>
    <row r="722" spans="1:16" s="1" customFormat="1" hidden="1">
      <c r="A722" s="392"/>
      <c r="K722" s="133"/>
      <c r="P722" s="392"/>
    </row>
    <row r="723" spans="1:16" s="1" customFormat="1" hidden="1">
      <c r="A723" s="392"/>
      <c r="K723" s="133"/>
      <c r="P723" s="392"/>
    </row>
    <row r="724" spans="1:16" s="1" customFormat="1" hidden="1">
      <c r="A724" s="392"/>
      <c r="K724" s="133"/>
      <c r="P724" s="392"/>
    </row>
    <row r="725" spans="1:16" s="2" customFormat="1" hidden="1">
      <c r="A725" s="392"/>
      <c r="K725" s="338"/>
      <c r="P725" s="392"/>
    </row>
    <row r="726" spans="1:16" s="2" customFormat="1" hidden="1">
      <c r="A726" s="392"/>
      <c r="K726" s="338"/>
      <c r="P726" s="392"/>
    </row>
    <row r="727" spans="1:16" s="2" customFormat="1" hidden="1">
      <c r="A727" s="392"/>
      <c r="K727" s="338"/>
      <c r="P727" s="392"/>
    </row>
    <row r="728" spans="1:16" s="2" customFormat="1" hidden="1">
      <c r="A728" s="392"/>
      <c r="K728" s="338"/>
      <c r="P728" s="392"/>
    </row>
    <row r="729" spans="1:16" s="2" customFormat="1" hidden="1">
      <c r="A729" s="392"/>
      <c r="K729" s="338"/>
      <c r="P729" s="392"/>
    </row>
    <row r="730" spans="1:16" s="2" customFormat="1" hidden="1">
      <c r="A730" s="392"/>
      <c r="K730" s="338"/>
      <c r="P730" s="392"/>
    </row>
    <row r="731" spans="1:16" s="2" customFormat="1" hidden="1">
      <c r="A731" s="392"/>
      <c r="K731" s="338"/>
      <c r="P731" s="392"/>
    </row>
    <row r="732" spans="1:16" s="2" customFormat="1" hidden="1">
      <c r="A732" s="392"/>
      <c r="K732" s="338"/>
      <c r="P732" s="392"/>
    </row>
    <row r="733" spans="1:16" s="1" customFormat="1" hidden="1">
      <c r="A733" s="392"/>
      <c r="K733" s="133"/>
      <c r="P733" s="392"/>
    </row>
    <row r="734" spans="1:16" s="1" customFormat="1" hidden="1">
      <c r="A734" s="392"/>
      <c r="K734" s="133"/>
      <c r="P734" s="392"/>
    </row>
    <row r="735" spans="1:16" s="2" customFormat="1" hidden="1">
      <c r="A735" s="392"/>
      <c r="K735" s="338"/>
      <c r="P735" s="392"/>
    </row>
    <row r="736" spans="1:16" s="2" customFormat="1" hidden="1">
      <c r="A736" s="392"/>
      <c r="K736" s="338"/>
      <c r="P736" s="392"/>
    </row>
    <row r="737" spans="1:16" s="1" customFormat="1" hidden="1">
      <c r="A737" s="392"/>
      <c r="K737" s="133"/>
      <c r="P737" s="392"/>
    </row>
    <row r="738" spans="1:16" s="2" customFormat="1" hidden="1">
      <c r="A738" s="392"/>
      <c r="K738" s="338"/>
      <c r="P738" s="392"/>
    </row>
    <row r="739" spans="1:16" s="1" customFormat="1" hidden="1">
      <c r="A739" s="392"/>
      <c r="K739" s="133"/>
      <c r="P739" s="392"/>
    </row>
    <row r="740" spans="1:16" s="2" customFormat="1" hidden="1">
      <c r="A740" s="392"/>
      <c r="K740" s="338"/>
      <c r="P740" s="392"/>
    </row>
    <row r="741" spans="1:16" s="2" customFormat="1" hidden="1">
      <c r="A741" s="392"/>
      <c r="K741" s="338"/>
      <c r="P741" s="392"/>
    </row>
    <row r="742" spans="1:16" s="2" customFormat="1" hidden="1">
      <c r="A742" s="392"/>
      <c r="K742" s="338"/>
      <c r="P742" s="392"/>
    </row>
    <row r="743" spans="1:16" s="2" customFormat="1" hidden="1">
      <c r="A743" s="392"/>
      <c r="K743" s="338"/>
      <c r="P743" s="392"/>
    </row>
    <row r="744" spans="1:16" s="1" customFormat="1" hidden="1">
      <c r="A744" s="392"/>
      <c r="K744" s="133"/>
      <c r="P744" s="392"/>
    </row>
    <row r="745" spans="1:16" s="2" customFormat="1" hidden="1">
      <c r="A745" s="392"/>
      <c r="K745" s="338"/>
      <c r="P745" s="392"/>
    </row>
    <row r="746" spans="1:16" s="1" customFormat="1" hidden="1">
      <c r="A746" s="392"/>
      <c r="K746" s="133"/>
      <c r="P746" s="392"/>
    </row>
    <row r="747" spans="1:16" s="2" customFormat="1" hidden="1">
      <c r="A747" s="392"/>
      <c r="K747" s="338"/>
      <c r="P747" s="392"/>
    </row>
    <row r="748" spans="1:16" s="1" customFormat="1" hidden="1">
      <c r="A748" s="392"/>
      <c r="K748" s="133"/>
      <c r="P748" s="392"/>
    </row>
    <row r="749" spans="1:16" s="2" customFormat="1" hidden="1">
      <c r="A749" s="392"/>
      <c r="K749" s="338"/>
      <c r="P749" s="392"/>
    </row>
    <row r="750" spans="1:16" s="2" customFormat="1" hidden="1">
      <c r="A750" s="392"/>
      <c r="K750" s="338"/>
      <c r="P750" s="392"/>
    </row>
    <row r="751" spans="1:16" s="2" customFormat="1" hidden="1">
      <c r="A751" s="392"/>
      <c r="K751" s="338"/>
      <c r="P751" s="392"/>
    </row>
    <row r="752" spans="1:16" s="1" customFormat="1" hidden="1">
      <c r="A752" s="392"/>
      <c r="K752" s="133"/>
      <c r="P752" s="392"/>
    </row>
    <row r="753" spans="1:16" s="2" customFormat="1" hidden="1">
      <c r="A753" s="392"/>
      <c r="K753" s="338"/>
      <c r="P753" s="392"/>
    </row>
    <row r="754" spans="1:16" s="1" customFormat="1" hidden="1">
      <c r="A754" s="392"/>
      <c r="K754" s="133"/>
      <c r="P754" s="392"/>
    </row>
    <row r="755" spans="1:16" s="1" customFormat="1" hidden="1">
      <c r="A755" s="392"/>
      <c r="K755" s="133"/>
      <c r="P755" s="392"/>
    </row>
    <row r="756" spans="1:16" s="1" customFormat="1" hidden="1">
      <c r="A756" s="392"/>
      <c r="K756" s="133"/>
      <c r="P756" s="392"/>
    </row>
    <row r="757" spans="1:16" s="2" customFormat="1" hidden="1">
      <c r="A757" s="392"/>
      <c r="K757" s="338"/>
      <c r="P757" s="392"/>
    </row>
    <row r="758" spans="1:16" s="1" customFormat="1" hidden="1">
      <c r="A758" s="392"/>
      <c r="K758" s="133"/>
      <c r="P758" s="392"/>
    </row>
    <row r="759" spans="1:16" s="2" customFormat="1" hidden="1">
      <c r="A759" s="392"/>
      <c r="K759" s="338"/>
      <c r="P759" s="392"/>
    </row>
    <row r="760" spans="1:16" s="2" customFormat="1" hidden="1">
      <c r="A760" s="392"/>
      <c r="K760" s="338"/>
      <c r="P760" s="392"/>
    </row>
    <row r="761" spans="1:16" s="1" customFormat="1" hidden="1">
      <c r="A761" s="392"/>
      <c r="K761" s="133"/>
      <c r="P761" s="392"/>
    </row>
    <row r="762" spans="1:16" s="1" customFormat="1" hidden="1">
      <c r="A762" s="392"/>
      <c r="K762" s="133"/>
      <c r="P762" s="392"/>
    </row>
    <row r="763" spans="1:16" s="2" customFormat="1" hidden="1">
      <c r="A763" s="392"/>
      <c r="K763" s="338"/>
      <c r="P763" s="392"/>
    </row>
    <row r="764" spans="1:16" s="1" customFormat="1" hidden="1">
      <c r="A764" s="392"/>
      <c r="K764" s="133"/>
      <c r="P764" s="392"/>
    </row>
    <row r="765" spans="1:16" s="1" customFormat="1" hidden="1">
      <c r="A765" s="392"/>
      <c r="K765" s="133"/>
      <c r="P765" s="392"/>
    </row>
    <row r="766" spans="1:16" s="2" customFormat="1" hidden="1">
      <c r="A766" s="392"/>
      <c r="K766" s="338"/>
      <c r="P766" s="392"/>
    </row>
    <row r="767" spans="1:16" s="2" customFormat="1" hidden="1">
      <c r="A767" s="392"/>
      <c r="K767" s="338"/>
      <c r="P767" s="392"/>
    </row>
    <row r="768" spans="1:16" s="2" customFormat="1" hidden="1">
      <c r="A768" s="392"/>
      <c r="K768" s="338"/>
      <c r="P768" s="392"/>
    </row>
    <row r="769" spans="1:16" s="1" customFormat="1" hidden="1">
      <c r="A769" s="392"/>
      <c r="K769" s="133"/>
      <c r="P769" s="392"/>
    </row>
    <row r="770" spans="1:16" s="1" customFormat="1" hidden="1">
      <c r="A770" s="392"/>
      <c r="K770" s="133"/>
      <c r="P770" s="392"/>
    </row>
    <row r="771" spans="1:16" s="1" customFormat="1" hidden="1">
      <c r="A771" s="392"/>
      <c r="K771" s="133"/>
      <c r="P771" s="392"/>
    </row>
    <row r="772" spans="1:16" s="2" customFormat="1" hidden="1">
      <c r="A772" s="392"/>
      <c r="K772" s="338"/>
      <c r="P772" s="392"/>
    </row>
    <row r="773" spans="1:16" s="1" customFormat="1" hidden="1">
      <c r="A773" s="392"/>
      <c r="K773" s="133"/>
      <c r="P773" s="392"/>
    </row>
    <row r="774" spans="1:16" s="2" customFormat="1" hidden="1">
      <c r="A774" s="392"/>
      <c r="K774" s="338"/>
      <c r="P774" s="392"/>
    </row>
    <row r="775" spans="1:16" s="1" customFormat="1" hidden="1">
      <c r="A775" s="392"/>
      <c r="K775" s="133"/>
      <c r="P775" s="392"/>
    </row>
    <row r="776" spans="1:16" s="2" customFormat="1" hidden="1">
      <c r="A776" s="392"/>
      <c r="K776" s="338"/>
      <c r="P776" s="392"/>
    </row>
    <row r="777" spans="1:16" s="1" customFormat="1" hidden="1">
      <c r="A777" s="392"/>
      <c r="K777" s="133"/>
      <c r="P777" s="392"/>
    </row>
    <row r="778" spans="1:16" s="1" customFormat="1" hidden="1">
      <c r="A778" s="392"/>
      <c r="K778" s="133"/>
      <c r="P778" s="392"/>
    </row>
    <row r="779" spans="1:16" s="1" customFormat="1" hidden="1">
      <c r="A779" s="392"/>
      <c r="K779" s="133"/>
      <c r="P779" s="392"/>
    </row>
    <row r="780" spans="1:16" s="1" customFormat="1" hidden="1">
      <c r="A780" s="392"/>
      <c r="K780" s="133"/>
      <c r="P780" s="392"/>
    </row>
    <row r="781" spans="1:16" s="1" customFormat="1" hidden="1">
      <c r="A781" s="392"/>
      <c r="K781" s="133"/>
      <c r="P781" s="392"/>
    </row>
    <row r="782" spans="1:16" s="1" customFormat="1" hidden="1">
      <c r="A782" s="392"/>
      <c r="K782" s="133"/>
      <c r="P782" s="392"/>
    </row>
    <row r="783" spans="1:16" s="2" customFormat="1" hidden="1">
      <c r="A783" s="392"/>
      <c r="K783" s="338"/>
      <c r="P783" s="392"/>
    </row>
    <row r="784" spans="1:16" s="1" customFormat="1" hidden="1">
      <c r="A784" s="392"/>
      <c r="K784" s="133"/>
      <c r="P784" s="392"/>
    </row>
    <row r="785" spans="1:16" s="2" customFormat="1" hidden="1">
      <c r="A785" s="392"/>
      <c r="K785" s="338"/>
      <c r="P785" s="392"/>
    </row>
    <row r="786" spans="1:16" s="2" customFormat="1" hidden="1">
      <c r="A786" s="392"/>
      <c r="K786" s="338"/>
      <c r="P786" s="392"/>
    </row>
    <row r="787" spans="1:16" s="1" customFormat="1" hidden="1">
      <c r="A787" s="392"/>
      <c r="K787" s="133"/>
      <c r="P787" s="392"/>
    </row>
    <row r="788" spans="1:16" s="2" customFormat="1" hidden="1">
      <c r="A788" s="392"/>
      <c r="K788" s="338"/>
      <c r="P788" s="392"/>
    </row>
    <row r="789" spans="1:16" s="1" customFormat="1" hidden="1">
      <c r="A789" s="392"/>
      <c r="K789" s="133"/>
      <c r="P789" s="392"/>
    </row>
    <row r="790" spans="1:16" s="1" customFormat="1" hidden="1">
      <c r="A790" s="392"/>
      <c r="K790" s="133"/>
      <c r="P790" s="392"/>
    </row>
    <row r="791" spans="1:16" s="2" customFormat="1" hidden="1">
      <c r="A791" s="392"/>
      <c r="K791" s="338"/>
      <c r="P791" s="392"/>
    </row>
    <row r="792" spans="1:16" s="2" customFormat="1" hidden="1">
      <c r="A792" s="392"/>
      <c r="K792" s="338"/>
      <c r="P792" s="392"/>
    </row>
    <row r="793" spans="1:16" s="2" customFormat="1" hidden="1">
      <c r="A793" s="392"/>
      <c r="K793" s="338"/>
      <c r="P793" s="392"/>
    </row>
    <row r="794" spans="1:16" s="1" customFormat="1" hidden="1">
      <c r="A794" s="392"/>
      <c r="K794" s="133"/>
      <c r="P794" s="392"/>
    </row>
    <row r="795" spans="1:16" s="2" customFormat="1" hidden="1">
      <c r="A795" s="392"/>
      <c r="K795" s="338"/>
      <c r="P795" s="392"/>
    </row>
    <row r="796" spans="1:16" s="1" customFormat="1" hidden="1">
      <c r="A796" s="392"/>
      <c r="K796" s="133"/>
      <c r="P796" s="392"/>
    </row>
    <row r="797" spans="1:16" s="1" customFormat="1" hidden="1">
      <c r="A797" s="392"/>
      <c r="K797" s="133"/>
      <c r="P797" s="392"/>
    </row>
    <row r="798" spans="1:16" s="1" customFormat="1" hidden="1">
      <c r="A798" s="392"/>
      <c r="K798" s="133"/>
      <c r="P798" s="392"/>
    </row>
    <row r="799" spans="1:16" s="2" customFormat="1" hidden="1">
      <c r="A799" s="392"/>
      <c r="K799" s="338"/>
      <c r="P799" s="392"/>
    </row>
    <row r="800" spans="1:16" s="1" customFormat="1" hidden="1">
      <c r="A800" s="392"/>
      <c r="K800" s="133"/>
      <c r="P800" s="392"/>
    </row>
    <row r="801" spans="1:16" s="2" customFormat="1" hidden="1">
      <c r="A801" s="392"/>
      <c r="K801" s="338"/>
      <c r="P801" s="392"/>
    </row>
    <row r="802" spans="1:16" s="1" customFormat="1" hidden="1">
      <c r="A802" s="392"/>
      <c r="K802" s="133"/>
      <c r="P802" s="392"/>
    </row>
    <row r="803" spans="1:16" s="1" customFormat="1" hidden="1">
      <c r="A803" s="392"/>
      <c r="K803" s="133"/>
      <c r="P803" s="392"/>
    </row>
    <row r="804" spans="1:16" s="2" customFormat="1" hidden="1">
      <c r="A804" s="392"/>
      <c r="K804" s="338"/>
      <c r="P804" s="392"/>
    </row>
    <row r="805" spans="1:16" s="2" customFormat="1" hidden="1">
      <c r="A805" s="392"/>
      <c r="K805" s="338"/>
      <c r="P805" s="392"/>
    </row>
    <row r="806" spans="1:16" s="2" customFormat="1" hidden="1">
      <c r="A806" s="392"/>
      <c r="K806" s="338"/>
      <c r="P806" s="392"/>
    </row>
    <row r="807" spans="1:16" s="2" customFormat="1" hidden="1">
      <c r="A807" s="392"/>
      <c r="K807" s="338"/>
      <c r="P807" s="392"/>
    </row>
    <row r="808" spans="1:16" s="1" customFormat="1" hidden="1">
      <c r="A808" s="392"/>
      <c r="K808" s="133"/>
      <c r="P808" s="392"/>
    </row>
    <row r="809" spans="1:16" s="2" customFormat="1" hidden="1">
      <c r="A809" s="392"/>
      <c r="K809" s="338"/>
      <c r="P809" s="392"/>
    </row>
    <row r="810" spans="1:16" s="2" customFormat="1" hidden="1">
      <c r="A810" s="392"/>
      <c r="K810" s="338"/>
      <c r="P810" s="392"/>
    </row>
    <row r="811" spans="1:16" s="2" customFormat="1" hidden="1">
      <c r="A811" s="392"/>
      <c r="K811" s="338"/>
      <c r="P811" s="392"/>
    </row>
    <row r="812" spans="1:16" s="2" customFormat="1" hidden="1">
      <c r="A812" s="392"/>
      <c r="K812" s="338"/>
      <c r="P812" s="392"/>
    </row>
    <row r="813" spans="1:16" s="2" customFormat="1" hidden="1">
      <c r="A813" s="392"/>
      <c r="K813" s="338"/>
      <c r="P813" s="392"/>
    </row>
    <row r="814" spans="1:16" s="2" customFormat="1" hidden="1">
      <c r="A814" s="392"/>
      <c r="K814" s="338"/>
      <c r="P814" s="392"/>
    </row>
    <row r="815" spans="1:16" s="2" customFormat="1" hidden="1">
      <c r="A815" s="392"/>
      <c r="K815" s="338"/>
      <c r="P815" s="392"/>
    </row>
    <row r="816" spans="1:16" s="2" customFormat="1" hidden="1">
      <c r="A816" s="392"/>
      <c r="K816" s="338"/>
      <c r="P816" s="392"/>
    </row>
    <row r="817" spans="1:16" s="2" customFormat="1" hidden="1">
      <c r="A817" s="392"/>
      <c r="K817" s="338"/>
      <c r="P817" s="392"/>
    </row>
    <row r="818" spans="1:16" s="2" customFormat="1" hidden="1">
      <c r="A818" s="392"/>
      <c r="K818" s="338"/>
      <c r="P818" s="392"/>
    </row>
    <row r="819" spans="1:16" s="2" customFormat="1" hidden="1">
      <c r="A819" s="392"/>
      <c r="K819" s="338"/>
      <c r="P819" s="392"/>
    </row>
    <row r="820" spans="1:16" s="2" customFormat="1" hidden="1">
      <c r="A820" s="392"/>
      <c r="K820" s="338"/>
      <c r="P820" s="392"/>
    </row>
    <row r="821" spans="1:16" s="2" customFormat="1" hidden="1">
      <c r="A821" s="392"/>
      <c r="K821" s="338"/>
      <c r="P821" s="392"/>
    </row>
    <row r="822" spans="1:16" s="2" customFormat="1" hidden="1">
      <c r="A822" s="392"/>
      <c r="K822" s="338"/>
      <c r="P822" s="392"/>
    </row>
    <row r="823" spans="1:16" s="2" customFormat="1" hidden="1">
      <c r="A823" s="392"/>
      <c r="K823" s="338"/>
      <c r="P823" s="392"/>
    </row>
    <row r="824" spans="1:16" s="2" customFormat="1" hidden="1">
      <c r="A824" s="392"/>
      <c r="K824" s="338"/>
      <c r="P824" s="392"/>
    </row>
    <row r="825" spans="1:16" s="2" customFormat="1" hidden="1">
      <c r="A825" s="392"/>
      <c r="K825" s="338"/>
      <c r="P825" s="392"/>
    </row>
    <row r="826" spans="1:16" s="2" customFormat="1" hidden="1">
      <c r="A826" s="392"/>
      <c r="K826" s="338"/>
      <c r="P826" s="392"/>
    </row>
    <row r="827" spans="1:16" s="2" customFormat="1" hidden="1">
      <c r="A827" s="392"/>
      <c r="K827" s="338"/>
      <c r="P827" s="392"/>
    </row>
    <row r="828" spans="1:16" s="2" customFormat="1" hidden="1">
      <c r="A828" s="392"/>
      <c r="K828" s="338"/>
      <c r="P828" s="392"/>
    </row>
    <row r="829" spans="1:16" s="2" customFormat="1" hidden="1">
      <c r="A829" s="392"/>
      <c r="K829" s="338"/>
      <c r="P829" s="392"/>
    </row>
    <row r="830" spans="1:16" s="2" customFormat="1" hidden="1">
      <c r="A830" s="392"/>
      <c r="K830" s="338"/>
      <c r="P830" s="392"/>
    </row>
    <row r="831" spans="1:16" s="2" customFormat="1" hidden="1">
      <c r="A831" s="392"/>
      <c r="K831" s="338"/>
      <c r="P831" s="392"/>
    </row>
    <row r="832" spans="1:16" s="2" customFormat="1" hidden="1">
      <c r="A832" s="392"/>
      <c r="K832" s="338"/>
      <c r="P832" s="392"/>
    </row>
    <row r="833" spans="1:16" s="2" customFormat="1" hidden="1">
      <c r="A833" s="392"/>
      <c r="K833" s="338"/>
      <c r="P833" s="392"/>
    </row>
    <row r="834" spans="1:16" s="2" customFormat="1" hidden="1">
      <c r="A834" s="392"/>
      <c r="K834" s="338"/>
      <c r="P834" s="392"/>
    </row>
    <row r="835" spans="1:16" s="2" customFormat="1" hidden="1">
      <c r="A835" s="392"/>
      <c r="K835" s="338"/>
      <c r="P835" s="392"/>
    </row>
    <row r="836" spans="1:16" s="2" customFormat="1" hidden="1">
      <c r="A836" s="392"/>
      <c r="K836" s="338"/>
      <c r="P836" s="392"/>
    </row>
    <row r="837" spans="1:16" s="2" customFormat="1" hidden="1">
      <c r="A837" s="392"/>
      <c r="K837" s="338"/>
      <c r="P837" s="392"/>
    </row>
    <row r="838" spans="1:16" s="2" customFormat="1" hidden="1">
      <c r="A838" s="392"/>
      <c r="K838" s="338"/>
      <c r="P838" s="392"/>
    </row>
    <row r="839" spans="1:16" s="2" customFormat="1" hidden="1">
      <c r="A839" s="392"/>
      <c r="K839" s="338"/>
      <c r="P839" s="392"/>
    </row>
    <row r="840" spans="1:16" s="2" customFormat="1" hidden="1">
      <c r="A840" s="392"/>
      <c r="K840" s="338"/>
      <c r="P840" s="392"/>
    </row>
    <row r="841" spans="1:16" s="2" customFormat="1" hidden="1">
      <c r="A841" s="392"/>
      <c r="K841" s="338"/>
      <c r="P841" s="392"/>
    </row>
    <row r="842" spans="1:16" s="2" customFormat="1" hidden="1">
      <c r="A842" s="392"/>
      <c r="K842" s="338"/>
      <c r="P842" s="392"/>
    </row>
    <row r="843" spans="1:16" s="2" customFormat="1" hidden="1">
      <c r="A843" s="392"/>
      <c r="K843" s="338"/>
      <c r="P843" s="392"/>
    </row>
    <row r="844" spans="1:16" s="2" customFormat="1" hidden="1">
      <c r="A844" s="392"/>
      <c r="K844" s="338"/>
      <c r="P844" s="392"/>
    </row>
    <row r="845" spans="1:16" s="2" customFormat="1" hidden="1">
      <c r="A845" s="392"/>
      <c r="K845" s="338"/>
      <c r="P845" s="392"/>
    </row>
    <row r="846" spans="1:16" s="2" customFormat="1" hidden="1">
      <c r="A846" s="392"/>
      <c r="K846" s="338"/>
      <c r="P846" s="392"/>
    </row>
    <row r="847" spans="1:16" s="2" customFormat="1" hidden="1">
      <c r="A847" s="392"/>
      <c r="K847" s="338"/>
      <c r="P847" s="392"/>
    </row>
    <row r="848" spans="1:16" s="2" customFormat="1" hidden="1">
      <c r="A848" s="392"/>
      <c r="K848" s="338"/>
      <c r="P848" s="392"/>
    </row>
    <row r="849" spans="1:16" s="2" customFormat="1" hidden="1">
      <c r="A849" s="392"/>
      <c r="K849" s="338"/>
      <c r="P849" s="392"/>
    </row>
    <row r="850" spans="1:16" s="2" customFormat="1" hidden="1">
      <c r="A850" s="392"/>
      <c r="K850" s="338"/>
      <c r="P850" s="392"/>
    </row>
    <row r="851" spans="1:16" s="2" customFormat="1" hidden="1">
      <c r="A851" s="392"/>
      <c r="K851" s="338"/>
      <c r="P851" s="392"/>
    </row>
    <row r="852" spans="1:16" s="2" customFormat="1" hidden="1">
      <c r="A852" s="392"/>
      <c r="K852" s="338"/>
      <c r="P852" s="392"/>
    </row>
    <row r="853" spans="1:16" s="2" customFormat="1" hidden="1">
      <c r="A853" s="392"/>
      <c r="K853" s="338"/>
      <c r="P853" s="392"/>
    </row>
    <row r="854" spans="1:16" s="2" customFormat="1" hidden="1">
      <c r="A854" s="392"/>
      <c r="K854" s="338"/>
      <c r="P854" s="392"/>
    </row>
    <row r="855" spans="1:16" s="2" customFormat="1" hidden="1">
      <c r="A855" s="392"/>
      <c r="K855" s="338"/>
      <c r="P855" s="392"/>
    </row>
    <row r="856" spans="1:16" s="2" customFormat="1" hidden="1">
      <c r="A856" s="392"/>
      <c r="K856" s="338"/>
      <c r="P856" s="392"/>
    </row>
    <row r="857" spans="1:16" s="2" customFormat="1" hidden="1">
      <c r="A857" s="392"/>
      <c r="K857" s="338"/>
      <c r="P857" s="392"/>
    </row>
    <row r="858" spans="1:16" s="2" customFormat="1" hidden="1">
      <c r="A858" s="392"/>
      <c r="K858" s="338"/>
      <c r="P858" s="392"/>
    </row>
    <row r="859" spans="1:16" s="2" customFormat="1" hidden="1">
      <c r="A859" s="392"/>
      <c r="K859" s="338"/>
      <c r="P859" s="392"/>
    </row>
    <row r="860" spans="1:16" s="2" customFormat="1" hidden="1">
      <c r="A860" s="392"/>
      <c r="K860" s="338"/>
      <c r="P860" s="392"/>
    </row>
    <row r="861" spans="1:16" s="2" customFormat="1" hidden="1">
      <c r="A861" s="392"/>
      <c r="K861" s="338"/>
      <c r="P861" s="392"/>
    </row>
    <row r="862" spans="1:16" s="2" customFormat="1" hidden="1">
      <c r="A862" s="392"/>
      <c r="K862" s="338"/>
      <c r="P862" s="392"/>
    </row>
    <row r="863" spans="1:16" s="2" customFormat="1" hidden="1">
      <c r="A863" s="392"/>
      <c r="K863" s="338"/>
      <c r="P863" s="392"/>
    </row>
    <row r="864" spans="1:16" s="2" customFormat="1" hidden="1">
      <c r="A864" s="392"/>
      <c r="K864" s="338"/>
      <c r="P864" s="392"/>
    </row>
    <row r="865" spans="1:16" s="2" customFormat="1" hidden="1">
      <c r="A865" s="392"/>
      <c r="K865" s="338"/>
      <c r="P865" s="392"/>
    </row>
    <row r="866" spans="1:16" s="2" customFormat="1" hidden="1">
      <c r="A866" s="392"/>
      <c r="K866" s="338"/>
      <c r="P866" s="392"/>
    </row>
    <row r="867" spans="1:16" s="2" customFormat="1" hidden="1">
      <c r="A867" s="392"/>
      <c r="K867" s="338"/>
      <c r="P867" s="392"/>
    </row>
    <row r="868" spans="1:16" s="2" customFormat="1" hidden="1">
      <c r="A868" s="392"/>
      <c r="K868" s="338"/>
      <c r="P868" s="392"/>
    </row>
    <row r="869" spans="1:16" s="2" customFormat="1" hidden="1">
      <c r="A869" s="392"/>
      <c r="K869" s="338"/>
      <c r="P869" s="392"/>
    </row>
    <row r="870" spans="1:16" s="2" customFormat="1" hidden="1">
      <c r="A870" s="392"/>
      <c r="K870" s="338"/>
      <c r="P870" s="392"/>
    </row>
    <row r="871" spans="1:16" s="2" customFormat="1" hidden="1">
      <c r="A871" s="392"/>
      <c r="K871" s="338"/>
      <c r="P871" s="392"/>
    </row>
    <row r="872" spans="1:16" s="2" customFormat="1" hidden="1">
      <c r="A872" s="392"/>
      <c r="K872" s="338"/>
      <c r="P872" s="392"/>
    </row>
    <row r="873" spans="1:16" s="2" customFormat="1" hidden="1">
      <c r="A873" s="392"/>
      <c r="K873" s="338"/>
      <c r="P873" s="392"/>
    </row>
    <row r="874" spans="1:16" s="2" customFormat="1" hidden="1">
      <c r="A874" s="392"/>
      <c r="K874" s="338"/>
      <c r="P874" s="392"/>
    </row>
    <row r="875" spans="1:16" s="2" customFormat="1" hidden="1">
      <c r="A875" s="392"/>
      <c r="K875" s="338"/>
      <c r="P875" s="392"/>
    </row>
    <row r="876" spans="1:16" s="2" customFormat="1" hidden="1">
      <c r="A876" s="392"/>
      <c r="K876" s="338"/>
      <c r="P876" s="392"/>
    </row>
    <row r="877" spans="1:16" s="2" customFormat="1" hidden="1">
      <c r="A877" s="392"/>
      <c r="K877" s="338"/>
      <c r="P877" s="392"/>
    </row>
    <row r="878" spans="1:16" s="2" customFormat="1" hidden="1">
      <c r="A878" s="392"/>
      <c r="K878" s="338"/>
      <c r="P878" s="392"/>
    </row>
    <row r="879" spans="1:16" s="2" customFormat="1" hidden="1">
      <c r="A879" s="392"/>
      <c r="K879" s="338"/>
      <c r="P879" s="392"/>
    </row>
    <row r="880" spans="1:16" s="2" customFormat="1" hidden="1">
      <c r="A880" s="392"/>
      <c r="K880" s="338"/>
      <c r="P880" s="392"/>
    </row>
    <row r="881" spans="1:16" s="2" customFormat="1" hidden="1">
      <c r="A881" s="392"/>
      <c r="K881" s="338"/>
      <c r="P881" s="392"/>
    </row>
    <row r="882" spans="1:16" s="2" customFormat="1" hidden="1">
      <c r="A882" s="392"/>
      <c r="K882" s="338"/>
      <c r="P882" s="392"/>
    </row>
    <row r="883" spans="1:16" s="2" customFormat="1" hidden="1">
      <c r="A883" s="392"/>
      <c r="K883" s="338"/>
      <c r="P883" s="392"/>
    </row>
    <row r="884" spans="1:16" s="2" customFormat="1" hidden="1">
      <c r="A884" s="392"/>
      <c r="K884" s="338"/>
      <c r="P884" s="392"/>
    </row>
    <row r="885" spans="1:16" s="2" customFormat="1" hidden="1">
      <c r="A885" s="392"/>
      <c r="K885" s="338"/>
      <c r="P885" s="392"/>
    </row>
    <row r="886" spans="1:16" s="2" customFormat="1" hidden="1">
      <c r="A886" s="392"/>
      <c r="K886" s="338"/>
      <c r="P886" s="392"/>
    </row>
    <row r="887" spans="1:16" s="2" customFormat="1" hidden="1">
      <c r="A887" s="392"/>
      <c r="K887" s="338"/>
      <c r="P887" s="392"/>
    </row>
    <row r="888" spans="1:16" s="2" customFormat="1" hidden="1">
      <c r="A888" s="392"/>
      <c r="K888" s="338"/>
      <c r="P888" s="392"/>
    </row>
    <row r="889" spans="1:16" s="2" customFormat="1" hidden="1">
      <c r="A889" s="392"/>
      <c r="K889" s="338"/>
      <c r="P889" s="392"/>
    </row>
    <row r="890" spans="1:16" s="2" customFormat="1" hidden="1">
      <c r="A890" s="392"/>
      <c r="K890" s="338"/>
      <c r="P890" s="392"/>
    </row>
    <row r="891" spans="1:16" s="2" customFormat="1" hidden="1">
      <c r="A891" s="392"/>
      <c r="K891" s="338"/>
      <c r="P891" s="392"/>
    </row>
    <row r="892" spans="1:16" s="2" customFormat="1" hidden="1">
      <c r="A892" s="392"/>
      <c r="K892" s="338"/>
      <c r="P892" s="392"/>
    </row>
    <row r="893" spans="1:16" s="2" customFormat="1" hidden="1">
      <c r="A893" s="392"/>
      <c r="K893" s="338"/>
      <c r="P893" s="392"/>
    </row>
    <row r="894" spans="1:16" s="2" customFormat="1" hidden="1">
      <c r="A894" s="392"/>
      <c r="K894" s="338"/>
      <c r="P894" s="392"/>
    </row>
    <row r="895" spans="1:16" s="2" customFormat="1" hidden="1">
      <c r="A895" s="392"/>
      <c r="K895" s="338"/>
      <c r="P895" s="392"/>
    </row>
    <row r="896" spans="1:16" s="2" customFormat="1" hidden="1">
      <c r="A896" s="392"/>
      <c r="K896" s="338"/>
      <c r="P896" s="392"/>
    </row>
    <row r="897" spans="1:16" s="2" customFormat="1" hidden="1">
      <c r="A897" s="392"/>
      <c r="K897" s="338"/>
      <c r="P897" s="392"/>
    </row>
    <row r="898" spans="1:16" s="2" customFormat="1" hidden="1">
      <c r="A898" s="392"/>
      <c r="K898" s="338"/>
      <c r="P898" s="392"/>
    </row>
    <row r="899" spans="1:16" s="2" customFormat="1" hidden="1">
      <c r="A899" s="392"/>
      <c r="K899" s="338"/>
      <c r="P899" s="392"/>
    </row>
    <row r="900" spans="1:16" s="2" customFormat="1" hidden="1">
      <c r="A900" s="392"/>
      <c r="K900" s="338"/>
      <c r="P900" s="392"/>
    </row>
    <row r="901" spans="1:16" s="2" customFormat="1" hidden="1">
      <c r="A901" s="392"/>
      <c r="K901" s="338"/>
      <c r="P901" s="392"/>
    </row>
    <row r="902" spans="1:16" s="2" customFormat="1" hidden="1">
      <c r="A902" s="392"/>
      <c r="K902" s="338"/>
      <c r="P902" s="392"/>
    </row>
    <row r="903" spans="1:16" s="2" customFormat="1" hidden="1">
      <c r="A903" s="392"/>
      <c r="K903" s="338"/>
      <c r="P903" s="392"/>
    </row>
    <row r="904" spans="1:16" s="2" customFormat="1" hidden="1">
      <c r="A904" s="392"/>
      <c r="K904" s="338"/>
      <c r="P904" s="392"/>
    </row>
    <row r="905" spans="1:16" s="2" customFormat="1" hidden="1">
      <c r="A905" s="392"/>
      <c r="K905" s="338"/>
      <c r="P905" s="392"/>
    </row>
    <row r="906" spans="1:16" s="2" customFormat="1" hidden="1">
      <c r="A906" s="392"/>
      <c r="K906" s="338"/>
      <c r="P906" s="392"/>
    </row>
    <row r="907" spans="1:16" s="2" customFormat="1" hidden="1">
      <c r="A907" s="392"/>
      <c r="K907" s="338"/>
      <c r="P907" s="392"/>
    </row>
    <row r="908" spans="1:16" s="2" customFormat="1" hidden="1">
      <c r="A908" s="392"/>
      <c r="K908" s="338"/>
      <c r="P908" s="392"/>
    </row>
    <row r="909" spans="1:16" s="2" customFormat="1" hidden="1">
      <c r="A909" s="392"/>
      <c r="K909" s="338"/>
      <c r="P909" s="392"/>
    </row>
    <row r="910" spans="1:16" s="2" customFormat="1" hidden="1">
      <c r="A910" s="392"/>
      <c r="K910" s="338"/>
      <c r="P910" s="392"/>
    </row>
    <row r="911" spans="1:16" s="2" customFormat="1" hidden="1">
      <c r="A911" s="392"/>
      <c r="K911" s="338"/>
      <c r="P911" s="392"/>
    </row>
    <row r="912" spans="1:16" s="2" customFormat="1" hidden="1">
      <c r="A912" s="392"/>
      <c r="K912" s="338"/>
      <c r="P912" s="392"/>
    </row>
    <row r="913" spans="1:16" s="2" customFormat="1" hidden="1">
      <c r="A913" s="392"/>
      <c r="K913" s="338"/>
      <c r="P913" s="392"/>
    </row>
    <row r="914" spans="1:16" s="2" customFormat="1" hidden="1">
      <c r="A914" s="392"/>
      <c r="K914" s="338"/>
      <c r="P914" s="392"/>
    </row>
    <row r="915" spans="1:16" s="2" customFormat="1" hidden="1">
      <c r="A915" s="392"/>
      <c r="K915" s="338"/>
      <c r="P915" s="392"/>
    </row>
    <row r="916" spans="1:16" s="2" customFormat="1" hidden="1">
      <c r="A916" s="392"/>
      <c r="K916" s="338"/>
      <c r="P916" s="392"/>
    </row>
    <row r="917" spans="1:16" s="2" customFormat="1" hidden="1">
      <c r="A917" s="392"/>
      <c r="K917" s="338"/>
      <c r="P917" s="392"/>
    </row>
    <row r="918" spans="1:16" s="2" customFormat="1" hidden="1">
      <c r="A918" s="392"/>
      <c r="K918" s="338"/>
      <c r="P918" s="392"/>
    </row>
    <row r="919" spans="1:16" s="2" customFormat="1" hidden="1">
      <c r="A919" s="392"/>
      <c r="K919" s="338"/>
      <c r="P919" s="392"/>
    </row>
    <row r="920" spans="1:16" s="2" customFormat="1" hidden="1">
      <c r="A920" s="392"/>
      <c r="K920" s="338"/>
      <c r="P920" s="392"/>
    </row>
    <row r="921" spans="1:16" s="2" customFormat="1" hidden="1">
      <c r="A921" s="392"/>
      <c r="K921" s="338"/>
      <c r="P921" s="392"/>
    </row>
    <row r="922" spans="1:16" s="2" customFormat="1" hidden="1">
      <c r="A922" s="392"/>
      <c r="K922" s="338"/>
      <c r="P922" s="392"/>
    </row>
    <row r="923" spans="1:16" s="2" customFormat="1" hidden="1">
      <c r="A923" s="392"/>
      <c r="K923" s="338"/>
      <c r="P923" s="392"/>
    </row>
    <row r="924" spans="1:16" s="2" customFormat="1" hidden="1">
      <c r="A924" s="392"/>
      <c r="K924" s="338"/>
      <c r="P924" s="392"/>
    </row>
    <row r="925" spans="1:16" s="2" customFormat="1" hidden="1">
      <c r="A925" s="392"/>
      <c r="K925" s="338"/>
      <c r="P925" s="392"/>
    </row>
    <row r="926" spans="1:16" s="2" customFormat="1" hidden="1">
      <c r="A926" s="392"/>
      <c r="K926" s="338"/>
      <c r="P926" s="392"/>
    </row>
    <row r="927" spans="1:16" s="2" customFormat="1" hidden="1">
      <c r="A927" s="392"/>
      <c r="K927" s="338"/>
      <c r="P927" s="392"/>
    </row>
    <row r="928" spans="1:16" s="2" customFormat="1" hidden="1">
      <c r="A928" s="392"/>
      <c r="K928" s="338"/>
      <c r="P928" s="392"/>
    </row>
    <row r="929" spans="1:16" s="2" customFormat="1" hidden="1">
      <c r="A929" s="392"/>
      <c r="K929" s="338"/>
      <c r="P929" s="392"/>
    </row>
    <row r="930" spans="1:16" s="2" customFormat="1" hidden="1">
      <c r="A930" s="392"/>
      <c r="K930" s="338"/>
      <c r="P930" s="392"/>
    </row>
    <row r="931" spans="1:16" s="2" customFormat="1" hidden="1">
      <c r="A931" s="392"/>
      <c r="K931" s="338"/>
      <c r="P931" s="392"/>
    </row>
    <row r="932" spans="1:16" s="2" customFormat="1" hidden="1">
      <c r="A932" s="392"/>
      <c r="K932" s="338"/>
      <c r="P932" s="392"/>
    </row>
    <row r="933" spans="1:16" s="2" customFormat="1" hidden="1">
      <c r="A933" s="392"/>
      <c r="K933" s="338"/>
      <c r="P933" s="392"/>
    </row>
    <row r="934" spans="1:16" s="2" customFormat="1" hidden="1">
      <c r="A934" s="392"/>
      <c r="K934" s="338"/>
      <c r="P934" s="392"/>
    </row>
    <row r="935" spans="1:16" s="2" customFormat="1" hidden="1">
      <c r="A935" s="392"/>
      <c r="K935" s="338"/>
      <c r="P935" s="392"/>
    </row>
    <row r="936" spans="1:16" s="2" customFormat="1" hidden="1">
      <c r="A936" s="392"/>
      <c r="K936" s="338"/>
      <c r="P936" s="392"/>
    </row>
    <row r="937" spans="1:16" s="2" customFormat="1" hidden="1">
      <c r="A937" s="392"/>
      <c r="K937" s="338"/>
      <c r="P937" s="392"/>
    </row>
    <row r="938" spans="1:16" s="2" customFormat="1" hidden="1">
      <c r="A938" s="392"/>
      <c r="K938" s="338"/>
      <c r="P938" s="392"/>
    </row>
    <row r="939" spans="1:16" s="2" customFormat="1" hidden="1">
      <c r="A939" s="392"/>
      <c r="K939" s="338"/>
      <c r="P939" s="392"/>
    </row>
    <row r="940" spans="1:16" s="2" customFormat="1" hidden="1">
      <c r="A940" s="392"/>
      <c r="K940" s="338"/>
      <c r="P940" s="392"/>
    </row>
    <row r="941" spans="1:16" s="2" customFormat="1" hidden="1">
      <c r="A941" s="392"/>
      <c r="K941" s="338"/>
      <c r="P941" s="392"/>
    </row>
    <row r="942" spans="1:16" s="2" customFormat="1" hidden="1">
      <c r="A942" s="392"/>
      <c r="K942" s="338"/>
      <c r="P942" s="392"/>
    </row>
    <row r="943" spans="1:16" s="2" customFormat="1" hidden="1">
      <c r="A943" s="392"/>
      <c r="K943" s="338"/>
      <c r="P943" s="392"/>
    </row>
    <row r="944" spans="1:16" s="2" customFormat="1" hidden="1">
      <c r="A944" s="392"/>
      <c r="K944" s="338"/>
      <c r="P944" s="392"/>
    </row>
    <row r="945" spans="1:16" s="2" customFormat="1" hidden="1">
      <c r="A945" s="392"/>
      <c r="K945" s="338"/>
      <c r="P945" s="392"/>
    </row>
    <row r="946" spans="1:16" s="2" customFormat="1" hidden="1">
      <c r="A946" s="392"/>
      <c r="K946" s="338"/>
      <c r="P946" s="392"/>
    </row>
    <row r="947" spans="1:16" s="2" customFormat="1" hidden="1">
      <c r="A947" s="392"/>
      <c r="K947" s="338"/>
      <c r="P947" s="392"/>
    </row>
    <row r="948" spans="1:16" s="2" customFormat="1" hidden="1">
      <c r="A948" s="392"/>
      <c r="K948" s="338"/>
      <c r="P948" s="392"/>
    </row>
    <row r="949" spans="1:16" s="2" customFormat="1" hidden="1">
      <c r="A949" s="392"/>
      <c r="K949" s="338"/>
      <c r="P949" s="392"/>
    </row>
    <row r="950" spans="1:16" s="2" customFormat="1" hidden="1">
      <c r="A950" s="392"/>
      <c r="K950" s="338"/>
      <c r="P950" s="392"/>
    </row>
    <row r="951" spans="1:16" s="2" customFormat="1" hidden="1">
      <c r="A951" s="392"/>
      <c r="K951" s="338"/>
      <c r="P951" s="392"/>
    </row>
    <row r="952" spans="1:16" s="2" customFormat="1" hidden="1">
      <c r="A952" s="392"/>
      <c r="K952" s="338"/>
      <c r="P952" s="392"/>
    </row>
    <row r="953" spans="1:16" s="2" customFormat="1" hidden="1">
      <c r="A953" s="392"/>
      <c r="K953" s="338"/>
      <c r="P953" s="392"/>
    </row>
    <row r="954" spans="1:16" s="2" customFormat="1" hidden="1">
      <c r="A954" s="392"/>
      <c r="K954" s="338"/>
      <c r="P954" s="392"/>
    </row>
    <row r="955" spans="1:16" s="2" customFormat="1" hidden="1">
      <c r="A955" s="392"/>
      <c r="K955" s="338"/>
      <c r="P955" s="392"/>
    </row>
    <row r="956" spans="1:16" s="2" customFormat="1" hidden="1">
      <c r="A956" s="392"/>
      <c r="K956" s="338"/>
      <c r="P956" s="392"/>
    </row>
    <row r="957" spans="1:16" s="2" customFormat="1" hidden="1">
      <c r="A957" s="392"/>
      <c r="K957" s="338"/>
      <c r="P957" s="392"/>
    </row>
    <row r="958" spans="1:16" s="2" customFormat="1" hidden="1">
      <c r="A958" s="392"/>
      <c r="K958" s="338"/>
      <c r="P958" s="392"/>
    </row>
    <row r="959" spans="1:16" s="2" customFormat="1" hidden="1">
      <c r="A959" s="392"/>
      <c r="K959" s="338"/>
      <c r="P959" s="392"/>
    </row>
    <row r="960" spans="1:16" s="2" customFormat="1" hidden="1">
      <c r="A960" s="392"/>
      <c r="K960" s="338"/>
      <c r="P960" s="392"/>
    </row>
    <row r="961" spans="1:16" s="2" customFormat="1" hidden="1">
      <c r="A961" s="392"/>
      <c r="K961" s="338"/>
      <c r="P961" s="392"/>
    </row>
    <row r="962" spans="1:16" s="2" customFormat="1" hidden="1">
      <c r="A962" s="392"/>
      <c r="K962" s="338"/>
      <c r="P962" s="392"/>
    </row>
    <row r="963" spans="1:16" s="2" customFormat="1" hidden="1">
      <c r="A963" s="392"/>
      <c r="K963" s="338"/>
      <c r="P963" s="392"/>
    </row>
    <row r="964" spans="1:16" s="2" customFormat="1" hidden="1">
      <c r="A964" s="392"/>
      <c r="K964" s="338"/>
      <c r="P964" s="392"/>
    </row>
    <row r="965" spans="1:16" s="2" customFormat="1" hidden="1">
      <c r="A965" s="392"/>
      <c r="K965" s="338"/>
      <c r="P965" s="392"/>
    </row>
    <row r="966" spans="1:16" s="2" customFormat="1" hidden="1">
      <c r="A966" s="392"/>
      <c r="K966" s="338"/>
      <c r="P966" s="392"/>
    </row>
    <row r="967" spans="1:16" s="2" customFormat="1" hidden="1">
      <c r="A967" s="392"/>
      <c r="K967" s="338"/>
      <c r="P967" s="392"/>
    </row>
    <row r="968" spans="1:16" s="2" customFormat="1" hidden="1">
      <c r="A968" s="392"/>
      <c r="K968" s="338"/>
      <c r="P968" s="392"/>
    </row>
    <row r="969" spans="1:16" s="2" customFormat="1" hidden="1">
      <c r="A969" s="392"/>
      <c r="K969" s="338"/>
      <c r="P969" s="392"/>
    </row>
    <row r="970" spans="1:16" s="2" customFormat="1" hidden="1">
      <c r="A970" s="392"/>
      <c r="K970" s="338"/>
      <c r="P970" s="392"/>
    </row>
    <row r="971" spans="1:16" s="2" customFormat="1" hidden="1">
      <c r="A971" s="392"/>
      <c r="K971" s="338"/>
      <c r="P971" s="392"/>
    </row>
    <row r="972" spans="1:16" s="2" customFormat="1" hidden="1">
      <c r="A972" s="392"/>
      <c r="K972" s="338"/>
      <c r="P972" s="392"/>
    </row>
    <row r="973" spans="1:16" s="2" customFormat="1" hidden="1">
      <c r="A973" s="392"/>
      <c r="K973" s="338"/>
      <c r="P973" s="392"/>
    </row>
    <row r="974" spans="1:16" s="2" customFormat="1" hidden="1">
      <c r="A974" s="392"/>
      <c r="K974" s="338"/>
      <c r="P974" s="392"/>
    </row>
    <row r="975" spans="1:16" s="2" customFormat="1" hidden="1">
      <c r="A975" s="392"/>
      <c r="K975" s="338"/>
      <c r="P975" s="392"/>
    </row>
    <row r="976" spans="1:16" s="2" customFormat="1" hidden="1">
      <c r="A976" s="392"/>
      <c r="K976" s="338"/>
      <c r="P976" s="392"/>
    </row>
    <row r="977" spans="1:16" s="2" customFormat="1" hidden="1">
      <c r="A977" s="392"/>
      <c r="K977" s="338"/>
      <c r="P977" s="392"/>
    </row>
    <row r="978" spans="1:16" s="2" customFormat="1" hidden="1">
      <c r="A978" s="392"/>
      <c r="K978" s="338"/>
      <c r="P978" s="392"/>
    </row>
    <row r="979" spans="1:16" s="2" customFormat="1" hidden="1">
      <c r="A979" s="392"/>
      <c r="K979" s="338"/>
      <c r="P979" s="392"/>
    </row>
    <row r="980" spans="1:16" s="2" customFormat="1" hidden="1">
      <c r="A980" s="392"/>
      <c r="K980" s="338"/>
      <c r="P980" s="392"/>
    </row>
    <row r="981" spans="1:16" s="2" customFormat="1" hidden="1">
      <c r="A981" s="392"/>
      <c r="K981" s="338"/>
      <c r="P981" s="392"/>
    </row>
    <row r="982" spans="1:16" s="2" customFormat="1" hidden="1">
      <c r="A982" s="392"/>
      <c r="K982" s="338"/>
      <c r="P982" s="392"/>
    </row>
    <row r="983" spans="1:16" s="2" customFormat="1" hidden="1">
      <c r="A983" s="392"/>
      <c r="K983" s="338"/>
      <c r="P983" s="392"/>
    </row>
    <row r="984" spans="1:16" s="2" customFormat="1" hidden="1">
      <c r="A984" s="392"/>
      <c r="K984" s="338"/>
      <c r="P984" s="392"/>
    </row>
    <row r="985" spans="1:16" s="2" customFormat="1" hidden="1">
      <c r="A985" s="392"/>
      <c r="K985" s="338"/>
      <c r="P985" s="392"/>
    </row>
    <row r="986" spans="1:16" s="2" customFormat="1" hidden="1">
      <c r="A986" s="392"/>
      <c r="K986" s="338"/>
      <c r="P986" s="392"/>
    </row>
    <row r="987" spans="1:16" s="2" customFormat="1" hidden="1">
      <c r="A987" s="392"/>
      <c r="K987" s="338"/>
      <c r="P987" s="392"/>
    </row>
    <row r="988" spans="1:16" s="2" customFormat="1" hidden="1">
      <c r="A988" s="392"/>
      <c r="K988" s="338"/>
      <c r="P988" s="392"/>
    </row>
    <row r="989" spans="1:16" s="2" customFormat="1" hidden="1">
      <c r="A989" s="392"/>
      <c r="K989" s="338"/>
      <c r="P989" s="392"/>
    </row>
    <row r="990" spans="1:16" s="2" customFormat="1" hidden="1">
      <c r="A990" s="392"/>
      <c r="K990" s="338"/>
      <c r="P990" s="392"/>
    </row>
    <row r="991" spans="1:16" s="2" customFormat="1" hidden="1">
      <c r="A991" s="392"/>
      <c r="K991" s="338"/>
      <c r="P991" s="392"/>
    </row>
    <row r="992" spans="1:16" s="2" customFormat="1" hidden="1">
      <c r="A992" s="392"/>
      <c r="K992" s="338"/>
      <c r="P992" s="392"/>
    </row>
    <row r="993" spans="1:16" s="2" customFormat="1" hidden="1">
      <c r="A993" s="392"/>
      <c r="K993" s="338"/>
      <c r="P993" s="392"/>
    </row>
    <row r="994" spans="1:16" s="2" customFormat="1" hidden="1">
      <c r="A994" s="392"/>
      <c r="K994" s="338"/>
      <c r="P994" s="392"/>
    </row>
    <row r="995" spans="1:16" s="2" customFormat="1" hidden="1">
      <c r="A995" s="392"/>
      <c r="K995" s="338"/>
      <c r="P995" s="392"/>
    </row>
    <row r="996" spans="1:16" s="2" customFormat="1" hidden="1">
      <c r="A996" s="392"/>
      <c r="K996" s="338"/>
      <c r="P996" s="392"/>
    </row>
    <row r="997" spans="1:16" s="2" customFormat="1" hidden="1">
      <c r="A997" s="392"/>
      <c r="K997" s="338"/>
      <c r="P997" s="392"/>
    </row>
    <row r="998" spans="1:16" s="2" customFormat="1" hidden="1">
      <c r="A998" s="392"/>
      <c r="K998" s="338"/>
      <c r="P998" s="392"/>
    </row>
    <row r="999" spans="1:16" s="2" customFormat="1" hidden="1">
      <c r="A999" s="392"/>
      <c r="K999" s="338"/>
      <c r="P999" s="392"/>
    </row>
    <row r="1000" spans="1:16" s="2" customFormat="1" hidden="1">
      <c r="A1000" s="392"/>
      <c r="K1000" s="338"/>
      <c r="P1000" s="392"/>
    </row>
    <row r="1001" spans="1:16" s="2" customFormat="1" hidden="1">
      <c r="A1001" s="392"/>
      <c r="K1001" s="338"/>
      <c r="P1001" s="392"/>
    </row>
    <row r="1002" spans="1:16" s="2" customFormat="1" hidden="1">
      <c r="A1002" s="392"/>
      <c r="K1002" s="338"/>
      <c r="P1002" s="392"/>
    </row>
    <row r="1003" spans="1:16" s="2" customFormat="1" hidden="1">
      <c r="A1003" s="392"/>
      <c r="K1003" s="338"/>
      <c r="P1003" s="392"/>
    </row>
    <row r="1004" spans="1:16" s="2" customFormat="1" hidden="1">
      <c r="A1004" s="392"/>
      <c r="K1004" s="338"/>
      <c r="P1004" s="392"/>
    </row>
    <row r="1005" spans="1:16" s="2" customFormat="1" hidden="1">
      <c r="A1005" s="392"/>
      <c r="K1005" s="338"/>
      <c r="P1005" s="392"/>
    </row>
    <row r="1006" spans="1:16" s="2" customFormat="1" hidden="1">
      <c r="A1006" s="392"/>
      <c r="K1006" s="338"/>
      <c r="P1006" s="392"/>
    </row>
    <row r="1007" spans="1:16" s="2" customFormat="1" hidden="1">
      <c r="A1007" s="392"/>
      <c r="K1007" s="338"/>
      <c r="P1007" s="392"/>
    </row>
    <row r="1008" spans="1:16" s="2" customFormat="1" hidden="1">
      <c r="A1008" s="392"/>
      <c r="K1008" s="338"/>
      <c r="P1008" s="392"/>
    </row>
    <row r="1009" spans="1:16" s="2" customFormat="1" hidden="1">
      <c r="A1009" s="392"/>
      <c r="K1009" s="338"/>
      <c r="P1009" s="392"/>
    </row>
    <row r="1010" spans="1:16" s="2" customFormat="1" hidden="1">
      <c r="A1010" s="392"/>
      <c r="K1010" s="338"/>
      <c r="P1010" s="392"/>
    </row>
    <row r="1011" spans="1:16" s="2" customFormat="1" hidden="1">
      <c r="A1011" s="392"/>
      <c r="K1011" s="338"/>
      <c r="P1011" s="392"/>
    </row>
    <row r="1012" spans="1:16" s="2" customFormat="1" hidden="1">
      <c r="A1012" s="392"/>
      <c r="K1012" s="338"/>
      <c r="P1012" s="392"/>
    </row>
    <row r="1013" spans="1:16" s="2" customFormat="1" hidden="1">
      <c r="A1013" s="392"/>
      <c r="K1013" s="338"/>
      <c r="P1013" s="392"/>
    </row>
    <row r="1014" spans="1:16" s="2" customFormat="1" hidden="1">
      <c r="A1014" s="392"/>
      <c r="K1014" s="338"/>
      <c r="P1014" s="392"/>
    </row>
    <row r="1015" spans="1:16" s="2" customFormat="1" hidden="1">
      <c r="A1015" s="392"/>
      <c r="K1015" s="338"/>
      <c r="P1015" s="392"/>
    </row>
    <row r="1016" spans="1:16" s="2" customFormat="1" hidden="1">
      <c r="A1016" s="392"/>
      <c r="K1016" s="338"/>
      <c r="P1016" s="392"/>
    </row>
    <row r="1017" spans="1:16" s="2" customFormat="1" hidden="1">
      <c r="A1017" s="392"/>
      <c r="K1017" s="338"/>
      <c r="P1017" s="392"/>
    </row>
    <row r="1018" spans="1:16" s="2" customFormat="1" hidden="1">
      <c r="A1018" s="392"/>
      <c r="K1018" s="338"/>
      <c r="P1018" s="392"/>
    </row>
    <row r="1019" spans="1:16" s="2" customFormat="1" hidden="1">
      <c r="A1019" s="392"/>
      <c r="K1019" s="338"/>
      <c r="P1019" s="392"/>
    </row>
    <row r="1020" spans="1:16" s="2" customFormat="1" hidden="1">
      <c r="A1020" s="392"/>
      <c r="K1020" s="338"/>
      <c r="P1020" s="392"/>
    </row>
    <row r="1021" spans="1:16" s="2" customFormat="1" hidden="1">
      <c r="A1021" s="392"/>
      <c r="K1021" s="338"/>
      <c r="P1021" s="392"/>
    </row>
    <row r="1022" spans="1:16" s="2" customFormat="1" hidden="1">
      <c r="A1022" s="392"/>
      <c r="K1022" s="338"/>
      <c r="P1022" s="392"/>
    </row>
    <row r="1023" spans="1:16" s="2" customFormat="1" hidden="1">
      <c r="A1023" s="392"/>
      <c r="K1023" s="338"/>
      <c r="P1023" s="392"/>
    </row>
    <row r="1024" spans="1:16" s="2" customFormat="1" hidden="1">
      <c r="A1024" s="392"/>
      <c r="K1024" s="338"/>
      <c r="P1024" s="392"/>
    </row>
    <row r="1025" spans="1:16" s="2" customFormat="1" hidden="1">
      <c r="A1025" s="392"/>
      <c r="K1025" s="338"/>
      <c r="P1025" s="392"/>
    </row>
    <row r="1026" spans="1:16" s="2" customFormat="1" hidden="1">
      <c r="A1026" s="392"/>
      <c r="K1026" s="338"/>
      <c r="P1026" s="392"/>
    </row>
    <row r="1027" spans="1:16" s="2" customFormat="1" hidden="1">
      <c r="A1027" s="392"/>
      <c r="K1027" s="338"/>
      <c r="P1027" s="392"/>
    </row>
    <row r="1028" spans="1:16" s="2" customFormat="1" hidden="1">
      <c r="A1028" s="392"/>
      <c r="K1028" s="338"/>
      <c r="P1028" s="392"/>
    </row>
    <row r="1029" spans="1:16" s="2" customFormat="1" hidden="1">
      <c r="A1029" s="392"/>
      <c r="K1029" s="338"/>
      <c r="P1029" s="392"/>
    </row>
    <row r="1030" spans="1:16" s="2" customFormat="1" hidden="1">
      <c r="A1030" s="392"/>
      <c r="K1030" s="338"/>
      <c r="P1030" s="392"/>
    </row>
    <row r="1031" spans="1:16" s="2" customFormat="1" hidden="1">
      <c r="A1031" s="392"/>
      <c r="K1031" s="338"/>
      <c r="P1031" s="392"/>
    </row>
    <row r="1032" spans="1:16" s="2" customFormat="1" hidden="1">
      <c r="A1032" s="392"/>
      <c r="K1032" s="338"/>
      <c r="P1032" s="392"/>
    </row>
    <row r="1033" spans="1:16" s="2" customFormat="1" hidden="1">
      <c r="A1033" s="392"/>
      <c r="K1033" s="338"/>
      <c r="P1033" s="392"/>
    </row>
    <row r="1034" spans="1:16" s="2" customFormat="1" hidden="1">
      <c r="A1034" s="392"/>
      <c r="K1034" s="338"/>
      <c r="P1034" s="392"/>
    </row>
    <row r="1035" spans="1:16" s="2" customFormat="1" hidden="1">
      <c r="A1035" s="392"/>
      <c r="K1035" s="338"/>
      <c r="P1035" s="392"/>
    </row>
    <row r="1036" spans="1:16" s="2" customFormat="1" hidden="1">
      <c r="A1036" s="392"/>
      <c r="K1036" s="338"/>
      <c r="P1036" s="392"/>
    </row>
    <row r="1037" spans="1:16" s="2" customFormat="1" hidden="1">
      <c r="A1037" s="392"/>
      <c r="K1037" s="338"/>
      <c r="P1037" s="392"/>
    </row>
    <row r="1038" spans="1:16" s="2" customFormat="1" hidden="1">
      <c r="A1038" s="392"/>
      <c r="K1038" s="338"/>
      <c r="P1038" s="392"/>
    </row>
    <row r="1039" spans="1:16" s="2" customFormat="1" hidden="1">
      <c r="A1039" s="392"/>
      <c r="K1039" s="338"/>
      <c r="P1039" s="392"/>
    </row>
    <row r="1040" spans="1:16" s="2" customFormat="1" hidden="1">
      <c r="A1040" s="392"/>
      <c r="K1040" s="338"/>
      <c r="P1040" s="392"/>
    </row>
    <row r="1041" spans="1:16" s="2" customFormat="1" hidden="1">
      <c r="A1041" s="392"/>
      <c r="K1041" s="338"/>
      <c r="P1041" s="392"/>
    </row>
    <row r="1042" spans="1:16" s="2" customFormat="1" hidden="1">
      <c r="A1042" s="392"/>
      <c r="K1042" s="338"/>
      <c r="P1042" s="392"/>
    </row>
    <row r="1043" spans="1:16" s="2" customFormat="1" hidden="1">
      <c r="A1043" s="392"/>
      <c r="K1043" s="338"/>
      <c r="P1043" s="392"/>
    </row>
    <row r="1044" spans="1:16" s="2" customFormat="1" hidden="1">
      <c r="A1044" s="392"/>
      <c r="K1044" s="338"/>
      <c r="P1044" s="392"/>
    </row>
    <row r="1045" spans="1:16" s="2" customFormat="1" hidden="1">
      <c r="A1045" s="392"/>
      <c r="K1045" s="338"/>
      <c r="P1045" s="392"/>
    </row>
    <row r="1046" spans="1:16" s="2" customFormat="1" hidden="1">
      <c r="A1046" s="392"/>
      <c r="K1046" s="338"/>
      <c r="P1046" s="392"/>
    </row>
    <row r="1047" spans="1:16" s="2" customFormat="1" hidden="1">
      <c r="A1047" s="392"/>
      <c r="K1047" s="338"/>
      <c r="P1047" s="392"/>
    </row>
    <row r="1048" spans="1:16" s="2" customFormat="1" hidden="1">
      <c r="A1048" s="392"/>
      <c r="K1048" s="338"/>
      <c r="P1048" s="392"/>
    </row>
    <row r="1049" spans="1:16" s="2" customFormat="1" hidden="1">
      <c r="A1049" s="392"/>
      <c r="K1049" s="338"/>
      <c r="P1049" s="392"/>
    </row>
    <row r="1050" spans="1:16" s="2" customFormat="1" hidden="1">
      <c r="A1050" s="392"/>
      <c r="K1050" s="338"/>
      <c r="P1050" s="392"/>
    </row>
    <row r="1051" spans="1:16" s="2" customFormat="1" hidden="1">
      <c r="A1051" s="392"/>
      <c r="K1051" s="338"/>
      <c r="P1051" s="392"/>
    </row>
    <row r="1052" spans="1:16" s="2" customFormat="1" hidden="1">
      <c r="A1052" s="392"/>
      <c r="K1052" s="338"/>
      <c r="P1052" s="392"/>
    </row>
    <row r="1053" spans="1:16" s="2" customFormat="1" hidden="1">
      <c r="A1053" s="392"/>
      <c r="K1053" s="338"/>
      <c r="P1053" s="392"/>
    </row>
    <row r="1054" spans="1:16" s="2" customFormat="1" hidden="1">
      <c r="A1054" s="392"/>
      <c r="K1054" s="338"/>
      <c r="P1054" s="392"/>
    </row>
    <row r="1055" spans="1:16" s="2" customFormat="1" hidden="1">
      <c r="A1055" s="392"/>
      <c r="K1055" s="338"/>
      <c r="P1055" s="392"/>
    </row>
    <row r="1056" spans="1:16" s="2" customFormat="1" hidden="1">
      <c r="A1056" s="392"/>
      <c r="K1056" s="338"/>
      <c r="P1056" s="392"/>
    </row>
    <row r="1057" spans="1:16" s="2" customFormat="1" hidden="1">
      <c r="A1057" s="392"/>
      <c r="K1057" s="338"/>
      <c r="P1057" s="392"/>
    </row>
    <row r="1058" spans="1:16" s="2" customFormat="1" hidden="1">
      <c r="A1058" s="392"/>
      <c r="K1058" s="338"/>
      <c r="P1058" s="392"/>
    </row>
    <row r="1059" spans="1:16" s="2" customFormat="1" hidden="1">
      <c r="A1059" s="392"/>
      <c r="K1059" s="338"/>
      <c r="P1059" s="392"/>
    </row>
    <row r="1060" spans="1:16" s="2" customFormat="1" hidden="1">
      <c r="A1060" s="392"/>
      <c r="K1060" s="338"/>
      <c r="P1060" s="392"/>
    </row>
    <row r="1061" spans="1:16" s="2" customFormat="1" hidden="1">
      <c r="A1061" s="392"/>
      <c r="K1061" s="338"/>
      <c r="P1061" s="392"/>
    </row>
    <row r="1062" spans="1:16" s="2" customFormat="1" hidden="1">
      <c r="A1062" s="392"/>
      <c r="K1062" s="338"/>
      <c r="P1062" s="392"/>
    </row>
    <row r="1063" spans="1:16" s="2" customFormat="1" hidden="1">
      <c r="A1063" s="392"/>
      <c r="K1063" s="338"/>
      <c r="P1063" s="392"/>
    </row>
    <row r="1064" spans="1:16" s="2" customFormat="1" hidden="1">
      <c r="A1064" s="392"/>
      <c r="K1064" s="338"/>
      <c r="P1064" s="392"/>
    </row>
    <row r="1065" spans="1:16" s="2" customFormat="1" hidden="1">
      <c r="A1065" s="392"/>
      <c r="K1065" s="338"/>
      <c r="P1065" s="392"/>
    </row>
    <row r="1066" spans="1:16" s="2" customFormat="1" hidden="1">
      <c r="A1066" s="392"/>
      <c r="K1066" s="338"/>
      <c r="P1066" s="392"/>
    </row>
    <row r="1067" spans="1:16" s="2" customFormat="1" hidden="1">
      <c r="A1067" s="392"/>
      <c r="K1067" s="338"/>
      <c r="P1067" s="392"/>
    </row>
    <row r="1068" spans="1:16" s="2" customFormat="1" hidden="1">
      <c r="A1068" s="392"/>
      <c r="K1068" s="338"/>
      <c r="P1068" s="392"/>
    </row>
    <row r="1069" spans="1:16" s="2" customFormat="1" hidden="1">
      <c r="A1069" s="392"/>
      <c r="K1069" s="338"/>
      <c r="P1069" s="392"/>
    </row>
    <row r="1070" spans="1:16" s="2" customFormat="1" hidden="1">
      <c r="A1070" s="392"/>
      <c r="K1070" s="338"/>
      <c r="P1070" s="392"/>
    </row>
    <row r="1071" spans="1:16" s="2" customFormat="1" hidden="1">
      <c r="A1071" s="392"/>
      <c r="K1071" s="338"/>
      <c r="P1071" s="392"/>
    </row>
    <row r="1072" spans="1:16" s="2" customFormat="1" hidden="1">
      <c r="A1072" s="392"/>
      <c r="K1072" s="338"/>
      <c r="P1072" s="392"/>
    </row>
    <row r="1073" spans="1:16" s="2" customFormat="1" hidden="1">
      <c r="A1073" s="392"/>
      <c r="K1073" s="338"/>
      <c r="P1073" s="392"/>
    </row>
    <row r="1074" spans="1:16" s="2" customFormat="1" hidden="1">
      <c r="A1074" s="392"/>
      <c r="K1074" s="338"/>
      <c r="P1074" s="392"/>
    </row>
    <row r="1075" spans="1:16" s="2" customFormat="1" hidden="1">
      <c r="A1075" s="392"/>
      <c r="K1075" s="338"/>
      <c r="P1075" s="392"/>
    </row>
    <row r="1076" spans="1:16" s="2" customFormat="1" hidden="1">
      <c r="A1076" s="392"/>
      <c r="K1076" s="338"/>
      <c r="P1076" s="392"/>
    </row>
    <row r="1077" spans="1:16" s="2" customFormat="1" hidden="1">
      <c r="A1077" s="392"/>
      <c r="K1077" s="338"/>
      <c r="P1077" s="392"/>
    </row>
    <row r="1078" spans="1:16" s="2" customFormat="1" hidden="1">
      <c r="A1078" s="392"/>
      <c r="K1078" s="338"/>
      <c r="P1078" s="392"/>
    </row>
    <row r="1079" spans="1:16" s="2" customFormat="1" hidden="1">
      <c r="A1079" s="392"/>
      <c r="K1079" s="338"/>
      <c r="P1079" s="392"/>
    </row>
    <row r="1080" spans="1:16" s="2" customFormat="1" hidden="1">
      <c r="A1080" s="392"/>
      <c r="K1080" s="338"/>
      <c r="P1080" s="392"/>
    </row>
    <row r="1081" spans="1:16" s="2" customFormat="1" hidden="1">
      <c r="A1081" s="392"/>
      <c r="K1081" s="338"/>
      <c r="P1081" s="392"/>
    </row>
    <row r="1082" spans="1:16" s="2" customFormat="1" hidden="1">
      <c r="A1082" s="392"/>
      <c r="K1082" s="338"/>
      <c r="P1082" s="392"/>
    </row>
    <row r="1083" spans="1:16" s="2" customFormat="1" hidden="1">
      <c r="A1083" s="392"/>
      <c r="K1083" s="338"/>
      <c r="P1083" s="392"/>
    </row>
    <row r="1084" spans="1:16" s="2" customFormat="1" hidden="1">
      <c r="A1084" s="392"/>
      <c r="K1084" s="338"/>
      <c r="P1084" s="392"/>
    </row>
    <row r="1085" spans="1:16" s="2" customFormat="1" hidden="1">
      <c r="A1085" s="392"/>
      <c r="K1085" s="338"/>
      <c r="P1085" s="392"/>
    </row>
    <row r="1086" spans="1:16" s="2" customFormat="1" hidden="1">
      <c r="A1086" s="392"/>
      <c r="K1086" s="338"/>
      <c r="P1086" s="392"/>
    </row>
    <row r="1087" spans="1:16" s="2" customFormat="1" hidden="1">
      <c r="A1087" s="392"/>
      <c r="K1087" s="338"/>
      <c r="P1087" s="392"/>
    </row>
    <row r="1088" spans="1:16" s="2" customFormat="1" hidden="1">
      <c r="A1088" s="392"/>
      <c r="K1088" s="338"/>
      <c r="P1088" s="392"/>
    </row>
    <row r="1089" spans="1:16" s="2" customFormat="1" hidden="1">
      <c r="A1089" s="392"/>
      <c r="K1089" s="338"/>
      <c r="P1089" s="392"/>
    </row>
    <row r="1090" spans="1:16" s="2" customFormat="1" hidden="1">
      <c r="A1090" s="392"/>
      <c r="K1090" s="338"/>
      <c r="P1090" s="392"/>
    </row>
    <row r="1091" spans="1:16" s="2" customFormat="1" hidden="1">
      <c r="A1091" s="392"/>
      <c r="K1091" s="338"/>
      <c r="P1091" s="392"/>
    </row>
    <row r="1092" spans="1:16" s="2" customFormat="1" hidden="1">
      <c r="A1092" s="392"/>
      <c r="K1092" s="338"/>
      <c r="P1092" s="392"/>
    </row>
    <row r="1093" spans="1:16" s="2" customFormat="1" hidden="1">
      <c r="A1093" s="392"/>
      <c r="K1093" s="338"/>
      <c r="P1093" s="392"/>
    </row>
    <row r="1094" spans="1:16" s="2" customFormat="1" hidden="1">
      <c r="A1094" s="392"/>
      <c r="K1094" s="338"/>
      <c r="P1094" s="392"/>
    </row>
    <row r="1095" spans="1:16" s="2" customFormat="1" hidden="1">
      <c r="A1095" s="392"/>
      <c r="K1095" s="338"/>
      <c r="P1095" s="392"/>
    </row>
    <row r="1096" spans="1:16" s="2" customFormat="1" hidden="1">
      <c r="A1096" s="392"/>
      <c r="K1096" s="338"/>
      <c r="P1096" s="392"/>
    </row>
    <row r="1097" spans="1:16" s="2" customFormat="1" hidden="1">
      <c r="A1097" s="392"/>
      <c r="K1097" s="338"/>
      <c r="P1097" s="392"/>
    </row>
    <row r="1098" spans="1:16" s="2" customFormat="1" hidden="1">
      <c r="A1098" s="392"/>
      <c r="K1098" s="338"/>
      <c r="P1098" s="392"/>
    </row>
    <row r="1099" spans="1:16" s="2" customFormat="1" hidden="1">
      <c r="A1099" s="392"/>
      <c r="K1099" s="338"/>
      <c r="P1099" s="392"/>
    </row>
    <row r="1100" spans="1:16" s="2" customFormat="1" hidden="1">
      <c r="A1100" s="392"/>
      <c r="K1100" s="338"/>
      <c r="P1100" s="392"/>
    </row>
    <row r="1101" spans="1:16" s="2" customFormat="1" hidden="1">
      <c r="A1101" s="392"/>
      <c r="K1101" s="338"/>
      <c r="P1101" s="392"/>
    </row>
    <row r="1102" spans="1:16" s="2" customFormat="1" hidden="1">
      <c r="A1102" s="392"/>
      <c r="K1102" s="338"/>
      <c r="P1102" s="392"/>
    </row>
    <row r="1103" spans="1:16" s="2" customFormat="1" hidden="1">
      <c r="A1103" s="392"/>
      <c r="K1103" s="338"/>
      <c r="P1103" s="392"/>
    </row>
    <row r="1104" spans="1:16" s="2" customFormat="1" hidden="1">
      <c r="A1104" s="392"/>
      <c r="K1104" s="338"/>
      <c r="P1104" s="392"/>
    </row>
    <row r="1105" spans="1:16" s="2" customFormat="1" hidden="1">
      <c r="A1105" s="392"/>
      <c r="K1105" s="338"/>
      <c r="P1105" s="392"/>
    </row>
    <row r="1106" spans="1:16" s="2" customFormat="1" hidden="1">
      <c r="A1106" s="392"/>
      <c r="K1106" s="338"/>
      <c r="P1106" s="392"/>
    </row>
    <row r="1107" spans="1:16" s="2" customFormat="1" hidden="1">
      <c r="A1107" s="392"/>
      <c r="K1107" s="338"/>
      <c r="P1107" s="392"/>
    </row>
    <row r="1108" spans="1:16" s="2" customFormat="1" hidden="1">
      <c r="A1108" s="392"/>
      <c r="K1108" s="338"/>
      <c r="P1108" s="392"/>
    </row>
    <row r="1109" spans="1:16" s="2" customFormat="1" hidden="1">
      <c r="A1109" s="392"/>
      <c r="K1109" s="338"/>
      <c r="P1109" s="392"/>
    </row>
    <row r="1110" spans="1:16" s="2" customFormat="1" hidden="1">
      <c r="A1110" s="392"/>
      <c r="K1110" s="338"/>
      <c r="P1110" s="392"/>
    </row>
    <row r="1111" spans="1:16" s="2" customFormat="1" hidden="1">
      <c r="A1111" s="392"/>
      <c r="K1111" s="338"/>
      <c r="P1111" s="392"/>
    </row>
    <row r="1112" spans="1:16" s="2" customFormat="1" hidden="1">
      <c r="A1112" s="392"/>
      <c r="K1112" s="338"/>
      <c r="P1112" s="392"/>
    </row>
    <row r="1113" spans="1:16" s="2" customFormat="1" hidden="1">
      <c r="A1113" s="392"/>
      <c r="K1113" s="338"/>
      <c r="P1113" s="392"/>
    </row>
    <row r="1114" spans="1:16" s="2" customFormat="1" hidden="1">
      <c r="A1114" s="392"/>
      <c r="K1114" s="338"/>
      <c r="P1114" s="392"/>
    </row>
    <row r="1115" spans="1:16" s="2" customFormat="1" hidden="1">
      <c r="A1115" s="392"/>
      <c r="K1115" s="338"/>
      <c r="P1115" s="392"/>
    </row>
    <row r="1116" spans="1:16" s="2" customFormat="1" hidden="1">
      <c r="A1116" s="392"/>
      <c r="K1116" s="338"/>
      <c r="P1116" s="392"/>
    </row>
    <row r="1117" spans="1:16" s="2" customFormat="1" hidden="1">
      <c r="A1117" s="392"/>
      <c r="K1117" s="338"/>
      <c r="P1117" s="392"/>
    </row>
    <row r="1118" spans="1:16" s="2" customFormat="1" hidden="1">
      <c r="A1118" s="392"/>
      <c r="K1118" s="338"/>
      <c r="P1118" s="392"/>
    </row>
    <row r="1119" spans="1:16" s="2" customFormat="1" hidden="1">
      <c r="A1119" s="392"/>
      <c r="K1119" s="338"/>
      <c r="P1119" s="392"/>
    </row>
    <row r="1120" spans="1:16" s="2" customFormat="1" hidden="1">
      <c r="A1120" s="392"/>
      <c r="K1120" s="338"/>
      <c r="P1120" s="392"/>
    </row>
    <row r="1121" spans="1:16" s="2" customFormat="1" hidden="1">
      <c r="A1121" s="392"/>
      <c r="K1121" s="338"/>
      <c r="P1121" s="392"/>
    </row>
    <row r="1122" spans="1:16" s="2" customFormat="1" hidden="1">
      <c r="A1122" s="392"/>
      <c r="K1122" s="338"/>
      <c r="P1122" s="392"/>
    </row>
    <row r="1123" spans="1:16" s="2" customFormat="1" hidden="1">
      <c r="A1123" s="392"/>
      <c r="K1123" s="338"/>
      <c r="P1123" s="392"/>
    </row>
    <row r="1124" spans="1:16" s="2" customFormat="1" hidden="1">
      <c r="A1124" s="392"/>
      <c r="K1124" s="338"/>
      <c r="P1124" s="392"/>
    </row>
    <row r="1125" spans="1:16" s="2" customFormat="1" hidden="1">
      <c r="A1125" s="392"/>
      <c r="K1125" s="338"/>
      <c r="P1125" s="392"/>
    </row>
    <row r="1126" spans="1:16" s="2" customFormat="1" hidden="1">
      <c r="A1126" s="392"/>
      <c r="K1126" s="338"/>
      <c r="P1126" s="392"/>
    </row>
    <row r="1127" spans="1:16" s="2" customFormat="1" hidden="1">
      <c r="A1127" s="392"/>
      <c r="K1127" s="338"/>
      <c r="P1127" s="392"/>
    </row>
    <row r="1128" spans="1:16" s="2" customFormat="1" hidden="1">
      <c r="A1128" s="392"/>
      <c r="K1128" s="338"/>
      <c r="P1128" s="392"/>
    </row>
    <row r="1129" spans="1:16" s="2" customFormat="1" hidden="1">
      <c r="A1129" s="392"/>
      <c r="K1129" s="338"/>
      <c r="P1129" s="392"/>
    </row>
    <row r="1130" spans="1:16" s="2" customFormat="1" hidden="1">
      <c r="A1130" s="392"/>
      <c r="K1130" s="338"/>
      <c r="P1130" s="392"/>
    </row>
    <row r="1131" spans="1:16" s="2" customFormat="1" hidden="1">
      <c r="A1131" s="392"/>
      <c r="K1131" s="338"/>
      <c r="P1131" s="392"/>
    </row>
    <row r="1132" spans="1:16" s="2" customFormat="1" hidden="1">
      <c r="A1132" s="392"/>
      <c r="K1132" s="338"/>
      <c r="P1132" s="392"/>
    </row>
    <row r="1133" spans="1:16" s="2" customFormat="1" hidden="1">
      <c r="A1133" s="392"/>
      <c r="K1133" s="338"/>
      <c r="P1133" s="392"/>
    </row>
    <row r="1134" spans="1:16" s="2" customFormat="1" hidden="1">
      <c r="A1134" s="392"/>
      <c r="K1134" s="338"/>
      <c r="P1134" s="392"/>
    </row>
    <row r="1135" spans="1:16" s="2" customFormat="1" hidden="1">
      <c r="A1135" s="392"/>
      <c r="K1135" s="338"/>
      <c r="P1135" s="392"/>
    </row>
    <row r="1136" spans="1:16" s="2" customFormat="1" hidden="1">
      <c r="A1136" s="392"/>
      <c r="K1136" s="338"/>
      <c r="P1136" s="392"/>
    </row>
    <row r="1137" spans="1:16" s="2" customFormat="1" hidden="1">
      <c r="A1137" s="392"/>
      <c r="K1137" s="338"/>
      <c r="P1137" s="392"/>
    </row>
    <row r="1138" spans="1:16" s="2" customFormat="1" hidden="1">
      <c r="A1138" s="392"/>
      <c r="K1138" s="338"/>
      <c r="P1138" s="392"/>
    </row>
    <row r="1139" spans="1:16" s="2" customFormat="1" hidden="1">
      <c r="A1139" s="392"/>
      <c r="K1139" s="338"/>
      <c r="P1139" s="392"/>
    </row>
    <row r="1140" spans="1:16" s="2" customFormat="1" hidden="1">
      <c r="A1140" s="392"/>
      <c r="K1140" s="338"/>
      <c r="P1140" s="392"/>
    </row>
    <row r="1141" spans="1:16" s="2" customFormat="1" hidden="1">
      <c r="A1141" s="392"/>
      <c r="K1141" s="338"/>
      <c r="P1141" s="392"/>
    </row>
    <row r="1142" spans="1:16" s="2" customFormat="1" hidden="1">
      <c r="A1142" s="392"/>
      <c r="K1142" s="338"/>
      <c r="P1142" s="392"/>
    </row>
    <row r="1143" spans="1:16" s="2" customFormat="1" hidden="1">
      <c r="A1143" s="392"/>
      <c r="K1143" s="338"/>
      <c r="P1143" s="392"/>
    </row>
    <row r="1144" spans="1:16" s="2" customFormat="1" hidden="1">
      <c r="A1144" s="392"/>
      <c r="K1144" s="338"/>
      <c r="P1144" s="392"/>
    </row>
    <row r="1145" spans="1:16" s="2" customFormat="1" hidden="1">
      <c r="A1145" s="392"/>
      <c r="K1145" s="338"/>
      <c r="P1145" s="392"/>
    </row>
    <row r="1146" spans="1:16" s="2" customFormat="1" hidden="1">
      <c r="A1146" s="392"/>
      <c r="K1146" s="338"/>
      <c r="P1146" s="392"/>
    </row>
    <row r="1147" spans="1:16" s="2" customFormat="1" hidden="1">
      <c r="A1147" s="392"/>
      <c r="K1147" s="338"/>
      <c r="P1147" s="392"/>
    </row>
    <row r="1148" spans="1:16" s="2" customFormat="1" hidden="1">
      <c r="A1148" s="392"/>
      <c r="K1148" s="338"/>
      <c r="P1148" s="392"/>
    </row>
    <row r="1149" spans="1:16" s="2" customFormat="1" hidden="1">
      <c r="A1149" s="392"/>
      <c r="K1149" s="338"/>
      <c r="P1149" s="392"/>
    </row>
    <row r="1150" spans="1:16" s="2" customFormat="1" hidden="1">
      <c r="A1150" s="392"/>
      <c r="K1150" s="338"/>
      <c r="P1150" s="392"/>
    </row>
    <row r="1151" spans="1:16" s="2" customFormat="1" hidden="1">
      <c r="A1151" s="392"/>
      <c r="K1151" s="338"/>
      <c r="P1151" s="392"/>
    </row>
    <row r="1152" spans="1:16" s="2" customFormat="1" hidden="1">
      <c r="A1152" s="392"/>
      <c r="K1152" s="338"/>
      <c r="P1152" s="392"/>
    </row>
    <row r="1153" spans="1:16" s="2" customFormat="1" hidden="1">
      <c r="A1153" s="392"/>
      <c r="K1153" s="338"/>
      <c r="P1153" s="392"/>
    </row>
    <row r="1154" spans="1:16" s="2" customFormat="1" hidden="1">
      <c r="A1154" s="392"/>
      <c r="K1154" s="338"/>
      <c r="P1154" s="392"/>
    </row>
    <row r="1155" spans="1:16" s="2" customFormat="1" hidden="1">
      <c r="A1155" s="392"/>
      <c r="K1155" s="338"/>
      <c r="P1155" s="392"/>
    </row>
    <row r="1156" spans="1:16" s="2" customFormat="1" hidden="1">
      <c r="A1156" s="392"/>
      <c r="K1156" s="338"/>
      <c r="P1156" s="392"/>
    </row>
    <row r="1157" spans="1:16" s="2" customFormat="1" hidden="1">
      <c r="A1157" s="392"/>
      <c r="K1157" s="338"/>
      <c r="P1157" s="392"/>
    </row>
    <row r="1158" spans="1:16" s="2" customFormat="1" hidden="1">
      <c r="A1158" s="392"/>
      <c r="K1158" s="338"/>
      <c r="P1158" s="392"/>
    </row>
    <row r="1159" spans="1:16" s="2" customFormat="1" hidden="1">
      <c r="A1159" s="392"/>
      <c r="K1159" s="338"/>
      <c r="P1159" s="392"/>
    </row>
    <row r="1160" spans="1:16" s="2" customFormat="1" hidden="1">
      <c r="A1160" s="392"/>
      <c r="K1160" s="338"/>
      <c r="P1160" s="392"/>
    </row>
    <row r="1161" spans="1:16" s="2" customFormat="1" hidden="1">
      <c r="A1161" s="392"/>
      <c r="K1161" s="338"/>
      <c r="P1161" s="392"/>
    </row>
    <row r="1162" spans="1:16" s="2" customFormat="1" hidden="1">
      <c r="A1162" s="392"/>
      <c r="K1162" s="338"/>
      <c r="P1162" s="392"/>
    </row>
    <row r="1163" spans="1:16" s="2" customFormat="1" hidden="1">
      <c r="A1163" s="392"/>
      <c r="K1163" s="338"/>
      <c r="P1163" s="392"/>
    </row>
    <row r="1164" spans="1:16" s="2" customFormat="1" hidden="1">
      <c r="A1164" s="392"/>
      <c r="K1164" s="338"/>
      <c r="P1164" s="392"/>
    </row>
    <row r="1165" spans="1:16" s="2" customFormat="1" hidden="1">
      <c r="A1165" s="392"/>
      <c r="K1165" s="338"/>
      <c r="P1165" s="392"/>
    </row>
    <row r="1166" spans="1:16" s="2" customFormat="1" hidden="1">
      <c r="A1166" s="392"/>
      <c r="K1166" s="338"/>
      <c r="P1166" s="392"/>
    </row>
    <row r="1167" spans="1:16" s="2" customFormat="1" hidden="1">
      <c r="A1167" s="392"/>
      <c r="K1167" s="338"/>
      <c r="P1167" s="392"/>
    </row>
    <row r="1168" spans="1:16" s="2" customFormat="1" hidden="1">
      <c r="A1168" s="392"/>
      <c r="K1168" s="338"/>
      <c r="P1168" s="392"/>
    </row>
    <row r="1169" spans="1:16" s="2" customFormat="1" hidden="1">
      <c r="A1169" s="392"/>
      <c r="K1169" s="338"/>
      <c r="P1169" s="392"/>
    </row>
    <row r="1170" spans="1:16" s="2" customFormat="1" hidden="1">
      <c r="A1170" s="392"/>
      <c r="K1170" s="338"/>
      <c r="P1170" s="392"/>
    </row>
    <row r="1171" spans="1:16" s="2" customFormat="1" hidden="1">
      <c r="A1171" s="392"/>
      <c r="K1171" s="338"/>
      <c r="P1171" s="392"/>
    </row>
    <row r="1172" spans="1:16" s="2" customFormat="1" hidden="1">
      <c r="A1172" s="392"/>
      <c r="K1172" s="338"/>
      <c r="P1172" s="392"/>
    </row>
    <row r="1173" spans="1:16" s="2" customFormat="1" hidden="1">
      <c r="A1173" s="392"/>
      <c r="K1173" s="338"/>
      <c r="P1173" s="392"/>
    </row>
    <row r="1174" spans="1:16" s="2" customFormat="1" ht="18" hidden="1" customHeight="1">
      <c r="A1174" s="392"/>
      <c r="K1174" s="338"/>
      <c r="P1174" s="392"/>
    </row>
    <row r="1175" spans="1:16">
      <c r="B1175" s="401"/>
      <c r="C1175" s="401"/>
      <c r="D1175" s="401"/>
      <c r="E1175" s="401"/>
      <c r="F1175" s="401"/>
      <c r="G1175" s="401"/>
      <c r="H1175" s="401"/>
      <c r="I1175" s="401"/>
      <c r="J1175" s="401"/>
      <c r="K1175" s="402"/>
      <c r="L1175" s="401"/>
      <c r="M1175" s="401"/>
      <c r="N1175" s="401"/>
      <c r="O1175" s="401"/>
      <c r="P1175" s="392"/>
    </row>
    <row r="1176" spans="1:16">
      <c r="B1176" s="401"/>
      <c r="C1176" s="401"/>
      <c r="D1176" s="401"/>
      <c r="E1176" s="401"/>
      <c r="F1176" s="401"/>
      <c r="G1176" s="401"/>
      <c r="H1176" s="401"/>
      <c r="I1176" s="401"/>
      <c r="J1176" s="401"/>
      <c r="K1176" s="402"/>
      <c r="L1176" s="401"/>
      <c r="M1176" s="401"/>
      <c r="N1176" s="401"/>
      <c r="O1176" s="401"/>
      <c r="P1176" s="392"/>
    </row>
    <row r="1177" spans="1:16">
      <c r="B1177" s="401"/>
      <c r="C1177" s="401"/>
      <c r="D1177" s="401"/>
      <c r="E1177" s="401"/>
      <c r="F1177" s="401"/>
      <c r="G1177" s="401"/>
      <c r="H1177" s="401"/>
      <c r="I1177" s="401"/>
      <c r="J1177" s="401"/>
      <c r="K1177" s="402"/>
      <c r="L1177" s="401"/>
      <c r="M1177" s="401"/>
      <c r="N1177" s="401"/>
      <c r="O1177" s="401"/>
      <c r="P1177" s="392"/>
    </row>
    <row r="1178" spans="1:16">
      <c r="B1178" s="401"/>
      <c r="C1178" s="401"/>
      <c r="D1178" s="401"/>
      <c r="E1178" s="401"/>
      <c r="F1178" s="401"/>
      <c r="G1178" s="401"/>
      <c r="H1178" s="401"/>
      <c r="I1178" s="401"/>
      <c r="J1178" s="401"/>
      <c r="K1178" s="402"/>
      <c r="L1178" s="401"/>
      <c r="M1178" s="401"/>
      <c r="N1178" s="401"/>
      <c r="O1178" s="401"/>
      <c r="P1178" s="392"/>
    </row>
    <row r="1179" spans="1:16">
      <c r="B1179" s="401"/>
      <c r="C1179" s="401"/>
      <c r="D1179" s="401"/>
      <c r="E1179" s="401"/>
      <c r="F1179" s="401"/>
      <c r="G1179" s="401"/>
      <c r="H1179" s="401"/>
      <c r="I1179" s="401"/>
      <c r="J1179" s="401"/>
      <c r="K1179" s="402"/>
      <c r="L1179" s="401"/>
      <c r="M1179" s="401"/>
      <c r="N1179" s="401"/>
      <c r="O1179" s="401"/>
      <c r="P1179" s="392"/>
    </row>
  </sheetData>
  <sheetProtection algorithmName="SHA-512" hashValue="yeKPJz3jEfIfDA9oPZ+WwouR9GPT8UNsPMWVVYeV63y9zfdtAY5TaORraDkWeen/Rv7/FjnbsK/Jg6+UVecOfg==" saltValue="bOBBwXMx+gYLy94GiadfXA==" spinCount="100000" sheet="1" objects="1" scenarios="1" selectLockedCells="1"/>
  <mergeCells count="53">
    <mergeCell ref="G65:I65"/>
    <mergeCell ref="G67:I67"/>
    <mergeCell ref="G55:I55"/>
    <mergeCell ref="G57:I57"/>
    <mergeCell ref="G59:I59"/>
    <mergeCell ref="G61:I61"/>
    <mergeCell ref="G63:I63"/>
    <mergeCell ref="G45:I45"/>
    <mergeCell ref="G47:I47"/>
    <mergeCell ref="G49:I49"/>
    <mergeCell ref="G51:I51"/>
    <mergeCell ref="G53:I53"/>
    <mergeCell ref="G35:I35"/>
    <mergeCell ref="G37:I37"/>
    <mergeCell ref="G39:I39"/>
    <mergeCell ref="G41:I41"/>
    <mergeCell ref="G43:I43"/>
    <mergeCell ref="E2:J2"/>
    <mergeCell ref="D9:E9"/>
    <mergeCell ref="C11:E11"/>
    <mergeCell ref="C13:E13"/>
    <mergeCell ref="C15:E15"/>
    <mergeCell ref="C8:I8"/>
    <mergeCell ref="C7:G7"/>
    <mergeCell ref="C17:E17"/>
    <mergeCell ref="C33:E33"/>
    <mergeCell ref="C23:E23"/>
    <mergeCell ref="C19:E19"/>
    <mergeCell ref="C29:E29"/>
    <mergeCell ref="C31:E31"/>
    <mergeCell ref="C25:K25"/>
    <mergeCell ref="C21:F21"/>
    <mergeCell ref="G31:I31"/>
    <mergeCell ref="G33:I33"/>
    <mergeCell ref="G29:I29"/>
    <mergeCell ref="C26:K26"/>
    <mergeCell ref="C35:E35"/>
    <mergeCell ref="C37:E37"/>
    <mergeCell ref="C39:E39"/>
    <mergeCell ref="C41:E41"/>
    <mergeCell ref="C43:E43"/>
    <mergeCell ref="C45:E45"/>
    <mergeCell ref="C47:E47"/>
    <mergeCell ref="C49:E49"/>
    <mergeCell ref="C51:E51"/>
    <mergeCell ref="C53:E53"/>
    <mergeCell ref="C65:E65"/>
    <mergeCell ref="C67:E67"/>
    <mergeCell ref="C55:E55"/>
    <mergeCell ref="C57:E57"/>
    <mergeCell ref="C59:E59"/>
    <mergeCell ref="C61:E61"/>
    <mergeCell ref="C63:E63"/>
  </mergeCells>
  <conditionalFormatting sqref="G11 G13 G15 G17 G19 G21 G23 G29 G31 G33 G35 G37 G39 G41 G43 G45 G47 G49 G51 G53 G55 G57 G59 G61 G63 G65 G67">
    <cfRule type="containsBlanks" dxfId="197" priority="2">
      <formula>LEN(TRIM(G11))=0</formula>
    </cfRule>
    <cfRule type="cellIs" dxfId="196" priority="3" operator="equal">
      <formula>""</formula>
    </cfRule>
  </conditionalFormatting>
  <conditionalFormatting sqref="G11 I11 I13 I15 I17 I19 I21 I23 G13 G15 G17 G19 G21 G23 G29 G31 G33 G35 G37 G39 G41 G43 G45 G47 G49 G51 G53 G55 G57 G59 G61 G63 G65 G67">
    <cfRule type="notContainsBlanks" dxfId="195" priority="36">
      <formula>LEN(TRIM(G11))&gt;0</formula>
    </cfRule>
  </conditionalFormatting>
  <conditionalFormatting sqref="I11 I13 I15 I17 I19 I21 I23">
    <cfRule type="expression" dxfId="194" priority="4">
      <formula>AND(SEARCH("n",G11),I11="")</formula>
    </cfRule>
    <cfRule type="containsBlanks" dxfId="193" priority="40">
      <formula>LEN(TRIM(I11))=0</formula>
    </cfRule>
  </conditionalFormatting>
  <conditionalFormatting sqref="I13">
    <cfRule type="expression" dxfId="192" priority="5">
      <formula>AND($G$13="Ungültig",$I$13="")</formula>
    </cfRule>
  </conditionalFormatting>
  <conditionalFormatting sqref="I15">
    <cfRule type="expression" dxfId="191" priority="6">
      <formula>AND($G$15="Ungültig",$I$15="")</formula>
    </cfRule>
  </conditionalFormatting>
  <conditionalFormatting sqref="I17">
    <cfRule type="expression" dxfId="190" priority="7">
      <formula>AND($G$17="Ungültig",$I$17="")</formula>
    </cfRule>
  </conditionalFormatting>
  <conditionalFormatting sqref="I19">
    <cfRule type="expression" dxfId="189" priority="8">
      <formula>AND($G$19="Ungültig",$I$19="")</formula>
    </cfRule>
  </conditionalFormatting>
  <conditionalFormatting sqref="I21">
    <cfRule type="expression" dxfId="188" priority="9">
      <formula>AND($G$21="Ungültig",$I$21="")</formula>
    </cfRule>
  </conditionalFormatting>
  <conditionalFormatting sqref="I23">
    <cfRule type="expression" dxfId="187" priority="10">
      <formula>AND($G$23="Ungültig",$I$23="")</formula>
    </cfRule>
  </conditionalFormatting>
  <conditionalFormatting sqref="G29:I29 G31:I31 G33:I33 G35:I35 G37:I37 G39:I39 G41:I41 G43:I43 G45:I45 G47:I47 G49:I49 G51:I51 G53:I53 G55:I55 G57:I57 G59:I59 G61:I61 G63:I63 G65:I65 G67:I67">
    <cfRule type="expression" dxfId="186" priority="1">
      <formula>NOT(G29="")</formula>
    </cfRule>
  </conditionalFormatting>
  <dataValidations count="1">
    <dataValidation type="list" allowBlank="1" showInputMessage="1" showErrorMessage="1" sqref="D20 G20" xr:uid="{226CA6D3-BF57-4903-ACC1-9519697DD4D9}">
      <formula1>"Ja,Nein"</formula1>
    </dataValidation>
  </dataValidations>
  <pageMargins left="0.70866141732283472" right="0.70866141732283472" top="0.74803149606299213" bottom="0.74803149606299213" header="0.31496062992125984" footer="0.31496062992125984"/>
  <pageSetup paperSize="9" scale="56" fitToHeight="0" orientation="portrait" r:id="rId1"/>
  <headerFooter>
    <oddHeader>&amp;CINTERN&amp;R16.03.2025&amp;L344 qq</oddHeader>
    <oddFooter>&amp;Cebp - Lukas&amp;LVersion: ETab_v1.0b3 (2025-02-28) &amp;D&amp;R&amp;P/&amp;N</oddFooter>
  </headerFooter>
  <drawing r:id="rId2"/>
  <legacyDrawingHF r:id="rId3"/>
  <extLst>
    <ext xmlns:x14="http://schemas.microsoft.com/office/spreadsheetml/2009/9/main" uri="{CCE6A557-97BC-4b89-ADB6-D9C93CAAB3DF}">
      <x14:dataValidations xmlns:xm="http://schemas.microsoft.com/office/excel/2006/main" count="1">
        <x14:dataValidation type="list" allowBlank="1" showInputMessage="1" showErrorMessage="1" xr:uid="{6452FC60-1E30-4A53-BD7D-DD669B8AAD00}">
          <x14:formula1>
            <xm:f>LNG!$F$107:$F$108</xm:f>
          </x14:formula1>
          <xm:sqref>G19 G11 G13 G17 G15 G21 G23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2ABC5-F607-42B6-B793-792FBD4EB41D}">
  <sheetPr codeName="Sheet6" filterMode="1">
    <tabColor rgb="FF00B0F0"/>
    <outlinePr showOutlineSymbols="0"/>
    <pageSetUpPr fitToPage="1"/>
  </sheetPr>
  <dimension ref="A1:CN1999"/>
  <sheetViews>
    <sheetView showGridLines="0" tabSelected="1" topLeftCell="AB1" zoomScaleNormal="100" workbookViewId="0">
      <pane ySplit="9" topLeftCell="A2000" activePane="bottomLeft" state="frozen"/>
      <selection activeCell="D15" sqref="D15:E15"/>
      <selection pane="bottomLeft" activeCell="D15" sqref="D15:E15"/>
    </sheetView>
  </sheetViews>
  <sheetFormatPr baseColWidth="10" defaultColWidth="11.44140625" defaultRowHeight="10.199999999999999"/>
  <cols>
    <col min="1" max="1" width="9.5546875" style="63" hidden="1" customWidth="1"/>
    <col min="2" max="2" width="7.5546875" style="222" hidden="1" customWidth="1"/>
    <col min="3" max="3" width="7" style="222" hidden="1" customWidth="1"/>
    <col min="4" max="4" width="7.6640625" style="222" hidden="1" customWidth="1"/>
    <col min="5" max="6" width="7.109375" style="222" hidden="1" customWidth="1"/>
    <col min="7" max="7" width="6.33203125" style="223" hidden="1" customWidth="1"/>
    <col min="8" max="8" width="13.5546875" style="63" hidden="1" customWidth="1"/>
    <col min="9" max="10" width="37.6640625" style="222" hidden="1" customWidth="1"/>
    <col min="11" max="11" width="44.109375" style="239" hidden="1" customWidth="1"/>
    <col min="12" max="12" width="40" style="239" hidden="1" customWidth="1" collapsed="1"/>
    <col min="13" max="13" width="35.6640625" style="240" hidden="1" customWidth="1"/>
    <col min="14" max="14" width="12" style="229" hidden="1" customWidth="1"/>
    <col min="15" max="15" width="6.44140625" style="229" hidden="1" customWidth="1"/>
    <col min="16" max="16" width="12.6640625" style="229" hidden="1" customWidth="1"/>
    <col min="17" max="17" width="3.33203125" style="222" hidden="1" customWidth="1"/>
    <col min="18" max="18" width="7.109375" style="242" hidden="1" customWidth="1"/>
    <col min="19" max="19" width="15.109375" style="242" hidden="1" customWidth="1"/>
    <col min="20" max="21" width="10.33203125" style="240" hidden="1" customWidth="1"/>
    <col min="22" max="22" width="8.109375" style="223" hidden="1" customWidth="1"/>
    <col min="23" max="24" width="8.6640625" style="223" hidden="1" customWidth="1"/>
    <col min="25" max="25" width="10.5546875" style="223" hidden="1" customWidth="1"/>
    <col min="26" max="26" width="10.5546875" style="33" customWidth="1"/>
    <col min="27" max="27" width="8.6640625" style="4" customWidth="1"/>
    <col min="28" max="30" width="40" style="4" customWidth="1"/>
    <col min="31" max="31" width="39.109375" style="117" customWidth="1"/>
    <col min="32" max="35" width="10.5546875" style="4" customWidth="1"/>
    <col min="36" max="36" width="25.109375" style="222" customWidth="1"/>
    <col min="37" max="37" width="17.6640625" style="222" customWidth="1"/>
    <col min="38" max="38" width="2.88671875" style="4" customWidth="1"/>
    <col min="39" max="39" width="10.5546875" style="33" customWidth="1"/>
    <col min="40" max="40" width="10.5546875" style="223" hidden="1" customWidth="1"/>
    <col min="41" max="42" width="11.44140625" style="223" hidden="1" customWidth="1"/>
    <col min="43" max="92" width="11.44140625" style="222" hidden="1" customWidth="1"/>
    <col min="93" max="16384" width="11.44140625" style="222"/>
  </cols>
  <sheetData>
    <row r="1" spans="1:88" s="2" customFormat="1" ht="12.75" customHeight="1">
      <c r="A1" s="318"/>
      <c r="B1" s="319"/>
      <c r="C1" s="769"/>
      <c r="D1" s="769"/>
      <c r="E1" s="769"/>
      <c r="F1" s="769"/>
      <c r="G1" s="769"/>
      <c r="H1" s="769"/>
      <c r="I1" s="769"/>
      <c r="J1" s="319"/>
      <c r="K1" s="320"/>
      <c r="L1" s="319"/>
      <c r="M1" s="319"/>
      <c r="N1" s="320"/>
      <c r="O1" s="319"/>
      <c r="P1" s="319"/>
      <c r="Q1" s="319"/>
      <c r="R1" s="319"/>
      <c r="S1" s="319"/>
      <c r="T1" s="319"/>
      <c r="U1" s="319"/>
      <c r="V1" s="319"/>
      <c r="Z1" s="319"/>
      <c r="AA1" s="319"/>
      <c r="AB1" s="319"/>
      <c r="AC1" s="319"/>
      <c r="AD1" s="319"/>
      <c r="AE1" s="319"/>
      <c r="AF1" s="319"/>
      <c r="AG1" s="319"/>
      <c r="AH1" s="319"/>
      <c r="AI1" s="319"/>
      <c r="AJ1" s="319"/>
      <c r="AK1" s="319"/>
      <c r="AL1" s="319"/>
      <c r="AM1" s="319"/>
    </row>
    <row r="2" spans="1:88" s="2" customFormat="1" ht="30" customHeight="1">
      <c r="A2" s="318"/>
      <c r="B2" s="319"/>
      <c r="D2" s="769"/>
      <c r="F2" s="769"/>
      <c r="G2" s="769"/>
      <c r="H2" s="769"/>
      <c r="I2" s="323"/>
      <c r="J2" s="770"/>
      <c r="K2" s="320"/>
      <c r="L2" s="319"/>
      <c r="M2" s="319"/>
      <c r="N2" s="320"/>
      <c r="O2" s="319"/>
      <c r="P2" s="319"/>
      <c r="Q2" s="319"/>
      <c r="R2" s="319"/>
      <c r="S2" s="319"/>
      <c r="T2" s="319"/>
      <c r="U2" s="319"/>
      <c r="V2" s="319"/>
      <c r="Z2" s="769"/>
      <c r="AA2" s="769"/>
      <c r="AB2" s="323"/>
      <c r="AC2" s="770"/>
      <c r="AD2" s="320"/>
      <c r="AE2" s="319"/>
      <c r="AF2" s="319"/>
      <c r="AG2" s="319"/>
      <c r="AH2" s="319"/>
      <c r="AI2" s="319"/>
      <c r="AJ2" s="319"/>
      <c r="AK2" s="319"/>
      <c r="AL2" s="319"/>
      <c r="AM2" s="319"/>
      <c r="AN2" s="403"/>
      <c r="AO2" s="403"/>
    </row>
    <row r="3" spans="1:88" s="2" customFormat="1" ht="19.5" customHeight="1">
      <c r="A3" s="318"/>
      <c r="B3" s="318"/>
      <c r="C3" s="318"/>
      <c r="D3" s="318"/>
      <c r="E3" s="318"/>
      <c r="F3" s="318"/>
      <c r="G3" s="318"/>
      <c r="H3" s="318"/>
      <c r="I3" s="318">
        <v>18</v>
      </c>
      <c r="J3" s="318"/>
      <c r="K3" s="321"/>
      <c r="L3" s="318"/>
      <c r="M3" s="318"/>
      <c r="N3" s="321"/>
      <c r="O3" s="318"/>
      <c r="P3" s="318"/>
      <c r="Q3" s="318"/>
      <c r="R3" s="318"/>
      <c r="S3" s="318"/>
      <c r="T3" s="318"/>
      <c r="U3" s="318"/>
      <c r="V3" s="318"/>
      <c r="Z3" s="318"/>
      <c r="AA3" s="318"/>
      <c r="AB3" s="318"/>
      <c r="AC3" s="318"/>
      <c r="AD3" s="321"/>
      <c r="AE3" s="318"/>
      <c r="AF3" s="318"/>
      <c r="AG3" s="318"/>
      <c r="AH3" s="318"/>
      <c r="AI3" s="318"/>
      <c r="AJ3" s="318"/>
      <c r="AK3" s="318"/>
      <c r="AL3" s="318"/>
      <c r="AM3" s="318"/>
      <c r="AN3" s="324"/>
      <c r="AO3" s="324"/>
    </row>
    <row r="4" spans="1:88" s="2" customFormat="1" ht="19.5" customHeight="1">
      <c r="A4" s="318"/>
      <c r="B4" s="318"/>
      <c r="C4" s="318"/>
      <c r="D4" s="318"/>
      <c r="E4" s="318"/>
      <c r="F4" s="318"/>
      <c r="G4" s="318"/>
      <c r="H4" s="318"/>
      <c r="I4" s="318"/>
      <c r="J4" s="318"/>
      <c r="K4" s="321"/>
      <c r="L4" s="318"/>
      <c r="M4" s="318"/>
      <c r="N4" s="321"/>
      <c r="O4" s="318"/>
      <c r="P4" s="318"/>
      <c r="Q4" s="318"/>
      <c r="R4" s="318"/>
      <c r="S4" s="318"/>
      <c r="T4" s="318"/>
      <c r="U4" s="318"/>
      <c r="V4" s="318"/>
      <c r="Z4" s="318"/>
      <c r="AA4" s="318"/>
      <c r="AB4" s="318"/>
      <c r="AC4" s="318"/>
      <c r="AD4" s="321"/>
      <c r="AE4" s="318"/>
      <c r="AF4" s="318"/>
      <c r="AG4" s="318"/>
      <c r="AH4" s="318"/>
      <c r="AI4" s="318"/>
      <c r="AJ4" s="318"/>
      <c r="AK4" s="318"/>
      <c r="AL4" s="318"/>
      <c r="AM4" s="318"/>
      <c r="AN4" s="324"/>
      <c r="AO4" s="324"/>
    </row>
    <row r="5" spans="1:88" s="2" customFormat="1" ht="25.5" customHeight="1" thickBot="1">
      <c r="A5" s="322"/>
      <c r="B5" s="322"/>
      <c r="C5" s="322"/>
      <c r="D5" s="322"/>
      <c r="E5" s="322"/>
      <c r="F5" s="322"/>
      <c r="G5" s="322"/>
      <c r="H5" s="322"/>
      <c r="I5" s="322"/>
      <c r="J5" s="322"/>
      <c r="K5" s="364"/>
      <c r="L5" s="322"/>
      <c r="M5" s="322"/>
      <c r="N5" s="543"/>
      <c r="O5" s="322"/>
      <c r="P5" s="322"/>
      <c r="Q5" s="322"/>
      <c r="R5" s="322"/>
      <c r="S5" s="322"/>
      <c r="T5" s="322"/>
      <c r="U5" s="322"/>
      <c r="V5" s="322"/>
      <c r="Z5" s="322"/>
      <c r="AA5" s="322"/>
      <c r="AB5" s="322"/>
      <c r="AC5" s="322"/>
      <c r="AD5" s="322"/>
      <c r="AE5" s="322"/>
      <c r="AF5" s="322"/>
      <c r="AG5" s="322"/>
      <c r="AH5" s="322"/>
      <c r="AI5" s="322"/>
      <c r="AJ5" s="322"/>
      <c r="AK5" s="322"/>
      <c r="AL5" s="322"/>
      <c r="AM5" s="322"/>
    </row>
    <row r="6" spans="1:88" s="2" customFormat="1" ht="25.95" hidden="1" customHeight="1" thickBot="1">
      <c r="K6" s="338"/>
      <c r="M6" s="324"/>
      <c r="N6" s="544"/>
      <c r="AY6" s="2">
        <f>LNG!E30</f>
        <v>0</v>
      </c>
    </row>
    <row r="7" spans="1:88" s="560" customFormat="1" ht="28.95" customHeight="1">
      <c r="A7" s="559"/>
      <c r="G7" s="561"/>
      <c r="H7" s="841" t="str">
        <f>LNG!F126</f>
        <v>eBKP</v>
      </c>
      <c r="I7" s="842"/>
      <c r="J7" s="842"/>
      <c r="K7" s="844" t="str">
        <f>LNG!F124</f>
        <v>Zustandsbeurteilung</v>
      </c>
      <c r="L7" s="844"/>
      <c r="M7" s="844"/>
      <c r="N7" s="844"/>
      <c r="O7" s="844"/>
      <c r="P7" s="698"/>
      <c r="Q7" s="582"/>
      <c r="R7" s="582"/>
      <c r="S7" s="836" t="str">
        <f>LNG!F125</f>
        <v>Erhaltungsplanung</v>
      </c>
      <c r="T7" s="836"/>
      <c r="U7" s="837"/>
      <c r="V7" s="561"/>
      <c r="W7" s="561"/>
      <c r="X7" s="561"/>
      <c r="Y7" s="561"/>
      <c r="Z7" s="561"/>
      <c r="AA7" s="841" t="str">
        <f>LNG!F126</f>
        <v>eBKP</v>
      </c>
      <c r="AB7" s="842"/>
      <c r="AC7" s="843" t="str">
        <f>LNG!F124</f>
        <v>Zustandsbeurteilung</v>
      </c>
      <c r="AD7" s="843"/>
      <c r="AE7" s="843"/>
      <c r="AF7" s="843"/>
      <c r="AG7" s="843"/>
      <c r="AH7" s="843"/>
      <c r="AI7" s="843"/>
      <c r="AJ7" s="836" t="str">
        <f>LNG!F125</f>
        <v>Erhaltungsplanung</v>
      </c>
      <c r="AK7" s="837"/>
      <c r="AL7" s="835"/>
      <c r="AM7" s="561"/>
      <c r="AN7" s="562"/>
      <c r="AO7" s="562"/>
      <c r="AP7" s="561"/>
      <c r="AQ7" s="563"/>
      <c r="AR7" s="563"/>
      <c r="AS7" s="563"/>
      <c r="AT7" s="563"/>
      <c r="AU7" s="563"/>
      <c r="AV7" s="563"/>
      <c r="AW7" s="563"/>
      <c r="AX7" s="563"/>
      <c r="AY7" s="563"/>
      <c r="AZ7" s="563"/>
      <c r="BA7" s="563"/>
      <c r="BB7" s="563"/>
      <c r="BC7" s="563"/>
      <c r="BD7" s="563"/>
      <c r="BE7" s="563"/>
      <c r="BF7" s="563"/>
      <c r="BG7" s="563"/>
      <c r="BH7" s="563"/>
      <c r="BI7" s="563"/>
      <c r="BJ7" s="563"/>
      <c r="BK7" s="563"/>
      <c r="BL7" s="563"/>
      <c r="BM7" s="563"/>
      <c r="BN7" s="563"/>
      <c r="BO7" s="563"/>
      <c r="BP7" s="563"/>
      <c r="BQ7" s="563"/>
      <c r="BR7" s="563"/>
      <c r="BS7" s="563"/>
      <c r="BT7" s="563"/>
      <c r="BU7" s="563"/>
      <c r="BV7" s="563"/>
      <c r="BW7" s="563"/>
      <c r="BX7" s="563"/>
      <c r="BY7" s="563"/>
      <c r="BZ7" s="563"/>
      <c r="CA7" s="563"/>
      <c r="CB7" s="563"/>
      <c r="CC7" s="563"/>
      <c r="CD7" s="563"/>
      <c r="CE7" s="563"/>
      <c r="CF7" s="563"/>
      <c r="CG7" s="564"/>
      <c r="CH7" s="563"/>
      <c r="CI7" s="563"/>
      <c r="CJ7" s="563"/>
    </row>
    <row r="8" spans="1:88" s="225" customFormat="1" ht="124.5" customHeight="1" thickBot="1">
      <c r="A8" s="224"/>
      <c r="G8" s="406"/>
      <c r="H8" s="538" t="str">
        <f>LNG!F146</f>
        <v>Code</v>
      </c>
      <c r="I8" s="539" t="str">
        <f>LNG!F129</f>
        <v>Bezeichnung</v>
      </c>
      <c r="J8" s="539" t="str">
        <f>LNG!F130</f>
        <v>Erläuterung</v>
      </c>
      <c r="K8" s="542" t="str">
        <f>LNG!F346</f>
        <v>Beschreibung Anlage / Bauteil / Apparat</v>
      </c>
      <c r="L8" s="542" t="str">
        <f>LNG!F347</f>
        <v>Beschreibung Schäden, Mängel, etc.</v>
      </c>
      <c r="M8" s="542" t="str">
        <f>LNG!F348</f>
        <v>Beschreibung IS-Massnahme</v>
      </c>
      <c r="N8" s="557" t="str">
        <f>LNG!F137</f>
        <v>Baujahr / Letzte Sanierung</v>
      </c>
      <c r="O8" s="557" t="str">
        <f>LNG!F138</f>
        <v>Nutzungsdauer</v>
      </c>
      <c r="P8" s="557" t="str">
        <f>LNG!F144</f>
        <v>Berechneter Endtermin
[Nutzungsdauer]</v>
      </c>
      <c r="Q8" s="557" t="str">
        <f>LNG!F139</f>
        <v>Zustandskategorie (ZK)</v>
      </c>
      <c r="R8" s="558" t="str">
        <f>LNG!F337</f>
        <v>sicherheitsrelevanter Mangel [-/JA]</v>
      </c>
      <c r="S8" s="556" t="str">
        <f>LNG!F140</f>
        <v>Kosten
(gemäss Checkliste)</v>
      </c>
      <c r="T8" s="556" t="str">
        <f>LNG!F142</f>
        <v>Anteil wertvermehrend [CHF]</v>
      </c>
      <c r="U8" s="733" t="str">
        <f>LNG!F145</f>
        <v>Termin Umsetzung
IS-Massnahme [Jahr]</v>
      </c>
      <c r="V8" s="45"/>
      <c r="W8" s="406"/>
      <c r="X8" s="406"/>
      <c r="Y8" s="406"/>
      <c r="Z8" s="406"/>
      <c r="AA8" s="535" t="str">
        <f>LNG!F146</f>
        <v>Code</v>
      </c>
      <c r="AB8" s="536" t="str">
        <f>LNG!F147</f>
        <v>Bezeichnung</v>
      </c>
      <c r="AC8" s="537" t="str">
        <f>LNG!F346</f>
        <v>Beschreibung Anlage / Bauteil / Apparat</v>
      </c>
      <c r="AD8" s="537" t="str">
        <f>LNG!F347</f>
        <v>Beschreibung Schäden, Mängel, etc.</v>
      </c>
      <c r="AE8" s="537" t="str">
        <f>LNG!F348</f>
        <v>Beschreibung IS-Massnahme</v>
      </c>
      <c r="AF8" s="407" t="str">
        <f>LNG!F349</f>
        <v>Kosten IS-Massnahme</v>
      </c>
      <c r="AG8" s="407" t="str">
        <f>LNG!F350</f>
        <v>Anteil wertvermehrend [CHF]</v>
      </c>
      <c r="AH8" s="407" t="str">
        <f>LNG!F351</f>
        <v>Endtermin</v>
      </c>
      <c r="AI8" s="407" t="str">
        <f>LNG!F362</f>
        <v>Aktueller sicherheitsrelevanter Mangel [-/JA]</v>
      </c>
      <c r="AJ8" s="408" t="str">
        <f>LNG!F352</f>
        <v>Meldung IS-Massnahme*</v>
      </c>
      <c r="AK8" s="752" t="str">
        <f>LNG!F353</f>
        <v>Priorität (Begründung)*</v>
      </c>
      <c r="AL8" s="835"/>
      <c r="AM8" s="406">
        <v>2033</v>
      </c>
      <c r="AN8" s="404"/>
      <c r="AO8" s="404"/>
      <c r="AP8" s="406"/>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409"/>
      <c r="CH8" s="7"/>
      <c r="CI8" s="7"/>
      <c r="CJ8" s="7"/>
    </row>
    <row r="9" spans="1:88" ht="23.4" hidden="1" customHeight="1" thickBot="1">
      <c r="G9" s="410"/>
      <c r="H9" s="339" t="s">
        <v>7</v>
      </c>
      <c r="I9" s="4"/>
      <c r="J9" s="4"/>
      <c r="M9" s="239"/>
      <c r="N9" s="24"/>
      <c r="O9" s="24"/>
      <c r="P9" s="411"/>
      <c r="Q9" s="24"/>
      <c r="R9" s="243"/>
      <c r="S9" s="243"/>
      <c r="T9" s="734"/>
      <c r="U9" s="735"/>
      <c r="V9" s="33"/>
      <c r="W9" s="33"/>
      <c r="X9" s="33"/>
      <c r="Y9" s="33">
        <v>1</v>
      </c>
      <c r="AA9" s="412"/>
      <c r="AB9" s="413"/>
      <c r="AC9" s="413"/>
      <c r="AD9" s="413"/>
      <c r="AE9" s="414"/>
      <c r="AF9" s="415"/>
      <c r="AG9" s="415"/>
      <c r="AH9" s="415"/>
      <c r="AI9" s="415"/>
      <c r="AJ9" s="416"/>
      <c r="AK9" s="416"/>
      <c r="AL9" s="417"/>
      <c r="AN9" s="33"/>
      <c r="AO9" s="33"/>
      <c r="AP9" s="33"/>
      <c r="AQ9" s="4" t="str">
        <f>LNG!F30</f>
        <v>Übersicht IS-Massnahmen</v>
      </c>
      <c r="AR9" s="4"/>
      <c r="AS9" s="4"/>
      <c r="AT9" s="4" t="str">
        <f>LNG!F30</f>
        <v>Übersicht IS-Massnahmen</v>
      </c>
      <c r="AU9" s="4"/>
      <c r="AV9" s="4"/>
      <c r="AW9" s="4"/>
      <c r="AX9" s="4"/>
      <c r="AY9" s="4"/>
      <c r="AZ9" s="4"/>
      <c r="BA9" s="4"/>
      <c r="BB9" s="4">
        <v>1</v>
      </c>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05"/>
      <c r="CH9" s="4"/>
      <c r="CI9" s="4"/>
      <c r="CJ9" s="4"/>
    </row>
    <row r="10" spans="1:88" s="6" customFormat="1" ht="13.8" hidden="1">
      <c r="A10" s="6" t="b">
        <f xml:space="preserve"> LEN(K10)+ LEN(M10)&gt;0</f>
        <v>0</v>
      </c>
      <c r="B10" s="6" t="str">
        <f t="shared" ref="B10:B75" si="0">IF(LEN(H10)&gt;2,IF(A10=TRUE,LEFT(H10,LEN(H10)-2),""),"")</f>
        <v/>
      </c>
      <c r="C10" s="6" t="str">
        <f>IF(ISNA(LEN(VLOOKUP(H10,B9:B468,1,FALSE)) &gt; 0),"",LEN(VLOOKUP(H10,B9:B468,1,FALSE)) &gt; 0)</f>
        <v/>
      </c>
      <c r="D10" s="6" t="str">
        <f t="shared" ref="D10:D75" si="1">LEFT(B10,1)</f>
        <v/>
      </c>
      <c r="E10" s="6" t="b">
        <f>IF(ISNA(VLOOKUP(H10,D9:D468,1,FALSE)=H10),FALSE,TRUE)</f>
        <v>0</v>
      </c>
      <c r="F10" s="6">
        <f>IF(OR(A10=TRUE,E10=TRUE,C10=TRUE,LEN(B10)&gt;0),1,0)</f>
        <v>0</v>
      </c>
      <c r="G10" s="418"/>
      <c r="H10" s="590" t="s">
        <v>8</v>
      </c>
      <c r="I10" s="594"/>
      <c r="J10" s="592" t="str">
        <f>VLOOKUP(H10,LNG_EBKP!$S$11:$U$733,3)</f>
        <v>Bauvorbereitung und Bauunterstützung</v>
      </c>
      <c r="K10" s="475"/>
      <c r="L10" s="475"/>
      <c r="M10" s="476"/>
      <c r="N10" s="545"/>
      <c r="O10" s="517"/>
      <c r="P10" s="718"/>
      <c r="Q10" s="699"/>
      <c r="R10" s="477"/>
      <c r="S10" s="478"/>
      <c r="T10" s="479"/>
      <c r="U10" s="736"/>
      <c r="V10" s="419" t="e">
        <f>IF(
OR(LEN(R10)&gt;0, LEN(#REF!)&gt;0, LEN(Q10)&gt;0,LEN(S10)&gt;1),
      IF(OR(LEN(M10)=0, LEN(Q10)=0),1,
          IF(OR(AND(LEN(#REF!)&gt;0, LEN(R10)&gt;0 ),LEN(R10)+LEN(#REF!)=0),0,1)
),
0)</f>
        <v>#REF!</v>
      </c>
      <c r="W10" s="419"/>
      <c r="X10" s="419"/>
      <c r="Y10" s="419" t="e">
        <f>IF(OR(LEN(AF10)&gt;0, LEN(#REF!)&gt;1),1, 0)</f>
        <v>#REF!</v>
      </c>
      <c r="Z10" s="419"/>
      <c r="AA10" s="480" t="str">
        <f>LEFT(H10,1)</f>
        <v>B</v>
      </c>
      <c r="AB10" s="481" t="str">
        <f t="shared" ref="AB10:AB41" si="2">IF(ISBLANK(AA10),"",IF(ISBLANK(I10), "", I10))</f>
        <v/>
      </c>
      <c r="AC10" s="481" t="str">
        <f t="shared" ref="AC10:AC73" si="3">IF(K10="","", K10)</f>
        <v/>
      </c>
      <c r="AD10" s="481" t="str">
        <f t="shared" ref="AD10:AD73" si="4">IF(L10="","", L10)</f>
        <v/>
      </c>
      <c r="AE10" s="352" t="str">
        <f t="shared" ref="AE10:AE73" si="5">IF(M10="","", M10)</f>
        <v/>
      </c>
      <c r="AF10" s="353" t="str">
        <f t="shared" ref="AF10:AF73" si="6">IF(S10="","", S10)</f>
        <v/>
      </c>
      <c r="AG10" s="354" t="str">
        <f t="shared" ref="AG10:AG73" si="7">IF(T10="","", T10)</f>
        <v/>
      </c>
      <c r="AH10" s="354" t="str">
        <f xml:space="preserve"> IF(P10="","",P10)</f>
        <v/>
      </c>
      <c r="AI10" s="354" t="str">
        <f t="shared" ref="AI10:AI73" si="8">IF(R10="","", R10)</f>
        <v/>
      </c>
      <c r="AJ10" s="692"/>
      <c r="AK10" s="420"/>
      <c r="AL10" s="754"/>
      <c r="AM10" s="419" t="e">
        <f>IF(AND(Y10=1, LEN(AL10)=0),1,0)</f>
        <v>#REF!</v>
      </c>
      <c r="AN10" s="419"/>
      <c r="AO10" s="419"/>
      <c r="AP10" s="419"/>
      <c r="CG10" s="421"/>
    </row>
    <row r="11" spans="1:88" s="221" customFormat="1" ht="41.4" hidden="1">
      <c r="A11" s="221" t="b">
        <f xml:space="preserve"> LEN(K11)+ LEN(M11)&gt;0</f>
        <v>0</v>
      </c>
      <c r="B11" s="221" t="str">
        <f t="shared" si="0"/>
        <v/>
      </c>
      <c r="C11" s="221" t="str">
        <f>IF(ISNA(LEN(VLOOKUP(H11,B9:B468,1,FALSE)) &gt; 0),"",LEN(VLOOKUP(H11,B9:B468,1,FALSE)) &gt; 0)</f>
        <v/>
      </c>
      <c r="D11" s="221" t="str">
        <f t="shared" si="1"/>
        <v/>
      </c>
      <c r="E11" s="221" t="b">
        <f>IF(ISNA(VLOOKUP(H11,D9:D468,1,FALSE)=H11),FALSE,TRUE)</f>
        <v>0</v>
      </c>
      <c r="F11" s="221">
        <f>IF(OR(A11=TRUE,E11=TRUE,C11=TRUE,LEN(B11)&gt;0),1,0)</f>
        <v>0</v>
      </c>
      <c r="G11" s="418"/>
      <c r="H11" s="593" t="s">
        <v>9</v>
      </c>
      <c r="I11" s="594" t="str">
        <f>VLOOKUP(H11,LNG_EBKP!$S$11:$U$733,2)</f>
        <v xml:space="preserve">Erschliessung durch Werkleitungen 
</v>
      </c>
      <c r="J11" s="669" t="str">
        <f>VLOOKUP(H11,LNG_EBKP!$S$11:$U$733,3)</f>
        <v>Erschliessung des Bauwerks durch Werkleitungen bis Hausanschluss, einschliesslich Grundstückserschliessung</v>
      </c>
      <c r="K11" s="340"/>
      <c r="L11" s="340"/>
      <c r="M11" s="341"/>
      <c r="N11" s="546"/>
      <c r="O11" s="518">
        <v>45</v>
      </c>
      <c r="P11" s="719" t="str">
        <f>IF(N11+O11 = O11,"",N11+O11)</f>
        <v/>
      </c>
      <c r="Q11" s="700"/>
      <c r="R11" s="449"/>
      <c r="S11" s="449"/>
      <c r="T11" s="473"/>
      <c r="U11" s="737"/>
      <c r="V11" s="419" t="e">
        <f>IF(
OR(LEN(R11)&gt;0, LEN(#REF!)&gt;0, LEN(O11)&gt;0,LEN(S11)&gt;1),
      IF(OR(LEN(M11)=0, LEN(O11)=0),1,
          IF(OR(AND(LEN(#REF!)&gt;0, LEN(R11)&gt;0 ),LEN(R11)+LEN(#REF!)=0),0,1)
),
0)</f>
        <v>#REF!</v>
      </c>
      <c r="W11" s="419"/>
      <c r="X11" s="419"/>
      <c r="Y11" s="419" t="e">
        <f>IF(OR(LEN(AF11)&gt;0, LEN(#REF!)&gt;1),1, 0)</f>
        <v>#REF!</v>
      </c>
      <c r="Z11" s="419"/>
      <c r="AA11" s="422" t="str">
        <f t="shared" ref="AA11:AA42" si="9">LEFT(H11,2)</f>
        <v>B0</v>
      </c>
      <c r="AB11" s="423" t="str">
        <f t="shared" si="2"/>
        <v xml:space="preserve">Erschliessung durch Werkleitungen 
</v>
      </c>
      <c r="AC11" s="423" t="str">
        <f t="shared" si="3"/>
        <v/>
      </c>
      <c r="AD11" s="423" t="str">
        <f t="shared" si="4"/>
        <v/>
      </c>
      <c r="AE11" s="355" t="str">
        <f t="shared" si="5"/>
        <v/>
      </c>
      <c r="AF11" s="356" t="str">
        <f t="shared" si="6"/>
        <v/>
      </c>
      <c r="AG11" s="357" t="str">
        <f t="shared" si="7"/>
        <v/>
      </c>
      <c r="AH11" s="357" t="str">
        <f t="shared" ref="AH11:AH74" si="10" xml:space="preserve"> IF(P11="","",P11)</f>
        <v/>
      </c>
      <c r="AI11" s="357" t="str">
        <f t="shared" si="8"/>
        <v/>
      </c>
      <c r="AJ11" s="510" t="s">
        <v>10</v>
      </c>
      <c r="AK11" s="753" t="s">
        <v>11</v>
      </c>
      <c r="AL11" s="751"/>
      <c r="AM11" s="419"/>
      <c r="AN11" s="419"/>
      <c r="AO11" s="419"/>
      <c r="AP11" s="419"/>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421"/>
      <c r="CH11" s="6"/>
      <c r="CI11" s="6"/>
      <c r="CJ11" s="6"/>
    </row>
    <row r="12" spans="1:88" s="221" customFormat="1" ht="41.4" hidden="1">
      <c r="A12" s="221" t="b">
        <f t="shared" ref="A12:A13" si="11" xml:space="preserve"> LEN(K12)+ LEN(M12)&gt;0</f>
        <v>0</v>
      </c>
      <c r="B12" s="221" t="str">
        <f t="shared" ref="B12:B13" si="12">IF(LEN(H12)&gt;2,IF(A12=TRUE,LEFT(H12,LEN(H12)-2),""),"")</f>
        <v/>
      </c>
      <c r="C12" s="221" t="str">
        <f t="shared" ref="C12:C13" si="13">IF(ISNA(LEN(VLOOKUP(H12,B7:B466,1,FALSE)) &gt; 0),"",LEN(VLOOKUP(H12,B7:B466,1,FALSE)) &gt; 0)</f>
        <v/>
      </c>
      <c r="D12" s="221" t="str">
        <f t="shared" ref="D12:D13" si="14">LEFT(B12,1)</f>
        <v/>
      </c>
      <c r="E12" s="221" t="b">
        <f t="shared" ref="E12:E13" si="15">IF(ISNA(VLOOKUP(H12,D7:D466,1,FALSE)=H12),FALSE,TRUE)</f>
        <v>0</v>
      </c>
      <c r="F12" s="221">
        <f>IF(OR(A12=TRUE,E12=TRUE,C12=TRUE,LEN(B12)&gt;0),1,0)</f>
        <v>0</v>
      </c>
      <c r="G12" s="418"/>
      <c r="H12" s="623" t="s">
        <v>12</v>
      </c>
      <c r="I12" s="596" t="str">
        <f>VLOOKUP(H12,LNG_EBKP!$S$11:$U$733,2)</f>
        <v>Starkstromleitung</v>
      </c>
      <c r="J12" s="595" t="str">
        <f>VLOOKUP(H12,LNG_EBKP!$S$11:$U$733,3)</f>
        <v>Erschliessung des Bauwerks durch Starkstromleitungen bis Hausanschluss, einschliesslich Grundstückserschliessung</v>
      </c>
      <c r="K12" s="340"/>
      <c r="L12" s="340"/>
      <c r="M12" s="341"/>
      <c r="N12" s="546"/>
      <c r="O12" s="518">
        <v>45</v>
      </c>
      <c r="P12" s="719" t="str">
        <f t="shared" ref="P12:P75" si="16">IF(N12+O12 = O12,"",N12+O12)</f>
        <v/>
      </c>
      <c r="Q12" s="700"/>
      <c r="R12" s="473"/>
      <c r="S12" s="449"/>
      <c r="T12" s="473"/>
      <c r="U12" s="737"/>
      <c r="V12" s="419"/>
      <c r="W12" s="419"/>
      <c r="X12" s="419"/>
      <c r="Y12" s="419"/>
      <c r="Z12" s="419"/>
      <c r="AA12" s="422" t="str">
        <f t="shared" si="9"/>
        <v>B0</v>
      </c>
      <c r="AB12" s="423" t="str">
        <f t="shared" si="2"/>
        <v>Starkstromleitung</v>
      </c>
      <c r="AC12" s="423" t="str">
        <f t="shared" si="3"/>
        <v/>
      </c>
      <c r="AD12" s="423" t="str">
        <f t="shared" si="4"/>
        <v/>
      </c>
      <c r="AE12" s="355" t="str">
        <f t="shared" si="5"/>
        <v/>
      </c>
      <c r="AF12" s="356" t="str">
        <f t="shared" si="6"/>
        <v/>
      </c>
      <c r="AG12" s="357" t="str">
        <f t="shared" si="7"/>
        <v/>
      </c>
      <c r="AH12" s="357" t="str">
        <f t="shared" si="10"/>
        <v/>
      </c>
      <c r="AI12" s="357" t="str">
        <f t="shared" si="8"/>
        <v/>
      </c>
      <c r="AJ12" s="510"/>
      <c r="AK12" s="753"/>
      <c r="AL12" s="751"/>
      <c r="AM12" s="419"/>
      <c r="AN12" s="419"/>
      <c r="AO12" s="419"/>
      <c r="AP12" s="419"/>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421"/>
      <c r="CH12" s="6"/>
      <c r="CI12" s="6"/>
      <c r="CJ12" s="6"/>
    </row>
    <row r="13" spans="1:88" s="221" customFormat="1" ht="41.4" hidden="1">
      <c r="A13" s="221" t="b">
        <f t="shared" si="11"/>
        <v>0</v>
      </c>
      <c r="B13" s="221" t="str">
        <f t="shared" si="12"/>
        <v/>
      </c>
      <c r="C13" s="221" t="str">
        <f t="shared" si="13"/>
        <v/>
      </c>
      <c r="D13" s="221" t="str">
        <f t="shared" si="14"/>
        <v/>
      </c>
      <c r="E13" s="221" t="b">
        <f t="shared" si="15"/>
        <v>0</v>
      </c>
      <c r="F13" s="221">
        <f t="shared" ref="F13" si="17">IF(OR(A13=TRUE,E13=TRUE,C13=TRUE,LEN(B13)&gt;0),1,0)</f>
        <v>0</v>
      </c>
      <c r="G13" s="418"/>
      <c r="H13" s="623" t="s">
        <v>13</v>
      </c>
      <c r="I13" s="596" t="str">
        <f>VLOOKUP(H13,LNG_EBKP!$S$11:$U$733,2)</f>
        <v>Schwachstromleitung</v>
      </c>
      <c r="J13" s="595" t="str">
        <f>VLOOKUP(H13,LNG_EBKP!$S$11:$U$733,3)</f>
        <v>Erschliessung des Bauwerks durch Schwachstromleitungen bis Hausanschluss, einschliesslich Grundstückserschliessung</v>
      </c>
      <c r="K13" s="340"/>
      <c r="L13" s="340"/>
      <c r="M13" s="341"/>
      <c r="N13" s="546"/>
      <c r="O13" s="518">
        <v>45</v>
      </c>
      <c r="P13" s="719" t="str">
        <f t="shared" si="16"/>
        <v/>
      </c>
      <c r="Q13" s="700"/>
      <c r="R13" s="473"/>
      <c r="S13" s="449"/>
      <c r="T13" s="473"/>
      <c r="U13" s="737"/>
      <c r="V13" s="419"/>
      <c r="W13" s="419"/>
      <c r="X13" s="419"/>
      <c r="Y13" s="419"/>
      <c r="Z13" s="419"/>
      <c r="AA13" s="422" t="str">
        <f t="shared" si="9"/>
        <v>B0</v>
      </c>
      <c r="AB13" s="423" t="str">
        <f t="shared" si="2"/>
        <v>Schwachstromleitung</v>
      </c>
      <c r="AC13" s="423" t="str">
        <f t="shared" si="3"/>
        <v/>
      </c>
      <c r="AD13" s="423" t="str">
        <f t="shared" si="4"/>
        <v/>
      </c>
      <c r="AE13" s="355" t="str">
        <f t="shared" si="5"/>
        <v/>
      </c>
      <c r="AF13" s="356" t="str">
        <f t="shared" si="6"/>
        <v/>
      </c>
      <c r="AG13" s="357" t="str">
        <f t="shared" si="7"/>
        <v/>
      </c>
      <c r="AH13" s="357" t="str">
        <f t="shared" si="10"/>
        <v/>
      </c>
      <c r="AI13" s="357" t="str">
        <f t="shared" si="8"/>
        <v/>
      </c>
      <c r="AJ13" s="510"/>
      <c r="AK13" s="753"/>
      <c r="AL13" s="751"/>
      <c r="AM13" s="419"/>
      <c r="AN13" s="419"/>
      <c r="AO13" s="419"/>
      <c r="AP13" s="419"/>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421"/>
      <c r="CH13" s="6"/>
      <c r="CI13" s="6"/>
      <c r="CJ13" s="6"/>
    </row>
    <row r="14" spans="1:88" s="221" customFormat="1" ht="41.4" hidden="1">
      <c r="A14" s="221" t="b">
        <f xml:space="preserve"> LEN(K14)+ LEN(M14)&gt;0</f>
        <v>0</v>
      </c>
      <c r="B14" s="221" t="str">
        <f t="shared" si="0"/>
        <v/>
      </c>
      <c r="C14" s="221" t="str">
        <f>IF(ISNA(LEN(VLOOKUP(H14,B9:B468,1,FALSE)) &gt; 0),"",LEN(VLOOKUP(H14,B9:B468,1,FALSE)) &gt; 0)</f>
        <v/>
      </c>
      <c r="D14" s="221" t="str">
        <f t="shared" si="1"/>
        <v/>
      </c>
      <c r="E14" s="221" t="b">
        <f>IF(ISNA(VLOOKUP(H14,D9:D468,1,FALSE)=H14),FALSE,TRUE)</f>
        <v>0</v>
      </c>
      <c r="F14" s="221">
        <f t="shared" ref="F14:F77" si="18">IF(OR(A14=TRUE,E14=TRUE,C14=TRUE,LEN(B14)&gt;0),1,0)</f>
        <v>0</v>
      </c>
      <c r="G14" s="418"/>
      <c r="H14" s="623" t="s">
        <v>14</v>
      </c>
      <c r="I14" s="596" t="str">
        <f>VLOOKUP(H14,LNG_EBKP!$S$11:$U$733,2)</f>
        <v>Fernwärmeleitung</v>
      </c>
      <c r="J14" s="595" t="str">
        <f>VLOOKUP(H14,LNG_EBKP!$S$11:$U$733,3)</f>
        <v>Erschliessung des Bauwerks durch Heizungsleitungen bis Hausanschluss, einschliesslich Grundstückserschliessung</v>
      </c>
      <c r="K14" s="340"/>
      <c r="L14" s="340"/>
      <c r="M14" s="341"/>
      <c r="N14" s="546"/>
      <c r="O14" s="518">
        <v>45</v>
      </c>
      <c r="P14" s="719" t="str">
        <f t="shared" si="16"/>
        <v/>
      </c>
      <c r="R14" s="448"/>
      <c r="S14" s="449"/>
      <c r="T14" s="450"/>
      <c r="U14" s="737"/>
      <c r="V14" s="419" t="e">
        <f>IF(
OR(LEN(R14)&gt;0, LEN(#REF!)&gt;0, LEN(Q14)&gt;0,LEN(S14)&gt;1),
      IF(OR(LEN(M14)=0, LEN(Q14)=0),1,
          IF(OR(AND(LEN(#REF!)&gt;0, LEN(R14)&gt;0 ),LEN(R14)+LEN(#REF!)=0),0,1)
),
0)</f>
        <v>#REF!</v>
      </c>
      <c r="W14" s="419"/>
      <c r="X14" s="419"/>
      <c r="Y14" s="419" t="e">
        <f>IF(OR(LEN(AF14)&gt;0, LEN(#REF!)&gt;1),1, 0)</f>
        <v>#REF!</v>
      </c>
      <c r="Z14" s="419"/>
      <c r="AA14" s="422" t="str">
        <f t="shared" si="9"/>
        <v>B0</v>
      </c>
      <c r="AB14" s="423" t="str">
        <f t="shared" si="2"/>
        <v>Fernwärmeleitung</v>
      </c>
      <c r="AC14" s="423" t="str">
        <f t="shared" si="3"/>
        <v/>
      </c>
      <c r="AD14" s="423" t="str">
        <f t="shared" si="4"/>
        <v/>
      </c>
      <c r="AE14" s="355" t="str">
        <f t="shared" si="5"/>
        <v/>
      </c>
      <c r="AF14" s="356" t="str">
        <f t="shared" si="6"/>
        <v/>
      </c>
      <c r="AG14" s="357" t="str">
        <f t="shared" si="7"/>
        <v/>
      </c>
      <c r="AH14" s="357" t="str">
        <f t="shared" si="10"/>
        <v/>
      </c>
      <c r="AI14" s="357" t="str">
        <f t="shared" si="8"/>
        <v/>
      </c>
      <c r="AJ14" s="510"/>
      <c r="AK14" s="695"/>
      <c r="AL14" s="751"/>
      <c r="AM14" s="419" t="e">
        <f t="shared" ref="AM14:AM77" si="19">IF(AND(Y14=1, OR(LEN(AL14)=0, LEN(AJ14)=0)),1,0)</f>
        <v>#REF!</v>
      </c>
      <c r="AN14" s="419"/>
      <c r="AO14" s="419"/>
      <c r="AP14" s="419"/>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421"/>
      <c r="CH14" s="6"/>
      <c r="CI14" s="6"/>
      <c r="CJ14" s="6"/>
    </row>
    <row r="15" spans="1:88" s="221" customFormat="1" ht="41.4" hidden="1">
      <c r="A15" s="221" t="b">
        <f t="shared" ref="A15:A77" si="20" xml:space="preserve"> LEN(K15)+ LEN(M15)&gt;0</f>
        <v>0</v>
      </c>
      <c r="B15" s="221" t="str">
        <f t="shared" si="0"/>
        <v/>
      </c>
      <c r="C15" s="221" t="str">
        <f>IF(ISNA(LEN(VLOOKUP(H15,B9:B468,1,FALSE)) &gt; 0),"",LEN(VLOOKUP(H15,B9:B468,1,FALSE)) &gt; 0)</f>
        <v/>
      </c>
      <c r="D15" s="221" t="str">
        <f t="shared" si="1"/>
        <v/>
      </c>
      <c r="E15" s="221" t="b">
        <f>IF(ISNA(VLOOKUP(H15,D9:D468,1,FALSE)=H15),FALSE,TRUE)</f>
        <v>0</v>
      </c>
      <c r="F15" s="221">
        <f t="shared" si="18"/>
        <v>0</v>
      </c>
      <c r="G15" s="418"/>
      <c r="H15" s="623" t="s">
        <v>15</v>
      </c>
      <c r="I15" s="596" t="str">
        <f>VLOOKUP(H15,LNG_EBKP!$S$11:$U$733,2)</f>
        <v>Fernkälteleitung</v>
      </c>
      <c r="J15" s="595" t="str">
        <f>VLOOKUP(H15,LNG_EBKP!$S$11:$U$733,3)</f>
        <v>Erschliessung des Bauwerks durch Kälteleitungen bis Hausanschluss, einschliesslich Grundstückserschliessung</v>
      </c>
      <c r="K15" s="340"/>
      <c r="L15" s="340"/>
      <c r="M15" s="341"/>
      <c r="N15" s="546"/>
      <c r="O15" s="518">
        <v>45</v>
      </c>
      <c r="P15" s="719" t="str">
        <f t="shared" si="16"/>
        <v/>
      </c>
      <c r="Q15" s="701"/>
      <c r="R15" s="448"/>
      <c r="S15" s="449"/>
      <c r="T15" s="450"/>
      <c r="U15" s="737"/>
      <c r="V15" s="419" t="e">
        <f>IF(
OR(LEN(R15)&gt;0, LEN(#REF!)&gt;0, LEN(Q15)&gt;0,LEN(S15)&gt;1),
      IF(OR(LEN(M15)=0, LEN(Q15)=0),1,
          IF(OR(AND(LEN(#REF!)&gt;0, LEN(R15)&gt;0 ),LEN(R15)+LEN(#REF!)=0),0,1)
),
0)</f>
        <v>#REF!</v>
      </c>
      <c r="W15" s="419"/>
      <c r="X15" s="419"/>
      <c r="Y15" s="419" t="e">
        <f>IF(OR(LEN(AF15)&gt;0, LEN(#REF!)&gt;1),1, 0)</f>
        <v>#REF!</v>
      </c>
      <c r="Z15" s="419"/>
      <c r="AA15" s="422" t="str">
        <f t="shared" si="9"/>
        <v>B0</v>
      </c>
      <c r="AB15" s="423" t="str">
        <f t="shared" si="2"/>
        <v>Fernkälteleitung</v>
      </c>
      <c r="AC15" s="423" t="str">
        <f t="shared" si="3"/>
        <v/>
      </c>
      <c r="AD15" s="423" t="str">
        <f t="shared" si="4"/>
        <v/>
      </c>
      <c r="AE15" s="355" t="str">
        <f t="shared" si="5"/>
        <v/>
      </c>
      <c r="AF15" s="356" t="str">
        <f t="shared" si="6"/>
        <v/>
      </c>
      <c r="AG15" s="357" t="str">
        <f t="shared" si="7"/>
        <v/>
      </c>
      <c r="AH15" s="357" t="str">
        <f t="shared" si="10"/>
        <v/>
      </c>
      <c r="AI15" s="357" t="str">
        <f t="shared" si="8"/>
        <v/>
      </c>
      <c r="AJ15" s="510"/>
      <c r="AK15" s="695"/>
      <c r="AL15" s="751"/>
      <c r="AM15" s="419" t="e">
        <f t="shared" si="19"/>
        <v>#REF!</v>
      </c>
      <c r="AN15" s="419"/>
      <c r="AO15" s="419"/>
      <c r="AP15" s="419"/>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421"/>
      <c r="CH15" s="6"/>
      <c r="CI15" s="6"/>
      <c r="CJ15" s="6"/>
    </row>
    <row r="16" spans="1:88" s="221" customFormat="1" ht="41.4" hidden="1">
      <c r="A16" s="221" t="b">
        <f t="shared" si="20"/>
        <v>0</v>
      </c>
      <c r="B16" s="221" t="str">
        <f t="shared" si="0"/>
        <v/>
      </c>
      <c r="C16" s="221" t="str">
        <f>IF(ISNA(LEN(VLOOKUP(H16,B9:B468,1,FALSE)) &gt; 0),"",LEN(VLOOKUP(H16,B9:B468,1,FALSE)) &gt; 0)</f>
        <v/>
      </c>
      <c r="D16" s="221" t="str">
        <f t="shared" si="1"/>
        <v/>
      </c>
      <c r="E16" s="221" t="b">
        <f>IF(ISNA(VLOOKUP(H16,D9:D468,1,FALSE)=H16),FALSE,TRUE)</f>
        <v>0</v>
      </c>
      <c r="F16" s="221">
        <f t="shared" si="18"/>
        <v>0</v>
      </c>
      <c r="G16" s="418"/>
      <c r="H16" s="623" t="s">
        <v>16</v>
      </c>
      <c r="I16" s="596" t="str">
        <f>VLOOKUP(H16,LNG_EBKP!$S$11:$U$733,2)</f>
        <v>Wasserleitung</v>
      </c>
      <c r="J16" s="595" t="str">
        <f>VLOOKUP(H16,LNG_EBKP!$S$11:$U$733,3)</f>
        <v>Erschliessung des Bauwerks durch Wasserleitungen bis Hausanschluss, einschliesslich Grundstückserschliessung</v>
      </c>
      <c r="K16" s="340"/>
      <c r="L16" s="340"/>
      <c r="M16" s="341"/>
      <c r="N16" s="546"/>
      <c r="O16" s="519">
        <v>45</v>
      </c>
      <c r="P16" s="719" t="str">
        <f t="shared" si="16"/>
        <v/>
      </c>
      <c r="Q16" s="701"/>
      <c r="R16" s="448"/>
      <c r="S16" s="449"/>
      <c r="T16" s="450"/>
      <c r="U16" s="737"/>
      <c r="V16" s="419" t="e">
        <f>IF(
OR(LEN(R16)&gt;0, LEN(#REF!)&gt;0, LEN(Q16)&gt;0,LEN(S16)&gt;1),
      IF(OR(LEN(M16)=0, LEN(Q16)=0),1,
          IF(OR(AND(LEN(#REF!)&gt;0, LEN(R16)&gt;0 ),LEN(R16)+LEN(#REF!)=0),0,1)
),
0)</f>
        <v>#REF!</v>
      </c>
      <c r="W16" s="419"/>
      <c r="X16" s="419"/>
      <c r="Y16" s="419" t="e">
        <f>IF(OR(LEN(AF16)&gt;0, LEN(#REF!)&gt;1),1, 0)</f>
        <v>#REF!</v>
      </c>
      <c r="Z16" s="419"/>
      <c r="AA16" s="422" t="str">
        <f t="shared" si="9"/>
        <v>B0</v>
      </c>
      <c r="AB16" s="423" t="str">
        <f t="shared" si="2"/>
        <v>Wasserleitung</v>
      </c>
      <c r="AC16" s="423" t="str">
        <f t="shared" si="3"/>
        <v/>
      </c>
      <c r="AD16" s="423" t="str">
        <f t="shared" si="4"/>
        <v/>
      </c>
      <c r="AE16" s="355" t="str">
        <f t="shared" si="5"/>
        <v/>
      </c>
      <c r="AF16" s="356" t="str">
        <f t="shared" si="6"/>
        <v/>
      </c>
      <c r="AG16" s="357" t="str">
        <f t="shared" si="7"/>
        <v/>
      </c>
      <c r="AH16" s="357" t="str">
        <f t="shared" si="10"/>
        <v/>
      </c>
      <c r="AI16" s="357" t="str">
        <f t="shared" si="8"/>
        <v/>
      </c>
      <c r="AJ16" s="510"/>
      <c r="AK16" s="695"/>
      <c r="AL16" s="751"/>
      <c r="AM16" s="419" t="e">
        <f t="shared" si="19"/>
        <v>#REF!</v>
      </c>
      <c r="AN16" s="419"/>
      <c r="AO16" s="419"/>
      <c r="AP16" s="419"/>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row>
    <row r="17" spans="1:88" s="221" customFormat="1" ht="55.2" hidden="1">
      <c r="A17" s="221" t="b">
        <f t="shared" si="20"/>
        <v>0</v>
      </c>
      <c r="B17" s="221" t="str">
        <f t="shared" si="0"/>
        <v/>
      </c>
      <c r="C17" s="221" t="str">
        <f>IF(ISNA(LEN(VLOOKUP(H17,B9:B468,1,FALSE)) &gt; 0),"",LEN(VLOOKUP(H17,B9:B468,1,FALSE)) &gt; 0)</f>
        <v/>
      </c>
      <c r="D17" s="221" t="str">
        <f t="shared" si="1"/>
        <v/>
      </c>
      <c r="E17" s="221" t="b">
        <f>IF(ISNA(VLOOKUP(H17,D9:D468,1,FALSE)=H17),FALSE,TRUE)</f>
        <v>0</v>
      </c>
      <c r="F17" s="221">
        <f t="shared" si="18"/>
        <v>0</v>
      </c>
      <c r="G17" s="418"/>
      <c r="H17" s="623" t="s">
        <v>17</v>
      </c>
      <c r="I17" s="596" t="str">
        <f>VLOOKUP(H17,LNG_EBKP!$S$11:$U$733,2)</f>
        <v>Schmutzwasserleitung</v>
      </c>
      <c r="J17" s="595" t="str">
        <f>VLOOKUP(H17,LNG_EBKP!$S$11:$U$733,3)</f>
        <v>Erschliessung des Grundstücks und der darauf befindlichen Bauwerke durch Schmutzwasserleitungen bis Hausanschluss, einschliesslich  Grundstückserschliessung</v>
      </c>
      <c r="K17" s="340"/>
      <c r="L17" s="340"/>
      <c r="M17" s="341"/>
      <c r="N17" s="546"/>
      <c r="O17" s="519">
        <v>45</v>
      </c>
      <c r="P17" s="719" t="str">
        <f t="shared" si="16"/>
        <v/>
      </c>
      <c r="Q17" s="701"/>
      <c r="R17" s="448"/>
      <c r="S17" s="449"/>
      <c r="T17" s="450"/>
      <c r="U17" s="737"/>
      <c r="V17" s="419" t="e">
        <f>IF(
OR(LEN(R17)&gt;0, LEN(#REF!)&gt;0, LEN(Q17)&gt;0,LEN(S17)&gt;1),
      IF(OR(LEN(M17)=0, LEN(Q17)=0),1,
          IF(OR(AND(LEN(#REF!)&gt;0, LEN(R17)&gt;0 ),LEN(R17)+LEN(#REF!)=0),0,1)
),
0)</f>
        <v>#REF!</v>
      </c>
      <c r="W17" s="419"/>
      <c r="X17" s="419"/>
      <c r="Y17" s="419" t="e">
        <f>IF(OR(LEN(AF17)&gt;0, LEN(#REF!)&gt;1),1, 0)</f>
        <v>#REF!</v>
      </c>
      <c r="Z17" s="419"/>
      <c r="AA17" s="422" t="str">
        <f t="shared" si="9"/>
        <v>B0</v>
      </c>
      <c r="AB17" s="423" t="str">
        <f t="shared" si="2"/>
        <v>Schmutzwasserleitung</v>
      </c>
      <c r="AC17" s="423" t="str">
        <f t="shared" si="3"/>
        <v/>
      </c>
      <c r="AD17" s="423" t="str">
        <f t="shared" si="4"/>
        <v/>
      </c>
      <c r="AE17" s="355" t="str">
        <f t="shared" si="5"/>
        <v/>
      </c>
      <c r="AF17" s="356" t="str">
        <f t="shared" si="6"/>
        <v/>
      </c>
      <c r="AG17" s="357" t="str">
        <f t="shared" si="7"/>
        <v/>
      </c>
      <c r="AH17" s="357" t="str">
        <f t="shared" si="10"/>
        <v/>
      </c>
      <c r="AI17" s="357" t="str">
        <f t="shared" si="8"/>
        <v/>
      </c>
      <c r="AJ17" s="510"/>
      <c r="AK17" s="695"/>
      <c r="AL17" s="751"/>
      <c r="AM17" s="419" t="e">
        <f t="shared" si="19"/>
        <v>#REF!</v>
      </c>
      <c r="AN17" s="419"/>
      <c r="AO17" s="419"/>
      <c r="AP17" s="419"/>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row>
    <row r="18" spans="1:88" s="221" customFormat="1" ht="55.2" hidden="1">
      <c r="A18" s="221" t="b">
        <f t="shared" si="20"/>
        <v>0</v>
      </c>
      <c r="B18" s="221" t="str">
        <f t="shared" si="0"/>
        <v/>
      </c>
      <c r="C18" s="221" t="str">
        <f>IF(ISNA(LEN(VLOOKUP(H18,B9:B468,1,FALSE)) &gt; 0),"",LEN(VLOOKUP(H18,B9:B468,1,FALSE)) &gt; 0)</f>
        <v/>
      </c>
      <c r="D18" s="221" t="str">
        <f t="shared" si="1"/>
        <v/>
      </c>
      <c r="E18" s="221" t="b">
        <f>IF(ISNA(VLOOKUP(H18,D9:D468,1,FALSE)=H18),FALSE,TRUE)</f>
        <v>0</v>
      </c>
      <c r="F18" s="221">
        <f t="shared" si="18"/>
        <v>0</v>
      </c>
      <c r="G18" s="418"/>
      <c r="H18" s="623" t="s">
        <v>18</v>
      </c>
      <c r="I18" s="596" t="str">
        <f>VLOOKUP(H18,LNG_EBKP!$S$11:$U$733,2)</f>
        <v>Regenwasserleitung</v>
      </c>
      <c r="J18" s="595" t="str">
        <f>VLOOKUP(H18,LNG_EBKP!$S$11:$U$733,3)</f>
        <v>Erschliessung des Grundstücks und der darauf befindlichen Bauwerke durch Regenwasserleitungen bis Hausanschluss, einschliesslich  Grundstückserschliessung</v>
      </c>
      <c r="K18" s="340"/>
      <c r="L18" s="340"/>
      <c r="M18" s="341"/>
      <c r="N18" s="546"/>
      <c r="O18" s="519">
        <v>45</v>
      </c>
      <c r="P18" s="719" t="str">
        <f t="shared" si="16"/>
        <v/>
      </c>
      <c r="Q18" s="701"/>
      <c r="R18" s="448"/>
      <c r="S18" s="449"/>
      <c r="T18" s="450"/>
      <c r="U18" s="737"/>
      <c r="V18" s="419" t="e">
        <f>IF(
OR(LEN(R18)&gt;0, LEN(#REF!)&gt;0, LEN(Q18)&gt;0,LEN(S18)&gt;1),
      IF(OR(LEN(M18)=0, LEN(Q18)=0),1,
          IF(OR(AND(LEN(#REF!)&gt;0, LEN(R18)&gt;0 ),LEN(R18)+LEN(#REF!)=0),0,1)
),
0)</f>
        <v>#REF!</v>
      </c>
      <c r="W18" s="419"/>
      <c r="X18" s="419"/>
      <c r="Y18" s="419" t="e">
        <f>IF(OR(LEN(AF18)&gt;0, LEN(#REF!)&gt;1),1, 0)</f>
        <v>#REF!</v>
      </c>
      <c r="Z18" s="419"/>
      <c r="AA18" s="422" t="str">
        <f t="shared" si="9"/>
        <v>B0</v>
      </c>
      <c r="AB18" s="423" t="str">
        <f t="shared" si="2"/>
        <v>Regenwasserleitung</v>
      </c>
      <c r="AC18" s="423" t="str">
        <f t="shared" si="3"/>
        <v/>
      </c>
      <c r="AD18" s="423" t="str">
        <f t="shared" si="4"/>
        <v/>
      </c>
      <c r="AE18" s="355" t="str">
        <f t="shared" si="5"/>
        <v/>
      </c>
      <c r="AF18" s="356" t="str">
        <f t="shared" si="6"/>
        <v/>
      </c>
      <c r="AG18" s="357" t="str">
        <f t="shared" si="7"/>
        <v/>
      </c>
      <c r="AH18" s="357" t="str">
        <f t="shared" si="10"/>
        <v/>
      </c>
      <c r="AI18" s="357" t="str">
        <f t="shared" si="8"/>
        <v/>
      </c>
      <c r="AJ18" s="510"/>
      <c r="AK18" s="695"/>
      <c r="AL18" s="751"/>
      <c r="AM18" s="419" t="e">
        <f t="shared" si="19"/>
        <v>#REF!</v>
      </c>
      <c r="AN18" s="419"/>
      <c r="AO18" s="419"/>
      <c r="AP18" s="419"/>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row>
    <row r="19" spans="1:88" s="221" customFormat="1" ht="42" hidden="1" thickBot="1">
      <c r="A19" s="221" t="b">
        <f t="shared" si="20"/>
        <v>0</v>
      </c>
      <c r="B19" s="221" t="str">
        <f t="shared" si="0"/>
        <v/>
      </c>
      <c r="C19" s="221" t="str">
        <f>IF(ISNA(LEN(VLOOKUP(H19,B9:B468,1,FALSE)) &gt; 0),"",LEN(VLOOKUP(H19,B9:B468,1,FALSE)) &gt; 0)</f>
        <v/>
      </c>
      <c r="D19" s="221" t="str">
        <f t="shared" si="1"/>
        <v/>
      </c>
      <c r="E19" s="221" t="b">
        <f>IF(ISNA(VLOOKUP(H19,D9:D468,1,FALSE)=H19),FALSE,TRUE)</f>
        <v>0</v>
      </c>
      <c r="F19" s="221">
        <f t="shared" si="18"/>
        <v>0</v>
      </c>
      <c r="G19" s="418"/>
      <c r="H19" s="624" t="s">
        <v>19</v>
      </c>
      <c r="I19" s="597" t="str">
        <f>VLOOKUP(H19,LNG_EBKP!$S$11:$U$733,2)</f>
        <v>Gasleitung</v>
      </c>
      <c r="J19" s="598" t="str">
        <f>VLOOKUP(H19,LNG_EBKP!$S$11:$U$733,3)</f>
        <v>Erschliessung des Bauwerks durch Gasleitungen bis Hausanschluss, einschliesslich Grundstückserschliessung</v>
      </c>
      <c r="K19" s="342"/>
      <c r="L19" s="342"/>
      <c r="M19" s="343"/>
      <c r="N19" s="546"/>
      <c r="O19" s="520">
        <v>45</v>
      </c>
      <c r="P19" s="720" t="str">
        <f t="shared" si="16"/>
        <v/>
      </c>
      <c r="Q19" s="702"/>
      <c r="R19" s="451"/>
      <c r="S19" s="452"/>
      <c r="T19" s="453"/>
      <c r="U19" s="738"/>
      <c r="V19" s="419" t="e">
        <f>IF(
OR(LEN(R19)&gt;0, LEN(#REF!)&gt;0, LEN(Q19)&gt;0,LEN(S19)&gt;1),
      IF(OR(LEN(M19)=0, LEN(Q19)=0),1,
          IF(OR(AND(LEN(#REF!)&gt;0, LEN(R19)&gt;0 ),LEN(R19)+LEN(#REF!)=0),0,1)
),
0)</f>
        <v>#REF!</v>
      </c>
      <c r="W19" s="419"/>
      <c r="X19" s="419"/>
      <c r="Y19" s="419" t="e">
        <f>IF(OR(LEN(AF19)&gt;0, LEN(#REF!)&gt;1),1, 0)</f>
        <v>#REF!</v>
      </c>
      <c r="Z19" s="419"/>
      <c r="AA19" s="424" t="str">
        <f t="shared" si="9"/>
        <v>B0</v>
      </c>
      <c r="AB19" s="425" t="str">
        <f t="shared" si="2"/>
        <v>Gasleitung</v>
      </c>
      <c r="AC19" s="425" t="str">
        <f t="shared" si="3"/>
        <v/>
      </c>
      <c r="AD19" s="425" t="str">
        <f t="shared" si="4"/>
        <v/>
      </c>
      <c r="AE19" s="358" t="str">
        <f t="shared" si="5"/>
        <v/>
      </c>
      <c r="AF19" s="359" t="str">
        <f t="shared" si="6"/>
        <v/>
      </c>
      <c r="AG19" s="360" t="str">
        <f t="shared" si="7"/>
        <v/>
      </c>
      <c r="AH19" s="360" t="str">
        <f t="shared" si="10"/>
        <v/>
      </c>
      <c r="AI19" s="360" t="str">
        <f t="shared" si="8"/>
        <v/>
      </c>
      <c r="AJ19" s="693"/>
      <c r="AK19" s="696"/>
      <c r="AL19" s="751"/>
      <c r="AM19" s="419" t="e">
        <f t="shared" si="19"/>
        <v>#REF!</v>
      </c>
      <c r="AN19" s="419"/>
      <c r="AO19" s="419"/>
      <c r="AP19" s="419"/>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row>
    <row r="20" spans="1:88" s="6" customFormat="1" ht="13.8" hidden="1">
      <c r="A20" s="6" t="b">
        <f t="shared" si="20"/>
        <v>0</v>
      </c>
      <c r="B20" s="6" t="str">
        <f t="shared" si="0"/>
        <v/>
      </c>
      <c r="C20" s="6" t="str">
        <f>IF(ISNA(LEN(VLOOKUP(H20,B9:B468,1,FALSE)) &gt; 0),"",LEN(VLOOKUP(H20,B9:B468,1,FALSE)) &gt; 0)</f>
        <v/>
      </c>
      <c r="D20" s="6" t="str">
        <f t="shared" si="1"/>
        <v/>
      </c>
      <c r="E20" s="6" t="b">
        <f>IF(ISNA(VLOOKUP(H20,D9:D468,1,FALSE)=H20),FALSE,TRUE)</f>
        <v>0</v>
      </c>
      <c r="F20" s="6">
        <f t="shared" si="18"/>
        <v>0</v>
      </c>
      <c r="G20" s="418"/>
      <c r="H20" s="590" t="s">
        <v>20</v>
      </c>
      <c r="I20" s="591" t="str">
        <f>VLOOKUP(H20,LNG_EBKP!$S$11:$U$733,2)</f>
        <v>Konstruktion Gebäude</v>
      </c>
      <c r="J20" s="592" t="str">
        <f>VLOOKUP(H20,LNG_EBKP!$S$11:$U$733,3)</f>
        <v>Konstruktive Bauteile</v>
      </c>
      <c r="K20" s="482"/>
      <c r="L20" s="482"/>
      <c r="M20" s="483"/>
      <c r="N20" s="547"/>
      <c r="O20" s="483"/>
      <c r="P20" s="721" t="str">
        <f t="shared" si="16"/>
        <v/>
      </c>
      <c r="Q20" s="703"/>
      <c r="R20" s="484"/>
      <c r="S20" s="485"/>
      <c r="T20" s="486"/>
      <c r="U20" s="739"/>
      <c r="V20" s="419" t="e">
        <f>IF(
OR(LEN(R20)&gt;0, LEN(#REF!)&gt;0, LEN(Q20)&gt;0,LEN(S20)&gt;1),
      IF(OR(LEN(M20)=0, LEN(Q20)=0),1,
          IF(OR(AND(LEN(#REF!)&gt;0, LEN(R20)&gt;0 ),LEN(R20)+LEN(#REF!)=0),0,1)
),
0)</f>
        <v>#REF!</v>
      </c>
      <c r="W20" s="419"/>
      <c r="X20" s="419"/>
      <c r="Y20" s="419" t="e">
        <f>IF(OR(LEN(AF20)&gt;0, LEN(#REF!)&gt;1),1, 0)</f>
        <v>#REF!</v>
      </c>
      <c r="Z20" s="419"/>
      <c r="AA20" s="487" t="str">
        <f t="shared" si="9"/>
        <v>C</v>
      </c>
      <c r="AB20" s="488" t="str">
        <f t="shared" si="2"/>
        <v>Konstruktion Gebäude</v>
      </c>
      <c r="AC20" s="488" t="str">
        <f t="shared" si="3"/>
        <v/>
      </c>
      <c r="AD20" s="488" t="str">
        <f t="shared" si="4"/>
        <v/>
      </c>
      <c r="AE20" s="361" t="str">
        <f t="shared" si="5"/>
        <v/>
      </c>
      <c r="AF20" s="362" t="str">
        <f t="shared" si="6"/>
        <v/>
      </c>
      <c r="AG20" s="363" t="str">
        <f t="shared" si="7"/>
        <v/>
      </c>
      <c r="AH20" s="363" t="str">
        <f t="shared" si="10"/>
        <v/>
      </c>
      <c r="AI20" s="363" t="str">
        <f t="shared" si="8"/>
        <v/>
      </c>
      <c r="AJ20" s="694"/>
      <c r="AK20" s="755"/>
      <c r="AL20" s="754"/>
      <c r="AM20" s="419" t="e">
        <f t="shared" si="19"/>
        <v>#REF!</v>
      </c>
      <c r="AN20" s="419"/>
      <c r="AO20" s="419"/>
      <c r="AP20" s="419"/>
    </row>
    <row r="21" spans="1:88" s="221" customFormat="1" ht="55.2" hidden="1">
      <c r="A21" s="221" t="b">
        <f t="shared" si="20"/>
        <v>0</v>
      </c>
      <c r="B21" s="221" t="str">
        <f t="shared" si="0"/>
        <v/>
      </c>
      <c r="C21" s="221" t="str">
        <f>IF(ISNA(LEN(VLOOKUP(H21,B9:B468,1,FALSE)) &gt; 0),"",LEN(VLOOKUP(H21,B9:B468,1,FALSE)) &gt; 0)</f>
        <v/>
      </c>
      <c r="D21" s="221" t="str">
        <f t="shared" si="1"/>
        <v/>
      </c>
      <c r="E21" s="221" t="b">
        <f>IF(ISNA(VLOOKUP(H21,D9:D468,1,FALSE)=H21),FALSE,TRUE)</f>
        <v>0</v>
      </c>
      <c r="F21" s="221">
        <f t="shared" si="18"/>
        <v>0</v>
      </c>
      <c r="G21" s="418"/>
      <c r="H21" s="593" t="s">
        <v>21</v>
      </c>
      <c r="I21" s="594" t="str">
        <f>VLOOKUP(H21,LNG_EBKP!$S$11:$U$733,2)</f>
        <v>Fundament, Bodenplatte</v>
      </c>
      <c r="J21" s="595" t="str">
        <f>VLOOKUP(H21,LNG_EBKP!$S$11:$U$733,3)</f>
        <v>Fundamente, tragende Bodenplatten, erdverbundene Bauteile
Hinweis: Baugrundverbesserung, Bauwerkssicherung (B07)</v>
      </c>
      <c r="K21" s="340"/>
      <c r="L21" s="340"/>
      <c r="M21" s="341"/>
      <c r="N21" s="546"/>
      <c r="O21" s="521">
        <v>90</v>
      </c>
      <c r="P21" s="722" t="str">
        <f t="shared" si="16"/>
        <v/>
      </c>
      <c r="Q21" s="704"/>
      <c r="R21" s="455"/>
      <c r="S21" s="456"/>
      <c r="T21" s="457"/>
      <c r="U21" s="740"/>
      <c r="V21" s="419" t="e">
        <f>IF(
OR(LEN(R21)&gt;0, LEN(#REF!)&gt;0, LEN(Q21)&gt;0,LEN(S21)&gt;1),
      IF(OR(LEN(M21)=0, LEN(Q21)=0),1,
          IF(OR(AND(LEN(#REF!)&gt;0, LEN(R21)&gt;0 ),LEN(R21)+LEN(#REF!)=0),0,1)
),
0)</f>
        <v>#REF!</v>
      </c>
      <c r="W21" s="419"/>
      <c r="X21" s="419"/>
      <c r="Y21" s="419" t="e">
        <f>IF(OR(LEN(AF21)&gt;0, LEN(#REF!)&gt;1),1, 0)</f>
        <v>#REF!</v>
      </c>
      <c r="Z21" s="419"/>
      <c r="AA21" s="426" t="str">
        <f t="shared" si="9"/>
        <v>C0</v>
      </c>
      <c r="AB21" s="427" t="str">
        <f t="shared" si="2"/>
        <v>Fundament, Bodenplatte</v>
      </c>
      <c r="AC21" s="244" t="str">
        <f t="shared" si="3"/>
        <v/>
      </c>
      <c r="AD21" s="244" t="str">
        <f t="shared" si="4"/>
        <v/>
      </c>
      <c r="AE21" s="143" t="str">
        <f t="shared" si="5"/>
        <v/>
      </c>
      <c r="AF21" s="139" t="str">
        <f t="shared" si="6"/>
        <v/>
      </c>
      <c r="AG21" s="140" t="str">
        <f t="shared" si="7"/>
        <v/>
      </c>
      <c r="AH21" s="140" t="str">
        <f t="shared" si="10"/>
        <v/>
      </c>
      <c r="AI21" s="140" t="str">
        <f t="shared" si="8"/>
        <v/>
      </c>
      <c r="AJ21" s="474"/>
      <c r="AK21" s="756"/>
      <c r="AL21" s="751"/>
      <c r="AM21" s="419" t="e">
        <f t="shared" si="19"/>
        <v>#REF!</v>
      </c>
      <c r="AN21" s="419"/>
      <c r="AO21" s="419"/>
      <c r="AP21" s="419"/>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row>
    <row r="22" spans="1:88" s="221" customFormat="1" ht="41.4" hidden="1">
      <c r="A22" s="221" t="b">
        <f t="shared" si="20"/>
        <v>0</v>
      </c>
      <c r="B22" s="221" t="str">
        <f t="shared" si="0"/>
        <v/>
      </c>
      <c r="C22" s="221" t="str">
        <f>IF(ISNA(LEN(VLOOKUP(H22,B9:B468,1,FALSE)) &gt; 0),"",LEN(VLOOKUP(H22,B9:B468,1,FALSE)) &gt; 0)</f>
        <v/>
      </c>
      <c r="D22" s="221" t="str">
        <f t="shared" si="1"/>
        <v/>
      </c>
      <c r="E22" s="221" t="b">
        <f>IF(ISNA(VLOOKUP(H22,D9:D468,1,FALSE)=H22),FALSE,TRUE)</f>
        <v>0</v>
      </c>
      <c r="F22" s="221">
        <f t="shared" si="18"/>
        <v>0</v>
      </c>
      <c r="G22" s="418"/>
      <c r="H22" s="623" t="s">
        <v>22</v>
      </c>
      <c r="I22" s="596" t="str">
        <f>VLOOKUP(H22,LNG_EBKP!$S$11:$U$733,2)</f>
        <v>Unterbau Fundament, Bodenplatte</v>
      </c>
      <c r="J22" s="595" t="str">
        <f>VLOOKUP(H22,LNG_EBKP!$S$11:$U$733,3)</f>
        <v>Abdichtung gegen Wasser und lastragende Dämmung unter Bodenplatten, einschliesslich Baumeisterhub, Kieskoffer und Sauberkeitsschicht</v>
      </c>
      <c r="K22" s="340"/>
      <c r="L22" s="340"/>
      <c r="M22" s="341"/>
      <c r="N22" s="546"/>
      <c r="O22" s="521">
        <v>90</v>
      </c>
      <c r="P22" s="722" t="str">
        <f t="shared" si="16"/>
        <v/>
      </c>
      <c r="Q22" s="704"/>
      <c r="R22" s="455"/>
      <c r="S22" s="456"/>
      <c r="T22" s="457"/>
      <c r="U22" s="740"/>
      <c r="V22" s="419" t="e">
        <f>IF(
OR(LEN(R22)&gt;0, LEN(#REF!)&gt;0, LEN(Q22)&gt;0,LEN(S22)&gt;1),
      IF(OR(LEN(M22)=0, LEN(Q22)=0),1,
          IF(OR(AND(LEN(#REF!)&gt;0, LEN(R22)&gt;0 ),LEN(R22)+LEN(#REF!)=0),0,1)
),
0)</f>
        <v>#REF!</v>
      </c>
      <c r="W22" s="419"/>
      <c r="X22" s="419"/>
      <c r="Y22" s="419" t="e">
        <f>IF(OR(LEN(AF22)&gt;0, LEN(#REF!)&gt;1),1, 0)</f>
        <v>#REF!</v>
      </c>
      <c r="Z22" s="419"/>
      <c r="AA22" s="426" t="str">
        <f t="shared" si="9"/>
        <v>C0</v>
      </c>
      <c r="AB22" s="427" t="str">
        <f t="shared" si="2"/>
        <v>Unterbau Fundament, Bodenplatte</v>
      </c>
      <c r="AC22" s="244" t="str">
        <f t="shared" si="3"/>
        <v/>
      </c>
      <c r="AD22" s="244" t="str">
        <f t="shared" si="4"/>
        <v/>
      </c>
      <c r="AE22" s="143" t="str">
        <f t="shared" si="5"/>
        <v/>
      </c>
      <c r="AF22" s="139" t="str">
        <f t="shared" si="6"/>
        <v/>
      </c>
      <c r="AG22" s="140" t="str">
        <f t="shared" si="7"/>
        <v/>
      </c>
      <c r="AH22" s="140" t="str">
        <f t="shared" si="10"/>
        <v/>
      </c>
      <c r="AI22" s="140" t="str">
        <f t="shared" si="8"/>
        <v/>
      </c>
      <c r="AJ22" s="474"/>
      <c r="AK22" s="756"/>
      <c r="AL22" s="751"/>
      <c r="AM22" s="419" t="e">
        <f t="shared" si="19"/>
        <v>#REF!</v>
      </c>
      <c r="AN22" s="419"/>
      <c r="AO22" s="419"/>
      <c r="AP22" s="419"/>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row>
    <row r="23" spans="1:88" s="221" customFormat="1" ht="13.8" hidden="1">
      <c r="A23" s="221" t="b">
        <f t="shared" si="20"/>
        <v>0</v>
      </c>
      <c r="B23" s="221" t="str">
        <f t="shared" si="0"/>
        <v/>
      </c>
      <c r="C23" s="221" t="str">
        <f>IF(ISNA(LEN(VLOOKUP(H23,B9:B468,1,FALSE)) &gt; 0),"",LEN(VLOOKUP(H23,B9:B468,1,FALSE)) &gt; 0)</f>
        <v/>
      </c>
      <c r="D23" s="221" t="str">
        <f t="shared" si="1"/>
        <v/>
      </c>
      <c r="E23" s="221" t="b">
        <f>IF(ISNA(VLOOKUP(H23,D9:D468,1,FALSE)=H23),FALSE,TRUE)</f>
        <v>0</v>
      </c>
      <c r="F23" s="221">
        <f t="shared" si="18"/>
        <v>0</v>
      </c>
      <c r="G23" s="418"/>
      <c r="H23" s="623" t="s">
        <v>23</v>
      </c>
      <c r="I23" s="596" t="str">
        <f>VLOOKUP(H23,LNG_EBKP!$S$11:$U$733,2)</f>
        <v>Fundament</v>
      </c>
      <c r="J23" s="595" t="str">
        <f>VLOOKUP(H23,LNG_EBKP!$S$11:$U$733,3)</f>
        <v>Einzel- und Streifenfundamente</v>
      </c>
      <c r="K23" s="340"/>
      <c r="L23" s="340"/>
      <c r="M23" s="341"/>
      <c r="N23" s="546"/>
      <c r="O23" s="521">
        <v>90</v>
      </c>
      <c r="P23" s="722" t="str">
        <f t="shared" si="16"/>
        <v/>
      </c>
      <c r="Q23" s="704"/>
      <c r="R23" s="455"/>
      <c r="S23" s="456"/>
      <c r="T23" s="457"/>
      <c r="U23" s="740"/>
      <c r="V23" s="419" t="e">
        <f>IF(
OR(LEN(R23)&gt;0, LEN(#REF!)&gt;0, LEN(Q23)&gt;0,LEN(S23)&gt;1),
      IF(OR(LEN(M23)=0, LEN(Q23)=0),1,
          IF(OR(AND(LEN(#REF!)&gt;0, LEN(R23)&gt;0 ),LEN(R23)+LEN(#REF!)=0),0,1)
),
0)</f>
        <v>#REF!</v>
      </c>
      <c r="W23" s="419"/>
      <c r="X23" s="419"/>
      <c r="Y23" s="419" t="e">
        <f>IF(OR(LEN(AF23)&gt;0, LEN(#REF!)&gt;1),1, 0)</f>
        <v>#REF!</v>
      </c>
      <c r="Z23" s="419"/>
      <c r="AA23" s="426" t="str">
        <f t="shared" si="9"/>
        <v>C0</v>
      </c>
      <c r="AB23" s="427" t="str">
        <f t="shared" si="2"/>
        <v>Fundament</v>
      </c>
      <c r="AC23" s="244" t="str">
        <f t="shared" si="3"/>
        <v/>
      </c>
      <c r="AD23" s="244" t="str">
        <f t="shared" si="4"/>
        <v/>
      </c>
      <c r="AE23" s="143" t="str">
        <f t="shared" si="5"/>
        <v/>
      </c>
      <c r="AF23" s="139" t="str">
        <f t="shared" si="6"/>
        <v/>
      </c>
      <c r="AG23" s="140" t="str">
        <f t="shared" si="7"/>
        <v/>
      </c>
      <c r="AH23" s="140" t="str">
        <f t="shared" si="10"/>
        <v/>
      </c>
      <c r="AI23" s="140" t="str">
        <f t="shared" si="8"/>
        <v/>
      </c>
      <c r="AJ23" s="474"/>
      <c r="AK23" s="756"/>
      <c r="AL23" s="751"/>
      <c r="AM23" s="419" t="e">
        <f t="shared" si="19"/>
        <v>#REF!</v>
      </c>
      <c r="AN23" s="419"/>
      <c r="AO23" s="419"/>
      <c r="AP23" s="419"/>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row>
    <row r="24" spans="1:88" s="221" customFormat="1" ht="13.8" hidden="1">
      <c r="A24" s="221" t="b">
        <f t="shared" si="20"/>
        <v>0</v>
      </c>
      <c r="B24" s="221" t="str">
        <f t="shared" si="0"/>
        <v/>
      </c>
      <c r="C24" s="221" t="str">
        <f>IF(ISNA(LEN(VLOOKUP(H24,B9:B468,1,FALSE)) &gt; 0),"",LEN(VLOOKUP(H24,B9:B468,1,FALSE)) &gt; 0)</f>
        <v/>
      </c>
      <c r="D24" s="221" t="str">
        <f t="shared" si="1"/>
        <v/>
      </c>
      <c r="E24" s="221" t="b">
        <f>IF(ISNA(VLOOKUP(H24,D9:D468,1,FALSE)=H24),FALSE,TRUE)</f>
        <v>0</v>
      </c>
      <c r="F24" s="221">
        <f t="shared" si="18"/>
        <v>0</v>
      </c>
      <c r="G24" s="418"/>
      <c r="H24" s="623" t="s">
        <v>24</v>
      </c>
      <c r="I24" s="596" t="str">
        <f>VLOOKUP(H24,LNG_EBKP!$S$11:$U$733,2)</f>
        <v>Bodenplatte</v>
      </c>
      <c r="J24" s="595" t="str">
        <f>VLOOKUP(H24,LNG_EBKP!$S$11:$U$733,3)</f>
        <v>Tragende Bodenplatten</v>
      </c>
      <c r="K24" s="340"/>
      <c r="L24" s="340"/>
      <c r="M24" s="341"/>
      <c r="N24" s="546"/>
      <c r="O24" s="522">
        <v>90</v>
      </c>
      <c r="P24" s="723" t="str">
        <f t="shared" si="16"/>
        <v/>
      </c>
      <c r="Q24" s="705"/>
      <c r="R24" s="455"/>
      <c r="S24" s="456"/>
      <c r="T24" s="457"/>
      <c r="U24" s="740"/>
      <c r="V24" s="419" t="e">
        <f>IF(
OR(LEN(R24)&gt;0, LEN(#REF!)&gt;0, LEN(Q24)&gt;0,LEN(S24)&gt;1),
      IF(OR(LEN(M24)=0, LEN(Q24)=0),1,
          IF(OR(AND(LEN(#REF!)&gt;0, LEN(R24)&gt;0 ),LEN(R24)+LEN(#REF!)=0),0,1)
),
0)</f>
        <v>#REF!</v>
      </c>
      <c r="W24" s="419"/>
      <c r="X24" s="419"/>
      <c r="Y24" s="419" t="e">
        <f>IF(OR(LEN(AF24)&gt;0, LEN(#REF!)&gt;1),1, 0)</f>
        <v>#REF!</v>
      </c>
      <c r="Z24" s="419"/>
      <c r="AA24" s="426" t="str">
        <f t="shared" si="9"/>
        <v>C0</v>
      </c>
      <c r="AB24" s="427" t="str">
        <f t="shared" si="2"/>
        <v>Bodenplatte</v>
      </c>
      <c r="AC24" s="244" t="str">
        <f t="shared" si="3"/>
        <v/>
      </c>
      <c r="AD24" s="244" t="str">
        <f t="shared" si="4"/>
        <v/>
      </c>
      <c r="AE24" s="143" t="str">
        <f t="shared" si="5"/>
        <v/>
      </c>
      <c r="AF24" s="139" t="str">
        <f t="shared" si="6"/>
        <v/>
      </c>
      <c r="AG24" s="140" t="str">
        <f t="shared" si="7"/>
        <v/>
      </c>
      <c r="AH24" s="140" t="str">
        <f t="shared" si="10"/>
        <v/>
      </c>
      <c r="AI24" s="140" t="str">
        <f t="shared" si="8"/>
        <v/>
      </c>
      <c r="AJ24" s="474"/>
      <c r="AK24" s="756"/>
      <c r="AL24" s="751"/>
      <c r="AM24" s="419" t="e">
        <f t="shared" si="19"/>
        <v>#REF!</v>
      </c>
      <c r="AN24" s="419"/>
      <c r="AO24" s="419"/>
      <c r="AP24" s="419"/>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row>
    <row r="25" spans="1:88" s="221" customFormat="1" ht="27.6" hidden="1">
      <c r="A25" s="221" t="b">
        <f t="shared" si="20"/>
        <v>0</v>
      </c>
      <c r="B25" s="221" t="str">
        <f t="shared" si="0"/>
        <v/>
      </c>
      <c r="C25" s="221" t="str">
        <f>IF(ISNA(LEN(VLOOKUP(H25,B9:B468,1,FALSE)) &gt; 0),"",LEN(VLOOKUP(H25,B9:B468,1,FALSE)) &gt; 0)</f>
        <v/>
      </c>
      <c r="D25" s="221" t="str">
        <f t="shared" si="1"/>
        <v/>
      </c>
      <c r="E25" s="221" t="b">
        <f>IF(ISNA(VLOOKUP(H25,D9:D468,1,FALSE)=H25),FALSE,TRUE)</f>
        <v>0</v>
      </c>
      <c r="F25" s="221">
        <f t="shared" si="18"/>
        <v>0</v>
      </c>
      <c r="G25" s="418"/>
      <c r="H25" s="623" t="s">
        <v>25</v>
      </c>
      <c r="I25" s="596" t="str">
        <f>VLOOKUP(H25,LNG_EBKP!$S$11:$U$733,2)</f>
        <v>Erdverbundene Treppe, Rampe</v>
      </c>
      <c r="J25" s="595" t="str">
        <f>VLOOKUP(H25,LNG_EBKP!$S$11:$U$733,3)</f>
        <v>Innen und aussen liegende Treppen und Rampen wie Kellerabgänge und Tiefgarageneinfahrten</v>
      </c>
      <c r="K25" s="340"/>
      <c r="L25" s="340"/>
      <c r="M25" s="341"/>
      <c r="N25" s="546"/>
      <c r="O25" s="521">
        <v>90</v>
      </c>
      <c r="P25" s="722" t="str">
        <f t="shared" si="16"/>
        <v/>
      </c>
      <c r="Q25" s="704"/>
      <c r="R25" s="455"/>
      <c r="S25" s="456"/>
      <c r="T25" s="457"/>
      <c r="U25" s="740"/>
      <c r="V25" s="419" t="e">
        <f>IF(
OR(LEN(R25)&gt;0, LEN(#REF!)&gt;0, LEN(Q25)&gt;0,LEN(S25)&gt;1),
      IF(OR(LEN(M25)=0, LEN(Q25)=0),1,
          IF(OR(AND(LEN(#REF!)&gt;0, LEN(R25)&gt;0 ),LEN(R25)+LEN(#REF!)=0),0,1)
),
0)</f>
        <v>#REF!</v>
      </c>
      <c r="W25" s="419"/>
      <c r="X25" s="419"/>
      <c r="Y25" s="419" t="e">
        <f>IF(OR(LEN(AF25)&gt;0, LEN(#REF!)&gt;1),1, 0)</f>
        <v>#REF!</v>
      </c>
      <c r="Z25" s="419"/>
      <c r="AA25" s="426" t="str">
        <f t="shared" si="9"/>
        <v>C0</v>
      </c>
      <c r="AB25" s="427" t="str">
        <f t="shared" si="2"/>
        <v>Erdverbundene Treppe, Rampe</v>
      </c>
      <c r="AC25" s="244" t="str">
        <f t="shared" si="3"/>
        <v/>
      </c>
      <c r="AD25" s="244" t="str">
        <f t="shared" si="4"/>
        <v/>
      </c>
      <c r="AE25" s="143" t="str">
        <f t="shared" si="5"/>
        <v/>
      </c>
      <c r="AF25" s="139" t="str">
        <f t="shared" si="6"/>
        <v/>
      </c>
      <c r="AG25" s="140" t="str">
        <f t="shared" si="7"/>
        <v/>
      </c>
      <c r="AH25" s="140" t="str">
        <f t="shared" si="10"/>
        <v/>
      </c>
      <c r="AI25" s="140" t="str">
        <f t="shared" si="8"/>
        <v/>
      </c>
      <c r="AJ25" s="474"/>
      <c r="AK25" s="756"/>
      <c r="AL25" s="751"/>
      <c r="AM25" s="419" t="e">
        <f t="shared" si="19"/>
        <v>#REF!</v>
      </c>
      <c r="AN25" s="419"/>
      <c r="AO25" s="419"/>
      <c r="AP25" s="419"/>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row>
    <row r="26" spans="1:88" s="221" customFormat="1" ht="27.6" hidden="1">
      <c r="A26" s="221" t="b">
        <f t="shared" si="20"/>
        <v>0</v>
      </c>
      <c r="B26" s="221" t="str">
        <f t="shared" si="0"/>
        <v/>
      </c>
      <c r="C26" s="221" t="str">
        <f>IF(ISNA(LEN(VLOOKUP(H26,B9:B468,1,FALSE)) &gt; 0),"",LEN(VLOOKUP(H26,B9:B468,1,FALSE)) &gt; 0)</f>
        <v/>
      </c>
      <c r="D26" s="221" t="str">
        <f t="shared" si="1"/>
        <v/>
      </c>
      <c r="E26" s="221" t="b">
        <f>IF(ISNA(VLOOKUP(H26,D9:D468,1,FALSE)=H26),FALSE,TRUE)</f>
        <v>0</v>
      </c>
      <c r="F26" s="221">
        <f t="shared" si="18"/>
        <v>0</v>
      </c>
      <c r="G26" s="418"/>
      <c r="H26" s="623" t="s">
        <v>26</v>
      </c>
      <c r="I26" s="596" t="str">
        <f>VLOOKUP(H26,LNG_EBKP!$S$11:$U$733,2)</f>
        <v>Erdverbundenes Podest</v>
      </c>
      <c r="J26" s="595" t="str">
        <f>VLOOKUP(H26,LNG_EBKP!$S$11:$U$733,3)</f>
        <v>Innen und aussen liegende Treppen und Rampen wie Kellerabgänge und Tiefgarageneinfahrten</v>
      </c>
      <c r="K26" s="340"/>
      <c r="L26" s="340"/>
      <c r="M26" s="341"/>
      <c r="N26" s="546"/>
      <c r="O26" s="521">
        <v>90</v>
      </c>
      <c r="P26" s="722" t="str">
        <f t="shared" si="16"/>
        <v/>
      </c>
      <c r="Q26" s="704"/>
      <c r="R26" s="455"/>
      <c r="S26" s="456"/>
      <c r="T26" s="457"/>
      <c r="U26" s="740"/>
      <c r="V26" s="419" t="e">
        <f>IF(
OR(LEN(R26)&gt;0, LEN(#REF!)&gt;0, LEN(Q26)&gt;0,LEN(S26)&gt;1),
      IF(OR(LEN(M26)=0, LEN(Q26)=0),1,
          IF(OR(AND(LEN(#REF!)&gt;0, LEN(R26)&gt;0 ),LEN(R26)+LEN(#REF!)=0),0,1)
),
0)</f>
        <v>#REF!</v>
      </c>
      <c r="W26" s="419"/>
      <c r="X26" s="419"/>
      <c r="Y26" s="419" t="e">
        <f>IF(OR(LEN(AF26)&gt;0, LEN(#REF!)&gt;1),1, 0)</f>
        <v>#REF!</v>
      </c>
      <c r="Z26" s="419"/>
      <c r="AA26" s="426" t="str">
        <f t="shared" si="9"/>
        <v>C0</v>
      </c>
      <c r="AB26" s="427" t="str">
        <f t="shared" si="2"/>
        <v>Erdverbundenes Podest</v>
      </c>
      <c r="AC26" s="244" t="str">
        <f t="shared" si="3"/>
        <v/>
      </c>
      <c r="AD26" s="244" t="str">
        <f t="shared" si="4"/>
        <v/>
      </c>
      <c r="AE26" s="143" t="str">
        <f t="shared" si="5"/>
        <v/>
      </c>
      <c r="AF26" s="139" t="str">
        <f t="shared" si="6"/>
        <v/>
      </c>
      <c r="AG26" s="140" t="str">
        <f t="shared" si="7"/>
        <v/>
      </c>
      <c r="AH26" s="140" t="str">
        <f t="shared" si="10"/>
        <v/>
      </c>
      <c r="AI26" s="140" t="str">
        <f t="shared" si="8"/>
        <v/>
      </c>
      <c r="AJ26" s="474"/>
      <c r="AK26" s="756"/>
      <c r="AL26" s="751"/>
      <c r="AM26" s="419" t="e">
        <f t="shared" si="19"/>
        <v>#REF!</v>
      </c>
      <c r="AN26" s="419"/>
      <c r="AO26" s="419"/>
      <c r="AP26" s="419"/>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row>
    <row r="27" spans="1:88" s="221" customFormat="1" ht="27.6" hidden="1">
      <c r="A27" s="221" t="b">
        <f t="shared" si="20"/>
        <v>0</v>
      </c>
      <c r="B27" s="221" t="str">
        <f t="shared" si="0"/>
        <v/>
      </c>
      <c r="C27" s="221" t="str">
        <f>IF(ISNA(LEN(VLOOKUP(H27,B9:B468,1,FALSE)) &gt; 0),"",LEN(VLOOKUP(H27,B9:B468,1,FALSE)) &gt; 0)</f>
        <v/>
      </c>
      <c r="D27" s="221" t="str">
        <f t="shared" si="1"/>
        <v/>
      </c>
      <c r="E27" s="221" t="b">
        <f>IF(ISNA(VLOOKUP(H27,D9:D468,1,FALSE)=H27),FALSE,TRUE)</f>
        <v>0</v>
      </c>
      <c r="F27" s="221">
        <f t="shared" si="18"/>
        <v>0</v>
      </c>
      <c r="G27" s="418"/>
      <c r="H27" s="593" t="s">
        <v>27</v>
      </c>
      <c r="I27" s="594" t="str">
        <f>VLOOKUP(H27,LNG_EBKP!$S$11:$U$733,2)</f>
        <v>Wandkonstruktion</v>
      </c>
      <c r="J27" s="595" t="str">
        <f>VLOOKUP(H27,LNG_EBKP!$S$11:$U$733,3)</f>
        <v>Wände der Konstruktion, einschliesslich Öffnungsausbildung, Stürze, Brüstungen und Fugen</v>
      </c>
      <c r="K27" s="340"/>
      <c r="L27" s="340"/>
      <c r="M27" s="341"/>
      <c r="N27" s="546"/>
      <c r="O27" s="521">
        <v>90</v>
      </c>
      <c r="P27" s="722" t="str">
        <f t="shared" si="16"/>
        <v/>
      </c>
      <c r="Q27" s="704"/>
      <c r="R27" s="455"/>
      <c r="S27" s="456"/>
      <c r="T27" s="457"/>
      <c r="U27" s="740"/>
      <c r="V27" s="419" t="e">
        <f>IF(
OR(LEN(R27)&gt;0, LEN(#REF!)&gt;0, LEN(Q27)&gt;0,LEN(S27)&gt;1),
      IF(OR(LEN(M27)=0, LEN(Q27)=0),1,
          IF(OR(AND(LEN(#REF!)&gt;0, LEN(R27)&gt;0 ),LEN(R27)+LEN(#REF!)=0),0,1)
),
0)</f>
        <v>#REF!</v>
      </c>
      <c r="W27" s="419"/>
      <c r="X27" s="419"/>
      <c r="Y27" s="419" t="e">
        <f>IF(OR(LEN(AF27)&gt;0, LEN(#REF!)&gt;1),1, 0)</f>
        <v>#REF!</v>
      </c>
      <c r="Z27" s="419"/>
      <c r="AA27" s="426" t="str">
        <f t="shared" si="9"/>
        <v>C0</v>
      </c>
      <c r="AB27" s="427" t="str">
        <f t="shared" si="2"/>
        <v>Wandkonstruktion</v>
      </c>
      <c r="AC27" s="244" t="str">
        <f t="shared" si="3"/>
        <v/>
      </c>
      <c r="AD27" s="244" t="str">
        <f t="shared" si="4"/>
        <v/>
      </c>
      <c r="AE27" s="143" t="str">
        <f t="shared" si="5"/>
        <v/>
      </c>
      <c r="AF27" s="139" t="str">
        <f t="shared" si="6"/>
        <v/>
      </c>
      <c r="AG27" s="140" t="str">
        <f t="shared" si="7"/>
        <v/>
      </c>
      <c r="AH27" s="140" t="str">
        <f t="shared" si="10"/>
        <v/>
      </c>
      <c r="AI27" s="140" t="str">
        <f t="shared" si="8"/>
        <v/>
      </c>
      <c r="AJ27" s="474"/>
      <c r="AK27" s="756"/>
      <c r="AL27" s="751"/>
      <c r="AM27" s="419" t="e">
        <f t="shared" si="19"/>
        <v>#REF!</v>
      </c>
      <c r="AN27" s="419"/>
      <c r="AO27" s="419"/>
      <c r="AP27" s="419"/>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row>
    <row r="28" spans="1:88" s="221" customFormat="1" ht="55.2" hidden="1">
      <c r="A28" s="221" t="b">
        <f t="shared" si="20"/>
        <v>0</v>
      </c>
      <c r="B28" s="221" t="str">
        <f t="shared" si="0"/>
        <v/>
      </c>
      <c r="C28" s="221" t="str">
        <f>IF(ISNA(LEN(VLOOKUP(H28,B9:B468,1,FALSE)) &gt; 0),"",LEN(VLOOKUP(H28,B9:B468,1,FALSE)) &gt; 0)</f>
        <v/>
      </c>
      <c r="D28" s="221" t="str">
        <f t="shared" si="1"/>
        <v/>
      </c>
      <c r="E28" s="221" t="b">
        <f>IF(ISNA(VLOOKUP(H28,D9:D468,1,FALSE)=H28),FALSE,TRUE)</f>
        <v>0</v>
      </c>
      <c r="F28" s="221">
        <f t="shared" si="18"/>
        <v>0</v>
      </c>
      <c r="G28" s="418"/>
      <c r="H28" s="623" t="s">
        <v>28</v>
      </c>
      <c r="I28" s="596" t="str">
        <f>VLOOKUP(H28,LNG_EBKP!$S$11:$U$733,2)</f>
        <v>Aussenwandkonstruktion</v>
      </c>
      <c r="J28" s="595" t="str">
        <f>VLOOKUP(H28,LNG_EBKP!$S$11:$U$733,3)</f>
        <v>Aussenwände der Konstruktion, einschliesslich Öffnungsausbildung, Stürze, Brüstungen und Fugen
Hinweis: Ergänzende Leistung zu Konstruktion (C05), Äussere Wandbekleidung Gebäude (E)</v>
      </c>
      <c r="K28" s="340"/>
      <c r="L28" s="340"/>
      <c r="M28" s="341"/>
      <c r="N28" s="546"/>
      <c r="O28" s="521">
        <v>90</v>
      </c>
      <c r="P28" s="722" t="str">
        <f t="shared" si="16"/>
        <v/>
      </c>
      <c r="Q28" s="704"/>
      <c r="R28" s="455"/>
      <c r="S28" s="456"/>
      <c r="T28" s="457"/>
      <c r="U28" s="740"/>
      <c r="V28" s="419" t="e">
        <f>IF(
OR(LEN(R28)&gt;0, LEN(#REF!)&gt;0, LEN(Q28)&gt;0,LEN(S28)&gt;1),
      IF(OR(LEN(M28)=0, LEN(Q28)=0),1,
          IF(OR(AND(LEN(#REF!)&gt;0, LEN(R28)&gt;0 ),LEN(R28)+LEN(#REF!)=0),0,1)
),
0)</f>
        <v>#REF!</v>
      </c>
      <c r="W28" s="419"/>
      <c r="X28" s="419"/>
      <c r="Y28" s="419" t="e">
        <f>IF(OR(LEN(AF28)&gt;0, LEN(#REF!)&gt;1),1, 0)</f>
        <v>#REF!</v>
      </c>
      <c r="Z28" s="419"/>
      <c r="AA28" s="426" t="str">
        <f t="shared" si="9"/>
        <v>C0</v>
      </c>
      <c r="AB28" s="427" t="str">
        <f t="shared" si="2"/>
        <v>Aussenwandkonstruktion</v>
      </c>
      <c r="AC28" s="244" t="str">
        <f t="shared" si="3"/>
        <v/>
      </c>
      <c r="AD28" s="244" t="str">
        <f t="shared" si="4"/>
        <v/>
      </c>
      <c r="AE28" s="143" t="str">
        <f t="shared" si="5"/>
        <v/>
      </c>
      <c r="AF28" s="139" t="str">
        <f t="shared" si="6"/>
        <v/>
      </c>
      <c r="AG28" s="140" t="str">
        <f t="shared" si="7"/>
        <v/>
      </c>
      <c r="AH28" s="140" t="str">
        <f t="shared" si="10"/>
        <v/>
      </c>
      <c r="AI28" s="140" t="str">
        <f t="shared" si="8"/>
        <v/>
      </c>
      <c r="AJ28" s="474"/>
      <c r="AK28" s="756"/>
      <c r="AL28" s="751"/>
      <c r="AM28" s="419" t="e">
        <f t="shared" si="19"/>
        <v>#REF!</v>
      </c>
      <c r="AN28" s="419"/>
      <c r="AO28" s="419"/>
      <c r="AP28" s="419"/>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row>
    <row r="29" spans="1:88" s="221" customFormat="1" ht="69" hidden="1">
      <c r="A29" s="221" t="b">
        <f t="shared" si="20"/>
        <v>0</v>
      </c>
      <c r="B29" s="221" t="str">
        <f t="shared" si="0"/>
        <v/>
      </c>
      <c r="C29" s="221" t="str">
        <f>IF(ISNA(LEN(VLOOKUP(H29,B9:B468,1,FALSE)) &gt; 0),"",LEN(VLOOKUP(H29,B9:B468,1,FALSE)) &gt; 0)</f>
        <v/>
      </c>
      <c r="D29" s="221" t="str">
        <f t="shared" si="1"/>
        <v/>
      </c>
      <c r="E29" s="221" t="b">
        <f>IF(ISNA(VLOOKUP(H29,D9:D468,1,FALSE)=H29),FALSE,TRUE)</f>
        <v>0</v>
      </c>
      <c r="F29" s="221">
        <f t="shared" si="18"/>
        <v>0</v>
      </c>
      <c r="G29" s="418"/>
      <c r="H29" s="623" t="s">
        <v>29</v>
      </c>
      <c r="I29" s="596" t="str">
        <f>VLOOKUP(H29,LNG_EBKP!$S$11:$U$733,2)</f>
        <v>Innenwandkonstruktion</v>
      </c>
      <c r="J29" s="595" t="str">
        <f>VLOOKUP(H29,LNG_EBKP!$S$11:$U$733,3)</f>
        <v>Innenwände der Konstruktion, einschliesslich Öffnungsausbildung, Stürze, Brüstungen und Fugen
Hinweis: Ergänzende Leistung zu Konstruktion (C05), Wandbekleidung (G03), Ergänzende Leistung zu Ausbau (G06)</v>
      </c>
      <c r="K29" s="340"/>
      <c r="L29" s="340"/>
      <c r="M29" s="341"/>
      <c r="N29" s="546"/>
      <c r="O29" s="521">
        <v>90</v>
      </c>
      <c r="P29" s="722" t="str">
        <f t="shared" si="16"/>
        <v/>
      </c>
      <c r="Q29" s="704"/>
      <c r="R29" s="455"/>
      <c r="S29" s="456"/>
      <c r="T29" s="457"/>
      <c r="U29" s="740"/>
      <c r="V29" s="419" t="e">
        <f>IF(
OR(LEN(R29)&gt;0, LEN(#REF!)&gt;0, LEN(Q29)&gt;0,LEN(S29)&gt;1),
      IF(OR(LEN(M29)=0, LEN(Q29)=0),1,
          IF(OR(AND(LEN(#REF!)&gt;0, LEN(R29)&gt;0 ),LEN(R29)+LEN(#REF!)=0),0,1)
),
0)</f>
        <v>#REF!</v>
      </c>
      <c r="W29" s="419"/>
      <c r="X29" s="419"/>
      <c r="Y29" s="419" t="e">
        <f>IF(OR(LEN(AF29)&gt;0, LEN(#REF!)&gt;1),1, 0)</f>
        <v>#REF!</v>
      </c>
      <c r="Z29" s="419"/>
      <c r="AA29" s="426" t="str">
        <f t="shared" si="9"/>
        <v>C0</v>
      </c>
      <c r="AB29" s="427" t="str">
        <f t="shared" si="2"/>
        <v>Innenwandkonstruktion</v>
      </c>
      <c r="AC29" s="244" t="str">
        <f t="shared" si="3"/>
        <v/>
      </c>
      <c r="AD29" s="244" t="str">
        <f t="shared" si="4"/>
        <v/>
      </c>
      <c r="AE29" s="143" t="str">
        <f t="shared" si="5"/>
        <v/>
      </c>
      <c r="AF29" s="139" t="str">
        <f t="shared" si="6"/>
        <v/>
      </c>
      <c r="AG29" s="140" t="str">
        <f t="shared" si="7"/>
        <v/>
      </c>
      <c r="AH29" s="140" t="str">
        <f t="shared" si="10"/>
        <v/>
      </c>
      <c r="AI29" s="140" t="str">
        <f t="shared" si="8"/>
        <v/>
      </c>
      <c r="AJ29" s="474"/>
      <c r="AK29" s="756"/>
      <c r="AL29" s="751"/>
      <c r="AM29" s="419" t="e">
        <f t="shared" si="19"/>
        <v>#REF!</v>
      </c>
      <c r="AN29" s="419"/>
      <c r="AO29" s="419"/>
      <c r="AP29" s="419"/>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row>
    <row r="30" spans="1:88" s="221" customFormat="1" ht="27.6" hidden="1">
      <c r="A30" s="221" t="b">
        <f t="shared" si="20"/>
        <v>0</v>
      </c>
      <c r="B30" s="221" t="str">
        <f t="shared" si="0"/>
        <v/>
      </c>
      <c r="C30" s="221" t="str">
        <f>IF(ISNA(LEN(VLOOKUP(H30,B9:B468,1,FALSE)) &gt; 0),"",LEN(VLOOKUP(H30,B9:B468,1,FALSE)) &gt; 0)</f>
        <v/>
      </c>
      <c r="D30" s="221" t="str">
        <f t="shared" si="1"/>
        <v/>
      </c>
      <c r="E30" s="221" t="b">
        <f>IF(ISNA(VLOOKUP(H30,D9:D468,1,FALSE)=H30),FALSE,TRUE)</f>
        <v>0</v>
      </c>
      <c r="F30" s="221">
        <f t="shared" si="18"/>
        <v>0</v>
      </c>
      <c r="G30" s="418"/>
      <c r="H30" s="593" t="s">
        <v>30</v>
      </c>
      <c r="I30" s="594" t="str">
        <f>VLOOKUP(H30,LNG_EBKP!$S$11:$U$733,2)</f>
        <v>Stützenkonstruktion</v>
      </c>
      <c r="J30" s="595" t="str">
        <f>VLOOKUP(H30,LNG_EBKP!$S$11:$U$733,3)</f>
        <v>Stützen der Konstruktion, einschliesslich Auflager und Durchstanzbewehrung</v>
      </c>
      <c r="K30" s="340"/>
      <c r="L30" s="340"/>
      <c r="M30" s="341"/>
      <c r="N30" s="546"/>
      <c r="O30" s="521">
        <v>90</v>
      </c>
      <c r="P30" s="722" t="str">
        <f t="shared" si="16"/>
        <v/>
      </c>
      <c r="Q30" s="704"/>
      <c r="R30" s="455"/>
      <c r="S30" s="456"/>
      <c r="T30" s="457"/>
      <c r="U30" s="740"/>
      <c r="V30" s="419" t="e">
        <f>IF(
OR(LEN(R30)&gt;0, LEN(#REF!)&gt;0, LEN(Q30)&gt;0,LEN(S30)&gt;1),
      IF(OR(LEN(M30)=0, LEN(Q30)=0),1,
          IF(OR(AND(LEN(#REF!)&gt;0, LEN(R30)&gt;0 ),LEN(R30)+LEN(#REF!)=0),0,1)
),
0)</f>
        <v>#REF!</v>
      </c>
      <c r="W30" s="419"/>
      <c r="X30" s="419"/>
      <c r="Y30" s="419" t="e">
        <f>IF(OR(LEN(AF30)&gt;0, LEN(#REF!)&gt;1),1, 0)</f>
        <v>#REF!</v>
      </c>
      <c r="Z30" s="419"/>
      <c r="AA30" s="426" t="str">
        <f t="shared" si="9"/>
        <v>C0</v>
      </c>
      <c r="AB30" s="427" t="str">
        <f t="shared" si="2"/>
        <v>Stützenkonstruktion</v>
      </c>
      <c r="AC30" s="244" t="str">
        <f t="shared" si="3"/>
        <v/>
      </c>
      <c r="AD30" s="244" t="str">
        <f t="shared" si="4"/>
        <v/>
      </c>
      <c r="AE30" s="143" t="str">
        <f t="shared" si="5"/>
        <v/>
      </c>
      <c r="AF30" s="139" t="str">
        <f t="shared" si="6"/>
        <v/>
      </c>
      <c r="AG30" s="140" t="str">
        <f t="shared" si="7"/>
        <v/>
      </c>
      <c r="AH30" s="140" t="str">
        <f t="shared" si="10"/>
        <v/>
      </c>
      <c r="AI30" s="140" t="str">
        <f t="shared" si="8"/>
        <v/>
      </c>
      <c r="AJ30" s="474"/>
      <c r="AK30" s="756"/>
      <c r="AL30" s="751"/>
      <c r="AM30" s="419" t="e">
        <f t="shared" si="19"/>
        <v>#REF!</v>
      </c>
      <c r="AN30" s="419"/>
      <c r="AO30" s="419"/>
      <c r="AP30" s="419"/>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row>
    <row r="31" spans="1:88" s="221" customFormat="1" ht="41.4" hidden="1">
      <c r="A31" s="221" t="b">
        <f t="shared" si="20"/>
        <v>0</v>
      </c>
      <c r="B31" s="221" t="str">
        <f t="shared" si="0"/>
        <v/>
      </c>
      <c r="C31" s="221" t="str">
        <f>IF(ISNA(LEN(VLOOKUP(H31,B9:B468,1,FALSE)) &gt; 0),"",LEN(VLOOKUP(H31,B9:B468,1,FALSE)) &gt; 0)</f>
        <v/>
      </c>
      <c r="D31" s="221" t="str">
        <f t="shared" si="1"/>
        <v/>
      </c>
      <c r="E31" s="221" t="b">
        <f>IF(ISNA(VLOOKUP(H31,D9:D468,1,FALSE)=H31),FALSE,TRUE)</f>
        <v>0</v>
      </c>
      <c r="F31" s="221">
        <f t="shared" si="18"/>
        <v>0</v>
      </c>
      <c r="G31" s="418"/>
      <c r="H31" s="623" t="s">
        <v>31</v>
      </c>
      <c r="I31" s="596" t="str">
        <f>VLOOKUP(H31,LNG_EBKP!$S$11:$U$733,2)</f>
        <v>Aussenstütze</v>
      </c>
      <c r="J31" s="595" t="str">
        <f>VLOOKUP(H31,LNG_EBKP!$S$11:$U$733,3)</f>
        <v>Aussenstützen der Konstruktion, einschliesslich Auflager und Durchstanzbewehrung
Hinweis: Äussere Wandbekleidung Gebäude (E)</v>
      </c>
      <c r="K31" s="340"/>
      <c r="L31" s="340"/>
      <c r="M31" s="341"/>
      <c r="N31" s="546"/>
      <c r="O31" s="521">
        <v>90</v>
      </c>
      <c r="P31" s="722" t="str">
        <f t="shared" si="16"/>
        <v/>
      </c>
      <c r="Q31" s="704"/>
      <c r="R31" s="455"/>
      <c r="S31" s="456"/>
      <c r="T31" s="457"/>
      <c r="U31" s="740"/>
      <c r="V31" s="419" t="e">
        <f>IF(
OR(LEN(R31)&gt;0, LEN(#REF!)&gt;0, LEN(Q31)&gt;0,LEN(S31)&gt;1),
      IF(OR(LEN(M31)=0, LEN(Q31)=0),1,
          IF(OR(AND(LEN(#REF!)&gt;0, LEN(R31)&gt;0 ),LEN(R31)+LEN(#REF!)=0),0,1)
),
0)</f>
        <v>#REF!</v>
      </c>
      <c r="W31" s="419"/>
      <c r="X31" s="419"/>
      <c r="Y31" s="419" t="e">
        <f>IF(OR(LEN(AF31)&gt;0, LEN(#REF!)&gt;1),1, 0)</f>
        <v>#REF!</v>
      </c>
      <c r="Z31" s="419"/>
      <c r="AA31" s="426" t="str">
        <f t="shared" si="9"/>
        <v>C0</v>
      </c>
      <c r="AB31" s="427" t="str">
        <f t="shared" si="2"/>
        <v>Aussenstütze</v>
      </c>
      <c r="AC31" s="244" t="str">
        <f t="shared" si="3"/>
        <v/>
      </c>
      <c r="AD31" s="244" t="str">
        <f t="shared" si="4"/>
        <v/>
      </c>
      <c r="AE31" s="143" t="str">
        <f t="shared" si="5"/>
        <v/>
      </c>
      <c r="AF31" s="139" t="str">
        <f t="shared" si="6"/>
        <v/>
      </c>
      <c r="AG31" s="140" t="str">
        <f t="shared" si="7"/>
        <v/>
      </c>
      <c r="AH31" s="140" t="str">
        <f t="shared" si="10"/>
        <v/>
      </c>
      <c r="AI31" s="140" t="str">
        <f t="shared" si="8"/>
        <v/>
      </c>
      <c r="AJ31" s="474"/>
      <c r="AK31" s="756"/>
      <c r="AL31" s="751"/>
      <c r="AM31" s="419" t="e">
        <f t="shared" si="19"/>
        <v>#REF!</v>
      </c>
      <c r="AN31" s="419"/>
      <c r="AO31" s="419"/>
      <c r="AP31" s="419"/>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row>
    <row r="32" spans="1:88" s="221" customFormat="1" ht="41.4" hidden="1">
      <c r="A32" s="221" t="b">
        <f t="shared" si="20"/>
        <v>0</v>
      </c>
      <c r="B32" s="221" t="str">
        <f t="shared" si="0"/>
        <v/>
      </c>
      <c r="C32" s="221" t="str">
        <f>IF(ISNA(LEN(VLOOKUP(H32,B9:B468,1,FALSE)) &gt; 0),"",LEN(VLOOKUP(H32,B9:B468,1,FALSE)) &gt; 0)</f>
        <v/>
      </c>
      <c r="D32" s="221" t="str">
        <f t="shared" si="1"/>
        <v/>
      </c>
      <c r="E32" s="221" t="b">
        <f>IF(ISNA(VLOOKUP(H32,D9:D468,1,FALSE)=H32),FALSE,TRUE)</f>
        <v>0</v>
      </c>
      <c r="F32" s="221">
        <f t="shared" si="18"/>
        <v>0</v>
      </c>
      <c r="G32" s="418"/>
      <c r="H32" s="623" t="s">
        <v>32</v>
      </c>
      <c r="I32" s="596" t="str">
        <f>VLOOKUP(H32,LNG_EBKP!$S$11:$U$733,2)</f>
        <v>Innenstütze</v>
      </c>
      <c r="J32" s="595" t="str">
        <f>VLOOKUP(H32,LNG_EBKP!$S$11:$U$733,3)</f>
        <v>Innenstützen der Konstruktion, einschliesslich Auflager und Durchstanzbewehrung
Hinweis: Wandbekleidung (G03)</v>
      </c>
      <c r="K32" s="340"/>
      <c r="L32" s="340"/>
      <c r="M32" s="341"/>
      <c r="N32" s="546"/>
      <c r="O32" s="521">
        <v>90</v>
      </c>
      <c r="P32" s="722" t="str">
        <f t="shared" si="16"/>
        <v/>
      </c>
      <c r="Q32" s="704"/>
      <c r="R32" s="455"/>
      <c r="S32" s="456"/>
      <c r="T32" s="457"/>
      <c r="U32" s="740"/>
      <c r="V32" s="419" t="e">
        <f>IF(
OR(LEN(R32)&gt;0, LEN(#REF!)&gt;0, LEN(Q32)&gt;0,LEN(S32)&gt;1),
      IF(OR(LEN(M32)=0, LEN(Q32)=0),1,
          IF(OR(AND(LEN(#REF!)&gt;0, LEN(R32)&gt;0 ),LEN(R32)+LEN(#REF!)=0),0,1)
),
0)</f>
        <v>#REF!</v>
      </c>
      <c r="W32" s="419"/>
      <c r="X32" s="419"/>
      <c r="Y32" s="419" t="e">
        <f>IF(OR(LEN(AF32)&gt;0, LEN(#REF!)&gt;1),1, 0)</f>
        <v>#REF!</v>
      </c>
      <c r="Z32" s="419"/>
      <c r="AA32" s="426" t="str">
        <f t="shared" si="9"/>
        <v>C0</v>
      </c>
      <c r="AB32" s="427" t="str">
        <f t="shared" si="2"/>
        <v>Innenstütze</v>
      </c>
      <c r="AC32" s="244" t="str">
        <f t="shared" si="3"/>
        <v/>
      </c>
      <c r="AD32" s="244" t="str">
        <f t="shared" si="4"/>
        <v/>
      </c>
      <c r="AE32" s="143" t="str">
        <f t="shared" si="5"/>
        <v/>
      </c>
      <c r="AF32" s="139" t="str">
        <f t="shared" si="6"/>
        <v/>
      </c>
      <c r="AG32" s="140" t="str">
        <f t="shared" si="7"/>
        <v/>
      </c>
      <c r="AH32" s="140" t="str">
        <f t="shared" si="10"/>
        <v/>
      </c>
      <c r="AI32" s="140" t="str">
        <f t="shared" si="8"/>
        <v/>
      </c>
      <c r="AJ32" s="474"/>
      <c r="AK32" s="756"/>
      <c r="AL32" s="751"/>
      <c r="AM32" s="419" t="e">
        <f t="shared" si="19"/>
        <v>#REF!</v>
      </c>
      <c r="AN32" s="419"/>
      <c r="AO32" s="419"/>
      <c r="AP32" s="419"/>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row>
    <row r="33" spans="1:88" s="221" customFormat="1" ht="82.8" hidden="1">
      <c r="A33" s="221" t="b">
        <f t="shared" si="20"/>
        <v>0</v>
      </c>
      <c r="B33" s="221" t="str">
        <f t="shared" si="0"/>
        <v/>
      </c>
      <c r="C33" s="221" t="str">
        <f>IF(ISNA(LEN(VLOOKUP(H33,B9:B468,1,FALSE)) &gt; 0),"",LEN(VLOOKUP(H33,B9:B468,1,FALSE)) &gt; 0)</f>
        <v/>
      </c>
      <c r="D33" s="221" t="str">
        <f t="shared" si="1"/>
        <v/>
      </c>
      <c r="E33" s="221" t="b">
        <f>IF(ISNA(VLOOKUP(H33,D9:D468,1,FALSE)=H33),FALSE,TRUE)</f>
        <v>0</v>
      </c>
      <c r="F33" s="221">
        <f t="shared" si="18"/>
        <v>0</v>
      </c>
      <c r="G33" s="418"/>
      <c r="H33" s="593" t="s">
        <v>33</v>
      </c>
      <c r="I33" s="594" t="str">
        <f>VLOOKUP(H33,LNG_EBKP!$S$11:$U$733,2)</f>
        <v>Deckenkonstruktion, Dachkonstruktion</v>
      </c>
      <c r="J33" s="595" t="str">
        <f>VLOOKUP(H33,LNG_EBKP!$S$11:$U$733,3)</f>
        <v>Decken, Treppen, Balkone und Dächer der Konstruktion, einschliesslich Loggien, Ober- und Unterzüge 
Hinweis: Ergänzende Leistung zu Konstruktion (C05), Deckenbekleidung (G04), Ergänzende Leistung zu Ausbau (G06)</v>
      </c>
      <c r="K33" s="340"/>
      <c r="L33" s="340"/>
      <c r="M33" s="341"/>
      <c r="N33" s="546"/>
      <c r="O33" s="521">
        <v>90</v>
      </c>
      <c r="P33" s="722" t="str">
        <f t="shared" si="16"/>
        <v/>
      </c>
      <c r="Q33" s="704"/>
      <c r="R33" s="455"/>
      <c r="S33" s="456"/>
      <c r="T33" s="457"/>
      <c r="U33" s="740"/>
      <c r="V33" s="419" t="e">
        <f>IF(
OR(LEN(R33)&gt;0, LEN(#REF!)&gt;0, LEN(Q33)&gt;0,LEN(S33)&gt;1),
      IF(OR(LEN(M33)=0, LEN(Q33)=0),1,
          IF(OR(AND(LEN(#REF!)&gt;0, LEN(R33)&gt;0 ),LEN(R33)+LEN(#REF!)=0),0,1)
),
0)</f>
        <v>#REF!</v>
      </c>
      <c r="W33" s="419"/>
      <c r="X33" s="419"/>
      <c r="Y33" s="419" t="e">
        <f>IF(OR(LEN(AF33)&gt;0, LEN(#REF!)&gt;1),1, 0)</f>
        <v>#REF!</v>
      </c>
      <c r="Z33" s="419"/>
      <c r="AA33" s="426" t="str">
        <f t="shared" si="9"/>
        <v>C0</v>
      </c>
      <c r="AB33" s="427" t="str">
        <f t="shared" si="2"/>
        <v>Deckenkonstruktion, Dachkonstruktion</v>
      </c>
      <c r="AC33" s="244" t="str">
        <f t="shared" si="3"/>
        <v/>
      </c>
      <c r="AD33" s="244" t="str">
        <f t="shared" si="4"/>
        <v/>
      </c>
      <c r="AE33" s="143" t="str">
        <f t="shared" si="5"/>
        <v/>
      </c>
      <c r="AF33" s="139" t="str">
        <f t="shared" si="6"/>
        <v/>
      </c>
      <c r="AG33" s="140" t="str">
        <f t="shared" si="7"/>
        <v/>
      </c>
      <c r="AH33" s="140" t="str">
        <f t="shared" si="10"/>
        <v/>
      </c>
      <c r="AI33" s="140" t="str">
        <f t="shared" si="8"/>
        <v/>
      </c>
      <c r="AJ33" s="474"/>
      <c r="AK33" s="756"/>
      <c r="AL33" s="751"/>
      <c r="AM33" s="419" t="e">
        <f t="shared" si="19"/>
        <v>#REF!</v>
      </c>
      <c r="AN33" s="419"/>
      <c r="AO33" s="419"/>
      <c r="AP33" s="419"/>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row>
    <row r="34" spans="1:88" s="221" customFormat="1" ht="13.8" hidden="1">
      <c r="A34" s="221" t="b">
        <f t="shared" si="20"/>
        <v>0</v>
      </c>
      <c r="B34" s="221" t="str">
        <f t="shared" si="0"/>
        <v/>
      </c>
      <c r="C34" s="221" t="str">
        <f>IF(ISNA(LEN(VLOOKUP(H34,B9:B468,1,FALSE)) &gt; 0),"",LEN(VLOOKUP(H34,B9:B468,1,FALSE)) &gt; 0)</f>
        <v/>
      </c>
      <c r="D34" s="221" t="str">
        <f t="shared" si="1"/>
        <v/>
      </c>
      <c r="E34" s="221" t="b">
        <f>IF(ISNA(VLOOKUP(H34,D9:D468,1,FALSE)=H34),FALSE,TRUE)</f>
        <v>0</v>
      </c>
      <c r="F34" s="221">
        <f t="shared" si="18"/>
        <v>0</v>
      </c>
      <c r="G34" s="418"/>
      <c r="H34" s="623" t="s">
        <v>34</v>
      </c>
      <c r="I34" s="596" t="str">
        <f>VLOOKUP(H34,LNG_EBKP!$S$11:$U$733,2)</f>
        <v>Geschossdecke</v>
      </c>
      <c r="J34" s="595" t="str">
        <f>VLOOKUP(H34,LNG_EBKP!$S$11:$U$733,3)</f>
        <v>Decken der Konstruktion, Ober- und Unterzüge</v>
      </c>
      <c r="K34" s="340"/>
      <c r="L34" s="340"/>
      <c r="M34" s="341"/>
      <c r="N34" s="546"/>
      <c r="O34" s="521">
        <v>90</v>
      </c>
      <c r="P34" s="722" t="str">
        <f t="shared" si="16"/>
        <v/>
      </c>
      <c r="Q34" s="704"/>
      <c r="R34" s="455"/>
      <c r="S34" s="456"/>
      <c r="T34" s="457"/>
      <c r="U34" s="740"/>
      <c r="V34" s="419" t="e">
        <f>IF(
OR(LEN(R34)&gt;0, LEN(#REF!)&gt;0, LEN(Q34)&gt;0,LEN(S34)&gt;1),
      IF(OR(LEN(M34)=0, LEN(Q34)=0),1,
          IF(OR(AND(LEN(#REF!)&gt;0, LEN(R34)&gt;0 ),LEN(R34)+LEN(#REF!)=0),0,1)
),
0)</f>
        <v>#REF!</v>
      </c>
      <c r="W34" s="419"/>
      <c r="X34" s="419"/>
      <c r="Y34" s="419" t="e">
        <f>IF(OR(LEN(AF34)&gt;0, LEN(#REF!)&gt;1),1, 0)</f>
        <v>#REF!</v>
      </c>
      <c r="Z34" s="419"/>
      <c r="AA34" s="426" t="str">
        <f t="shared" si="9"/>
        <v>C0</v>
      </c>
      <c r="AB34" s="427" t="str">
        <f t="shared" si="2"/>
        <v>Geschossdecke</v>
      </c>
      <c r="AC34" s="244" t="str">
        <f t="shared" si="3"/>
        <v/>
      </c>
      <c r="AD34" s="244" t="str">
        <f t="shared" si="4"/>
        <v/>
      </c>
      <c r="AE34" s="143" t="str">
        <f t="shared" si="5"/>
        <v/>
      </c>
      <c r="AF34" s="139" t="str">
        <f t="shared" si="6"/>
        <v/>
      </c>
      <c r="AG34" s="140" t="str">
        <f t="shared" si="7"/>
        <v/>
      </c>
      <c r="AH34" s="140" t="str">
        <f t="shared" si="10"/>
        <v/>
      </c>
      <c r="AI34" s="140" t="str">
        <f t="shared" si="8"/>
        <v/>
      </c>
      <c r="AJ34" s="474"/>
      <c r="AK34" s="756"/>
      <c r="AL34" s="751"/>
      <c r="AM34" s="419" t="e">
        <f t="shared" si="19"/>
        <v>#REF!</v>
      </c>
      <c r="AN34" s="419"/>
      <c r="AO34" s="419"/>
      <c r="AP34" s="419"/>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row>
    <row r="35" spans="1:88" s="221" customFormat="1" ht="13.8" hidden="1">
      <c r="A35" s="221" t="b">
        <f t="shared" si="20"/>
        <v>0</v>
      </c>
      <c r="B35" s="221" t="str">
        <f t="shared" si="0"/>
        <v/>
      </c>
      <c r="C35" s="221" t="str">
        <f>IF(ISNA(LEN(VLOOKUP(H35,B9:B468,1,FALSE)) &gt; 0),"",LEN(VLOOKUP(H35,B9:B468,1,FALSE)) &gt; 0)</f>
        <v/>
      </c>
      <c r="D35" s="221" t="str">
        <f t="shared" si="1"/>
        <v/>
      </c>
      <c r="E35" s="221" t="b">
        <f>IF(ISNA(VLOOKUP(H35,D9:D468,1,FALSE)=H35),FALSE,TRUE)</f>
        <v>0</v>
      </c>
      <c r="F35" s="221">
        <f t="shared" si="18"/>
        <v>0</v>
      </c>
      <c r="G35" s="418"/>
      <c r="H35" s="623" t="s">
        <v>35</v>
      </c>
      <c r="I35" s="596" t="str">
        <f>VLOOKUP(H35,LNG_EBKP!$S$11:$U$733,2)</f>
        <v>Innen liegende Treppe, Rampe</v>
      </c>
      <c r="J35" s="595" t="str">
        <f>VLOOKUP(H35,LNG_EBKP!$S$11:$U$733,3)</f>
        <v>Treppen, Rampen der Konstruktion</v>
      </c>
      <c r="K35" s="340"/>
      <c r="L35" s="340"/>
      <c r="M35" s="341"/>
      <c r="N35" s="546"/>
      <c r="O35" s="521">
        <v>90</v>
      </c>
      <c r="P35" s="722" t="str">
        <f t="shared" si="16"/>
        <v/>
      </c>
      <c r="Q35" s="704"/>
      <c r="R35" s="455"/>
      <c r="S35" s="456"/>
      <c r="T35" s="457"/>
      <c r="U35" s="740"/>
      <c r="V35" s="419" t="e">
        <f>IF(
OR(LEN(R35)&gt;0, LEN(#REF!)&gt;0, LEN(Q35)&gt;0,LEN(S35)&gt;1),
      IF(OR(LEN(M35)=0, LEN(Q35)=0),1,
          IF(OR(AND(LEN(#REF!)&gt;0, LEN(R35)&gt;0 ),LEN(R35)+LEN(#REF!)=0),0,1)
),
0)</f>
        <v>#REF!</v>
      </c>
      <c r="W35" s="419"/>
      <c r="X35" s="419"/>
      <c r="Y35" s="419" t="e">
        <f>IF(OR(LEN(AF35)&gt;0, LEN(#REF!)&gt;1),1, 0)</f>
        <v>#REF!</v>
      </c>
      <c r="Z35" s="419"/>
      <c r="AA35" s="426" t="str">
        <f t="shared" si="9"/>
        <v>C0</v>
      </c>
      <c r="AB35" s="427" t="str">
        <f t="shared" si="2"/>
        <v>Innen liegende Treppe, Rampe</v>
      </c>
      <c r="AC35" s="244" t="str">
        <f t="shared" si="3"/>
        <v/>
      </c>
      <c r="AD35" s="244" t="str">
        <f t="shared" si="4"/>
        <v/>
      </c>
      <c r="AE35" s="143" t="str">
        <f t="shared" si="5"/>
        <v/>
      </c>
      <c r="AF35" s="139" t="str">
        <f t="shared" si="6"/>
        <v/>
      </c>
      <c r="AG35" s="140" t="str">
        <f t="shared" si="7"/>
        <v/>
      </c>
      <c r="AH35" s="140" t="str">
        <f t="shared" si="10"/>
        <v/>
      </c>
      <c r="AI35" s="140" t="str">
        <f t="shared" si="8"/>
        <v/>
      </c>
      <c r="AJ35" s="474"/>
      <c r="AK35" s="756"/>
      <c r="AL35" s="751"/>
      <c r="AM35" s="419" t="e">
        <f t="shared" si="19"/>
        <v>#REF!</v>
      </c>
      <c r="AN35" s="419"/>
      <c r="AO35" s="419"/>
      <c r="AP35" s="419"/>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row>
    <row r="36" spans="1:88" s="221" customFormat="1" ht="13.8" hidden="1">
      <c r="A36" s="221" t="b">
        <f t="shared" si="20"/>
        <v>0</v>
      </c>
      <c r="B36" s="221" t="str">
        <f t="shared" si="0"/>
        <v/>
      </c>
      <c r="C36" s="221" t="str">
        <f>IF(ISNA(LEN(VLOOKUP(H36,B9:B468,1,FALSE)) &gt; 0),"",LEN(VLOOKUP(H36,B9:B468,1,FALSE)) &gt; 0)</f>
        <v/>
      </c>
      <c r="D36" s="221" t="str">
        <f t="shared" si="1"/>
        <v/>
      </c>
      <c r="E36" s="221" t="b">
        <f>IF(ISNA(VLOOKUP(H36,D9:D468,1,FALSE)=H36),FALSE,TRUE)</f>
        <v>0</v>
      </c>
      <c r="F36" s="221">
        <f t="shared" si="18"/>
        <v>0</v>
      </c>
      <c r="G36" s="418"/>
      <c r="H36" s="623" t="s">
        <v>36</v>
      </c>
      <c r="I36" s="596" t="str">
        <f>VLOOKUP(H36,LNG_EBKP!$S$11:$U$733,2)</f>
        <v>Innen liegendes Podest</v>
      </c>
      <c r="J36" s="595" t="str">
        <f>VLOOKUP(H36,LNG_EBKP!$S$11:$U$733,3)</f>
        <v>Podeste innen liegender Treppen und Rampen</v>
      </c>
      <c r="K36" s="340"/>
      <c r="L36" s="340"/>
      <c r="M36" s="341"/>
      <c r="N36" s="546"/>
      <c r="O36" s="521">
        <v>90</v>
      </c>
      <c r="P36" s="722" t="str">
        <f t="shared" si="16"/>
        <v/>
      </c>
      <c r="Q36" s="704"/>
      <c r="R36" s="455"/>
      <c r="S36" s="456"/>
      <c r="T36" s="457"/>
      <c r="U36" s="740"/>
      <c r="V36" s="419" t="e">
        <f>IF(
OR(LEN(R36)&gt;0, LEN(#REF!)&gt;0, LEN(Q36)&gt;0,LEN(S36)&gt;1),
      IF(OR(LEN(M36)=0, LEN(Q36)=0),1,
          IF(OR(AND(LEN(#REF!)&gt;0, LEN(R36)&gt;0 ),LEN(R36)+LEN(#REF!)=0),0,1)
),
0)</f>
        <v>#REF!</v>
      </c>
      <c r="W36" s="419"/>
      <c r="X36" s="419"/>
      <c r="Y36" s="419" t="e">
        <f>IF(OR(LEN(AF36)&gt;0, LEN(#REF!)&gt;1),1, 0)</f>
        <v>#REF!</v>
      </c>
      <c r="Z36" s="419"/>
      <c r="AA36" s="426" t="str">
        <f t="shared" si="9"/>
        <v>C0</v>
      </c>
      <c r="AB36" s="427" t="str">
        <f t="shared" si="2"/>
        <v>Innen liegendes Podest</v>
      </c>
      <c r="AC36" s="244" t="str">
        <f t="shared" si="3"/>
        <v/>
      </c>
      <c r="AD36" s="244" t="str">
        <f t="shared" si="4"/>
        <v/>
      </c>
      <c r="AE36" s="143" t="str">
        <f t="shared" si="5"/>
        <v/>
      </c>
      <c r="AF36" s="139" t="str">
        <f t="shared" si="6"/>
        <v/>
      </c>
      <c r="AG36" s="140" t="str">
        <f t="shared" si="7"/>
        <v/>
      </c>
      <c r="AH36" s="140" t="str">
        <f t="shared" si="10"/>
        <v/>
      </c>
      <c r="AI36" s="140" t="str">
        <f t="shared" si="8"/>
        <v/>
      </c>
      <c r="AJ36" s="474"/>
      <c r="AK36" s="756"/>
      <c r="AL36" s="751"/>
      <c r="AM36" s="419" t="e">
        <f t="shared" si="19"/>
        <v>#REF!</v>
      </c>
      <c r="AN36" s="419"/>
      <c r="AO36" s="419"/>
      <c r="AP36" s="419"/>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row>
    <row r="37" spans="1:88" s="221" customFormat="1" ht="27.6" hidden="1">
      <c r="A37" s="221" t="b">
        <f t="shared" si="20"/>
        <v>0</v>
      </c>
      <c r="B37" s="221" t="str">
        <f t="shared" si="0"/>
        <v/>
      </c>
      <c r="C37" s="221" t="str">
        <f>IF(ISNA(LEN(VLOOKUP(H37,B9:B468,1,FALSE)) &gt; 0),"",LEN(VLOOKUP(H37,B9:B468,1,FALSE)) &gt; 0)</f>
        <v/>
      </c>
      <c r="D37" s="221" t="str">
        <f t="shared" si="1"/>
        <v/>
      </c>
      <c r="E37" s="221" t="b">
        <f>IF(ISNA(VLOOKUP(H37,D9:D468,1,FALSE)=H37),FALSE,TRUE)</f>
        <v>0</v>
      </c>
      <c r="F37" s="221">
        <f t="shared" si="18"/>
        <v>0</v>
      </c>
      <c r="G37" s="418"/>
      <c r="H37" s="623" t="s">
        <v>37</v>
      </c>
      <c r="I37" s="596" t="str">
        <f>VLOOKUP(H37,LNG_EBKP!$S$11:$U$733,2)</f>
        <v>Konstruktion Flachdach</v>
      </c>
      <c r="J37" s="595" t="str">
        <f>VLOOKUP(H37,LNG_EBKP!$S$11:$U$733,3)</f>
        <v>Kontruktion von Flachdächern, einschliesslich obere Abschlüsse unterirdischer Bauwerke</v>
      </c>
      <c r="K37" s="340"/>
      <c r="L37" s="340"/>
      <c r="M37" s="341"/>
      <c r="N37" s="546"/>
      <c r="O37" s="522">
        <v>90</v>
      </c>
      <c r="P37" s="723" t="str">
        <f t="shared" si="16"/>
        <v/>
      </c>
      <c r="Q37" s="705"/>
      <c r="R37" s="455"/>
      <c r="S37" s="456"/>
      <c r="T37" s="457"/>
      <c r="U37" s="740"/>
      <c r="V37" s="419" t="e">
        <f>IF(
OR(LEN(R37)&gt;0, LEN(#REF!)&gt;0, LEN(Q37)&gt;0,LEN(S37)&gt;1),
      IF(OR(LEN(M37)=0, LEN(Q37)=0),1,
          IF(OR(AND(LEN(#REF!)&gt;0, LEN(R37)&gt;0 ),LEN(R37)+LEN(#REF!)=0),0,1)
),
0)</f>
        <v>#REF!</v>
      </c>
      <c r="W37" s="419"/>
      <c r="X37" s="419"/>
      <c r="Y37" s="419" t="e">
        <f>IF(OR(LEN(AF37)&gt;0, LEN(#REF!)&gt;1),1, 0)</f>
        <v>#REF!</v>
      </c>
      <c r="Z37" s="419"/>
      <c r="AA37" s="426" t="str">
        <f t="shared" si="9"/>
        <v>C0</v>
      </c>
      <c r="AB37" s="427" t="str">
        <f t="shared" si="2"/>
        <v>Konstruktion Flachdach</v>
      </c>
      <c r="AC37" s="244" t="str">
        <f t="shared" si="3"/>
        <v/>
      </c>
      <c r="AD37" s="244" t="str">
        <f t="shared" si="4"/>
        <v/>
      </c>
      <c r="AE37" s="143" t="str">
        <f t="shared" si="5"/>
        <v/>
      </c>
      <c r="AF37" s="139" t="str">
        <f t="shared" si="6"/>
        <v/>
      </c>
      <c r="AG37" s="140" t="str">
        <f t="shared" si="7"/>
        <v/>
      </c>
      <c r="AH37" s="140" t="str">
        <f t="shared" si="10"/>
        <v/>
      </c>
      <c r="AI37" s="140" t="str">
        <f t="shared" si="8"/>
        <v/>
      </c>
      <c r="AJ37" s="474"/>
      <c r="AK37" s="756"/>
      <c r="AL37" s="751"/>
      <c r="AM37" s="419" t="e">
        <f t="shared" si="19"/>
        <v>#REF!</v>
      </c>
      <c r="AN37" s="419"/>
      <c r="AO37" s="419"/>
      <c r="AP37" s="419"/>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row>
    <row r="38" spans="1:88" s="221" customFormat="1" ht="41.4" hidden="1">
      <c r="A38" s="221" t="b">
        <f t="shared" si="20"/>
        <v>0</v>
      </c>
      <c r="B38" s="221" t="str">
        <f t="shared" si="0"/>
        <v/>
      </c>
      <c r="C38" s="221" t="str">
        <f>IF(ISNA(LEN(VLOOKUP(H38,B9:B468,1,FALSE)) &gt; 0),"",LEN(VLOOKUP(H38,B9:B468,1,FALSE)) &gt; 0)</f>
        <v/>
      </c>
      <c r="D38" s="221" t="str">
        <f t="shared" si="1"/>
        <v/>
      </c>
      <c r="E38" s="221" t="b">
        <f>IF(ISNA(VLOOKUP(H38,D9:D468,1,FALSE)=H38),FALSE,TRUE)</f>
        <v>0</v>
      </c>
      <c r="F38" s="221">
        <f t="shared" si="18"/>
        <v>0</v>
      </c>
      <c r="G38" s="418"/>
      <c r="H38" s="623" t="s">
        <v>38</v>
      </c>
      <c r="I38" s="596" t="str">
        <f>VLOOKUP(H38,LNG_EBKP!$S$11:$U$733,2)</f>
        <v>Konstruktion geneigtes Dach</v>
      </c>
      <c r="J38" s="595" t="str">
        <f>VLOOKUP(H38,LNG_EBKP!$S$11:$U$733,3)</f>
        <v>Konstruktion von geneigten Dächern, wie Steildächer, Pultdächer, Giebeldächer
Hinweis: Bedachung Gebäude (F)</v>
      </c>
      <c r="K38" s="340"/>
      <c r="L38" s="340"/>
      <c r="M38" s="341"/>
      <c r="N38" s="546"/>
      <c r="O38" s="522">
        <v>90</v>
      </c>
      <c r="P38" s="723" t="str">
        <f t="shared" si="16"/>
        <v/>
      </c>
      <c r="Q38" s="705"/>
      <c r="R38" s="455"/>
      <c r="S38" s="456"/>
      <c r="T38" s="457"/>
      <c r="U38" s="740"/>
      <c r="V38" s="419" t="e">
        <f>IF(
OR(LEN(R38)&gt;0, LEN(#REF!)&gt;0, LEN(Q38)&gt;0,LEN(S38)&gt;1),
      IF(OR(LEN(M38)=0, LEN(Q38)=0),1,
          IF(OR(AND(LEN(#REF!)&gt;0, LEN(R38)&gt;0 ),LEN(R38)+LEN(#REF!)=0),0,1)
),
0)</f>
        <v>#REF!</v>
      </c>
      <c r="W38" s="419"/>
      <c r="X38" s="419"/>
      <c r="Y38" s="419" t="e">
        <f>IF(OR(LEN(AF38)&gt;0, LEN(#REF!)&gt;1),1, 0)</f>
        <v>#REF!</v>
      </c>
      <c r="Z38" s="419"/>
      <c r="AA38" s="426" t="str">
        <f t="shared" si="9"/>
        <v>C0</v>
      </c>
      <c r="AB38" s="427" t="str">
        <f t="shared" si="2"/>
        <v>Konstruktion geneigtes Dach</v>
      </c>
      <c r="AC38" s="244" t="str">
        <f t="shared" si="3"/>
        <v/>
      </c>
      <c r="AD38" s="244" t="str">
        <f t="shared" si="4"/>
        <v/>
      </c>
      <c r="AE38" s="143" t="str">
        <f t="shared" si="5"/>
        <v/>
      </c>
      <c r="AF38" s="139" t="str">
        <f t="shared" si="6"/>
        <v/>
      </c>
      <c r="AG38" s="140" t="str">
        <f t="shared" si="7"/>
        <v/>
      </c>
      <c r="AH38" s="140" t="str">
        <f t="shared" si="10"/>
        <v/>
      </c>
      <c r="AI38" s="140" t="str">
        <f t="shared" si="8"/>
        <v/>
      </c>
      <c r="AJ38" s="474"/>
      <c r="AK38" s="756"/>
      <c r="AL38" s="751"/>
      <c r="AM38" s="419" t="e">
        <f t="shared" si="19"/>
        <v>#REF!</v>
      </c>
      <c r="AN38" s="419"/>
      <c r="AO38" s="419"/>
      <c r="AP38" s="419"/>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row>
    <row r="39" spans="1:88" s="221" customFormat="1" ht="13.8" hidden="1">
      <c r="A39" s="221" t="b">
        <f t="shared" si="20"/>
        <v>0</v>
      </c>
      <c r="B39" s="221" t="str">
        <f t="shared" si="0"/>
        <v/>
      </c>
      <c r="C39" s="221" t="str">
        <f>IF(ISNA(LEN(VLOOKUP(H39,B9:B468,1,FALSE)) &gt; 0),"",LEN(VLOOKUP(H39,B9:B468,1,FALSE)) &gt; 0)</f>
        <v/>
      </c>
      <c r="D39" s="221" t="str">
        <f t="shared" si="1"/>
        <v/>
      </c>
      <c r="E39" s="221" t="b">
        <f>IF(ISNA(VLOOKUP(H39,D9:D468,1,FALSE)=H39),FALSE,TRUE)</f>
        <v>0</v>
      </c>
      <c r="F39" s="221">
        <f t="shared" si="18"/>
        <v>0</v>
      </c>
      <c r="G39" s="418"/>
      <c r="H39" s="623" t="s">
        <v>39</v>
      </c>
      <c r="I39" s="596" t="str">
        <f>VLOOKUP(H39,LNG_EBKP!$S$11:$U$733,2)</f>
        <v>Aussen liegende Treppe, Rampe</v>
      </c>
      <c r="J39" s="595" t="str">
        <f>VLOOKUP(H39,LNG_EBKP!$S$11:$U$733,3)</f>
        <v>Treppen und Rampen ausserhalb des Gebäudes</v>
      </c>
      <c r="K39" s="340"/>
      <c r="L39" s="340"/>
      <c r="M39" s="341"/>
      <c r="N39" s="546"/>
      <c r="O39" s="522">
        <v>90</v>
      </c>
      <c r="P39" s="723" t="str">
        <f t="shared" si="16"/>
        <v/>
      </c>
      <c r="Q39" s="705"/>
      <c r="R39" s="455"/>
      <c r="S39" s="456"/>
      <c r="T39" s="457"/>
      <c r="U39" s="740"/>
      <c r="V39" s="419" t="e">
        <f>IF(
OR(LEN(R39)&gt;0, LEN(#REF!)&gt;0, LEN(Q39)&gt;0,LEN(S39)&gt;1),
      IF(OR(LEN(M39)=0, LEN(Q39)=0),1,
          IF(OR(AND(LEN(#REF!)&gt;0, LEN(R39)&gt;0 ),LEN(R39)+LEN(#REF!)=0),0,1)
),
0)</f>
        <v>#REF!</v>
      </c>
      <c r="W39" s="419"/>
      <c r="X39" s="419"/>
      <c r="Y39" s="419" t="e">
        <f>IF(OR(LEN(AF39)&gt;0, LEN(#REF!)&gt;1),1, 0)</f>
        <v>#REF!</v>
      </c>
      <c r="Z39" s="419"/>
      <c r="AA39" s="426" t="str">
        <f t="shared" si="9"/>
        <v>C0</v>
      </c>
      <c r="AB39" s="427" t="str">
        <f t="shared" si="2"/>
        <v>Aussen liegende Treppe, Rampe</v>
      </c>
      <c r="AC39" s="244" t="str">
        <f t="shared" si="3"/>
        <v/>
      </c>
      <c r="AD39" s="244" t="str">
        <f t="shared" si="4"/>
        <v/>
      </c>
      <c r="AE39" s="143" t="str">
        <f t="shared" si="5"/>
        <v/>
      </c>
      <c r="AF39" s="139" t="str">
        <f t="shared" si="6"/>
        <v/>
      </c>
      <c r="AG39" s="140" t="str">
        <f t="shared" si="7"/>
        <v/>
      </c>
      <c r="AH39" s="140" t="str">
        <f t="shared" si="10"/>
        <v/>
      </c>
      <c r="AI39" s="140" t="str">
        <f t="shared" si="8"/>
        <v/>
      </c>
      <c r="AJ39" s="474"/>
      <c r="AK39" s="756"/>
      <c r="AL39" s="751"/>
      <c r="AM39" s="419" t="e">
        <f t="shared" si="19"/>
        <v>#REF!</v>
      </c>
      <c r="AN39" s="419"/>
      <c r="AO39" s="419"/>
      <c r="AP39" s="419"/>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row>
    <row r="40" spans="1:88" s="221" customFormat="1" ht="27.6" hidden="1">
      <c r="A40" s="221" t="b">
        <f t="shared" si="20"/>
        <v>0</v>
      </c>
      <c r="B40" s="221" t="str">
        <f t="shared" si="0"/>
        <v/>
      </c>
      <c r="C40" s="221" t="str">
        <f>IF(ISNA(LEN(VLOOKUP(H40,B9:B468,1,FALSE)) &gt; 0),"",LEN(VLOOKUP(H40,B9:B468,1,FALSE)) &gt; 0)</f>
        <v/>
      </c>
      <c r="D40" s="221" t="str">
        <f t="shared" si="1"/>
        <v/>
      </c>
      <c r="E40" s="221" t="b">
        <f>IF(ISNA(VLOOKUP(H40,D9:D468,1,FALSE)=H40),FALSE,TRUE)</f>
        <v>0</v>
      </c>
      <c r="F40" s="221">
        <f t="shared" si="18"/>
        <v>0</v>
      </c>
      <c r="G40" s="418"/>
      <c r="H40" s="623" t="s">
        <v>40</v>
      </c>
      <c r="I40" s="596" t="str">
        <f>VLOOKUP(H40,LNG_EBKP!$S$11:$U$733,2)</f>
        <v>Aussen liegende Podeste</v>
      </c>
      <c r="J40" s="595" t="str">
        <f>VLOOKUP(H40,LNG_EBKP!$S$11:$U$733,3)</f>
        <v>Podeste von Treppen und Rampen ausserhalb des Gebäudes</v>
      </c>
      <c r="K40" s="340"/>
      <c r="L40" s="340"/>
      <c r="M40" s="341"/>
      <c r="N40" s="546"/>
      <c r="O40" s="522">
        <v>90</v>
      </c>
      <c r="P40" s="723" t="str">
        <f t="shared" si="16"/>
        <v/>
      </c>
      <c r="Q40" s="705"/>
      <c r="R40" s="455"/>
      <c r="S40" s="456"/>
      <c r="T40" s="457"/>
      <c r="U40" s="740"/>
      <c r="V40" s="419" t="e">
        <f>IF(
OR(LEN(R40)&gt;0, LEN(#REF!)&gt;0, LEN(Q40)&gt;0,LEN(S40)&gt;1),
      IF(OR(LEN(M40)=0, LEN(Q40)=0),1,
          IF(OR(AND(LEN(#REF!)&gt;0, LEN(R40)&gt;0 ),LEN(R40)+LEN(#REF!)=0),0,1)
),
0)</f>
        <v>#REF!</v>
      </c>
      <c r="W40" s="419"/>
      <c r="X40" s="419"/>
      <c r="Y40" s="419" t="e">
        <f>IF(OR(LEN(AF40)&gt;0, LEN(#REF!)&gt;1),1, 0)</f>
        <v>#REF!</v>
      </c>
      <c r="Z40" s="419"/>
      <c r="AA40" s="426" t="str">
        <f t="shared" si="9"/>
        <v>C0</v>
      </c>
      <c r="AB40" s="427" t="str">
        <f t="shared" si="2"/>
        <v>Aussen liegende Podeste</v>
      </c>
      <c r="AC40" s="244" t="str">
        <f t="shared" si="3"/>
        <v/>
      </c>
      <c r="AD40" s="244" t="str">
        <f t="shared" si="4"/>
        <v/>
      </c>
      <c r="AE40" s="143" t="str">
        <f t="shared" si="5"/>
        <v/>
      </c>
      <c r="AF40" s="139" t="str">
        <f t="shared" si="6"/>
        <v/>
      </c>
      <c r="AG40" s="140" t="str">
        <f t="shared" si="7"/>
        <v/>
      </c>
      <c r="AH40" s="140" t="str">
        <f t="shared" si="10"/>
        <v/>
      </c>
      <c r="AI40" s="140" t="str">
        <f t="shared" si="8"/>
        <v/>
      </c>
      <c r="AJ40" s="474"/>
      <c r="AK40" s="756"/>
      <c r="AL40" s="751"/>
      <c r="AM40" s="419" t="e">
        <f t="shared" si="19"/>
        <v>#REF!</v>
      </c>
      <c r="AN40" s="419"/>
      <c r="AO40" s="419"/>
      <c r="AP40" s="419"/>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row>
    <row r="41" spans="1:88" s="221" customFormat="1" ht="41.4" hidden="1">
      <c r="A41" s="221" t="b">
        <f t="shared" si="20"/>
        <v>0</v>
      </c>
      <c r="B41" s="221" t="str">
        <f t="shared" si="0"/>
        <v/>
      </c>
      <c r="C41" s="221" t="str">
        <f>IF(ISNA(LEN(VLOOKUP(H41,B9:B468,1,FALSE)) &gt; 0),"",LEN(VLOOKUP(H41,B9:B468,1,FALSE)) &gt; 0)</f>
        <v/>
      </c>
      <c r="D41" s="221" t="str">
        <f t="shared" si="1"/>
        <v/>
      </c>
      <c r="E41" s="221" t="b">
        <f>IF(ISNA(VLOOKUP(H41,D9:D468,1,FALSE)=H41),FALSE,TRUE)</f>
        <v>0</v>
      </c>
      <c r="F41" s="221">
        <f t="shared" si="18"/>
        <v>0</v>
      </c>
      <c r="G41" s="418"/>
      <c r="H41" s="623" t="s">
        <v>41</v>
      </c>
      <c r="I41" s="596" t="str">
        <f>VLOOKUP(H41,LNG_EBKP!$S$11:$U$733,2)</f>
        <v>Aussen liegende Konstruktion, Vordach</v>
      </c>
      <c r="J41" s="595" t="str">
        <f>VLOOKUP(H41,LNG_EBKP!$S$11:$U$733,3)</f>
        <v>Vordächer, Balkone und auskragende Laubengänge der Konstruktion, einschliesslich Kragplattenanschlüsse</v>
      </c>
      <c r="K41" s="340"/>
      <c r="L41" s="340"/>
      <c r="M41" s="341"/>
      <c r="N41" s="546"/>
      <c r="O41" s="522">
        <v>90</v>
      </c>
      <c r="P41" s="723" t="str">
        <f t="shared" si="16"/>
        <v/>
      </c>
      <c r="Q41" s="705"/>
      <c r="R41" s="455"/>
      <c r="S41" s="456"/>
      <c r="T41" s="457"/>
      <c r="U41" s="740"/>
      <c r="V41" s="419" t="e">
        <f>IF(
OR(LEN(R41)&gt;0, LEN(#REF!)&gt;0, LEN(Q41)&gt;0,LEN(S41)&gt;1),
      IF(OR(LEN(M41)=0, LEN(Q41)=0),1,
          IF(OR(AND(LEN(#REF!)&gt;0, LEN(R41)&gt;0 ),LEN(R41)+LEN(#REF!)=0),0,1)
),
0)</f>
        <v>#REF!</v>
      </c>
      <c r="W41" s="419"/>
      <c r="X41" s="419"/>
      <c r="Y41" s="419" t="e">
        <f>IF(OR(LEN(AF41)&gt;0, LEN(#REF!)&gt;1),1, 0)</f>
        <v>#REF!</v>
      </c>
      <c r="Z41" s="419"/>
      <c r="AA41" s="426" t="str">
        <f t="shared" si="9"/>
        <v>C0</v>
      </c>
      <c r="AB41" s="427" t="str">
        <f t="shared" si="2"/>
        <v>Aussen liegende Konstruktion, Vordach</v>
      </c>
      <c r="AC41" s="244" t="str">
        <f t="shared" si="3"/>
        <v/>
      </c>
      <c r="AD41" s="244" t="str">
        <f t="shared" si="4"/>
        <v/>
      </c>
      <c r="AE41" s="143" t="str">
        <f t="shared" si="5"/>
        <v/>
      </c>
      <c r="AF41" s="139" t="str">
        <f t="shared" si="6"/>
        <v/>
      </c>
      <c r="AG41" s="140" t="str">
        <f t="shared" si="7"/>
        <v/>
      </c>
      <c r="AH41" s="140" t="str">
        <f t="shared" si="10"/>
        <v/>
      </c>
      <c r="AI41" s="140" t="str">
        <f t="shared" si="8"/>
        <v/>
      </c>
      <c r="AJ41" s="474"/>
      <c r="AK41" s="756"/>
      <c r="AL41" s="751"/>
      <c r="AM41" s="419" t="e">
        <f t="shared" si="19"/>
        <v>#REF!</v>
      </c>
      <c r="AN41" s="419"/>
      <c r="AO41" s="419"/>
      <c r="AP41" s="419"/>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row>
    <row r="42" spans="1:88" s="221" customFormat="1" ht="69" hidden="1">
      <c r="A42" s="221" t="b">
        <f t="shared" si="20"/>
        <v>0</v>
      </c>
      <c r="B42" s="221" t="str">
        <f t="shared" si="0"/>
        <v/>
      </c>
      <c r="C42" s="221" t="str">
        <f>IF(ISNA(LEN(VLOOKUP(H42,B9:B468,1,FALSE)) &gt; 0),"",LEN(VLOOKUP(H42,B9:B468,1,FALSE)) &gt; 0)</f>
        <v/>
      </c>
      <c r="D42" s="221" t="str">
        <f t="shared" si="1"/>
        <v/>
      </c>
      <c r="E42" s="221" t="b">
        <f>IF(ISNA(VLOOKUP(H42,D9:D468,1,FALSE)=H42),FALSE,TRUE)</f>
        <v>0</v>
      </c>
      <c r="F42" s="221">
        <f t="shared" si="18"/>
        <v>0</v>
      </c>
      <c r="G42" s="418"/>
      <c r="H42" s="593" t="s">
        <v>42</v>
      </c>
      <c r="I42" s="594" t="str">
        <f>VLOOKUP(H42,LNG_EBKP!$S$11:$U$733,2)</f>
        <v>Ergänzende Leistung zu Konstruktion</v>
      </c>
      <c r="J42" s="595" t="str">
        <f>VLOOKUP(H42,LNG_EBKP!$S$11:$U$733,3)</f>
        <v>Nachträgliches Erstellen und Schliessen von Durchbrüchen und Schlitzen in Bauteilen der Konstruktion sowie Sockel, Rohbaukanäle und Einlagen für die Gebäudetechnik
Hinweis: Ergänzende Leistung zu Ausbau (G06)</v>
      </c>
      <c r="K42" s="340"/>
      <c r="L42" s="340"/>
      <c r="M42" s="341"/>
      <c r="N42" s="546"/>
      <c r="O42" s="522">
        <v>90</v>
      </c>
      <c r="P42" s="723" t="str">
        <f t="shared" si="16"/>
        <v/>
      </c>
      <c r="Q42" s="705"/>
      <c r="R42" s="455"/>
      <c r="S42" s="456"/>
      <c r="T42" s="457"/>
      <c r="U42" s="740"/>
      <c r="V42" s="419" t="e">
        <f>IF(
OR(LEN(R42)&gt;0, LEN(#REF!)&gt;0, LEN(Q42)&gt;0,LEN(S42)&gt;1),
      IF(OR(LEN(M42)=0, LEN(Q42)=0),1,
          IF(OR(AND(LEN(#REF!)&gt;0, LEN(R42)&gt;0 ),LEN(R42)+LEN(#REF!)=0),0,1)
),
0)</f>
        <v>#REF!</v>
      </c>
      <c r="W42" s="419"/>
      <c r="X42" s="419"/>
      <c r="Y42" s="419" t="e">
        <f>IF(OR(LEN(AF42)&gt;0, LEN(#REF!)&gt;1),1, 0)</f>
        <v>#REF!</v>
      </c>
      <c r="Z42" s="419"/>
      <c r="AA42" s="426" t="str">
        <f t="shared" si="9"/>
        <v>C0</v>
      </c>
      <c r="AB42" s="427" t="str">
        <f t="shared" ref="AB42:AB73" si="21">IF(ISBLANK(AA42),"",IF(ISBLANK(I42), "", I42))</f>
        <v>Ergänzende Leistung zu Konstruktion</v>
      </c>
      <c r="AC42" s="244" t="str">
        <f t="shared" si="3"/>
        <v/>
      </c>
      <c r="AD42" s="244" t="str">
        <f t="shared" si="4"/>
        <v/>
      </c>
      <c r="AE42" s="143" t="str">
        <f t="shared" si="5"/>
        <v/>
      </c>
      <c r="AF42" s="139" t="str">
        <f t="shared" si="6"/>
        <v/>
      </c>
      <c r="AG42" s="140" t="str">
        <f t="shared" si="7"/>
        <v/>
      </c>
      <c r="AH42" s="140" t="str">
        <f t="shared" si="10"/>
        <v/>
      </c>
      <c r="AI42" s="140" t="str">
        <f t="shared" si="8"/>
        <v/>
      </c>
      <c r="AJ42" s="474"/>
      <c r="AK42" s="756"/>
      <c r="AL42" s="751"/>
      <c r="AM42" s="419" t="e">
        <f t="shared" si="19"/>
        <v>#REF!</v>
      </c>
      <c r="AN42" s="419"/>
      <c r="AO42" s="419"/>
      <c r="AP42" s="419"/>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row>
    <row r="43" spans="1:88" s="221" customFormat="1" ht="69" hidden="1">
      <c r="A43" s="221" t="b">
        <f t="shared" si="20"/>
        <v>0</v>
      </c>
      <c r="B43" s="221" t="str">
        <f t="shared" si="0"/>
        <v/>
      </c>
      <c r="C43" s="221" t="str">
        <f>IF(ISNA(LEN(VLOOKUP(H43,B9:B468,1,FALSE)) &gt; 0),"",LEN(VLOOKUP(H43,B9:B468,1,FALSE)) &gt; 0)</f>
        <v/>
      </c>
      <c r="D43" s="221" t="str">
        <f t="shared" si="1"/>
        <v/>
      </c>
      <c r="E43" s="221" t="b">
        <f>IF(ISNA(VLOOKUP(H43,D9:D468,1,FALSE)=H43),FALSE,TRUE)</f>
        <v>0</v>
      </c>
      <c r="F43" s="221">
        <f t="shared" si="18"/>
        <v>0</v>
      </c>
      <c r="G43" s="418"/>
      <c r="H43" s="623" t="s">
        <v>43</v>
      </c>
      <c r="I43" s="596" t="str">
        <f>VLOOKUP(H43,LNG_EBKP!$S$11:$U$733,2)</f>
        <v>Durchbruch, Schlitz zu Konstruktion</v>
      </c>
      <c r="J43" s="595" t="str">
        <f>VLOOKUP(H43,LNG_EBKP!$S$11:$U$733,3)</f>
        <v>Nachträgliches Erstellen und Schliessen von Durchbrüchen und Schlitzen in Bauteilen der Konstruktion
Hinweis: Durchbruch, Schlitz zu Ausbau (G06.01); Abschottung (G02.02)</v>
      </c>
      <c r="K43" s="340"/>
      <c r="L43" s="340"/>
      <c r="M43" s="341"/>
      <c r="N43" s="546"/>
      <c r="O43" s="522">
        <v>90</v>
      </c>
      <c r="P43" s="723" t="str">
        <f t="shared" si="16"/>
        <v/>
      </c>
      <c r="Q43" s="705"/>
      <c r="R43" s="455"/>
      <c r="S43" s="456"/>
      <c r="T43" s="457"/>
      <c r="U43" s="740"/>
      <c r="V43" s="419" t="e">
        <f>IF(
OR(LEN(R43)&gt;0, LEN(#REF!)&gt;0, LEN(Q43)&gt;0,LEN(S43)&gt;1),
      IF(OR(LEN(M43)=0, LEN(Q43)=0),1,
          IF(OR(AND(LEN(#REF!)&gt;0, LEN(R43)&gt;0 ),LEN(R43)+LEN(#REF!)=0),0,1)
),
0)</f>
        <v>#REF!</v>
      </c>
      <c r="W43" s="419"/>
      <c r="X43" s="419"/>
      <c r="Y43" s="419" t="e">
        <f>IF(OR(LEN(AF43)&gt;0, LEN(#REF!)&gt;1),1, 0)</f>
        <v>#REF!</v>
      </c>
      <c r="Z43" s="419"/>
      <c r="AA43" s="426" t="str">
        <f t="shared" ref="AA43:AA74" si="22">LEFT(H43,2)</f>
        <v>C0</v>
      </c>
      <c r="AB43" s="427" t="str">
        <f t="shared" si="21"/>
        <v>Durchbruch, Schlitz zu Konstruktion</v>
      </c>
      <c r="AC43" s="244" t="str">
        <f t="shared" si="3"/>
        <v/>
      </c>
      <c r="AD43" s="244" t="str">
        <f t="shared" si="4"/>
        <v/>
      </c>
      <c r="AE43" s="143" t="str">
        <f t="shared" si="5"/>
        <v/>
      </c>
      <c r="AF43" s="139" t="str">
        <f t="shared" si="6"/>
        <v/>
      </c>
      <c r="AG43" s="140" t="str">
        <f t="shared" si="7"/>
        <v/>
      </c>
      <c r="AH43" s="140" t="str">
        <f t="shared" si="10"/>
        <v/>
      </c>
      <c r="AI43" s="140" t="str">
        <f t="shared" si="8"/>
        <v/>
      </c>
      <c r="AJ43" s="474"/>
      <c r="AK43" s="756"/>
      <c r="AL43" s="751"/>
      <c r="AM43" s="419" t="e">
        <f t="shared" si="19"/>
        <v>#REF!</v>
      </c>
      <c r="AN43" s="419"/>
      <c r="AO43" s="419"/>
      <c r="AP43" s="419"/>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row>
    <row r="44" spans="1:88" s="221" customFormat="1" ht="42" hidden="1" thickBot="1">
      <c r="A44" s="221" t="b">
        <f t="shared" si="20"/>
        <v>0</v>
      </c>
      <c r="B44" s="221" t="str">
        <f t="shared" si="0"/>
        <v/>
      </c>
      <c r="C44" s="221" t="str">
        <f>IF(ISNA(LEN(VLOOKUP(H44,B9:B468,1,FALSE)) &gt; 0),"",LEN(VLOOKUP(H44,B9:B468,1,FALSE)) &gt; 0)</f>
        <v/>
      </c>
      <c r="D44" s="221" t="str">
        <f t="shared" si="1"/>
        <v/>
      </c>
      <c r="E44" s="221" t="b">
        <f>IF(ISNA(VLOOKUP(H44,D9:D468,1,FALSE)=H44),FALSE,TRUE)</f>
        <v>0</v>
      </c>
      <c r="F44" s="221">
        <f t="shared" si="18"/>
        <v>0</v>
      </c>
      <c r="G44" s="418"/>
      <c r="H44" s="624" t="s">
        <v>44</v>
      </c>
      <c r="I44" s="597" t="str">
        <f>VLOOKUP(H44,LNG_EBKP!$S$11:$U$733,2)</f>
        <v>Maschinensockel, Einlage</v>
      </c>
      <c r="J44" s="598" t="str">
        <f>VLOOKUP(H44,LNG_EBKP!$S$11:$U$733,3)</f>
        <v>Maschinen-, Gerätesockel, Futterrohre und Rohbaukanäle für die Gebäudetechnik
Hinweis: Nutzungsspezifische Anlage Gebäude (H)</v>
      </c>
      <c r="K44" s="342"/>
      <c r="L44" s="342"/>
      <c r="M44" s="343"/>
      <c r="N44" s="546"/>
      <c r="O44" s="523">
        <v>90</v>
      </c>
      <c r="P44" s="724" t="str">
        <f t="shared" si="16"/>
        <v/>
      </c>
      <c r="Q44" s="706"/>
      <c r="R44" s="458"/>
      <c r="S44" s="459"/>
      <c r="T44" s="460"/>
      <c r="U44" s="741"/>
      <c r="V44" s="419" t="e">
        <f>IF(
OR(LEN(R44)&gt;0, LEN(#REF!)&gt;0, LEN(Q44)&gt;0,LEN(S44)&gt;1),
      IF(OR(LEN(M44)=0, LEN(Q44)=0),1,
          IF(OR(AND(LEN(#REF!)&gt;0, LEN(R44)&gt;0 ),LEN(R44)+LEN(#REF!)=0),0,1)
),
0)</f>
        <v>#REF!</v>
      </c>
      <c r="W44" s="419"/>
      <c r="X44" s="419"/>
      <c r="Y44" s="419" t="e">
        <f>IF(OR(LEN(AF44)&gt;0, LEN(#REF!)&gt;1),1, 0)</f>
        <v>#REF!</v>
      </c>
      <c r="Z44" s="419"/>
      <c r="AA44" s="426" t="str">
        <f t="shared" si="22"/>
        <v>C0</v>
      </c>
      <c r="AB44" s="427" t="str">
        <f t="shared" si="21"/>
        <v>Maschinensockel, Einlage</v>
      </c>
      <c r="AC44" s="244" t="str">
        <f t="shared" si="3"/>
        <v/>
      </c>
      <c r="AD44" s="244" t="str">
        <f t="shared" si="4"/>
        <v/>
      </c>
      <c r="AE44" s="143" t="str">
        <f t="shared" si="5"/>
        <v/>
      </c>
      <c r="AF44" s="139" t="str">
        <f t="shared" si="6"/>
        <v/>
      </c>
      <c r="AG44" s="140" t="str">
        <f t="shared" si="7"/>
        <v/>
      </c>
      <c r="AH44" s="140" t="str">
        <f t="shared" si="10"/>
        <v/>
      </c>
      <c r="AI44" s="140" t="str">
        <f t="shared" si="8"/>
        <v/>
      </c>
      <c r="AJ44" s="474"/>
      <c r="AK44" s="756"/>
      <c r="AL44" s="751"/>
      <c r="AM44" s="419" t="e">
        <f t="shared" si="19"/>
        <v>#REF!</v>
      </c>
      <c r="AN44" s="419"/>
      <c r="AO44" s="419"/>
      <c r="AP44" s="419"/>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row>
    <row r="45" spans="1:88" s="3" customFormat="1" ht="27.6" hidden="1">
      <c r="A45" s="6" t="b">
        <f t="shared" si="20"/>
        <v>0</v>
      </c>
      <c r="B45" s="6" t="str">
        <f t="shared" si="0"/>
        <v/>
      </c>
      <c r="C45" s="6" t="str">
        <f>IF(ISNA(LEN(VLOOKUP(H45,B9:B468,1,FALSE)) &gt; 0),"",LEN(VLOOKUP(H45,B9:B468,1,FALSE)) &gt; 0)</f>
        <v/>
      </c>
      <c r="D45" s="6" t="str">
        <f t="shared" si="1"/>
        <v/>
      </c>
      <c r="E45" s="6" t="b">
        <f>IF(ISNA(VLOOKUP(H45,D9:D468,1,FALSE)=H45),FALSE,TRUE)</f>
        <v>0</v>
      </c>
      <c r="F45" s="6">
        <f t="shared" si="18"/>
        <v>0</v>
      </c>
      <c r="G45" s="418"/>
      <c r="H45" s="625" t="s">
        <v>45</v>
      </c>
      <c r="I45" s="599" t="str">
        <f>VLOOKUP(H45,LNG_EBKP!$S$11:$U$733,2)</f>
        <v>Technik Gebäude</v>
      </c>
      <c r="J45" s="600" t="str">
        <f>VLOOKUP(H45,LNG_EBKP!$S$11:$U$733,3)</f>
        <v>Technische Anlagen des Gebäudes
Hinweis: Erschliessung druch Werkleitungen (B04)</v>
      </c>
      <c r="K45" s="489"/>
      <c r="L45" s="489"/>
      <c r="M45" s="490"/>
      <c r="N45" s="548"/>
      <c r="O45" s="490"/>
      <c r="P45" s="725" t="str">
        <f t="shared" si="16"/>
        <v/>
      </c>
      <c r="Q45" s="707"/>
      <c r="R45" s="491"/>
      <c r="S45" s="492"/>
      <c r="T45" s="492"/>
      <c r="U45" s="742"/>
      <c r="V45" s="419" t="e">
        <f>IF(
OR(LEN(R45)&gt;0, LEN(#REF!)&gt;0, LEN(Q45)&gt;0,LEN(S45)&gt;1),
      IF(OR(LEN(M45)=0, LEN(Q45)=0),1,
          IF(OR(AND(LEN(#REF!)&gt;0, LEN(R45)&gt;0 ),LEN(R45)+LEN(#REF!)=0),0,1)
),
0)</f>
        <v>#REF!</v>
      </c>
      <c r="W45" s="419"/>
      <c r="X45" s="419"/>
      <c r="Y45" s="419" t="e">
        <f>IF(OR(LEN(AF45)&gt;0, LEN(#REF!)&gt;1),1, 0)</f>
        <v>#REF!</v>
      </c>
      <c r="Z45" s="419"/>
      <c r="AA45" s="426" t="str">
        <f t="shared" si="22"/>
        <v>D</v>
      </c>
      <c r="AB45" s="427" t="str">
        <f t="shared" si="21"/>
        <v>Technik Gebäude</v>
      </c>
      <c r="AC45" s="244" t="str">
        <f t="shared" si="3"/>
        <v/>
      </c>
      <c r="AD45" s="244" t="str">
        <f t="shared" si="4"/>
        <v/>
      </c>
      <c r="AE45" s="143" t="str">
        <f t="shared" si="5"/>
        <v/>
      </c>
      <c r="AF45" s="139" t="str">
        <f t="shared" si="6"/>
        <v/>
      </c>
      <c r="AG45" s="140" t="str">
        <f t="shared" si="7"/>
        <v/>
      </c>
      <c r="AH45" s="140" t="str">
        <f t="shared" si="10"/>
        <v/>
      </c>
      <c r="AI45" s="140" t="str">
        <f t="shared" si="8"/>
        <v/>
      </c>
      <c r="AJ45" s="505"/>
      <c r="AK45" s="757"/>
      <c r="AL45" s="754"/>
      <c r="AM45" s="419" t="e">
        <f t="shared" si="19"/>
        <v>#REF!</v>
      </c>
      <c r="AN45" s="419"/>
      <c r="AO45" s="419"/>
      <c r="AP45" s="419"/>
    </row>
    <row r="46" spans="1:88" s="227" customFormat="1" ht="41.4" hidden="1">
      <c r="A46" s="221" t="b">
        <f t="shared" si="20"/>
        <v>0</v>
      </c>
      <c r="B46" s="221" t="str">
        <f t="shared" si="0"/>
        <v/>
      </c>
      <c r="C46" s="221" t="str">
        <f>IF(ISNA(LEN(VLOOKUP(H46,B9:B468,1,FALSE)) &gt; 0),"",LEN(VLOOKUP(H46,B9:B468,1,FALSE)) &gt; 0)</f>
        <v/>
      </c>
      <c r="D46" s="221" t="str">
        <f t="shared" si="1"/>
        <v/>
      </c>
      <c r="E46" s="221" t="b">
        <f>IF(ISNA(VLOOKUP(H46,D9:D468,1,FALSE)=H46),FALSE,TRUE)</f>
        <v>0</v>
      </c>
      <c r="F46" s="221">
        <f t="shared" si="18"/>
        <v>0</v>
      </c>
      <c r="G46" s="418"/>
      <c r="H46" s="626" t="s">
        <v>46</v>
      </c>
      <c r="I46" s="601" t="str">
        <f>VLOOKUP(H46,LNG_EBKP!$S$11:$U$733,2)</f>
        <v>Elektroanlage</v>
      </c>
      <c r="J46" s="602" t="str">
        <f>VLOOKUP(H46,LNG_EBKP!$S$11:$U$733,3)</f>
        <v>Anlagen zur Erzeugung, Transformierung, Speicherung und Verteilung von elektrischer Energie, einschliesslich Kabeltragsysteme</v>
      </c>
      <c r="K46" s="344"/>
      <c r="L46" s="344"/>
      <c r="M46" s="345"/>
      <c r="N46" s="546"/>
      <c r="O46" s="524">
        <v>45</v>
      </c>
      <c r="P46" s="726" t="str">
        <f t="shared" si="16"/>
        <v/>
      </c>
      <c r="Q46" s="708"/>
      <c r="R46" s="461"/>
      <c r="S46" s="462"/>
      <c r="T46" s="463"/>
      <c r="U46" s="743"/>
      <c r="V46" s="419" t="e">
        <f>IF(
OR(LEN(R46)&gt;0, LEN(#REF!)&gt;0, LEN(Q46)&gt;0,LEN(S46)&gt;1),
      IF(OR(LEN(M46)=0, LEN(Q46)=0),1,
          IF(OR(AND(LEN(#REF!)&gt;0, LEN(R46)&gt;0 ),LEN(R46)+LEN(#REF!)=0),0,1)
),
0)</f>
        <v>#REF!</v>
      </c>
      <c r="W46" s="419"/>
      <c r="X46" s="419"/>
      <c r="Y46" s="419" t="e">
        <f>IF(OR(LEN(AF46)&gt;0, LEN(#REF!)&gt;1),1, 0)</f>
        <v>#REF!</v>
      </c>
      <c r="Z46" s="419"/>
      <c r="AA46" s="426" t="str">
        <f t="shared" si="22"/>
        <v>D0</v>
      </c>
      <c r="AB46" s="427" t="str">
        <f t="shared" si="21"/>
        <v>Elektroanlage</v>
      </c>
      <c r="AC46" s="244" t="str">
        <f t="shared" si="3"/>
        <v/>
      </c>
      <c r="AD46" s="244" t="str">
        <f t="shared" si="4"/>
        <v/>
      </c>
      <c r="AE46" s="143" t="str">
        <f t="shared" si="5"/>
        <v/>
      </c>
      <c r="AF46" s="139" t="str">
        <f t="shared" si="6"/>
        <v/>
      </c>
      <c r="AG46" s="140" t="str">
        <f t="shared" si="7"/>
        <v/>
      </c>
      <c r="AH46" s="140" t="str">
        <f t="shared" si="10"/>
        <v/>
      </c>
      <c r="AI46" s="140" t="str">
        <f t="shared" si="8"/>
        <v/>
      </c>
      <c r="AJ46" s="474"/>
      <c r="AK46" s="756"/>
      <c r="AL46" s="751"/>
      <c r="AM46" s="419" t="e">
        <f t="shared" si="19"/>
        <v>#REF!</v>
      </c>
      <c r="AN46" s="419"/>
      <c r="AO46" s="419"/>
      <c r="AP46" s="419"/>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row>
    <row r="47" spans="1:88" s="221" customFormat="1" ht="69" hidden="1">
      <c r="A47" s="221" t="b">
        <f t="shared" si="20"/>
        <v>0</v>
      </c>
      <c r="B47" s="221" t="str">
        <f>IF(LEN(H47)&gt;2,IF(A47=TRUE,LEFT(H47,LEN(H47)-2),""),"")</f>
        <v/>
      </c>
      <c r="C47" s="221" t="str">
        <f>IF(ISNA(LEN(VLOOKUP(H47,B9:B468,1,FALSE)) &gt; 0),"",LEN(VLOOKUP(H47,B9:B468,1,FALSE)) &gt; 0)</f>
        <v/>
      </c>
      <c r="D47" s="221" t="str">
        <f t="shared" si="1"/>
        <v/>
      </c>
      <c r="E47" s="221" t="b">
        <f>IF(ISNA(VLOOKUP(H47,D9:D468,1,FALSE)=H47),FALSE,TRUE)</f>
        <v>0</v>
      </c>
      <c r="F47" s="221">
        <f t="shared" si="18"/>
        <v>0</v>
      </c>
      <c r="G47" s="418"/>
      <c r="H47" s="627" t="s">
        <v>47</v>
      </c>
      <c r="I47" s="603" t="str">
        <f>VLOOKUP(H47,LNG_EBKP!$S$11:$U$733,2)</f>
        <v>Anlage Erzeugung Starkstrom</v>
      </c>
      <c r="J47" s="602" t="str">
        <f>VLOOKUP(H47,LNG_EBKP!$S$11:$U$733,3)</f>
        <v>Anlagen zur Erzeugung von elektrischer Energie wie Generatoren und nicht in Dachhaut oder äussere Wandbekleidung integrierte Photovoltaikanlagen
Hinweis: Elektroanlagen Starkstrom für Umgebung (I05.01)</v>
      </c>
      <c r="K47" s="344"/>
      <c r="L47" s="344"/>
      <c r="M47" s="345"/>
      <c r="N47" s="546"/>
      <c r="O47" s="525">
        <v>45</v>
      </c>
      <c r="P47" s="727" t="str">
        <f t="shared" si="16"/>
        <v/>
      </c>
      <c r="Q47" s="709"/>
      <c r="R47" s="461"/>
      <c r="S47" s="462"/>
      <c r="T47" s="463"/>
      <c r="U47" s="743"/>
      <c r="V47" s="419" t="e">
        <f>IF(
OR(LEN(R47)&gt;0, LEN(#REF!)&gt;0, LEN(Q47)&gt;0,LEN(S47)&gt;1),
      IF(OR(LEN(M47)=0, LEN(Q47)=0),1,
          IF(OR(AND(LEN(#REF!)&gt;0, LEN(R47)&gt;0 ),LEN(R47)+LEN(#REF!)=0),0,1)
),
0)</f>
        <v>#REF!</v>
      </c>
      <c r="W47" s="419"/>
      <c r="X47" s="419"/>
      <c r="Y47" s="419" t="e">
        <f>IF(OR(LEN(AF47)&gt;0, LEN(#REF!)&gt;1),1, 0)</f>
        <v>#REF!</v>
      </c>
      <c r="Z47" s="419"/>
      <c r="AA47" s="426" t="str">
        <f t="shared" si="22"/>
        <v>D0</v>
      </c>
      <c r="AB47" s="427" t="str">
        <f t="shared" si="21"/>
        <v>Anlage Erzeugung Starkstrom</v>
      </c>
      <c r="AC47" s="244" t="str">
        <f t="shared" si="3"/>
        <v/>
      </c>
      <c r="AD47" s="244" t="str">
        <f t="shared" si="4"/>
        <v/>
      </c>
      <c r="AE47" s="143" t="str">
        <f t="shared" si="5"/>
        <v/>
      </c>
      <c r="AF47" s="139" t="str">
        <f t="shared" si="6"/>
        <v/>
      </c>
      <c r="AG47" s="140" t="str">
        <f t="shared" si="7"/>
        <v/>
      </c>
      <c r="AH47" s="140" t="str">
        <f t="shared" si="10"/>
        <v/>
      </c>
      <c r="AI47" s="140" t="str">
        <f t="shared" si="8"/>
        <v/>
      </c>
      <c r="AJ47" s="474"/>
      <c r="AK47" s="756"/>
      <c r="AL47" s="751"/>
      <c r="AM47" s="419" t="e">
        <f t="shared" si="19"/>
        <v>#REF!</v>
      </c>
      <c r="AN47" s="419"/>
      <c r="AO47" s="419"/>
      <c r="AP47" s="419"/>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row>
    <row r="48" spans="1:88" s="227" customFormat="1" ht="55.2" hidden="1">
      <c r="A48" s="221" t="b">
        <f t="shared" si="20"/>
        <v>0</v>
      </c>
      <c r="B48" s="221" t="str">
        <f t="shared" si="0"/>
        <v/>
      </c>
      <c r="C48" s="227" t="str">
        <f>IF(ISNA(LEN(VLOOKUP(H48,B9:B468,1,FALSE)) &gt; 0),"",LEN(VLOOKUP(H48,B9:B468,1,FALSE)) &gt; 0)</f>
        <v/>
      </c>
      <c r="D48" s="227" t="str">
        <f t="shared" si="1"/>
        <v/>
      </c>
      <c r="E48" s="227" t="b">
        <f>IF(ISNA(VLOOKUP(H48,D9:D468,1,FALSE)=H48),FALSE,TRUE)</f>
        <v>0</v>
      </c>
      <c r="F48" s="221">
        <f t="shared" si="18"/>
        <v>0</v>
      </c>
      <c r="G48" s="418"/>
      <c r="H48" s="627" t="s">
        <v>48</v>
      </c>
      <c r="I48" s="603" t="str">
        <f>VLOOKUP(H48,LNG_EBKP!$S$11:$U$733,2)</f>
        <v>Transformierung Starkstrom</v>
      </c>
      <c r="J48" s="602" t="str">
        <f>VLOOKUP(H48,LNG_EBKP!$S$11:$U$733,3)</f>
        <v>Anlagen zur Transformierung von elektrischer Energie wie Trafostationen, Transformatoren, Notstrom- und unterbruchsfreie Stromversorgungsanlagen und dgl.</v>
      </c>
      <c r="K48" s="344"/>
      <c r="L48" s="344"/>
      <c r="M48" s="345"/>
      <c r="N48" s="546"/>
      <c r="O48" s="524">
        <v>45</v>
      </c>
      <c r="P48" s="726"/>
      <c r="Q48" s="708"/>
      <c r="R48" s="461"/>
      <c r="S48" s="462"/>
      <c r="T48" s="463"/>
      <c r="U48" s="743"/>
      <c r="V48" s="419" t="e">
        <f>IF(
OR(LEN(R48)&gt;0, LEN(#REF!)&gt;0, LEN(Q48)&gt;0,LEN(S48)&gt;1),
      IF(OR(LEN(M48)=0, LEN(Q48)=0),1,
          IF(OR(AND(LEN(#REF!)&gt;0, LEN(R48)&gt;0 ),LEN(R48)+LEN(#REF!)=0),0,1)
),
0)</f>
        <v>#REF!</v>
      </c>
      <c r="W48" s="419"/>
      <c r="X48" s="419"/>
      <c r="Y48" s="419" t="e">
        <f>IF(OR(LEN(AF48)&gt;0, LEN(#REF!)&gt;1),1, 0)</f>
        <v>#REF!</v>
      </c>
      <c r="Z48" s="419"/>
      <c r="AA48" s="426" t="str">
        <f t="shared" si="22"/>
        <v>D0</v>
      </c>
      <c r="AB48" s="427" t="str">
        <f t="shared" si="21"/>
        <v>Transformierung Starkstrom</v>
      </c>
      <c r="AC48" s="244" t="str">
        <f t="shared" si="3"/>
        <v/>
      </c>
      <c r="AD48" s="244" t="str">
        <f t="shared" si="4"/>
        <v/>
      </c>
      <c r="AE48" s="143" t="str">
        <f t="shared" si="5"/>
        <v/>
      </c>
      <c r="AF48" s="139" t="str">
        <f t="shared" si="6"/>
        <v/>
      </c>
      <c r="AG48" s="140" t="str">
        <f t="shared" si="7"/>
        <v/>
      </c>
      <c r="AH48" s="140" t="str">
        <f t="shared" si="10"/>
        <v/>
      </c>
      <c r="AI48" s="140" t="str">
        <f t="shared" si="8"/>
        <v/>
      </c>
      <c r="AJ48" s="474"/>
      <c r="AK48" s="756"/>
      <c r="AL48" s="751"/>
      <c r="AM48" s="419" t="e">
        <f t="shared" si="19"/>
        <v>#REF!</v>
      </c>
      <c r="AN48" s="419"/>
      <c r="AO48" s="419"/>
      <c r="AP48" s="419"/>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row>
    <row r="49" spans="1:88" s="227" customFormat="1" ht="41.4" hidden="1">
      <c r="A49" s="221" t="b">
        <f t="shared" si="20"/>
        <v>0</v>
      </c>
      <c r="B49" s="221" t="str">
        <f t="shared" si="0"/>
        <v/>
      </c>
      <c r="C49" s="227" t="str">
        <f>IF(ISNA(LEN(VLOOKUP(H49,B9:B468,1,FALSE)) &gt; 0),"",LEN(VLOOKUP(H49,B9:B468,1,FALSE)) &gt; 0)</f>
        <v/>
      </c>
      <c r="D49" s="227" t="str">
        <f t="shared" si="1"/>
        <v/>
      </c>
      <c r="E49" s="227" t="b">
        <f>IF(ISNA(VLOOKUP(H49,D9:D468,1,FALSE)=H49),FALSE,TRUE)</f>
        <v>0</v>
      </c>
      <c r="F49" s="221">
        <f t="shared" si="18"/>
        <v>0</v>
      </c>
      <c r="G49" s="418"/>
      <c r="H49" s="627" t="s">
        <v>49</v>
      </c>
      <c r="I49" s="603" t="str">
        <f>VLOOKUP(H49,LNG_EBKP!$S$11:$U$733,2)</f>
        <v>Speicherung Strarkstrom</v>
      </c>
      <c r="J49" s="602" t="str">
        <f>VLOOKUP(H49,LNG_EBKP!$S$11:$U$733,3)</f>
        <v>Anlagen zur Speicherung von elektrischer Energie wie Speicher von Photovoltaikanlagen, Kondensatorenanlagen und dgl.</v>
      </c>
      <c r="K49" s="344"/>
      <c r="L49" s="344"/>
      <c r="M49" s="345"/>
      <c r="N49" s="546"/>
      <c r="O49" s="524">
        <v>45</v>
      </c>
      <c r="P49" s="726" t="str">
        <f t="shared" si="16"/>
        <v/>
      </c>
      <c r="Q49" s="708"/>
      <c r="R49" s="461"/>
      <c r="S49" s="462"/>
      <c r="T49" s="463"/>
      <c r="U49" s="743"/>
      <c r="V49" s="419" t="e">
        <f>IF(
OR(LEN(R49)&gt;0, LEN(#REF!)&gt;0, LEN(Q49)&gt;0,LEN(S49)&gt;1),
      IF(OR(LEN(M49)=0, LEN(Q49)=0),1,
          IF(OR(AND(LEN(#REF!)&gt;0, LEN(R49)&gt;0 ),LEN(R49)+LEN(#REF!)=0),0,1)
),
0)</f>
        <v>#REF!</v>
      </c>
      <c r="W49" s="419"/>
      <c r="X49" s="419"/>
      <c r="Y49" s="419" t="e">
        <f>IF(OR(LEN(AF49)&gt;0, LEN(#REF!)&gt;1),1, 0)</f>
        <v>#REF!</v>
      </c>
      <c r="Z49" s="419"/>
      <c r="AA49" s="426" t="str">
        <f t="shared" si="22"/>
        <v>D0</v>
      </c>
      <c r="AB49" s="427" t="str">
        <f t="shared" si="21"/>
        <v>Speicherung Strarkstrom</v>
      </c>
      <c r="AC49" s="244" t="str">
        <f t="shared" si="3"/>
        <v/>
      </c>
      <c r="AD49" s="244" t="str">
        <f t="shared" si="4"/>
        <v/>
      </c>
      <c r="AE49" s="143" t="str">
        <f t="shared" si="5"/>
        <v/>
      </c>
      <c r="AF49" s="139" t="str">
        <f t="shared" si="6"/>
        <v/>
      </c>
      <c r="AG49" s="140" t="str">
        <f t="shared" si="7"/>
        <v/>
      </c>
      <c r="AH49" s="140" t="str">
        <f t="shared" si="10"/>
        <v/>
      </c>
      <c r="AI49" s="140" t="str">
        <f t="shared" si="8"/>
        <v/>
      </c>
      <c r="AJ49" s="474"/>
      <c r="AK49" s="756"/>
      <c r="AL49" s="751"/>
      <c r="AM49" s="419" t="e">
        <f t="shared" si="19"/>
        <v>#REF!</v>
      </c>
      <c r="AN49" s="419"/>
      <c r="AO49" s="419"/>
      <c r="AP49" s="419"/>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row>
    <row r="50" spans="1:88" s="221" customFormat="1" ht="69" hidden="1">
      <c r="A50" s="221" t="b">
        <f t="shared" si="20"/>
        <v>0</v>
      </c>
      <c r="B50" s="221" t="str">
        <f t="shared" si="0"/>
        <v/>
      </c>
      <c r="C50" s="221" t="str">
        <f>IF(ISNA(LEN(VLOOKUP(H50,B9:B468,1,FALSE)) &gt; 0),"",LEN(VLOOKUP(H50,B9:B468,1,FALSE)) &gt; 0)</f>
        <v/>
      </c>
      <c r="D50" s="221" t="str">
        <f t="shared" si="1"/>
        <v/>
      </c>
      <c r="E50" s="221" t="b">
        <f>IF(ISNA(VLOOKUP(H50,D9:D468,1,FALSE)=H50),FALSE,TRUE)</f>
        <v>0</v>
      </c>
      <c r="F50" s="221">
        <f t="shared" si="18"/>
        <v>0</v>
      </c>
      <c r="G50" s="418"/>
      <c r="H50" s="627" t="s">
        <v>50</v>
      </c>
      <c r="I50" s="603" t="str">
        <f>VLOOKUP(H50,LNG_EBKP!$S$11:$U$733,2)</f>
        <v>Installation Starkstrom</v>
      </c>
      <c r="J50" s="602" t="str">
        <f>VLOOKUP(H50,LNG_EBKP!$S$11:$U$733,3)</f>
        <v>Starkstrominstallationen wie Erdung, Potenzialausgleich, innerer Blitzschutz, Zu- und Verteilleitungen, Installationssysteme, Schaltgerätekombinationen (SGK), Kraft, und Lichtinstallationen für gebäudetechnische Anlagen</v>
      </c>
      <c r="K50" s="344"/>
      <c r="L50" s="344"/>
      <c r="M50" s="345"/>
      <c r="N50" s="546"/>
      <c r="O50" s="525">
        <v>45</v>
      </c>
      <c r="P50" s="727" t="str">
        <f t="shared" si="16"/>
        <v/>
      </c>
      <c r="Q50" s="709"/>
      <c r="R50" s="461"/>
      <c r="S50" s="462"/>
      <c r="T50" s="463"/>
      <c r="U50" s="743"/>
      <c r="V50" s="419" t="e">
        <f>IF(
OR(LEN(R50)&gt;0, LEN(#REF!)&gt;0, LEN(Q50)&gt;0,LEN(S50)&gt;1),
      IF(OR(LEN(M50)=0, LEN(Q50)=0),1,
          IF(OR(AND(LEN(#REF!)&gt;0, LEN(R50)&gt;0 ),LEN(R50)+LEN(#REF!)=0),0,1)
),
0)</f>
        <v>#REF!</v>
      </c>
      <c r="W50" s="419"/>
      <c r="X50" s="419"/>
      <c r="Y50" s="419" t="e">
        <f>IF(OR(LEN(AF50)&gt;0, LEN(#REF!)&gt;1),1, 0)</f>
        <v>#REF!</v>
      </c>
      <c r="Z50" s="419"/>
      <c r="AA50" s="426" t="str">
        <f t="shared" si="22"/>
        <v>D0</v>
      </c>
      <c r="AB50" s="427" t="str">
        <f t="shared" si="21"/>
        <v>Installation Starkstrom</v>
      </c>
      <c r="AC50" s="244" t="str">
        <f t="shared" si="3"/>
        <v/>
      </c>
      <c r="AD50" s="244" t="str">
        <f t="shared" si="4"/>
        <v/>
      </c>
      <c r="AE50" s="143" t="str">
        <f t="shared" si="5"/>
        <v/>
      </c>
      <c r="AF50" s="139" t="str">
        <f t="shared" si="6"/>
        <v/>
      </c>
      <c r="AG50" s="140" t="str">
        <f t="shared" si="7"/>
        <v/>
      </c>
      <c r="AH50" s="140" t="str">
        <f t="shared" si="10"/>
        <v/>
      </c>
      <c r="AI50" s="140" t="str">
        <f t="shared" si="8"/>
        <v/>
      </c>
      <c r="AJ50" s="474"/>
      <c r="AK50" s="756"/>
      <c r="AL50" s="751"/>
      <c r="AM50" s="419" t="e">
        <f t="shared" si="19"/>
        <v>#REF!</v>
      </c>
      <c r="AN50" s="419"/>
      <c r="AO50" s="419"/>
      <c r="AP50" s="419"/>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row>
    <row r="51" spans="1:88" s="227" customFormat="1" ht="27.6" hidden="1">
      <c r="A51" s="221" t="b">
        <f t="shared" si="20"/>
        <v>0</v>
      </c>
      <c r="B51" s="221" t="str">
        <f t="shared" si="0"/>
        <v/>
      </c>
      <c r="C51" s="227" t="str">
        <f>IF(ISNA(LEN(VLOOKUP(H51,B9:B468,1,FALSE)) &gt; 0),"",LEN(VLOOKUP(H51,B9:B468,1,FALSE)) &gt; 0)</f>
        <v/>
      </c>
      <c r="D51" s="227" t="str">
        <f t="shared" si="1"/>
        <v/>
      </c>
      <c r="E51" s="227" t="b">
        <f>IF(ISNA(VLOOKUP(H51,D9:D468,1,FALSE)=H51),FALSE,TRUE)</f>
        <v>0</v>
      </c>
      <c r="F51" s="221">
        <f t="shared" si="18"/>
        <v>0</v>
      </c>
      <c r="G51" s="418"/>
      <c r="H51" s="627" t="s">
        <v>51</v>
      </c>
      <c r="I51" s="603" t="str">
        <f>VLOOKUP(H51,LNG_EBKP!$S$11:$U$733,2)</f>
        <v>Verbraucher Starkstrom: Leuchten</v>
      </c>
      <c r="J51" s="602" t="str">
        <f>VLOOKUP(H51,LNG_EBKP!$S$11:$U$733,3)</f>
        <v xml:space="preserve">Raumleuchten, Leuchten für Sicherheitszwecke und dgl. </v>
      </c>
      <c r="K51" s="344"/>
      <c r="L51" s="344"/>
      <c r="M51" s="345"/>
      <c r="N51" s="546"/>
      <c r="O51" s="524">
        <v>45</v>
      </c>
      <c r="P51" s="726" t="str">
        <f t="shared" si="16"/>
        <v/>
      </c>
      <c r="Q51" s="708"/>
      <c r="R51" s="461"/>
      <c r="S51" s="462"/>
      <c r="T51" s="463"/>
      <c r="U51" s="743"/>
      <c r="V51" s="419" t="e">
        <f>IF(
OR(LEN(R51)&gt;0, LEN(#REF!)&gt;0, LEN(Q51)&gt;0,LEN(S51)&gt;1),
      IF(OR(LEN(M51)=0, LEN(Q51)=0),1,
          IF(OR(AND(LEN(#REF!)&gt;0, LEN(R51)&gt;0 ),LEN(R51)+LEN(#REF!)=0),0,1)
),
0)</f>
        <v>#REF!</v>
      </c>
      <c r="W51" s="419"/>
      <c r="X51" s="419"/>
      <c r="Y51" s="419" t="e">
        <f>IF(OR(LEN(AF51)&gt;0, LEN(#REF!)&gt;1),1, 0)</f>
        <v>#REF!</v>
      </c>
      <c r="Z51" s="419"/>
      <c r="AA51" s="426" t="str">
        <f t="shared" si="22"/>
        <v>D0</v>
      </c>
      <c r="AB51" s="427" t="str">
        <f t="shared" si="21"/>
        <v>Verbraucher Starkstrom: Leuchten</v>
      </c>
      <c r="AC51" s="244" t="str">
        <f t="shared" si="3"/>
        <v/>
      </c>
      <c r="AD51" s="244" t="str">
        <f t="shared" si="4"/>
        <v/>
      </c>
      <c r="AE51" s="143" t="str">
        <f t="shared" si="5"/>
        <v/>
      </c>
      <c r="AF51" s="139" t="str">
        <f t="shared" si="6"/>
        <v/>
      </c>
      <c r="AG51" s="140" t="str">
        <f t="shared" si="7"/>
        <v/>
      </c>
      <c r="AH51" s="140" t="str">
        <f t="shared" si="10"/>
        <v/>
      </c>
      <c r="AI51" s="140" t="str">
        <f t="shared" si="8"/>
        <v/>
      </c>
      <c r="AJ51" s="474"/>
      <c r="AK51" s="756"/>
      <c r="AL51" s="751"/>
      <c r="AM51" s="419" t="e">
        <f t="shared" si="19"/>
        <v>#REF!</v>
      </c>
      <c r="AN51" s="419"/>
      <c r="AO51" s="419"/>
      <c r="AP51" s="419"/>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row>
    <row r="52" spans="1:88" s="227" customFormat="1" ht="41.4" hidden="1">
      <c r="A52" s="221" t="b">
        <f t="shared" si="20"/>
        <v>0</v>
      </c>
      <c r="B52" s="221" t="str">
        <f t="shared" si="0"/>
        <v/>
      </c>
      <c r="C52" s="227" t="str">
        <f>IF(ISNA(LEN(VLOOKUP(H52,B9:B468,1,FALSE)) &gt; 0),"",LEN(VLOOKUP(H52,B9:B468,1,FALSE)) &gt; 0)</f>
        <v/>
      </c>
      <c r="D52" s="227" t="str">
        <f t="shared" si="1"/>
        <v/>
      </c>
      <c r="E52" s="227" t="b">
        <f>IF(ISNA(VLOOKUP(H52,D9:D468,1,FALSE)=H52),FALSE,TRUE)</f>
        <v>0</v>
      </c>
      <c r="F52" s="221">
        <f t="shared" si="18"/>
        <v>0</v>
      </c>
      <c r="G52" s="418"/>
      <c r="H52" s="627" t="s">
        <v>52</v>
      </c>
      <c r="I52" s="603" t="str">
        <f>VLOOKUP(H52,LNG_EBKP!$S$11:$U$733,2)</f>
        <v>Verbraucher Starkstrom: Elektrogeräte</v>
      </c>
      <c r="J52" s="602" t="str">
        <f>VLOOKUP(H52,LNG_EBKP!$S$11:$U$733,3)</f>
        <v>Elektrogeräte, die nicht Bestandteil der Küche sind, wie Waschmaschinen, Wäschetrockner und dgl.
Hinweis: Einbauküche (G05.02)</v>
      </c>
      <c r="K52" s="344"/>
      <c r="L52" s="344"/>
      <c r="M52" s="345"/>
      <c r="N52" s="546"/>
      <c r="O52" s="524">
        <v>45</v>
      </c>
      <c r="P52" s="726" t="str">
        <f t="shared" si="16"/>
        <v/>
      </c>
      <c r="Q52" s="708"/>
      <c r="R52" s="461"/>
      <c r="S52" s="462"/>
      <c r="T52" s="463"/>
      <c r="U52" s="743"/>
      <c r="V52" s="419" t="e">
        <f>IF(
OR(LEN(R52)&gt;0, LEN(#REF!)&gt;0, LEN(Q52)&gt;0,LEN(S52)&gt;1),
      IF(OR(LEN(M52)=0, LEN(Q52)=0),1,
          IF(OR(AND(LEN(#REF!)&gt;0, LEN(R52)&gt;0 ),LEN(R52)+LEN(#REF!)=0),0,1)
),
0)</f>
        <v>#REF!</v>
      </c>
      <c r="W52" s="419"/>
      <c r="X52" s="419"/>
      <c r="Y52" s="419" t="e">
        <f>IF(OR(LEN(AF52)&gt;0, LEN(#REF!)&gt;1),1, 0)</f>
        <v>#REF!</v>
      </c>
      <c r="Z52" s="419"/>
      <c r="AA52" s="426" t="str">
        <f t="shared" si="22"/>
        <v>D0</v>
      </c>
      <c r="AB52" s="427" t="str">
        <f t="shared" si="21"/>
        <v>Verbraucher Starkstrom: Elektrogeräte</v>
      </c>
      <c r="AC52" s="244" t="str">
        <f t="shared" si="3"/>
        <v/>
      </c>
      <c r="AD52" s="244" t="str">
        <f t="shared" si="4"/>
        <v/>
      </c>
      <c r="AE52" s="143" t="str">
        <f t="shared" si="5"/>
        <v/>
      </c>
      <c r="AF52" s="139" t="str">
        <f t="shared" si="6"/>
        <v/>
      </c>
      <c r="AG52" s="140" t="str">
        <f t="shared" si="7"/>
        <v/>
      </c>
      <c r="AH52" s="140" t="str">
        <f t="shared" si="10"/>
        <v/>
      </c>
      <c r="AI52" s="140" t="str">
        <f t="shared" si="8"/>
        <v/>
      </c>
      <c r="AJ52" s="474"/>
      <c r="AK52" s="756"/>
      <c r="AL52" s="751"/>
      <c r="AM52" s="419" t="e">
        <f t="shared" si="19"/>
        <v>#REF!</v>
      </c>
      <c r="AN52" s="419"/>
      <c r="AO52" s="419"/>
      <c r="AP52" s="419"/>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row>
    <row r="53" spans="1:88" s="221" customFormat="1" ht="82.8" hidden="1">
      <c r="A53" s="221" t="b">
        <f t="shared" si="20"/>
        <v>0</v>
      </c>
      <c r="B53" s="221" t="str">
        <f t="shared" si="0"/>
        <v/>
      </c>
      <c r="C53" s="221" t="str">
        <f>IF(ISNA(LEN(VLOOKUP(H53,B9:B468,1,FALSE)) &gt; 0),"",LEN(VLOOKUP(H53,B9:B468,1,FALSE)) &gt; 0)</f>
        <v/>
      </c>
      <c r="D53" s="221" t="str">
        <f t="shared" si="1"/>
        <v/>
      </c>
      <c r="E53" s="221" t="b">
        <f>IF(ISNA(VLOOKUP(H53,D9:D468,1,FALSE)=H53),FALSE,TRUE)</f>
        <v>0</v>
      </c>
      <c r="F53" s="221">
        <f t="shared" si="18"/>
        <v>0</v>
      </c>
      <c r="G53" s="418"/>
      <c r="H53" s="627" t="s">
        <v>53</v>
      </c>
      <c r="I53" s="603" t="str">
        <f>VLOOKUP(H53,LNG_EBKP!$S$11:$U$733,2)</f>
        <v>Anlage Erzeugung Schwachstrom</v>
      </c>
      <c r="J53" s="602" t="str">
        <f>VLOOKUP(H53,LNG_EBKP!$S$11:$U$733,3)</f>
        <v>Anlagen zur Erzeugung von elektrischer Energie wie nicht in Dachhaut oder äussere Wandbekleidung integrierte Photovoltaikanlagen
Hinweis: Wärmeanlage für Umgebung (I05.03); Gebäudeautomation (D02); Sicherheitsanlage (D03); Technische Brandschutzanlage (D04)</v>
      </c>
      <c r="K53" s="344"/>
      <c r="L53" s="344"/>
      <c r="M53" s="345"/>
      <c r="N53" s="546"/>
      <c r="O53" s="525">
        <v>45</v>
      </c>
      <c r="P53" s="727" t="str">
        <f t="shared" si="16"/>
        <v/>
      </c>
      <c r="Q53" s="709"/>
      <c r="R53" s="461"/>
      <c r="S53" s="462"/>
      <c r="T53" s="463"/>
      <c r="U53" s="743"/>
      <c r="V53" s="419" t="e">
        <f>IF(
OR(LEN(R53)&gt;0, LEN(#REF!)&gt;0, LEN(Q53)&gt;0,LEN(S53)&gt;1),
      IF(OR(LEN(M53)=0, LEN(Q53)=0),1,
          IF(OR(AND(LEN(#REF!)&gt;0, LEN(R53)&gt;0 ),LEN(R53)+LEN(#REF!)=0),0,1)
),
0)</f>
        <v>#REF!</v>
      </c>
      <c r="W53" s="419"/>
      <c r="X53" s="419"/>
      <c r="Y53" s="419" t="e">
        <f>IF(OR(LEN(AF53)&gt;0, LEN(#REF!)&gt;1),1, 0)</f>
        <v>#REF!</v>
      </c>
      <c r="Z53" s="419"/>
      <c r="AA53" s="426" t="str">
        <f t="shared" si="22"/>
        <v>D0</v>
      </c>
      <c r="AB53" s="427" t="str">
        <f t="shared" si="21"/>
        <v>Anlage Erzeugung Schwachstrom</v>
      </c>
      <c r="AC53" s="244" t="str">
        <f t="shared" si="3"/>
        <v/>
      </c>
      <c r="AD53" s="244" t="str">
        <f t="shared" si="4"/>
        <v/>
      </c>
      <c r="AE53" s="143" t="str">
        <f t="shared" si="5"/>
        <v/>
      </c>
      <c r="AF53" s="139" t="str">
        <f t="shared" si="6"/>
        <v/>
      </c>
      <c r="AG53" s="140" t="str">
        <f t="shared" si="7"/>
        <v/>
      </c>
      <c r="AH53" s="140" t="str">
        <f t="shared" si="10"/>
        <v/>
      </c>
      <c r="AI53" s="140" t="str">
        <f t="shared" si="8"/>
        <v/>
      </c>
      <c r="AJ53" s="474"/>
      <c r="AK53" s="756"/>
      <c r="AL53" s="751"/>
      <c r="AM53" s="419" t="e">
        <f t="shared" si="19"/>
        <v>#REF!</v>
      </c>
      <c r="AN53" s="419"/>
      <c r="AO53" s="419"/>
      <c r="AP53" s="419"/>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row>
    <row r="54" spans="1:88" s="227" customFormat="1" ht="27.6" hidden="1">
      <c r="A54" s="221" t="b">
        <f t="shared" si="20"/>
        <v>0</v>
      </c>
      <c r="B54" s="221" t="str">
        <f t="shared" si="0"/>
        <v/>
      </c>
      <c r="C54" s="227" t="str">
        <f>IF(ISNA(LEN(VLOOKUP(H54,B9:B468,1,FALSE)) &gt; 0),"",LEN(VLOOKUP(H54,B9:B468,1,FALSE)) &gt; 0)</f>
        <v/>
      </c>
      <c r="D54" s="227" t="str">
        <f t="shared" si="1"/>
        <v/>
      </c>
      <c r="E54" s="227" t="b">
        <f>IF(ISNA(VLOOKUP(H54,D9:D468,1,FALSE)=H54),FALSE,TRUE)</f>
        <v>0</v>
      </c>
      <c r="F54" s="221">
        <f t="shared" si="18"/>
        <v>0</v>
      </c>
      <c r="G54" s="418"/>
      <c r="H54" s="627" t="s">
        <v>54</v>
      </c>
      <c r="I54" s="603" t="str">
        <f>VLOOKUP(H54,LNG_EBKP!$S$11:$U$733,2)</f>
        <v>Transformierung Schwachstrom</v>
      </c>
      <c r="J54" s="602" t="str">
        <f>VLOOKUP(H54,LNG_EBKP!$S$11:$U$733,3)</f>
        <v>Anlagen zur Transformierung von elektrischer Energie wie Klein- und Sicherheitstransformatoren</v>
      </c>
      <c r="K54" s="344"/>
      <c r="L54" s="344"/>
      <c r="M54" s="345"/>
      <c r="N54" s="546"/>
      <c r="O54" s="524">
        <v>45</v>
      </c>
      <c r="P54" s="726" t="str">
        <f t="shared" si="16"/>
        <v/>
      </c>
      <c r="Q54" s="708"/>
      <c r="R54" s="461"/>
      <c r="S54" s="462"/>
      <c r="T54" s="463"/>
      <c r="U54" s="743"/>
      <c r="V54" s="419" t="e">
        <f>IF(
OR(LEN(R54)&gt;0, LEN(#REF!)&gt;0, LEN(Q54)&gt;0,LEN(S54)&gt;1),
      IF(OR(LEN(M54)=0, LEN(Q54)=0),1,
          IF(OR(AND(LEN(#REF!)&gt;0, LEN(R54)&gt;0 ),LEN(R54)+LEN(#REF!)=0),0,1)
),
0)</f>
        <v>#REF!</v>
      </c>
      <c r="W54" s="419"/>
      <c r="X54" s="419"/>
      <c r="Y54" s="419" t="e">
        <f>IF(OR(LEN(AF54)&gt;0, LEN(#REF!)&gt;1),1, 0)</f>
        <v>#REF!</v>
      </c>
      <c r="Z54" s="419"/>
      <c r="AA54" s="426" t="str">
        <f t="shared" si="22"/>
        <v>D0</v>
      </c>
      <c r="AB54" s="427" t="str">
        <f t="shared" si="21"/>
        <v>Transformierung Schwachstrom</v>
      </c>
      <c r="AC54" s="244" t="str">
        <f t="shared" si="3"/>
        <v/>
      </c>
      <c r="AD54" s="244" t="str">
        <f t="shared" si="4"/>
        <v/>
      </c>
      <c r="AE54" s="143" t="str">
        <f t="shared" si="5"/>
        <v/>
      </c>
      <c r="AF54" s="139" t="str">
        <f t="shared" si="6"/>
        <v/>
      </c>
      <c r="AG54" s="140" t="str">
        <f t="shared" si="7"/>
        <v/>
      </c>
      <c r="AH54" s="140" t="str">
        <f t="shared" si="10"/>
        <v/>
      </c>
      <c r="AI54" s="140" t="str">
        <f t="shared" si="8"/>
        <v/>
      </c>
      <c r="AJ54" s="474"/>
      <c r="AK54" s="756"/>
      <c r="AL54" s="751"/>
      <c r="AM54" s="419" t="e">
        <f t="shared" si="19"/>
        <v>#REF!</v>
      </c>
      <c r="AN54" s="419"/>
      <c r="AO54" s="419"/>
      <c r="AP54" s="419"/>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row>
    <row r="55" spans="1:88" s="227" customFormat="1" ht="13.8" hidden="1">
      <c r="A55" s="221" t="b">
        <f t="shared" si="20"/>
        <v>0</v>
      </c>
      <c r="B55" s="221" t="str">
        <f t="shared" si="0"/>
        <v/>
      </c>
      <c r="C55" s="227" t="str">
        <f>IF(ISNA(LEN(VLOOKUP(H55,B9:B468,1,FALSE)) &gt; 0),"",LEN(VLOOKUP(H55,B9:B468,1,FALSE)) &gt; 0)</f>
        <v/>
      </c>
      <c r="D55" s="227" t="str">
        <f t="shared" si="1"/>
        <v/>
      </c>
      <c r="E55" s="227" t="b">
        <f>IF(ISNA(VLOOKUP(H55,D9:D468,1,FALSE)=H55),FALSE,TRUE)</f>
        <v>0</v>
      </c>
      <c r="F55" s="221">
        <f t="shared" si="18"/>
        <v>0</v>
      </c>
      <c r="G55" s="418"/>
      <c r="H55" s="627" t="s">
        <v>55</v>
      </c>
      <c r="I55" s="603" t="str">
        <f>VLOOKUP(H55,LNG_EBKP!$S$11:$U$733,2)</f>
        <v>Speicherung Schwachstrom</v>
      </c>
      <c r="J55" s="602" t="str">
        <f>VLOOKUP(H55,LNG_EBKP!$S$11:$U$733,3)</f>
        <v xml:space="preserve">Anlagen zur Speicherung von elektrischer Energie </v>
      </c>
      <c r="K55" s="344"/>
      <c r="L55" s="344"/>
      <c r="M55" s="345"/>
      <c r="N55" s="546"/>
      <c r="O55" s="524">
        <v>45</v>
      </c>
      <c r="P55" s="726" t="str">
        <f t="shared" si="16"/>
        <v/>
      </c>
      <c r="Q55" s="708"/>
      <c r="R55" s="461"/>
      <c r="S55" s="462"/>
      <c r="T55" s="463"/>
      <c r="U55" s="743"/>
      <c r="V55" s="419" t="e">
        <f>IF(
OR(LEN(R55)&gt;0, LEN(#REF!)&gt;0, LEN(Q55)&gt;0,LEN(S55)&gt;1),
      IF(OR(LEN(M55)=0, LEN(Q55)=0),1,
          IF(OR(AND(LEN(#REF!)&gt;0, LEN(R55)&gt;0 ),LEN(R55)+LEN(#REF!)=0),0,1)
),
0)</f>
        <v>#REF!</v>
      </c>
      <c r="W55" s="419"/>
      <c r="X55" s="419"/>
      <c r="Y55" s="419" t="e">
        <f>IF(OR(LEN(AF55)&gt;0, LEN(#REF!)&gt;1),1, 0)</f>
        <v>#REF!</v>
      </c>
      <c r="Z55" s="419"/>
      <c r="AA55" s="426" t="str">
        <f t="shared" si="22"/>
        <v>D0</v>
      </c>
      <c r="AB55" s="427" t="str">
        <f t="shared" si="21"/>
        <v>Speicherung Schwachstrom</v>
      </c>
      <c r="AC55" s="244" t="str">
        <f t="shared" si="3"/>
        <v/>
      </c>
      <c r="AD55" s="244" t="str">
        <f t="shared" si="4"/>
        <v/>
      </c>
      <c r="AE55" s="143" t="str">
        <f t="shared" si="5"/>
        <v/>
      </c>
      <c r="AF55" s="139" t="str">
        <f t="shared" si="6"/>
        <v/>
      </c>
      <c r="AG55" s="140" t="str">
        <f t="shared" si="7"/>
        <v/>
      </c>
      <c r="AH55" s="140" t="str">
        <f t="shared" si="10"/>
        <v/>
      </c>
      <c r="AI55" s="140" t="str">
        <f t="shared" si="8"/>
        <v/>
      </c>
      <c r="AJ55" s="474"/>
      <c r="AK55" s="756"/>
      <c r="AL55" s="751"/>
      <c r="AM55" s="419" t="e">
        <f t="shared" si="19"/>
        <v>#REF!</v>
      </c>
      <c r="AN55" s="419"/>
      <c r="AO55" s="419"/>
      <c r="AP55" s="419"/>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row>
    <row r="56" spans="1:88" s="227" customFormat="1" ht="41.4" hidden="1">
      <c r="A56" s="221" t="b">
        <f t="shared" si="20"/>
        <v>0</v>
      </c>
      <c r="B56" s="221" t="str">
        <f t="shared" si="0"/>
        <v/>
      </c>
      <c r="C56" s="227" t="str">
        <f>IF(ISNA(LEN(VLOOKUP(H56,B9:B468,1,FALSE)) &gt; 0),"",LEN(VLOOKUP(H56,B9:B468,1,FALSE)) &gt; 0)</f>
        <v/>
      </c>
      <c r="D56" s="227" t="str">
        <f t="shared" si="1"/>
        <v/>
      </c>
      <c r="E56" s="227" t="b">
        <f>IF(ISNA(VLOOKUP(H56,D9:D468,1,FALSE)=H56),FALSE,TRUE)</f>
        <v>0</v>
      </c>
      <c r="F56" s="221">
        <f t="shared" si="18"/>
        <v>0</v>
      </c>
      <c r="G56" s="418"/>
      <c r="H56" s="627" t="s">
        <v>56</v>
      </c>
      <c r="I56" s="603" t="str">
        <f>VLOOKUP(H56,LNG_EBKP!$S$11:$U$733,2)</f>
        <v>Installation Schwachstrom</v>
      </c>
      <c r="J56" s="602" t="str">
        <f>VLOOKUP(H56,LNG_EBKP!$S$11:$U$733,3)</f>
        <v>Schwachstrominstallationen für Informations-, Telekommunikationsanlagen, Datenübertragung und dgl.</v>
      </c>
      <c r="K56" s="344"/>
      <c r="L56" s="344"/>
      <c r="M56" s="345"/>
      <c r="N56" s="546"/>
      <c r="O56" s="524">
        <v>45</v>
      </c>
      <c r="P56" s="726" t="str">
        <f t="shared" si="16"/>
        <v/>
      </c>
      <c r="Q56" s="708"/>
      <c r="R56" s="461"/>
      <c r="S56" s="462"/>
      <c r="T56" s="463"/>
      <c r="U56" s="743"/>
      <c r="V56" s="419" t="e">
        <f>IF(
OR(LEN(R56)&gt;0, LEN(#REF!)&gt;0, LEN(Q56)&gt;0,LEN(S56)&gt;1),
      IF(OR(LEN(M56)=0, LEN(Q56)=0),1,
          IF(OR(AND(LEN(#REF!)&gt;0, LEN(R56)&gt;0 ),LEN(R56)+LEN(#REF!)=0),0,1)
),
0)</f>
        <v>#REF!</v>
      </c>
      <c r="W56" s="419"/>
      <c r="X56" s="419"/>
      <c r="Y56" s="419" t="e">
        <f>IF(OR(LEN(AF56)&gt;0, LEN(#REF!)&gt;1),1, 0)</f>
        <v>#REF!</v>
      </c>
      <c r="Z56" s="419"/>
      <c r="AA56" s="426" t="str">
        <f t="shared" si="22"/>
        <v>D0</v>
      </c>
      <c r="AB56" s="427" t="str">
        <f t="shared" si="21"/>
        <v>Installation Schwachstrom</v>
      </c>
      <c r="AC56" s="244" t="str">
        <f t="shared" si="3"/>
        <v/>
      </c>
      <c r="AD56" s="244" t="str">
        <f t="shared" si="4"/>
        <v/>
      </c>
      <c r="AE56" s="143" t="str">
        <f t="shared" si="5"/>
        <v/>
      </c>
      <c r="AF56" s="139" t="str">
        <f t="shared" si="6"/>
        <v/>
      </c>
      <c r="AG56" s="140" t="str">
        <f t="shared" si="7"/>
        <v/>
      </c>
      <c r="AH56" s="140" t="str">
        <f t="shared" si="10"/>
        <v/>
      </c>
      <c r="AI56" s="140" t="str">
        <f t="shared" si="8"/>
        <v/>
      </c>
      <c r="AJ56" s="474"/>
      <c r="AK56" s="756"/>
      <c r="AL56" s="751"/>
      <c r="AM56" s="419" t="e">
        <f t="shared" si="19"/>
        <v>#REF!</v>
      </c>
      <c r="AN56" s="419"/>
      <c r="AO56" s="419"/>
      <c r="AP56" s="419"/>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row>
    <row r="57" spans="1:88" s="227" customFormat="1" ht="41.4" hidden="1">
      <c r="A57" s="221" t="b">
        <f t="shared" si="20"/>
        <v>0</v>
      </c>
      <c r="B57" s="221" t="str">
        <f t="shared" si="0"/>
        <v/>
      </c>
      <c r="C57" s="227" t="str">
        <f>IF(ISNA(LEN(VLOOKUP(H57,B9:B468,1,FALSE)) &gt; 0),"",LEN(VLOOKUP(H57,B9:B468,1,FALSE)) &gt; 0)</f>
        <v/>
      </c>
      <c r="D57" s="227" t="str">
        <f t="shared" si="1"/>
        <v/>
      </c>
      <c r="E57" s="227" t="b">
        <f>IF(ISNA(VLOOKUP(H57,D9:D468,1,FALSE)=H57),FALSE,TRUE)</f>
        <v>0</v>
      </c>
      <c r="F57" s="221">
        <f t="shared" si="18"/>
        <v>0</v>
      </c>
      <c r="G57" s="418"/>
      <c r="H57" s="627" t="s">
        <v>57</v>
      </c>
      <c r="I57" s="603" t="str">
        <f>VLOOKUP(H57,LNG_EBKP!$S$11:$U$733,2)</f>
        <v>Verbraucher Schwachstrom</v>
      </c>
      <c r="J57" s="602" t="str">
        <f>VLOOKUP(H57,LNG_EBKP!$S$11:$U$733,3)</f>
        <v>Elektrogeräte wie Sonnerie-, Tür- und Gegensprechapparate, Telekommunikationsapparate und dgl.</v>
      </c>
      <c r="K57" s="344"/>
      <c r="L57" s="344"/>
      <c r="M57" s="345"/>
      <c r="N57" s="546"/>
      <c r="O57" s="524">
        <v>45</v>
      </c>
      <c r="P57" s="726" t="str">
        <f t="shared" si="16"/>
        <v/>
      </c>
      <c r="Q57" s="708"/>
      <c r="R57" s="461"/>
      <c r="S57" s="462"/>
      <c r="T57" s="463"/>
      <c r="U57" s="743"/>
      <c r="V57" s="419" t="e">
        <f>IF(
OR(LEN(R57)&gt;0, LEN(#REF!)&gt;0, LEN(Q57)&gt;0,LEN(S57)&gt;1),
      IF(OR(LEN(M57)=0, LEN(Q57)=0),1,
          IF(OR(AND(LEN(#REF!)&gt;0, LEN(R57)&gt;0 ),LEN(R57)+LEN(#REF!)=0),0,1)
),
0)</f>
        <v>#REF!</v>
      </c>
      <c r="W57" s="419"/>
      <c r="X57" s="419"/>
      <c r="Y57" s="419" t="e">
        <f>IF(OR(LEN(AF57)&gt;0, LEN(#REF!)&gt;1),1, 0)</f>
        <v>#REF!</v>
      </c>
      <c r="Z57" s="419"/>
      <c r="AA57" s="426" t="str">
        <f t="shared" si="22"/>
        <v>D0</v>
      </c>
      <c r="AB57" s="427" t="str">
        <f t="shared" si="21"/>
        <v>Verbraucher Schwachstrom</v>
      </c>
      <c r="AC57" s="244" t="str">
        <f t="shared" si="3"/>
        <v/>
      </c>
      <c r="AD57" s="244" t="str">
        <f t="shared" si="4"/>
        <v/>
      </c>
      <c r="AE57" s="143" t="str">
        <f t="shared" si="5"/>
        <v/>
      </c>
      <c r="AF57" s="139" t="str">
        <f t="shared" si="6"/>
        <v/>
      </c>
      <c r="AG57" s="140" t="str">
        <f t="shared" si="7"/>
        <v/>
      </c>
      <c r="AH57" s="140" t="str">
        <f t="shared" si="10"/>
        <v/>
      </c>
      <c r="AI57" s="140" t="str">
        <f t="shared" si="8"/>
        <v/>
      </c>
      <c r="AJ57" s="474"/>
      <c r="AK57" s="756"/>
      <c r="AL57" s="751"/>
      <c r="AM57" s="419" t="e">
        <f t="shared" si="19"/>
        <v>#REF!</v>
      </c>
      <c r="AN57" s="419"/>
      <c r="AO57" s="419"/>
      <c r="AP57" s="419"/>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row>
    <row r="58" spans="1:88" s="221" customFormat="1" ht="82.8" hidden="1">
      <c r="A58" s="221" t="b">
        <f t="shared" si="20"/>
        <v>0</v>
      </c>
      <c r="B58" s="221" t="str">
        <f t="shared" si="0"/>
        <v/>
      </c>
      <c r="C58" s="221" t="str">
        <f>IF(ISNA(LEN(VLOOKUP(H58,B9:B468,1,FALSE)) &gt; 0),"",LEN(VLOOKUP(H58,B9:B468,1,FALSE)) &gt; 0)</f>
        <v/>
      </c>
      <c r="D58" s="221" t="str">
        <f t="shared" si="1"/>
        <v/>
      </c>
      <c r="E58" s="221" t="b">
        <f>IF(ISNA(VLOOKUP(H58,D9:D468,1,FALSE)=H58),FALSE,TRUE)</f>
        <v>0</v>
      </c>
      <c r="F58" s="221">
        <f t="shared" si="18"/>
        <v>0</v>
      </c>
      <c r="G58" s="418"/>
      <c r="H58" s="626" t="s">
        <v>58</v>
      </c>
      <c r="I58" s="601" t="str">
        <f>VLOOKUP(H58,LNG_EBKP!$S$11:$U$733,2)</f>
        <v>Gebäudeautomation</v>
      </c>
      <c r="J58" s="602" t="str">
        <f>VLOOKUP(H58,LNG_EBKP!$S$11:$U$733,3)</f>
        <v>Anlagen zur automatischen Regelung, Steuerung, Überwachung und Optimierung des energieeffizienten und sicheren Betriebs der technischen Anlagen, einschliesslich Software und dgl.
Hinweis: Installation Schwachstrom (D01.10)</v>
      </c>
      <c r="K58" s="344"/>
      <c r="L58" s="344"/>
      <c r="M58" s="345"/>
      <c r="N58" s="546"/>
      <c r="O58" s="525">
        <v>15</v>
      </c>
      <c r="P58" s="727" t="str">
        <f t="shared" si="16"/>
        <v/>
      </c>
      <c r="Q58" s="709"/>
      <c r="R58" s="461"/>
      <c r="S58" s="462"/>
      <c r="T58" s="463"/>
      <c r="U58" s="743"/>
      <c r="V58" s="419" t="e">
        <f>IF(
OR(LEN(R58)&gt;0, LEN(#REF!)&gt;0, LEN(Q58)&gt;0,LEN(S58)&gt;1),
      IF(OR(LEN(M58)=0, LEN(Q58)=0),1,
          IF(OR(AND(LEN(#REF!)&gt;0, LEN(R58)&gt;0 ),LEN(R58)+LEN(#REF!)=0),0,1)
),
0)</f>
        <v>#REF!</v>
      </c>
      <c r="W58" s="419"/>
      <c r="X58" s="419"/>
      <c r="Y58" s="419" t="e">
        <f>IF(OR(LEN(AF58)&gt;0, LEN(#REF!)&gt;1),1, 0)</f>
        <v>#REF!</v>
      </c>
      <c r="Z58" s="419"/>
      <c r="AA58" s="426" t="str">
        <f t="shared" si="22"/>
        <v>D0</v>
      </c>
      <c r="AB58" s="427" t="str">
        <f t="shared" si="21"/>
        <v>Gebäudeautomation</v>
      </c>
      <c r="AC58" s="244" t="str">
        <f t="shared" si="3"/>
        <v/>
      </c>
      <c r="AD58" s="244" t="str">
        <f t="shared" si="4"/>
        <v/>
      </c>
      <c r="AE58" s="143" t="str">
        <f t="shared" si="5"/>
        <v/>
      </c>
      <c r="AF58" s="139" t="str">
        <f t="shared" si="6"/>
        <v/>
      </c>
      <c r="AG58" s="140" t="str">
        <f t="shared" si="7"/>
        <v/>
      </c>
      <c r="AH58" s="140" t="str">
        <f t="shared" si="10"/>
        <v/>
      </c>
      <c r="AI58" s="140" t="str">
        <f t="shared" si="8"/>
        <v/>
      </c>
      <c r="AJ58" s="474"/>
      <c r="AK58" s="756"/>
      <c r="AL58" s="751"/>
      <c r="AM58" s="419" t="e">
        <f t="shared" si="19"/>
        <v>#REF!</v>
      </c>
      <c r="AN58" s="419"/>
      <c r="AO58" s="419"/>
      <c r="AP58" s="419"/>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row>
    <row r="59" spans="1:88" s="227" customFormat="1" ht="41.4" hidden="1">
      <c r="A59" s="221" t="b">
        <f t="shared" si="20"/>
        <v>0</v>
      </c>
      <c r="B59" s="221" t="str">
        <f t="shared" si="0"/>
        <v/>
      </c>
      <c r="C59" s="227" t="str">
        <f>IF(ISNA(LEN(VLOOKUP(H59,B9:B468,1,FALSE)) &gt; 0),"",LEN(VLOOKUP(H59,B9:B468,1,FALSE)) &gt; 0)</f>
        <v/>
      </c>
      <c r="D59" s="227" t="str">
        <f t="shared" si="1"/>
        <v/>
      </c>
      <c r="E59" s="227" t="b">
        <f>IF(ISNA(VLOOKUP(H59,D9:D468,1,FALSE)=H59),FALSE,TRUE)</f>
        <v>0</v>
      </c>
      <c r="F59" s="221">
        <f t="shared" si="18"/>
        <v>0</v>
      </c>
      <c r="G59" s="418"/>
      <c r="H59" s="627" t="s">
        <v>59</v>
      </c>
      <c r="I59" s="603" t="str">
        <f>VLOOKUP(H59,LNG_EBKP!$S$11:$U$733,2)</f>
        <v>Managementebene</v>
      </c>
      <c r="J59" s="602" t="str">
        <f>VLOOKUP(H59,LNG_EBKP!$S$11:$U$733,3)</f>
        <v>Anlagen als grafische interaktive Verbindungsstelle zum Menschen einschliesslich Software, Hardware, Bedien, und Anzeigegeräte</v>
      </c>
      <c r="K59" s="344"/>
      <c r="L59" s="344"/>
      <c r="M59" s="345"/>
      <c r="N59" s="546"/>
      <c r="O59" s="524">
        <v>15</v>
      </c>
      <c r="P59" s="726" t="str">
        <f t="shared" si="16"/>
        <v/>
      </c>
      <c r="Q59" s="708"/>
      <c r="R59" s="461"/>
      <c r="S59" s="462"/>
      <c r="T59" s="463"/>
      <c r="U59" s="743"/>
      <c r="V59" s="419" t="e">
        <f>IF(
OR(LEN(R59)&gt;0, LEN(#REF!)&gt;0, LEN(Q59)&gt;0,LEN(S59)&gt;1),
      IF(OR(LEN(M59)=0, LEN(Q59)=0),1,
          IF(OR(AND(LEN(#REF!)&gt;0, LEN(R59)&gt;0 ),LEN(R59)+LEN(#REF!)=0),0,1)
),
0)</f>
        <v>#REF!</v>
      </c>
      <c r="W59" s="419"/>
      <c r="X59" s="419"/>
      <c r="Y59" s="419" t="e">
        <f>IF(OR(LEN(AF59)&gt;0, LEN(#REF!)&gt;1),1, 0)</f>
        <v>#REF!</v>
      </c>
      <c r="Z59" s="419"/>
      <c r="AA59" s="426" t="str">
        <f t="shared" si="22"/>
        <v>D0</v>
      </c>
      <c r="AB59" s="427" t="str">
        <f t="shared" si="21"/>
        <v>Managementebene</v>
      </c>
      <c r="AC59" s="244" t="str">
        <f t="shared" si="3"/>
        <v/>
      </c>
      <c r="AD59" s="244" t="str">
        <f t="shared" si="4"/>
        <v/>
      </c>
      <c r="AE59" s="143" t="str">
        <f t="shared" si="5"/>
        <v/>
      </c>
      <c r="AF59" s="139" t="str">
        <f t="shared" si="6"/>
        <v/>
      </c>
      <c r="AG59" s="140" t="str">
        <f t="shared" si="7"/>
        <v/>
      </c>
      <c r="AH59" s="140" t="str">
        <f t="shared" si="10"/>
        <v/>
      </c>
      <c r="AI59" s="140" t="str">
        <f t="shared" si="8"/>
        <v/>
      </c>
      <c r="AJ59" s="474"/>
      <c r="AK59" s="756"/>
      <c r="AL59" s="751"/>
      <c r="AM59" s="419" t="e">
        <f t="shared" si="19"/>
        <v>#REF!</v>
      </c>
      <c r="AN59" s="419"/>
      <c r="AO59" s="419"/>
      <c r="AP59" s="419"/>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row>
    <row r="60" spans="1:88" s="227" customFormat="1" ht="69" hidden="1">
      <c r="A60" s="221" t="b">
        <f t="shared" si="20"/>
        <v>0</v>
      </c>
      <c r="B60" s="221" t="str">
        <f t="shared" si="0"/>
        <v/>
      </c>
      <c r="C60" s="227" t="str">
        <f>IF(ISNA(LEN(VLOOKUP(H60,B9:B468,1,FALSE)) &gt; 0),"",LEN(VLOOKUP(H60,B9:B468,1,FALSE)) &gt; 0)</f>
        <v/>
      </c>
      <c r="D60" s="227" t="str">
        <f t="shared" si="1"/>
        <v/>
      </c>
      <c r="E60" s="227" t="b">
        <f>IF(ISNA(VLOOKUP(H60,D9:D468,1,FALSE)=H60),FALSE,TRUE)</f>
        <v>0</v>
      </c>
      <c r="F60" s="221">
        <f t="shared" si="18"/>
        <v>0</v>
      </c>
      <c r="G60" s="418"/>
      <c r="H60" s="627" t="s">
        <v>60</v>
      </c>
      <c r="I60" s="603" t="str">
        <f>VLOOKUP(H60,LNG_EBKP!$S$11:$U$733,2)</f>
        <v>Automationsebene</v>
      </c>
      <c r="J60" s="602" t="str">
        <f>VLOOKUP(H60,LNG_EBKP!$S$11:$U$733,3)</f>
        <v>Autonome Automationseinheit bzw. Unterstationen zur Steuerung und Regelung der heizungs-, lüftungs-, klima-, und elektrotechnischen Anlagen sowie zur Übernahme von übergeordneten Funktionen der Feldebene und Raumautomation</v>
      </c>
      <c r="K60" s="344"/>
      <c r="L60" s="344"/>
      <c r="M60" s="345"/>
      <c r="N60" s="546"/>
      <c r="O60" s="524">
        <v>15</v>
      </c>
      <c r="P60" s="726" t="str">
        <f t="shared" si="16"/>
        <v/>
      </c>
      <c r="Q60" s="708"/>
      <c r="R60" s="461"/>
      <c r="S60" s="462"/>
      <c r="T60" s="463"/>
      <c r="U60" s="743"/>
      <c r="V60" s="419" t="e">
        <f>IF(
OR(LEN(R60)&gt;0, LEN(#REF!)&gt;0, LEN(Q60)&gt;0,LEN(S60)&gt;1),
      IF(OR(LEN(M60)=0, LEN(Q60)=0),1,
          IF(OR(AND(LEN(#REF!)&gt;0, LEN(R60)&gt;0 ),LEN(R60)+LEN(#REF!)=0),0,1)
),
0)</f>
        <v>#REF!</v>
      </c>
      <c r="W60" s="419"/>
      <c r="X60" s="419"/>
      <c r="Y60" s="419" t="e">
        <f>IF(OR(LEN(AF60)&gt;0, LEN(#REF!)&gt;1),1, 0)</f>
        <v>#REF!</v>
      </c>
      <c r="Z60" s="419"/>
      <c r="AA60" s="426" t="str">
        <f t="shared" si="22"/>
        <v>D0</v>
      </c>
      <c r="AB60" s="427" t="str">
        <f t="shared" si="21"/>
        <v>Automationsebene</v>
      </c>
      <c r="AC60" s="244" t="str">
        <f t="shared" si="3"/>
        <v/>
      </c>
      <c r="AD60" s="244" t="str">
        <f t="shared" si="4"/>
        <v/>
      </c>
      <c r="AE60" s="143" t="str">
        <f t="shared" si="5"/>
        <v/>
      </c>
      <c r="AF60" s="139" t="str">
        <f t="shared" si="6"/>
        <v/>
      </c>
      <c r="AG60" s="140" t="str">
        <f t="shared" si="7"/>
        <v/>
      </c>
      <c r="AH60" s="140" t="str">
        <f t="shared" si="10"/>
        <v/>
      </c>
      <c r="AI60" s="140" t="str">
        <f t="shared" si="8"/>
        <v/>
      </c>
      <c r="AJ60" s="474"/>
      <c r="AK60" s="756"/>
      <c r="AL60" s="751"/>
      <c r="AM60" s="419" t="e">
        <f t="shared" si="19"/>
        <v>#REF!</v>
      </c>
      <c r="AN60" s="419"/>
      <c r="AO60" s="419"/>
      <c r="AP60" s="419"/>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row>
    <row r="61" spans="1:88" s="221" customFormat="1" ht="27.6" hidden="1">
      <c r="A61" s="221" t="b">
        <f t="shared" si="20"/>
        <v>0</v>
      </c>
      <c r="B61" s="221" t="str">
        <f t="shared" si="0"/>
        <v/>
      </c>
      <c r="C61" s="221" t="str">
        <f>IF(ISNA(LEN(VLOOKUP(H61,B9:B468,1,FALSE)) &gt; 0),"",LEN(VLOOKUP(H61,B9:B468,1,FALSE)) &gt; 0)</f>
        <v/>
      </c>
      <c r="D61" s="221" t="str">
        <f t="shared" si="1"/>
        <v/>
      </c>
      <c r="E61" s="221" t="b">
        <f>IF(ISNA(VLOOKUP(H61,D9:D468,1,FALSE)=H61),FALSE,TRUE)</f>
        <v>0</v>
      </c>
      <c r="F61" s="221">
        <f t="shared" si="18"/>
        <v>0</v>
      </c>
      <c r="G61" s="418"/>
      <c r="H61" s="627" t="s">
        <v>61</v>
      </c>
      <c r="I61" s="603" t="str">
        <f>VLOOKUP(H61,LNG_EBKP!$S$11:$U$733,2)</f>
        <v>Feldebene</v>
      </c>
      <c r="J61" s="602" t="str">
        <f>VLOOKUP(H61,LNG_EBKP!$S$11:$U$733,3)</f>
        <v>Messwert-, Kontaktgeber, Schalt- und Stellgeräte sowie Aktoren und Sensoren</v>
      </c>
      <c r="K61" s="344"/>
      <c r="L61" s="344"/>
      <c r="M61" s="345"/>
      <c r="N61" s="546"/>
      <c r="O61" s="525">
        <v>15</v>
      </c>
      <c r="P61" s="727" t="str">
        <f t="shared" si="16"/>
        <v/>
      </c>
      <c r="Q61" s="709"/>
      <c r="R61" s="461"/>
      <c r="S61" s="462"/>
      <c r="T61" s="463"/>
      <c r="U61" s="743"/>
      <c r="V61" s="419" t="e">
        <f>IF(
OR(LEN(R61)&gt;0, LEN(#REF!)&gt;0, LEN(Q61)&gt;0,LEN(S61)&gt;1),
      IF(OR(LEN(M61)=0, LEN(Q61)=0),1,
          IF(OR(AND(LEN(#REF!)&gt;0, LEN(R61)&gt;0 ),LEN(R61)+LEN(#REF!)=0),0,1)
),
0)</f>
        <v>#REF!</v>
      </c>
      <c r="W61" s="419"/>
      <c r="X61" s="419"/>
      <c r="Y61" s="419" t="e">
        <f>IF(OR(LEN(AF61)&gt;0, LEN(#REF!)&gt;1),1, 0)</f>
        <v>#REF!</v>
      </c>
      <c r="Z61" s="419"/>
      <c r="AA61" s="426" t="str">
        <f t="shared" si="22"/>
        <v>D0</v>
      </c>
      <c r="AB61" s="427" t="str">
        <f t="shared" si="21"/>
        <v>Feldebene</v>
      </c>
      <c r="AC61" s="244" t="str">
        <f t="shared" si="3"/>
        <v/>
      </c>
      <c r="AD61" s="244" t="str">
        <f t="shared" si="4"/>
        <v/>
      </c>
      <c r="AE61" s="143" t="str">
        <f t="shared" si="5"/>
        <v/>
      </c>
      <c r="AF61" s="139" t="str">
        <f t="shared" si="6"/>
        <v/>
      </c>
      <c r="AG61" s="140" t="str">
        <f t="shared" si="7"/>
        <v/>
      </c>
      <c r="AH61" s="140" t="str">
        <f t="shared" si="10"/>
        <v/>
      </c>
      <c r="AI61" s="140" t="str">
        <f t="shared" si="8"/>
        <v/>
      </c>
      <c r="AJ61" s="474"/>
      <c r="AK61" s="756"/>
      <c r="AL61" s="751"/>
      <c r="AM61" s="419" t="e">
        <f t="shared" si="19"/>
        <v>#REF!</v>
      </c>
      <c r="AN61" s="419"/>
      <c r="AO61" s="419"/>
      <c r="AP61" s="419"/>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row>
    <row r="62" spans="1:88" s="227" customFormat="1" ht="96.6" hidden="1">
      <c r="A62" s="221" t="b">
        <f t="shared" si="20"/>
        <v>0</v>
      </c>
      <c r="B62" s="221" t="str">
        <f t="shared" si="0"/>
        <v/>
      </c>
      <c r="C62" s="227" t="str">
        <f>IF(ISNA(LEN(VLOOKUP(H62,B9:B468,1,FALSE)) &gt; 0),"",LEN(VLOOKUP(H62,B9:B468,1,FALSE)) &gt; 0)</f>
        <v/>
      </c>
      <c r="D62" s="227" t="str">
        <f t="shared" si="1"/>
        <v/>
      </c>
      <c r="E62" s="227" t="b">
        <f>IF(ISNA(VLOOKUP(H62,D9:D468,1,FALSE)=H62),FALSE,TRUE)</f>
        <v>0</v>
      </c>
      <c r="F62" s="221">
        <f t="shared" si="18"/>
        <v>0</v>
      </c>
      <c r="G62" s="418"/>
      <c r="H62" s="627" t="s">
        <v>62</v>
      </c>
      <c r="I62" s="603" t="str">
        <f>VLOOKUP(H62,LNG_EBKP!$S$11:$U$733,2)</f>
        <v>Raumautomation</v>
      </c>
      <c r="J62" s="602" t="str">
        <f>VLOOKUP(H62,LNG_EBKP!$S$11:$U$733,3)</f>
        <v>Anlagen und Geräte für Einzelraum- und Zonenregelungen, einschliesslich integrierter Überwachung, Steuerlogik, Steuerung, Regelung und Optimierung der durch Kommunikationsfunktionen zusammengeschlossenen technischen Gebäudeausrüstung</v>
      </c>
      <c r="K62" s="344"/>
      <c r="L62" s="344"/>
      <c r="M62" s="345"/>
      <c r="N62" s="546"/>
      <c r="O62" s="524">
        <v>15</v>
      </c>
      <c r="P62" s="726" t="str">
        <f t="shared" si="16"/>
        <v/>
      </c>
      <c r="Q62" s="708"/>
      <c r="R62" s="461"/>
      <c r="S62" s="462"/>
      <c r="T62" s="463"/>
      <c r="U62" s="743"/>
      <c r="V62" s="419" t="e">
        <f>IF(
OR(LEN(R62)&gt;0, LEN(#REF!)&gt;0, LEN(Q62)&gt;0,LEN(S62)&gt;1),
      IF(OR(LEN(M62)=0, LEN(Q62)=0),1,
          IF(OR(AND(LEN(#REF!)&gt;0, LEN(R62)&gt;0 ),LEN(R62)+LEN(#REF!)=0),0,1)
),
0)</f>
        <v>#REF!</v>
      </c>
      <c r="W62" s="419"/>
      <c r="X62" s="419"/>
      <c r="Y62" s="419" t="e">
        <f>IF(OR(LEN(AF62)&gt;0, LEN(#REF!)&gt;1),1, 0)</f>
        <v>#REF!</v>
      </c>
      <c r="Z62" s="419"/>
      <c r="AA62" s="426" t="str">
        <f t="shared" si="22"/>
        <v>D0</v>
      </c>
      <c r="AB62" s="427" t="str">
        <f t="shared" si="21"/>
        <v>Raumautomation</v>
      </c>
      <c r="AC62" s="244" t="str">
        <f t="shared" si="3"/>
        <v/>
      </c>
      <c r="AD62" s="244" t="str">
        <f t="shared" si="4"/>
        <v/>
      </c>
      <c r="AE62" s="143" t="str">
        <f t="shared" si="5"/>
        <v/>
      </c>
      <c r="AF62" s="139" t="str">
        <f t="shared" si="6"/>
        <v/>
      </c>
      <c r="AG62" s="140" t="str">
        <f t="shared" si="7"/>
        <v/>
      </c>
      <c r="AH62" s="140" t="str">
        <f t="shared" si="10"/>
        <v/>
      </c>
      <c r="AI62" s="140" t="str">
        <f t="shared" si="8"/>
        <v/>
      </c>
      <c r="AJ62" s="474"/>
      <c r="AK62" s="756"/>
      <c r="AL62" s="751"/>
      <c r="AM62" s="419" t="e">
        <f t="shared" si="19"/>
        <v>#REF!</v>
      </c>
      <c r="AN62" s="419"/>
      <c r="AO62" s="419"/>
      <c r="AP62" s="419"/>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row>
    <row r="63" spans="1:88" s="227" customFormat="1" ht="55.2" hidden="1">
      <c r="A63" s="221" t="b">
        <f t="shared" si="20"/>
        <v>0</v>
      </c>
      <c r="B63" s="221" t="str">
        <f t="shared" si="0"/>
        <v/>
      </c>
      <c r="C63" s="227" t="str">
        <f>IF(ISNA(LEN(VLOOKUP(H63,B9:B468,1,FALSE)) &gt; 0),"",LEN(VLOOKUP(H63,B9:B468,1,FALSE)) &gt; 0)</f>
        <v/>
      </c>
      <c r="D63" s="227" t="str">
        <f t="shared" si="1"/>
        <v/>
      </c>
      <c r="E63" s="227" t="b">
        <f>IF(ISNA(VLOOKUP(H63,D9:D468,1,FALSE)=H63),FALSE,TRUE)</f>
        <v>0</v>
      </c>
      <c r="F63" s="221">
        <f t="shared" si="18"/>
        <v>0</v>
      </c>
      <c r="G63" s="418"/>
      <c r="H63" s="627" t="s">
        <v>63</v>
      </c>
      <c r="I63" s="603" t="str">
        <f>VLOOKUP(H63,LNG_EBKP!$S$11:$U$733,2)</f>
        <v>Automationsnetzwerk</v>
      </c>
      <c r="J63" s="602" t="str">
        <f>VLOOKUP(H63,LNG_EBKP!$S$11:$U$733,3)</f>
        <v>Netzwerkkomponenten für die Informationsvermittlung zwischen Management-, Automationsebene, Raumautomation, Fremdsystemen und dgl.</v>
      </c>
      <c r="K63" s="344"/>
      <c r="L63" s="344"/>
      <c r="M63" s="345"/>
      <c r="N63" s="546"/>
      <c r="O63" s="524">
        <v>15</v>
      </c>
      <c r="P63" s="726" t="str">
        <f t="shared" si="16"/>
        <v/>
      </c>
      <c r="Q63" s="708"/>
      <c r="R63" s="461"/>
      <c r="S63" s="462"/>
      <c r="T63" s="463"/>
      <c r="U63" s="743"/>
      <c r="V63" s="419" t="e">
        <f>IF(
OR(LEN(R63)&gt;0, LEN(#REF!)&gt;0, LEN(Q63)&gt;0,LEN(S63)&gt;1),
      IF(OR(LEN(M63)=0, LEN(Q63)=0),1,
          IF(OR(AND(LEN(#REF!)&gt;0, LEN(R63)&gt;0 ),LEN(R63)+LEN(#REF!)=0),0,1)
),
0)</f>
        <v>#REF!</v>
      </c>
      <c r="W63" s="419"/>
      <c r="X63" s="419"/>
      <c r="Y63" s="419" t="e">
        <f>IF(OR(LEN(AF63)&gt;0, LEN(#REF!)&gt;1),1, 0)</f>
        <v>#REF!</v>
      </c>
      <c r="Z63" s="419"/>
      <c r="AA63" s="426" t="str">
        <f t="shared" si="22"/>
        <v>D0</v>
      </c>
      <c r="AB63" s="427" t="str">
        <f t="shared" si="21"/>
        <v>Automationsnetzwerk</v>
      </c>
      <c r="AC63" s="244" t="str">
        <f t="shared" si="3"/>
        <v/>
      </c>
      <c r="AD63" s="244" t="str">
        <f t="shared" si="4"/>
        <v/>
      </c>
      <c r="AE63" s="143" t="str">
        <f t="shared" si="5"/>
        <v/>
      </c>
      <c r="AF63" s="139" t="str">
        <f t="shared" si="6"/>
        <v/>
      </c>
      <c r="AG63" s="140" t="str">
        <f t="shared" si="7"/>
        <v/>
      </c>
      <c r="AH63" s="140" t="str">
        <f t="shared" si="10"/>
        <v/>
      </c>
      <c r="AI63" s="140" t="str">
        <f t="shared" si="8"/>
        <v/>
      </c>
      <c r="AJ63" s="474"/>
      <c r="AK63" s="756"/>
      <c r="AL63" s="751"/>
      <c r="AM63" s="419" t="e">
        <f t="shared" si="19"/>
        <v>#REF!</v>
      </c>
      <c r="AN63" s="419"/>
      <c r="AO63" s="419"/>
      <c r="AP63" s="419"/>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row>
    <row r="64" spans="1:88" s="221" customFormat="1" ht="41.4" hidden="1">
      <c r="A64" s="221" t="b">
        <f t="shared" si="20"/>
        <v>0</v>
      </c>
      <c r="B64" s="221" t="str">
        <f t="shared" si="0"/>
        <v/>
      </c>
      <c r="C64" s="221" t="str">
        <f>IF(ISNA(LEN(VLOOKUP(H64,B9:B468,1,FALSE)) &gt; 0),"",LEN(VLOOKUP(H64,B9:B468,1,FALSE)) &gt; 0)</f>
        <v/>
      </c>
      <c r="D64" s="221" t="str">
        <f t="shared" si="1"/>
        <v/>
      </c>
      <c r="E64" s="221" t="b">
        <f>IF(ISNA(VLOOKUP(H64,D9:D468,1,FALSE)=H64),FALSE,TRUE)</f>
        <v>0</v>
      </c>
      <c r="F64" s="221">
        <f t="shared" si="18"/>
        <v>0</v>
      </c>
      <c r="G64" s="418"/>
      <c r="H64" s="627" t="s">
        <v>64</v>
      </c>
      <c r="I64" s="603" t="str">
        <f>VLOOKUP(H64,LNG_EBKP!$S$11:$U$733,2)</f>
        <v>Schaltgerätekombination</v>
      </c>
      <c r="J64" s="602" t="str">
        <f>VLOOKUP(H64,LNG_EBKP!$S$11:$U$733,3)</f>
        <v>Unterverteilungen und kompakte Niederspannungs-Schaltgeräte mit Schutzeinrichtungen und Betreibsmitteln zum Steuern, Messen und Melden</v>
      </c>
      <c r="K64" s="344"/>
      <c r="L64" s="344"/>
      <c r="M64" s="345"/>
      <c r="N64" s="546"/>
      <c r="O64" s="525">
        <v>15</v>
      </c>
      <c r="P64" s="727" t="str">
        <f t="shared" si="16"/>
        <v/>
      </c>
      <c r="Q64" s="709"/>
      <c r="R64" s="461"/>
      <c r="S64" s="462"/>
      <c r="T64" s="463"/>
      <c r="U64" s="743"/>
      <c r="V64" s="419" t="e">
        <f>IF(
OR(LEN(R64)&gt;0, LEN(#REF!)&gt;0, LEN(Q64)&gt;0,LEN(S64)&gt;1),
      IF(OR(LEN(M64)=0, LEN(Q64)=0),1,
          IF(OR(AND(LEN(#REF!)&gt;0, LEN(R64)&gt;0 ),LEN(R64)+LEN(#REF!)=0),0,1)
),
0)</f>
        <v>#REF!</v>
      </c>
      <c r="W64" s="419"/>
      <c r="X64" s="419"/>
      <c r="Y64" s="419" t="e">
        <f>IF(OR(LEN(AF64)&gt;0, LEN(#REF!)&gt;1),1, 0)</f>
        <v>#REF!</v>
      </c>
      <c r="Z64" s="419"/>
      <c r="AA64" s="426" t="str">
        <f t="shared" si="22"/>
        <v>D0</v>
      </c>
      <c r="AB64" s="427" t="str">
        <f t="shared" si="21"/>
        <v>Schaltgerätekombination</v>
      </c>
      <c r="AC64" s="244" t="str">
        <f t="shared" si="3"/>
        <v/>
      </c>
      <c r="AD64" s="244" t="str">
        <f t="shared" si="4"/>
        <v/>
      </c>
      <c r="AE64" s="143" t="str">
        <f t="shared" si="5"/>
        <v/>
      </c>
      <c r="AF64" s="139" t="str">
        <f t="shared" si="6"/>
        <v/>
      </c>
      <c r="AG64" s="140" t="str">
        <f t="shared" si="7"/>
        <v/>
      </c>
      <c r="AH64" s="140" t="str">
        <f t="shared" si="10"/>
        <v/>
      </c>
      <c r="AI64" s="140" t="str">
        <f t="shared" si="8"/>
        <v/>
      </c>
      <c r="AJ64" s="474"/>
      <c r="AK64" s="756"/>
      <c r="AL64" s="751"/>
      <c r="AM64" s="419" t="e">
        <f t="shared" si="19"/>
        <v>#REF!</v>
      </c>
      <c r="AN64" s="419"/>
      <c r="AO64" s="419"/>
      <c r="AP64" s="419"/>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row>
    <row r="65" spans="1:88" s="221" customFormat="1" ht="96.6" hidden="1">
      <c r="A65" s="221" t="b">
        <f t="shared" si="20"/>
        <v>0</v>
      </c>
      <c r="B65" s="221" t="str">
        <f t="shared" si="0"/>
        <v/>
      </c>
      <c r="C65" s="221" t="str">
        <f>IF(ISNA(LEN(VLOOKUP(H65,B9:B468,1,FALSE)) &gt; 0),"",LEN(VLOOKUP(H65,B9:B468,1,FALSE)) &gt; 0)</f>
        <v/>
      </c>
      <c r="D65" s="221" t="str">
        <f t="shared" si="1"/>
        <v/>
      </c>
      <c r="E65" s="221" t="b">
        <f>IF(ISNA(VLOOKUP(H65,D9:D468,1,FALSE)=H65),FALSE,TRUE)</f>
        <v>0</v>
      </c>
      <c r="F65" s="221">
        <f t="shared" si="18"/>
        <v>0</v>
      </c>
      <c r="G65" s="418"/>
      <c r="H65" s="627" t="s">
        <v>65</v>
      </c>
      <c r="I65" s="603" t="str">
        <f>VLOOKUP(H65,LNG_EBKP!$S$11:$U$733,2)</f>
        <v>Systemintegration</v>
      </c>
      <c r="J65" s="602" t="str">
        <f>VLOOKUP(H65,LNG_EBKP!$S$11:$U$733,3)</f>
        <v>Systeminternen Kommunikation zwischen den Bauteilen der Gebäudeautomation und den Informations-, Telekommunikations-, Evakuierungs-, Sicherheitsleit-, Sicherheits- und technischen Brandschutzanlagen sowie dem Sonnenschutz, der Verdunkelung und dgl.
Hinweis: Planungskosten (V)</v>
      </c>
      <c r="K65" s="344"/>
      <c r="L65" s="344"/>
      <c r="M65" s="345"/>
      <c r="N65" s="546"/>
      <c r="O65" s="525">
        <v>15</v>
      </c>
      <c r="P65" s="727" t="str">
        <f t="shared" si="16"/>
        <v/>
      </c>
      <c r="Q65" s="709"/>
      <c r="R65" s="461"/>
      <c r="S65" s="462"/>
      <c r="T65" s="463"/>
      <c r="U65" s="743"/>
      <c r="V65" s="419" t="e">
        <f>IF(
OR(LEN(R65)&gt;0, LEN(#REF!)&gt;0, LEN(Q65)&gt;0,LEN(S65)&gt;1),
      IF(OR(LEN(M65)=0, LEN(Q65)=0),1,
          IF(OR(AND(LEN(#REF!)&gt;0, LEN(R65)&gt;0 ),LEN(R65)+LEN(#REF!)=0),0,1)
),
0)</f>
        <v>#REF!</v>
      </c>
      <c r="W65" s="419"/>
      <c r="X65" s="419"/>
      <c r="Y65" s="419" t="e">
        <f>IF(OR(LEN(AF65)&gt;0, LEN(#REF!)&gt;1),1, 0)</f>
        <v>#REF!</v>
      </c>
      <c r="Z65" s="419"/>
      <c r="AA65" s="426" t="str">
        <f t="shared" si="22"/>
        <v>D0</v>
      </c>
      <c r="AB65" s="427" t="str">
        <f t="shared" si="21"/>
        <v>Systemintegration</v>
      </c>
      <c r="AC65" s="244" t="str">
        <f t="shared" si="3"/>
        <v/>
      </c>
      <c r="AD65" s="244" t="str">
        <f t="shared" si="4"/>
        <v/>
      </c>
      <c r="AE65" s="143" t="str">
        <f t="shared" si="5"/>
        <v/>
      </c>
      <c r="AF65" s="139" t="str">
        <f t="shared" si="6"/>
        <v/>
      </c>
      <c r="AG65" s="140" t="str">
        <f t="shared" si="7"/>
        <v/>
      </c>
      <c r="AH65" s="140" t="str">
        <f t="shared" si="10"/>
        <v/>
      </c>
      <c r="AI65" s="140" t="str">
        <f t="shared" si="8"/>
        <v/>
      </c>
      <c r="AJ65" s="474"/>
      <c r="AK65" s="756"/>
      <c r="AL65" s="751"/>
      <c r="AM65" s="419" t="e">
        <f t="shared" si="19"/>
        <v>#REF!</v>
      </c>
      <c r="AN65" s="419"/>
      <c r="AO65" s="419"/>
      <c r="AP65" s="419"/>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row>
    <row r="66" spans="1:88" s="221" customFormat="1" ht="41.4" hidden="1">
      <c r="A66" s="221" t="b">
        <f t="shared" si="20"/>
        <v>0</v>
      </c>
      <c r="B66" s="221" t="str">
        <f t="shared" si="0"/>
        <v/>
      </c>
      <c r="C66" s="221" t="str">
        <f>IF(ISNA(LEN(VLOOKUP(H66,B9:B468,1,FALSE)) &gt; 0),"",LEN(VLOOKUP(H66,B9:B468,1,FALSE)) &gt; 0)</f>
        <v/>
      </c>
      <c r="D66" s="221" t="str">
        <f t="shared" si="1"/>
        <v/>
      </c>
      <c r="E66" s="221" t="b">
        <f>IF(ISNA(VLOOKUP(H66,D9:D468,1,FALSE)=H66),FALSE,TRUE)</f>
        <v>0</v>
      </c>
      <c r="F66" s="221">
        <f t="shared" si="18"/>
        <v>0</v>
      </c>
      <c r="G66" s="418"/>
      <c r="H66" s="626" t="s">
        <v>66</v>
      </c>
      <c r="I66" s="601" t="str">
        <f>VLOOKUP(H66,LNG_EBKP!$S$11:$U$733,2)</f>
        <v>Sicherheitsanlage</v>
      </c>
      <c r="J66" s="602" t="str">
        <f>VLOOKUP(H66,LNG_EBKP!$S$11:$U$733,3)</f>
        <v>Anlagen zur Überwachung und zum Schutz von Gegenständen und Personen (Security)
Hinweis: Anlage Erzeugung Schwachstrom (D01.07)</v>
      </c>
      <c r="K66" s="344"/>
      <c r="L66" s="344"/>
      <c r="M66" s="345"/>
      <c r="N66" s="546"/>
      <c r="O66" s="525">
        <v>15</v>
      </c>
      <c r="P66" s="727" t="str">
        <f t="shared" si="16"/>
        <v/>
      </c>
      <c r="Q66" s="709"/>
      <c r="R66" s="461"/>
      <c r="S66" s="462"/>
      <c r="T66" s="463"/>
      <c r="U66" s="743"/>
      <c r="V66" s="419" t="e">
        <f>IF(
OR(LEN(R66)&gt;0, LEN(#REF!)&gt;0, LEN(Q66)&gt;0,LEN(S66)&gt;1),
      IF(OR(LEN(M66)=0, LEN(Q66)=0),1,
          IF(OR(AND(LEN(#REF!)&gt;0, LEN(R66)&gt;0 ),LEN(R66)+LEN(#REF!)=0),0,1)
),
0)</f>
        <v>#REF!</v>
      </c>
      <c r="W66" s="419"/>
      <c r="X66" s="419"/>
      <c r="Y66" s="419" t="e">
        <f>IF(OR(LEN(AF66)&gt;0, LEN(#REF!)&gt;1),1, 0)</f>
        <v>#REF!</v>
      </c>
      <c r="Z66" s="419"/>
      <c r="AA66" s="426" t="str">
        <f t="shared" si="22"/>
        <v>D0</v>
      </c>
      <c r="AB66" s="427" t="str">
        <f t="shared" si="21"/>
        <v>Sicherheitsanlage</v>
      </c>
      <c r="AC66" s="244" t="str">
        <f t="shared" si="3"/>
        <v/>
      </c>
      <c r="AD66" s="244" t="str">
        <f t="shared" si="4"/>
        <v/>
      </c>
      <c r="AE66" s="143" t="str">
        <f t="shared" si="5"/>
        <v/>
      </c>
      <c r="AF66" s="139" t="str">
        <f t="shared" si="6"/>
        <v/>
      </c>
      <c r="AG66" s="140" t="str">
        <f t="shared" si="7"/>
        <v/>
      </c>
      <c r="AH66" s="140" t="str">
        <f t="shared" si="10"/>
        <v/>
      </c>
      <c r="AI66" s="140" t="str">
        <f t="shared" si="8"/>
        <v/>
      </c>
      <c r="AJ66" s="474"/>
      <c r="AK66" s="756"/>
      <c r="AL66" s="751"/>
      <c r="AM66" s="419" t="e">
        <f t="shared" si="19"/>
        <v>#REF!</v>
      </c>
      <c r="AN66" s="419"/>
      <c r="AO66" s="419"/>
      <c r="AP66" s="419"/>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row>
    <row r="67" spans="1:88" s="221" customFormat="1" ht="55.2" hidden="1">
      <c r="A67" s="221" t="b">
        <f t="shared" si="20"/>
        <v>0</v>
      </c>
      <c r="B67" s="221" t="str">
        <f t="shared" si="0"/>
        <v/>
      </c>
      <c r="C67" s="221" t="str">
        <f>IF(ISNA(LEN(VLOOKUP(H67,B9:B468,1,FALSE)) &gt; 0),"",LEN(VLOOKUP(H67,B9:B468,1,FALSE)) &gt; 0)</f>
        <v/>
      </c>
      <c r="D67" s="221" t="str">
        <f t="shared" si="1"/>
        <v/>
      </c>
      <c r="E67" s="221" t="b">
        <f>IF(ISNA(VLOOKUP(H67,D9:D468,1,FALSE)=H67),FALSE,TRUE)</f>
        <v>0</v>
      </c>
      <c r="F67" s="221">
        <f t="shared" si="18"/>
        <v>0</v>
      </c>
      <c r="G67" s="418"/>
      <c r="H67" s="627" t="s">
        <v>67</v>
      </c>
      <c r="I67" s="603" t="str">
        <f>VLOOKUP(H67,LNG_EBKP!$S$11:$U$733,2)</f>
        <v>Einbruchmeldeanlage, Überfallmeldeanlage</v>
      </c>
      <c r="J67" s="602" t="str">
        <f>VLOOKUP(H67,LNG_EBKP!$S$11:$U$733,3)</f>
        <v>Gefahrenmeldeanlagen zum Erkennen und Anzeigen der Anwesenheit sowie des Eindringens von Personen in überwachte Bereiche sowie zum automatischen Überwachen von Gegenständen</v>
      </c>
      <c r="K67" s="344"/>
      <c r="L67" s="344"/>
      <c r="M67" s="345"/>
      <c r="N67" s="546"/>
      <c r="O67" s="524">
        <v>15</v>
      </c>
      <c r="P67" s="726" t="str">
        <f t="shared" si="16"/>
        <v/>
      </c>
      <c r="Q67" s="708"/>
      <c r="R67" s="461"/>
      <c r="S67" s="462"/>
      <c r="T67" s="463"/>
      <c r="U67" s="743"/>
      <c r="V67" s="419" t="e">
        <f>IF(
OR(LEN(R67)&gt;0, LEN(#REF!)&gt;0, LEN(Q67)&gt;0,LEN(S67)&gt;1),
      IF(OR(LEN(M67)=0, LEN(Q67)=0),1,
          IF(OR(AND(LEN(#REF!)&gt;0, LEN(R67)&gt;0 ),LEN(R67)+LEN(#REF!)=0),0,1)
),
0)</f>
        <v>#REF!</v>
      </c>
      <c r="W67" s="419"/>
      <c r="X67" s="419"/>
      <c r="Y67" s="419" t="e">
        <f>IF(OR(LEN(AF67)&gt;0, LEN(#REF!)&gt;1),1, 0)</f>
        <v>#REF!</v>
      </c>
      <c r="Z67" s="419"/>
      <c r="AA67" s="426" t="str">
        <f t="shared" si="22"/>
        <v>D0</v>
      </c>
      <c r="AB67" s="427" t="str">
        <f t="shared" si="21"/>
        <v>Einbruchmeldeanlage, Überfallmeldeanlage</v>
      </c>
      <c r="AC67" s="244" t="str">
        <f t="shared" si="3"/>
        <v/>
      </c>
      <c r="AD67" s="244" t="str">
        <f t="shared" si="4"/>
        <v/>
      </c>
      <c r="AE67" s="143" t="str">
        <f t="shared" si="5"/>
        <v/>
      </c>
      <c r="AF67" s="139" t="str">
        <f t="shared" si="6"/>
        <v/>
      </c>
      <c r="AG67" s="140" t="str">
        <f t="shared" si="7"/>
        <v/>
      </c>
      <c r="AH67" s="140" t="str">
        <f t="shared" si="10"/>
        <v/>
      </c>
      <c r="AI67" s="140" t="str">
        <f t="shared" si="8"/>
        <v/>
      </c>
      <c r="AJ67" s="474"/>
      <c r="AK67" s="756"/>
      <c r="AL67" s="751"/>
      <c r="AM67" s="419" t="e">
        <f t="shared" si="19"/>
        <v>#REF!</v>
      </c>
      <c r="AN67" s="419"/>
      <c r="AO67" s="419"/>
      <c r="AP67" s="419"/>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row>
    <row r="68" spans="1:88" s="221" customFormat="1" ht="41.4" hidden="1">
      <c r="A68" s="221" t="b">
        <f t="shared" si="20"/>
        <v>0</v>
      </c>
      <c r="B68" s="221" t="str">
        <f t="shared" si="0"/>
        <v/>
      </c>
      <c r="C68" s="221" t="str">
        <f>IF(ISNA(LEN(VLOOKUP(H68,B9:B468,1,FALSE)) &gt; 0),"",LEN(VLOOKUP(H68,B9:B468,1,FALSE)) &gt; 0)</f>
        <v/>
      </c>
      <c r="D68" s="221" t="str">
        <f t="shared" si="1"/>
        <v/>
      </c>
      <c r="E68" s="221" t="b">
        <f>IF(ISNA(VLOOKUP(H68,D9:D468,1,FALSE)=H68),FALSE,TRUE)</f>
        <v>0</v>
      </c>
      <c r="F68" s="221">
        <f t="shared" si="18"/>
        <v>0</v>
      </c>
      <c r="G68" s="418"/>
      <c r="H68" s="627" t="s">
        <v>68</v>
      </c>
      <c r="I68" s="603" t="str">
        <f>VLOOKUP(H68,LNG_EBKP!$S$11:$U$733,2)</f>
        <v>Zutrittskontrollanlage</v>
      </c>
      <c r="J68" s="602" t="str">
        <f>VLOOKUP(H68,LNG_EBKP!$S$11:$U$733,3)</f>
        <v>Anlagen für die automatische Überprüfung von Zutrittsberechtigungen, die Steuerung von Sperren sowie die Registrierung von Vorgängen</v>
      </c>
      <c r="K68" s="344"/>
      <c r="L68" s="344"/>
      <c r="M68" s="345"/>
      <c r="N68" s="546"/>
      <c r="O68" s="524">
        <v>15</v>
      </c>
      <c r="P68" s="726" t="str">
        <f t="shared" si="16"/>
        <v/>
      </c>
      <c r="Q68" s="708"/>
      <c r="R68" s="461"/>
      <c r="S68" s="462"/>
      <c r="T68" s="463"/>
      <c r="U68" s="743"/>
      <c r="V68" s="419" t="e">
        <f>IF(
OR(LEN(R68)&gt;0, LEN(#REF!)&gt;0, LEN(Q68)&gt;0,LEN(S68)&gt;1),
      IF(OR(LEN(M68)=0, LEN(Q68)=0),1,
          IF(OR(AND(LEN(#REF!)&gt;0, LEN(R68)&gt;0 ),LEN(R68)+LEN(#REF!)=0),0,1)
),
0)</f>
        <v>#REF!</v>
      </c>
      <c r="W68" s="419"/>
      <c r="X68" s="419"/>
      <c r="Y68" s="419" t="e">
        <f>IF(OR(LEN(AF68)&gt;0, LEN(#REF!)&gt;1),1, 0)</f>
        <v>#REF!</v>
      </c>
      <c r="Z68" s="419"/>
      <c r="AA68" s="426" t="str">
        <f t="shared" si="22"/>
        <v>D0</v>
      </c>
      <c r="AB68" s="427" t="str">
        <f t="shared" si="21"/>
        <v>Zutrittskontrollanlage</v>
      </c>
      <c r="AC68" s="244" t="str">
        <f t="shared" si="3"/>
        <v/>
      </c>
      <c r="AD68" s="244" t="str">
        <f t="shared" si="4"/>
        <v/>
      </c>
      <c r="AE68" s="143" t="str">
        <f t="shared" si="5"/>
        <v/>
      </c>
      <c r="AF68" s="139" t="str">
        <f t="shared" si="6"/>
        <v/>
      </c>
      <c r="AG68" s="140" t="str">
        <f t="shared" si="7"/>
        <v/>
      </c>
      <c r="AH68" s="140" t="str">
        <f t="shared" si="10"/>
        <v/>
      </c>
      <c r="AI68" s="140" t="str">
        <f t="shared" si="8"/>
        <v/>
      </c>
      <c r="AJ68" s="474"/>
      <c r="AK68" s="756"/>
      <c r="AL68" s="751"/>
      <c r="AM68" s="419" t="e">
        <f t="shared" si="19"/>
        <v>#REF!</v>
      </c>
      <c r="AN68" s="419"/>
      <c r="AO68" s="419"/>
      <c r="AP68" s="419"/>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row>
    <row r="69" spans="1:88" s="221" customFormat="1" ht="55.2" hidden="1">
      <c r="A69" s="221" t="b">
        <f t="shared" si="20"/>
        <v>0</v>
      </c>
      <c r="B69" s="221" t="str">
        <f t="shared" si="0"/>
        <v/>
      </c>
      <c r="C69" s="221" t="str">
        <f>IF(ISNA(LEN(VLOOKUP(H69,B9:B468,1,FALSE)) &gt; 0),"",LEN(VLOOKUP(H69,B9:B468,1,FALSE)) &gt; 0)</f>
        <v/>
      </c>
      <c r="D69" s="221" t="str">
        <f t="shared" si="1"/>
        <v/>
      </c>
      <c r="E69" s="221" t="b">
        <f>IF(ISNA(VLOOKUP(H69,D9:D468,1,FALSE)=H69),FALSE,TRUE)</f>
        <v>0</v>
      </c>
      <c r="F69" s="221">
        <f t="shared" si="18"/>
        <v>0</v>
      </c>
      <c r="G69" s="418"/>
      <c r="H69" s="627" t="s">
        <v>69</v>
      </c>
      <c r="I69" s="603" t="str">
        <f>VLOOKUP(H69,LNG_EBKP!$S$11:$U$733,2)</f>
        <v>Videoüberwachungsanlage</v>
      </c>
      <c r="J69" s="602" t="str">
        <f>VLOOKUP(H69,LNG_EBKP!$S$11:$U$733,3)</f>
        <v>Aufeinander abgestimmte technische Komponenten zur Bilderzeugung, Bildübertragung, Bildsteuerung, Bilddokumentation, Bildspeicherung, Bilddarstellung und Bildbewertung</v>
      </c>
      <c r="K69" s="344"/>
      <c r="L69" s="344"/>
      <c r="M69" s="345"/>
      <c r="N69" s="546"/>
      <c r="O69" s="524">
        <v>15</v>
      </c>
      <c r="P69" s="726" t="str">
        <f t="shared" si="16"/>
        <v/>
      </c>
      <c r="Q69" s="708"/>
      <c r="R69" s="461"/>
      <c r="S69" s="462"/>
      <c r="T69" s="463"/>
      <c r="U69" s="743"/>
      <c r="V69" s="419" t="e">
        <f>IF(
OR(LEN(R69)&gt;0, LEN(#REF!)&gt;0, LEN(Q69)&gt;0,LEN(S69)&gt;1),
      IF(OR(LEN(M69)=0, LEN(Q69)=0),1,
          IF(OR(AND(LEN(#REF!)&gt;0, LEN(R69)&gt;0 ),LEN(R69)+LEN(#REF!)=0),0,1)
),
0)</f>
        <v>#REF!</v>
      </c>
      <c r="W69" s="419"/>
      <c r="X69" s="419"/>
      <c r="Y69" s="419" t="e">
        <f>IF(OR(LEN(AF69)&gt;0, LEN(#REF!)&gt;1),1, 0)</f>
        <v>#REF!</v>
      </c>
      <c r="Z69" s="419"/>
      <c r="AA69" s="426" t="str">
        <f t="shared" si="22"/>
        <v>D0</v>
      </c>
      <c r="AB69" s="427" t="str">
        <f t="shared" si="21"/>
        <v>Videoüberwachungsanlage</v>
      </c>
      <c r="AC69" s="244" t="str">
        <f t="shared" si="3"/>
        <v/>
      </c>
      <c r="AD69" s="244" t="str">
        <f t="shared" si="4"/>
        <v/>
      </c>
      <c r="AE69" s="143" t="str">
        <f t="shared" si="5"/>
        <v/>
      </c>
      <c r="AF69" s="139" t="str">
        <f t="shared" si="6"/>
        <v/>
      </c>
      <c r="AG69" s="140" t="str">
        <f t="shared" si="7"/>
        <v/>
      </c>
      <c r="AH69" s="140" t="str">
        <f t="shared" si="10"/>
        <v/>
      </c>
      <c r="AI69" s="140" t="str">
        <f t="shared" si="8"/>
        <v/>
      </c>
      <c r="AJ69" s="474"/>
      <c r="AK69" s="756"/>
      <c r="AL69" s="751"/>
      <c r="AM69" s="419" t="e">
        <f t="shared" si="19"/>
        <v>#REF!</v>
      </c>
      <c r="AN69" s="419"/>
      <c r="AO69" s="419"/>
      <c r="AP69" s="419"/>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row>
    <row r="70" spans="1:88" s="221" customFormat="1" ht="27.6" hidden="1">
      <c r="A70" s="221" t="b">
        <f t="shared" si="20"/>
        <v>0</v>
      </c>
      <c r="B70" s="221" t="str">
        <f t="shared" si="0"/>
        <v/>
      </c>
      <c r="C70" s="221" t="str">
        <f>IF(ISNA(LEN(VLOOKUP(H70,B9:B468,1,FALSE)) &gt; 0),"",LEN(VLOOKUP(H70,B9:B468,1,FALSE)) &gt; 0)</f>
        <v/>
      </c>
      <c r="D70" s="221" t="str">
        <f t="shared" si="1"/>
        <v/>
      </c>
      <c r="E70" s="221" t="b">
        <f>IF(ISNA(VLOOKUP(H70,D9:D468,1,FALSE)=H70),FALSE,TRUE)</f>
        <v>0</v>
      </c>
      <c r="F70" s="221">
        <f t="shared" si="18"/>
        <v>0</v>
      </c>
      <c r="G70" s="418"/>
      <c r="H70" s="627" t="s">
        <v>70</v>
      </c>
      <c r="I70" s="603" t="str">
        <f>VLOOKUP(H70,LNG_EBKP!$S$11:$U$733,2)</f>
        <v>Schliessanlage</v>
      </c>
      <c r="J70" s="602" t="str">
        <f>VLOOKUP(H70,LNG_EBKP!$S$11:$U$733,3)</f>
        <v>Mechanische und mechatronische Schliessanlage, einschliesslich Schliesszylinder und Schlüsselrohre</v>
      </c>
      <c r="K70" s="344"/>
      <c r="L70" s="344"/>
      <c r="M70" s="345"/>
      <c r="N70" s="546"/>
      <c r="O70" s="524">
        <v>15</v>
      </c>
      <c r="P70" s="726" t="str">
        <f t="shared" si="16"/>
        <v/>
      </c>
      <c r="Q70" s="708"/>
      <c r="R70" s="461"/>
      <c r="S70" s="462"/>
      <c r="T70" s="463"/>
      <c r="U70" s="743"/>
      <c r="V70" s="419" t="e">
        <f>IF(
OR(LEN(R70)&gt;0, LEN(#REF!)&gt;0, LEN(Q70)&gt;0,LEN(S70)&gt;1),
      IF(OR(LEN(M70)=0, LEN(Q70)=0),1,
          IF(OR(AND(LEN(#REF!)&gt;0, LEN(R70)&gt;0 ),LEN(R70)+LEN(#REF!)=0),0,1)
),
0)</f>
        <v>#REF!</v>
      </c>
      <c r="W70" s="419"/>
      <c r="X70" s="419"/>
      <c r="Y70" s="419" t="e">
        <f>IF(OR(LEN(AF70)&gt;0, LEN(#REF!)&gt;1),1, 0)</f>
        <v>#REF!</v>
      </c>
      <c r="Z70" s="419"/>
      <c r="AA70" s="426" t="str">
        <f t="shared" si="22"/>
        <v>D0</v>
      </c>
      <c r="AB70" s="427" t="str">
        <f t="shared" si="21"/>
        <v>Schliessanlage</v>
      </c>
      <c r="AC70" s="244" t="str">
        <f t="shared" si="3"/>
        <v/>
      </c>
      <c r="AD70" s="244" t="str">
        <f t="shared" si="4"/>
        <v/>
      </c>
      <c r="AE70" s="143" t="str">
        <f t="shared" si="5"/>
        <v/>
      </c>
      <c r="AF70" s="139" t="str">
        <f t="shared" si="6"/>
        <v/>
      </c>
      <c r="AG70" s="140" t="str">
        <f t="shared" si="7"/>
        <v/>
      </c>
      <c r="AH70" s="140" t="str">
        <f t="shared" si="10"/>
        <v/>
      </c>
      <c r="AI70" s="140" t="str">
        <f t="shared" si="8"/>
        <v/>
      </c>
      <c r="AJ70" s="474"/>
      <c r="AK70" s="756"/>
      <c r="AL70" s="751"/>
      <c r="AM70" s="419" t="e">
        <f t="shared" si="19"/>
        <v>#REF!</v>
      </c>
      <c r="AN70" s="419"/>
      <c r="AO70" s="419"/>
      <c r="AP70" s="419"/>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row>
    <row r="71" spans="1:88" s="221" customFormat="1" ht="55.2" hidden="1">
      <c r="A71" s="221" t="b">
        <f t="shared" si="20"/>
        <v>0</v>
      </c>
      <c r="B71" s="221" t="str">
        <f t="shared" si="0"/>
        <v/>
      </c>
      <c r="C71" s="221" t="str">
        <f>IF(ISNA(LEN(VLOOKUP(H71,B9:B468,1,FALSE)) &gt; 0),"",LEN(VLOOKUP(H71,B9:B468,1,FALSE)) &gt; 0)</f>
        <v/>
      </c>
      <c r="D71" s="221" t="str">
        <f t="shared" si="1"/>
        <v/>
      </c>
      <c r="E71" s="221" t="b">
        <f>IF(ISNA(VLOOKUP(H71,D9:D468,1,FALSE)=H71),FALSE,TRUE)</f>
        <v>0</v>
      </c>
      <c r="F71" s="221">
        <f t="shared" si="18"/>
        <v>0</v>
      </c>
      <c r="G71" s="418"/>
      <c r="H71" s="626" t="s">
        <v>71</v>
      </c>
      <c r="I71" s="601" t="str">
        <f>VLOOKUP(H71,LNG_EBKP!$S$11:$U$733,2)</f>
        <v>Technische Brandschutzanlage</v>
      </c>
      <c r="J71" s="602" t="str">
        <f>VLOOKUP(H71,LNG_EBKP!$S$11:$U$733,3)</f>
        <v>Melde- und Löschanlagen sowie technische Anlagen zum Schutz von Bauwerken und Personen (Safety)
Hinweis: Anlage Erzeugung Schwachstrom (D01.07)</v>
      </c>
      <c r="K71" s="344"/>
      <c r="L71" s="344"/>
      <c r="M71" s="345"/>
      <c r="N71" s="546"/>
      <c r="O71" s="524">
        <v>15</v>
      </c>
      <c r="P71" s="726" t="str">
        <f t="shared" si="16"/>
        <v/>
      </c>
      <c r="Q71" s="708"/>
      <c r="R71" s="461"/>
      <c r="S71" s="462"/>
      <c r="T71" s="463"/>
      <c r="U71" s="743"/>
      <c r="V71" s="419" t="e">
        <f>IF(
OR(LEN(R71)&gt;0, LEN(#REF!)&gt;0, LEN(Q71)&gt;0,LEN(S71)&gt;1),
      IF(OR(LEN(M71)=0, LEN(Q71)=0),1,
          IF(OR(AND(LEN(#REF!)&gt;0, LEN(R71)&gt;0 ),LEN(R71)+LEN(#REF!)=0),0,1)
),
0)</f>
        <v>#REF!</v>
      </c>
      <c r="W71" s="419"/>
      <c r="X71" s="419"/>
      <c r="Y71" s="419" t="e">
        <f>IF(OR(LEN(AF71)&gt;0, LEN(#REF!)&gt;1),1, 0)</f>
        <v>#REF!</v>
      </c>
      <c r="Z71" s="419"/>
      <c r="AA71" s="426" t="str">
        <f t="shared" si="22"/>
        <v>D0</v>
      </c>
      <c r="AB71" s="427" t="str">
        <f t="shared" si="21"/>
        <v>Technische Brandschutzanlage</v>
      </c>
      <c r="AC71" s="244" t="str">
        <f t="shared" si="3"/>
        <v/>
      </c>
      <c r="AD71" s="244" t="str">
        <f t="shared" si="4"/>
        <v/>
      </c>
      <c r="AE71" s="143" t="str">
        <f t="shared" si="5"/>
        <v/>
      </c>
      <c r="AF71" s="139" t="str">
        <f t="shared" si="6"/>
        <v/>
      </c>
      <c r="AG71" s="140" t="str">
        <f t="shared" si="7"/>
        <v/>
      </c>
      <c r="AH71" s="140" t="str">
        <f t="shared" si="10"/>
        <v/>
      </c>
      <c r="AI71" s="140" t="str">
        <f t="shared" si="8"/>
        <v/>
      </c>
      <c r="AJ71" s="474"/>
      <c r="AK71" s="756"/>
      <c r="AL71" s="751"/>
      <c r="AM71" s="419" t="e">
        <f t="shared" si="19"/>
        <v>#REF!</v>
      </c>
      <c r="AN71" s="419"/>
      <c r="AO71" s="419"/>
      <c r="AP71" s="419"/>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row>
    <row r="72" spans="1:88" s="221" customFormat="1" ht="41.4" hidden="1">
      <c r="A72" s="221" t="b">
        <f t="shared" si="20"/>
        <v>0</v>
      </c>
      <c r="B72" s="221" t="str">
        <f t="shared" si="0"/>
        <v/>
      </c>
      <c r="C72" s="221" t="str">
        <f>IF(ISNA(LEN(VLOOKUP(H72,B9:B468,1,FALSE)) &gt; 0),"",LEN(VLOOKUP(H72,B9:B468,1,FALSE)) &gt; 0)</f>
        <v/>
      </c>
      <c r="D72" s="221" t="str">
        <f t="shared" si="1"/>
        <v/>
      </c>
      <c r="E72" s="221" t="b">
        <f>IF(ISNA(VLOOKUP(H72,D9:D468,1,FALSE)=H72),FALSE,TRUE)</f>
        <v>0</v>
      </c>
      <c r="F72" s="221">
        <f t="shared" si="18"/>
        <v>0</v>
      </c>
      <c r="G72" s="418"/>
      <c r="H72" s="627" t="s">
        <v>72</v>
      </c>
      <c r="I72" s="603" t="str">
        <f>VLOOKUP(H72,LNG_EBKP!$S$11:$U$733,2)</f>
        <v>Brandmeldeanlage</v>
      </c>
      <c r="J72" s="602" t="str">
        <f>VLOOKUP(H72,LNG_EBKP!$S$11:$U$733,3)</f>
        <v>Anlagen, einschliesslich Brandmelder, Anzeige- und Alarmapparate zur Überwachung und zum Schutz von Bauwerken und Personen vor Bränden</v>
      </c>
      <c r="K72" s="344"/>
      <c r="L72" s="344"/>
      <c r="M72" s="345"/>
      <c r="N72" s="546"/>
      <c r="O72" s="524">
        <v>15</v>
      </c>
      <c r="P72" s="726" t="str">
        <f t="shared" si="16"/>
        <v/>
      </c>
      <c r="Q72" s="708"/>
      <c r="R72" s="461"/>
      <c r="S72" s="462"/>
      <c r="T72" s="463"/>
      <c r="U72" s="743"/>
      <c r="V72" s="419" t="e">
        <f>IF(
OR(LEN(R72)&gt;0, LEN(#REF!)&gt;0, LEN(Q72)&gt;0,LEN(S72)&gt;1),
      IF(OR(LEN(M72)=0, LEN(Q72)=0),1,
          IF(OR(AND(LEN(#REF!)&gt;0, LEN(R72)&gt;0 ),LEN(R72)+LEN(#REF!)=0),0,1)
),
0)</f>
        <v>#REF!</v>
      </c>
      <c r="W72" s="419"/>
      <c r="X72" s="419"/>
      <c r="Y72" s="419" t="e">
        <f>IF(OR(LEN(AF72)&gt;0, LEN(#REF!)&gt;1),1, 0)</f>
        <v>#REF!</v>
      </c>
      <c r="Z72" s="419"/>
      <c r="AA72" s="426" t="str">
        <f t="shared" si="22"/>
        <v>D0</v>
      </c>
      <c r="AB72" s="427" t="str">
        <f t="shared" si="21"/>
        <v>Brandmeldeanlage</v>
      </c>
      <c r="AC72" s="244" t="str">
        <f t="shared" si="3"/>
        <v/>
      </c>
      <c r="AD72" s="244" t="str">
        <f t="shared" si="4"/>
        <v/>
      </c>
      <c r="AE72" s="143" t="str">
        <f t="shared" si="5"/>
        <v/>
      </c>
      <c r="AF72" s="139" t="str">
        <f t="shared" si="6"/>
        <v/>
      </c>
      <c r="AG72" s="140" t="str">
        <f t="shared" si="7"/>
        <v/>
      </c>
      <c r="AH72" s="140" t="str">
        <f t="shared" si="10"/>
        <v/>
      </c>
      <c r="AI72" s="140" t="str">
        <f t="shared" si="8"/>
        <v/>
      </c>
      <c r="AJ72" s="474"/>
      <c r="AK72" s="756"/>
      <c r="AL72" s="751"/>
      <c r="AM72" s="419" t="e">
        <f t="shared" si="19"/>
        <v>#REF!</v>
      </c>
      <c r="AN72" s="419"/>
      <c r="AO72" s="419"/>
      <c r="AP72" s="419"/>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row>
    <row r="73" spans="1:88" s="221" customFormat="1" ht="55.2" hidden="1">
      <c r="A73" s="221" t="b">
        <f t="shared" si="20"/>
        <v>0</v>
      </c>
      <c r="B73" s="221" t="str">
        <f t="shared" si="0"/>
        <v/>
      </c>
      <c r="C73" s="221" t="str">
        <f>IF(ISNA(LEN(VLOOKUP(H73,B9:B468,1,FALSE)) &gt; 0),"",LEN(VLOOKUP(H73,B9:B468,1,FALSE)) &gt; 0)</f>
        <v/>
      </c>
      <c r="D73" s="221" t="str">
        <f t="shared" si="1"/>
        <v/>
      </c>
      <c r="E73" s="221" t="b">
        <f>IF(ISNA(VLOOKUP(H73,D9:D468,1,FALSE)=H73),FALSE,TRUE)</f>
        <v>0</v>
      </c>
      <c r="F73" s="221">
        <f t="shared" si="18"/>
        <v>0</v>
      </c>
      <c r="G73" s="418"/>
      <c r="H73" s="627" t="s">
        <v>73</v>
      </c>
      <c r="I73" s="603" t="str">
        <f>VLOOKUP(H73,LNG_EBKP!$S$11:$U$733,2)</f>
        <v>Gaswarnanlage</v>
      </c>
      <c r="J73" s="602" t="str">
        <f>VLOOKUP(H73,LNG_EBKP!$S$11:$U$733,3)</f>
        <v>Anlagen, einschliesslich Gasmelder, Anzeige- und Alarmapparate zur Überwachung und zum Schutz von Bauwerken und Personen vor verschmutzter Luft und Explosionsgefahr</v>
      </c>
      <c r="K73" s="344"/>
      <c r="L73" s="344"/>
      <c r="M73" s="345"/>
      <c r="N73" s="546"/>
      <c r="O73" s="524">
        <v>15</v>
      </c>
      <c r="P73" s="726" t="str">
        <f t="shared" si="16"/>
        <v/>
      </c>
      <c r="Q73" s="708"/>
      <c r="R73" s="461"/>
      <c r="S73" s="462"/>
      <c r="T73" s="463"/>
      <c r="U73" s="743"/>
      <c r="V73" s="419" t="e">
        <f>IF(
OR(LEN(R73)&gt;0, LEN(#REF!)&gt;0, LEN(Q73)&gt;0,LEN(S73)&gt;1),
      IF(OR(LEN(M73)=0, LEN(Q73)=0),1,
          IF(OR(AND(LEN(#REF!)&gt;0, LEN(R73)&gt;0 ),LEN(R73)+LEN(#REF!)=0),0,1)
),
0)</f>
        <v>#REF!</v>
      </c>
      <c r="W73" s="419"/>
      <c r="X73" s="419"/>
      <c r="Y73" s="419" t="e">
        <f>IF(OR(LEN(AF73)&gt;0, LEN(#REF!)&gt;1),1, 0)</f>
        <v>#REF!</v>
      </c>
      <c r="Z73" s="419"/>
      <c r="AA73" s="426" t="str">
        <f t="shared" si="22"/>
        <v>D0</v>
      </c>
      <c r="AB73" s="427" t="str">
        <f t="shared" si="21"/>
        <v>Gaswarnanlage</v>
      </c>
      <c r="AC73" s="244" t="str">
        <f t="shared" si="3"/>
        <v/>
      </c>
      <c r="AD73" s="244" t="str">
        <f t="shared" si="4"/>
        <v/>
      </c>
      <c r="AE73" s="143" t="str">
        <f t="shared" si="5"/>
        <v/>
      </c>
      <c r="AF73" s="139" t="str">
        <f t="shared" si="6"/>
        <v/>
      </c>
      <c r="AG73" s="140" t="str">
        <f t="shared" si="7"/>
        <v/>
      </c>
      <c r="AH73" s="140" t="str">
        <f t="shared" si="10"/>
        <v/>
      </c>
      <c r="AI73" s="140" t="str">
        <f t="shared" si="8"/>
        <v/>
      </c>
      <c r="AJ73" s="474"/>
      <c r="AK73" s="756"/>
      <c r="AL73" s="751"/>
      <c r="AM73" s="419" t="e">
        <f t="shared" si="19"/>
        <v>#REF!</v>
      </c>
      <c r="AN73" s="419"/>
      <c r="AO73" s="419"/>
      <c r="AP73" s="419"/>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row>
    <row r="74" spans="1:88" s="221" customFormat="1" ht="41.4" hidden="1">
      <c r="A74" s="221" t="b">
        <f t="shared" si="20"/>
        <v>0</v>
      </c>
      <c r="B74" s="221" t="str">
        <f t="shared" si="0"/>
        <v/>
      </c>
      <c r="C74" s="221" t="str">
        <f>IF(ISNA(LEN(VLOOKUP(H74,B9:B468,1,FALSE)) &gt; 0),"",LEN(VLOOKUP(H74,B9:B468,1,FALSE)) &gt; 0)</f>
        <v/>
      </c>
      <c r="D74" s="221" t="str">
        <f t="shared" si="1"/>
        <v/>
      </c>
      <c r="E74" s="221" t="b">
        <f>IF(ISNA(VLOOKUP(H74,D9:D468,1,FALSE)=H74),FALSE,TRUE)</f>
        <v>0</v>
      </c>
      <c r="F74" s="221">
        <f t="shared" si="18"/>
        <v>0</v>
      </c>
      <c r="G74" s="418"/>
      <c r="H74" s="627" t="s">
        <v>74</v>
      </c>
      <c r="I74" s="603" t="str">
        <f>VLOOKUP(H74,LNG_EBKP!$S$11:$U$733,2)</f>
        <v>Nasslöschanlage</v>
      </c>
      <c r="J74" s="602" t="str">
        <f>VLOOKUP(H74,LNG_EBKP!$S$11:$U$733,3)</f>
        <v xml:space="preserve">Löschanlagen, einschliesslich Apparate, Leitungen und Anschlussstellen für die Nasslöschung wie Sprinkler und dgl. </v>
      </c>
      <c r="K74" s="344"/>
      <c r="L74" s="344"/>
      <c r="M74" s="345"/>
      <c r="N74" s="546"/>
      <c r="O74" s="524">
        <v>15</v>
      </c>
      <c r="P74" s="726" t="str">
        <f t="shared" si="16"/>
        <v/>
      </c>
      <c r="Q74" s="708"/>
      <c r="R74" s="461"/>
      <c r="S74" s="462"/>
      <c r="T74" s="463"/>
      <c r="U74" s="743"/>
      <c r="V74" s="419" t="e">
        <f>IF(
OR(LEN(R74)&gt;0, LEN(#REF!)&gt;0, LEN(Q74)&gt;0,LEN(S74)&gt;1),
      IF(OR(LEN(M74)=0, LEN(Q74)=0),1,
          IF(OR(AND(LEN(#REF!)&gt;0, LEN(R74)&gt;0 ),LEN(R74)+LEN(#REF!)=0),0,1)
),
0)</f>
        <v>#REF!</v>
      </c>
      <c r="W74" s="419"/>
      <c r="X74" s="419"/>
      <c r="Y74" s="419" t="e">
        <f>IF(OR(LEN(AF74)&gt;0, LEN(#REF!)&gt;1),1, 0)</f>
        <v>#REF!</v>
      </c>
      <c r="Z74" s="419"/>
      <c r="AA74" s="426" t="str">
        <f t="shared" si="22"/>
        <v>D0</v>
      </c>
      <c r="AB74" s="427" t="str">
        <f t="shared" ref="AB74:AB105" si="23">IF(ISBLANK(AA74),"",IF(ISBLANK(I74), "", I74))</f>
        <v>Nasslöschanlage</v>
      </c>
      <c r="AC74" s="244" t="str">
        <f t="shared" ref="AC74:AC137" si="24">IF(K74="","", K74)</f>
        <v/>
      </c>
      <c r="AD74" s="244" t="str">
        <f t="shared" ref="AD74:AD137" si="25">IF(L74="","", L74)</f>
        <v/>
      </c>
      <c r="AE74" s="143" t="str">
        <f t="shared" ref="AE74:AE137" si="26">IF(M74="","", M74)</f>
        <v/>
      </c>
      <c r="AF74" s="139" t="str">
        <f t="shared" ref="AF74:AF137" si="27">IF(S74="","", S74)</f>
        <v/>
      </c>
      <c r="AG74" s="140" t="str">
        <f t="shared" ref="AG74:AG137" si="28">IF(T74="","", T74)</f>
        <v/>
      </c>
      <c r="AH74" s="140" t="str">
        <f t="shared" si="10"/>
        <v/>
      </c>
      <c r="AI74" s="140" t="str">
        <f t="shared" ref="AI74:AI137" si="29">IF(R74="","", R74)</f>
        <v/>
      </c>
      <c r="AJ74" s="474"/>
      <c r="AK74" s="756"/>
      <c r="AL74" s="751"/>
      <c r="AM74" s="419" t="e">
        <f t="shared" si="19"/>
        <v>#REF!</v>
      </c>
      <c r="AN74" s="419"/>
      <c r="AO74" s="419"/>
      <c r="AP74" s="419"/>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row>
    <row r="75" spans="1:88" s="221" customFormat="1" ht="41.4" hidden="1">
      <c r="A75" s="221" t="b">
        <f t="shared" si="20"/>
        <v>0</v>
      </c>
      <c r="B75" s="221" t="str">
        <f t="shared" si="0"/>
        <v/>
      </c>
      <c r="C75" s="221" t="str">
        <f>IF(ISNA(LEN(VLOOKUP(H75,B9:B468,1,FALSE)) &gt; 0),"",LEN(VLOOKUP(H75,B9:B468,1,FALSE)) &gt; 0)</f>
        <v/>
      </c>
      <c r="D75" s="221" t="str">
        <f t="shared" si="1"/>
        <v/>
      </c>
      <c r="E75" s="221" t="b">
        <f>IF(ISNA(VLOOKUP(H75,D9:D468,1,FALSE)=H75),FALSE,TRUE)</f>
        <v>0</v>
      </c>
      <c r="F75" s="221">
        <f t="shared" si="18"/>
        <v>0</v>
      </c>
      <c r="G75" s="418"/>
      <c r="H75" s="627" t="s">
        <v>75</v>
      </c>
      <c r="I75" s="603" t="str">
        <f>VLOOKUP(H75,LNG_EBKP!$S$11:$U$733,2)</f>
        <v>Trockenlöschanlage</v>
      </c>
      <c r="J75" s="602" t="str">
        <f>VLOOKUP(H75,LNG_EBKP!$S$11:$U$733,3)</f>
        <v xml:space="preserve">Löschanlagen, einschliesslich Apparate, Leitungen und Anschlussstellen für die Trockenlöschung, Sauerstoff-Reduktionsanlage und dgl. </v>
      </c>
      <c r="K75" s="344"/>
      <c r="L75" s="344"/>
      <c r="M75" s="345"/>
      <c r="N75" s="546"/>
      <c r="O75" s="524">
        <v>15</v>
      </c>
      <c r="P75" s="726" t="str">
        <f t="shared" si="16"/>
        <v/>
      </c>
      <c r="Q75" s="708"/>
      <c r="R75" s="461"/>
      <c r="S75" s="462"/>
      <c r="T75" s="463"/>
      <c r="U75" s="743"/>
      <c r="V75" s="419" t="e">
        <f>IF(
OR(LEN(R75)&gt;0, LEN(#REF!)&gt;0, LEN(Q75)&gt;0,LEN(S75)&gt;1),
      IF(OR(LEN(M75)=0, LEN(Q75)=0),1,
          IF(OR(AND(LEN(#REF!)&gt;0, LEN(R75)&gt;0 ),LEN(R75)+LEN(#REF!)=0),0,1)
),
0)</f>
        <v>#REF!</v>
      </c>
      <c r="W75" s="419"/>
      <c r="X75" s="419"/>
      <c r="Y75" s="419" t="e">
        <f>IF(OR(LEN(AF75)&gt;0, LEN(#REF!)&gt;1),1, 0)</f>
        <v>#REF!</v>
      </c>
      <c r="Z75" s="419"/>
      <c r="AA75" s="426" t="str">
        <f t="shared" ref="AA75:AA106" si="30">LEFT(H75,2)</f>
        <v>D0</v>
      </c>
      <c r="AB75" s="427" t="str">
        <f t="shared" si="23"/>
        <v>Trockenlöschanlage</v>
      </c>
      <c r="AC75" s="244" t="str">
        <f t="shared" si="24"/>
        <v/>
      </c>
      <c r="AD75" s="244" t="str">
        <f t="shared" si="25"/>
        <v/>
      </c>
      <c r="AE75" s="143" t="str">
        <f t="shared" si="26"/>
        <v/>
      </c>
      <c r="AF75" s="139" t="str">
        <f t="shared" si="27"/>
        <v/>
      </c>
      <c r="AG75" s="140" t="str">
        <f t="shared" si="28"/>
        <v/>
      </c>
      <c r="AH75" s="140" t="str">
        <f t="shared" ref="AH75:AH138" si="31" xml:space="preserve"> IF(P75="","",P75)</f>
        <v/>
      </c>
      <c r="AI75" s="140" t="str">
        <f t="shared" si="29"/>
        <v/>
      </c>
      <c r="AJ75" s="474"/>
      <c r="AK75" s="756"/>
      <c r="AL75" s="751"/>
      <c r="AM75" s="419" t="e">
        <f t="shared" si="19"/>
        <v>#REF!</v>
      </c>
      <c r="AN75" s="419"/>
      <c r="AO75" s="419"/>
      <c r="AP75" s="419"/>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row>
    <row r="76" spans="1:88" s="221" customFormat="1" ht="13.8" hidden="1">
      <c r="A76" s="221" t="b">
        <f t="shared" si="20"/>
        <v>0</v>
      </c>
      <c r="B76" s="221" t="str">
        <f t="shared" ref="B76:B139" si="32">IF(LEN(H76)&gt;2,IF(A76=TRUE,LEFT(H76,LEN(H76)-2),""),"")</f>
        <v/>
      </c>
      <c r="C76" s="221" t="str">
        <f>IF(ISNA(LEN(VLOOKUP(H76,B9:B468,1,FALSE)) &gt; 0),"",LEN(VLOOKUP(H76,B9:B468,1,FALSE)) &gt; 0)</f>
        <v/>
      </c>
      <c r="D76" s="221" t="str">
        <f t="shared" ref="D76:D139" si="33">LEFT(B76,1)</f>
        <v/>
      </c>
      <c r="E76" s="221" t="b">
        <f>IF(ISNA(VLOOKUP(H76,D9:D468,1,FALSE)=H76),FALSE,TRUE)</f>
        <v>0</v>
      </c>
      <c r="F76" s="221">
        <f t="shared" si="18"/>
        <v>0</v>
      </c>
      <c r="G76" s="418"/>
      <c r="H76" s="627" t="s">
        <v>76</v>
      </c>
      <c r="I76" s="603" t="str">
        <f>VLOOKUP(H76,LNG_EBKP!$S$11:$U$733,2)</f>
        <v>Löschgerät</v>
      </c>
      <c r="J76" s="602" t="str">
        <f>VLOOKUP(H76,LNG_EBKP!$S$11:$U$733,3)</f>
        <v xml:space="preserve">Schlauchkaspeln, Handfeuerlöscher und dgl. </v>
      </c>
      <c r="K76" s="344"/>
      <c r="L76" s="344"/>
      <c r="M76" s="345"/>
      <c r="N76" s="546"/>
      <c r="O76" s="524">
        <v>15</v>
      </c>
      <c r="P76" s="726" t="str">
        <f t="shared" ref="P76:P139" si="34">IF(N76+O76 = O76,"",N76+O76)</f>
        <v/>
      </c>
      <c r="Q76" s="708"/>
      <c r="R76" s="461"/>
      <c r="S76" s="462"/>
      <c r="T76" s="463"/>
      <c r="U76" s="743"/>
      <c r="V76" s="419" t="e">
        <f>IF(
OR(LEN(R76)&gt;0, LEN(#REF!)&gt;0, LEN(Q76)&gt;0,LEN(S76)&gt;1),
      IF(OR(LEN(M76)=0, LEN(Q76)=0),1,
          IF(OR(AND(LEN(#REF!)&gt;0, LEN(R76)&gt;0 ),LEN(R76)+LEN(#REF!)=0),0,1)
),
0)</f>
        <v>#REF!</v>
      </c>
      <c r="W76" s="419"/>
      <c r="X76" s="419"/>
      <c r="Y76" s="419" t="e">
        <f>IF(OR(LEN(AF76)&gt;0, LEN(#REF!)&gt;1),1, 0)</f>
        <v>#REF!</v>
      </c>
      <c r="Z76" s="419"/>
      <c r="AA76" s="426" t="str">
        <f t="shared" si="30"/>
        <v>D0</v>
      </c>
      <c r="AB76" s="427" t="str">
        <f t="shared" si="23"/>
        <v>Löschgerät</v>
      </c>
      <c r="AC76" s="244" t="str">
        <f t="shared" si="24"/>
        <v/>
      </c>
      <c r="AD76" s="244" t="str">
        <f t="shared" si="25"/>
        <v/>
      </c>
      <c r="AE76" s="143" t="str">
        <f t="shared" si="26"/>
        <v/>
      </c>
      <c r="AF76" s="139" t="str">
        <f t="shared" si="27"/>
        <v/>
      </c>
      <c r="AG76" s="140" t="str">
        <f t="shared" si="28"/>
        <v/>
      </c>
      <c r="AH76" s="140" t="str">
        <f t="shared" si="31"/>
        <v/>
      </c>
      <c r="AI76" s="140" t="str">
        <f t="shared" si="29"/>
        <v/>
      </c>
      <c r="AJ76" s="474"/>
      <c r="AK76" s="756"/>
      <c r="AL76" s="751"/>
      <c r="AM76" s="419" t="e">
        <f t="shared" si="19"/>
        <v>#REF!</v>
      </c>
      <c r="AN76" s="419"/>
      <c r="AO76" s="419"/>
      <c r="AP76" s="419"/>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row>
    <row r="77" spans="1:88" s="221" customFormat="1" ht="27.6" hidden="1">
      <c r="A77" s="221" t="b">
        <f t="shared" si="20"/>
        <v>0</v>
      </c>
      <c r="B77" s="221" t="str">
        <f t="shared" si="32"/>
        <v/>
      </c>
      <c r="C77" s="221" t="str">
        <f>IF(ISNA(LEN(VLOOKUP(H77,B9:B468,1,FALSE)) &gt; 0),"",LEN(VLOOKUP(H77,B9:B468,1,FALSE)) &gt; 0)</f>
        <v/>
      </c>
      <c r="D77" s="221" t="str">
        <f t="shared" si="33"/>
        <v/>
      </c>
      <c r="E77" s="221" t="b">
        <f>IF(ISNA(VLOOKUP(H77,D9:D468,1,FALSE)=H77),FALSE,TRUE)</f>
        <v>0</v>
      </c>
      <c r="F77" s="221">
        <f t="shared" si="18"/>
        <v>0</v>
      </c>
      <c r="G77" s="418"/>
      <c r="H77" s="627" t="s">
        <v>77</v>
      </c>
      <c r="I77" s="603" t="str">
        <f>VLOOKUP(H77,LNG_EBKP!$S$11:$U$733,2)</f>
        <v>Rauch- und Wärmebehandlungsanlage</v>
      </c>
      <c r="J77" s="602" t="str">
        <f>VLOOKUP(H77,LNG_EBKP!$S$11:$U$733,3)</f>
        <v>Anlagen zur Entrauchung und Rauchfreihaltung im Brandfall wie Rauch- und Wärmeabzugsanlage</v>
      </c>
      <c r="K77" s="344"/>
      <c r="L77" s="344"/>
      <c r="M77" s="345"/>
      <c r="N77" s="546"/>
      <c r="O77" s="524">
        <v>15</v>
      </c>
      <c r="P77" s="726" t="str">
        <f t="shared" si="34"/>
        <v/>
      </c>
      <c r="Q77" s="708"/>
      <c r="R77" s="461"/>
      <c r="S77" s="462"/>
      <c r="T77" s="463"/>
      <c r="U77" s="743"/>
      <c r="V77" s="419" t="e">
        <f>IF(
OR(LEN(R77)&gt;0, LEN(#REF!)&gt;0, LEN(Q77)&gt;0,LEN(S77)&gt;1),
      IF(OR(LEN(M77)=0, LEN(Q77)=0),1,
          IF(OR(AND(LEN(#REF!)&gt;0, LEN(R77)&gt;0 ),LEN(R77)+LEN(#REF!)=0),0,1)
),
0)</f>
        <v>#REF!</v>
      </c>
      <c r="W77" s="419"/>
      <c r="X77" s="419"/>
      <c r="Y77" s="419" t="e">
        <f>IF(OR(LEN(AF77)&gt;0, LEN(#REF!)&gt;1),1, 0)</f>
        <v>#REF!</v>
      </c>
      <c r="Z77" s="419"/>
      <c r="AA77" s="426" t="str">
        <f t="shared" si="30"/>
        <v>D0</v>
      </c>
      <c r="AB77" s="427" t="str">
        <f t="shared" si="23"/>
        <v>Rauch- und Wärmebehandlungsanlage</v>
      </c>
      <c r="AC77" s="244" t="str">
        <f t="shared" si="24"/>
        <v/>
      </c>
      <c r="AD77" s="244" t="str">
        <f t="shared" si="25"/>
        <v/>
      </c>
      <c r="AE77" s="143" t="str">
        <f t="shared" si="26"/>
        <v/>
      </c>
      <c r="AF77" s="139" t="str">
        <f t="shared" si="27"/>
        <v/>
      </c>
      <c r="AG77" s="140" t="str">
        <f t="shared" si="28"/>
        <v/>
      </c>
      <c r="AH77" s="140" t="str">
        <f t="shared" si="31"/>
        <v/>
      </c>
      <c r="AI77" s="140" t="str">
        <f t="shared" si="29"/>
        <v/>
      </c>
      <c r="AJ77" s="474"/>
      <c r="AK77" s="756"/>
      <c r="AL77" s="751"/>
      <c r="AM77" s="419" t="e">
        <f t="shared" si="19"/>
        <v>#REF!</v>
      </c>
      <c r="AN77" s="419"/>
      <c r="AO77" s="419"/>
      <c r="AP77" s="419"/>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row>
    <row r="78" spans="1:88" s="221" customFormat="1" ht="55.2" hidden="1">
      <c r="A78" s="221" t="b">
        <f t="shared" ref="A78:A141" si="35" xml:space="preserve"> LEN(K78)+ LEN(M78)&gt;0</f>
        <v>0</v>
      </c>
      <c r="B78" s="221" t="str">
        <f t="shared" si="32"/>
        <v/>
      </c>
      <c r="C78" s="221" t="str">
        <f>IF(ISNA(LEN(VLOOKUP(H78,B9:B468,1,FALSE)) &gt; 0),"",LEN(VLOOKUP(H78,B9:B468,1,FALSE)) &gt; 0)</f>
        <v/>
      </c>
      <c r="D78" s="221" t="str">
        <f t="shared" si="33"/>
        <v/>
      </c>
      <c r="E78" s="221" t="b">
        <f>IF(ISNA(VLOOKUP(H78,D9:D468,1,FALSE)=H78),FALSE,TRUE)</f>
        <v>0</v>
      </c>
      <c r="F78" s="221">
        <f t="shared" ref="F78:F141" si="36">IF(OR(A78=TRUE,E78=TRUE,C78=TRUE,LEN(B78)&gt;0),1,0)</f>
        <v>0</v>
      </c>
      <c r="G78" s="418"/>
      <c r="H78" s="627" t="s">
        <v>78</v>
      </c>
      <c r="I78" s="603" t="str">
        <f>VLOOKUP(H78,LNG_EBKP!$S$11:$U$733,2)</f>
        <v>Elektroakustische Lautsprecheranlage</v>
      </c>
      <c r="J78" s="602" t="str">
        <f>VLOOKUP(H78,LNG_EBKP!$S$11:$U$733,3)</f>
        <v>Anzeige- und Alarmapparate wie Sprachanlagen und elektroakustische Notfallwarnsysteme zum Schutz von Bauwerken und Personen vor Gefahrensituationen</v>
      </c>
      <c r="K78" s="344"/>
      <c r="L78" s="344"/>
      <c r="M78" s="345"/>
      <c r="N78" s="546"/>
      <c r="O78" s="524">
        <v>15</v>
      </c>
      <c r="P78" s="726" t="str">
        <f t="shared" si="34"/>
        <v/>
      </c>
      <c r="Q78" s="708"/>
      <c r="R78" s="461"/>
      <c r="S78" s="462"/>
      <c r="T78" s="463"/>
      <c r="U78" s="743"/>
      <c r="V78" s="419" t="e">
        <f>IF(
OR(LEN(R78)&gt;0, LEN(#REF!)&gt;0, LEN(Q78)&gt;0,LEN(S78)&gt;1),
      IF(OR(LEN(M78)=0, LEN(Q78)=0),1,
          IF(OR(AND(LEN(#REF!)&gt;0, LEN(R78)&gt;0 ),LEN(R78)+LEN(#REF!)=0),0,1)
),
0)</f>
        <v>#REF!</v>
      </c>
      <c r="W78" s="419"/>
      <c r="X78" s="419"/>
      <c r="Y78" s="419" t="e">
        <f>IF(OR(LEN(AF78)&gt;0, LEN(#REF!)&gt;1),1, 0)</f>
        <v>#REF!</v>
      </c>
      <c r="Z78" s="419"/>
      <c r="AA78" s="426" t="str">
        <f t="shared" si="30"/>
        <v>D0</v>
      </c>
      <c r="AB78" s="427" t="str">
        <f t="shared" si="23"/>
        <v>Elektroakustische Lautsprecheranlage</v>
      </c>
      <c r="AC78" s="244" t="str">
        <f t="shared" si="24"/>
        <v/>
      </c>
      <c r="AD78" s="244" t="str">
        <f t="shared" si="25"/>
        <v/>
      </c>
      <c r="AE78" s="143" t="str">
        <f t="shared" si="26"/>
        <v/>
      </c>
      <c r="AF78" s="139" t="str">
        <f t="shared" si="27"/>
        <v/>
      </c>
      <c r="AG78" s="140" t="str">
        <f t="shared" si="28"/>
        <v/>
      </c>
      <c r="AH78" s="140" t="str">
        <f t="shared" si="31"/>
        <v/>
      </c>
      <c r="AI78" s="140" t="str">
        <f t="shared" si="29"/>
        <v/>
      </c>
      <c r="AJ78" s="474"/>
      <c r="AK78" s="756"/>
      <c r="AL78" s="751"/>
      <c r="AM78" s="419" t="e">
        <f t="shared" ref="AM78:AM141" si="37">IF(AND(Y78=1, OR(LEN(AL78)=0, LEN(AJ78)=0)),1,0)</f>
        <v>#REF!</v>
      </c>
      <c r="AN78" s="419"/>
      <c r="AO78" s="419"/>
      <c r="AP78" s="419"/>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row>
    <row r="79" spans="1:88" s="221" customFormat="1" ht="41.4" hidden="1">
      <c r="A79" s="221" t="b">
        <f t="shared" si="35"/>
        <v>0</v>
      </c>
      <c r="B79" s="221" t="str">
        <f t="shared" si="32"/>
        <v/>
      </c>
      <c r="C79" s="221" t="str">
        <f>IF(ISNA(LEN(VLOOKUP(H79,B9:B468,1,FALSE)) &gt; 0),"",LEN(VLOOKUP(H79,B9:B468,1,FALSE)) &gt; 0)</f>
        <v/>
      </c>
      <c r="D79" s="221" t="str">
        <f t="shared" si="33"/>
        <v/>
      </c>
      <c r="E79" s="221" t="b">
        <f>IF(ISNA(VLOOKUP(H79,D9:D468,1,FALSE)=H79),FALSE,TRUE)</f>
        <v>0</v>
      </c>
      <c r="F79" s="221">
        <f t="shared" si="36"/>
        <v>0</v>
      </c>
      <c r="G79" s="418"/>
      <c r="H79" s="626" t="s">
        <v>79</v>
      </c>
      <c r="I79" s="601" t="str">
        <f>VLOOKUP(H79,LNG_EBKP!$S$11:$U$733,2)</f>
        <v>Wärmetechnische Anlagen</v>
      </c>
      <c r="J79" s="602" t="str">
        <f>VLOOKUP(H79,LNG_EBKP!$S$11:$U$733,3)</f>
        <v>Anlagen zur Erzeugung, Speicherung, Verteilung und Abgabe von Wärme
Hinweis: Wärmeanlage für Umgebung (I05.03)</v>
      </c>
      <c r="K79" s="344"/>
      <c r="L79" s="344"/>
      <c r="M79" s="345"/>
      <c r="N79" s="546"/>
      <c r="O79" s="524">
        <v>45</v>
      </c>
      <c r="P79" s="726" t="str">
        <f t="shared" si="34"/>
        <v/>
      </c>
      <c r="Q79" s="708"/>
      <c r="R79" s="461"/>
      <c r="S79" s="462"/>
      <c r="T79" s="463"/>
      <c r="U79" s="743"/>
      <c r="V79" s="419" t="e">
        <f>IF(
OR(LEN(R79)&gt;0, LEN(#REF!)&gt;0, LEN(Q79)&gt;0,LEN(S79)&gt;1),
      IF(OR(LEN(M79)=0, LEN(Q79)=0),1,
          IF(OR(AND(LEN(#REF!)&gt;0, LEN(R79)&gt;0 ),LEN(R79)+LEN(#REF!)=0),0,1)
),
0)</f>
        <v>#REF!</v>
      </c>
      <c r="W79" s="419"/>
      <c r="X79" s="419"/>
      <c r="Y79" s="419" t="e">
        <f>IF(OR(LEN(AF79)&gt;0, LEN(#REF!)&gt;1),1, 0)</f>
        <v>#REF!</v>
      </c>
      <c r="Z79" s="419"/>
      <c r="AA79" s="426" t="str">
        <f t="shared" si="30"/>
        <v>D0</v>
      </c>
      <c r="AB79" s="427" t="str">
        <f t="shared" si="23"/>
        <v>Wärmetechnische Anlagen</v>
      </c>
      <c r="AC79" s="244" t="str">
        <f t="shared" si="24"/>
        <v/>
      </c>
      <c r="AD79" s="244" t="str">
        <f t="shared" si="25"/>
        <v/>
      </c>
      <c r="AE79" s="143" t="str">
        <f t="shared" si="26"/>
        <v/>
      </c>
      <c r="AF79" s="139" t="str">
        <f t="shared" si="27"/>
        <v/>
      </c>
      <c r="AG79" s="140" t="str">
        <f t="shared" si="28"/>
        <v/>
      </c>
      <c r="AH79" s="140" t="str">
        <f t="shared" si="31"/>
        <v/>
      </c>
      <c r="AI79" s="140" t="str">
        <f t="shared" si="29"/>
        <v/>
      </c>
      <c r="AJ79" s="474"/>
      <c r="AK79" s="756"/>
      <c r="AL79" s="751"/>
      <c r="AM79" s="419" t="e">
        <f t="shared" si="37"/>
        <v>#REF!</v>
      </c>
      <c r="AN79" s="419"/>
      <c r="AO79" s="419"/>
      <c r="AP79" s="419"/>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row>
    <row r="80" spans="1:88" s="221" customFormat="1" ht="55.2" hidden="1">
      <c r="A80" s="221" t="b">
        <f t="shared" si="35"/>
        <v>0</v>
      </c>
      <c r="B80" s="221" t="str">
        <f t="shared" si="32"/>
        <v/>
      </c>
      <c r="C80" s="221" t="str">
        <f>IF(ISNA(LEN(VLOOKUP(H80,B9:B468,1,FALSE)) &gt; 0),"",LEN(VLOOKUP(H80,B9:B468,1,FALSE)) &gt; 0)</f>
        <v/>
      </c>
      <c r="D80" s="221" t="str">
        <f t="shared" si="33"/>
        <v/>
      </c>
      <c r="E80" s="221" t="b">
        <f>IF(ISNA(VLOOKUP(H80,D9:D468,1,FALSE)=H80),FALSE,TRUE)</f>
        <v>0</v>
      </c>
      <c r="F80" s="221">
        <f t="shared" si="36"/>
        <v>0</v>
      </c>
      <c r="G80" s="418"/>
      <c r="H80" s="627" t="s">
        <v>80</v>
      </c>
      <c r="I80" s="603" t="str">
        <f>VLOOKUP(H80,LNG_EBKP!$S$11:$U$733,2)</f>
        <v>Wärmequelle, -senke, Brennstofflager</v>
      </c>
      <c r="J80" s="602" t="str">
        <f>VLOOKUP(H80,LNG_EBKP!$S$11:$U$733,3)</f>
        <v>Behälter für feste, flüssige und gasförmige Brennstoffe, Zuleitungen zu den Wärmeerzeugern, Tank- und Lagerüberwachung, Erdregister, Erdkollektoren und Erdsonden</v>
      </c>
      <c r="K80" s="344"/>
      <c r="L80" s="344"/>
      <c r="M80" s="345"/>
      <c r="N80" s="546"/>
      <c r="O80" s="524">
        <v>45</v>
      </c>
      <c r="P80" s="726" t="str">
        <f t="shared" si="34"/>
        <v/>
      </c>
      <c r="Q80" s="708"/>
      <c r="R80" s="461"/>
      <c r="S80" s="462"/>
      <c r="T80" s="463"/>
      <c r="U80" s="743"/>
      <c r="V80" s="419" t="e">
        <f>IF(
OR(LEN(R80)&gt;0, LEN(#REF!)&gt;0, LEN(Q80)&gt;0,LEN(S80)&gt;1),
      IF(OR(LEN(M80)=0, LEN(Q80)=0),1,
          IF(OR(AND(LEN(#REF!)&gt;0, LEN(R80)&gt;0 ),LEN(R80)+LEN(#REF!)=0),0,1)
),
0)</f>
        <v>#REF!</v>
      </c>
      <c r="W80" s="419"/>
      <c r="X80" s="419"/>
      <c r="Y80" s="419" t="e">
        <f>IF(OR(LEN(AF80)&gt;0, LEN(#REF!)&gt;1),1, 0)</f>
        <v>#REF!</v>
      </c>
      <c r="Z80" s="419"/>
      <c r="AA80" s="426" t="str">
        <f t="shared" si="30"/>
        <v>D0</v>
      </c>
      <c r="AB80" s="427" t="str">
        <f t="shared" si="23"/>
        <v>Wärmequelle, -senke, Brennstofflager</v>
      </c>
      <c r="AC80" s="244" t="str">
        <f t="shared" si="24"/>
        <v/>
      </c>
      <c r="AD80" s="244" t="str">
        <f t="shared" si="25"/>
        <v/>
      </c>
      <c r="AE80" s="143" t="str">
        <f t="shared" si="26"/>
        <v/>
      </c>
      <c r="AF80" s="139" t="str">
        <f t="shared" si="27"/>
        <v/>
      </c>
      <c r="AG80" s="140" t="str">
        <f t="shared" si="28"/>
        <v/>
      </c>
      <c r="AH80" s="140" t="str">
        <f t="shared" si="31"/>
        <v/>
      </c>
      <c r="AI80" s="140" t="str">
        <f t="shared" si="29"/>
        <v/>
      </c>
      <c r="AJ80" s="474"/>
      <c r="AK80" s="756"/>
      <c r="AL80" s="751"/>
      <c r="AM80" s="419" t="e">
        <f t="shared" si="37"/>
        <v>#REF!</v>
      </c>
      <c r="AN80" s="419"/>
      <c r="AO80" s="419"/>
      <c r="AP80" s="419"/>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row>
    <row r="81" spans="1:88" s="221" customFormat="1" ht="41.4" hidden="1">
      <c r="A81" s="221" t="b">
        <f t="shared" si="35"/>
        <v>0</v>
      </c>
      <c r="B81" s="221" t="str">
        <f t="shared" si="32"/>
        <v/>
      </c>
      <c r="C81" s="221" t="str">
        <f>IF(ISNA(LEN(VLOOKUP(H81,B9:B468,1,FALSE)) &gt; 0),"",LEN(VLOOKUP(H81,B9:B468,1,FALSE)) &gt; 0)</f>
        <v/>
      </c>
      <c r="D81" s="221" t="str">
        <f t="shared" si="33"/>
        <v/>
      </c>
      <c r="E81" s="221" t="b">
        <f>IF(ISNA(VLOOKUP(H81,D9:D468,1,FALSE)=H81),FALSE,TRUE)</f>
        <v>0</v>
      </c>
      <c r="F81" s="221">
        <f t="shared" si="36"/>
        <v>0</v>
      </c>
      <c r="G81" s="418"/>
      <c r="H81" s="627" t="s">
        <v>81</v>
      </c>
      <c r="I81" s="603" t="str">
        <f>VLOOKUP(H81,LNG_EBKP!$S$11:$U$733,2)</f>
        <v>Wärmeerzeugung</v>
      </c>
      <c r="J81" s="602" t="str">
        <f>VLOOKUP(H81,LNG_EBKP!$S$11:$U$733,3)</f>
        <v>Anlagen zur Erzeugung und Rückgewinnung von Wärme,  Abgasabführung, Stellglieder, Seonsoren und dgl.</v>
      </c>
      <c r="K81" s="344"/>
      <c r="L81" s="344"/>
      <c r="M81" s="345"/>
      <c r="N81" s="546"/>
      <c r="O81" s="524">
        <v>45</v>
      </c>
      <c r="P81" s="726" t="str">
        <f t="shared" si="34"/>
        <v/>
      </c>
      <c r="Q81" s="708"/>
      <c r="R81" s="461"/>
      <c r="S81" s="462"/>
      <c r="T81" s="463"/>
      <c r="U81" s="743"/>
      <c r="V81" s="419" t="e">
        <f>IF(
OR(LEN(R81)&gt;0, LEN(#REF!)&gt;0, LEN(Q81)&gt;0,LEN(S81)&gt;1),
      IF(OR(LEN(M81)=0, LEN(Q81)=0),1,
          IF(OR(AND(LEN(#REF!)&gt;0, LEN(R81)&gt;0 ),LEN(R81)+LEN(#REF!)=0),0,1)
),
0)</f>
        <v>#REF!</v>
      </c>
      <c r="W81" s="419"/>
      <c r="X81" s="419"/>
      <c r="Y81" s="419" t="e">
        <f>IF(OR(LEN(AF81)&gt;0, LEN(#REF!)&gt;1),1, 0)</f>
        <v>#REF!</v>
      </c>
      <c r="Z81" s="419"/>
      <c r="AA81" s="426" t="str">
        <f t="shared" si="30"/>
        <v>D0</v>
      </c>
      <c r="AB81" s="427" t="str">
        <f t="shared" si="23"/>
        <v>Wärmeerzeugung</v>
      </c>
      <c r="AC81" s="244" t="str">
        <f t="shared" si="24"/>
        <v/>
      </c>
      <c r="AD81" s="244" t="str">
        <f t="shared" si="25"/>
        <v/>
      </c>
      <c r="AE81" s="143" t="str">
        <f t="shared" si="26"/>
        <v/>
      </c>
      <c r="AF81" s="139" t="str">
        <f t="shared" si="27"/>
        <v/>
      </c>
      <c r="AG81" s="140" t="str">
        <f t="shared" si="28"/>
        <v/>
      </c>
      <c r="AH81" s="140" t="str">
        <f t="shared" si="31"/>
        <v/>
      </c>
      <c r="AI81" s="140" t="str">
        <f t="shared" si="29"/>
        <v/>
      </c>
      <c r="AJ81" s="474"/>
      <c r="AK81" s="756"/>
      <c r="AL81" s="751"/>
      <c r="AM81" s="419" t="e">
        <f t="shared" si="37"/>
        <v>#REF!</v>
      </c>
      <c r="AN81" s="419"/>
      <c r="AO81" s="419"/>
      <c r="AP81" s="419"/>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row>
    <row r="82" spans="1:88" s="221" customFormat="1" ht="27.6" hidden="1">
      <c r="A82" s="221" t="b">
        <f t="shared" si="35"/>
        <v>0</v>
      </c>
      <c r="B82" s="221" t="str">
        <f t="shared" si="32"/>
        <v/>
      </c>
      <c r="C82" s="221" t="str">
        <f>IF(ISNA(LEN(VLOOKUP(H82,B9:B468,1,FALSE)) &gt; 0),"",LEN(VLOOKUP(H82,B9:B468,1,FALSE)) &gt; 0)</f>
        <v/>
      </c>
      <c r="D82" s="221" t="str">
        <f t="shared" si="33"/>
        <v/>
      </c>
      <c r="E82" s="221" t="b">
        <f>IF(ISNA(VLOOKUP(H82,D9:D468,1,FALSE)=H82),FALSE,TRUE)</f>
        <v>0</v>
      </c>
      <c r="F82" s="221">
        <f t="shared" si="36"/>
        <v>0</v>
      </c>
      <c r="G82" s="418"/>
      <c r="H82" s="627" t="s">
        <v>82</v>
      </c>
      <c r="I82" s="603" t="str">
        <f>VLOOKUP(H82,LNG_EBKP!$S$11:$U$733,2)</f>
        <v>Wärmespeicherung</v>
      </c>
      <c r="J82" s="602" t="str">
        <f>VLOOKUP(H82,LNG_EBKP!$S$11:$U$733,3)</f>
        <v>Geräte zur Speicherung von Wärme wie Pufferspeicher</v>
      </c>
      <c r="K82" s="344"/>
      <c r="L82" s="344"/>
      <c r="M82" s="345"/>
      <c r="N82" s="546"/>
      <c r="O82" s="524">
        <v>45</v>
      </c>
      <c r="P82" s="726" t="str">
        <f t="shared" si="34"/>
        <v/>
      </c>
      <c r="Q82" s="708"/>
      <c r="R82" s="461"/>
      <c r="S82" s="462"/>
      <c r="T82" s="463"/>
      <c r="U82" s="743"/>
      <c r="V82" s="419" t="e">
        <f>IF(
OR(LEN(R82)&gt;0, LEN(#REF!)&gt;0, LEN(Q82)&gt;0,LEN(S82)&gt;1),
      IF(OR(LEN(M82)=0, LEN(Q82)=0),1,
          IF(OR(AND(LEN(#REF!)&gt;0, LEN(R82)&gt;0 ),LEN(R82)+LEN(#REF!)=0),0,1)
),
0)</f>
        <v>#REF!</v>
      </c>
      <c r="W82" s="419"/>
      <c r="X82" s="419"/>
      <c r="Y82" s="419" t="e">
        <f>IF(OR(LEN(AF82)&gt;0, LEN(#REF!)&gt;1),1, 0)</f>
        <v>#REF!</v>
      </c>
      <c r="Z82" s="419"/>
      <c r="AA82" s="426" t="str">
        <f t="shared" si="30"/>
        <v>D0</v>
      </c>
      <c r="AB82" s="427" t="str">
        <f t="shared" si="23"/>
        <v>Wärmespeicherung</v>
      </c>
      <c r="AC82" s="244" t="str">
        <f t="shared" si="24"/>
        <v/>
      </c>
      <c r="AD82" s="244" t="str">
        <f t="shared" si="25"/>
        <v/>
      </c>
      <c r="AE82" s="143" t="str">
        <f t="shared" si="26"/>
        <v/>
      </c>
      <c r="AF82" s="139" t="str">
        <f t="shared" si="27"/>
        <v/>
      </c>
      <c r="AG82" s="140" t="str">
        <f t="shared" si="28"/>
        <v/>
      </c>
      <c r="AH82" s="140" t="str">
        <f t="shared" si="31"/>
        <v/>
      </c>
      <c r="AI82" s="140" t="str">
        <f t="shared" si="29"/>
        <v/>
      </c>
      <c r="AJ82" s="474"/>
      <c r="AK82" s="756"/>
      <c r="AL82" s="751"/>
      <c r="AM82" s="419" t="e">
        <f t="shared" si="37"/>
        <v>#REF!</v>
      </c>
      <c r="AN82" s="419"/>
      <c r="AO82" s="419"/>
      <c r="AP82" s="419"/>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row>
    <row r="83" spans="1:88" s="221" customFormat="1" ht="41.4" hidden="1">
      <c r="A83" s="221" t="b">
        <f t="shared" si="35"/>
        <v>0</v>
      </c>
      <c r="B83" s="221" t="str">
        <f t="shared" si="32"/>
        <v/>
      </c>
      <c r="C83" s="221" t="str">
        <f>IF(ISNA(LEN(VLOOKUP(H83,B9:B468,1,FALSE)) &gt; 0),"",LEN(VLOOKUP(H83,B9:B468,1,FALSE)) &gt; 0)</f>
        <v/>
      </c>
      <c r="D83" s="221" t="str">
        <f t="shared" si="33"/>
        <v/>
      </c>
      <c r="E83" s="221" t="b">
        <f>IF(ISNA(VLOOKUP(H83,D9:D468,1,FALSE)=H83),FALSE,TRUE)</f>
        <v>0</v>
      </c>
      <c r="F83" s="221">
        <f t="shared" si="36"/>
        <v>0</v>
      </c>
      <c r="G83" s="418"/>
      <c r="H83" s="627" t="s">
        <v>83</v>
      </c>
      <c r="I83" s="603" t="str">
        <f>VLOOKUP(H83,LNG_EBKP!$S$11:$U$733,2)</f>
        <v>Wärmeverteilung</v>
      </c>
      <c r="J83" s="602" t="str">
        <f>VLOOKUP(H83,LNG_EBKP!$S$11:$U$733,3)</f>
        <v>Leitungen zur Verteilung von Wärme, einschliesslich Pumpen, Ventile, Sensoren, Anschlussstellen und Dämmung</v>
      </c>
      <c r="K83" s="344"/>
      <c r="L83" s="344"/>
      <c r="M83" s="345"/>
      <c r="N83" s="546"/>
      <c r="O83" s="526">
        <v>45</v>
      </c>
      <c r="P83" s="727" t="str">
        <f t="shared" si="34"/>
        <v/>
      </c>
      <c r="Q83" s="709"/>
      <c r="R83" s="461"/>
      <c r="S83" s="462"/>
      <c r="T83" s="463"/>
      <c r="U83" s="743"/>
      <c r="V83" s="419" t="e">
        <f>IF(
OR(LEN(R83)&gt;0, LEN(#REF!)&gt;0, LEN(Q83)&gt;0,LEN(S83)&gt;1),
      IF(OR(LEN(M83)=0, LEN(Q83)=0),1,
          IF(OR(AND(LEN(#REF!)&gt;0, LEN(R83)&gt;0 ),LEN(R83)+LEN(#REF!)=0),0,1)
),
0)</f>
        <v>#REF!</v>
      </c>
      <c r="W83" s="419"/>
      <c r="X83" s="419"/>
      <c r="Y83" s="419" t="e">
        <f>IF(OR(LEN(AF83)&gt;0, LEN(#REF!)&gt;1),1, 0)</f>
        <v>#REF!</v>
      </c>
      <c r="Z83" s="419"/>
      <c r="AA83" s="426" t="str">
        <f t="shared" si="30"/>
        <v>D0</v>
      </c>
      <c r="AB83" s="427" t="str">
        <f t="shared" si="23"/>
        <v>Wärmeverteilung</v>
      </c>
      <c r="AC83" s="244" t="str">
        <f t="shared" si="24"/>
        <v/>
      </c>
      <c r="AD83" s="244" t="str">
        <f t="shared" si="25"/>
        <v/>
      </c>
      <c r="AE83" s="143" t="str">
        <f t="shared" si="26"/>
        <v/>
      </c>
      <c r="AF83" s="139" t="str">
        <f t="shared" si="27"/>
        <v/>
      </c>
      <c r="AG83" s="140" t="str">
        <f t="shared" si="28"/>
        <v/>
      </c>
      <c r="AH83" s="140" t="str">
        <f t="shared" si="31"/>
        <v/>
      </c>
      <c r="AI83" s="140" t="str">
        <f t="shared" si="29"/>
        <v/>
      </c>
      <c r="AJ83" s="474"/>
      <c r="AK83" s="756"/>
      <c r="AL83" s="751"/>
      <c r="AM83" s="419" t="e">
        <f t="shared" si="37"/>
        <v>#REF!</v>
      </c>
      <c r="AN83" s="419"/>
      <c r="AO83" s="419"/>
      <c r="AP83" s="419"/>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row>
    <row r="84" spans="1:88" s="221" customFormat="1" ht="41.4" hidden="1">
      <c r="A84" s="221" t="b">
        <f t="shared" si="35"/>
        <v>0</v>
      </c>
      <c r="B84" s="221" t="str">
        <f t="shared" si="32"/>
        <v/>
      </c>
      <c r="C84" s="221" t="str">
        <f>IF(ISNA(LEN(VLOOKUP(H84,B9:B468,1,FALSE)) &gt; 0),"",LEN(VLOOKUP(H84,B9:B468,1,FALSE)) &gt; 0)</f>
        <v/>
      </c>
      <c r="D84" s="221" t="str">
        <f t="shared" si="33"/>
        <v/>
      </c>
      <c r="E84" s="221" t="b">
        <f>IF(ISNA(VLOOKUP(H84,D9:D468,1,FALSE)=H84),FALSE,TRUE)</f>
        <v>0</v>
      </c>
      <c r="F84" s="221">
        <f t="shared" si="36"/>
        <v>0</v>
      </c>
      <c r="G84" s="418"/>
      <c r="H84" s="627" t="s">
        <v>84</v>
      </c>
      <c r="I84" s="603" t="str">
        <f>VLOOKUP(H84,LNG_EBKP!$S$11:$U$733,2)</f>
        <v>Wärmeabgabe</v>
      </c>
      <c r="J84" s="602" t="str">
        <f>VLOOKUP(H84,LNG_EBKP!$S$11:$U$733,3)</f>
        <v>Wärmeabgebende Bauteile in Böden, Wänden, Decken und Einzelelementen, einschliesslich Armaturen, Befestigungen und Unterverteilungen</v>
      </c>
      <c r="K84" s="344"/>
      <c r="L84" s="344"/>
      <c r="M84" s="345"/>
      <c r="N84" s="546"/>
      <c r="O84" s="526">
        <v>45</v>
      </c>
      <c r="P84" s="727" t="str">
        <f t="shared" si="34"/>
        <v/>
      </c>
      <c r="Q84" s="709"/>
      <c r="R84" s="461"/>
      <c r="S84" s="462"/>
      <c r="T84" s="463"/>
      <c r="U84" s="743"/>
      <c r="V84" s="419" t="e">
        <f>IF(
OR(LEN(R84)&gt;0, LEN(#REF!)&gt;0, LEN(Q84)&gt;0,LEN(S84)&gt;1),
      IF(OR(LEN(M84)=0, LEN(Q84)=0),1,
          IF(OR(AND(LEN(#REF!)&gt;0, LEN(R84)&gt;0 ),LEN(R84)+LEN(#REF!)=0),0,1)
),
0)</f>
        <v>#REF!</v>
      </c>
      <c r="W84" s="419"/>
      <c r="X84" s="419"/>
      <c r="Y84" s="419" t="e">
        <f>IF(OR(LEN(AF84)&gt;0, LEN(#REF!)&gt;1),1, 0)</f>
        <v>#REF!</v>
      </c>
      <c r="Z84" s="419"/>
      <c r="AA84" s="426" t="str">
        <f t="shared" si="30"/>
        <v>D0</v>
      </c>
      <c r="AB84" s="427" t="str">
        <f t="shared" si="23"/>
        <v>Wärmeabgabe</v>
      </c>
      <c r="AC84" s="244" t="str">
        <f t="shared" si="24"/>
        <v/>
      </c>
      <c r="AD84" s="244" t="str">
        <f t="shared" si="25"/>
        <v/>
      </c>
      <c r="AE84" s="143" t="str">
        <f t="shared" si="26"/>
        <v/>
      </c>
      <c r="AF84" s="139" t="str">
        <f t="shared" si="27"/>
        <v/>
      </c>
      <c r="AG84" s="140" t="str">
        <f t="shared" si="28"/>
        <v/>
      </c>
      <c r="AH84" s="140" t="str">
        <f t="shared" si="31"/>
        <v/>
      </c>
      <c r="AI84" s="140" t="str">
        <f t="shared" si="29"/>
        <v/>
      </c>
      <c r="AJ84" s="474"/>
      <c r="AK84" s="756"/>
      <c r="AL84" s="751"/>
      <c r="AM84" s="419" t="e">
        <f t="shared" si="37"/>
        <v>#REF!</v>
      </c>
      <c r="AN84" s="419"/>
      <c r="AO84" s="419"/>
      <c r="AP84" s="419"/>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row>
    <row r="85" spans="1:88" s="221" customFormat="1" ht="27.6" hidden="1">
      <c r="A85" s="221" t="b">
        <f t="shared" si="35"/>
        <v>0</v>
      </c>
      <c r="B85" s="221" t="str">
        <f t="shared" si="32"/>
        <v/>
      </c>
      <c r="C85" s="221" t="str">
        <f>IF(ISNA(LEN(VLOOKUP(H85,B9:B468,1,FALSE)) &gt; 0),"",LEN(VLOOKUP(H85,B9:B468,1,FALSE)) &gt; 0)</f>
        <v/>
      </c>
      <c r="D85" s="221" t="str">
        <f t="shared" si="33"/>
        <v/>
      </c>
      <c r="E85" s="221" t="b">
        <f>IF(ISNA(VLOOKUP(H85,D9:D468,1,FALSE)=H85),FALSE,TRUE)</f>
        <v>0</v>
      </c>
      <c r="F85" s="221">
        <f t="shared" si="36"/>
        <v>0</v>
      </c>
      <c r="G85" s="418"/>
      <c r="H85" s="627" t="s">
        <v>85</v>
      </c>
      <c r="I85" s="603" t="str">
        <f>VLOOKUP(H85,LNG_EBKP!$S$11:$U$733,2)</f>
        <v>Wärmebezug: Investitionsanteil</v>
      </c>
      <c r="J85" s="602" t="str">
        <f>VLOOKUP(H85,LNG_EBKP!$S$11:$U$733,3)</f>
        <v>Investitionsanteil bei Wärmebezug, z.B. bei Fernwärmeversorgung</v>
      </c>
      <c r="K85" s="344"/>
      <c r="L85" s="344"/>
      <c r="M85" s="345"/>
      <c r="N85" s="546"/>
      <c r="O85" s="525">
        <v>45</v>
      </c>
      <c r="P85" s="727" t="str">
        <f t="shared" si="34"/>
        <v/>
      </c>
      <c r="Q85" s="709"/>
      <c r="R85" s="461"/>
      <c r="S85" s="462"/>
      <c r="T85" s="463"/>
      <c r="U85" s="743"/>
      <c r="V85" s="419" t="e">
        <f>IF(
OR(LEN(R85)&gt;0, LEN(#REF!)&gt;0, LEN(Q85)&gt;0,LEN(S85)&gt;1),
      IF(OR(LEN(M85)=0, LEN(Q85)=0),1,
          IF(OR(AND(LEN(#REF!)&gt;0, LEN(R85)&gt;0 ),LEN(R85)+LEN(#REF!)=0),0,1)
),
0)</f>
        <v>#REF!</v>
      </c>
      <c r="W85" s="419"/>
      <c r="X85" s="419"/>
      <c r="Y85" s="419" t="e">
        <f>IF(OR(LEN(AF85)&gt;0, LEN(#REF!)&gt;1),1, 0)</f>
        <v>#REF!</v>
      </c>
      <c r="Z85" s="419"/>
      <c r="AA85" s="426" t="str">
        <f t="shared" si="30"/>
        <v>D0</v>
      </c>
      <c r="AB85" s="427" t="str">
        <f t="shared" si="23"/>
        <v>Wärmebezug: Investitionsanteil</v>
      </c>
      <c r="AC85" s="244" t="str">
        <f t="shared" si="24"/>
        <v/>
      </c>
      <c r="AD85" s="244" t="str">
        <f t="shared" si="25"/>
        <v/>
      </c>
      <c r="AE85" s="143" t="str">
        <f t="shared" si="26"/>
        <v/>
      </c>
      <c r="AF85" s="139" t="str">
        <f t="shared" si="27"/>
        <v/>
      </c>
      <c r="AG85" s="140" t="str">
        <f t="shared" si="28"/>
        <v/>
      </c>
      <c r="AH85" s="140" t="str">
        <f t="shared" si="31"/>
        <v/>
      </c>
      <c r="AI85" s="140" t="str">
        <f t="shared" si="29"/>
        <v/>
      </c>
      <c r="AJ85" s="474"/>
      <c r="AK85" s="756"/>
      <c r="AL85" s="751"/>
      <c r="AM85" s="419" t="e">
        <f t="shared" si="37"/>
        <v>#REF!</v>
      </c>
      <c r="AN85" s="419"/>
      <c r="AO85" s="419"/>
      <c r="AP85" s="419"/>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row>
    <row r="86" spans="1:88" s="227" customFormat="1" ht="41.4" hidden="1">
      <c r="A86" s="221" t="b">
        <f t="shared" si="35"/>
        <v>0</v>
      </c>
      <c r="B86" s="221" t="str">
        <f t="shared" si="32"/>
        <v/>
      </c>
      <c r="C86" s="227" t="str">
        <f>IF(ISNA(LEN(VLOOKUP(H86,B9:B468,1,FALSE)) &gt; 0),"",LEN(VLOOKUP(H86,B9:B468,1,FALSE)) &gt; 0)</f>
        <v/>
      </c>
      <c r="D86" s="227" t="str">
        <f t="shared" si="33"/>
        <v/>
      </c>
      <c r="E86" s="227" t="b">
        <f>IF(ISNA(VLOOKUP(H86,D9:D468,1,FALSE)=H86),FALSE,TRUE)</f>
        <v>0</v>
      </c>
      <c r="F86" s="221">
        <f t="shared" si="36"/>
        <v>0</v>
      </c>
      <c r="G86" s="418"/>
      <c r="H86" s="626" t="s">
        <v>86</v>
      </c>
      <c r="I86" s="601" t="str">
        <f>VLOOKUP(H86,LNG_EBKP!$S$11:$U$733,2)</f>
        <v>Kältetechnische Anlage</v>
      </c>
      <c r="J86" s="602" t="str">
        <f>VLOOKUP(H86,LNG_EBKP!$S$11:$U$733,3)</f>
        <v>Anlagen zur Erzeugung, Speicherung, Verteilung und Abgabe von Kälte
Hinweis: Kälteanlage für Umgebung (I05.04)</v>
      </c>
      <c r="K86" s="344"/>
      <c r="L86" s="344"/>
      <c r="M86" s="345"/>
      <c r="N86" s="546"/>
      <c r="O86" s="527">
        <v>30</v>
      </c>
      <c r="P86" s="726" t="str">
        <f t="shared" si="34"/>
        <v/>
      </c>
      <c r="Q86" s="708"/>
      <c r="R86" s="461"/>
      <c r="S86" s="462"/>
      <c r="T86" s="463"/>
      <c r="U86" s="743"/>
      <c r="V86" s="419" t="e">
        <f>IF(
OR(LEN(R86)&gt;0, LEN(#REF!)&gt;0, LEN(Q86)&gt;0,LEN(S86)&gt;1),
      IF(OR(LEN(M86)=0, LEN(Q86)=0),1,
          IF(OR(AND(LEN(#REF!)&gt;0, LEN(R86)&gt;0 ),LEN(R86)+LEN(#REF!)=0),0,1)
),
0)</f>
        <v>#REF!</v>
      </c>
      <c r="W86" s="419"/>
      <c r="X86" s="419"/>
      <c r="Y86" s="419" t="e">
        <f>IF(OR(LEN(AF86)&gt;0, LEN(#REF!)&gt;1),1, 0)</f>
        <v>#REF!</v>
      </c>
      <c r="Z86" s="419"/>
      <c r="AA86" s="426" t="str">
        <f t="shared" si="30"/>
        <v>D0</v>
      </c>
      <c r="AB86" s="427" t="str">
        <f t="shared" si="23"/>
        <v>Kältetechnische Anlage</v>
      </c>
      <c r="AC86" s="244" t="str">
        <f t="shared" si="24"/>
        <v/>
      </c>
      <c r="AD86" s="244" t="str">
        <f t="shared" si="25"/>
        <v/>
      </c>
      <c r="AE86" s="143" t="str">
        <f t="shared" si="26"/>
        <v/>
      </c>
      <c r="AF86" s="139" t="str">
        <f t="shared" si="27"/>
        <v/>
      </c>
      <c r="AG86" s="140" t="str">
        <f t="shared" si="28"/>
        <v/>
      </c>
      <c r="AH86" s="140" t="str">
        <f t="shared" si="31"/>
        <v/>
      </c>
      <c r="AI86" s="140" t="str">
        <f t="shared" si="29"/>
        <v/>
      </c>
      <c r="AJ86" s="474"/>
      <c r="AK86" s="756"/>
      <c r="AL86" s="751"/>
      <c r="AM86" s="419" t="e">
        <f t="shared" si="37"/>
        <v>#REF!</v>
      </c>
      <c r="AN86" s="419"/>
      <c r="AO86" s="419"/>
      <c r="AP86" s="419"/>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row>
    <row r="87" spans="1:88" s="227" customFormat="1" ht="55.2" hidden="1">
      <c r="A87" s="221" t="b">
        <f t="shared" si="35"/>
        <v>0</v>
      </c>
      <c r="B87" s="221" t="str">
        <f t="shared" si="32"/>
        <v/>
      </c>
      <c r="C87" s="227" t="str">
        <f>IF(ISNA(LEN(VLOOKUP(H87,B9:B468,1,FALSE)) &gt; 0),"",LEN(VLOOKUP(H87,B9:B468,1,FALSE)) &gt; 0)</f>
        <v/>
      </c>
      <c r="D87" s="227" t="str">
        <f t="shared" si="33"/>
        <v/>
      </c>
      <c r="E87" s="227" t="b">
        <f>IF(ISNA(VLOOKUP(H87,D9:D468,1,FALSE)=H87),FALSE,TRUE)</f>
        <v>0</v>
      </c>
      <c r="F87" s="221">
        <f t="shared" si="36"/>
        <v>0</v>
      </c>
      <c r="G87" s="418"/>
      <c r="H87" s="627" t="s">
        <v>87</v>
      </c>
      <c r="I87" s="603" t="str">
        <f>VLOOKUP(H87,LNG_EBKP!$S$11:$U$733,2)</f>
        <v>Kältequelle, -senke, Brennstofflager</v>
      </c>
      <c r="J87" s="602" t="str">
        <f>VLOOKUP(H87,LNG_EBKP!$S$11:$U$733,3)</f>
        <v>Behälter für feste, flüssige und gasförmige Betriebsstoffe, Zuleitungen zu den Kälteerzeugern, Tank- und Lagerüberwachung, Erdregister, Erdkollektoren und Erdsonden</v>
      </c>
      <c r="K87" s="344"/>
      <c r="L87" s="344"/>
      <c r="M87" s="345"/>
      <c r="N87" s="546"/>
      <c r="O87" s="527">
        <v>30</v>
      </c>
      <c r="P87" s="726" t="str">
        <f t="shared" si="34"/>
        <v/>
      </c>
      <c r="Q87" s="708"/>
      <c r="R87" s="461"/>
      <c r="S87" s="462"/>
      <c r="T87" s="463"/>
      <c r="U87" s="743"/>
      <c r="V87" s="419" t="e">
        <f>IF(
OR(LEN(R87)&gt;0, LEN(#REF!)&gt;0, LEN(Q87)&gt;0,LEN(S87)&gt;1),
      IF(OR(LEN(M87)=0, LEN(Q87)=0),1,
          IF(OR(AND(LEN(#REF!)&gt;0, LEN(R87)&gt;0 ),LEN(R87)+LEN(#REF!)=0),0,1)
),
0)</f>
        <v>#REF!</v>
      </c>
      <c r="W87" s="419"/>
      <c r="X87" s="419"/>
      <c r="Y87" s="419" t="e">
        <f>IF(OR(LEN(AF87)&gt;0, LEN(#REF!)&gt;1),1, 0)</f>
        <v>#REF!</v>
      </c>
      <c r="Z87" s="419"/>
      <c r="AA87" s="426" t="str">
        <f t="shared" si="30"/>
        <v>D0</v>
      </c>
      <c r="AB87" s="427" t="str">
        <f t="shared" si="23"/>
        <v>Kältequelle, -senke, Brennstofflager</v>
      </c>
      <c r="AC87" s="244" t="str">
        <f t="shared" si="24"/>
        <v/>
      </c>
      <c r="AD87" s="244" t="str">
        <f t="shared" si="25"/>
        <v/>
      </c>
      <c r="AE87" s="143" t="str">
        <f t="shared" si="26"/>
        <v/>
      </c>
      <c r="AF87" s="139" t="str">
        <f t="shared" si="27"/>
        <v/>
      </c>
      <c r="AG87" s="140" t="str">
        <f t="shared" si="28"/>
        <v/>
      </c>
      <c r="AH87" s="140" t="str">
        <f t="shared" si="31"/>
        <v/>
      </c>
      <c r="AI87" s="140" t="str">
        <f t="shared" si="29"/>
        <v/>
      </c>
      <c r="AJ87" s="474"/>
      <c r="AK87" s="756"/>
      <c r="AL87" s="751"/>
      <c r="AM87" s="419" t="e">
        <f t="shared" si="37"/>
        <v>#REF!</v>
      </c>
      <c r="AN87" s="419"/>
      <c r="AO87" s="419"/>
      <c r="AP87" s="419"/>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row>
    <row r="88" spans="1:88" s="227" customFormat="1" ht="27.6" hidden="1">
      <c r="A88" s="221" t="b">
        <f t="shared" si="35"/>
        <v>0</v>
      </c>
      <c r="B88" s="221" t="str">
        <f t="shared" si="32"/>
        <v/>
      </c>
      <c r="C88" s="227" t="str">
        <f>IF(ISNA(LEN(VLOOKUP(H88,B9:B468,1,FALSE)) &gt; 0),"",LEN(VLOOKUP(H88,B9:B468,1,FALSE)) &gt; 0)</f>
        <v/>
      </c>
      <c r="D88" s="227" t="str">
        <f t="shared" si="33"/>
        <v/>
      </c>
      <c r="E88" s="227" t="b">
        <f>IF(ISNA(VLOOKUP(H88,D9:D468,1,FALSE)=H88),FALSE,TRUE)</f>
        <v>0</v>
      </c>
      <c r="F88" s="221">
        <f t="shared" si="36"/>
        <v>0</v>
      </c>
      <c r="G88" s="418"/>
      <c r="H88" s="627" t="s">
        <v>88</v>
      </c>
      <c r="I88" s="603" t="str">
        <f>VLOOKUP(H88,LNG_EBKP!$S$11:$U$733,2)</f>
        <v>Kälteerzeugung</v>
      </c>
      <c r="J88" s="602" t="str">
        <f>VLOOKUP(H88,LNG_EBKP!$S$11:$U$733,3)</f>
        <v>Anlagen zur Erzeugung von Kälte, Sensoren, Stellglieder, Rückkühler und dgl.</v>
      </c>
      <c r="K88" s="344"/>
      <c r="L88" s="344"/>
      <c r="M88" s="345"/>
      <c r="N88" s="546"/>
      <c r="O88" s="524">
        <v>30</v>
      </c>
      <c r="P88" s="726" t="str">
        <f t="shared" si="34"/>
        <v/>
      </c>
      <c r="Q88" s="708"/>
      <c r="R88" s="461"/>
      <c r="S88" s="462"/>
      <c r="T88" s="463"/>
      <c r="U88" s="743"/>
      <c r="V88" s="419" t="e">
        <f>IF(
OR(LEN(R88)&gt;0, LEN(#REF!)&gt;0, LEN(Q88)&gt;0,LEN(S88)&gt;1),
      IF(OR(LEN(M88)=0, LEN(Q88)=0),1,
          IF(OR(AND(LEN(#REF!)&gt;0, LEN(R88)&gt;0 ),LEN(R88)+LEN(#REF!)=0),0,1)
),
0)</f>
        <v>#REF!</v>
      </c>
      <c r="W88" s="419"/>
      <c r="X88" s="419"/>
      <c r="Y88" s="419" t="e">
        <f>IF(OR(LEN(AF88)&gt;0, LEN(#REF!)&gt;1),1, 0)</f>
        <v>#REF!</v>
      </c>
      <c r="Z88" s="419"/>
      <c r="AA88" s="426" t="str">
        <f t="shared" si="30"/>
        <v>D0</v>
      </c>
      <c r="AB88" s="427" t="str">
        <f t="shared" si="23"/>
        <v>Kälteerzeugung</v>
      </c>
      <c r="AC88" s="244" t="str">
        <f t="shared" si="24"/>
        <v/>
      </c>
      <c r="AD88" s="244" t="str">
        <f t="shared" si="25"/>
        <v/>
      </c>
      <c r="AE88" s="143" t="str">
        <f t="shared" si="26"/>
        <v/>
      </c>
      <c r="AF88" s="139" t="str">
        <f t="shared" si="27"/>
        <v/>
      </c>
      <c r="AG88" s="140" t="str">
        <f t="shared" si="28"/>
        <v/>
      </c>
      <c r="AH88" s="140" t="str">
        <f t="shared" si="31"/>
        <v/>
      </c>
      <c r="AI88" s="140" t="str">
        <f t="shared" si="29"/>
        <v/>
      </c>
      <c r="AJ88" s="474"/>
      <c r="AK88" s="756"/>
      <c r="AL88" s="751"/>
      <c r="AM88" s="419" t="e">
        <f t="shared" si="37"/>
        <v>#REF!</v>
      </c>
      <c r="AN88" s="419"/>
      <c r="AO88" s="419"/>
      <c r="AP88" s="419"/>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row>
    <row r="89" spans="1:88" s="221" customFormat="1" ht="13.8" hidden="1">
      <c r="A89" s="221" t="b">
        <f t="shared" si="35"/>
        <v>0</v>
      </c>
      <c r="B89" s="221" t="str">
        <f t="shared" si="32"/>
        <v/>
      </c>
      <c r="C89" s="221" t="str">
        <f>IF(ISNA(LEN(VLOOKUP(H89,B9:B468,1,FALSE)) &gt; 0),"",LEN(VLOOKUP(H89,B9:B468,1,FALSE)) &gt; 0)</f>
        <v/>
      </c>
      <c r="D89" s="221" t="str">
        <f t="shared" si="33"/>
        <v/>
      </c>
      <c r="E89" s="221" t="b">
        <f>IF(ISNA(VLOOKUP(H89,D9:D468,1,FALSE)=H89),FALSE,TRUE)</f>
        <v>0</v>
      </c>
      <c r="F89" s="221">
        <f t="shared" si="36"/>
        <v>0</v>
      </c>
      <c r="G89" s="418"/>
      <c r="H89" s="627" t="s">
        <v>89</v>
      </c>
      <c r="I89" s="603" t="str">
        <f>VLOOKUP(H89,LNG_EBKP!$S$11:$U$733,2)</f>
        <v>Kältespeicherung</v>
      </c>
      <c r="J89" s="602" t="str">
        <f>VLOOKUP(H89,LNG_EBKP!$S$11:$U$733,3)</f>
        <v>Geräte zur Speicherung von Kälte</v>
      </c>
      <c r="K89" s="344"/>
      <c r="L89" s="344"/>
      <c r="M89" s="345"/>
      <c r="N89" s="546"/>
      <c r="O89" s="525">
        <v>30</v>
      </c>
      <c r="P89" s="727" t="str">
        <f t="shared" si="34"/>
        <v/>
      </c>
      <c r="Q89" s="709"/>
      <c r="R89" s="461"/>
      <c r="S89" s="462"/>
      <c r="T89" s="463"/>
      <c r="U89" s="743"/>
      <c r="V89" s="419" t="e">
        <f>IF(
OR(LEN(R89)&gt;0, LEN(#REF!)&gt;0, LEN(Q89)&gt;0,LEN(S89)&gt;1),
      IF(OR(LEN(M89)=0, LEN(Q89)=0),1,
          IF(OR(AND(LEN(#REF!)&gt;0, LEN(R89)&gt;0 ),LEN(R89)+LEN(#REF!)=0),0,1)
),
0)</f>
        <v>#REF!</v>
      </c>
      <c r="W89" s="419"/>
      <c r="X89" s="419"/>
      <c r="Y89" s="419" t="e">
        <f>IF(OR(LEN(AF89)&gt;0, LEN(#REF!)&gt;1),1, 0)</f>
        <v>#REF!</v>
      </c>
      <c r="Z89" s="419"/>
      <c r="AA89" s="426" t="str">
        <f t="shared" si="30"/>
        <v>D0</v>
      </c>
      <c r="AB89" s="427" t="str">
        <f t="shared" si="23"/>
        <v>Kältespeicherung</v>
      </c>
      <c r="AC89" s="244" t="str">
        <f t="shared" si="24"/>
        <v/>
      </c>
      <c r="AD89" s="244" t="str">
        <f t="shared" si="25"/>
        <v/>
      </c>
      <c r="AE89" s="143" t="str">
        <f t="shared" si="26"/>
        <v/>
      </c>
      <c r="AF89" s="139" t="str">
        <f t="shared" si="27"/>
        <v/>
      </c>
      <c r="AG89" s="140" t="str">
        <f t="shared" si="28"/>
        <v/>
      </c>
      <c r="AH89" s="140" t="str">
        <f t="shared" si="31"/>
        <v/>
      </c>
      <c r="AI89" s="140" t="str">
        <f t="shared" si="29"/>
        <v/>
      </c>
      <c r="AJ89" s="474"/>
      <c r="AK89" s="756"/>
      <c r="AL89" s="751"/>
      <c r="AM89" s="419" t="e">
        <f t="shared" si="37"/>
        <v>#REF!</v>
      </c>
      <c r="AN89" s="419"/>
      <c r="AO89" s="419"/>
      <c r="AP89" s="419"/>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row>
    <row r="90" spans="1:88" s="227" customFormat="1" ht="41.4" hidden="1">
      <c r="A90" s="221" t="b">
        <f t="shared" si="35"/>
        <v>0</v>
      </c>
      <c r="B90" s="221" t="str">
        <f t="shared" si="32"/>
        <v/>
      </c>
      <c r="C90" s="227" t="str">
        <f>IF(ISNA(LEN(VLOOKUP(H90,B9:B468,1,FALSE)) &gt; 0),"",LEN(VLOOKUP(H90,B9:B468,1,FALSE)) &gt; 0)</f>
        <v/>
      </c>
      <c r="D90" s="227" t="str">
        <f t="shared" si="33"/>
        <v/>
      </c>
      <c r="E90" s="227" t="b">
        <f>IF(ISNA(VLOOKUP(H90,D9:D468,1,FALSE)=H90),FALSE,TRUE)</f>
        <v>0</v>
      </c>
      <c r="F90" s="221">
        <f t="shared" si="36"/>
        <v>0</v>
      </c>
      <c r="G90" s="418"/>
      <c r="H90" s="628" t="s">
        <v>90</v>
      </c>
      <c r="I90" s="603" t="str">
        <f>VLOOKUP(H90,LNG_EBKP!$S$11:$U$733,2)</f>
        <v>Kälteverteilung</v>
      </c>
      <c r="J90" s="602" t="str">
        <f>VLOOKUP(H90,LNG_EBKP!$S$11:$U$733,3)</f>
        <v>Leitungen zur Verteilung von Kälte, einschliesslich Pumpen, Ventile, Sensoren, Anschlussstellen und Dämmung</v>
      </c>
      <c r="K90" s="344"/>
      <c r="L90" s="344"/>
      <c r="M90" s="345"/>
      <c r="N90" s="546"/>
      <c r="O90" s="527">
        <v>30</v>
      </c>
      <c r="P90" s="726" t="str">
        <f t="shared" si="34"/>
        <v/>
      </c>
      <c r="Q90" s="708"/>
      <c r="R90" s="461"/>
      <c r="S90" s="462"/>
      <c r="T90" s="463"/>
      <c r="U90" s="743"/>
      <c r="V90" s="419" t="e">
        <f>IF(
OR(LEN(R90)&gt;0, LEN(#REF!)&gt;0, LEN(Q90)&gt;0,LEN(S90)&gt;1),
      IF(OR(LEN(M90)=0, LEN(Q90)=0),1,
          IF(OR(AND(LEN(#REF!)&gt;0, LEN(R90)&gt;0 ),LEN(R90)+LEN(#REF!)=0),0,1)
),
0)</f>
        <v>#REF!</v>
      </c>
      <c r="W90" s="419"/>
      <c r="X90" s="419"/>
      <c r="Y90" s="419" t="e">
        <f>IF(OR(LEN(AF90)&gt;0, LEN(#REF!)&gt;1),1, 0)</f>
        <v>#REF!</v>
      </c>
      <c r="Z90" s="419"/>
      <c r="AA90" s="426" t="str">
        <f t="shared" si="30"/>
        <v>D0</v>
      </c>
      <c r="AB90" s="427" t="str">
        <f t="shared" si="23"/>
        <v>Kälteverteilung</v>
      </c>
      <c r="AC90" s="244" t="str">
        <f t="shared" si="24"/>
        <v/>
      </c>
      <c r="AD90" s="244" t="str">
        <f t="shared" si="25"/>
        <v/>
      </c>
      <c r="AE90" s="143" t="str">
        <f t="shared" si="26"/>
        <v/>
      </c>
      <c r="AF90" s="139" t="str">
        <f t="shared" si="27"/>
        <v/>
      </c>
      <c r="AG90" s="140" t="str">
        <f t="shared" si="28"/>
        <v/>
      </c>
      <c r="AH90" s="140" t="str">
        <f t="shared" si="31"/>
        <v/>
      </c>
      <c r="AI90" s="140" t="str">
        <f t="shared" si="29"/>
        <v/>
      </c>
      <c r="AJ90" s="474"/>
      <c r="AK90" s="756"/>
      <c r="AL90" s="751"/>
      <c r="AM90" s="419" t="e">
        <f t="shared" si="37"/>
        <v>#REF!</v>
      </c>
      <c r="AN90" s="419"/>
      <c r="AO90" s="419"/>
      <c r="AP90" s="419"/>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row>
    <row r="91" spans="1:88" s="221" customFormat="1" ht="55.2" hidden="1">
      <c r="A91" s="221" t="b">
        <f t="shared" si="35"/>
        <v>0</v>
      </c>
      <c r="B91" s="221" t="str">
        <f t="shared" si="32"/>
        <v/>
      </c>
      <c r="C91" s="221" t="str">
        <f>IF(ISNA(LEN(VLOOKUP(H91,B9:B468,1,FALSE)) &gt; 0),"",LEN(VLOOKUP(H91,B9:B468,1,FALSE)) &gt; 0)</f>
        <v/>
      </c>
      <c r="D91" s="221" t="str">
        <f t="shared" si="33"/>
        <v/>
      </c>
      <c r="E91" s="221" t="b">
        <f>IF(ISNA(VLOOKUP(H91,D9:D468,1,FALSE)=H91),FALSE,TRUE)</f>
        <v>0</v>
      </c>
      <c r="F91" s="221">
        <f t="shared" si="36"/>
        <v>0</v>
      </c>
      <c r="G91" s="418"/>
      <c r="H91" s="627" t="s">
        <v>91</v>
      </c>
      <c r="I91" s="603" t="str">
        <f>VLOOKUP(H91,LNG_EBKP!$S$11:$U$733,2)</f>
        <v>Kälteabgabe</v>
      </c>
      <c r="J91" s="602" t="str">
        <f>VLOOKUP(H91,LNG_EBKP!$S$11:$U$733,3)</f>
        <v>Kälteabgebende Bauteile in Böden, Wänden, Decken und Einzelelemente, einschliesslich Armaturen, Befestigungen Unterverteilungen und dgl.</v>
      </c>
      <c r="K91" s="344"/>
      <c r="L91" s="344"/>
      <c r="M91" s="345"/>
      <c r="N91" s="546"/>
      <c r="O91" s="525">
        <v>30</v>
      </c>
      <c r="P91" s="727" t="str">
        <f t="shared" si="34"/>
        <v/>
      </c>
      <c r="Q91" s="709"/>
      <c r="R91" s="461"/>
      <c r="S91" s="462"/>
      <c r="T91" s="463"/>
      <c r="U91" s="743"/>
      <c r="V91" s="419" t="e">
        <f>IF(
OR(LEN(R91)&gt;0, LEN(#REF!)&gt;0, LEN(Q91)&gt;0,LEN(S91)&gt;1),
      IF(OR(LEN(M91)=0, LEN(Q91)=0),1,
          IF(OR(AND(LEN(#REF!)&gt;0, LEN(R91)&gt;0 ),LEN(R91)+LEN(#REF!)=0),0,1)
),
0)</f>
        <v>#REF!</v>
      </c>
      <c r="W91" s="419"/>
      <c r="X91" s="419"/>
      <c r="Y91" s="419" t="e">
        <f>IF(OR(LEN(AF91)&gt;0, LEN(#REF!)&gt;1),1, 0)</f>
        <v>#REF!</v>
      </c>
      <c r="Z91" s="419"/>
      <c r="AA91" s="426" t="str">
        <f t="shared" si="30"/>
        <v>D0</v>
      </c>
      <c r="AB91" s="427" t="str">
        <f t="shared" si="23"/>
        <v>Kälteabgabe</v>
      </c>
      <c r="AC91" s="244" t="str">
        <f t="shared" si="24"/>
        <v/>
      </c>
      <c r="AD91" s="244" t="str">
        <f t="shared" si="25"/>
        <v/>
      </c>
      <c r="AE91" s="143" t="str">
        <f t="shared" si="26"/>
        <v/>
      </c>
      <c r="AF91" s="139" t="str">
        <f t="shared" si="27"/>
        <v/>
      </c>
      <c r="AG91" s="140" t="str">
        <f t="shared" si="28"/>
        <v/>
      </c>
      <c r="AH91" s="140" t="str">
        <f t="shared" si="31"/>
        <v/>
      </c>
      <c r="AI91" s="140" t="str">
        <f t="shared" si="29"/>
        <v/>
      </c>
      <c r="AJ91" s="474"/>
      <c r="AK91" s="756"/>
      <c r="AL91" s="751"/>
      <c r="AM91" s="419" t="e">
        <f t="shared" si="37"/>
        <v>#REF!</v>
      </c>
      <c r="AN91" s="419"/>
      <c r="AO91" s="419"/>
      <c r="AP91" s="419"/>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row>
    <row r="92" spans="1:88" s="227" customFormat="1" ht="27.6" hidden="1">
      <c r="A92" s="221" t="b">
        <f t="shared" si="35"/>
        <v>0</v>
      </c>
      <c r="B92" s="221" t="str">
        <f t="shared" si="32"/>
        <v/>
      </c>
      <c r="C92" s="227" t="str">
        <f>IF(ISNA(LEN(VLOOKUP(H92,B9:B468,1,FALSE)) &gt; 0),"",LEN(VLOOKUP(H92,B9:B468,1,FALSE)) &gt; 0)</f>
        <v/>
      </c>
      <c r="D92" s="227" t="str">
        <f t="shared" si="33"/>
        <v/>
      </c>
      <c r="E92" s="227" t="b">
        <f>IF(ISNA(VLOOKUP(H92,D9:D468,1,FALSE)=H92),FALSE,TRUE)</f>
        <v>0</v>
      </c>
      <c r="F92" s="221">
        <f t="shared" si="36"/>
        <v>0</v>
      </c>
      <c r="G92" s="418"/>
      <c r="H92" s="627" t="s">
        <v>92</v>
      </c>
      <c r="I92" s="603" t="str">
        <f>VLOOKUP(H92,LNG_EBKP!$S$11:$U$733,2)</f>
        <v>Kältebezug: Investitionsanteil</v>
      </c>
      <c r="J92" s="602" t="str">
        <f>VLOOKUP(H92,LNG_EBKP!$S$11:$U$733,3)</f>
        <v>Investitionsanteil bei Kältebezug, z.B. bei Fernkälteversorgung</v>
      </c>
      <c r="K92" s="344"/>
      <c r="L92" s="344"/>
      <c r="M92" s="345"/>
      <c r="N92" s="546"/>
      <c r="O92" s="527">
        <v>30</v>
      </c>
      <c r="P92" s="726" t="str">
        <f t="shared" si="34"/>
        <v/>
      </c>
      <c r="Q92" s="708"/>
      <c r="R92" s="461"/>
      <c r="S92" s="462"/>
      <c r="T92" s="463"/>
      <c r="U92" s="743"/>
      <c r="V92" s="419" t="e">
        <f>IF(
OR(LEN(R92)&gt;0, LEN(#REF!)&gt;0, LEN(Q92)&gt;0,LEN(S92)&gt;1),
      IF(OR(LEN(M92)=0, LEN(Q92)=0),1,
          IF(OR(AND(LEN(#REF!)&gt;0, LEN(R92)&gt;0 ),LEN(R92)+LEN(#REF!)=0),0,1)
),
0)</f>
        <v>#REF!</v>
      </c>
      <c r="W92" s="419"/>
      <c r="X92" s="419"/>
      <c r="Y92" s="419" t="e">
        <f>IF(OR(LEN(AF92)&gt;0, LEN(#REF!)&gt;1),1, 0)</f>
        <v>#REF!</v>
      </c>
      <c r="Z92" s="419"/>
      <c r="AA92" s="426" t="str">
        <f t="shared" si="30"/>
        <v>D0</v>
      </c>
      <c r="AB92" s="427" t="str">
        <f t="shared" si="23"/>
        <v>Kältebezug: Investitionsanteil</v>
      </c>
      <c r="AC92" s="244" t="str">
        <f t="shared" si="24"/>
        <v/>
      </c>
      <c r="AD92" s="244" t="str">
        <f t="shared" si="25"/>
        <v/>
      </c>
      <c r="AE92" s="143" t="str">
        <f t="shared" si="26"/>
        <v/>
      </c>
      <c r="AF92" s="139" t="str">
        <f t="shared" si="27"/>
        <v/>
      </c>
      <c r="AG92" s="140" t="str">
        <f t="shared" si="28"/>
        <v/>
      </c>
      <c r="AH92" s="140" t="str">
        <f t="shared" si="31"/>
        <v/>
      </c>
      <c r="AI92" s="140" t="str">
        <f t="shared" si="29"/>
        <v/>
      </c>
      <c r="AJ92" s="474"/>
      <c r="AK92" s="756"/>
      <c r="AL92" s="751"/>
      <c r="AM92" s="419" t="e">
        <f t="shared" si="37"/>
        <v>#REF!</v>
      </c>
      <c r="AN92" s="419"/>
      <c r="AO92" s="419"/>
      <c r="AP92" s="419"/>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row>
    <row r="93" spans="1:88" s="227" customFormat="1" ht="27.6" hidden="1">
      <c r="A93" s="221" t="b">
        <f t="shared" si="35"/>
        <v>0</v>
      </c>
      <c r="B93" s="221" t="str">
        <f t="shared" si="32"/>
        <v/>
      </c>
      <c r="C93" s="227" t="str">
        <f>IF(ISNA(LEN(VLOOKUP(H93,B9:B468,1,FALSE)) &gt; 0),"",LEN(VLOOKUP(H93,B9:B468,1,FALSE)) &gt; 0)</f>
        <v/>
      </c>
      <c r="D93" s="227" t="str">
        <f t="shared" si="33"/>
        <v/>
      </c>
      <c r="E93" s="227" t="b">
        <f>IF(ISNA(VLOOKUP(H93,D9:D468,1,FALSE)=H93),FALSE,TRUE)</f>
        <v>0</v>
      </c>
      <c r="F93" s="221">
        <f t="shared" si="36"/>
        <v>0</v>
      </c>
      <c r="G93" s="418"/>
      <c r="H93" s="626" t="s">
        <v>93</v>
      </c>
      <c r="I93" s="601" t="str">
        <f>VLOOKUP(H93,LNG_EBKP!$S$11:$U$733,2)</f>
        <v>Lufttechnische Anlage</v>
      </c>
      <c r="J93" s="602" t="str">
        <f>VLOOKUP(H93,LNG_EBKP!$S$11:$U$733,3)</f>
        <v>Anlagen zur Aufbereitung, Speicherung, Verteilung und Abgabe von Luft</v>
      </c>
      <c r="K93" s="344"/>
      <c r="L93" s="344"/>
      <c r="M93" s="345"/>
      <c r="N93" s="546"/>
      <c r="O93" s="527">
        <v>30</v>
      </c>
      <c r="P93" s="726" t="str">
        <f t="shared" si="34"/>
        <v/>
      </c>
      <c r="Q93" s="708"/>
      <c r="R93" s="461"/>
      <c r="S93" s="462"/>
      <c r="T93" s="463"/>
      <c r="U93" s="743"/>
      <c r="V93" s="419" t="e">
        <f>IF(
OR(LEN(R93)&gt;0, LEN(#REF!)&gt;0, LEN(Q93)&gt;0,LEN(S93)&gt;1),
      IF(OR(LEN(M93)=0, LEN(Q93)=0),1,
          IF(OR(AND(LEN(#REF!)&gt;0, LEN(R93)&gt;0 ),LEN(R93)+LEN(#REF!)=0),0,1)
),
0)</f>
        <v>#REF!</v>
      </c>
      <c r="W93" s="419"/>
      <c r="X93" s="419"/>
      <c r="Y93" s="419" t="e">
        <f>IF(OR(LEN(AF93)&gt;0, LEN(#REF!)&gt;1),1, 0)</f>
        <v>#REF!</v>
      </c>
      <c r="Z93" s="419"/>
      <c r="AA93" s="426" t="str">
        <f t="shared" si="30"/>
        <v>D0</v>
      </c>
      <c r="AB93" s="427" t="str">
        <f t="shared" si="23"/>
        <v>Lufttechnische Anlage</v>
      </c>
      <c r="AC93" s="244" t="str">
        <f t="shared" si="24"/>
        <v/>
      </c>
      <c r="AD93" s="244" t="str">
        <f t="shared" si="25"/>
        <v/>
      </c>
      <c r="AE93" s="143" t="str">
        <f t="shared" si="26"/>
        <v/>
      </c>
      <c r="AF93" s="139" t="str">
        <f t="shared" si="27"/>
        <v/>
      </c>
      <c r="AG93" s="140" t="str">
        <f t="shared" si="28"/>
        <v/>
      </c>
      <c r="AH93" s="140" t="str">
        <f t="shared" si="31"/>
        <v/>
      </c>
      <c r="AI93" s="140" t="str">
        <f t="shared" si="29"/>
        <v/>
      </c>
      <c r="AJ93" s="474"/>
      <c r="AK93" s="756"/>
      <c r="AL93" s="751"/>
      <c r="AM93" s="419" t="e">
        <f t="shared" si="37"/>
        <v>#REF!</v>
      </c>
      <c r="AN93" s="419"/>
      <c r="AO93" s="419"/>
      <c r="AP93" s="419"/>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row>
    <row r="94" spans="1:88" s="221" customFormat="1" ht="27.6" hidden="1">
      <c r="A94" s="221" t="b">
        <f t="shared" si="35"/>
        <v>0</v>
      </c>
      <c r="B94" s="221" t="str">
        <f t="shared" si="32"/>
        <v/>
      </c>
      <c r="C94" s="221" t="str">
        <f>IF(ISNA(LEN(VLOOKUP(H94,B9:B468,1,FALSE)) &gt; 0),"",LEN(VLOOKUP(H94,B9:B468,1,FALSE)) &gt; 0)</f>
        <v/>
      </c>
      <c r="D94" s="221" t="str">
        <f t="shared" si="33"/>
        <v/>
      </c>
      <c r="E94" s="221" t="b">
        <f>IF(ISNA(VLOOKUP(H94,D9:D468,1,FALSE)=H94),FALSE,TRUE)</f>
        <v>0</v>
      </c>
      <c r="F94" s="221">
        <f t="shared" si="36"/>
        <v>0</v>
      </c>
      <c r="G94" s="418"/>
      <c r="H94" s="627" t="s">
        <v>94</v>
      </c>
      <c r="I94" s="603" t="str">
        <f>VLOOKUP(H94,LNG_EBKP!$S$11:$U$733,2)</f>
        <v>Aussenluftversorgung, Fortluftführung</v>
      </c>
      <c r="J94" s="602" t="str">
        <f>VLOOKUP(H94,LNG_EBKP!$S$11:$U$733,3)</f>
        <v>Leitungen zur Aussenluftversorgung und Fortluftführung</v>
      </c>
      <c r="K94" s="344"/>
      <c r="L94" s="344"/>
      <c r="M94" s="345"/>
      <c r="N94" s="546"/>
      <c r="O94" s="525">
        <v>30</v>
      </c>
      <c r="P94" s="727" t="str">
        <f t="shared" si="34"/>
        <v/>
      </c>
      <c r="Q94" s="709"/>
      <c r="R94" s="461"/>
      <c r="S94" s="462"/>
      <c r="T94" s="463"/>
      <c r="U94" s="743"/>
      <c r="V94" s="419" t="e">
        <f>IF(
OR(LEN(R94)&gt;0, LEN(#REF!)&gt;0, LEN(Q94)&gt;0,LEN(S94)&gt;1),
      IF(OR(LEN(M94)=0, LEN(Q94)=0),1,
          IF(OR(AND(LEN(#REF!)&gt;0, LEN(R94)&gt;0 ),LEN(R94)+LEN(#REF!)=0),0,1)
),
0)</f>
        <v>#REF!</v>
      </c>
      <c r="W94" s="419"/>
      <c r="X94" s="419"/>
      <c r="Y94" s="419" t="e">
        <f>IF(OR(LEN(AF94)&gt;0, LEN(#REF!)&gt;1),1, 0)</f>
        <v>#REF!</v>
      </c>
      <c r="Z94" s="419"/>
      <c r="AA94" s="426" t="str">
        <f t="shared" si="30"/>
        <v>D0</v>
      </c>
      <c r="AB94" s="427" t="str">
        <f t="shared" si="23"/>
        <v>Aussenluftversorgung, Fortluftführung</v>
      </c>
      <c r="AC94" s="244" t="str">
        <f t="shared" si="24"/>
        <v/>
      </c>
      <c r="AD94" s="244" t="str">
        <f t="shared" si="25"/>
        <v/>
      </c>
      <c r="AE94" s="143" t="str">
        <f t="shared" si="26"/>
        <v/>
      </c>
      <c r="AF94" s="139" t="str">
        <f t="shared" si="27"/>
        <v/>
      </c>
      <c r="AG94" s="140" t="str">
        <f t="shared" si="28"/>
        <v/>
      </c>
      <c r="AH94" s="140" t="str">
        <f t="shared" si="31"/>
        <v/>
      </c>
      <c r="AI94" s="140" t="str">
        <f t="shared" si="29"/>
        <v/>
      </c>
      <c r="AJ94" s="474"/>
      <c r="AK94" s="756"/>
      <c r="AL94" s="751"/>
      <c r="AM94" s="419" t="e">
        <f t="shared" si="37"/>
        <v>#REF!</v>
      </c>
      <c r="AN94" s="419"/>
      <c r="AO94" s="419"/>
      <c r="AP94" s="419"/>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row>
    <row r="95" spans="1:88" s="227" customFormat="1" ht="41.4" hidden="1">
      <c r="A95" s="221" t="b">
        <f t="shared" si="35"/>
        <v>0</v>
      </c>
      <c r="B95" s="221" t="str">
        <f t="shared" si="32"/>
        <v/>
      </c>
      <c r="C95" s="227" t="str">
        <f>IF(ISNA(LEN(VLOOKUP(H95,B9:B468,1,FALSE)) &gt; 0),"",LEN(VLOOKUP(H95,B9:B468,1,FALSE)) &gt; 0)</f>
        <v/>
      </c>
      <c r="D95" s="227" t="str">
        <f t="shared" si="33"/>
        <v/>
      </c>
      <c r="E95" s="227" t="b">
        <f>IF(ISNA(VLOOKUP(H95,D9:D468,1,FALSE)=H95),FALSE,TRUE)</f>
        <v>0</v>
      </c>
      <c r="F95" s="221">
        <f t="shared" si="36"/>
        <v>0</v>
      </c>
      <c r="G95" s="418"/>
      <c r="H95" s="627" t="s">
        <v>95</v>
      </c>
      <c r="I95" s="603" t="str">
        <f>VLOOKUP(H95,LNG_EBKP!$S$11:$U$733,2)</f>
        <v>Luftaufbereitung</v>
      </c>
      <c r="J95" s="602" t="str">
        <f>VLOOKUP(H95,LNG_EBKP!$S$11:$U$733,3)</f>
        <v>Geräte zur Luftaufbereitung, wie Luftfilter, Luftbefeuchter, Luftkühler, Wärmeübertrager und Monoblöcke</v>
      </c>
      <c r="K95" s="344"/>
      <c r="L95" s="344"/>
      <c r="M95" s="345"/>
      <c r="N95" s="546"/>
      <c r="O95" s="527">
        <v>30</v>
      </c>
      <c r="P95" s="726" t="str">
        <f t="shared" si="34"/>
        <v/>
      </c>
      <c r="Q95" s="708"/>
      <c r="R95" s="461"/>
      <c r="S95" s="462"/>
      <c r="T95" s="463"/>
      <c r="U95" s="743"/>
      <c r="V95" s="419" t="e">
        <f>IF(
OR(LEN(R95)&gt;0, LEN(#REF!)&gt;0, LEN(Q95)&gt;0,LEN(S95)&gt;1),
      IF(OR(LEN(M95)=0, LEN(Q95)=0),1,
          IF(OR(AND(LEN(#REF!)&gt;0, LEN(R95)&gt;0 ),LEN(R95)+LEN(#REF!)=0),0,1)
),
0)</f>
        <v>#REF!</v>
      </c>
      <c r="W95" s="419"/>
      <c r="X95" s="419"/>
      <c r="Y95" s="419" t="e">
        <f>IF(OR(LEN(AF95)&gt;0, LEN(#REF!)&gt;1),1, 0)</f>
        <v>#REF!</v>
      </c>
      <c r="Z95" s="419"/>
      <c r="AA95" s="426" t="str">
        <f t="shared" si="30"/>
        <v>D0</v>
      </c>
      <c r="AB95" s="427" t="str">
        <f t="shared" si="23"/>
        <v>Luftaufbereitung</v>
      </c>
      <c r="AC95" s="244" t="str">
        <f t="shared" si="24"/>
        <v/>
      </c>
      <c r="AD95" s="244" t="str">
        <f t="shared" si="25"/>
        <v/>
      </c>
      <c r="AE95" s="143" t="str">
        <f t="shared" si="26"/>
        <v/>
      </c>
      <c r="AF95" s="139" t="str">
        <f t="shared" si="27"/>
        <v/>
      </c>
      <c r="AG95" s="140" t="str">
        <f t="shared" si="28"/>
        <v/>
      </c>
      <c r="AH95" s="140" t="str">
        <f t="shared" si="31"/>
        <v/>
      </c>
      <c r="AI95" s="140" t="str">
        <f t="shared" si="29"/>
        <v/>
      </c>
      <c r="AJ95" s="474"/>
      <c r="AK95" s="756"/>
      <c r="AL95" s="751"/>
      <c r="AM95" s="419" t="e">
        <f t="shared" si="37"/>
        <v>#REF!</v>
      </c>
      <c r="AN95" s="419"/>
      <c r="AO95" s="419"/>
      <c r="AP95" s="419"/>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row>
    <row r="96" spans="1:88" s="227" customFormat="1" ht="13.8" hidden="1">
      <c r="A96" s="221" t="b">
        <f t="shared" si="35"/>
        <v>0</v>
      </c>
      <c r="B96" s="221" t="str">
        <f t="shared" si="32"/>
        <v/>
      </c>
      <c r="C96" s="227" t="str">
        <f>IF(ISNA(LEN(VLOOKUP(H96,B9:B468,1,FALSE)) &gt; 0),"",LEN(VLOOKUP(H96,B9:B468,1,FALSE)) &gt; 0)</f>
        <v/>
      </c>
      <c r="D96" s="227" t="str">
        <f t="shared" si="33"/>
        <v/>
      </c>
      <c r="E96" s="227" t="b">
        <f>IF(ISNA(VLOOKUP(H96,D9:D468,1,FALSE)=H96),FALSE,TRUE)</f>
        <v>0</v>
      </c>
      <c r="F96" s="221">
        <f t="shared" si="36"/>
        <v>0</v>
      </c>
      <c r="G96" s="418"/>
      <c r="H96" s="627" t="s">
        <v>96</v>
      </c>
      <c r="I96" s="603" t="str">
        <f>VLOOKUP(H96,LNG_EBKP!$S$11:$U$733,2)</f>
        <v>Luftwärmespeicherung</v>
      </c>
      <c r="J96" s="602" t="str">
        <f>VLOOKUP(H96,LNG_EBKP!$S$11:$U$733,3)</f>
        <v>Geräte zur Speicherung von warmer Luft und dgl.</v>
      </c>
      <c r="K96" s="344"/>
      <c r="L96" s="344"/>
      <c r="M96" s="345"/>
      <c r="N96" s="546"/>
      <c r="O96" s="527">
        <v>30</v>
      </c>
      <c r="P96" s="726" t="str">
        <f t="shared" si="34"/>
        <v/>
      </c>
      <c r="Q96" s="708"/>
      <c r="R96" s="461"/>
      <c r="S96" s="462"/>
      <c r="T96" s="463"/>
      <c r="U96" s="743"/>
      <c r="V96" s="419" t="e">
        <f>IF(
OR(LEN(R96)&gt;0, LEN(#REF!)&gt;0, LEN(Q96)&gt;0,LEN(S96)&gt;1),
      IF(OR(LEN(M96)=0, LEN(Q96)=0),1,
          IF(OR(AND(LEN(#REF!)&gt;0, LEN(R96)&gt;0 ),LEN(R96)+LEN(#REF!)=0),0,1)
),
0)</f>
        <v>#REF!</v>
      </c>
      <c r="W96" s="419"/>
      <c r="X96" s="419"/>
      <c r="Y96" s="419" t="e">
        <f>IF(OR(LEN(AF96)&gt;0, LEN(#REF!)&gt;1),1, 0)</f>
        <v>#REF!</v>
      </c>
      <c r="Z96" s="419"/>
      <c r="AA96" s="426" t="str">
        <f t="shared" si="30"/>
        <v>D0</v>
      </c>
      <c r="AB96" s="427" t="str">
        <f t="shared" si="23"/>
        <v>Luftwärmespeicherung</v>
      </c>
      <c r="AC96" s="244" t="str">
        <f t="shared" si="24"/>
        <v/>
      </c>
      <c r="AD96" s="244" t="str">
        <f t="shared" si="25"/>
        <v/>
      </c>
      <c r="AE96" s="143" t="str">
        <f t="shared" si="26"/>
        <v/>
      </c>
      <c r="AF96" s="139" t="str">
        <f t="shared" si="27"/>
        <v/>
      </c>
      <c r="AG96" s="140" t="str">
        <f t="shared" si="28"/>
        <v/>
      </c>
      <c r="AH96" s="140" t="str">
        <f t="shared" si="31"/>
        <v/>
      </c>
      <c r="AI96" s="140" t="str">
        <f t="shared" si="29"/>
        <v/>
      </c>
      <c r="AJ96" s="474"/>
      <c r="AK96" s="756"/>
      <c r="AL96" s="751"/>
      <c r="AM96" s="419" t="e">
        <f t="shared" si="37"/>
        <v>#REF!</v>
      </c>
      <c r="AN96" s="419"/>
      <c r="AO96" s="419"/>
      <c r="AP96" s="419"/>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row>
    <row r="97" spans="1:88" s="227" customFormat="1" ht="27.6" hidden="1">
      <c r="A97" s="221" t="b">
        <f t="shared" si="35"/>
        <v>0</v>
      </c>
      <c r="B97" s="221" t="str">
        <f t="shared" si="32"/>
        <v/>
      </c>
      <c r="C97" s="227" t="str">
        <f>IF(ISNA(LEN(VLOOKUP(H97,B9:B468,1,FALSE)) &gt; 0),"",LEN(VLOOKUP(H97,B9:B468,1,FALSE)) &gt; 0)</f>
        <v/>
      </c>
      <c r="D97" s="227" t="str">
        <f t="shared" si="33"/>
        <v/>
      </c>
      <c r="E97" s="227" t="b">
        <f>IF(ISNA(VLOOKUP(H97,D9:D468,1,FALSE)=H97),FALSE,TRUE)</f>
        <v>0</v>
      </c>
      <c r="F97" s="221">
        <f t="shared" si="36"/>
        <v>0</v>
      </c>
      <c r="G97" s="418"/>
      <c r="H97" s="627" t="s">
        <v>97</v>
      </c>
      <c r="I97" s="603" t="str">
        <f>VLOOKUP(H97,LNG_EBKP!$S$11:$U$733,2)</f>
        <v>Luftverteilung</v>
      </c>
      <c r="J97" s="602" t="str">
        <f>VLOOKUP(H97,LNG_EBKP!$S$11:$U$733,3)</f>
        <v>Leitungen zur Luftverteilung, einschliesslich Apparate, Armaturen und Dämmung</v>
      </c>
      <c r="K97" s="344"/>
      <c r="L97" s="344"/>
      <c r="M97" s="345"/>
      <c r="N97" s="546"/>
      <c r="O97" s="527">
        <v>30</v>
      </c>
      <c r="P97" s="726" t="str">
        <f t="shared" si="34"/>
        <v/>
      </c>
      <c r="Q97" s="708"/>
      <c r="R97" s="461"/>
      <c r="S97" s="462"/>
      <c r="T97" s="463"/>
      <c r="U97" s="743"/>
      <c r="V97" s="419" t="e">
        <f>IF(
OR(LEN(R97)&gt;0, LEN(#REF!)&gt;0, LEN(Q97)&gt;0,LEN(S97)&gt;1),
      IF(OR(LEN(M97)=0, LEN(Q97)=0),1,
          IF(OR(AND(LEN(#REF!)&gt;0, LEN(R97)&gt;0 ),LEN(R97)+LEN(#REF!)=0),0,1)
),
0)</f>
        <v>#REF!</v>
      </c>
      <c r="W97" s="419"/>
      <c r="X97" s="419"/>
      <c r="Y97" s="419" t="e">
        <f>IF(OR(LEN(AF97)&gt;0, LEN(#REF!)&gt;1),1, 0)</f>
        <v>#REF!</v>
      </c>
      <c r="Z97" s="419"/>
      <c r="AA97" s="426" t="str">
        <f t="shared" si="30"/>
        <v>D0</v>
      </c>
      <c r="AB97" s="427" t="str">
        <f t="shared" si="23"/>
        <v>Luftverteilung</v>
      </c>
      <c r="AC97" s="244" t="str">
        <f t="shared" si="24"/>
        <v/>
      </c>
      <c r="AD97" s="244" t="str">
        <f t="shared" si="25"/>
        <v/>
      </c>
      <c r="AE97" s="143" t="str">
        <f t="shared" si="26"/>
        <v/>
      </c>
      <c r="AF97" s="139" t="str">
        <f t="shared" si="27"/>
        <v/>
      </c>
      <c r="AG97" s="140" t="str">
        <f t="shared" si="28"/>
        <v/>
      </c>
      <c r="AH97" s="140" t="str">
        <f t="shared" si="31"/>
        <v/>
      </c>
      <c r="AI97" s="140" t="str">
        <f t="shared" si="29"/>
        <v/>
      </c>
      <c r="AJ97" s="474"/>
      <c r="AK97" s="756"/>
      <c r="AL97" s="751"/>
      <c r="AM97" s="419" t="e">
        <f t="shared" si="37"/>
        <v>#REF!</v>
      </c>
      <c r="AN97" s="419"/>
      <c r="AO97" s="419"/>
      <c r="AP97" s="419"/>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row>
    <row r="98" spans="1:88" s="221" customFormat="1" ht="41.4" hidden="1">
      <c r="A98" s="221" t="b">
        <f t="shared" si="35"/>
        <v>0</v>
      </c>
      <c r="B98" s="221" t="str">
        <f t="shared" si="32"/>
        <v/>
      </c>
      <c r="C98" s="221" t="str">
        <f>IF(ISNA(LEN(VLOOKUP(H98,B9:B468,1,FALSE)) &gt; 0),"",LEN(VLOOKUP(H98,B9:B468,1,FALSE)) &gt; 0)</f>
        <v/>
      </c>
      <c r="D98" s="221" t="str">
        <f t="shared" si="33"/>
        <v/>
      </c>
      <c r="E98" s="221" t="b">
        <f>IF(ISNA(VLOOKUP(H98,D9:D468,1,FALSE)=H98),FALSE,TRUE)</f>
        <v>0</v>
      </c>
      <c r="F98" s="221">
        <f t="shared" si="36"/>
        <v>0</v>
      </c>
      <c r="G98" s="418"/>
      <c r="H98" s="627" t="s">
        <v>98</v>
      </c>
      <c r="I98" s="603" t="str">
        <f>VLOOKUP(H98,LNG_EBKP!$S$11:$U$733,2)</f>
        <v>Luftabgabe</v>
      </c>
      <c r="J98" s="602" t="str">
        <f>VLOOKUP(H98,LNG_EBKP!$S$11:$U$733,3)</f>
        <v>Luftabgabe in Decken, Böden, Wänden und Einzelluftabgabe, einschliesslich Befestigungen, Dämmung und dgl.</v>
      </c>
      <c r="K98" s="344"/>
      <c r="L98" s="344"/>
      <c r="M98" s="345"/>
      <c r="N98" s="546"/>
      <c r="O98" s="525">
        <v>30</v>
      </c>
      <c r="P98" s="727" t="str">
        <f t="shared" si="34"/>
        <v/>
      </c>
      <c r="Q98" s="709"/>
      <c r="R98" s="461"/>
      <c r="S98" s="462"/>
      <c r="T98" s="463"/>
      <c r="U98" s="743"/>
      <c r="V98" s="419" t="e">
        <f>IF(
OR(LEN(R98)&gt;0, LEN(#REF!)&gt;0, LEN(Q98)&gt;0,LEN(S98)&gt;1),
      IF(OR(LEN(M98)=0, LEN(Q98)=0),1,
          IF(OR(AND(LEN(#REF!)&gt;0, LEN(R98)&gt;0 ),LEN(R98)+LEN(#REF!)=0),0,1)
),
0)</f>
        <v>#REF!</v>
      </c>
      <c r="W98" s="419"/>
      <c r="X98" s="419"/>
      <c r="Y98" s="419" t="e">
        <f>IF(OR(LEN(AF98)&gt;0, LEN(#REF!)&gt;1),1, 0)</f>
        <v>#REF!</v>
      </c>
      <c r="Z98" s="419"/>
      <c r="AA98" s="426" t="str">
        <f t="shared" si="30"/>
        <v>D0</v>
      </c>
      <c r="AB98" s="427" t="str">
        <f t="shared" si="23"/>
        <v>Luftabgabe</v>
      </c>
      <c r="AC98" s="244" t="str">
        <f t="shared" si="24"/>
        <v/>
      </c>
      <c r="AD98" s="244" t="str">
        <f t="shared" si="25"/>
        <v/>
      </c>
      <c r="AE98" s="143" t="str">
        <f t="shared" si="26"/>
        <v/>
      </c>
      <c r="AF98" s="139" t="str">
        <f t="shared" si="27"/>
        <v/>
      </c>
      <c r="AG98" s="140" t="str">
        <f t="shared" si="28"/>
        <v/>
      </c>
      <c r="AH98" s="140" t="str">
        <f t="shared" si="31"/>
        <v/>
      </c>
      <c r="AI98" s="140" t="str">
        <f t="shared" si="29"/>
        <v/>
      </c>
      <c r="AJ98" s="474"/>
      <c r="AK98" s="756"/>
      <c r="AL98" s="751"/>
      <c r="AM98" s="419" t="e">
        <f t="shared" si="37"/>
        <v>#REF!</v>
      </c>
      <c r="AN98" s="419"/>
      <c r="AO98" s="419"/>
      <c r="AP98" s="419"/>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row>
    <row r="99" spans="1:88" s="227" customFormat="1" ht="13.8" hidden="1">
      <c r="A99" s="221" t="b">
        <f t="shared" si="35"/>
        <v>0</v>
      </c>
      <c r="B99" s="221" t="str">
        <f t="shared" si="32"/>
        <v/>
      </c>
      <c r="C99" s="227" t="str">
        <f>IF(ISNA(LEN(VLOOKUP(H99,B9:B468,1,FALSE)) &gt; 0),"",LEN(VLOOKUP(H99,B9:B468,1,FALSE)) &gt; 0)</f>
        <v/>
      </c>
      <c r="D99" s="227" t="str">
        <f t="shared" si="33"/>
        <v/>
      </c>
      <c r="E99" s="227" t="b">
        <f>IF(ISNA(VLOOKUP(H99,D9:D468,1,FALSE)=H99),FALSE,TRUE)</f>
        <v>0</v>
      </c>
      <c r="F99" s="221">
        <f t="shared" si="36"/>
        <v>0</v>
      </c>
      <c r="G99" s="418"/>
      <c r="H99" s="627" t="s">
        <v>99</v>
      </c>
      <c r="I99" s="603" t="str">
        <f>VLOOKUP(H99,LNG_EBKP!$S$11:$U$733,2)</f>
        <v>Luft: Investitionsanteil</v>
      </c>
      <c r="J99" s="602" t="str">
        <f>VLOOKUP(H99,LNG_EBKP!$S$11:$U$733,3)</f>
        <v>Investitionsanteil bei Lüftung</v>
      </c>
      <c r="K99" s="344"/>
      <c r="L99" s="344"/>
      <c r="M99" s="345"/>
      <c r="N99" s="546"/>
      <c r="O99" s="527">
        <v>30</v>
      </c>
      <c r="P99" s="726" t="str">
        <f t="shared" si="34"/>
        <v/>
      </c>
      <c r="Q99" s="708"/>
      <c r="R99" s="461"/>
      <c r="S99" s="462"/>
      <c r="T99" s="463"/>
      <c r="U99" s="743"/>
      <c r="V99" s="419" t="e">
        <f>IF(
OR(LEN(R99)&gt;0, LEN(#REF!)&gt;0, LEN(Q99)&gt;0,LEN(S99)&gt;1),
      IF(OR(LEN(M99)=0, LEN(Q99)=0),1,
          IF(OR(AND(LEN(#REF!)&gt;0, LEN(R99)&gt;0 ),LEN(R99)+LEN(#REF!)=0),0,1)
),
0)</f>
        <v>#REF!</v>
      </c>
      <c r="W99" s="419"/>
      <c r="X99" s="419"/>
      <c r="Y99" s="419" t="e">
        <f>IF(OR(LEN(AF99)&gt;0, LEN(#REF!)&gt;1),1, 0)</f>
        <v>#REF!</v>
      </c>
      <c r="Z99" s="419"/>
      <c r="AA99" s="426" t="str">
        <f t="shared" si="30"/>
        <v>D0</v>
      </c>
      <c r="AB99" s="427" t="str">
        <f t="shared" si="23"/>
        <v>Luft: Investitionsanteil</v>
      </c>
      <c r="AC99" s="244" t="str">
        <f t="shared" si="24"/>
        <v/>
      </c>
      <c r="AD99" s="244" t="str">
        <f t="shared" si="25"/>
        <v/>
      </c>
      <c r="AE99" s="143" t="str">
        <f t="shared" si="26"/>
        <v/>
      </c>
      <c r="AF99" s="139" t="str">
        <f t="shared" si="27"/>
        <v/>
      </c>
      <c r="AG99" s="140" t="str">
        <f t="shared" si="28"/>
        <v/>
      </c>
      <c r="AH99" s="140" t="str">
        <f t="shared" si="31"/>
        <v/>
      </c>
      <c r="AI99" s="140" t="str">
        <f t="shared" si="29"/>
        <v/>
      </c>
      <c r="AJ99" s="474"/>
      <c r="AK99" s="756"/>
      <c r="AL99" s="751"/>
      <c r="AM99" s="419" t="e">
        <f t="shared" si="37"/>
        <v>#REF!</v>
      </c>
      <c r="AN99" s="419"/>
      <c r="AO99" s="419"/>
      <c r="AP99" s="419"/>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row>
    <row r="100" spans="1:88" s="227" customFormat="1" ht="13.8" hidden="1">
      <c r="A100" s="221" t="b">
        <f t="shared" si="35"/>
        <v>0</v>
      </c>
      <c r="B100" s="221" t="str">
        <f t="shared" si="32"/>
        <v/>
      </c>
      <c r="C100" s="227" t="str">
        <f>IF(ISNA(LEN(VLOOKUP(H100,B9:B468,1,FALSE)) &gt; 0),"",LEN(VLOOKUP(H100,B9:B468,1,FALSE)) &gt; 0)</f>
        <v/>
      </c>
      <c r="D100" s="227" t="str">
        <f t="shared" si="33"/>
        <v/>
      </c>
      <c r="E100" s="227" t="b">
        <f>IF(ISNA(VLOOKUP(H100,D9:D468,1,FALSE)=H100),FALSE,TRUE)</f>
        <v>0</v>
      </c>
      <c r="F100" s="221">
        <f t="shared" si="36"/>
        <v>0</v>
      </c>
      <c r="G100" s="418"/>
      <c r="H100" s="626" t="s">
        <v>100</v>
      </c>
      <c r="I100" s="601" t="str">
        <f>VLOOKUP(H100,LNG_EBKP!$S$11:$U$733,2)</f>
        <v>Wassertechnische Anlage</v>
      </c>
      <c r="J100" s="602" t="str">
        <f>VLOOKUP(H100,LNG_EBKP!$S$11:$U$733,3)</f>
        <v>Anlagen zur Versorgung mit Wasser</v>
      </c>
      <c r="K100" s="344"/>
      <c r="L100" s="344"/>
      <c r="M100" s="345"/>
      <c r="N100" s="546"/>
      <c r="O100" s="527">
        <v>30</v>
      </c>
      <c r="P100" s="726" t="str">
        <f t="shared" si="34"/>
        <v/>
      </c>
      <c r="Q100" s="708"/>
      <c r="R100" s="461"/>
      <c r="S100" s="462"/>
      <c r="T100" s="463"/>
      <c r="U100" s="743"/>
      <c r="V100" s="419" t="e">
        <f>IF(
OR(LEN(R100)&gt;0, LEN(#REF!)&gt;0, LEN(Q100)&gt;0,LEN(S100)&gt;1),
      IF(OR(LEN(M100)=0, LEN(Q100)=0),1,
          IF(OR(AND(LEN(#REF!)&gt;0, LEN(R100)&gt;0 ),LEN(R100)+LEN(#REF!)=0),0,1)
),
0)</f>
        <v>#REF!</v>
      </c>
      <c r="W100" s="419"/>
      <c r="X100" s="419"/>
      <c r="Y100" s="419" t="e">
        <f>IF(OR(LEN(AF100)&gt;0, LEN(#REF!)&gt;1),1, 0)</f>
        <v>#REF!</v>
      </c>
      <c r="Z100" s="419"/>
      <c r="AA100" s="426" t="str">
        <f t="shared" si="30"/>
        <v>D0</v>
      </c>
      <c r="AB100" s="427" t="str">
        <f t="shared" si="23"/>
        <v>Wassertechnische Anlage</v>
      </c>
      <c r="AC100" s="244" t="str">
        <f t="shared" si="24"/>
        <v/>
      </c>
      <c r="AD100" s="244" t="str">
        <f t="shared" si="25"/>
        <v/>
      </c>
      <c r="AE100" s="143" t="str">
        <f t="shared" si="26"/>
        <v/>
      </c>
      <c r="AF100" s="139" t="str">
        <f t="shared" si="27"/>
        <v/>
      </c>
      <c r="AG100" s="140" t="str">
        <f t="shared" si="28"/>
        <v/>
      </c>
      <c r="AH100" s="140" t="str">
        <f t="shared" si="31"/>
        <v/>
      </c>
      <c r="AI100" s="140" t="str">
        <f t="shared" si="29"/>
        <v/>
      </c>
      <c r="AJ100" s="474"/>
      <c r="AK100" s="756"/>
      <c r="AL100" s="751"/>
      <c r="AM100" s="419" t="e">
        <f t="shared" si="37"/>
        <v>#REF!</v>
      </c>
      <c r="AN100" s="419"/>
      <c r="AO100" s="419"/>
      <c r="AP100" s="419"/>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row>
    <row r="101" spans="1:88" s="227" customFormat="1" ht="27.6" hidden="1">
      <c r="A101" s="221" t="b">
        <f t="shared" si="35"/>
        <v>0</v>
      </c>
      <c r="B101" s="221" t="str">
        <f t="shared" si="32"/>
        <v/>
      </c>
      <c r="C101" s="227" t="str">
        <f>IF(ISNA(LEN(VLOOKUP(H101,B9:B468,1,FALSE)) &gt; 0),"",LEN(VLOOKUP(H101,B9:B468,1,FALSE)) &gt; 0)</f>
        <v/>
      </c>
      <c r="D101" s="227" t="str">
        <f t="shared" si="33"/>
        <v/>
      </c>
      <c r="E101" s="227" t="b">
        <f>IF(ISNA(VLOOKUP(H101,D9:D468,1,FALSE)=H101),FALSE,TRUE)</f>
        <v>0</v>
      </c>
      <c r="F101" s="221">
        <f t="shared" si="36"/>
        <v>0</v>
      </c>
      <c r="G101" s="418"/>
      <c r="H101" s="627" t="s">
        <v>101</v>
      </c>
      <c r="I101" s="603" t="str">
        <f>VLOOKUP(H101,LNG_EBKP!$S$11:$U$733,2)</f>
        <v>Wasserversorgung</v>
      </c>
      <c r="J101" s="602" t="str">
        <f>VLOOKUP(H101,LNG_EBKP!$S$11:$U$733,3)</f>
        <v>Ab Hausanschluss bis Wasserbehandlung oder Verteilung</v>
      </c>
      <c r="K101" s="344"/>
      <c r="L101" s="344"/>
      <c r="M101" s="345"/>
      <c r="N101" s="546"/>
      <c r="O101" s="527">
        <v>30</v>
      </c>
      <c r="P101" s="726" t="str">
        <f t="shared" si="34"/>
        <v/>
      </c>
      <c r="Q101" s="708"/>
      <c r="R101" s="461"/>
      <c r="S101" s="462"/>
      <c r="T101" s="463"/>
      <c r="U101" s="743"/>
      <c r="V101" s="419" t="e">
        <f>IF(
OR(LEN(R101)&gt;0, LEN(#REF!)&gt;0, LEN(Q101)&gt;0,LEN(S101)&gt;1),
      IF(OR(LEN(M101)=0, LEN(Q101)=0),1,
          IF(OR(AND(LEN(#REF!)&gt;0, LEN(R101)&gt;0 ),LEN(R101)+LEN(#REF!)=0),0,1)
),
0)</f>
        <v>#REF!</v>
      </c>
      <c r="W101" s="419"/>
      <c r="X101" s="419"/>
      <c r="Y101" s="419" t="e">
        <f>IF(OR(LEN(AF101)&gt;0, LEN(#REF!)&gt;1),1, 0)</f>
        <v>#REF!</v>
      </c>
      <c r="Z101" s="419"/>
      <c r="AA101" s="426" t="str">
        <f t="shared" si="30"/>
        <v>D0</v>
      </c>
      <c r="AB101" s="427" t="str">
        <f t="shared" si="23"/>
        <v>Wasserversorgung</v>
      </c>
      <c r="AC101" s="244" t="str">
        <f t="shared" si="24"/>
        <v/>
      </c>
      <c r="AD101" s="244" t="str">
        <f t="shared" si="25"/>
        <v/>
      </c>
      <c r="AE101" s="143" t="str">
        <f t="shared" si="26"/>
        <v/>
      </c>
      <c r="AF101" s="139" t="str">
        <f t="shared" si="27"/>
        <v/>
      </c>
      <c r="AG101" s="140" t="str">
        <f t="shared" si="28"/>
        <v/>
      </c>
      <c r="AH101" s="140" t="str">
        <f t="shared" si="31"/>
        <v/>
      </c>
      <c r="AI101" s="140" t="str">
        <f t="shared" si="29"/>
        <v/>
      </c>
      <c r="AJ101" s="474"/>
      <c r="AK101" s="756"/>
      <c r="AL101" s="751"/>
      <c r="AM101" s="419" t="e">
        <f t="shared" si="37"/>
        <v>#REF!</v>
      </c>
      <c r="AN101" s="419"/>
      <c r="AO101" s="419"/>
      <c r="AP101" s="419"/>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row>
    <row r="102" spans="1:88" s="221" customFormat="1" ht="13.8" hidden="1">
      <c r="A102" s="221" t="b">
        <f t="shared" si="35"/>
        <v>0</v>
      </c>
      <c r="B102" s="221" t="str">
        <f t="shared" si="32"/>
        <v/>
      </c>
      <c r="C102" s="221" t="str">
        <f>IF(ISNA(LEN(VLOOKUP(H102,B9:B468,1,FALSE)) &gt; 0),"",LEN(VLOOKUP(H102,B9:B468,1,FALSE)) &gt; 0)</f>
        <v/>
      </c>
      <c r="D102" s="221" t="str">
        <f t="shared" si="33"/>
        <v/>
      </c>
      <c r="E102" s="221" t="b">
        <f>IF(ISNA(VLOOKUP(H102,D9:D468,1,FALSE)=H102),FALSE,TRUE)</f>
        <v>0</v>
      </c>
      <c r="F102" s="221">
        <f t="shared" si="36"/>
        <v>0</v>
      </c>
      <c r="G102" s="418"/>
      <c r="H102" s="627" t="s">
        <v>102</v>
      </c>
      <c r="I102" s="603" t="str">
        <f>VLOOKUP(H102,LNG_EBKP!$S$11:$U$733,2)</f>
        <v>Wasserbehandlung</v>
      </c>
      <c r="J102" s="602" t="str">
        <f>VLOOKUP(H102,LNG_EBKP!$S$11:$U$733,3)</f>
        <v>Aufbereitungsanlagen für Trink- und Brauchwasser</v>
      </c>
      <c r="K102" s="344"/>
      <c r="L102" s="344"/>
      <c r="M102" s="345"/>
      <c r="N102" s="546"/>
      <c r="O102" s="526">
        <v>30</v>
      </c>
      <c r="P102" s="727" t="str">
        <f t="shared" si="34"/>
        <v/>
      </c>
      <c r="Q102" s="709"/>
      <c r="R102" s="461"/>
      <c r="S102" s="462"/>
      <c r="T102" s="463"/>
      <c r="U102" s="743"/>
      <c r="V102" s="419" t="e">
        <f>IF(
OR(LEN(R102)&gt;0, LEN(#REF!)&gt;0, LEN(Q102)&gt;0,LEN(S102)&gt;1),
      IF(OR(LEN(M102)=0, LEN(Q102)=0),1,
          IF(OR(AND(LEN(#REF!)&gt;0, LEN(R102)&gt;0 ),LEN(R102)+LEN(#REF!)=0),0,1)
),
0)</f>
        <v>#REF!</v>
      </c>
      <c r="W102" s="419"/>
      <c r="X102" s="419"/>
      <c r="Y102" s="419" t="e">
        <f>IF(OR(LEN(AF102)&gt;0, LEN(#REF!)&gt;1),1, 0)</f>
        <v>#REF!</v>
      </c>
      <c r="Z102" s="419"/>
      <c r="AA102" s="426" t="str">
        <f t="shared" si="30"/>
        <v>D0</v>
      </c>
      <c r="AB102" s="427" t="str">
        <f t="shared" si="23"/>
        <v>Wasserbehandlung</v>
      </c>
      <c r="AC102" s="244" t="str">
        <f t="shared" si="24"/>
        <v/>
      </c>
      <c r="AD102" s="244" t="str">
        <f t="shared" si="25"/>
        <v/>
      </c>
      <c r="AE102" s="143" t="str">
        <f t="shared" si="26"/>
        <v/>
      </c>
      <c r="AF102" s="139" t="str">
        <f t="shared" si="27"/>
        <v/>
      </c>
      <c r="AG102" s="140" t="str">
        <f t="shared" si="28"/>
        <v/>
      </c>
      <c r="AH102" s="140" t="str">
        <f t="shared" si="31"/>
        <v/>
      </c>
      <c r="AI102" s="140" t="str">
        <f t="shared" si="29"/>
        <v/>
      </c>
      <c r="AJ102" s="474"/>
      <c r="AK102" s="756"/>
      <c r="AL102" s="751"/>
      <c r="AM102" s="419" t="e">
        <f t="shared" si="37"/>
        <v>#REF!</v>
      </c>
      <c r="AN102" s="419"/>
      <c r="AO102" s="419"/>
      <c r="AP102" s="419"/>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row>
    <row r="103" spans="1:88" s="221" customFormat="1" ht="27.6" hidden="1">
      <c r="A103" s="221" t="b">
        <f t="shared" si="35"/>
        <v>0</v>
      </c>
      <c r="B103" s="221" t="str">
        <f t="shared" si="32"/>
        <v/>
      </c>
      <c r="C103" s="221" t="str">
        <f>IF(ISNA(LEN(VLOOKUP(H103,B9:B468,1,FALSE)) &gt; 0),"",LEN(VLOOKUP(H103,B9:B468,1,FALSE)) &gt; 0)</f>
        <v/>
      </c>
      <c r="D103" s="221" t="str">
        <f t="shared" si="33"/>
        <v/>
      </c>
      <c r="E103" s="221" t="b">
        <f>IF(ISNA(VLOOKUP(H103,D9:D468,1,FALSE)=H103),FALSE,TRUE)</f>
        <v>0</v>
      </c>
      <c r="F103" s="221">
        <f t="shared" si="36"/>
        <v>0</v>
      </c>
      <c r="G103" s="418"/>
      <c r="H103" s="627" t="s">
        <v>103</v>
      </c>
      <c r="I103" s="603" t="str">
        <f>VLOOKUP(H103,LNG_EBKP!$S$11:$U$733,2)</f>
        <v>Wasserspeicher</v>
      </c>
      <c r="J103" s="602" t="str">
        <f>VLOOKUP(H103,LNG_EBKP!$S$11:$U$733,3)</f>
        <v>Frischwasserstation, Wassertank zur Versorgung und dgl.</v>
      </c>
      <c r="K103" s="344"/>
      <c r="L103" s="344"/>
      <c r="M103" s="345"/>
      <c r="N103" s="546"/>
      <c r="O103" s="525">
        <v>30</v>
      </c>
      <c r="P103" s="727" t="str">
        <f t="shared" si="34"/>
        <v/>
      </c>
      <c r="Q103" s="709"/>
      <c r="R103" s="461"/>
      <c r="S103" s="462"/>
      <c r="T103" s="463"/>
      <c r="U103" s="743"/>
      <c r="V103" s="419" t="e">
        <f>IF(
OR(LEN(R103)&gt;0, LEN(#REF!)&gt;0, LEN(Q103)&gt;0,LEN(S103)&gt;1),
      IF(OR(LEN(M103)=0, LEN(Q103)=0),1,
          IF(OR(AND(LEN(#REF!)&gt;0, LEN(R103)&gt;0 ),LEN(R103)+LEN(#REF!)=0),0,1)
),
0)</f>
        <v>#REF!</v>
      </c>
      <c r="W103" s="419"/>
      <c r="X103" s="419"/>
      <c r="Y103" s="419" t="e">
        <f>IF(OR(LEN(AF103)&gt;0, LEN(#REF!)&gt;1),1, 0)</f>
        <v>#REF!</v>
      </c>
      <c r="Z103" s="419"/>
      <c r="AA103" s="426" t="str">
        <f t="shared" si="30"/>
        <v>D0</v>
      </c>
      <c r="AB103" s="427" t="str">
        <f t="shared" si="23"/>
        <v>Wasserspeicher</v>
      </c>
      <c r="AC103" s="244" t="str">
        <f t="shared" si="24"/>
        <v/>
      </c>
      <c r="AD103" s="244" t="str">
        <f t="shared" si="25"/>
        <v/>
      </c>
      <c r="AE103" s="143" t="str">
        <f t="shared" si="26"/>
        <v/>
      </c>
      <c r="AF103" s="139" t="str">
        <f t="shared" si="27"/>
        <v/>
      </c>
      <c r="AG103" s="140" t="str">
        <f t="shared" si="28"/>
        <v/>
      </c>
      <c r="AH103" s="140" t="str">
        <f t="shared" si="31"/>
        <v/>
      </c>
      <c r="AI103" s="140" t="str">
        <f t="shared" si="29"/>
        <v/>
      </c>
      <c r="AJ103" s="474"/>
      <c r="AK103" s="756"/>
      <c r="AL103" s="751"/>
      <c r="AM103" s="419" t="e">
        <f t="shared" si="37"/>
        <v>#REF!</v>
      </c>
      <c r="AN103" s="419"/>
      <c r="AO103" s="419"/>
      <c r="AP103" s="419"/>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row>
    <row r="104" spans="1:88" s="227" customFormat="1" ht="27.6" hidden="1">
      <c r="A104" s="221" t="b">
        <f t="shared" si="35"/>
        <v>0</v>
      </c>
      <c r="B104" s="221" t="str">
        <f t="shared" si="32"/>
        <v/>
      </c>
      <c r="C104" s="227" t="str">
        <f>IF(ISNA(LEN(VLOOKUP(H104,B9:B468,1,FALSE)) &gt; 0),"",LEN(VLOOKUP(H104,B9:B468,1,FALSE)) &gt; 0)</f>
        <v/>
      </c>
      <c r="D104" s="227" t="str">
        <f t="shared" si="33"/>
        <v/>
      </c>
      <c r="E104" s="227" t="b">
        <f>IF(ISNA(VLOOKUP(H104,D9:D468,1,FALSE)=H104),FALSE,TRUE)</f>
        <v>0</v>
      </c>
      <c r="F104" s="221">
        <f t="shared" si="36"/>
        <v>0</v>
      </c>
      <c r="G104" s="418"/>
      <c r="H104" s="627" t="s">
        <v>104</v>
      </c>
      <c r="I104" s="603" t="str">
        <f>VLOOKUP(H104,LNG_EBKP!$S$11:$U$733,2)</f>
        <v>Wasserverteilung</v>
      </c>
      <c r="J104" s="602" t="str">
        <f>VLOOKUP(H104,LNG_EBKP!$S$11:$U$733,3)</f>
        <v>Leitungen für Kalt- und Warmwasser, Ventile, Messgeräte, Dämmung und dgl.</v>
      </c>
      <c r="K104" s="344"/>
      <c r="L104" s="344"/>
      <c r="M104" s="345"/>
      <c r="N104" s="546"/>
      <c r="O104" s="527">
        <v>30</v>
      </c>
      <c r="P104" s="726" t="str">
        <f t="shared" si="34"/>
        <v/>
      </c>
      <c r="Q104" s="708"/>
      <c r="R104" s="461"/>
      <c r="S104" s="462"/>
      <c r="T104" s="463"/>
      <c r="U104" s="743"/>
      <c r="V104" s="419" t="e">
        <f>IF(
OR(LEN(R104)&gt;0, LEN(#REF!)&gt;0, LEN(Q104)&gt;0,LEN(S104)&gt;1),
      IF(OR(LEN(M104)=0, LEN(Q104)=0),1,
          IF(OR(AND(LEN(#REF!)&gt;0, LEN(R104)&gt;0 ),LEN(R104)+LEN(#REF!)=0),0,1)
),
0)</f>
        <v>#REF!</v>
      </c>
      <c r="W104" s="419"/>
      <c r="X104" s="419"/>
      <c r="Y104" s="419" t="e">
        <f>IF(OR(LEN(AF104)&gt;0, LEN(#REF!)&gt;1),1, 0)</f>
        <v>#REF!</v>
      </c>
      <c r="Z104" s="419"/>
      <c r="AA104" s="426" t="str">
        <f t="shared" si="30"/>
        <v>D0</v>
      </c>
      <c r="AB104" s="427" t="str">
        <f t="shared" si="23"/>
        <v>Wasserverteilung</v>
      </c>
      <c r="AC104" s="244" t="str">
        <f t="shared" si="24"/>
        <v/>
      </c>
      <c r="AD104" s="244" t="str">
        <f t="shared" si="25"/>
        <v/>
      </c>
      <c r="AE104" s="143" t="str">
        <f t="shared" si="26"/>
        <v/>
      </c>
      <c r="AF104" s="139" t="str">
        <f t="shared" si="27"/>
        <v/>
      </c>
      <c r="AG104" s="140" t="str">
        <f t="shared" si="28"/>
        <v/>
      </c>
      <c r="AH104" s="140" t="str">
        <f t="shared" si="31"/>
        <v/>
      </c>
      <c r="AI104" s="140" t="str">
        <f t="shared" si="29"/>
        <v/>
      </c>
      <c r="AJ104" s="474"/>
      <c r="AK104" s="756"/>
      <c r="AL104" s="751"/>
      <c r="AM104" s="419" t="e">
        <f t="shared" si="37"/>
        <v>#REF!</v>
      </c>
      <c r="AN104" s="419"/>
      <c r="AO104" s="419"/>
      <c r="AP104" s="419"/>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row>
    <row r="105" spans="1:88" s="221" customFormat="1" ht="27.6" hidden="1">
      <c r="A105" s="221" t="b">
        <f t="shared" si="35"/>
        <v>0</v>
      </c>
      <c r="B105" s="221" t="str">
        <f t="shared" si="32"/>
        <v/>
      </c>
      <c r="C105" s="221" t="str">
        <f>IF(ISNA(LEN(VLOOKUP(H105,B9:B468,1,FALSE)) &gt; 0),"",LEN(VLOOKUP(H105,B9:B468,1,FALSE)) &gt; 0)</f>
        <v/>
      </c>
      <c r="D105" s="221" t="str">
        <f t="shared" si="33"/>
        <v/>
      </c>
      <c r="E105" s="221" t="b">
        <f>IF(ISNA(VLOOKUP(H105,D9:D468,1,FALSE)=H105),FALSE,TRUE)</f>
        <v>0</v>
      </c>
      <c r="F105" s="221">
        <f t="shared" si="36"/>
        <v>0</v>
      </c>
      <c r="G105" s="418"/>
      <c r="H105" s="627" t="s">
        <v>105</v>
      </c>
      <c r="I105" s="603" t="str">
        <f>VLOOKUP(H105,LNG_EBKP!$S$11:$U$733,2)</f>
        <v>Wasser: Armatur, Apparat</v>
      </c>
      <c r="J105" s="602" t="str">
        <f>VLOOKUP(H105,LNG_EBKP!$S$11:$U$733,3)</f>
        <v>Armaturen und Apparate wie Duschen, WC, Lavabos und dgl. (ohne Elektrogeräte)</v>
      </c>
      <c r="K105" s="344"/>
      <c r="L105" s="344"/>
      <c r="M105" s="345"/>
      <c r="N105" s="546"/>
      <c r="O105" s="525">
        <v>30</v>
      </c>
      <c r="P105" s="727" t="str">
        <f t="shared" si="34"/>
        <v/>
      </c>
      <c r="Q105" s="709"/>
      <c r="R105" s="461"/>
      <c r="S105" s="462"/>
      <c r="T105" s="463"/>
      <c r="U105" s="743"/>
      <c r="V105" s="419" t="e">
        <f>IF(
OR(LEN(R105)&gt;0, LEN(#REF!)&gt;0, LEN(Q105)&gt;0,LEN(S105)&gt;1),
      IF(OR(LEN(M105)=0, LEN(Q105)=0),1,
          IF(OR(AND(LEN(#REF!)&gt;0, LEN(R105)&gt;0 ),LEN(R105)+LEN(#REF!)=0),0,1)
),
0)</f>
        <v>#REF!</v>
      </c>
      <c r="W105" s="419"/>
      <c r="X105" s="419"/>
      <c r="Y105" s="419" t="e">
        <f>IF(OR(LEN(AF105)&gt;0, LEN(#REF!)&gt;1),1, 0)</f>
        <v>#REF!</v>
      </c>
      <c r="Z105" s="419"/>
      <c r="AA105" s="426" t="str">
        <f t="shared" si="30"/>
        <v>D0</v>
      </c>
      <c r="AB105" s="427" t="str">
        <f t="shared" si="23"/>
        <v>Wasser: Armatur, Apparat</v>
      </c>
      <c r="AC105" s="244" t="str">
        <f t="shared" si="24"/>
        <v/>
      </c>
      <c r="AD105" s="244" t="str">
        <f t="shared" si="25"/>
        <v/>
      </c>
      <c r="AE105" s="143" t="str">
        <f t="shared" si="26"/>
        <v/>
      </c>
      <c r="AF105" s="139" t="str">
        <f t="shared" si="27"/>
        <v/>
      </c>
      <c r="AG105" s="140" t="str">
        <f t="shared" si="28"/>
        <v/>
      </c>
      <c r="AH105" s="140" t="str">
        <f t="shared" si="31"/>
        <v/>
      </c>
      <c r="AI105" s="140" t="str">
        <f t="shared" si="29"/>
        <v/>
      </c>
      <c r="AJ105" s="474"/>
      <c r="AK105" s="756"/>
      <c r="AL105" s="751"/>
      <c r="AM105" s="419" t="e">
        <f t="shared" si="37"/>
        <v>#REF!</v>
      </c>
      <c r="AN105" s="419"/>
      <c r="AO105" s="419"/>
      <c r="AP105" s="419"/>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row>
    <row r="106" spans="1:88" s="227" customFormat="1" ht="13.8" hidden="1">
      <c r="A106" s="221" t="b">
        <f t="shared" si="35"/>
        <v>0</v>
      </c>
      <c r="B106" s="221" t="str">
        <f t="shared" si="32"/>
        <v/>
      </c>
      <c r="C106" s="227" t="str">
        <f>IF(ISNA(LEN(VLOOKUP(H106,B9:B468,1,FALSE)) &gt; 0),"",LEN(VLOOKUP(H106,B9:B468,1,FALSE)) &gt; 0)</f>
        <v/>
      </c>
      <c r="D106" s="227" t="str">
        <f t="shared" si="33"/>
        <v/>
      </c>
      <c r="E106" s="227" t="b">
        <f>IF(ISNA(VLOOKUP(H106,D9:D468,1,FALSE)=H106),FALSE,TRUE)</f>
        <v>0</v>
      </c>
      <c r="F106" s="221">
        <f t="shared" si="36"/>
        <v>0</v>
      </c>
      <c r="G106" s="418"/>
      <c r="H106" s="627" t="s">
        <v>106</v>
      </c>
      <c r="I106" s="603" t="str">
        <f>VLOOKUP(H106,LNG_EBKP!$S$11:$U$733,2)</f>
        <v>Wasser: Installationselement</v>
      </c>
      <c r="J106" s="602" t="str">
        <f>VLOOKUP(H106,LNG_EBKP!$S$11:$U$733,3)</f>
        <v>Selbsttragende, vormontierte Vorwandelemente</v>
      </c>
      <c r="K106" s="344"/>
      <c r="L106" s="344"/>
      <c r="M106" s="345"/>
      <c r="N106" s="546"/>
      <c r="O106" s="527">
        <v>30</v>
      </c>
      <c r="P106" s="726" t="str">
        <f t="shared" si="34"/>
        <v/>
      </c>
      <c r="Q106" s="708"/>
      <c r="R106" s="461"/>
      <c r="S106" s="462"/>
      <c r="T106" s="463"/>
      <c r="U106" s="743"/>
      <c r="V106" s="419" t="e">
        <f>IF(
OR(LEN(R106)&gt;0, LEN(#REF!)&gt;0, LEN(Q106)&gt;0,LEN(S106)&gt;1),
      IF(OR(LEN(M106)=0, LEN(Q106)=0),1,
          IF(OR(AND(LEN(#REF!)&gt;0, LEN(R106)&gt;0 ),LEN(R106)+LEN(#REF!)=0),0,1)
),
0)</f>
        <v>#REF!</v>
      </c>
      <c r="W106" s="419"/>
      <c r="X106" s="419"/>
      <c r="Y106" s="419" t="e">
        <f>IF(OR(LEN(AF106)&gt;0, LEN(#REF!)&gt;1),1, 0)</f>
        <v>#REF!</v>
      </c>
      <c r="Z106" s="419"/>
      <c r="AA106" s="426" t="str">
        <f t="shared" si="30"/>
        <v>D0</v>
      </c>
      <c r="AB106" s="427" t="str">
        <f t="shared" ref="AB106:AB137" si="38">IF(ISBLANK(AA106),"",IF(ISBLANK(I106), "", I106))</f>
        <v>Wasser: Installationselement</v>
      </c>
      <c r="AC106" s="244" t="str">
        <f t="shared" si="24"/>
        <v/>
      </c>
      <c r="AD106" s="244" t="str">
        <f t="shared" si="25"/>
        <v/>
      </c>
      <c r="AE106" s="143" t="str">
        <f t="shared" si="26"/>
        <v/>
      </c>
      <c r="AF106" s="139" t="str">
        <f t="shared" si="27"/>
        <v/>
      </c>
      <c r="AG106" s="140" t="str">
        <f t="shared" si="28"/>
        <v/>
      </c>
      <c r="AH106" s="140" t="str">
        <f t="shared" si="31"/>
        <v/>
      </c>
      <c r="AI106" s="140" t="str">
        <f t="shared" si="29"/>
        <v/>
      </c>
      <c r="AJ106" s="474"/>
      <c r="AK106" s="756"/>
      <c r="AL106" s="751"/>
      <c r="AM106" s="419" t="e">
        <f t="shared" si="37"/>
        <v>#REF!</v>
      </c>
      <c r="AN106" s="419"/>
      <c r="AO106" s="419"/>
      <c r="AP106" s="419"/>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row>
    <row r="107" spans="1:88" s="221" customFormat="1" ht="13.8" hidden="1">
      <c r="A107" s="221" t="b">
        <f t="shared" si="35"/>
        <v>0</v>
      </c>
      <c r="B107" s="221" t="str">
        <f t="shared" si="32"/>
        <v/>
      </c>
      <c r="C107" s="221" t="str">
        <f>IF(ISNA(LEN(VLOOKUP(H107,B9:B468,1,FALSE)) &gt; 0),"",LEN(VLOOKUP(H107,B9:B468,1,FALSE)) &gt; 0)</f>
        <v/>
      </c>
      <c r="D107" s="221" t="str">
        <f t="shared" si="33"/>
        <v/>
      </c>
      <c r="E107" s="221" t="b">
        <f>IF(ISNA(VLOOKUP(H107,D9:D468,1,FALSE)=H107),FALSE,TRUE)</f>
        <v>0</v>
      </c>
      <c r="F107" s="221">
        <f t="shared" si="36"/>
        <v>0</v>
      </c>
      <c r="G107" s="418"/>
      <c r="H107" s="626" t="s">
        <v>107</v>
      </c>
      <c r="I107" s="601" t="str">
        <f>VLOOKUP(H107,LNG_EBKP!$S$11:$U$733,2)</f>
        <v>Abwassertechnische Anlage</v>
      </c>
      <c r="J107" s="602" t="str">
        <f>VLOOKUP(H107,LNG_EBKP!$S$11:$U$733,3)</f>
        <v>Anlagen zur Entsorgung von Wasser</v>
      </c>
      <c r="K107" s="344"/>
      <c r="L107" s="344"/>
      <c r="M107" s="345"/>
      <c r="N107" s="546"/>
      <c r="O107" s="526">
        <v>30</v>
      </c>
      <c r="P107" s="727" t="str">
        <f t="shared" si="34"/>
        <v/>
      </c>
      <c r="Q107" s="709"/>
      <c r="R107" s="461"/>
      <c r="S107" s="462"/>
      <c r="T107" s="463"/>
      <c r="U107" s="743"/>
      <c r="V107" s="419" t="e">
        <f>IF(
OR(LEN(R107)&gt;0, LEN(#REF!)&gt;0, LEN(Q107)&gt;0,LEN(S107)&gt;1),
      IF(OR(LEN(M107)=0, LEN(Q107)=0),1,
          IF(OR(AND(LEN(#REF!)&gt;0, LEN(R107)&gt;0 ),LEN(R107)+LEN(#REF!)=0),0,1)
),
0)</f>
        <v>#REF!</v>
      </c>
      <c r="W107" s="419"/>
      <c r="X107" s="419"/>
      <c r="Y107" s="419" t="e">
        <f>IF(OR(LEN(AF107)&gt;0, LEN(#REF!)&gt;1),1, 0)</f>
        <v>#REF!</v>
      </c>
      <c r="Z107" s="419"/>
      <c r="AA107" s="426" t="str">
        <f t="shared" ref="AA107:AA138" si="39">LEFT(H107,2)</f>
        <v>D0</v>
      </c>
      <c r="AB107" s="427" t="str">
        <f t="shared" si="38"/>
        <v>Abwassertechnische Anlage</v>
      </c>
      <c r="AC107" s="244" t="str">
        <f t="shared" si="24"/>
        <v/>
      </c>
      <c r="AD107" s="244" t="str">
        <f t="shared" si="25"/>
        <v/>
      </c>
      <c r="AE107" s="143" t="str">
        <f t="shared" si="26"/>
        <v/>
      </c>
      <c r="AF107" s="139" t="str">
        <f t="shared" si="27"/>
        <v/>
      </c>
      <c r="AG107" s="140" t="str">
        <f t="shared" si="28"/>
        <v/>
      </c>
      <c r="AH107" s="140" t="str">
        <f t="shared" si="31"/>
        <v/>
      </c>
      <c r="AI107" s="140" t="str">
        <f t="shared" si="29"/>
        <v/>
      </c>
      <c r="AJ107" s="474"/>
      <c r="AK107" s="756"/>
      <c r="AL107" s="751"/>
      <c r="AM107" s="419" t="e">
        <f t="shared" si="37"/>
        <v>#REF!</v>
      </c>
      <c r="AN107" s="419"/>
      <c r="AO107" s="419"/>
      <c r="AP107" s="419"/>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row>
    <row r="108" spans="1:88" s="221" customFormat="1" ht="13.8" hidden="1">
      <c r="A108" s="221" t="b">
        <f t="shared" si="35"/>
        <v>0</v>
      </c>
      <c r="B108" s="221" t="str">
        <f t="shared" si="32"/>
        <v/>
      </c>
      <c r="C108" s="221" t="str">
        <f>IF(ISNA(LEN(VLOOKUP(H108,B9:B468,1,FALSE)) &gt; 0),"",LEN(VLOOKUP(H108,B9:B468,1,FALSE)) &gt; 0)</f>
        <v/>
      </c>
      <c r="D108" s="221" t="str">
        <f t="shared" si="33"/>
        <v/>
      </c>
      <c r="E108" s="221" t="b">
        <f>IF(ISNA(VLOOKUP(H108,D9:D468,1,FALSE)=H108),FALSE,TRUE)</f>
        <v>0</v>
      </c>
      <c r="F108" s="221">
        <f t="shared" si="36"/>
        <v>0</v>
      </c>
      <c r="G108" s="418"/>
      <c r="H108" s="627" t="s">
        <v>108</v>
      </c>
      <c r="I108" s="603" t="str">
        <f>VLOOKUP(H108,LNG_EBKP!$S$11:$U$733,2)</f>
        <v>Abwasserentsorgung</v>
      </c>
      <c r="J108" s="602" t="str">
        <f>VLOOKUP(H108,LNG_EBKP!$S$11:$U$733,3)</f>
        <v>Grundleitungen</v>
      </c>
      <c r="K108" s="344"/>
      <c r="L108" s="344"/>
      <c r="M108" s="345"/>
      <c r="N108" s="546"/>
      <c r="O108" s="525">
        <v>30</v>
      </c>
      <c r="P108" s="727" t="str">
        <f t="shared" si="34"/>
        <v/>
      </c>
      <c r="Q108" s="709"/>
      <c r="R108" s="461"/>
      <c r="S108" s="462"/>
      <c r="T108" s="463"/>
      <c r="U108" s="743"/>
      <c r="V108" s="419" t="e">
        <f>IF(
OR(LEN(R108)&gt;0, LEN(#REF!)&gt;0, LEN(Q108)&gt;0,LEN(S108)&gt;1),
      IF(OR(LEN(M108)=0, LEN(Q108)=0),1,
          IF(OR(AND(LEN(#REF!)&gt;0, LEN(R108)&gt;0 ),LEN(R108)+LEN(#REF!)=0),0,1)
),
0)</f>
        <v>#REF!</v>
      </c>
      <c r="W108" s="419"/>
      <c r="X108" s="419"/>
      <c r="Y108" s="419" t="e">
        <f>IF(OR(LEN(AF108)&gt;0, LEN(#REF!)&gt;1),1, 0)</f>
        <v>#REF!</v>
      </c>
      <c r="Z108" s="419"/>
      <c r="AA108" s="426" t="str">
        <f t="shared" si="39"/>
        <v>D0</v>
      </c>
      <c r="AB108" s="427" t="str">
        <f t="shared" si="38"/>
        <v>Abwasserentsorgung</v>
      </c>
      <c r="AC108" s="244" t="str">
        <f t="shared" si="24"/>
        <v/>
      </c>
      <c r="AD108" s="244" t="str">
        <f t="shared" si="25"/>
        <v/>
      </c>
      <c r="AE108" s="143" t="str">
        <f t="shared" si="26"/>
        <v/>
      </c>
      <c r="AF108" s="139" t="str">
        <f t="shared" si="27"/>
        <v/>
      </c>
      <c r="AG108" s="140" t="str">
        <f t="shared" si="28"/>
        <v/>
      </c>
      <c r="AH108" s="140" t="str">
        <f t="shared" si="31"/>
        <v/>
      </c>
      <c r="AI108" s="140" t="str">
        <f t="shared" si="29"/>
        <v/>
      </c>
      <c r="AJ108" s="474"/>
      <c r="AK108" s="756"/>
      <c r="AL108" s="751"/>
      <c r="AM108" s="419" t="e">
        <f t="shared" si="37"/>
        <v>#REF!</v>
      </c>
      <c r="AN108" s="419"/>
      <c r="AO108" s="419"/>
      <c r="AP108" s="419"/>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row>
    <row r="109" spans="1:88" s="227" customFormat="1" ht="13.8" hidden="1">
      <c r="A109" s="221" t="b">
        <f t="shared" si="35"/>
        <v>0</v>
      </c>
      <c r="B109" s="221" t="str">
        <f t="shared" si="32"/>
        <v/>
      </c>
      <c r="C109" s="227" t="str">
        <f>IF(ISNA(LEN(VLOOKUP(H109,B9:B468,1,FALSE)) &gt; 0),"",LEN(VLOOKUP(H109,B9:B468,1,FALSE)) &gt; 0)</f>
        <v/>
      </c>
      <c r="D109" s="227" t="str">
        <f t="shared" si="33"/>
        <v/>
      </c>
      <c r="E109" s="227" t="b">
        <f>IF(ISNA(VLOOKUP(H109,D9:D468,1,FALSE)=H109),FALSE,TRUE)</f>
        <v>0</v>
      </c>
      <c r="F109" s="221">
        <f t="shared" si="36"/>
        <v>0</v>
      </c>
      <c r="G109" s="418"/>
      <c r="H109" s="627" t="s">
        <v>109</v>
      </c>
      <c r="I109" s="603" t="str">
        <f>VLOOKUP(H109,LNG_EBKP!$S$11:$U$733,2)</f>
        <v>Abwasserbehandlung</v>
      </c>
      <c r="J109" s="602" t="str">
        <f>VLOOKUP(H109,LNG_EBKP!$S$11:$U$733,3)</f>
        <v>Aufbereitungsanlagen für Abwasser</v>
      </c>
      <c r="K109" s="344"/>
      <c r="L109" s="344"/>
      <c r="M109" s="345"/>
      <c r="N109" s="546"/>
      <c r="O109" s="527">
        <v>30</v>
      </c>
      <c r="P109" s="726" t="str">
        <f t="shared" si="34"/>
        <v/>
      </c>
      <c r="Q109" s="708"/>
      <c r="R109" s="461"/>
      <c r="S109" s="462"/>
      <c r="T109" s="463"/>
      <c r="U109" s="743"/>
      <c r="V109" s="419" t="e">
        <f>IF(
OR(LEN(R109)&gt;0, LEN(#REF!)&gt;0, LEN(Q109)&gt;0,LEN(S109)&gt;1),
      IF(OR(LEN(M109)=0, LEN(Q109)=0),1,
          IF(OR(AND(LEN(#REF!)&gt;0, LEN(R109)&gt;0 ),LEN(R109)+LEN(#REF!)=0),0,1)
),
0)</f>
        <v>#REF!</v>
      </c>
      <c r="W109" s="419"/>
      <c r="X109" s="419"/>
      <c r="Y109" s="419" t="e">
        <f>IF(OR(LEN(AF109)&gt;0, LEN(#REF!)&gt;1),1, 0)</f>
        <v>#REF!</v>
      </c>
      <c r="Z109" s="419"/>
      <c r="AA109" s="426" t="str">
        <f t="shared" si="39"/>
        <v>D0</v>
      </c>
      <c r="AB109" s="427" t="str">
        <f t="shared" si="38"/>
        <v>Abwasserbehandlung</v>
      </c>
      <c r="AC109" s="244" t="str">
        <f t="shared" si="24"/>
        <v/>
      </c>
      <c r="AD109" s="244" t="str">
        <f t="shared" si="25"/>
        <v/>
      </c>
      <c r="AE109" s="143" t="str">
        <f t="shared" si="26"/>
        <v/>
      </c>
      <c r="AF109" s="139" t="str">
        <f t="shared" si="27"/>
        <v/>
      </c>
      <c r="AG109" s="140" t="str">
        <f t="shared" si="28"/>
        <v/>
      </c>
      <c r="AH109" s="140" t="str">
        <f t="shared" si="31"/>
        <v/>
      </c>
      <c r="AI109" s="140" t="str">
        <f t="shared" si="29"/>
        <v/>
      </c>
      <c r="AJ109" s="474"/>
      <c r="AK109" s="756"/>
      <c r="AL109" s="751"/>
      <c r="AM109" s="419" t="e">
        <f t="shared" si="37"/>
        <v>#REF!</v>
      </c>
      <c r="AN109" s="419"/>
      <c r="AO109" s="419"/>
      <c r="AP109" s="419"/>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row>
    <row r="110" spans="1:88" s="221" customFormat="1" ht="13.8" hidden="1">
      <c r="A110" s="221" t="b">
        <f t="shared" si="35"/>
        <v>0</v>
      </c>
      <c r="B110" s="221" t="str">
        <f t="shared" si="32"/>
        <v/>
      </c>
      <c r="C110" s="221" t="str">
        <f>IF(ISNA(LEN(VLOOKUP(H110,B9:B468,1,FALSE)) &gt; 0),"",LEN(VLOOKUP(H110,B9:B468,1,FALSE)) &gt; 0)</f>
        <v/>
      </c>
      <c r="D110" s="221" t="str">
        <f t="shared" si="33"/>
        <v/>
      </c>
      <c r="E110" s="221" t="b">
        <f>IF(ISNA(VLOOKUP(H110,D9:D468,1,FALSE)=H110),FALSE,TRUE)</f>
        <v>0</v>
      </c>
      <c r="F110" s="221">
        <f t="shared" si="36"/>
        <v>0</v>
      </c>
      <c r="G110" s="418"/>
      <c r="H110" s="627" t="s">
        <v>110</v>
      </c>
      <c r="I110" s="603" t="str">
        <f>VLOOKUP(H110,LNG_EBKP!$S$11:$U$733,2)</f>
        <v>Abwasserspeicher</v>
      </c>
      <c r="J110" s="602" t="str">
        <f>VLOOKUP(H110,LNG_EBKP!$S$11:$U$733,3)</f>
        <v>Wassertanks für Entsorgung, Retention und dgl.</v>
      </c>
      <c r="K110" s="344"/>
      <c r="L110" s="344"/>
      <c r="M110" s="345"/>
      <c r="N110" s="546"/>
      <c r="O110" s="525">
        <v>30</v>
      </c>
      <c r="P110" s="727" t="str">
        <f t="shared" si="34"/>
        <v/>
      </c>
      <c r="Q110" s="709"/>
      <c r="R110" s="461"/>
      <c r="S110" s="462"/>
      <c r="T110" s="463"/>
      <c r="U110" s="743"/>
      <c r="V110" s="419" t="e">
        <f>IF(
OR(LEN(R110)&gt;0, LEN(#REF!)&gt;0, LEN(Q110)&gt;0,LEN(S110)&gt;1),
      IF(OR(LEN(M110)=0, LEN(Q110)=0),1,
          IF(OR(AND(LEN(#REF!)&gt;0, LEN(R110)&gt;0 ),LEN(R110)+LEN(#REF!)=0),0,1)
),
0)</f>
        <v>#REF!</v>
      </c>
      <c r="W110" s="419"/>
      <c r="X110" s="419"/>
      <c r="Y110" s="419" t="e">
        <f>IF(OR(LEN(AF110)&gt;0, LEN(#REF!)&gt;1),1, 0)</f>
        <v>#REF!</v>
      </c>
      <c r="Z110" s="419"/>
      <c r="AA110" s="426" t="str">
        <f t="shared" si="39"/>
        <v>D0</v>
      </c>
      <c r="AB110" s="427" t="str">
        <f t="shared" si="38"/>
        <v>Abwasserspeicher</v>
      </c>
      <c r="AC110" s="244" t="str">
        <f t="shared" si="24"/>
        <v/>
      </c>
      <c r="AD110" s="244" t="str">
        <f t="shared" si="25"/>
        <v/>
      </c>
      <c r="AE110" s="143" t="str">
        <f t="shared" si="26"/>
        <v/>
      </c>
      <c r="AF110" s="139" t="str">
        <f t="shared" si="27"/>
        <v/>
      </c>
      <c r="AG110" s="140" t="str">
        <f t="shared" si="28"/>
        <v/>
      </c>
      <c r="AH110" s="140" t="str">
        <f t="shared" si="31"/>
        <v/>
      </c>
      <c r="AI110" s="140" t="str">
        <f t="shared" si="29"/>
        <v/>
      </c>
      <c r="AJ110" s="474"/>
      <c r="AK110" s="756"/>
      <c r="AL110" s="751"/>
      <c r="AM110" s="419" t="e">
        <f t="shared" si="37"/>
        <v>#REF!</v>
      </c>
      <c r="AN110" s="419"/>
      <c r="AO110" s="419"/>
      <c r="AP110" s="419"/>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row>
    <row r="111" spans="1:88" s="227" customFormat="1" ht="41.4" hidden="1">
      <c r="A111" s="221" t="b">
        <f t="shared" si="35"/>
        <v>0</v>
      </c>
      <c r="B111" s="221" t="str">
        <f t="shared" si="32"/>
        <v/>
      </c>
      <c r="C111" s="227" t="str">
        <f>IF(ISNA(LEN(VLOOKUP(H111,B9:B468,1,FALSE)) &gt; 0),"",LEN(VLOOKUP(H111,B9:B468,1,FALSE)) &gt; 0)</f>
        <v/>
      </c>
      <c r="D111" s="227" t="str">
        <f t="shared" si="33"/>
        <v/>
      </c>
      <c r="E111" s="227" t="b">
        <f>IF(ISNA(VLOOKUP(H111,D9:D468,1,FALSE)=H111),FALSE,TRUE)</f>
        <v>0</v>
      </c>
      <c r="F111" s="221">
        <f t="shared" si="36"/>
        <v>0</v>
      </c>
      <c r="G111" s="418"/>
      <c r="H111" s="627" t="s">
        <v>111</v>
      </c>
      <c r="I111" s="603" t="str">
        <f>VLOOKUP(H111,LNG_EBKP!$S$11:$U$733,2)</f>
        <v>Abwassersammlung</v>
      </c>
      <c r="J111" s="602" t="str">
        <f>VLOOKUP(H111,LNG_EBKP!$S$11:$U$733,3)</f>
        <v>Innen liegende Sammelleitungen, Fallleitungen, Grundleitungen, Einläufe, Anschlüsse, Entlüftungen, Dämmung und dgl.</v>
      </c>
      <c r="K111" s="344"/>
      <c r="L111" s="344"/>
      <c r="M111" s="345"/>
      <c r="N111" s="546"/>
      <c r="O111" s="527">
        <v>30</v>
      </c>
      <c r="P111" s="726" t="str">
        <f t="shared" si="34"/>
        <v/>
      </c>
      <c r="Q111" s="708"/>
      <c r="R111" s="461"/>
      <c r="S111" s="462"/>
      <c r="T111" s="463"/>
      <c r="U111" s="743"/>
      <c r="V111" s="419" t="e">
        <f>IF(
OR(LEN(R111)&gt;0, LEN(#REF!)&gt;0, LEN(Q111)&gt;0,LEN(S111)&gt;1),
      IF(OR(LEN(M111)=0, LEN(Q111)=0),1,
          IF(OR(AND(LEN(#REF!)&gt;0, LEN(R111)&gt;0 ),LEN(R111)+LEN(#REF!)=0),0,1)
),
0)</f>
        <v>#REF!</v>
      </c>
      <c r="W111" s="419"/>
      <c r="X111" s="419"/>
      <c r="Y111" s="419" t="e">
        <f>IF(OR(LEN(AF111)&gt;0, LEN(#REF!)&gt;1),1, 0)</f>
        <v>#REF!</v>
      </c>
      <c r="Z111" s="419"/>
      <c r="AA111" s="426" t="str">
        <f t="shared" si="39"/>
        <v>D0</v>
      </c>
      <c r="AB111" s="427" t="str">
        <f t="shared" si="38"/>
        <v>Abwassersammlung</v>
      </c>
      <c r="AC111" s="244" t="str">
        <f t="shared" si="24"/>
        <v/>
      </c>
      <c r="AD111" s="244" t="str">
        <f t="shared" si="25"/>
        <v/>
      </c>
      <c r="AE111" s="143" t="str">
        <f t="shared" si="26"/>
        <v/>
      </c>
      <c r="AF111" s="139" t="str">
        <f t="shared" si="27"/>
        <v/>
      </c>
      <c r="AG111" s="140" t="str">
        <f t="shared" si="28"/>
        <v/>
      </c>
      <c r="AH111" s="140" t="str">
        <f t="shared" si="31"/>
        <v/>
      </c>
      <c r="AI111" s="140" t="str">
        <f t="shared" si="29"/>
        <v/>
      </c>
      <c r="AJ111" s="474"/>
      <c r="AK111" s="756"/>
      <c r="AL111" s="751"/>
      <c r="AM111" s="419" t="e">
        <f t="shared" si="37"/>
        <v>#REF!</v>
      </c>
      <c r="AN111" s="419"/>
      <c r="AO111" s="419"/>
      <c r="AP111" s="419"/>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row>
    <row r="112" spans="1:88" s="221" customFormat="1" ht="27.6" hidden="1">
      <c r="A112" s="221" t="b">
        <f t="shared" si="35"/>
        <v>0</v>
      </c>
      <c r="B112" s="221" t="str">
        <f t="shared" si="32"/>
        <v/>
      </c>
      <c r="C112" s="221" t="str">
        <f>IF(ISNA(LEN(VLOOKUP(H112,B9:B468,1,FALSE)) &gt; 0),"",LEN(VLOOKUP(H112,B9:B468,1,FALSE)) &gt; 0)</f>
        <v/>
      </c>
      <c r="D112" s="221" t="str">
        <f t="shared" si="33"/>
        <v/>
      </c>
      <c r="E112" s="221" t="b">
        <f>IF(ISNA(VLOOKUP(H112,D9:D468,1,FALSE)=H112),FALSE,TRUE)</f>
        <v>0</v>
      </c>
      <c r="F112" s="221">
        <f t="shared" si="36"/>
        <v>0</v>
      </c>
      <c r="G112" s="418"/>
      <c r="H112" s="627" t="s">
        <v>112</v>
      </c>
      <c r="I112" s="603" t="str">
        <f>VLOOKUP(H112,LNG_EBKP!$S$11:$U$733,2)</f>
        <v>Abwasser: Armatur, Apparat</v>
      </c>
      <c r="J112" s="602" t="str">
        <f>VLOOKUP(H112,LNG_EBKP!$S$11:$U$733,3)</f>
        <v>Armaturen und Apparate zur Entsorgung von Wasser wie Bödenabläufe und Pumpen</v>
      </c>
      <c r="K112" s="344"/>
      <c r="L112" s="344"/>
      <c r="M112" s="345"/>
      <c r="N112" s="546"/>
      <c r="O112" s="526">
        <v>30</v>
      </c>
      <c r="P112" s="727" t="str">
        <f t="shared" si="34"/>
        <v/>
      </c>
      <c r="Q112" s="709"/>
      <c r="R112" s="461"/>
      <c r="S112" s="462"/>
      <c r="T112" s="463"/>
      <c r="U112" s="743"/>
      <c r="V112" s="419" t="e">
        <f>IF(
OR(LEN(R112)&gt;0, LEN(#REF!)&gt;0, LEN(Q112)&gt;0,LEN(S112)&gt;1),
      IF(OR(LEN(M112)=0, LEN(Q112)=0),1,
          IF(OR(AND(LEN(#REF!)&gt;0, LEN(R112)&gt;0 ),LEN(R112)+LEN(#REF!)=0),0,1)
),
0)</f>
        <v>#REF!</v>
      </c>
      <c r="W112" s="419"/>
      <c r="X112" s="419"/>
      <c r="Y112" s="419" t="e">
        <f>IF(OR(LEN(AF112)&gt;0, LEN(#REF!)&gt;1),1, 0)</f>
        <v>#REF!</v>
      </c>
      <c r="Z112" s="419"/>
      <c r="AA112" s="426" t="str">
        <f t="shared" si="39"/>
        <v>D0</v>
      </c>
      <c r="AB112" s="427" t="str">
        <f t="shared" si="38"/>
        <v>Abwasser: Armatur, Apparat</v>
      </c>
      <c r="AC112" s="244" t="str">
        <f t="shared" si="24"/>
        <v/>
      </c>
      <c r="AD112" s="244" t="str">
        <f t="shared" si="25"/>
        <v/>
      </c>
      <c r="AE112" s="143" t="str">
        <f t="shared" si="26"/>
        <v/>
      </c>
      <c r="AF112" s="139" t="str">
        <f t="shared" si="27"/>
        <v/>
      </c>
      <c r="AG112" s="140" t="str">
        <f t="shared" si="28"/>
        <v/>
      </c>
      <c r="AH112" s="140" t="str">
        <f t="shared" si="31"/>
        <v/>
      </c>
      <c r="AI112" s="140" t="str">
        <f t="shared" si="29"/>
        <v/>
      </c>
      <c r="AJ112" s="474"/>
      <c r="AK112" s="756"/>
      <c r="AL112" s="751"/>
      <c r="AM112" s="419" t="e">
        <f t="shared" si="37"/>
        <v>#REF!</v>
      </c>
      <c r="AN112" s="419"/>
      <c r="AO112" s="419"/>
      <c r="AP112" s="419"/>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row>
    <row r="113" spans="1:88" s="221" customFormat="1" ht="27.6" hidden="1">
      <c r="A113" s="221" t="b">
        <f t="shared" si="35"/>
        <v>0</v>
      </c>
      <c r="B113" s="221" t="str">
        <f t="shared" si="32"/>
        <v/>
      </c>
      <c r="C113" s="221" t="str">
        <f>IF(ISNA(LEN(VLOOKUP(H113,B9:B468,1,FALSE)) &gt; 0),"",LEN(VLOOKUP(H113,B9:B468,1,FALSE)) &gt; 0)</f>
        <v/>
      </c>
      <c r="D113" s="221" t="str">
        <f t="shared" si="33"/>
        <v/>
      </c>
      <c r="E113" s="221" t="b">
        <f>IF(ISNA(VLOOKUP(H113,D9:D468,1,FALSE)=H113),FALSE,TRUE)</f>
        <v>0</v>
      </c>
      <c r="F113" s="221">
        <f t="shared" si="36"/>
        <v>0</v>
      </c>
      <c r="G113" s="418"/>
      <c r="H113" s="626" t="s">
        <v>113</v>
      </c>
      <c r="I113" s="601" t="str">
        <f>VLOOKUP(H113,LNG_EBKP!$S$11:$U$733,2)</f>
        <v>Gastechnische Anlagen</v>
      </c>
      <c r="J113" s="602" t="str">
        <f>VLOOKUP(H113,LNG_EBKP!$S$11:$U$733,3)</f>
        <v>Brenngasleitungen, -verteilungen und Anschlussstellen</v>
      </c>
      <c r="K113" s="344"/>
      <c r="L113" s="344"/>
      <c r="M113" s="345"/>
      <c r="N113" s="546"/>
      <c r="O113" s="525">
        <v>30</v>
      </c>
      <c r="P113" s="727" t="str">
        <f t="shared" si="34"/>
        <v/>
      </c>
      <c r="Q113" s="709"/>
      <c r="R113" s="461"/>
      <c r="S113" s="462"/>
      <c r="T113" s="463"/>
      <c r="U113" s="743"/>
      <c r="V113" s="419" t="e">
        <f>IF(
OR(LEN(R113)&gt;0, LEN(#REF!)&gt;0, LEN(Q113)&gt;0,LEN(S113)&gt;1),
      IF(OR(LEN(M113)=0, LEN(Q113)=0),1,
          IF(OR(AND(LEN(#REF!)&gt;0, LEN(R113)&gt;0 ),LEN(R113)+LEN(#REF!)=0),0,1)
),
0)</f>
        <v>#REF!</v>
      </c>
      <c r="W113" s="419"/>
      <c r="X113" s="419"/>
      <c r="Y113" s="419" t="e">
        <f>IF(OR(LEN(AF113)&gt;0, LEN(#REF!)&gt;1),1, 0)</f>
        <v>#REF!</v>
      </c>
      <c r="Z113" s="419"/>
      <c r="AA113" s="426" t="str">
        <f t="shared" si="39"/>
        <v>D1</v>
      </c>
      <c r="AB113" s="427" t="str">
        <f t="shared" si="38"/>
        <v>Gastechnische Anlagen</v>
      </c>
      <c r="AC113" s="244" t="str">
        <f t="shared" si="24"/>
        <v/>
      </c>
      <c r="AD113" s="244" t="str">
        <f t="shared" si="25"/>
        <v/>
      </c>
      <c r="AE113" s="143" t="str">
        <f t="shared" si="26"/>
        <v/>
      </c>
      <c r="AF113" s="139" t="str">
        <f t="shared" si="27"/>
        <v/>
      </c>
      <c r="AG113" s="140" t="str">
        <f t="shared" si="28"/>
        <v/>
      </c>
      <c r="AH113" s="140" t="str">
        <f t="shared" si="31"/>
        <v/>
      </c>
      <c r="AI113" s="140" t="str">
        <f t="shared" si="29"/>
        <v/>
      </c>
      <c r="AJ113" s="474"/>
      <c r="AK113" s="756"/>
      <c r="AL113" s="751"/>
      <c r="AM113" s="419" t="e">
        <f t="shared" si="37"/>
        <v>#REF!</v>
      </c>
      <c r="AN113" s="419"/>
      <c r="AO113" s="419"/>
      <c r="AP113" s="419"/>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row>
    <row r="114" spans="1:88" s="227" customFormat="1" ht="13.8" hidden="1">
      <c r="A114" s="221" t="b">
        <f t="shared" si="35"/>
        <v>0</v>
      </c>
      <c r="B114" s="221" t="str">
        <f t="shared" si="32"/>
        <v/>
      </c>
      <c r="C114" s="227" t="str">
        <f>IF(ISNA(LEN(VLOOKUP(H114,B9:B468,1,FALSE)) &gt; 0),"",LEN(VLOOKUP(H114,B9:B468,1,FALSE)) &gt; 0)</f>
        <v/>
      </c>
      <c r="D114" s="227" t="str">
        <f t="shared" si="33"/>
        <v/>
      </c>
      <c r="E114" s="227" t="b">
        <f>IF(ISNA(VLOOKUP(H114,D9:D468,1,FALSE)=H114),FALSE,TRUE)</f>
        <v>0</v>
      </c>
      <c r="F114" s="221">
        <f t="shared" si="36"/>
        <v>0</v>
      </c>
      <c r="G114" s="418"/>
      <c r="H114" s="627" t="s">
        <v>114</v>
      </c>
      <c r="I114" s="603" t="str">
        <f>VLOOKUP(H114,LNG_EBKP!$S$11:$U$733,2)</f>
        <v>Gasversorgung</v>
      </c>
      <c r="J114" s="602" t="str">
        <f>VLOOKUP(H114,LNG_EBKP!$S$11:$U$733,3)</f>
        <v>Gasleitung ab Hausanschluss bis Verteilung</v>
      </c>
      <c r="K114" s="344"/>
      <c r="L114" s="344"/>
      <c r="M114" s="345"/>
      <c r="N114" s="546"/>
      <c r="O114" s="527">
        <v>30</v>
      </c>
      <c r="P114" s="726" t="str">
        <f t="shared" si="34"/>
        <v/>
      </c>
      <c r="Q114" s="708"/>
      <c r="R114" s="461"/>
      <c r="S114" s="462"/>
      <c r="T114" s="463"/>
      <c r="U114" s="743"/>
      <c r="V114" s="419" t="e">
        <f>IF(
OR(LEN(R114)&gt;0, LEN(#REF!)&gt;0, LEN(Q114)&gt;0,LEN(S114)&gt;1),
      IF(OR(LEN(M114)=0, LEN(Q114)=0),1,
          IF(OR(AND(LEN(#REF!)&gt;0, LEN(R114)&gt;0 ),LEN(R114)+LEN(#REF!)=0),0,1)
),
0)</f>
        <v>#REF!</v>
      </c>
      <c r="W114" s="419"/>
      <c r="X114" s="419"/>
      <c r="Y114" s="419" t="e">
        <f>IF(OR(LEN(AF114)&gt;0, LEN(#REF!)&gt;1),1, 0)</f>
        <v>#REF!</v>
      </c>
      <c r="Z114" s="419"/>
      <c r="AA114" s="426" t="str">
        <f t="shared" si="39"/>
        <v>D1</v>
      </c>
      <c r="AB114" s="427" t="str">
        <f t="shared" si="38"/>
        <v>Gasversorgung</v>
      </c>
      <c r="AC114" s="244" t="str">
        <f t="shared" si="24"/>
        <v/>
      </c>
      <c r="AD114" s="244" t="str">
        <f t="shared" si="25"/>
        <v/>
      </c>
      <c r="AE114" s="143" t="str">
        <f t="shared" si="26"/>
        <v/>
      </c>
      <c r="AF114" s="139" t="str">
        <f t="shared" si="27"/>
        <v/>
      </c>
      <c r="AG114" s="140" t="str">
        <f t="shared" si="28"/>
        <v/>
      </c>
      <c r="AH114" s="140" t="str">
        <f t="shared" si="31"/>
        <v/>
      </c>
      <c r="AI114" s="140" t="str">
        <f t="shared" si="29"/>
        <v/>
      </c>
      <c r="AJ114" s="474"/>
      <c r="AK114" s="756"/>
      <c r="AL114" s="751"/>
      <c r="AM114" s="419" t="e">
        <f t="shared" si="37"/>
        <v>#REF!</v>
      </c>
      <c r="AN114" s="419"/>
      <c r="AO114" s="419"/>
      <c r="AP114" s="419"/>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row>
    <row r="115" spans="1:88" s="221" customFormat="1" ht="13.8" hidden="1">
      <c r="A115" s="221" t="b">
        <f t="shared" si="35"/>
        <v>0</v>
      </c>
      <c r="B115" s="221" t="str">
        <f t="shared" si="32"/>
        <v/>
      </c>
      <c r="C115" s="221" t="str">
        <f>IF(ISNA(LEN(VLOOKUP(H115,B9:B468,1,FALSE)) &gt; 0),"",LEN(VLOOKUP(H115,B9:B468,1,FALSE)) &gt; 0)</f>
        <v/>
      </c>
      <c r="D115" s="221" t="str">
        <f t="shared" si="33"/>
        <v/>
      </c>
      <c r="E115" s="221" t="b">
        <f>IF(ISNA(VLOOKUP(H115,D9:D468,1,FALSE)=H115),FALSE,TRUE)</f>
        <v>0</v>
      </c>
      <c r="F115" s="221">
        <f t="shared" si="36"/>
        <v>0</v>
      </c>
      <c r="G115" s="418"/>
      <c r="H115" s="627" t="s">
        <v>115</v>
      </c>
      <c r="I115" s="603" t="str">
        <f>VLOOKUP(H115,LNG_EBKP!$S$11:$U$733,2)</f>
        <v>Gasbehandlung</v>
      </c>
      <c r="J115" s="602" t="str">
        <f>VLOOKUP(H115,LNG_EBKP!$S$11:$U$733,3)</f>
        <v>Aufbereitungsanlage für Brenngas</v>
      </c>
      <c r="K115" s="344"/>
      <c r="L115" s="344"/>
      <c r="M115" s="345"/>
      <c r="N115" s="546"/>
      <c r="O115" s="525">
        <v>30</v>
      </c>
      <c r="P115" s="727" t="str">
        <f t="shared" si="34"/>
        <v/>
      </c>
      <c r="Q115" s="709"/>
      <c r="R115" s="461"/>
      <c r="S115" s="462"/>
      <c r="T115" s="463"/>
      <c r="U115" s="743"/>
      <c r="V115" s="419" t="e">
        <f>IF(
OR(LEN(R115)&gt;0, LEN(#REF!)&gt;0, LEN(Q115)&gt;0,LEN(S115)&gt;1),
      IF(OR(LEN(M115)=0, LEN(Q115)=0),1,
          IF(OR(AND(LEN(#REF!)&gt;0, LEN(R115)&gt;0 ),LEN(R115)+LEN(#REF!)=0),0,1)
),
0)</f>
        <v>#REF!</v>
      </c>
      <c r="W115" s="419"/>
      <c r="X115" s="419"/>
      <c r="Y115" s="419" t="e">
        <f>IF(OR(LEN(AF115)&gt;0, LEN(#REF!)&gt;1),1, 0)</f>
        <v>#REF!</v>
      </c>
      <c r="Z115" s="419"/>
      <c r="AA115" s="426" t="str">
        <f t="shared" si="39"/>
        <v>D1</v>
      </c>
      <c r="AB115" s="427" t="str">
        <f t="shared" si="38"/>
        <v>Gasbehandlung</v>
      </c>
      <c r="AC115" s="244" t="str">
        <f t="shared" si="24"/>
        <v/>
      </c>
      <c r="AD115" s="244" t="str">
        <f t="shared" si="25"/>
        <v/>
      </c>
      <c r="AE115" s="143" t="str">
        <f t="shared" si="26"/>
        <v/>
      </c>
      <c r="AF115" s="139" t="str">
        <f t="shared" si="27"/>
        <v/>
      </c>
      <c r="AG115" s="140" t="str">
        <f t="shared" si="28"/>
        <v/>
      </c>
      <c r="AH115" s="140" t="str">
        <f t="shared" si="31"/>
        <v/>
      </c>
      <c r="AI115" s="140" t="str">
        <f t="shared" si="29"/>
        <v/>
      </c>
      <c r="AJ115" s="474"/>
      <c r="AK115" s="756"/>
      <c r="AL115" s="751"/>
      <c r="AM115" s="419" t="e">
        <f t="shared" si="37"/>
        <v>#REF!</v>
      </c>
      <c r="AN115" s="419"/>
      <c r="AO115" s="419"/>
      <c r="AP115" s="419"/>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row>
    <row r="116" spans="1:88" s="227" customFormat="1" ht="13.8" hidden="1">
      <c r="A116" s="221" t="b">
        <f t="shared" si="35"/>
        <v>0</v>
      </c>
      <c r="B116" s="221" t="str">
        <f t="shared" si="32"/>
        <v/>
      </c>
      <c r="C116" s="227" t="str">
        <f>IF(ISNA(LEN(VLOOKUP(H116,B9:B468,1,FALSE)) &gt; 0),"",LEN(VLOOKUP(H116,B9:B468,1,FALSE)) &gt; 0)</f>
        <v/>
      </c>
      <c r="D116" s="227" t="str">
        <f t="shared" si="33"/>
        <v/>
      </c>
      <c r="E116" s="227" t="b">
        <f>IF(ISNA(VLOOKUP(H116,D9:D468,1,FALSE)=H116),FALSE,TRUE)</f>
        <v>0</v>
      </c>
      <c r="F116" s="221">
        <f t="shared" si="36"/>
        <v>0</v>
      </c>
      <c r="G116" s="418"/>
      <c r="H116" s="627" t="s">
        <v>116</v>
      </c>
      <c r="I116" s="603" t="str">
        <f>VLOOKUP(H116,LNG_EBKP!$S$11:$U$733,2)</f>
        <v>Gasspeicherung</v>
      </c>
      <c r="J116" s="602" t="str">
        <f>VLOOKUP(H116,LNG_EBKP!$S$11:$U$733,3)</f>
        <v>Tanks zur Speicherung von Brenngas</v>
      </c>
      <c r="K116" s="344"/>
      <c r="L116" s="344"/>
      <c r="M116" s="345"/>
      <c r="N116" s="546"/>
      <c r="O116" s="527">
        <v>30</v>
      </c>
      <c r="P116" s="726" t="str">
        <f t="shared" si="34"/>
        <v/>
      </c>
      <c r="Q116" s="708"/>
      <c r="R116" s="461"/>
      <c r="S116" s="462"/>
      <c r="T116" s="463"/>
      <c r="U116" s="743"/>
      <c r="V116" s="419" t="e">
        <f>IF(
OR(LEN(R116)&gt;0, LEN(#REF!)&gt;0, LEN(Q116)&gt;0,LEN(S116)&gt;1),
      IF(OR(LEN(M116)=0, LEN(Q116)=0),1,
          IF(OR(AND(LEN(#REF!)&gt;0, LEN(R116)&gt;0 ),LEN(R116)+LEN(#REF!)=0),0,1)
),
0)</f>
        <v>#REF!</v>
      </c>
      <c r="W116" s="419"/>
      <c r="X116" s="419"/>
      <c r="Y116" s="419" t="e">
        <f>IF(OR(LEN(AF116)&gt;0, LEN(#REF!)&gt;1),1, 0)</f>
        <v>#REF!</v>
      </c>
      <c r="Z116" s="419"/>
      <c r="AA116" s="426" t="str">
        <f t="shared" si="39"/>
        <v>D1</v>
      </c>
      <c r="AB116" s="427" t="str">
        <f t="shared" si="38"/>
        <v>Gasspeicherung</v>
      </c>
      <c r="AC116" s="244" t="str">
        <f t="shared" si="24"/>
        <v/>
      </c>
      <c r="AD116" s="244" t="str">
        <f t="shared" si="25"/>
        <v/>
      </c>
      <c r="AE116" s="143" t="str">
        <f t="shared" si="26"/>
        <v/>
      </c>
      <c r="AF116" s="139" t="str">
        <f t="shared" si="27"/>
        <v/>
      </c>
      <c r="AG116" s="140" t="str">
        <f t="shared" si="28"/>
        <v/>
      </c>
      <c r="AH116" s="140" t="str">
        <f t="shared" si="31"/>
        <v/>
      </c>
      <c r="AI116" s="140" t="str">
        <f t="shared" si="29"/>
        <v/>
      </c>
      <c r="AJ116" s="474"/>
      <c r="AK116" s="756"/>
      <c r="AL116" s="751"/>
      <c r="AM116" s="419" t="e">
        <f t="shared" si="37"/>
        <v>#REF!</v>
      </c>
      <c r="AN116" s="419"/>
      <c r="AO116" s="419"/>
      <c r="AP116" s="419"/>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row>
    <row r="117" spans="1:88" s="221" customFormat="1" ht="13.8" hidden="1">
      <c r="A117" s="221" t="b">
        <f t="shared" si="35"/>
        <v>0</v>
      </c>
      <c r="B117" s="221" t="str">
        <f t="shared" si="32"/>
        <v/>
      </c>
      <c r="C117" s="221" t="str">
        <f>IF(ISNA(LEN(VLOOKUP(H117,B9:B468,1,FALSE)) &gt; 0),"",LEN(VLOOKUP(H117,B9:B468,1,FALSE)) &gt; 0)</f>
        <v/>
      </c>
      <c r="D117" s="221" t="str">
        <f t="shared" si="33"/>
        <v/>
      </c>
      <c r="E117" s="221" t="b">
        <f>IF(ISNA(VLOOKUP(H117,D9:D468,1,FALSE)=H117),FALSE,TRUE)</f>
        <v>0</v>
      </c>
      <c r="F117" s="221">
        <f t="shared" si="36"/>
        <v>0</v>
      </c>
      <c r="G117" s="418"/>
      <c r="H117" s="627" t="s">
        <v>117</v>
      </c>
      <c r="I117" s="603" t="str">
        <f>VLOOKUP(H117,LNG_EBKP!$S$11:$U$733,2)</f>
        <v>Gasverteilung</v>
      </c>
      <c r="J117" s="602" t="str">
        <f>VLOOKUP(H117,LNG_EBKP!$S$11:$U$733,3)</f>
        <v>Leitungen zur Verteilung von Brenngas</v>
      </c>
      <c r="K117" s="344"/>
      <c r="L117" s="344"/>
      <c r="M117" s="345"/>
      <c r="N117" s="546"/>
      <c r="O117" s="525">
        <v>30</v>
      </c>
      <c r="P117" s="727" t="str">
        <f t="shared" si="34"/>
        <v/>
      </c>
      <c r="Q117" s="709"/>
      <c r="R117" s="461"/>
      <c r="S117" s="462"/>
      <c r="T117" s="463"/>
      <c r="U117" s="743"/>
      <c r="V117" s="419" t="e">
        <f>IF(
OR(LEN(R117)&gt;0, LEN(#REF!)&gt;0, LEN(Q117)&gt;0,LEN(S117)&gt;1),
      IF(OR(LEN(M117)=0, LEN(Q117)=0),1,
          IF(OR(AND(LEN(#REF!)&gt;0, LEN(R117)&gt;0 ),LEN(R117)+LEN(#REF!)=0),0,1)
),
0)</f>
        <v>#REF!</v>
      </c>
      <c r="W117" s="419"/>
      <c r="X117" s="419"/>
      <c r="Y117" s="419" t="e">
        <f>IF(OR(LEN(AF117)&gt;0, LEN(#REF!)&gt;1),1, 0)</f>
        <v>#REF!</v>
      </c>
      <c r="Z117" s="419"/>
      <c r="AA117" s="426" t="str">
        <f t="shared" si="39"/>
        <v>D1</v>
      </c>
      <c r="AB117" s="427" t="str">
        <f t="shared" si="38"/>
        <v>Gasverteilung</v>
      </c>
      <c r="AC117" s="244" t="str">
        <f t="shared" si="24"/>
        <v/>
      </c>
      <c r="AD117" s="244" t="str">
        <f t="shared" si="25"/>
        <v/>
      </c>
      <c r="AE117" s="143" t="str">
        <f t="shared" si="26"/>
        <v/>
      </c>
      <c r="AF117" s="139" t="str">
        <f t="shared" si="27"/>
        <v/>
      </c>
      <c r="AG117" s="140" t="str">
        <f t="shared" si="28"/>
        <v/>
      </c>
      <c r="AH117" s="140" t="str">
        <f t="shared" si="31"/>
        <v/>
      </c>
      <c r="AI117" s="140" t="str">
        <f t="shared" si="29"/>
        <v/>
      </c>
      <c r="AJ117" s="474"/>
      <c r="AK117" s="756"/>
      <c r="AL117" s="751"/>
      <c r="AM117" s="419" t="e">
        <f t="shared" si="37"/>
        <v>#REF!</v>
      </c>
      <c r="AN117" s="419"/>
      <c r="AO117" s="419"/>
      <c r="AP117" s="419"/>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row>
    <row r="118" spans="1:88" s="227" customFormat="1" ht="27.6" hidden="1">
      <c r="A118" s="221" t="b">
        <f t="shared" si="35"/>
        <v>0</v>
      </c>
      <c r="B118" s="221" t="str">
        <f t="shared" si="32"/>
        <v/>
      </c>
      <c r="C118" s="227" t="str">
        <f>IF(ISNA(LEN(VLOOKUP(H118,B9:B468,1,FALSE)) &gt; 0),"",LEN(VLOOKUP(H118,B9:B468,1,FALSE)) &gt; 0)</f>
        <v/>
      </c>
      <c r="D118" s="227" t="str">
        <f t="shared" si="33"/>
        <v/>
      </c>
      <c r="E118" s="227" t="b">
        <f>IF(ISNA(VLOOKUP(H118,D9:D468,1,FALSE)=H118),FALSE,TRUE)</f>
        <v>0</v>
      </c>
      <c r="F118" s="221">
        <f t="shared" si="36"/>
        <v>0</v>
      </c>
      <c r="G118" s="418"/>
      <c r="H118" s="627" t="s">
        <v>118</v>
      </c>
      <c r="I118" s="603" t="str">
        <f>VLOOKUP(H118,LNG_EBKP!$S$11:$U$733,2)</f>
        <v>Gas: Armatur, Apparat</v>
      </c>
      <c r="J118" s="602" t="str">
        <f>VLOOKUP(H118,LNG_EBKP!$S$11:$U$733,3)</f>
        <v>Armaturen und Apparate zur Abgabe von Gas wie Gasbrenner, Gasherde und Brenngasanschlüsse</v>
      </c>
      <c r="K118" s="344"/>
      <c r="L118" s="344"/>
      <c r="M118" s="345"/>
      <c r="N118" s="546"/>
      <c r="O118" s="527">
        <v>30</v>
      </c>
      <c r="P118" s="726" t="str">
        <f t="shared" si="34"/>
        <v/>
      </c>
      <c r="Q118" s="708"/>
      <c r="R118" s="461"/>
      <c r="S118" s="462"/>
      <c r="T118" s="463"/>
      <c r="U118" s="743"/>
      <c r="V118" s="419" t="e">
        <f>IF(
OR(LEN(R118)&gt;0, LEN(#REF!)&gt;0, LEN(Q118)&gt;0,LEN(S118)&gt;1),
      IF(OR(LEN(M118)=0, LEN(Q118)=0),1,
          IF(OR(AND(LEN(#REF!)&gt;0, LEN(R118)&gt;0 ),LEN(R118)+LEN(#REF!)=0),0,1)
),
0)</f>
        <v>#REF!</v>
      </c>
      <c r="W118" s="419"/>
      <c r="X118" s="419"/>
      <c r="Y118" s="419" t="e">
        <f>IF(OR(LEN(AF118)&gt;0, LEN(#REF!)&gt;1),1, 0)</f>
        <v>#REF!</v>
      </c>
      <c r="Z118" s="419"/>
      <c r="AA118" s="426" t="str">
        <f t="shared" si="39"/>
        <v>D1</v>
      </c>
      <c r="AB118" s="427" t="str">
        <f t="shared" si="38"/>
        <v>Gas: Armatur, Apparat</v>
      </c>
      <c r="AC118" s="244" t="str">
        <f t="shared" si="24"/>
        <v/>
      </c>
      <c r="AD118" s="244" t="str">
        <f t="shared" si="25"/>
        <v/>
      </c>
      <c r="AE118" s="143" t="str">
        <f t="shared" si="26"/>
        <v/>
      </c>
      <c r="AF118" s="139" t="str">
        <f t="shared" si="27"/>
        <v/>
      </c>
      <c r="AG118" s="140" t="str">
        <f t="shared" si="28"/>
        <v/>
      </c>
      <c r="AH118" s="140" t="str">
        <f t="shared" si="31"/>
        <v/>
      </c>
      <c r="AI118" s="140" t="str">
        <f t="shared" si="29"/>
        <v/>
      </c>
      <c r="AJ118" s="474"/>
      <c r="AK118" s="756"/>
      <c r="AL118" s="751"/>
      <c r="AM118" s="419" t="e">
        <f t="shared" si="37"/>
        <v>#REF!</v>
      </c>
      <c r="AN118" s="419"/>
      <c r="AO118" s="419"/>
      <c r="AP118" s="419"/>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row>
    <row r="119" spans="1:88" s="221" customFormat="1" ht="27.6" hidden="1">
      <c r="A119" s="221" t="b">
        <f t="shared" si="35"/>
        <v>0</v>
      </c>
      <c r="B119" s="221" t="str">
        <f t="shared" si="32"/>
        <v/>
      </c>
      <c r="C119" s="221" t="str">
        <f>IF(ISNA(LEN(VLOOKUP(H119,B9:B468,1,FALSE)) &gt; 0),"",LEN(VLOOKUP(H119,B9:B468,1,FALSE)) &gt; 0)</f>
        <v/>
      </c>
      <c r="D119" s="221" t="str">
        <f t="shared" si="33"/>
        <v/>
      </c>
      <c r="E119" s="221" t="b">
        <f>IF(ISNA(VLOOKUP(H119,D9:D468,1,FALSE)=H119),FALSE,TRUE)</f>
        <v>0</v>
      </c>
      <c r="F119" s="221">
        <f t="shared" si="36"/>
        <v>0</v>
      </c>
      <c r="G119" s="418"/>
      <c r="H119" s="626" t="s">
        <v>119</v>
      </c>
      <c r="I119" s="601" t="str">
        <f>VLOOKUP(H119,LNG_EBKP!$S$11:$U$733,2)</f>
        <v>Anlage für Spezialmedien</v>
      </c>
      <c r="J119" s="602" t="str">
        <f>VLOOKUP(H119,LNG_EBKP!$S$11:$U$733,3)</f>
        <v>Leitungen , Verteilungen, Anschlussstellen für Spezialmedien wie Druckluft- und Vakuumanlagen</v>
      </c>
      <c r="K119" s="344"/>
      <c r="L119" s="344"/>
      <c r="M119" s="345"/>
      <c r="N119" s="546"/>
      <c r="O119" s="525">
        <v>30</v>
      </c>
      <c r="P119" s="727" t="str">
        <f t="shared" si="34"/>
        <v/>
      </c>
      <c r="Q119" s="709"/>
      <c r="R119" s="461"/>
      <c r="S119" s="462"/>
      <c r="T119" s="463"/>
      <c r="U119" s="743"/>
      <c r="V119" s="419" t="e">
        <f>IF(
OR(LEN(R119)&gt;0, LEN(#REF!)&gt;0, LEN(Q119)&gt;0,LEN(S119)&gt;1),
      IF(OR(LEN(M119)=0, LEN(Q119)=0),1,
          IF(OR(AND(LEN(#REF!)&gt;0, LEN(R119)&gt;0 ),LEN(R119)+LEN(#REF!)=0),0,1)
),
0)</f>
        <v>#REF!</v>
      </c>
      <c r="W119" s="419"/>
      <c r="X119" s="419"/>
      <c r="Y119" s="419" t="e">
        <f>IF(OR(LEN(AF119)&gt;0, LEN(#REF!)&gt;1),1, 0)</f>
        <v>#REF!</v>
      </c>
      <c r="Z119" s="419"/>
      <c r="AA119" s="426" t="str">
        <f t="shared" si="39"/>
        <v>D1</v>
      </c>
      <c r="AB119" s="427" t="str">
        <f t="shared" si="38"/>
        <v>Anlage für Spezialmedien</v>
      </c>
      <c r="AC119" s="244" t="str">
        <f t="shared" si="24"/>
        <v/>
      </c>
      <c r="AD119" s="244" t="str">
        <f t="shared" si="25"/>
        <v/>
      </c>
      <c r="AE119" s="143" t="str">
        <f t="shared" si="26"/>
        <v/>
      </c>
      <c r="AF119" s="139" t="str">
        <f t="shared" si="27"/>
        <v/>
      </c>
      <c r="AG119" s="140" t="str">
        <f t="shared" si="28"/>
        <v/>
      </c>
      <c r="AH119" s="140" t="str">
        <f t="shared" si="31"/>
        <v/>
      </c>
      <c r="AI119" s="140" t="str">
        <f t="shared" si="29"/>
        <v/>
      </c>
      <c r="AJ119" s="474"/>
      <c r="AK119" s="756"/>
      <c r="AL119" s="751"/>
      <c r="AM119" s="419" t="e">
        <f t="shared" si="37"/>
        <v>#REF!</v>
      </c>
      <c r="AN119" s="419"/>
      <c r="AO119" s="419"/>
      <c r="AP119" s="419"/>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row>
    <row r="120" spans="1:88" s="227" customFormat="1" ht="27.6" hidden="1">
      <c r="A120" s="221" t="b">
        <f t="shared" si="35"/>
        <v>0</v>
      </c>
      <c r="B120" s="221" t="str">
        <f t="shared" si="32"/>
        <v/>
      </c>
      <c r="C120" s="227" t="str">
        <f>IF(ISNA(LEN(VLOOKUP(H120,B9:B468,1,FALSE)) &gt; 0),"",LEN(VLOOKUP(H120,B9:B468,1,FALSE)) &gt; 0)</f>
        <v/>
      </c>
      <c r="D120" s="227" t="str">
        <f t="shared" si="33"/>
        <v/>
      </c>
      <c r="E120" s="227" t="b">
        <f>IF(ISNA(VLOOKUP(H120,D9:D468,1,FALSE)=H120),FALSE,TRUE)</f>
        <v>0</v>
      </c>
      <c r="F120" s="221">
        <f t="shared" si="36"/>
        <v>0</v>
      </c>
      <c r="G120" s="418"/>
      <c r="H120" s="627" t="s">
        <v>120</v>
      </c>
      <c r="I120" s="603" t="str">
        <f>VLOOKUP(H120,LNG_EBKP!$S$11:$U$733,2)</f>
        <v>Spezialmedien: Versorgung, Entsorgung</v>
      </c>
      <c r="J120" s="602" t="str">
        <f>VLOOKUP(H120,LNG_EBKP!$S$11:$U$733,3)</f>
        <v>Versorgung und Entsorgung von Spezialmedien wie Sauerstoff, Kohlendioxid, Narkosegase und dgl.</v>
      </c>
      <c r="K120" s="344"/>
      <c r="L120" s="344"/>
      <c r="M120" s="345"/>
      <c r="N120" s="546"/>
      <c r="O120" s="527">
        <v>30</v>
      </c>
      <c r="P120" s="726" t="str">
        <f t="shared" si="34"/>
        <v/>
      </c>
      <c r="Q120" s="708"/>
      <c r="R120" s="461"/>
      <c r="S120" s="462"/>
      <c r="T120" s="463"/>
      <c r="U120" s="743"/>
      <c r="V120" s="419" t="e">
        <f>IF(
OR(LEN(R120)&gt;0, LEN(#REF!)&gt;0, LEN(Q120)&gt;0,LEN(S120)&gt;1),
      IF(OR(LEN(M120)=0, LEN(Q120)=0),1,
          IF(OR(AND(LEN(#REF!)&gt;0, LEN(R120)&gt;0 ),LEN(R120)+LEN(#REF!)=0),0,1)
),
0)</f>
        <v>#REF!</v>
      </c>
      <c r="W120" s="419"/>
      <c r="X120" s="419"/>
      <c r="Y120" s="419" t="e">
        <f>IF(OR(LEN(AF120)&gt;0, LEN(#REF!)&gt;1),1, 0)</f>
        <v>#REF!</v>
      </c>
      <c r="Z120" s="419"/>
      <c r="AA120" s="426" t="str">
        <f t="shared" si="39"/>
        <v>D1</v>
      </c>
      <c r="AB120" s="427" t="str">
        <f t="shared" si="38"/>
        <v>Spezialmedien: Versorgung, Entsorgung</v>
      </c>
      <c r="AC120" s="244" t="str">
        <f t="shared" si="24"/>
        <v/>
      </c>
      <c r="AD120" s="244" t="str">
        <f t="shared" si="25"/>
        <v/>
      </c>
      <c r="AE120" s="143" t="str">
        <f t="shared" si="26"/>
        <v/>
      </c>
      <c r="AF120" s="139" t="str">
        <f t="shared" si="27"/>
        <v/>
      </c>
      <c r="AG120" s="140" t="str">
        <f t="shared" si="28"/>
        <v/>
      </c>
      <c r="AH120" s="140" t="str">
        <f t="shared" si="31"/>
        <v/>
      </c>
      <c r="AI120" s="140" t="str">
        <f t="shared" si="29"/>
        <v/>
      </c>
      <c r="AJ120" s="474"/>
      <c r="AK120" s="756"/>
      <c r="AL120" s="751"/>
      <c r="AM120" s="419" t="e">
        <f t="shared" si="37"/>
        <v>#REF!</v>
      </c>
      <c r="AN120" s="419"/>
      <c r="AO120" s="419"/>
      <c r="AP120" s="419"/>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row>
    <row r="121" spans="1:88" s="221" customFormat="1" ht="13.8" hidden="1">
      <c r="A121" s="221" t="b">
        <f t="shared" si="35"/>
        <v>0</v>
      </c>
      <c r="B121" s="221" t="str">
        <f t="shared" si="32"/>
        <v/>
      </c>
      <c r="C121" s="221" t="str">
        <f>IF(ISNA(LEN(VLOOKUP(H121,B9:B468,1,FALSE)) &gt; 0),"",LEN(VLOOKUP(H121,B9:B468,1,FALSE)) &gt; 0)</f>
        <v/>
      </c>
      <c r="D121" s="221" t="str">
        <f t="shared" si="33"/>
        <v/>
      </c>
      <c r="E121" s="221" t="b">
        <f>IF(ISNA(VLOOKUP(H121,D9:D468,1,FALSE)=H121),FALSE,TRUE)</f>
        <v>0</v>
      </c>
      <c r="F121" s="221">
        <f t="shared" si="36"/>
        <v>0</v>
      </c>
      <c r="G121" s="418"/>
      <c r="H121" s="627" t="s">
        <v>121</v>
      </c>
      <c r="I121" s="603" t="str">
        <f>VLOOKUP(H121,LNG_EBKP!$S$11:$U$733,2)</f>
        <v>Spezialmedien: Aufbereitung</v>
      </c>
      <c r="J121" s="602" t="str">
        <f>VLOOKUP(H121,LNG_EBKP!$S$11:$U$733,3)</f>
        <v>Aufbereitungsanlage für Spezialmedien</v>
      </c>
      <c r="K121" s="344"/>
      <c r="L121" s="344"/>
      <c r="M121" s="345"/>
      <c r="N121" s="546"/>
      <c r="O121" s="525">
        <v>30</v>
      </c>
      <c r="P121" s="727" t="str">
        <f t="shared" si="34"/>
        <v/>
      </c>
      <c r="Q121" s="709"/>
      <c r="R121" s="461"/>
      <c r="S121" s="462"/>
      <c r="T121" s="463"/>
      <c r="U121" s="743"/>
      <c r="V121" s="419" t="e">
        <f>IF(
OR(LEN(R121)&gt;0, LEN(#REF!)&gt;0, LEN(Q121)&gt;0,LEN(S121)&gt;1),
      IF(OR(LEN(M121)=0, LEN(Q121)=0),1,
          IF(OR(AND(LEN(#REF!)&gt;0, LEN(R121)&gt;0 ),LEN(R121)+LEN(#REF!)=0),0,1)
),
0)</f>
        <v>#REF!</v>
      </c>
      <c r="W121" s="419"/>
      <c r="X121" s="419"/>
      <c r="Y121" s="419" t="e">
        <f>IF(OR(LEN(AF121)&gt;0, LEN(#REF!)&gt;1),1, 0)</f>
        <v>#REF!</v>
      </c>
      <c r="Z121" s="419"/>
      <c r="AA121" s="426" t="str">
        <f t="shared" si="39"/>
        <v>D1</v>
      </c>
      <c r="AB121" s="427" t="str">
        <f t="shared" si="38"/>
        <v>Spezialmedien: Aufbereitung</v>
      </c>
      <c r="AC121" s="244" t="str">
        <f t="shared" si="24"/>
        <v/>
      </c>
      <c r="AD121" s="244" t="str">
        <f t="shared" si="25"/>
        <v/>
      </c>
      <c r="AE121" s="143" t="str">
        <f t="shared" si="26"/>
        <v/>
      </c>
      <c r="AF121" s="139" t="str">
        <f t="shared" si="27"/>
        <v/>
      </c>
      <c r="AG121" s="140" t="str">
        <f t="shared" si="28"/>
        <v/>
      </c>
      <c r="AH121" s="140" t="str">
        <f t="shared" si="31"/>
        <v/>
      </c>
      <c r="AI121" s="140" t="str">
        <f t="shared" si="29"/>
        <v/>
      </c>
      <c r="AJ121" s="474"/>
      <c r="AK121" s="756"/>
      <c r="AL121" s="751"/>
      <c r="AM121" s="419" t="e">
        <f t="shared" si="37"/>
        <v>#REF!</v>
      </c>
      <c r="AN121" s="419"/>
      <c r="AO121" s="419"/>
      <c r="AP121" s="419"/>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row>
    <row r="122" spans="1:88" s="221" customFormat="1" ht="27.6" hidden="1">
      <c r="A122" s="221" t="b">
        <f t="shared" si="35"/>
        <v>0</v>
      </c>
      <c r="B122" s="221" t="str">
        <f t="shared" si="32"/>
        <v/>
      </c>
      <c r="C122" s="221" t="str">
        <f>IF(ISNA(LEN(VLOOKUP(H122,B9:B468,1,FALSE)) &gt; 0),"",LEN(VLOOKUP(H122,B9:B468,1,FALSE)) &gt; 0)</f>
        <v/>
      </c>
      <c r="D122" s="221" t="str">
        <f t="shared" si="33"/>
        <v/>
      </c>
      <c r="E122" s="221" t="b">
        <f>IF(ISNA(VLOOKUP(H122,D9:D468,1,FALSE)=H122),FALSE,TRUE)</f>
        <v>0</v>
      </c>
      <c r="F122" s="221">
        <f t="shared" si="36"/>
        <v>0</v>
      </c>
      <c r="G122" s="418"/>
      <c r="H122" s="627" t="s">
        <v>122</v>
      </c>
      <c r="I122" s="603" t="str">
        <f>VLOOKUP(H122,LNG_EBKP!$S$11:$U$733,2)</f>
        <v>Spezialmedien: Speicherung</v>
      </c>
      <c r="J122" s="602" t="str">
        <f>VLOOKUP(H122,LNG_EBKP!$S$11:$U$733,3)</f>
        <v>Tanks, Behälter zur Speicherung von flüssigen und gasförmigen Medien</v>
      </c>
      <c r="K122" s="344"/>
      <c r="L122" s="344"/>
      <c r="M122" s="345"/>
      <c r="N122" s="546"/>
      <c r="O122" s="525">
        <v>30</v>
      </c>
      <c r="P122" s="727" t="str">
        <f t="shared" si="34"/>
        <v/>
      </c>
      <c r="Q122" s="709"/>
      <c r="R122" s="461"/>
      <c r="S122" s="462"/>
      <c r="T122" s="463"/>
      <c r="U122" s="743"/>
      <c r="V122" s="419" t="e">
        <f>IF(
OR(LEN(R122)&gt;0, LEN(#REF!)&gt;0, LEN(Q122)&gt;0,LEN(S122)&gt;1),
      IF(OR(LEN(M122)=0, LEN(Q122)=0),1,
          IF(OR(AND(LEN(#REF!)&gt;0, LEN(R122)&gt;0 ),LEN(R122)+LEN(#REF!)=0),0,1)
),
0)</f>
        <v>#REF!</v>
      </c>
      <c r="W122" s="419"/>
      <c r="X122" s="419"/>
      <c r="Y122" s="419" t="e">
        <f>IF(OR(LEN(AF122)&gt;0, LEN(#REF!)&gt;1),1, 0)</f>
        <v>#REF!</v>
      </c>
      <c r="Z122" s="419"/>
      <c r="AA122" s="426" t="str">
        <f t="shared" si="39"/>
        <v>D1</v>
      </c>
      <c r="AB122" s="427" t="str">
        <f t="shared" si="38"/>
        <v>Spezialmedien: Speicherung</v>
      </c>
      <c r="AC122" s="244" t="str">
        <f t="shared" si="24"/>
        <v/>
      </c>
      <c r="AD122" s="244" t="str">
        <f t="shared" si="25"/>
        <v/>
      </c>
      <c r="AE122" s="143" t="str">
        <f t="shared" si="26"/>
        <v/>
      </c>
      <c r="AF122" s="139" t="str">
        <f t="shared" si="27"/>
        <v/>
      </c>
      <c r="AG122" s="140" t="str">
        <f t="shared" si="28"/>
        <v/>
      </c>
      <c r="AH122" s="140" t="str">
        <f t="shared" si="31"/>
        <v/>
      </c>
      <c r="AI122" s="140" t="str">
        <f t="shared" si="29"/>
        <v/>
      </c>
      <c r="AJ122" s="474"/>
      <c r="AK122" s="756"/>
      <c r="AL122" s="751"/>
      <c r="AM122" s="419" t="e">
        <f t="shared" si="37"/>
        <v>#REF!</v>
      </c>
      <c r="AN122" s="419"/>
      <c r="AO122" s="419"/>
      <c r="AP122" s="419"/>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row>
    <row r="123" spans="1:88" s="221" customFormat="1" ht="13.8" hidden="1">
      <c r="A123" s="221" t="b">
        <f t="shared" si="35"/>
        <v>0</v>
      </c>
      <c r="B123" s="221" t="str">
        <f t="shared" si="32"/>
        <v/>
      </c>
      <c r="C123" s="221" t="str">
        <f>IF(ISNA(LEN(VLOOKUP(H123,B9:B468,1,FALSE)) &gt; 0),"",LEN(VLOOKUP(H123,B9:B468,1,FALSE)) &gt; 0)</f>
        <v/>
      </c>
      <c r="D123" s="221" t="str">
        <f t="shared" si="33"/>
        <v/>
      </c>
      <c r="E123" s="221" t="b">
        <f>IF(ISNA(VLOOKUP(H123,D9:D468,1,FALSE)=H123),FALSE,TRUE)</f>
        <v>0</v>
      </c>
      <c r="F123" s="221">
        <f t="shared" si="36"/>
        <v>0</v>
      </c>
      <c r="G123" s="418"/>
      <c r="H123" s="627" t="s">
        <v>123</v>
      </c>
      <c r="I123" s="603" t="str">
        <f>VLOOKUP(H123,LNG_EBKP!$S$11:$U$733,2)</f>
        <v>Spezialmedien: Verteilung</v>
      </c>
      <c r="J123" s="602" t="str">
        <f>VLOOKUP(H123,LNG_EBKP!$S$11:$U$733,3)</f>
        <v>Leitungen zur Verteilung von Spezialmedien</v>
      </c>
      <c r="K123" s="344"/>
      <c r="L123" s="344"/>
      <c r="M123" s="345"/>
      <c r="N123" s="546"/>
      <c r="O123" s="525">
        <v>30</v>
      </c>
      <c r="P123" s="727" t="str">
        <f t="shared" si="34"/>
        <v/>
      </c>
      <c r="Q123" s="709"/>
      <c r="R123" s="461"/>
      <c r="S123" s="462"/>
      <c r="T123" s="463"/>
      <c r="U123" s="743"/>
      <c r="V123" s="419" t="e">
        <f>IF(
OR(LEN(R123)&gt;0, LEN(#REF!)&gt;0, LEN(Q123)&gt;0,LEN(S123)&gt;1),
      IF(OR(LEN(M123)=0, LEN(Q123)=0),1,
          IF(OR(AND(LEN(#REF!)&gt;0, LEN(R123)&gt;0 ),LEN(R123)+LEN(#REF!)=0),0,1)
),
0)</f>
        <v>#REF!</v>
      </c>
      <c r="W123" s="419"/>
      <c r="X123" s="419"/>
      <c r="Y123" s="419" t="e">
        <f>IF(OR(LEN(AF123)&gt;0, LEN(#REF!)&gt;1),1, 0)</f>
        <v>#REF!</v>
      </c>
      <c r="Z123" s="419"/>
      <c r="AA123" s="426" t="str">
        <f t="shared" si="39"/>
        <v>D1</v>
      </c>
      <c r="AB123" s="427" t="str">
        <f t="shared" si="38"/>
        <v>Spezialmedien: Verteilung</v>
      </c>
      <c r="AC123" s="244" t="str">
        <f t="shared" si="24"/>
        <v/>
      </c>
      <c r="AD123" s="244" t="str">
        <f t="shared" si="25"/>
        <v/>
      </c>
      <c r="AE123" s="143" t="str">
        <f t="shared" si="26"/>
        <v/>
      </c>
      <c r="AF123" s="139" t="str">
        <f t="shared" si="27"/>
        <v/>
      </c>
      <c r="AG123" s="140" t="str">
        <f t="shared" si="28"/>
        <v/>
      </c>
      <c r="AH123" s="140" t="str">
        <f t="shared" si="31"/>
        <v/>
      </c>
      <c r="AI123" s="140" t="str">
        <f t="shared" si="29"/>
        <v/>
      </c>
      <c r="AJ123" s="474"/>
      <c r="AK123" s="756"/>
      <c r="AL123" s="751"/>
      <c r="AM123" s="419" t="e">
        <f t="shared" si="37"/>
        <v>#REF!</v>
      </c>
      <c r="AN123" s="419"/>
      <c r="AO123" s="419"/>
      <c r="AP123" s="419"/>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row>
    <row r="124" spans="1:88" s="227" customFormat="1" ht="27.6" hidden="1">
      <c r="A124" s="221" t="b">
        <f t="shared" si="35"/>
        <v>0</v>
      </c>
      <c r="B124" s="221" t="str">
        <f t="shared" si="32"/>
        <v/>
      </c>
      <c r="C124" s="227" t="str">
        <f>IF(ISNA(LEN(VLOOKUP(H124,B9:B468,1,FALSE)) &gt; 0),"",LEN(VLOOKUP(H124,B9:B468,1,FALSE)) &gt; 0)</f>
        <v/>
      </c>
      <c r="D124" s="227" t="str">
        <f t="shared" si="33"/>
        <v/>
      </c>
      <c r="E124" s="227" t="b">
        <f>IF(ISNA(VLOOKUP(H124,D9:D468,1,FALSE)=H124),FALSE,TRUE)</f>
        <v>0</v>
      </c>
      <c r="F124" s="221">
        <f t="shared" si="36"/>
        <v>0</v>
      </c>
      <c r="G124" s="418"/>
      <c r="H124" s="627" t="s">
        <v>124</v>
      </c>
      <c r="I124" s="603" t="str">
        <f>VLOOKUP(H124,LNG_EBKP!$S$11:$U$733,2)</f>
        <v>Spezialmedien: Armatur, Apparat</v>
      </c>
      <c r="J124" s="602" t="str">
        <f>VLOOKUP(H124,LNG_EBKP!$S$11:$U$733,3)</f>
        <v>Armaturen und Apparate zur Entnahme und Abgabe von Spezialmedien</v>
      </c>
      <c r="K124" s="344"/>
      <c r="L124" s="344"/>
      <c r="M124" s="345"/>
      <c r="N124" s="546"/>
      <c r="O124" s="524">
        <v>30</v>
      </c>
      <c r="P124" s="726" t="str">
        <f t="shared" si="34"/>
        <v/>
      </c>
      <c r="Q124" s="708"/>
      <c r="R124" s="461"/>
      <c r="S124" s="462"/>
      <c r="T124" s="463"/>
      <c r="U124" s="743"/>
      <c r="V124" s="419" t="e">
        <f>IF(
OR(LEN(R124)&gt;0, LEN(#REF!)&gt;0, LEN(Q124)&gt;0,LEN(S124)&gt;1),
      IF(OR(LEN(M124)=0, LEN(Q124)=0),1,
          IF(OR(AND(LEN(#REF!)&gt;0, LEN(R124)&gt;0 ),LEN(R124)+LEN(#REF!)=0),0,1)
),
0)</f>
        <v>#REF!</v>
      </c>
      <c r="W124" s="419"/>
      <c r="X124" s="419"/>
      <c r="Y124" s="419" t="e">
        <f>IF(OR(LEN(AF124)&gt;0, LEN(#REF!)&gt;1),1, 0)</f>
        <v>#REF!</v>
      </c>
      <c r="Z124" s="419"/>
      <c r="AA124" s="426" t="str">
        <f t="shared" si="39"/>
        <v>D1</v>
      </c>
      <c r="AB124" s="427" t="str">
        <f t="shared" si="38"/>
        <v>Spezialmedien: Armatur, Apparat</v>
      </c>
      <c r="AC124" s="244" t="str">
        <f t="shared" si="24"/>
        <v/>
      </c>
      <c r="AD124" s="244" t="str">
        <f t="shared" si="25"/>
        <v/>
      </c>
      <c r="AE124" s="143" t="str">
        <f t="shared" si="26"/>
        <v/>
      </c>
      <c r="AF124" s="139" t="str">
        <f t="shared" si="27"/>
        <v/>
      </c>
      <c r="AG124" s="140" t="str">
        <f t="shared" si="28"/>
        <v/>
      </c>
      <c r="AH124" s="140" t="str">
        <f t="shared" si="31"/>
        <v/>
      </c>
      <c r="AI124" s="140" t="str">
        <f t="shared" si="29"/>
        <v/>
      </c>
      <c r="AJ124" s="474"/>
      <c r="AK124" s="756"/>
      <c r="AL124" s="751"/>
      <c r="AM124" s="419" t="e">
        <f t="shared" si="37"/>
        <v>#REF!</v>
      </c>
      <c r="AN124" s="419"/>
      <c r="AO124" s="419"/>
      <c r="AP124" s="419"/>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row>
    <row r="125" spans="1:88" s="227" customFormat="1" ht="27.6" hidden="1">
      <c r="A125" s="221" t="b">
        <f t="shared" si="35"/>
        <v>0</v>
      </c>
      <c r="B125" s="221" t="str">
        <f t="shared" si="32"/>
        <v/>
      </c>
      <c r="C125" s="227" t="str">
        <f>IF(ISNA(LEN(VLOOKUP(H125,B9:B468,1,FALSE)) &gt; 0),"",LEN(VLOOKUP(H125,B9:B468,1,FALSE)) &gt; 0)</f>
        <v/>
      </c>
      <c r="D125" s="227" t="str">
        <f t="shared" si="33"/>
        <v/>
      </c>
      <c r="E125" s="227" t="b">
        <f>IF(ISNA(VLOOKUP(H125,D9:D468,1,FALSE)=H125),FALSE,TRUE)</f>
        <v>0</v>
      </c>
      <c r="F125" s="221">
        <f t="shared" si="36"/>
        <v>0</v>
      </c>
      <c r="G125" s="418"/>
      <c r="H125" s="626" t="s">
        <v>125</v>
      </c>
      <c r="I125" s="601" t="str">
        <f>VLOOKUP(H125,LNG_EBKP!$S$11:$U$733,2)</f>
        <v>Beförderungsanlage</v>
      </c>
      <c r="J125" s="602" t="str">
        <f>VLOOKUP(H125,LNG_EBKP!$S$11:$U$733,3)</f>
        <v>Anlagen zur Beförderung von Personen und Lasten
Hinweis: Transportanlage für Umgebung (I05.07)</v>
      </c>
      <c r="K125" s="344"/>
      <c r="L125" s="344"/>
      <c r="M125" s="345"/>
      <c r="N125" s="546"/>
      <c r="O125" s="524">
        <v>30</v>
      </c>
      <c r="P125" s="726" t="str">
        <f t="shared" si="34"/>
        <v/>
      </c>
      <c r="Q125" s="708"/>
      <c r="R125" s="461"/>
      <c r="S125" s="462"/>
      <c r="T125" s="463"/>
      <c r="U125" s="743"/>
      <c r="V125" s="419" t="e">
        <f>IF(
OR(LEN(R125)&gt;0, LEN(#REF!)&gt;0, LEN(Q125)&gt;0,LEN(S125)&gt;1),
      IF(OR(LEN(M125)=0, LEN(Q125)=0),1,
          IF(OR(AND(LEN(#REF!)&gt;0, LEN(R125)&gt;0 ),LEN(R125)+LEN(#REF!)=0),0,1)
),
0)</f>
        <v>#REF!</v>
      </c>
      <c r="W125" s="419"/>
      <c r="X125" s="419"/>
      <c r="Y125" s="419" t="e">
        <f>IF(OR(LEN(AF125)&gt;0, LEN(#REF!)&gt;1),1, 0)</f>
        <v>#REF!</v>
      </c>
      <c r="Z125" s="419"/>
      <c r="AA125" s="426" t="str">
        <f t="shared" si="39"/>
        <v>D1</v>
      </c>
      <c r="AB125" s="427" t="str">
        <f t="shared" si="38"/>
        <v>Beförderungsanlage</v>
      </c>
      <c r="AC125" s="244" t="str">
        <f t="shared" si="24"/>
        <v/>
      </c>
      <c r="AD125" s="244" t="str">
        <f t="shared" si="25"/>
        <v/>
      </c>
      <c r="AE125" s="143" t="str">
        <f t="shared" si="26"/>
        <v/>
      </c>
      <c r="AF125" s="139" t="str">
        <f t="shared" si="27"/>
        <v/>
      </c>
      <c r="AG125" s="140" t="str">
        <f t="shared" si="28"/>
        <v/>
      </c>
      <c r="AH125" s="140" t="str">
        <f t="shared" si="31"/>
        <v/>
      </c>
      <c r="AI125" s="140" t="str">
        <f t="shared" si="29"/>
        <v/>
      </c>
      <c r="AJ125" s="474"/>
      <c r="AK125" s="756"/>
      <c r="AL125" s="751"/>
      <c r="AM125" s="419" t="e">
        <f t="shared" si="37"/>
        <v>#REF!</v>
      </c>
      <c r="AN125" s="419"/>
      <c r="AO125" s="419"/>
      <c r="AP125" s="419"/>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row>
    <row r="126" spans="1:88" s="221" customFormat="1" ht="41.4" hidden="1">
      <c r="A126" s="221" t="b">
        <f t="shared" si="35"/>
        <v>0</v>
      </c>
      <c r="B126" s="221" t="str">
        <f t="shared" si="32"/>
        <v/>
      </c>
      <c r="C126" s="221" t="str">
        <f>IF(ISNA(LEN(VLOOKUP(H126,B9:B468,1,FALSE)) &gt; 0),"",LEN(VLOOKUP(H126,B9:B468,1,FALSE)) &gt; 0)</f>
        <v/>
      </c>
      <c r="D126" s="221" t="str">
        <f t="shared" si="33"/>
        <v/>
      </c>
      <c r="E126" s="221" t="b">
        <f>IF(ISNA(VLOOKUP(H126,D9:D468,1,FALSE)=H126),FALSE,TRUE)</f>
        <v>0</v>
      </c>
      <c r="F126" s="221">
        <f t="shared" si="36"/>
        <v>0</v>
      </c>
      <c r="G126" s="418"/>
      <c r="H126" s="627" t="s">
        <v>126</v>
      </c>
      <c r="I126" s="603" t="str">
        <f>VLOOKUP(H126,LNG_EBKP!$S$11:$U$733,2)</f>
        <v>Personenaufzug</v>
      </c>
      <c r="J126" s="602" t="str">
        <f>VLOOKUP(H126,LNG_EBKP!$S$11:$U$733,3)</f>
        <v>Personenaufzüge, einschliesslich Antrieb, Steuerung, Kabinenbeleuchtung und -ausstattung sowie Feuerwehraufzüge</v>
      </c>
      <c r="K126" s="344"/>
      <c r="L126" s="344"/>
      <c r="M126" s="345"/>
      <c r="N126" s="546"/>
      <c r="O126" s="526">
        <v>30</v>
      </c>
      <c r="P126" s="727" t="str">
        <f t="shared" si="34"/>
        <v/>
      </c>
      <c r="Q126" s="709"/>
      <c r="R126" s="461"/>
      <c r="S126" s="462"/>
      <c r="T126" s="463"/>
      <c r="U126" s="743"/>
      <c r="V126" s="419" t="e">
        <f>IF(
OR(LEN(R126)&gt;0, LEN(#REF!)&gt;0, LEN(Q126)&gt;0,LEN(S126)&gt;1),
      IF(OR(LEN(M126)=0, LEN(Q126)=0),1,
          IF(OR(AND(LEN(#REF!)&gt;0, LEN(R126)&gt;0 ),LEN(R126)+LEN(#REF!)=0),0,1)
),
0)</f>
        <v>#REF!</v>
      </c>
      <c r="W126" s="419"/>
      <c r="X126" s="419"/>
      <c r="Y126" s="419" t="e">
        <f>IF(OR(LEN(AF126)&gt;0, LEN(#REF!)&gt;1),1, 0)</f>
        <v>#REF!</v>
      </c>
      <c r="Z126" s="419"/>
      <c r="AA126" s="426" t="str">
        <f t="shared" si="39"/>
        <v>D1</v>
      </c>
      <c r="AB126" s="427" t="str">
        <f t="shared" si="38"/>
        <v>Personenaufzug</v>
      </c>
      <c r="AC126" s="244" t="str">
        <f t="shared" si="24"/>
        <v/>
      </c>
      <c r="AD126" s="244" t="str">
        <f t="shared" si="25"/>
        <v/>
      </c>
      <c r="AE126" s="143" t="str">
        <f t="shared" si="26"/>
        <v/>
      </c>
      <c r="AF126" s="139" t="str">
        <f t="shared" si="27"/>
        <v/>
      </c>
      <c r="AG126" s="140" t="str">
        <f t="shared" si="28"/>
        <v/>
      </c>
      <c r="AH126" s="140" t="str">
        <f t="shared" si="31"/>
        <v/>
      </c>
      <c r="AI126" s="140" t="str">
        <f t="shared" si="29"/>
        <v/>
      </c>
      <c r="AJ126" s="474"/>
      <c r="AK126" s="756"/>
      <c r="AL126" s="751"/>
      <c r="AM126" s="419" t="e">
        <f t="shared" si="37"/>
        <v>#REF!</v>
      </c>
      <c r="AN126" s="419"/>
      <c r="AO126" s="419"/>
      <c r="AP126" s="419"/>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row>
    <row r="127" spans="1:88" s="221" customFormat="1" ht="27.6" hidden="1">
      <c r="A127" s="221" t="b">
        <f t="shared" si="35"/>
        <v>0</v>
      </c>
      <c r="B127" s="221" t="str">
        <f t="shared" si="32"/>
        <v/>
      </c>
      <c r="C127" s="221" t="str">
        <f>IF(ISNA(LEN(VLOOKUP(H127,B9:B468,1,FALSE)) &gt; 0),"",LEN(VLOOKUP(H127,B9:B468,1,FALSE)) &gt; 0)</f>
        <v/>
      </c>
      <c r="D127" s="221" t="str">
        <f t="shared" si="33"/>
        <v/>
      </c>
      <c r="E127" s="221" t="b">
        <f>IF(ISNA(VLOOKUP(H127,D9:D468,1,FALSE)=H127),FALSE,TRUE)</f>
        <v>0</v>
      </c>
      <c r="F127" s="221">
        <f t="shared" si="36"/>
        <v>0</v>
      </c>
      <c r="G127" s="418"/>
      <c r="H127" s="627" t="s">
        <v>127</v>
      </c>
      <c r="I127" s="603" t="str">
        <f>VLOOKUP(H127,LNG_EBKP!$S$11:$U$733,2)</f>
        <v>Lasten- und Serviceaufzug</v>
      </c>
      <c r="J127" s="602" t="str">
        <f>VLOOKUP(H127,LNG_EBKP!$S$11:$U$733,3)</f>
        <v>Lasten- und Bettenaufzüge, einschliesslich Antrieb, Steuerung, Kabinenbeleuchtung und -ausstattung</v>
      </c>
      <c r="K127" s="344"/>
      <c r="L127" s="344"/>
      <c r="M127" s="345"/>
      <c r="N127" s="546"/>
      <c r="O127" s="526">
        <v>30</v>
      </c>
      <c r="P127" s="727" t="str">
        <f t="shared" si="34"/>
        <v/>
      </c>
      <c r="Q127" s="709"/>
      <c r="R127" s="461"/>
      <c r="S127" s="462"/>
      <c r="T127" s="463"/>
      <c r="U127" s="743"/>
      <c r="V127" s="419" t="e">
        <f>IF(
OR(LEN(R127)&gt;0, LEN(#REF!)&gt;0, LEN(Q127)&gt;0,LEN(S127)&gt;1),
      IF(OR(LEN(M127)=0, LEN(Q127)=0),1,
          IF(OR(AND(LEN(#REF!)&gt;0, LEN(R127)&gt;0 ),LEN(R127)+LEN(#REF!)=0),0,1)
),
0)</f>
        <v>#REF!</v>
      </c>
      <c r="W127" s="419"/>
      <c r="X127" s="419"/>
      <c r="Y127" s="419" t="e">
        <f>IF(OR(LEN(AF127)&gt;0, LEN(#REF!)&gt;1),1, 0)</f>
        <v>#REF!</v>
      </c>
      <c r="Z127" s="419"/>
      <c r="AA127" s="426" t="str">
        <f t="shared" si="39"/>
        <v>D1</v>
      </c>
      <c r="AB127" s="427" t="str">
        <f t="shared" si="38"/>
        <v>Lasten- und Serviceaufzug</v>
      </c>
      <c r="AC127" s="244" t="str">
        <f t="shared" si="24"/>
        <v/>
      </c>
      <c r="AD127" s="244" t="str">
        <f t="shared" si="25"/>
        <v/>
      </c>
      <c r="AE127" s="143" t="str">
        <f t="shared" si="26"/>
        <v/>
      </c>
      <c r="AF127" s="139" t="str">
        <f t="shared" si="27"/>
        <v/>
      </c>
      <c r="AG127" s="140" t="str">
        <f t="shared" si="28"/>
        <v/>
      </c>
      <c r="AH127" s="140" t="str">
        <f t="shared" si="31"/>
        <v/>
      </c>
      <c r="AI127" s="140" t="str">
        <f t="shared" si="29"/>
        <v/>
      </c>
      <c r="AJ127" s="474"/>
      <c r="AK127" s="756"/>
      <c r="AL127" s="751"/>
      <c r="AM127" s="419" t="e">
        <f t="shared" si="37"/>
        <v>#REF!</v>
      </c>
      <c r="AN127" s="419"/>
      <c r="AO127" s="419"/>
      <c r="AP127" s="419"/>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row>
    <row r="128" spans="1:88" s="221" customFormat="1" ht="55.2" hidden="1">
      <c r="A128" s="221" t="b">
        <f t="shared" si="35"/>
        <v>0</v>
      </c>
      <c r="B128" s="221" t="str">
        <f t="shared" si="32"/>
        <v/>
      </c>
      <c r="C128" s="221" t="str">
        <f>IF(ISNA(LEN(VLOOKUP(H128,B9:B468,1,FALSE)) &gt; 0),"",LEN(VLOOKUP(H128,B9:B468,1,FALSE)) &gt; 0)</f>
        <v/>
      </c>
      <c r="D128" s="221" t="str">
        <f t="shared" si="33"/>
        <v/>
      </c>
      <c r="E128" s="221" t="b">
        <f>IF(ISNA(VLOOKUP(H128,D9:D468,1,FALSE)=H128),FALSE,TRUE)</f>
        <v>0</v>
      </c>
      <c r="F128" s="221">
        <f t="shared" si="36"/>
        <v>0</v>
      </c>
      <c r="G128" s="418"/>
      <c r="H128" s="627" t="s">
        <v>128</v>
      </c>
      <c r="I128" s="603" t="str">
        <f>VLOOKUP(H128,LNG_EBKP!$S$11:$U$733,2)</f>
        <v>Spezialaufzug</v>
      </c>
      <c r="J128" s="602" t="str">
        <f>VLOOKUP(H128,LNG_EBKP!$S$11:$U$733,3)</f>
        <v>Aufzüge und Hebeeinrichtungen für Personen mit eingeschränkter Mobilität, Befahranlagen für Fassaden und Dächer sowie Schrägaufzüge, einschliesslich Antrieb und Steuerung</v>
      </c>
      <c r="K128" s="344"/>
      <c r="L128" s="344"/>
      <c r="M128" s="345"/>
      <c r="N128" s="546"/>
      <c r="O128" s="525">
        <v>30</v>
      </c>
      <c r="P128" s="727" t="str">
        <f t="shared" si="34"/>
        <v/>
      </c>
      <c r="Q128" s="709"/>
      <c r="R128" s="461"/>
      <c r="S128" s="462"/>
      <c r="T128" s="463"/>
      <c r="U128" s="743"/>
      <c r="V128" s="419" t="e">
        <f>IF(
OR(LEN(R128)&gt;0, LEN(#REF!)&gt;0, LEN(Q128)&gt;0,LEN(S128)&gt;1),
      IF(OR(LEN(M128)=0, LEN(Q128)=0),1,
          IF(OR(AND(LEN(#REF!)&gt;0, LEN(R128)&gt;0 ),LEN(R128)+LEN(#REF!)=0),0,1)
),
0)</f>
        <v>#REF!</v>
      </c>
      <c r="W128" s="419"/>
      <c r="X128" s="419"/>
      <c r="Y128" s="419" t="e">
        <f>IF(OR(LEN(AF128)&gt;0, LEN(#REF!)&gt;1),1, 0)</f>
        <v>#REF!</v>
      </c>
      <c r="Z128" s="419"/>
      <c r="AA128" s="426" t="str">
        <f t="shared" si="39"/>
        <v>D1</v>
      </c>
      <c r="AB128" s="427" t="str">
        <f t="shared" si="38"/>
        <v>Spezialaufzug</v>
      </c>
      <c r="AC128" s="244" t="str">
        <f t="shared" si="24"/>
        <v/>
      </c>
      <c r="AD128" s="244" t="str">
        <f t="shared" si="25"/>
        <v/>
      </c>
      <c r="AE128" s="143" t="str">
        <f t="shared" si="26"/>
        <v/>
      </c>
      <c r="AF128" s="139" t="str">
        <f t="shared" si="27"/>
        <v/>
      </c>
      <c r="AG128" s="140" t="str">
        <f t="shared" si="28"/>
        <v/>
      </c>
      <c r="AH128" s="140" t="str">
        <f t="shared" si="31"/>
        <v/>
      </c>
      <c r="AI128" s="140" t="str">
        <f t="shared" si="29"/>
        <v/>
      </c>
      <c r="AJ128" s="474"/>
      <c r="AK128" s="756"/>
      <c r="AL128" s="751"/>
      <c r="AM128" s="419" t="e">
        <f t="shared" si="37"/>
        <v>#REF!</v>
      </c>
      <c r="AN128" s="419"/>
      <c r="AO128" s="419"/>
      <c r="AP128" s="419"/>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row>
    <row r="129" spans="1:88" s="227" customFormat="1" ht="13.8" hidden="1">
      <c r="A129" s="221" t="b">
        <f t="shared" si="35"/>
        <v>0</v>
      </c>
      <c r="B129" s="221" t="str">
        <f t="shared" si="32"/>
        <v/>
      </c>
      <c r="C129" s="227" t="str">
        <f>IF(ISNA(LEN(VLOOKUP(H129,B9:B468,1,FALSE)) &gt; 0),"",LEN(VLOOKUP(H129,B9:B468,1,FALSE)) &gt; 0)</f>
        <v/>
      </c>
      <c r="D129" s="227" t="str">
        <f t="shared" si="33"/>
        <v/>
      </c>
      <c r="E129" s="227" t="b">
        <f>IF(ISNA(VLOOKUP(H129,D9:D468,1,FALSE)=H129),FALSE,TRUE)</f>
        <v>0</v>
      </c>
      <c r="F129" s="221">
        <f t="shared" si="36"/>
        <v>0</v>
      </c>
      <c r="G129" s="418"/>
      <c r="H129" s="627" t="s">
        <v>129</v>
      </c>
      <c r="I129" s="603" t="str">
        <f>VLOOKUP(H129,LNG_EBKP!$S$11:$U$733,2)</f>
        <v>Fahrtreppe</v>
      </c>
      <c r="J129" s="602" t="str">
        <f>VLOOKUP(H129,LNG_EBKP!$S$11:$U$733,3)</f>
        <v>Fahrtreppen, einschliesslich Antrieb und Steuerung</v>
      </c>
      <c r="K129" s="344"/>
      <c r="L129" s="344"/>
      <c r="M129" s="345"/>
      <c r="N129" s="546"/>
      <c r="O129" s="527">
        <v>30</v>
      </c>
      <c r="P129" s="726" t="str">
        <f t="shared" si="34"/>
        <v/>
      </c>
      <c r="Q129" s="708"/>
      <c r="R129" s="461"/>
      <c r="S129" s="462"/>
      <c r="T129" s="463"/>
      <c r="U129" s="743"/>
      <c r="V129" s="419" t="e">
        <f>IF(
OR(LEN(R129)&gt;0, LEN(#REF!)&gt;0, LEN(Q129)&gt;0,LEN(S129)&gt;1),
      IF(OR(LEN(M129)=0, LEN(Q129)=0),1,
          IF(OR(AND(LEN(#REF!)&gt;0, LEN(R129)&gt;0 ),LEN(R129)+LEN(#REF!)=0),0,1)
),
0)</f>
        <v>#REF!</v>
      </c>
      <c r="W129" s="419"/>
      <c r="X129" s="419"/>
      <c r="Y129" s="419" t="e">
        <f>IF(OR(LEN(AF129)&gt;0, LEN(#REF!)&gt;1),1, 0)</f>
        <v>#REF!</v>
      </c>
      <c r="Z129" s="419"/>
      <c r="AA129" s="426" t="str">
        <f t="shared" si="39"/>
        <v>D1</v>
      </c>
      <c r="AB129" s="427" t="str">
        <f t="shared" si="38"/>
        <v>Fahrtreppe</v>
      </c>
      <c r="AC129" s="244" t="str">
        <f t="shared" si="24"/>
        <v/>
      </c>
      <c r="AD129" s="244" t="str">
        <f t="shared" si="25"/>
        <v/>
      </c>
      <c r="AE129" s="143" t="str">
        <f t="shared" si="26"/>
        <v/>
      </c>
      <c r="AF129" s="139" t="str">
        <f t="shared" si="27"/>
        <v/>
      </c>
      <c r="AG129" s="140" t="str">
        <f t="shared" si="28"/>
        <v/>
      </c>
      <c r="AH129" s="140" t="str">
        <f t="shared" si="31"/>
        <v/>
      </c>
      <c r="AI129" s="140" t="str">
        <f t="shared" si="29"/>
        <v/>
      </c>
      <c r="AJ129" s="474"/>
      <c r="AK129" s="756"/>
      <c r="AL129" s="751"/>
      <c r="AM129" s="419" t="e">
        <f t="shared" si="37"/>
        <v>#REF!</v>
      </c>
      <c r="AN129" s="419"/>
      <c r="AO129" s="419"/>
      <c r="AP129" s="419"/>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row>
    <row r="130" spans="1:88" s="227" customFormat="1" ht="13.8" hidden="1">
      <c r="A130" s="221" t="b">
        <f t="shared" si="35"/>
        <v>0</v>
      </c>
      <c r="B130" s="221" t="str">
        <f t="shared" si="32"/>
        <v/>
      </c>
      <c r="C130" s="227" t="str">
        <f>IF(ISNA(LEN(VLOOKUP(H130,B9:B468,1,FALSE)) &gt; 0),"",LEN(VLOOKUP(H130,B9:B468,1,FALSE)) &gt; 0)</f>
        <v/>
      </c>
      <c r="D130" s="227" t="str">
        <f t="shared" si="33"/>
        <v/>
      </c>
      <c r="E130" s="227" t="b">
        <f>IF(ISNA(VLOOKUP(H130,D9:D468,1,FALSE)=H130),FALSE,TRUE)</f>
        <v>0</v>
      </c>
      <c r="F130" s="221">
        <f t="shared" si="36"/>
        <v>0</v>
      </c>
      <c r="G130" s="418"/>
      <c r="H130" s="627" t="s">
        <v>130</v>
      </c>
      <c r="I130" s="603" t="str">
        <f>VLOOKUP(H130,LNG_EBKP!$S$11:$U$733,2)</f>
        <v>Fahrsteig</v>
      </c>
      <c r="J130" s="602" t="str">
        <f>VLOOKUP(H130,LNG_EBKP!$S$11:$U$733,3)</f>
        <v>Fahrsteig, einschliesslich Antrieb und Steuerung</v>
      </c>
      <c r="K130" s="344"/>
      <c r="L130" s="344"/>
      <c r="M130" s="345"/>
      <c r="N130" s="546"/>
      <c r="O130" s="527">
        <v>30</v>
      </c>
      <c r="P130" s="726" t="str">
        <f t="shared" si="34"/>
        <v/>
      </c>
      <c r="Q130" s="708"/>
      <c r="R130" s="461"/>
      <c r="S130" s="462"/>
      <c r="T130" s="463"/>
      <c r="U130" s="743"/>
      <c r="V130" s="419" t="e">
        <f>IF(
OR(LEN(R130)&gt;0, LEN(#REF!)&gt;0, LEN(Q130)&gt;0,LEN(S130)&gt;1),
      IF(OR(LEN(M130)=0, LEN(Q130)=0),1,
          IF(OR(AND(LEN(#REF!)&gt;0, LEN(R130)&gt;0 ),LEN(R130)+LEN(#REF!)=0),0,1)
),
0)</f>
        <v>#REF!</v>
      </c>
      <c r="W130" s="419"/>
      <c r="X130" s="419"/>
      <c r="Y130" s="419" t="e">
        <f>IF(OR(LEN(AF130)&gt;0, LEN(#REF!)&gt;1),1, 0)</f>
        <v>#REF!</v>
      </c>
      <c r="Z130" s="419"/>
      <c r="AA130" s="426" t="str">
        <f t="shared" si="39"/>
        <v>D1</v>
      </c>
      <c r="AB130" s="427" t="str">
        <f t="shared" si="38"/>
        <v>Fahrsteig</v>
      </c>
      <c r="AC130" s="244" t="str">
        <f t="shared" si="24"/>
        <v/>
      </c>
      <c r="AD130" s="244" t="str">
        <f t="shared" si="25"/>
        <v/>
      </c>
      <c r="AE130" s="143" t="str">
        <f t="shared" si="26"/>
        <v/>
      </c>
      <c r="AF130" s="139" t="str">
        <f t="shared" si="27"/>
        <v/>
      </c>
      <c r="AG130" s="140" t="str">
        <f t="shared" si="28"/>
        <v/>
      </c>
      <c r="AH130" s="140" t="str">
        <f t="shared" si="31"/>
        <v/>
      </c>
      <c r="AI130" s="140" t="str">
        <f t="shared" si="29"/>
        <v/>
      </c>
      <c r="AJ130" s="474"/>
      <c r="AK130" s="756"/>
      <c r="AL130" s="751"/>
      <c r="AM130" s="419" t="e">
        <f t="shared" si="37"/>
        <v>#REF!</v>
      </c>
      <c r="AN130" s="419"/>
      <c r="AO130" s="419"/>
      <c r="AP130" s="419"/>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row>
    <row r="131" spans="1:88" s="227" customFormat="1" ht="28.2" hidden="1" thickBot="1">
      <c r="A131" s="221" t="b">
        <f t="shared" si="35"/>
        <v>0</v>
      </c>
      <c r="B131" s="221" t="str">
        <f t="shared" si="32"/>
        <v/>
      </c>
      <c r="C131" s="227" t="str">
        <f>IF(ISNA(LEN(VLOOKUP(H131,B9:B468,1,FALSE)) &gt; 0),"",LEN(VLOOKUP(H131,B9:B468,1,FALSE)) &gt; 0)</f>
        <v/>
      </c>
      <c r="D131" s="227" t="str">
        <f t="shared" si="33"/>
        <v/>
      </c>
      <c r="E131" s="227" t="b">
        <f>IF(ISNA(VLOOKUP(H131,D9:D468,1,FALSE)=H131),FALSE,TRUE)</f>
        <v>0</v>
      </c>
      <c r="F131" s="221">
        <f t="shared" si="36"/>
        <v>0</v>
      </c>
      <c r="G131" s="418"/>
      <c r="H131" s="629" t="s">
        <v>131</v>
      </c>
      <c r="I131" s="604" t="str">
        <f>VLOOKUP(H131,LNG_EBKP!$S$11:$U$733,2)</f>
        <v>Hebeeinrichtung, Verladestation</v>
      </c>
      <c r="J131" s="605" t="str">
        <f>VLOOKUP(H131,LNG_EBKP!$S$11:$U$733,3)</f>
        <v>Hubtische, Verladestationen, einschliesslich Antrieb und Steuerung</v>
      </c>
      <c r="K131" s="346"/>
      <c r="L131" s="346"/>
      <c r="M131" s="347"/>
      <c r="N131" s="549"/>
      <c r="O131" s="528">
        <v>30</v>
      </c>
      <c r="P131" s="728" t="str">
        <f t="shared" si="34"/>
        <v/>
      </c>
      <c r="Q131" s="710"/>
      <c r="R131" s="464"/>
      <c r="S131" s="465"/>
      <c r="T131" s="466"/>
      <c r="U131" s="744"/>
      <c r="V131" s="419" t="e">
        <f>IF(
OR(LEN(R131)&gt;0, LEN(#REF!)&gt;0, LEN(Q131)&gt;0,LEN(S131)&gt;1),
      IF(OR(LEN(M131)=0, LEN(Q131)=0),1,
          IF(OR(AND(LEN(#REF!)&gt;0, LEN(R131)&gt;0 ),LEN(R131)+LEN(#REF!)=0),0,1)
),
0)</f>
        <v>#REF!</v>
      </c>
      <c r="W131" s="419"/>
      <c r="X131" s="419"/>
      <c r="Y131" s="419" t="e">
        <f>IF(OR(LEN(AF131)&gt;0, LEN(#REF!)&gt;1),1, 0)</f>
        <v>#REF!</v>
      </c>
      <c r="Z131" s="419"/>
      <c r="AA131" s="426" t="str">
        <f t="shared" si="39"/>
        <v>D1</v>
      </c>
      <c r="AB131" s="427" t="str">
        <f t="shared" si="38"/>
        <v>Hebeeinrichtung, Verladestation</v>
      </c>
      <c r="AC131" s="244" t="str">
        <f t="shared" si="24"/>
        <v/>
      </c>
      <c r="AD131" s="244" t="str">
        <f t="shared" si="25"/>
        <v/>
      </c>
      <c r="AE131" s="143" t="str">
        <f t="shared" si="26"/>
        <v/>
      </c>
      <c r="AF131" s="139" t="str">
        <f t="shared" si="27"/>
        <v/>
      </c>
      <c r="AG131" s="140" t="str">
        <f t="shared" si="28"/>
        <v/>
      </c>
      <c r="AH131" s="140" t="str">
        <f t="shared" si="31"/>
        <v/>
      </c>
      <c r="AI131" s="140" t="str">
        <f t="shared" si="29"/>
        <v/>
      </c>
      <c r="AJ131" s="474"/>
      <c r="AK131" s="756"/>
      <c r="AL131" s="751"/>
      <c r="AM131" s="419" t="e">
        <f t="shared" si="37"/>
        <v>#REF!</v>
      </c>
      <c r="AN131" s="419"/>
      <c r="AO131" s="419"/>
      <c r="AP131" s="419"/>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row>
    <row r="132" spans="1:88" s="3" customFormat="1" ht="55.2" hidden="1">
      <c r="A132" s="6" t="b">
        <f t="shared" si="35"/>
        <v>0</v>
      </c>
      <c r="B132" s="6" t="str">
        <f t="shared" si="32"/>
        <v/>
      </c>
      <c r="C132" s="3" t="str">
        <f>IF(ISNA(LEN(VLOOKUP(H132,B9:B468,1,FALSE)) &gt; 0),"",LEN(VLOOKUP(H132,B9:B468,1,FALSE)) &gt; 0)</f>
        <v/>
      </c>
      <c r="D132" s="3" t="str">
        <f t="shared" si="33"/>
        <v/>
      </c>
      <c r="E132" s="3" t="b">
        <f>IF(ISNA(VLOOKUP(H132,D9:D468,1,FALSE)=H132),FALSE,TRUE)</f>
        <v>0</v>
      </c>
      <c r="F132" s="6">
        <f t="shared" si="36"/>
        <v>0</v>
      </c>
      <c r="G132" s="418"/>
      <c r="H132" s="625" t="s">
        <v>132</v>
      </c>
      <c r="I132" s="606" t="str">
        <f>VLOOKUP(H132,LNG_EBKP!$S$11:$U$733,2)</f>
        <v>Äussere Wandbekleidung Gebäude</v>
      </c>
      <c r="J132" s="607" t="str">
        <f>VLOOKUP(H132,LNG_EBKP!$S$11:$U$733,3)</f>
        <v>Äussere Bekleidung und Beschichtungen von Aussenwänden, einschliesslich Einbauten
Hinweis: Aussenwandkonstruktion (C02.01); Aussenstütze (C03.01)</v>
      </c>
      <c r="K132" s="493"/>
      <c r="L132" s="493"/>
      <c r="M132" s="494"/>
      <c r="N132" s="550"/>
      <c r="O132" s="495"/>
      <c r="P132" s="726" t="str">
        <f t="shared" si="34"/>
        <v/>
      </c>
      <c r="Q132" s="711"/>
      <c r="R132" s="496"/>
      <c r="S132" s="497"/>
      <c r="T132" s="497"/>
      <c r="U132" s="745"/>
      <c r="V132" s="419" t="e">
        <f>IF(
OR(LEN(R132)&gt;0, LEN(#REF!)&gt;0, LEN(Q132)&gt;0,LEN(S132)&gt;1),
      IF(OR(LEN(M132)=0, LEN(Q132)=0),1,
          IF(OR(AND(LEN(#REF!)&gt;0, LEN(R132)&gt;0 ),LEN(R132)+LEN(#REF!)=0),0,1)
),
0)</f>
        <v>#REF!</v>
      </c>
      <c r="W132" s="419"/>
      <c r="X132" s="419"/>
      <c r="Y132" s="419" t="e">
        <f>IF(OR(LEN(AF132)&gt;0, LEN(#REF!)&gt;1),1, 0)</f>
        <v>#REF!</v>
      </c>
      <c r="Z132" s="419"/>
      <c r="AA132" s="426" t="str">
        <f t="shared" si="39"/>
        <v>E</v>
      </c>
      <c r="AB132" s="427" t="str">
        <f t="shared" si="38"/>
        <v>Äussere Wandbekleidung Gebäude</v>
      </c>
      <c r="AC132" s="244" t="str">
        <f t="shared" si="24"/>
        <v/>
      </c>
      <c r="AD132" s="244" t="str">
        <f t="shared" si="25"/>
        <v/>
      </c>
      <c r="AE132" s="143" t="str">
        <f t="shared" si="26"/>
        <v/>
      </c>
      <c r="AF132" s="139" t="str">
        <f t="shared" si="27"/>
        <v/>
      </c>
      <c r="AG132" s="140" t="str">
        <f t="shared" si="28"/>
        <v/>
      </c>
      <c r="AH132" s="140" t="str">
        <f t="shared" si="31"/>
        <v/>
      </c>
      <c r="AI132" s="140" t="str">
        <f t="shared" si="29"/>
        <v/>
      </c>
      <c r="AJ132" s="505"/>
      <c r="AK132" s="757"/>
      <c r="AL132" s="754"/>
      <c r="AM132" s="419" t="e">
        <f t="shared" si="37"/>
        <v>#REF!</v>
      </c>
      <c r="AN132" s="419"/>
      <c r="AO132" s="419"/>
      <c r="AP132" s="419"/>
    </row>
    <row r="133" spans="1:88" s="227" customFormat="1" ht="41.4" hidden="1">
      <c r="A133" s="221" t="b">
        <f t="shared" si="35"/>
        <v>0</v>
      </c>
      <c r="B133" s="221" t="str">
        <f t="shared" si="32"/>
        <v/>
      </c>
      <c r="C133" s="227" t="str">
        <f>IF(ISNA(LEN(VLOOKUP(H133,B9:B468,1,FALSE)) &gt; 0),"",LEN(VLOOKUP(H133,B9:B468,1,FALSE)) &gt; 0)</f>
        <v/>
      </c>
      <c r="D133" s="227" t="str">
        <f t="shared" si="33"/>
        <v/>
      </c>
      <c r="E133" s="227" t="b">
        <f>IF(ISNA(VLOOKUP(H133,D9:D468,1,FALSE)=H133),FALSE,TRUE)</f>
        <v>0</v>
      </c>
      <c r="F133" s="221">
        <f t="shared" si="36"/>
        <v>0</v>
      </c>
      <c r="G133" s="418"/>
      <c r="H133" s="626" t="s">
        <v>133</v>
      </c>
      <c r="I133" s="601" t="str">
        <f>VLOOKUP(H133,LNG_EBKP!$S$11:$U$733,2)</f>
        <v>Äussere Wandbekleidung unter Terrain</v>
      </c>
      <c r="J133" s="602" t="str">
        <f>VLOOKUP(H133,LNG_EBKP!$S$11:$U$733,3)</f>
        <v>Äussere Bekleidung und Beschichtungen von Aussenwänden unter Terrain
Hinweis: Element in Aussenwand (E03)</v>
      </c>
      <c r="K133" s="344"/>
      <c r="L133" s="344"/>
      <c r="M133" s="345"/>
      <c r="N133" s="546"/>
      <c r="O133" s="527">
        <v>30</v>
      </c>
      <c r="P133" s="726" t="str">
        <f t="shared" si="34"/>
        <v/>
      </c>
      <c r="Q133" s="708"/>
      <c r="R133" s="461"/>
      <c r="S133" s="462"/>
      <c r="T133" s="463"/>
      <c r="U133" s="743"/>
      <c r="V133" s="419" t="e">
        <f>IF(
OR(LEN(R133)&gt;0, LEN(#REF!)&gt;0, LEN(Q133)&gt;0,LEN(S133)&gt;1),
      IF(OR(LEN(M133)=0, LEN(Q133)=0),1,
          IF(OR(AND(LEN(#REF!)&gt;0, LEN(R133)&gt;0 ),LEN(R133)+LEN(#REF!)=0),0,1)
),
0)</f>
        <v>#REF!</v>
      </c>
      <c r="W133" s="419"/>
      <c r="X133" s="419"/>
      <c r="Y133" s="419" t="e">
        <f>IF(OR(LEN(AF133)&gt;0, LEN(#REF!)&gt;1),1, 0)</f>
        <v>#REF!</v>
      </c>
      <c r="Z133" s="419"/>
      <c r="AA133" s="426" t="str">
        <f t="shared" si="39"/>
        <v>E0</v>
      </c>
      <c r="AB133" s="427" t="str">
        <f t="shared" si="38"/>
        <v>Äussere Wandbekleidung unter Terrain</v>
      </c>
      <c r="AC133" s="244" t="str">
        <f t="shared" si="24"/>
        <v/>
      </c>
      <c r="AD133" s="244" t="str">
        <f t="shared" si="25"/>
        <v/>
      </c>
      <c r="AE133" s="143" t="str">
        <f t="shared" si="26"/>
        <v/>
      </c>
      <c r="AF133" s="139" t="str">
        <f t="shared" si="27"/>
        <v/>
      </c>
      <c r="AG133" s="140" t="str">
        <f t="shared" si="28"/>
        <v/>
      </c>
      <c r="AH133" s="140" t="str">
        <f t="shared" si="31"/>
        <v/>
      </c>
      <c r="AI133" s="140" t="str">
        <f t="shared" si="29"/>
        <v/>
      </c>
      <c r="AJ133" s="474"/>
      <c r="AK133" s="756"/>
      <c r="AL133" s="751"/>
      <c r="AM133" s="419" t="e">
        <f t="shared" si="37"/>
        <v>#REF!</v>
      </c>
      <c r="AN133" s="419"/>
      <c r="AO133" s="419"/>
      <c r="AP133" s="419"/>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row>
    <row r="134" spans="1:88" s="227" customFormat="1" ht="27.6" hidden="1">
      <c r="A134" s="221" t="b">
        <f t="shared" si="35"/>
        <v>0</v>
      </c>
      <c r="B134" s="221" t="str">
        <f t="shared" si="32"/>
        <v/>
      </c>
      <c r="C134" s="227" t="str">
        <f>IF(ISNA(LEN(VLOOKUP(H134,B9:B468,1,FALSE)) &gt; 0),"",LEN(VLOOKUP(H134,B9:B468,1,FALSE)) &gt; 0)</f>
        <v/>
      </c>
      <c r="D134" s="227" t="str">
        <f t="shared" si="33"/>
        <v/>
      </c>
      <c r="E134" s="227" t="b">
        <f>IF(ISNA(VLOOKUP(H134,D9:D468,1,FALSE)=H134),FALSE,TRUE)</f>
        <v>0</v>
      </c>
      <c r="F134" s="221">
        <f t="shared" si="36"/>
        <v>0</v>
      </c>
      <c r="G134" s="418"/>
      <c r="H134" s="627" t="s">
        <v>134</v>
      </c>
      <c r="I134" s="603" t="str">
        <f>VLOOKUP(H134,LNG_EBKP!$S$11:$U$733,2)</f>
        <v>Wandabdichtung unter Terrain</v>
      </c>
      <c r="J134" s="602" t="str">
        <f>VLOOKUP(H134,LNG_EBKP!$S$11:$U$733,3)</f>
        <v>Äussere Abdichtungen von Aussenwänden unter Terrain, einschliesslich Anschlüsse</v>
      </c>
      <c r="K134" s="344"/>
      <c r="L134" s="344"/>
      <c r="M134" s="345"/>
      <c r="N134" s="546"/>
      <c r="O134" s="527">
        <v>30</v>
      </c>
      <c r="P134" s="726" t="str">
        <f t="shared" si="34"/>
        <v/>
      </c>
      <c r="Q134" s="708"/>
      <c r="R134" s="461"/>
      <c r="S134" s="462"/>
      <c r="T134" s="463"/>
      <c r="U134" s="743"/>
      <c r="V134" s="419" t="e">
        <f>IF(
OR(LEN(R134)&gt;0, LEN(#REF!)&gt;0, LEN(Q134)&gt;0,LEN(S134)&gt;1),
      IF(OR(LEN(M134)=0, LEN(Q134)=0),1,
          IF(OR(AND(LEN(#REF!)&gt;0, LEN(R134)&gt;0 ),LEN(R134)+LEN(#REF!)=0),0,1)
),
0)</f>
        <v>#REF!</v>
      </c>
      <c r="W134" s="419"/>
      <c r="X134" s="419"/>
      <c r="Y134" s="419" t="e">
        <f>IF(OR(LEN(AF134)&gt;0, LEN(#REF!)&gt;1),1, 0)</f>
        <v>#REF!</v>
      </c>
      <c r="Z134" s="419"/>
      <c r="AA134" s="426" t="str">
        <f t="shared" si="39"/>
        <v>E0</v>
      </c>
      <c r="AB134" s="427" t="str">
        <f t="shared" si="38"/>
        <v>Wandabdichtung unter Terrain</v>
      </c>
      <c r="AC134" s="244" t="str">
        <f t="shared" si="24"/>
        <v/>
      </c>
      <c r="AD134" s="244" t="str">
        <f t="shared" si="25"/>
        <v/>
      </c>
      <c r="AE134" s="143" t="str">
        <f t="shared" si="26"/>
        <v/>
      </c>
      <c r="AF134" s="139" t="str">
        <f t="shared" si="27"/>
        <v/>
      </c>
      <c r="AG134" s="140" t="str">
        <f t="shared" si="28"/>
        <v/>
      </c>
      <c r="AH134" s="140" t="str">
        <f t="shared" si="31"/>
        <v/>
      </c>
      <c r="AI134" s="140" t="str">
        <f t="shared" si="29"/>
        <v/>
      </c>
      <c r="AJ134" s="474"/>
      <c r="AK134" s="756"/>
      <c r="AL134" s="751"/>
      <c r="AM134" s="419" t="e">
        <f t="shared" si="37"/>
        <v>#REF!</v>
      </c>
      <c r="AN134" s="419"/>
      <c r="AO134" s="419"/>
      <c r="AP134" s="419"/>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row>
    <row r="135" spans="1:88" s="227" customFormat="1" ht="27.6" hidden="1">
      <c r="A135" s="221" t="b">
        <f t="shared" si="35"/>
        <v>0</v>
      </c>
      <c r="B135" s="221" t="str">
        <f t="shared" si="32"/>
        <v/>
      </c>
      <c r="C135" s="227" t="str">
        <f>IF(ISNA(LEN(VLOOKUP(H135,B9:B468,1,FALSE)) &gt; 0),"",LEN(VLOOKUP(H135,B9:B468,1,FALSE)) &gt; 0)</f>
        <v/>
      </c>
      <c r="D135" s="227" t="str">
        <f t="shared" si="33"/>
        <v/>
      </c>
      <c r="E135" s="227" t="b">
        <f>IF(ISNA(VLOOKUP(H135,D9:D468,1,FALSE)=H135),FALSE,TRUE)</f>
        <v>0</v>
      </c>
      <c r="F135" s="221">
        <f t="shared" si="36"/>
        <v>0</v>
      </c>
      <c r="G135" s="418"/>
      <c r="H135" s="627" t="s">
        <v>135</v>
      </c>
      <c r="I135" s="603" t="str">
        <f>VLOOKUP(H135,LNG_EBKP!$S$11:$U$733,2)</f>
        <v>Aussenwärmedämmung unter Terrain</v>
      </c>
      <c r="J135" s="602" t="str">
        <f>VLOOKUP(H135,LNG_EBKP!$S$11:$U$733,3)</f>
        <v>Aussenwärmedämmung unter Terrain, einschliesslich ein- und mehrschichtige Putze</v>
      </c>
      <c r="K135" s="344"/>
      <c r="L135" s="344"/>
      <c r="M135" s="345"/>
      <c r="N135" s="546"/>
      <c r="O135" s="527">
        <v>30</v>
      </c>
      <c r="P135" s="726" t="str">
        <f t="shared" si="34"/>
        <v/>
      </c>
      <c r="Q135" s="708"/>
      <c r="R135" s="461"/>
      <c r="S135" s="462"/>
      <c r="T135" s="463"/>
      <c r="U135" s="743"/>
      <c r="V135" s="419" t="e">
        <f>IF(
OR(LEN(R135)&gt;0, LEN(#REF!)&gt;0, LEN(Q135)&gt;0,LEN(S135)&gt;1),
      IF(OR(LEN(M135)=0, LEN(Q135)=0),1,
          IF(OR(AND(LEN(#REF!)&gt;0, LEN(R135)&gt;0 ),LEN(R135)+LEN(#REF!)=0),0,1)
),
0)</f>
        <v>#REF!</v>
      </c>
      <c r="W135" s="419"/>
      <c r="X135" s="419"/>
      <c r="Y135" s="419" t="e">
        <f>IF(OR(LEN(AF135)&gt;0, LEN(#REF!)&gt;1),1, 0)</f>
        <v>#REF!</v>
      </c>
      <c r="Z135" s="419"/>
      <c r="AA135" s="426" t="str">
        <f t="shared" si="39"/>
        <v>E0</v>
      </c>
      <c r="AB135" s="427" t="str">
        <f t="shared" si="38"/>
        <v>Aussenwärmedämmung unter Terrain</v>
      </c>
      <c r="AC135" s="244" t="str">
        <f t="shared" si="24"/>
        <v/>
      </c>
      <c r="AD135" s="244" t="str">
        <f t="shared" si="25"/>
        <v/>
      </c>
      <c r="AE135" s="143" t="str">
        <f t="shared" si="26"/>
        <v/>
      </c>
      <c r="AF135" s="139" t="str">
        <f t="shared" si="27"/>
        <v/>
      </c>
      <c r="AG135" s="140" t="str">
        <f t="shared" si="28"/>
        <v/>
      </c>
      <c r="AH135" s="140" t="str">
        <f t="shared" si="31"/>
        <v/>
      </c>
      <c r="AI135" s="140" t="str">
        <f t="shared" si="29"/>
        <v/>
      </c>
      <c r="AJ135" s="474"/>
      <c r="AK135" s="756"/>
      <c r="AL135" s="751"/>
      <c r="AM135" s="419" t="e">
        <f t="shared" si="37"/>
        <v>#REF!</v>
      </c>
      <c r="AN135" s="419"/>
      <c r="AO135" s="419"/>
      <c r="AP135" s="419"/>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row>
    <row r="136" spans="1:88" s="227" customFormat="1" ht="41.4" hidden="1">
      <c r="A136" s="221" t="b">
        <f t="shared" si="35"/>
        <v>0</v>
      </c>
      <c r="B136" s="221" t="str">
        <f t="shared" si="32"/>
        <v/>
      </c>
      <c r="C136" s="227" t="str">
        <f>IF(ISNA(LEN(VLOOKUP(H136,B9:B468,1,FALSE)) &gt; 0),"",LEN(VLOOKUP(H136,B9:B468,1,FALSE)) &gt; 0)</f>
        <v/>
      </c>
      <c r="D136" s="227" t="str">
        <f t="shared" si="33"/>
        <v/>
      </c>
      <c r="E136" s="227" t="b">
        <f>IF(ISNA(VLOOKUP(H136,D9:D468,1,FALSE)=H136),FALSE,TRUE)</f>
        <v>0</v>
      </c>
      <c r="F136" s="221">
        <f t="shared" si="36"/>
        <v>0</v>
      </c>
      <c r="G136" s="418"/>
      <c r="H136" s="627" t="s">
        <v>136</v>
      </c>
      <c r="I136" s="603" t="str">
        <f>VLOOKUP(H136,LNG_EBKP!$S$11:$U$733,2)</f>
        <v>Schutzschicht unter Terrain</v>
      </c>
      <c r="J136" s="602" t="str">
        <f>VLOOKUP(H136,LNG_EBKP!$S$11:$U$733,3)</f>
        <v>Mechanischer Schutz der äusseren Wandbekleidung durch Schutzplatten, -matten und dgl.</v>
      </c>
      <c r="K136" s="344"/>
      <c r="L136" s="344"/>
      <c r="M136" s="345"/>
      <c r="N136" s="546"/>
      <c r="O136" s="527">
        <v>30</v>
      </c>
      <c r="P136" s="726" t="str">
        <f t="shared" si="34"/>
        <v/>
      </c>
      <c r="Q136" s="708"/>
      <c r="R136" s="461"/>
      <c r="S136" s="462"/>
      <c r="T136" s="463"/>
      <c r="U136" s="743"/>
      <c r="V136" s="419" t="e">
        <f>IF(
OR(LEN(R136)&gt;0, LEN(#REF!)&gt;0, LEN(Q136)&gt;0,LEN(S136)&gt;1),
      IF(OR(LEN(M136)=0, LEN(Q136)=0),1,
          IF(OR(AND(LEN(#REF!)&gt;0, LEN(R136)&gt;0 ),LEN(R136)+LEN(#REF!)=0),0,1)
),
0)</f>
        <v>#REF!</v>
      </c>
      <c r="W136" s="419"/>
      <c r="X136" s="419"/>
      <c r="Y136" s="419" t="e">
        <f>IF(OR(LEN(AF136)&gt;0, LEN(#REF!)&gt;1),1, 0)</f>
        <v>#REF!</v>
      </c>
      <c r="Z136" s="419"/>
      <c r="AA136" s="426" t="str">
        <f t="shared" si="39"/>
        <v>E0</v>
      </c>
      <c r="AB136" s="427" t="str">
        <f t="shared" si="38"/>
        <v>Schutzschicht unter Terrain</v>
      </c>
      <c r="AC136" s="244" t="str">
        <f t="shared" si="24"/>
        <v/>
      </c>
      <c r="AD136" s="244" t="str">
        <f t="shared" si="25"/>
        <v/>
      </c>
      <c r="AE136" s="143" t="str">
        <f t="shared" si="26"/>
        <v/>
      </c>
      <c r="AF136" s="139" t="str">
        <f t="shared" si="27"/>
        <v/>
      </c>
      <c r="AG136" s="140" t="str">
        <f t="shared" si="28"/>
        <v/>
      </c>
      <c r="AH136" s="140" t="str">
        <f t="shared" si="31"/>
        <v/>
      </c>
      <c r="AI136" s="140" t="str">
        <f t="shared" si="29"/>
        <v/>
      </c>
      <c r="AJ136" s="474"/>
      <c r="AK136" s="756"/>
      <c r="AL136" s="751"/>
      <c r="AM136" s="419" t="e">
        <f t="shared" si="37"/>
        <v>#REF!</v>
      </c>
      <c r="AN136" s="419"/>
      <c r="AO136" s="419"/>
      <c r="AP136" s="419"/>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row>
    <row r="137" spans="1:88" s="227" customFormat="1" ht="27.6" hidden="1">
      <c r="A137" s="221" t="b">
        <f t="shared" si="35"/>
        <v>0</v>
      </c>
      <c r="B137" s="221" t="str">
        <f t="shared" si="32"/>
        <v/>
      </c>
      <c r="C137" s="227" t="str">
        <f>IF(ISNA(LEN(VLOOKUP(H137,B9:B468,1,FALSE)) &gt; 0),"",LEN(VLOOKUP(H137,B9:B468,1,FALSE)) &gt; 0)</f>
        <v/>
      </c>
      <c r="D137" s="227" t="str">
        <f t="shared" si="33"/>
        <v/>
      </c>
      <c r="E137" s="227" t="b">
        <f>IF(ISNA(VLOOKUP(H137,D9:D468,1,FALSE)=H137),FALSE,TRUE)</f>
        <v>0</v>
      </c>
      <c r="F137" s="221">
        <f t="shared" si="36"/>
        <v>0</v>
      </c>
      <c r="G137" s="418"/>
      <c r="H137" s="626" t="s">
        <v>137</v>
      </c>
      <c r="I137" s="601" t="str">
        <f>VLOOKUP(H137,LNG_EBKP!$S$11:$U$733,2)</f>
        <v>Äussere Wandbekleidung über Terrain</v>
      </c>
      <c r="J137" s="602" t="str">
        <f>VLOOKUP(H137,LNG_EBKP!$S$11:$U$733,3)</f>
        <v>Äussere Bekleidung und Beschichtungen von Aussenwänden über Terrain</v>
      </c>
      <c r="K137" s="344"/>
      <c r="L137" s="344"/>
      <c r="M137" s="345"/>
      <c r="N137" s="546"/>
      <c r="O137" s="527">
        <v>30</v>
      </c>
      <c r="P137" s="726" t="str">
        <f t="shared" si="34"/>
        <v/>
      </c>
      <c r="Q137" s="708"/>
      <c r="R137" s="461"/>
      <c r="S137" s="462"/>
      <c r="T137" s="463"/>
      <c r="U137" s="743"/>
      <c r="V137" s="419" t="e">
        <f>IF(
OR(LEN(R137)&gt;0, LEN(#REF!)&gt;0, LEN(Q137)&gt;0,LEN(S137)&gt;1),
      IF(OR(LEN(M137)=0, LEN(Q137)=0),1,
          IF(OR(AND(LEN(#REF!)&gt;0, LEN(R137)&gt;0 ),LEN(R137)+LEN(#REF!)=0),0,1)
),
0)</f>
        <v>#REF!</v>
      </c>
      <c r="W137" s="419"/>
      <c r="X137" s="419"/>
      <c r="Y137" s="419" t="e">
        <f>IF(OR(LEN(AF137)&gt;0, LEN(#REF!)&gt;1),1, 0)</f>
        <v>#REF!</v>
      </c>
      <c r="Z137" s="419"/>
      <c r="AA137" s="426" t="str">
        <f t="shared" si="39"/>
        <v>E0</v>
      </c>
      <c r="AB137" s="427" t="str">
        <f t="shared" si="38"/>
        <v>Äussere Wandbekleidung über Terrain</v>
      </c>
      <c r="AC137" s="244" t="str">
        <f t="shared" si="24"/>
        <v/>
      </c>
      <c r="AD137" s="244" t="str">
        <f t="shared" si="25"/>
        <v/>
      </c>
      <c r="AE137" s="143" t="str">
        <f t="shared" si="26"/>
        <v/>
      </c>
      <c r="AF137" s="139" t="str">
        <f t="shared" si="27"/>
        <v/>
      </c>
      <c r="AG137" s="140" t="str">
        <f t="shared" si="28"/>
        <v/>
      </c>
      <c r="AH137" s="140" t="str">
        <f t="shared" si="31"/>
        <v/>
      </c>
      <c r="AI137" s="140" t="str">
        <f t="shared" si="29"/>
        <v/>
      </c>
      <c r="AJ137" s="474"/>
      <c r="AK137" s="756"/>
      <c r="AL137" s="751"/>
      <c r="AM137" s="419" t="e">
        <f t="shared" si="37"/>
        <v>#REF!</v>
      </c>
      <c r="AN137" s="419"/>
      <c r="AO137" s="419"/>
      <c r="AP137" s="419"/>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row>
    <row r="138" spans="1:88" s="227" customFormat="1" ht="27.6" hidden="1">
      <c r="A138" s="221" t="b">
        <f t="shared" si="35"/>
        <v>0</v>
      </c>
      <c r="B138" s="221" t="str">
        <f t="shared" si="32"/>
        <v/>
      </c>
      <c r="C138" s="227" t="str">
        <f>IF(ISNA(LEN(VLOOKUP(H138,B9:B468,1,FALSE)) &gt; 0),"",LEN(VLOOKUP(H138,B9:B468,1,FALSE)) &gt; 0)</f>
        <v/>
      </c>
      <c r="D138" s="227" t="str">
        <f t="shared" si="33"/>
        <v/>
      </c>
      <c r="E138" s="227" t="b">
        <f>IF(ISNA(VLOOKUP(H138,D9:D468,1,FALSE)=H138),FALSE,TRUE)</f>
        <v>0</v>
      </c>
      <c r="F138" s="221">
        <f t="shared" si="36"/>
        <v>0</v>
      </c>
      <c r="G138" s="418"/>
      <c r="H138" s="627" t="s">
        <v>138</v>
      </c>
      <c r="I138" s="603" t="str">
        <f>VLOOKUP(H138,LNG_EBKP!$S$11:$U$733,2)</f>
        <v>Äussere Beschichtung</v>
      </c>
      <c r="J138" s="602" t="str">
        <f>VLOOKUP(H138,LNG_EBKP!$S$11:$U$733,3)</f>
        <v>Äussere Beschichtungen über Terrain, wie Putze, Anstriche und dgl., einschliesslich Anschlüsse</v>
      </c>
      <c r="K138" s="344"/>
      <c r="L138" s="344"/>
      <c r="M138" s="345"/>
      <c r="N138" s="546"/>
      <c r="O138" s="527">
        <v>30</v>
      </c>
      <c r="P138" s="726" t="str">
        <f t="shared" si="34"/>
        <v/>
      </c>
      <c r="Q138" s="708"/>
      <c r="R138" s="461"/>
      <c r="S138" s="462"/>
      <c r="T138" s="463"/>
      <c r="U138" s="743"/>
      <c r="V138" s="419" t="e">
        <f>IF(
OR(LEN(R138)&gt;0, LEN(#REF!)&gt;0, LEN(Q138)&gt;0,LEN(S138)&gt;1),
      IF(OR(LEN(M138)=0, LEN(Q138)=0),1,
          IF(OR(AND(LEN(#REF!)&gt;0, LEN(R138)&gt;0 ),LEN(R138)+LEN(#REF!)=0),0,1)
),
0)</f>
        <v>#REF!</v>
      </c>
      <c r="W138" s="419"/>
      <c r="X138" s="419"/>
      <c r="Y138" s="419" t="e">
        <f>IF(OR(LEN(AF138)&gt;0, LEN(#REF!)&gt;1),1, 0)</f>
        <v>#REF!</v>
      </c>
      <c r="Z138" s="419"/>
      <c r="AA138" s="426" t="str">
        <f t="shared" si="39"/>
        <v>E0</v>
      </c>
      <c r="AB138" s="427" t="str">
        <f t="shared" ref="AB138:AB169" si="40">IF(ISBLANK(AA138),"",IF(ISBLANK(I138), "", I138))</f>
        <v>Äussere Beschichtung</v>
      </c>
      <c r="AC138" s="244" t="str">
        <f t="shared" ref="AC138:AC201" si="41">IF(K138="","", K138)</f>
        <v/>
      </c>
      <c r="AD138" s="244" t="str">
        <f t="shared" ref="AD138:AD201" si="42">IF(L138="","", L138)</f>
        <v/>
      </c>
      <c r="AE138" s="143" t="str">
        <f t="shared" ref="AE138:AE201" si="43">IF(M138="","", M138)</f>
        <v/>
      </c>
      <c r="AF138" s="139" t="str">
        <f t="shared" ref="AF138:AF201" si="44">IF(S138="","", S138)</f>
        <v/>
      </c>
      <c r="AG138" s="140" t="str">
        <f t="shared" ref="AG138:AG201" si="45">IF(T138="","", T138)</f>
        <v/>
      </c>
      <c r="AH138" s="140" t="str">
        <f t="shared" si="31"/>
        <v/>
      </c>
      <c r="AI138" s="140" t="str">
        <f t="shared" ref="AI138:AI201" si="46">IF(R138="","", R138)</f>
        <v/>
      </c>
      <c r="AJ138" s="474"/>
      <c r="AK138" s="756"/>
      <c r="AL138" s="751"/>
      <c r="AM138" s="419" t="e">
        <f t="shared" si="37"/>
        <v>#REF!</v>
      </c>
      <c r="AN138" s="419"/>
      <c r="AO138" s="419"/>
      <c r="AP138" s="419"/>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row>
    <row r="139" spans="1:88" s="227" customFormat="1" ht="55.2" hidden="1">
      <c r="A139" s="221" t="b">
        <f t="shared" si="35"/>
        <v>0</v>
      </c>
      <c r="B139" s="221" t="str">
        <f t="shared" si="32"/>
        <v/>
      </c>
      <c r="C139" s="227" t="str">
        <f>IF(ISNA(LEN(VLOOKUP(H139,B9:B468,1,FALSE)) &gt; 0),"",LEN(VLOOKUP(H139,B9:B468,1,FALSE)) &gt; 0)</f>
        <v/>
      </c>
      <c r="D139" s="227" t="str">
        <f t="shared" si="33"/>
        <v/>
      </c>
      <c r="E139" s="227" t="b">
        <f>IF(ISNA(VLOOKUP(H139,D9:D468,1,FALSE)=H139),FALSE,TRUE)</f>
        <v>0</v>
      </c>
      <c r="F139" s="221">
        <f t="shared" si="36"/>
        <v>0</v>
      </c>
      <c r="G139" s="418"/>
      <c r="H139" s="627" t="s">
        <v>139</v>
      </c>
      <c r="I139" s="603" t="str">
        <f>VLOOKUP(H139,LNG_EBKP!$S$11:$U$733,2)</f>
        <v>Aussenwärmedämmsystem</v>
      </c>
      <c r="J139" s="602" t="str">
        <f>VLOOKUP(H139,LNG_EBKP!$S$11:$U$733,3)</f>
        <v>Aussenwärmedämmung mit Gewebeeinlage, Grundputz und  Deckschichten (Kompaktfassade), einschliesslich Befestigungen, Kanten, Leibungen und Abschlüsse</v>
      </c>
      <c r="K139" s="344"/>
      <c r="L139" s="344"/>
      <c r="M139" s="345"/>
      <c r="N139" s="546"/>
      <c r="O139" s="527">
        <v>30</v>
      </c>
      <c r="P139" s="726" t="str">
        <f t="shared" si="34"/>
        <v/>
      </c>
      <c r="Q139" s="708"/>
      <c r="R139" s="461"/>
      <c r="S139" s="462"/>
      <c r="T139" s="463"/>
      <c r="U139" s="743"/>
      <c r="V139" s="419" t="e">
        <f>IF(
OR(LEN(R139)&gt;0, LEN(#REF!)&gt;0, LEN(Q139)&gt;0,LEN(S139)&gt;1),
      IF(OR(LEN(M139)=0, LEN(Q139)=0),1,
          IF(OR(AND(LEN(#REF!)&gt;0, LEN(R139)&gt;0 ),LEN(R139)+LEN(#REF!)=0),0,1)
),
0)</f>
        <v>#REF!</v>
      </c>
      <c r="W139" s="419"/>
      <c r="X139" s="419"/>
      <c r="Y139" s="419" t="e">
        <f>IF(OR(LEN(AF139)&gt;0, LEN(#REF!)&gt;1),1, 0)</f>
        <v>#REF!</v>
      </c>
      <c r="Z139" s="419"/>
      <c r="AA139" s="426" t="str">
        <f t="shared" ref="AA139:AA170" si="47">LEFT(H139,2)</f>
        <v>E0</v>
      </c>
      <c r="AB139" s="427" t="str">
        <f t="shared" si="40"/>
        <v>Aussenwärmedämmsystem</v>
      </c>
      <c r="AC139" s="244" t="str">
        <f t="shared" si="41"/>
        <v/>
      </c>
      <c r="AD139" s="244" t="str">
        <f t="shared" si="42"/>
        <v/>
      </c>
      <c r="AE139" s="143" t="str">
        <f t="shared" si="43"/>
        <v/>
      </c>
      <c r="AF139" s="139" t="str">
        <f t="shared" si="44"/>
        <v/>
      </c>
      <c r="AG139" s="140" t="str">
        <f t="shared" si="45"/>
        <v/>
      </c>
      <c r="AH139" s="140" t="str">
        <f t="shared" ref="AH139:AH202" si="48" xml:space="preserve"> IF(P139="","",P139)</f>
        <v/>
      </c>
      <c r="AI139" s="140" t="str">
        <f t="shared" si="46"/>
        <v/>
      </c>
      <c r="AJ139" s="474"/>
      <c r="AK139" s="756"/>
      <c r="AL139" s="751"/>
      <c r="AM139" s="419" t="e">
        <f t="shared" si="37"/>
        <v>#REF!</v>
      </c>
      <c r="AN139" s="419"/>
      <c r="AO139" s="419"/>
      <c r="AP139" s="419"/>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row>
    <row r="140" spans="1:88" s="227" customFormat="1" ht="27.6" hidden="1">
      <c r="A140" s="221" t="b">
        <f t="shared" si="35"/>
        <v>0</v>
      </c>
      <c r="B140" s="221" t="str">
        <f t="shared" ref="B140:B205" si="49">IF(LEN(H140)&gt;2,IF(A140=TRUE,LEFT(H140,LEN(H140)-2),""),"")</f>
        <v/>
      </c>
      <c r="C140" s="227" t="str">
        <f>IF(ISNA(LEN(VLOOKUP(H140,B9:B468,1,FALSE)) &gt; 0),"",LEN(VLOOKUP(H140,B9:B468,1,FALSE)) &gt; 0)</f>
        <v/>
      </c>
      <c r="D140" s="227" t="str">
        <f t="shared" ref="D140:D205" si="50">LEFT(B140,1)</f>
        <v/>
      </c>
      <c r="E140" s="227" t="b">
        <f>IF(ISNA(VLOOKUP(H140,D9:D468,1,FALSE)=H140),FALSE,TRUE)</f>
        <v>0</v>
      </c>
      <c r="F140" s="221">
        <f t="shared" si="36"/>
        <v>0</v>
      </c>
      <c r="G140" s="418"/>
      <c r="H140" s="627" t="s">
        <v>140</v>
      </c>
      <c r="I140" s="603" t="str">
        <f>VLOOKUP(H140,LNG_EBKP!$S$11:$U$733,2)</f>
        <v>Fassadenbekleidung</v>
      </c>
      <c r="J140" s="602" t="str">
        <f>VLOOKUP(H140,LNG_EBKP!$S$11:$U$733,3)</f>
        <v>Fassadenbekleidungen, Wärmedämmung und Unterkonstruktion sowie Fassadenbegrünung</v>
      </c>
      <c r="K140" s="344"/>
      <c r="L140" s="344"/>
      <c r="M140" s="345"/>
      <c r="N140" s="546"/>
      <c r="O140" s="527">
        <v>30</v>
      </c>
      <c r="P140" s="726" t="str">
        <f t="shared" ref="P140:P203" si="51">IF(N140+O140 = O140,"",N140+O140)</f>
        <v/>
      </c>
      <c r="Q140" s="708"/>
      <c r="R140" s="461"/>
      <c r="S140" s="462"/>
      <c r="T140" s="463"/>
      <c r="U140" s="743"/>
      <c r="V140" s="419" t="e">
        <f>IF(
OR(LEN(R140)&gt;0, LEN(#REF!)&gt;0, LEN(Q140)&gt;0,LEN(S140)&gt;1),
      IF(OR(LEN(M140)=0, LEN(Q140)=0),1,
          IF(OR(AND(LEN(#REF!)&gt;0, LEN(R140)&gt;0 ),LEN(R140)+LEN(#REF!)=0),0,1)
),
0)</f>
        <v>#REF!</v>
      </c>
      <c r="W140" s="419"/>
      <c r="X140" s="419"/>
      <c r="Y140" s="419" t="e">
        <f>IF(OR(LEN(AF140)&gt;0, LEN(#REF!)&gt;1),1, 0)</f>
        <v>#REF!</v>
      </c>
      <c r="Z140" s="419"/>
      <c r="AA140" s="426" t="str">
        <f t="shared" si="47"/>
        <v>E0</v>
      </c>
      <c r="AB140" s="427" t="str">
        <f t="shared" si="40"/>
        <v>Fassadenbekleidung</v>
      </c>
      <c r="AC140" s="244" t="str">
        <f t="shared" si="41"/>
        <v/>
      </c>
      <c r="AD140" s="244" t="str">
        <f t="shared" si="42"/>
        <v/>
      </c>
      <c r="AE140" s="143" t="str">
        <f t="shared" si="43"/>
        <v/>
      </c>
      <c r="AF140" s="139" t="str">
        <f t="shared" si="44"/>
        <v/>
      </c>
      <c r="AG140" s="140" t="str">
        <f t="shared" si="45"/>
        <v/>
      </c>
      <c r="AH140" s="140" t="str">
        <f t="shared" si="48"/>
        <v/>
      </c>
      <c r="AI140" s="140" t="str">
        <f t="shared" si="46"/>
        <v/>
      </c>
      <c r="AJ140" s="474"/>
      <c r="AK140" s="756"/>
      <c r="AL140" s="751"/>
      <c r="AM140" s="419" t="e">
        <f t="shared" si="37"/>
        <v>#REF!</v>
      </c>
      <c r="AN140" s="419"/>
      <c r="AO140" s="419"/>
      <c r="AP140" s="419"/>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row>
    <row r="141" spans="1:88" s="227" customFormat="1" ht="41.4" hidden="1">
      <c r="A141" s="221" t="b">
        <f t="shared" si="35"/>
        <v>0</v>
      </c>
      <c r="B141" s="221" t="str">
        <f t="shared" si="49"/>
        <v/>
      </c>
      <c r="C141" s="227" t="str">
        <f>IF(ISNA(LEN(VLOOKUP(H141,B9:B468,1,FALSE)) &gt; 0),"",LEN(VLOOKUP(H141,B9:B468,1,FALSE)) &gt; 0)</f>
        <v/>
      </c>
      <c r="D141" s="227" t="str">
        <f t="shared" si="50"/>
        <v/>
      </c>
      <c r="E141" s="227" t="b">
        <f>IF(ISNA(VLOOKUP(H141,D9:D468,1,FALSE)=H141),FALSE,TRUE)</f>
        <v>0</v>
      </c>
      <c r="F141" s="221">
        <f t="shared" si="36"/>
        <v>0</v>
      </c>
      <c r="G141" s="418"/>
      <c r="H141" s="627" t="s">
        <v>141</v>
      </c>
      <c r="I141" s="603" t="str">
        <f>VLOOKUP(H141,LNG_EBKP!$S$11:$U$733,2)</f>
        <v>Systemfassade</v>
      </c>
      <c r="J141" s="602" t="str">
        <f>VLOOKUP(H141,LNG_EBKP!$S$11:$U$733,3)</f>
        <v>Vorhangfassaden als selbsttragendes Gesamtsystem, einschliesslich Fenster und Sonnenschutz</v>
      </c>
      <c r="K141" s="344"/>
      <c r="L141" s="344"/>
      <c r="M141" s="345"/>
      <c r="N141" s="546"/>
      <c r="O141" s="527">
        <v>30</v>
      </c>
      <c r="P141" s="726" t="str">
        <f t="shared" si="51"/>
        <v/>
      </c>
      <c r="Q141" s="708"/>
      <c r="R141" s="461"/>
      <c r="S141" s="462"/>
      <c r="T141" s="463"/>
      <c r="U141" s="743"/>
      <c r="V141" s="419" t="e">
        <f>IF(
OR(LEN(R141)&gt;0, LEN(#REF!)&gt;0, LEN(Q141)&gt;0,LEN(S141)&gt;1),
      IF(OR(LEN(M141)=0, LEN(Q141)=0),1,
          IF(OR(AND(LEN(#REF!)&gt;0, LEN(R141)&gt;0 ),LEN(R141)+LEN(#REF!)=0),0,1)
),
0)</f>
        <v>#REF!</v>
      </c>
      <c r="W141" s="419"/>
      <c r="X141" s="419"/>
      <c r="Y141" s="419" t="e">
        <f>IF(OR(LEN(AF141)&gt;0, LEN(#REF!)&gt;1),1, 0)</f>
        <v>#REF!</v>
      </c>
      <c r="Z141" s="419"/>
      <c r="AA141" s="426" t="str">
        <f t="shared" si="47"/>
        <v>E0</v>
      </c>
      <c r="AB141" s="427" t="str">
        <f t="shared" si="40"/>
        <v>Systemfassade</v>
      </c>
      <c r="AC141" s="244" t="str">
        <f t="shared" si="41"/>
        <v/>
      </c>
      <c r="AD141" s="244" t="str">
        <f t="shared" si="42"/>
        <v/>
      </c>
      <c r="AE141" s="143" t="str">
        <f t="shared" si="43"/>
        <v/>
      </c>
      <c r="AF141" s="139" t="str">
        <f t="shared" si="44"/>
        <v/>
      </c>
      <c r="AG141" s="140" t="str">
        <f t="shared" si="45"/>
        <v/>
      </c>
      <c r="AH141" s="140" t="str">
        <f t="shared" si="48"/>
        <v/>
      </c>
      <c r="AI141" s="140" t="str">
        <f t="shared" si="46"/>
        <v/>
      </c>
      <c r="AJ141" s="474"/>
      <c r="AK141" s="756"/>
      <c r="AL141" s="751"/>
      <c r="AM141" s="419" t="e">
        <f t="shared" si="37"/>
        <v>#REF!</v>
      </c>
      <c r="AN141" s="419"/>
      <c r="AO141" s="419"/>
      <c r="AP141" s="419"/>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row>
    <row r="142" spans="1:88" s="227" customFormat="1" ht="27.6" hidden="1">
      <c r="A142" s="221" t="b">
        <f t="shared" ref="A142:A207" si="52" xml:space="preserve"> LEN(K142)+ LEN(M142)&gt;0</f>
        <v>0</v>
      </c>
      <c r="B142" s="221" t="str">
        <f t="shared" si="49"/>
        <v/>
      </c>
      <c r="C142" s="227" t="str">
        <f>IF(ISNA(LEN(VLOOKUP(H142,B9:B468,1,FALSE)) &gt; 0),"",LEN(VLOOKUP(H142,B9:B468,1,FALSE)) &gt; 0)</f>
        <v/>
      </c>
      <c r="D142" s="227" t="str">
        <f t="shared" si="50"/>
        <v/>
      </c>
      <c r="E142" s="227" t="b">
        <f>IF(ISNA(VLOOKUP(H142,D9:D468,1,FALSE)=H142),FALSE,TRUE)</f>
        <v>0</v>
      </c>
      <c r="F142" s="221">
        <f t="shared" ref="F142:F207" si="53">IF(OR(A142=TRUE,E142=TRUE,C142=TRUE,LEN(B142)&gt;0),1,0)</f>
        <v>0</v>
      </c>
      <c r="G142" s="418"/>
      <c r="H142" s="628" t="s">
        <v>142</v>
      </c>
      <c r="I142" s="603" t="str">
        <f>VLOOKUP(H142,LNG_EBKP!$S$11:$U$733,2)</f>
        <v>Fassadenbekleidung Untersicht</v>
      </c>
      <c r="J142" s="602" t="str">
        <f>VLOOKUP(H142,LNG_EBKP!$S$11:$U$733,3)</f>
        <v>Äussere Bekleidungen und Beschichtungen von Untersichten und Auskragungen</v>
      </c>
      <c r="K142" s="344"/>
      <c r="L142" s="344"/>
      <c r="M142" s="345"/>
      <c r="N142" s="546"/>
      <c r="O142" s="527">
        <v>30</v>
      </c>
      <c r="P142" s="726" t="str">
        <f t="shared" si="51"/>
        <v/>
      </c>
      <c r="Q142" s="708"/>
      <c r="R142" s="461"/>
      <c r="S142" s="462"/>
      <c r="T142" s="463"/>
      <c r="U142" s="743"/>
      <c r="V142" s="419" t="e">
        <f>IF(
OR(LEN(R142)&gt;0, LEN(#REF!)&gt;0, LEN(Q142)&gt;0,LEN(S142)&gt;1),
      IF(OR(LEN(M142)=0, LEN(Q142)=0),1,
          IF(OR(AND(LEN(#REF!)&gt;0, LEN(R142)&gt;0 ),LEN(R142)+LEN(#REF!)=0),0,1)
),
0)</f>
        <v>#REF!</v>
      </c>
      <c r="W142" s="419"/>
      <c r="X142" s="419"/>
      <c r="Y142" s="419" t="e">
        <f>IF(OR(LEN(AF142)&gt;0, LEN(#REF!)&gt;1),1, 0)</f>
        <v>#REF!</v>
      </c>
      <c r="Z142" s="419"/>
      <c r="AA142" s="426" t="str">
        <f t="shared" si="47"/>
        <v>E0</v>
      </c>
      <c r="AB142" s="427" t="str">
        <f t="shared" si="40"/>
        <v>Fassadenbekleidung Untersicht</v>
      </c>
      <c r="AC142" s="244" t="str">
        <f t="shared" si="41"/>
        <v/>
      </c>
      <c r="AD142" s="244" t="str">
        <f t="shared" si="42"/>
        <v/>
      </c>
      <c r="AE142" s="143" t="str">
        <f t="shared" si="43"/>
        <v/>
      </c>
      <c r="AF142" s="139" t="str">
        <f t="shared" si="44"/>
        <v/>
      </c>
      <c r="AG142" s="140" t="str">
        <f t="shared" si="45"/>
        <v/>
      </c>
      <c r="AH142" s="140" t="str">
        <f t="shared" si="48"/>
        <v/>
      </c>
      <c r="AI142" s="140" t="str">
        <f t="shared" si="46"/>
        <v/>
      </c>
      <c r="AJ142" s="474"/>
      <c r="AK142" s="756"/>
      <c r="AL142" s="751"/>
      <c r="AM142" s="419" t="e">
        <f t="shared" ref="AM142:AM207" si="54">IF(AND(Y142=1, OR(LEN(AL142)=0, LEN(AJ142)=0)),1,0)</f>
        <v>#REF!</v>
      </c>
      <c r="AN142" s="419"/>
      <c r="AO142" s="419"/>
      <c r="AP142" s="419"/>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row>
    <row r="143" spans="1:88" s="227" customFormat="1" ht="41.4" hidden="1">
      <c r="A143" s="221" t="b">
        <f t="shared" si="52"/>
        <v>0</v>
      </c>
      <c r="B143" s="221" t="str">
        <f t="shared" si="49"/>
        <v/>
      </c>
      <c r="C143" s="227" t="str">
        <f>IF(ISNA(LEN(VLOOKUP(H143,B9:B468,1,FALSE)) &gt; 0),"",LEN(VLOOKUP(H143,B9:B468,1,FALSE)) &gt; 0)</f>
        <v/>
      </c>
      <c r="D143" s="227" t="str">
        <f t="shared" si="50"/>
        <v/>
      </c>
      <c r="E143" s="227" t="b">
        <f>IF(ISNA(VLOOKUP(H143,D9:D468,1,FALSE)=H143),FALSE,TRUE)</f>
        <v>0</v>
      </c>
      <c r="F143" s="221">
        <f t="shared" si="53"/>
        <v>0</v>
      </c>
      <c r="G143" s="418"/>
      <c r="H143" s="627" t="s">
        <v>143</v>
      </c>
      <c r="I143" s="603" t="str">
        <f>VLOOKUP(H143,LNG_EBKP!$S$11:$U$733,2)</f>
        <v>Aussen liegende Absturzsicherung</v>
      </c>
      <c r="J143" s="602" t="str">
        <f>VLOOKUP(H143,LNG_EBKP!$S$11:$U$733,3)</f>
        <v>Geländer, Gitter und dgl. zu Balkonen und Dacheinbauten
Hinweis: Absturzsicherung (E03.05)</v>
      </c>
      <c r="K143" s="344"/>
      <c r="L143" s="344"/>
      <c r="M143" s="345"/>
      <c r="N143" s="546"/>
      <c r="O143" s="527">
        <v>30</v>
      </c>
      <c r="P143" s="726" t="str">
        <f t="shared" si="51"/>
        <v/>
      </c>
      <c r="Q143" s="708"/>
      <c r="R143" s="461"/>
      <c r="S143" s="462"/>
      <c r="T143" s="463"/>
      <c r="U143" s="743"/>
      <c r="V143" s="419" t="e">
        <f>IF(
OR(LEN(R143)&gt;0, LEN(#REF!)&gt;0, LEN(Q143)&gt;0,LEN(S143)&gt;1),
      IF(OR(LEN(M143)=0, LEN(Q143)=0),1,
          IF(OR(AND(LEN(#REF!)&gt;0, LEN(R143)&gt;0 ),LEN(R143)+LEN(#REF!)=0),0,1)
),
0)</f>
        <v>#REF!</v>
      </c>
      <c r="W143" s="419"/>
      <c r="X143" s="419"/>
      <c r="Y143" s="419" t="e">
        <f>IF(OR(LEN(AF143)&gt;0, LEN(#REF!)&gt;1),1, 0)</f>
        <v>#REF!</v>
      </c>
      <c r="Z143" s="419"/>
      <c r="AA143" s="426" t="str">
        <f t="shared" si="47"/>
        <v>E0</v>
      </c>
      <c r="AB143" s="427" t="str">
        <f t="shared" si="40"/>
        <v>Aussen liegende Absturzsicherung</v>
      </c>
      <c r="AC143" s="244" t="str">
        <f t="shared" si="41"/>
        <v/>
      </c>
      <c r="AD143" s="244" t="str">
        <f t="shared" si="42"/>
        <v/>
      </c>
      <c r="AE143" s="143" t="str">
        <f t="shared" si="43"/>
        <v/>
      </c>
      <c r="AF143" s="139" t="str">
        <f t="shared" si="44"/>
        <v/>
      </c>
      <c r="AG143" s="140" t="str">
        <f t="shared" si="45"/>
        <v/>
      </c>
      <c r="AH143" s="140" t="str">
        <f t="shared" si="48"/>
        <v/>
      </c>
      <c r="AI143" s="140" t="str">
        <f t="shared" si="46"/>
        <v/>
      </c>
      <c r="AJ143" s="474"/>
      <c r="AK143" s="756"/>
      <c r="AL143" s="751"/>
      <c r="AM143" s="419" t="e">
        <f t="shared" si="54"/>
        <v>#REF!</v>
      </c>
      <c r="AN143" s="419"/>
      <c r="AO143" s="419"/>
      <c r="AP143" s="419"/>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row>
    <row r="144" spans="1:88" s="227" customFormat="1" ht="27.6" hidden="1">
      <c r="A144" s="221" t="b">
        <f t="shared" si="52"/>
        <v>0</v>
      </c>
      <c r="B144" s="221" t="str">
        <f t="shared" si="49"/>
        <v/>
      </c>
      <c r="C144" s="227" t="str">
        <f>IF(ISNA(LEN(VLOOKUP(H144,B9:B468,1,FALSE)) &gt; 0),"",LEN(VLOOKUP(H144,B9:B468,1,FALSE)) &gt; 0)</f>
        <v/>
      </c>
      <c r="D144" s="227" t="str">
        <f t="shared" si="50"/>
        <v/>
      </c>
      <c r="E144" s="227" t="b">
        <f>IF(ISNA(VLOOKUP(H144,D9:D468,1,FALSE)=H144),FALSE,TRUE)</f>
        <v>0</v>
      </c>
      <c r="F144" s="221">
        <f t="shared" si="53"/>
        <v>0</v>
      </c>
      <c r="G144" s="418"/>
      <c r="H144" s="626" t="s">
        <v>144</v>
      </c>
      <c r="I144" s="601" t="str">
        <f>VLOOKUP(H144,LNG_EBKP!$S$11:$U$733,2)</f>
        <v>Element in Aussenwand</v>
      </c>
      <c r="J144" s="602" t="str">
        <f>VLOOKUP(H144,LNG_EBKP!$S$11:$U$733,3)</f>
        <v>Fenster, Türen, Tore, Sonnenschutz und dgl. zu Aussenwänden</v>
      </c>
      <c r="K144" s="344"/>
      <c r="L144" s="344"/>
      <c r="M144" s="345"/>
      <c r="N144" s="546"/>
      <c r="O144" s="527">
        <v>30</v>
      </c>
      <c r="P144" s="726" t="str">
        <f t="shared" si="51"/>
        <v/>
      </c>
      <c r="Q144" s="708"/>
      <c r="R144" s="461"/>
      <c r="S144" s="462"/>
      <c r="T144" s="463"/>
      <c r="U144" s="743"/>
      <c r="V144" s="419" t="e">
        <f>IF(
OR(LEN(R144)&gt;0, LEN(#REF!)&gt;0, LEN(Q144)&gt;0,LEN(S144)&gt;1),
      IF(OR(LEN(M144)=0, LEN(Q144)=0),1,
          IF(OR(AND(LEN(#REF!)&gt;0, LEN(R144)&gt;0 ),LEN(R144)+LEN(#REF!)=0),0,1)
),
0)</f>
        <v>#REF!</v>
      </c>
      <c r="W144" s="419"/>
      <c r="X144" s="419"/>
      <c r="Y144" s="419" t="e">
        <f>IF(OR(LEN(AF144)&gt;0, LEN(#REF!)&gt;1),1, 0)</f>
        <v>#REF!</v>
      </c>
      <c r="Z144" s="419"/>
      <c r="AA144" s="426" t="str">
        <f t="shared" si="47"/>
        <v>E0</v>
      </c>
      <c r="AB144" s="427" t="str">
        <f t="shared" si="40"/>
        <v>Element in Aussenwand</v>
      </c>
      <c r="AC144" s="244" t="str">
        <f t="shared" si="41"/>
        <v/>
      </c>
      <c r="AD144" s="244" t="str">
        <f t="shared" si="42"/>
        <v/>
      </c>
      <c r="AE144" s="143" t="str">
        <f t="shared" si="43"/>
        <v/>
      </c>
      <c r="AF144" s="139" t="str">
        <f t="shared" si="44"/>
        <v/>
      </c>
      <c r="AG144" s="140" t="str">
        <f t="shared" si="45"/>
        <v/>
      </c>
      <c r="AH144" s="140" t="str">
        <f t="shared" si="48"/>
        <v/>
      </c>
      <c r="AI144" s="140" t="str">
        <f t="shared" si="46"/>
        <v/>
      </c>
      <c r="AJ144" s="474"/>
      <c r="AK144" s="756"/>
      <c r="AL144" s="751"/>
      <c r="AM144" s="419" t="e">
        <f t="shared" si="54"/>
        <v>#REF!</v>
      </c>
      <c r="AN144" s="419"/>
      <c r="AO144" s="419"/>
      <c r="AP144" s="419"/>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row>
    <row r="145" spans="1:88" s="227" customFormat="1" ht="41.4" hidden="1">
      <c r="A145" s="221" t="b">
        <f t="shared" si="52"/>
        <v>0</v>
      </c>
      <c r="B145" s="221" t="str">
        <f t="shared" si="49"/>
        <v/>
      </c>
      <c r="C145" s="227" t="str">
        <f>IF(ISNA(LEN(VLOOKUP(H145,B9:B468,1,FALSE)) &gt; 0),"",LEN(VLOOKUP(H145,B9:B468,1,FALSE)) &gt; 0)</f>
        <v/>
      </c>
      <c r="D145" s="227" t="str">
        <f t="shared" si="50"/>
        <v/>
      </c>
      <c r="E145" s="227" t="b">
        <f>IF(ISNA(VLOOKUP(H145,D9:D468,1,FALSE)=H145),FALSE,TRUE)</f>
        <v>0</v>
      </c>
      <c r="F145" s="221">
        <f t="shared" si="53"/>
        <v>0</v>
      </c>
      <c r="G145" s="418"/>
      <c r="H145" s="627" t="s">
        <v>145</v>
      </c>
      <c r="I145" s="603" t="str">
        <f>VLOOKUP(H145,LNG_EBKP!$S$11:$U$733,2)</f>
        <v>Fenster</v>
      </c>
      <c r="J145" s="602" t="str">
        <f>VLOOKUP(H145,LNG_EBKP!$S$11:$U$733,3)</f>
        <v>Fenster in Aussenwand, einschliesslich Fensterbänke, Anschlüsse, Abdichtungen, Beschläge, Antriebe und dgl.</v>
      </c>
      <c r="K145" s="344"/>
      <c r="L145" s="344"/>
      <c r="M145" s="345"/>
      <c r="N145" s="546"/>
      <c r="O145" s="527">
        <v>30</v>
      </c>
      <c r="P145" s="726" t="str">
        <f t="shared" si="51"/>
        <v/>
      </c>
      <c r="Q145" s="708"/>
      <c r="R145" s="461"/>
      <c r="S145" s="462"/>
      <c r="T145" s="463"/>
      <c r="U145" s="743"/>
      <c r="V145" s="419" t="e">
        <f>IF(
OR(LEN(R145)&gt;0, LEN(#REF!)&gt;0, LEN(Q145)&gt;0,LEN(S145)&gt;1),
      IF(OR(LEN(M145)=0, LEN(Q145)=0),1,
          IF(OR(AND(LEN(#REF!)&gt;0, LEN(R145)&gt;0 ),LEN(R145)+LEN(#REF!)=0),0,1)
),
0)</f>
        <v>#REF!</v>
      </c>
      <c r="W145" s="419"/>
      <c r="X145" s="419"/>
      <c r="Y145" s="419" t="e">
        <f>IF(OR(LEN(AF145)&gt;0, LEN(#REF!)&gt;1),1, 0)</f>
        <v>#REF!</v>
      </c>
      <c r="Z145" s="419"/>
      <c r="AA145" s="426" t="str">
        <f t="shared" si="47"/>
        <v>E0</v>
      </c>
      <c r="AB145" s="427" t="str">
        <f t="shared" si="40"/>
        <v>Fenster</v>
      </c>
      <c r="AC145" s="244" t="str">
        <f t="shared" si="41"/>
        <v/>
      </c>
      <c r="AD145" s="244" t="str">
        <f t="shared" si="42"/>
        <v/>
      </c>
      <c r="AE145" s="143" t="str">
        <f t="shared" si="43"/>
        <v/>
      </c>
      <c r="AF145" s="139" t="str">
        <f t="shared" si="44"/>
        <v/>
      </c>
      <c r="AG145" s="140" t="str">
        <f t="shared" si="45"/>
        <v/>
      </c>
      <c r="AH145" s="140" t="str">
        <f t="shared" si="48"/>
        <v/>
      </c>
      <c r="AI145" s="140" t="str">
        <f t="shared" si="46"/>
        <v/>
      </c>
      <c r="AJ145" s="474"/>
      <c r="AK145" s="756"/>
      <c r="AL145" s="751"/>
      <c r="AM145" s="419" t="e">
        <f t="shared" si="54"/>
        <v>#REF!</v>
      </c>
      <c r="AN145" s="419"/>
      <c r="AO145" s="419"/>
      <c r="AP145" s="419"/>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row>
    <row r="146" spans="1:88" s="227" customFormat="1" ht="41.4" hidden="1">
      <c r="A146" s="221" t="b">
        <f t="shared" si="52"/>
        <v>0</v>
      </c>
      <c r="B146" s="221" t="str">
        <f t="shared" si="49"/>
        <v/>
      </c>
      <c r="C146" s="227" t="str">
        <f>IF(ISNA(LEN(VLOOKUP(H146,B9:B468,1,FALSE)) &gt; 0),"",LEN(VLOOKUP(H146,B9:B468,1,FALSE)) &gt; 0)</f>
        <v/>
      </c>
      <c r="D146" s="227" t="str">
        <f t="shared" si="50"/>
        <v/>
      </c>
      <c r="E146" s="227" t="b">
        <f>IF(ISNA(VLOOKUP(H146,D9:D468,1,FALSE)=H146),FALSE,TRUE)</f>
        <v>0</v>
      </c>
      <c r="F146" s="221">
        <f t="shared" si="53"/>
        <v>0</v>
      </c>
      <c r="G146" s="418"/>
      <c r="H146" s="627" t="s">
        <v>146</v>
      </c>
      <c r="I146" s="603" t="str">
        <f>VLOOKUP(H146,LNG_EBKP!$S$11:$U$733,2)</f>
        <v>Aussentür</v>
      </c>
      <c r="J146" s="602" t="str">
        <f>VLOOKUP(H146,LNG_EBKP!$S$11:$U$733,3)</f>
        <v>Aussentüren, einschliesslich Anschlüsse, Abdichtungen, Beschläge, Antriebe, Steuerung und dgl.</v>
      </c>
      <c r="K146" s="344"/>
      <c r="L146" s="344"/>
      <c r="M146" s="345"/>
      <c r="N146" s="546"/>
      <c r="O146" s="527">
        <v>30</v>
      </c>
      <c r="P146" s="726" t="str">
        <f t="shared" si="51"/>
        <v/>
      </c>
      <c r="Q146" s="708"/>
      <c r="R146" s="461"/>
      <c r="S146" s="462"/>
      <c r="T146" s="463"/>
      <c r="U146" s="743"/>
      <c r="V146" s="419" t="e">
        <f>IF(
OR(LEN(R146)&gt;0, LEN(#REF!)&gt;0, LEN(Q146)&gt;0,LEN(S146)&gt;1),
      IF(OR(LEN(M146)=0, LEN(Q146)=0),1,
          IF(OR(AND(LEN(#REF!)&gt;0, LEN(R146)&gt;0 ),LEN(R146)+LEN(#REF!)=0),0,1)
),
0)</f>
        <v>#REF!</v>
      </c>
      <c r="W146" s="419"/>
      <c r="X146" s="419"/>
      <c r="Y146" s="419" t="e">
        <f>IF(OR(LEN(AF146)&gt;0, LEN(#REF!)&gt;1),1, 0)</f>
        <v>#REF!</v>
      </c>
      <c r="Z146" s="419"/>
      <c r="AA146" s="426" t="str">
        <f t="shared" si="47"/>
        <v>E0</v>
      </c>
      <c r="AB146" s="427" t="str">
        <f t="shared" si="40"/>
        <v>Aussentür</v>
      </c>
      <c r="AC146" s="244" t="str">
        <f t="shared" si="41"/>
        <v/>
      </c>
      <c r="AD146" s="244" t="str">
        <f t="shared" si="42"/>
        <v/>
      </c>
      <c r="AE146" s="143" t="str">
        <f t="shared" si="43"/>
        <v/>
      </c>
      <c r="AF146" s="139" t="str">
        <f t="shared" si="44"/>
        <v/>
      </c>
      <c r="AG146" s="140" t="str">
        <f t="shared" si="45"/>
        <v/>
      </c>
      <c r="AH146" s="140" t="str">
        <f t="shared" si="48"/>
        <v/>
      </c>
      <c r="AI146" s="140" t="str">
        <f t="shared" si="46"/>
        <v/>
      </c>
      <c r="AJ146" s="474"/>
      <c r="AK146" s="756"/>
      <c r="AL146" s="751"/>
      <c r="AM146" s="419" t="e">
        <f t="shared" si="54"/>
        <v>#REF!</v>
      </c>
      <c r="AN146" s="419"/>
      <c r="AO146" s="419"/>
      <c r="AP146" s="419"/>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row>
    <row r="147" spans="1:88" s="227" customFormat="1" ht="41.4" hidden="1">
      <c r="A147" s="221" t="b">
        <f t="shared" si="52"/>
        <v>0</v>
      </c>
      <c r="B147" s="221" t="str">
        <f t="shared" si="49"/>
        <v/>
      </c>
      <c r="C147" s="227" t="str">
        <f>IF(ISNA(LEN(VLOOKUP(H147,B9:B468,1,FALSE)) &gt; 0),"",LEN(VLOOKUP(H147,B9:B468,1,FALSE)) &gt; 0)</f>
        <v/>
      </c>
      <c r="D147" s="227" t="str">
        <f t="shared" si="50"/>
        <v/>
      </c>
      <c r="E147" s="227" t="b">
        <f>IF(ISNA(VLOOKUP(H147,D9:D468,1,FALSE)=H147),FALSE,TRUE)</f>
        <v>0</v>
      </c>
      <c r="F147" s="221">
        <f t="shared" si="53"/>
        <v>0</v>
      </c>
      <c r="G147" s="418"/>
      <c r="H147" s="627" t="s">
        <v>147</v>
      </c>
      <c r="I147" s="603" t="str">
        <f>VLOOKUP(H147,LNG_EBKP!$S$11:$U$733,2)</f>
        <v>Aussentor</v>
      </c>
      <c r="J147" s="602" t="str">
        <f>VLOOKUP(H147,LNG_EBKP!$S$11:$U$733,3)</f>
        <v>Aussentore, einschliesslich Anschlüsse, Abdichtungen, Beschläge, Antriebe, Steuerung und dgl.</v>
      </c>
      <c r="K147" s="344"/>
      <c r="L147" s="344"/>
      <c r="M147" s="345"/>
      <c r="N147" s="546"/>
      <c r="O147" s="527">
        <v>30</v>
      </c>
      <c r="P147" s="726" t="str">
        <f t="shared" si="51"/>
        <v/>
      </c>
      <c r="Q147" s="708"/>
      <c r="R147" s="461"/>
      <c r="S147" s="462"/>
      <c r="T147" s="463"/>
      <c r="U147" s="743"/>
      <c r="V147" s="419" t="e">
        <f>IF(
OR(LEN(R147)&gt;0, LEN(#REF!)&gt;0, LEN(Q147)&gt;0,LEN(S147)&gt;1),
      IF(OR(LEN(M147)=0, LEN(Q147)=0),1,
          IF(OR(AND(LEN(#REF!)&gt;0, LEN(R147)&gt;0 ),LEN(R147)+LEN(#REF!)=0),0,1)
),
0)</f>
        <v>#REF!</v>
      </c>
      <c r="W147" s="419"/>
      <c r="X147" s="419"/>
      <c r="Y147" s="419" t="e">
        <f>IF(OR(LEN(AF147)&gt;0, LEN(#REF!)&gt;1),1, 0)</f>
        <v>#REF!</v>
      </c>
      <c r="Z147" s="419"/>
      <c r="AA147" s="426" t="str">
        <f t="shared" si="47"/>
        <v>E0</v>
      </c>
      <c r="AB147" s="427" t="str">
        <f t="shared" si="40"/>
        <v>Aussentor</v>
      </c>
      <c r="AC147" s="244" t="str">
        <f t="shared" si="41"/>
        <v/>
      </c>
      <c r="AD147" s="244" t="str">
        <f t="shared" si="42"/>
        <v/>
      </c>
      <c r="AE147" s="143" t="str">
        <f t="shared" si="43"/>
        <v/>
      </c>
      <c r="AF147" s="139" t="str">
        <f t="shared" si="44"/>
        <v/>
      </c>
      <c r="AG147" s="140" t="str">
        <f t="shared" si="45"/>
        <v/>
      </c>
      <c r="AH147" s="140" t="str">
        <f t="shared" si="48"/>
        <v/>
      </c>
      <c r="AI147" s="140" t="str">
        <f t="shared" si="46"/>
        <v/>
      </c>
      <c r="AJ147" s="474"/>
      <c r="AK147" s="756"/>
      <c r="AL147" s="751"/>
      <c r="AM147" s="419" t="e">
        <f t="shared" si="54"/>
        <v>#REF!</v>
      </c>
      <c r="AN147" s="419"/>
      <c r="AO147" s="419"/>
      <c r="AP147" s="419"/>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row>
    <row r="148" spans="1:88" s="227" customFormat="1" ht="55.2" hidden="1">
      <c r="A148" s="221" t="b">
        <f t="shared" si="52"/>
        <v>0</v>
      </c>
      <c r="B148" s="221" t="str">
        <f t="shared" si="49"/>
        <v/>
      </c>
      <c r="C148" s="227" t="str">
        <f>IF(ISNA(LEN(VLOOKUP(H148,B9:B468,1,FALSE)) &gt; 0),"",LEN(VLOOKUP(H148,B9:B468,1,FALSE)) &gt; 0)</f>
        <v/>
      </c>
      <c r="D148" s="227" t="str">
        <f t="shared" si="50"/>
        <v/>
      </c>
      <c r="E148" s="227" t="b">
        <f>IF(ISNA(VLOOKUP(H148,D9:D468,1,FALSE)=H148),FALSE,TRUE)</f>
        <v>0</v>
      </c>
      <c r="F148" s="221">
        <f t="shared" si="53"/>
        <v>0</v>
      </c>
      <c r="G148" s="418"/>
      <c r="H148" s="627" t="s">
        <v>148</v>
      </c>
      <c r="I148" s="603" t="str">
        <f>VLOOKUP(H148,LNG_EBKP!$S$11:$U$733,2)</f>
        <v>Sonnenschutz, Wetterschutz</v>
      </c>
      <c r="J148" s="602" t="str">
        <f>VLOOKUP(H148,LNG_EBKP!$S$11:$U$733,3)</f>
        <v>Äussere Sonnen- und Wetterschutzanlagen wie Lamellenstoren, Markisen, Rollläden und Blendschutzanlagen, einschliesslich Antriebe und Wärmeschutz</v>
      </c>
      <c r="K148" s="344"/>
      <c r="L148" s="344"/>
      <c r="M148" s="345"/>
      <c r="N148" s="546"/>
      <c r="O148" s="527">
        <v>30</v>
      </c>
      <c r="P148" s="726" t="str">
        <f t="shared" si="51"/>
        <v/>
      </c>
      <c r="Q148" s="708"/>
      <c r="R148" s="461"/>
      <c r="S148" s="462"/>
      <c r="T148" s="463"/>
      <c r="U148" s="743"/>
      <c r="V148" s="419" t="e">
        <f>IF(
OR(LEN(R148)&gt;0, LEN(#REF!)&gt;0, LEN(Q148)&gt;0,LEN(S148)&gt;1),
      IF(OR(LEN(M148)=0, LEN(Q148)=0),1,
          IF(OR(AND(LEN(#REF!)&gt;0, LEN(R148)&gt;0 ),LEN(R148)+LEN(#REF!)=0),0,1)
),
0)</f>
        <v>#REF!</v>
      </c>
      <c r="W148" s="419"/>
      <c r="X148" s="419"/>
      <c r="Y148" s="419" t="e">
        <f>IF(OR(LEN(AF148)&gt;0, LEN(#REF!)&gt;1),1, 0)</f>
        <v>#REF!</v>
      </c>
      <c r="Z148" s="419"/>
      <c r="AA148" s="426" t="str">
        <f t="shared" si="47"/>
        <v>E0</v>
      </c>
      <c r="AB148" s="427" t="str">
        <f t="shared" si="40"/>
        <v>Sonnenschutz, Wetterschutz</v>
      </c>
      <c r="AC148" s="244" t="str">
        <f t="shared" si="41"/>
        <v/>
      </c>
      <c r="AD148" s="244" t="str">
        <f t="shared" si="42"/>
        <v/>
      </c>
      <c r="AE148" s="143" t="str">
        <f t="shared" si="43"/>
        <v/>
      </c>
      <c r="AF148" s="139" t="str">
        <f t="shared" si="44"/>
        <v/>
      </c>
      <c r="AG148" s="140" t="str">
        <f t="shared" si="45"/>
        <v/>
      </c>
      <c r="AH148" s="140" t="str">
        <f t="shared" si="48"/>
        <v/>
      </c>
      <c r="AI148" s="140" t="str">
        <f t="shared" si="46"/>
        <v/>
      </c>
      <c r="AJ148" s="474"/>
      <c r="AK148" s="756"/>
      <c r="AL148" s="751"/>
      <c r="AM148" s="419" t="e">
        <f t="shared" si="54"/>
        <v>#REF!</v>
      </c>
      <c r="AN148" s="419"/>
      <c r="AO148" s="419"/>
      <c r="AP148" s="419"/>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row>
    <row r="149" spans="1:88" s="227" customFormat="1" ht="42" hidden="1" thickBot="1">
      <c r="A149" s="221" t="b">
        <f t="shared" si="52"/>
        <v>0</v>
      </c>
      <c r="B149" s="221" t="str">
        <f t="shared" si="49"/>
        <v/>
      </c>
      <c r="C149" s="227" t="str">
        <f>IF(ISNA(LEN(VLOOKUP(H149,B9:B468,1,FALSE)) &gt; 0),"",LEN(VLOOKUP(H149,B9:B468,1,FALSE)) &gt; 0)</f>
        <v/>
      </c>
      <c r="D149" s="227" t="str">
        <f t="shared" si="50"/>
        <v/>
      </c>
      <c r="E149" s="227" t="b">
        <f>IF(ISNA(VLOOKUP(H149,D9:D468,1,FALSE)=H149),FALSE,TRUE)</f>
        <v>0</v>
      </c>
      <c r="F149" s="221">
        <f t="shared" si="53"/>
        <v>0</v>
      </c>
      <c r="G149" s="418"/>
      <c r="H149" s="629" t="s">
        <v>149</v>
      </c>
      <c r="I149" s="608" t="str">
        <f>VLOOKUP(H149,LNG_EBKP!$S$11:$U$733,2)</f>
        <v>Absturzsicherung</v>
      </c>
      <c r="J149" s="609" t="str">
        <f>VLOOKUP(H149,LNG_EBKP!$S$11:$U$733,3)</f>
        <v>Geländer, Gitter und dgl. zu Fenstern
Hinweis: Aussen liegende Absturzsicherung (E02.06)</v>
      </c>
      <c r="K149" s="348"/>
      <c r="L149" s="348"/>
      <c r="M149" s="349"/>
      <c r="N149" s="549"/>
      <c r="O149" s="529">
        <v>30</v>
      </c>
      <c r="P149" s="729" t="str">
        <f t="shared" si="51"/>
        <v/>
      </c>
      <c r="Q149" s="712"/>
      <c r="R149" s="467"/>
      <c r="S149" s="468"/>
      <c r="T149" s="469"/>
      <c r="U149" s="746"/>
      <c r="V149" s="419" t="e">
        <f>IF(
OR(LEN(R149)&gt;0, LEN(#REF!)&gt;0, LEN(Q149)&gt;0,LEN(S149)&gt;1),
      IF(OR(LEN(M149)=0, LEN(Q149)=0),1,
          IF(OR(AND(LEN(#REF!)&gt;0, LEN(R149)&gt;0 ),LEN(R149)+LEN(#REF!)=0),0,1)
),
0)</f>
        <v>#REF!</v>
      </c>
      <c r="W149" s="419"/>
      <c r="X149" s="419"/>
      <c r="Y149" s="419" t="e">
        <f>IF(OR(LEN(AF149)&gt;0, LEN(#REF!)&gt;1),1, 0)</f>
        <v>#REF!</v>
      </c>
      <c r="Z149" s="419"/>
      <c r="AA149" s="426" t="str">
        <f t="shared" si="47"/>
        <v>E0</v>
      </c>
      <c r="AB149" s="427" t="str">
        <f t="shared" si="40"/>
        <v>Absturzsicherung</v>
      </c>
      <c r="AC149" s="244" t="str">
        <f t="shared" si="41"/>
        <v/>
      </c>
      <c r="AD149" s="244" t="str">
        <f t="shared" si="42"/>
        <v/>
      </c>
      <c r="AE149" s="143" t="str">
        <f t="shared" si="43"/>
        <v/>
      </c>
      <c r="AF149" s="139" t="str">
        <f t="shared" si="44"/>
        <v/>
      </c>
      <c r="AG149" s="140" t="str">
        <f t="shared" si="45"/>
        <v/>
      </c>
      <c r="AH149" s="140" t="str">
        <f t="shared" si="48"/>
        <v/>
      </c>
      <c r="AI149" s="140" t="str">
        <f t="shared" si="46"/>
        <v/>
      </c>
      <c r="AJ149" s="474"/>
      <c r="AK149" s="756"/>
      <c r="AL149" s="751"/>
      <c r="AM149" s="419" t="e">
        <f t="shared" si="54"/>
        <v>#REF!</v>
      </c>
      <c r="AN149" s="419"/>
      <c r="AO149" s="419"/>
      <c r="AP149" s="419"/>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row>
    <row r="150" spans="1:88" s="3" customFormat="1" ht="55.2" hidden="1">
      <c r="A150" s="6" t="b">
        <f t="shared" si="52"/>
        <v>0</v>
      </c>
      <c r="B150" s="6" t="str">
        <f t="shared" si="49"/>
        <v/>
      </c>
      <c r="C150" s="3" t="str">
        <f>IF(ISNA(LEN(VLOOKUP(H150,B9:B468,1,FALSE)) &gt; 0),"",LEN(VLOOKUP(H150,B9:B468,1,FALSE)) &gt; 0)</f>
        <v/>
      </c>
      <c r="D150" s="3" t="str">
        <f t="shared" si="50"/>
        <v/>
      </c>
      <c r="E150" s="3" t="b">
        <f>IF(ISNA(VLOOKUP(H150,D9:D468,1,FALSE)=H150),FALSE,TRUE)</f>
        <v>0</v>
      </c>
      <c r="F150" s="6">
        <f t="shared" si="53"/>
        <v>0</v>
      </c>
      <c r="G150" s="418"/>
      <c r="H150" s="625" t="s">
        <v>150</v>
      </c>
      <c r="I150" s="599" t="str">
        <f>VLOOKUP(H150,LNG_EBKP!$S$11:$U$733,2)</f>
        <v>Bedachung Gebäude</v>
      </c>
      <c r="J150" s="600" t="str">
        <f>VLOOKUP(H150,LNG_EBKP!$S$11:$U$733,3)</f>
        <v>Dachhäute und Dacheinbauten, einschliesslich Spenglerarbeiten und Blitzschutz
Hinweis: Deckenkonstruktion, Dachkonstruktion (C04)</v>
      </c>
      <c r="K150" s="489"/>
      <c r="L150" s="489"/>
      <c r="M150" s="490"/>
      <c r="N150" s="551"/>
      <c r="O150" s="498"/>
      <c r="P150" s="725" t="str">
        <f t="shared" si="51"/>
        <v/>
      </c>
      <c r="Q150" s="713"/>
      <c r="R150" s="499"/>
      <c r="S150" s="500"/>
      <c r="T150" s="500"/>
      <c r="U150" s="747"/>
      <c r="V150" s="419" t="e">
        <f>IF(
OR(LEN(R150)&gt;0, LEN(#REF!)&gt;0, LEN(Q150)&gt;0,LEN(S150)&gt;1),
      IF(OR(LEN(M150)=0, LEN(Q150)=0),1,
          IF(OR(AND(LEN(#REF!)&gt;0, LEN(R150)&gt;0 ),LEN(R150)+LEN(#REF!)=0),0,1)
),
0)</f>
        <v>#REF!</v>
      </c>
      <c r="W150" s="419"/>
      <c r="X150" s="419"/>
      <c r="Y150" s="419" t="e">
        <f>IF(OR(LEN(AF150)&gt;0, LEN(#REF!)&gt;1),1, 0)</f>
        <v>#REF!</v>
      </c>
      <c r="Z150" s="419"/>
      <c r="AA150" s="426" t="str">
        <f t="shared" si="47"/>
        <v>F</v>
      </c>
      <c r="AB150" s="427" t="str">
        <f t="shared" si="40"/>
        <v>Bedachung Gebäude</v>
      </c>
      <c r="AC150" s="244" t="str">
        <f t="shared" si="41"/>
        <v/>
      </c>
      <c r="AD150" s="244" t="str">
        <f t="shared" si="42"/>
        <v/>
      </c>
      <c r="AE150" s="143" t="str">
        <f t="shared" si="43"/>
        <v/>
      </c>
      <c r="AF150" s="139" t="str">
        <f t="shared" si="44"/>
        <v/>
      </c>
      <c r="AG150" s="140" t="str">
        <f t="shared" si="45"/>
        <v/>
      </c>
      <c r="AH150" s="140" t="str">
        <f t="shared" si="48"/>
        <v/>
      </c>
      <c r="AI150" s="140" t="str">
        <f t="shared" si="46"/>
        <v/>
      </c>
      <c r="AJ150" s="505"/>
      <c r="AK150" s="757"/>
      <c r="AL150" s="754"/>
      <c r="AM150" s="419" t="e">
        <f t="shared" si="54"/>
        <v>#REF!</v>
      </c>
      <c r="AN150" s="419"/>
      <c r="AO150" s="419"/>
      <c r="AP150" s="419"/>
    </row>
    <row r="151" spans="1:88" s="227" customFormat="1" ht="41.4" hidden="1">
      <c r="A151" s="221" t="b">
        <f t="shared" si="52"/>
        <v>0</v>
      </c>
      <c r="B151" s="221" t="str">
        <f t="shared" si="49"/>
        <v/>
      </c>
      <c r="C151" s="227" t="str">
        <f>IF(ISNA(LEN(VLOOKUP(H151,B9:B468,1,FALSE)) &gt; 0),"",LEN(VLOOKUP(H151,B9:B468,1,FALSE)) &gt; 0)</f>
        <v/>
      </c>
      <c r="D151" s="227" t="str">
        <f t="shared" si="50"/>
        <v/>
      </c>
      <c r="E151" s="227" t="b">
        <f>IF(ISNA(VLOOKUP(H151,D9:D468,1,FALSE)=H151),FALSE,TRUE)</f>
        <v>0</v>
      </c>
      <c r="F151" s="221">
        <f t="shared" si="53"/>
        <v>0</v>
      </c>
      <c r="G151" s="418"/>
      <c r="H151" s="626" t="s">
        <v>151</v>
      </c>
      <c r="I151" s="601" t="str">
        <f>VLOOKUP(H151,LNG_EBKP!$S$11:$U$733,2)</f>
        <v>Dachhaut</v>
      </c>
      <c r="J151" s="602" t="str">
        <f>VLOOKUP(H151,LNG_EBKP!$S$11:$U$733,3)</f>
        <v>Dachhäute, einschliesslich Spenglerarbeiten und Blitzschutz
Hinweis: Element zu Dach (F02)</v>
      </c>
      <c r="K151" s="344"/>
      <c r="L151" s="344"/>
      <c r="M151" s="345"/>
      <c r="N151" s="546"/>
      <c r="O151" s="527">
        <v>30</v>
      </c>
      <c r="P151" s="726" t="str">
        <f t="shared" si="51"/>
        <v/>
      </c>
      <c r="Q151" s="708"/>
      <c r="R151" s="461"/>
      <c r="S151" s="462"/>
      <c r="T151" s="463"/>
      <c r="U151" s="743"/>
      <c r="V151" s="419" t="e">
        <f>IF(
OR(LEN(R151)&gt;0, LEN(#REF!)&gt;0, LEN(Q151)&gt;0,LEN(S151)&gt;1),
      IF(OR(LEN(M151)=0, LEN(Q151)=0),1,
          IF(OR(AND(LEN(#REF!)&gt;0, LEN(R151)&gt;0 ),LEN(R151)+LEN(#REF!)=0),0,1)
),
0)</f>
        <v>#REF!</v>
      </c>
      <c r="W151" s="419"/>
      <c r="X151" s="419"/>
      <c r="Y151" s="419" t="e">
        <f>IF(OR(LEN(AF151)&gt;0, LEN(#REF!)&gt;1),1, 0)</f>
        <v>#REF!</v>
      </c>
      <c r="Z151" s="419"/>
      <c r="AA151" s="426" t="str">
        <f t="shared" si="47"/>
        <v>F0</v>
      </c>
      <c r="AB151" s="427" t="str">
        <f t="shared" si="40"/>
        <v>Dachhaut</v>
      </c>
      <c r="AC151" s="244" t="str">
        <f t="shared" si="41"/>
        <v/>
      </c>
      <c r="AD151" s="244" t="str">
        <f t="shared" si="42"/>
        <v/>
      </c>
      <c r="AE151" s="143" t="str">
        <f t="shared" si="43"/>
        <v/>
      </c>
      <c r="AF151" s="139" t="str">
        <f t="shared" si="44"/>
        <v/>
      </c>
      <c r="AG151" s="140" t="str">
        <f t="shared" si="45"/>
        <v/>
      </c>
      <c r="AH151" s="140" t="str">
        <f t="shared" si="48"/>
        <v/>
      </c>
      <c r="AI151" s="140" t="str">
        <f t="shared" si="46"/>
        <v/>
      </c>
      <c r="AJ151" s="474"/>
      <c r="AK151" s="756"/>
      <c r="AL151" s="751"/>
      <c r="AM151" s="419" t="e">
        <f t="shared" si="54"/>
        <v>#REF!</v>
      </c>
      <c r="AN151" s="419"/>
      <c r="AO151" s="419"/>
      <c r="AP151" s="419"/>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row>
    <row r="152" spans="1:88" s="227" customFormat="1" ht="41.4" hidden="1">
      <c r="A152" s="221" t="b">
        <f t="shared" si="52"/>
        <v>0</v>
      </c>
      <c r="B152" s="221" t="str">
        <f t="shared" si="49"/>
        <v/>
      </c>
      <c r="C152" s="227" t="str">
        <f>IF(ISNA(LEN(VLOOKUP(H152,B9:B468,1,FALSE)) &gt; 0),"",LEN(VLOOKUP(H152,B9:B468,1,FALSE)) &gt; 0)</f>
        <v/>
      </c>
      <c r="D152" s="227" t="str">
        <f t="shared" si="50"/>
        <v/>
      </c>
      <c r="E152" s="227" t="b">
        <f>IF(ISNA(VLOOKUP(H152,D9:D468,1,FALSE)=H152),FALSE,TRUE)</f>
        <v>0</v>
      </c>
      <c r="F152" s="221">
        <f t="shared" si="53"/>
        <v>0</v>
      </c>
      <c r="G152" s="418"/>
      <c r="H152" s="627" t="s">
        <v>152</v>
      </c>
      <c r="I152" s="603" t="str">
        <f>VLOOKUP(H152,LNG_EBKP!$S$11:$U$733,2)</f>
        <v>Dachabdichtung unter Terrain</v>
      </c>
      <c r="J152" s="602" t="str">
        <f>VLOOKUP(H152,LNG_EBKP!$S$11:$U$733,3)</f>
        <v>Äussere Abdichtungen, Wärmedämmungen und Schutzschichten unter Terrain, einschliesslich Anschlüsse und Spenglerarbeiten</v>
      </c>
      <c r="K152" s="344"/>
      <c r="L152" s="344"/>
      <c r="M152" s="345"/>
      <c r="N152" s="546"/>
      <c r="O152" s="527">
        <v>30</v>
      </c>
      <c r="P152" s="726" t="str">
        <f t="shared" si="51"/>
        <v/>
      </c>
      <c r="Q152" s="708"/>
      <c r="R152" s="461"/>
      <c r="S152" s="462"/>
      <c r="T152" s="463"/>
      <c r="U152" s="743"/>
      <c r="V152" s="419" t="e">
        <f>IF(
OR(LEN(R152)&gt;0, LEN(#REF!)&gt;0, LEN(Q152)&gt;0,LEN(S152)&gt;1),
      IF(OR(LEN(M152)=0, LEN(Q152)=0),1,
          IF(OR(AND(LEN(#REF!)&gt;0, LEN(R152)&gt;0 ),LEN(R152)+LEN(#REF!)=0),0,1)
),
0)</f>
        <v>#REF!</v>
      </c>
      <c r="W152" s="419"/>
      <c r="X152" s="419"/>
      <c r="Y152" s="419" t="e">
        <f>IF(OR(LEN(AF152)&gt;0, LEN(#REF!)&gt;1),1, 0)</f>
        <v>#REF!</v>
      </c>
      <c r="Z152" s="419"/>
      <c r="AA152" s="426" t="str">
        <f t="shared" si="47"/>
        <v>F0</v>
      </c>
      <c r="AB152" s="427" t="str">
        <f t="shared" si="40"/>
        <v>Dachabdichtung unter Terrain</v>
      </c>
      <c r="AC152" s="244" t="str">
        <f t="shared" si="41"/>
        <v/>
      </c>
      <c r="AD152" s="244" t="str">
        <f t="shared" si="42"/>
        <v/>
      </c>
      <c r="AE152" s="143" t="str">
        <f t="shared" si="43"/>
        <v/>
      </c>
      <c r="AF152" s="139" t="str">
        <f t="shared" si="44"/>
        <v/>
      </c>
      <c r="AG152" s="140" t="str">
        <f t="shared" si="45"/>
        <v/>
      </c>
      <c r="AH152" s="140" t="str">
        <f t="shared" si="48"/>
        <v/>
      </c>
      <c r="AI152" s="140" t="str">
        <f t="shared" si="46"/>
        <v/>
      </c>
      <c r="AJ152" s="474"/>
      <c r="AK152" s="756"/>
      <c r="AL152" s="751"/>
      <c r="AM152" s="419" t="e">
        <f t="shared" si="54"/>
        <v>#REF!</v>
      </c>
      <c r="AN152" s="419"/>
      <c r="AO152" s="419"/>
      <c r="AP152" s="419"/>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row>
    <row r="153" spans="1:88" s="227" customFormat="1" ht="55.2" hidden="1">
      <c r="A153" s="221" t="b">
        <f t="shared" si="52"/>
        <v>0</v>
      </c>
      <c r="B153" s="221" t="str">
        <f t="shared" si="49"/>
        <v/>
      </c>
      <c r="C153" s="227" t="str">
        <f>IF(ISNA(LEN(VLOOKUP(H153,B9:B468,1,FALSE)) &gt; 0),"",LEN(VLOOKUP(H153,B9:B468,1,FALSE)) &gt; 0)</f>
        <v/>
      </c>
      <c r="D153" s="227" t="str">
        <f t="shared" si="50"/>
        <v/>
      </c>
      <c r="E153" s="227" t="b">
        <f>IF(ISNA(VLOOKUP(H153,D9:D468,1,FALSE)=H153),FALSE,TRUE)</f>
        <v>0</v>
      </c>
      <c r="F153" s="221">
        <f t="shared" si="53"/>
        <v>0</v>
      </c>
      <c r="G153" s="418"/>
      <c r="H153" s="627" t="s">
        <v>153</v>
      </c>
      <c r="I153" s="603" t="str">
        <f>VLOOKUP(H153,LNG_EBKP!$S$11:$U$733,2)</f>
        <v>Bedachung Flachdach</v>
      </c>
      <c r="J153" s="602" t="str">
        <f>VLOOKUP(H153,LNG_EBKP!$S$11:$U$733,3)</f>
        <v>Dampfbremsen, Dämmungen, Abdichtungen, Beschwerungsschichten, An- und Abschlüsse aus Blech, Nutzschichten, Dachbegrünung und integrierte Systeme zur Energieerzeugung</v>
      </c>
      <c r="K153" s="344"/>
      <c r="L153" s="344"/>
      <c r="M153" s="345"/>
      <c r="N153" s="546"/>
      <c r="O153" s="524">
        <v>30</v>
      </c>
      <c r="P153" s="726" t="str">
        <f t="shared" si="51"/>
        <v/>
      </c>
      <c r="Q153" s="708"/>
      <c r="R153" s="461"/>
      <c r="S153" s="462"/>
      <c r="T153" s="463"/>
      <c r="U153" s="743"/>
      <c r="V153" s="419" t="e">
        <f>IF(
OR(LEN(R153)&gt;0, LEN(#REF!)&gt;0, LEN(Q153)&gt;0,LEN(S153)&gt;1),
      IF(OR(LEN(M153)=0, LEN(Q153)=0),1,
          IF(OR(AND(LEN(#REF!)&gt;0, LEN(R153)&gt;0 ),LEN(R153)+LEN(#REF!)=0),0,1)
),
0)</f>
        <v>#REF!</v>
      </c>
      <c r="W153" s="419"/>
      <c r="X153" s="419"/>
      <c r="Y153" s="419" t="e">
        <f>IF(OR(LEN(AF153)&gt;0, LEN(#REF!)&gt;1),1, 0)</f>
        <v>#REF!</v>
      </c>
      <c r="Z153" s="419"/>
      <c r="AA153" s="426" t="str">
        <f t="shared" si="47"/>
        <v>F0</v>
      </c>
      <c r="AB153" s="427" t="str">
        <f t="shared" si="40"/>
        <v>Bedachung Flachdach</v>
      </c>
      <c r="AC153" s="244" t="str">
        <f t="shared" si="41"/>
        <v/>
      </c>
      <c r="AD153" s="244" t="str">
        <f t="shared" si="42"/>
        <v/>
      </c>
      <c r="AE153" s="143" t="str">
        <f t="shared" si="43"/>
        <v/>
      </c>
      <c r="AF153" s="139" t="str">
        <f t="shared" si="44"/>
        <v/>
      </c>
      <c r="AG153" s="140" t="str">
        <f t="shared" si="45"/>
        <v/>
      </c>
      <c r="AH153" s="140" t="str">
        <f t="shared" si="48"/>
        <v/>
      </c>
      <c r="AI153" s="140" t="str">
        <f t="shared" si="46"/>
        <v/>
      </c>
      <c r="AJ153" s="474"/>
      <c r="AK153" s="756"/>
      <c r="AL153" s="751"/>
      <c r="AM153" s="419" t="e">
        <f t="shared" si="54"/>
        <v>#REF!</v>
      </c>
      <c r="AN153" s="419"/>
      <c r="AO153" s="419"/>
      <c r="AP153" s="419"/>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row>
    <row r="154" spans="1:88" s="227" customFormat="1" ht="55.2" hidden="1">
      <c r="A154" s="221" t="b">
        <f t="shared" si="52"/>
        <v>0</v>
      </c>
      <c r="B154" s="221" t="str">
        <f t="shared" si="49"/>
        <v/>
      </c>
      <c r="C154" s="227" t="str">
        <f>IF(ISNA(LEN(VLOOKUP(H154,B9:B468,1,FALSE)) &gt; 0),"",LEN(VLOOKUP(H154,B9:B468,1,FALSE)) &gt; 0)</f>
        <v/>
      </c>
      <c r="D154" s="227" t="str">
        <f t="shared" si="50"/>
        <v/>
      </c>
      <c r="E154" s="227" t="b">
        <f>IF(ISNA(VLOOKUP(H154,D9:D468,1,FALSE)=H154),FALSE,TRUE)</f>
        <v>0</v>
      </c>
      <c r="F154" s="221">
        <f t="shared" si="53"/>
        <v>0</v>
      </c>
      <c r="G154" s="418"/>
      <c r="H154" s="627" t="s">
        <v>154</v>
      </c>
      <c r="I154" s="603" t="str">
        <f>VLOOKUP(H154,LNG_EBKP!$S$11:$U$733,2)</f>
        <v>Bedachung geneigtes Dach</v>
      </c>
      <c r="J154" s="602" t="str">
        <f>VLOOKUP(H154,LNG_EBKP!$S$11:$U$733,3)</f>
        <v>Dampfbremsen, Dämmungen, Unterdächer, Konterlattungen, Eindeckungen, An- und Abschlüsse aus Blech, Dachbegrünung und integrierte Systeme zur Energieerzeugung</v>
      </c>
      <c r="K154" s="344"/>
      <c r="L154" s="344"/>
      <c r="M154" s="345"/>
      <c r="N154" s="546"/>
      <c r="O154" s="527">
        <v>30</v>
      </c>
      <c r="P154" s="726" t="str">
        <f t="shared" si="51"/>
        <v/>
      </c>
      <c r="Q154" s="708"/>
      <c r="R154" s="461"/>
      <c r="S154" s="462"/>
      <c r="T154" s="463"/>
      <c r="U154" s="743"/>
      <c r="V154" s="419" t="e">
        <f>IF(
OR(LEN(R154)&gt;0, LEN(#REF!)&gt;0, LEN(Q154)&gt;0,LEN(S154)&gt;1),
      IF(OR(LEN(M154)=0, LEN(Q154)=0),1,
          IF(OR(AND(LEN(#REF!)&gt;0, LEN(R154)&gt;0 ),LEN(R154)+LEN(#REF!)=0),0,1)
),
0)</f>
        <v>#REF!</v>
      </c>
      <c r="W154" s="419"/>
      <c r="X154" s="419"/>
      <c r="Y154" s="419" t="e">
        <f>IF(OR(LEN(AF154)&gt;0, LEN(#REF!)&gt;1),1, 0)</f>
        <v>#REF!</v>
      </c>
      <c r="Z154" s="419"/>
      <c r="AA154" s="426" t="str">
        <f t="shared" si="47"/>
        <v>F0</v>
      </c>
      <c r="AB154" s="427" t="str">
        <f t="shared" si="40"/>
        <v>Bedachung geneigtes Dach</v>
      </c>
      <c r="AC154" s="244" t="str">
        <f t="shared" si="41"/>
        <v/>
      </c>
      <c r="AD154" s="244" t="str">
        <f t="shared" si="42"/>
        <v/>
      </c>
      <c r="AE154" s="143" t="str">
        <f t="shared" si="43"/>
        <v/>
      </c>
      <c r="AF154" s="139" t="str">
        <f t="shared" si="44"/>
        <v/>
      </c>
      <c r="AG154" s="140" t="str">
        <f t="shared" si="45"/>
        <v/>
      </c>
      <c r="AH154" s="140" t="str">
        <f t="shared" si="48"/>
        <v/>
      </c>
      <c r="AI154" s="140" t="str">
        <f t="shared" si="46"/>
        <v/>
      </c>
      <c r="AJ154" s="474"/>
      <c r="AK154" s="756"/>
      <c r="AL154" s="751"/>
      <c r="AM154" s="419" t="e">
        <f t="shared" si="54"/>
        <v>#REF!</v>
      </c>
      <c r="AN154" s="419"/>
      <c r="AO154" s="419"/>
      <c r="AP154" s="419"/>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row>
    <row r="155" spans="1:88" s="227" customFormat="1" ht="41.4" hidden="1">
      <c r="A155" s="221" t="b">
        <f t="shared" si="52"/>
        <v>0</v>
      </c>
      <c r="B155" s="221" t="str">
        <f t="shared" si="49"/>
        <v/>
      </c>
      <c r="C155" s="227" t="str">
        <f>IF(ISNA(LEN(VLOOKUP(H155,B9:B468,1,FALSE)) &gt; 0),"",LEN(VLOOKUP(H155,B9:B468,1,FALSE)) &gt; 0)</f>
        <v/>
      </c>
      <c r="D155" s="227" t="str">
        <f t="shared" si="50"/>
        <v/>
      </c>
      <c r="E155" s="227" t="b">
        <f>IF(ISNA(VLOOKUP(H155,D9:D468,1,FALSE)=H155),FALSE,TRUE)</f>
        <v>0</v>
      </c>
      <c r="F155" s="221">
        <f t="shared" si="53"/>
        <v>0</v>
      </c>
      <c r="G155" s="418"/>
      <c r="H155" s="627" t="s">
        <v>155</v>
      </c>
      <c r="I155" s="603" t="str">
        <f>VLOOKUP(H155,LNG_EBKP!$S$11:$U$733,2)</f>
        <v>Systemdach</v>
      </c>
      <c r="J155" s="602" t="str">
        <f>VLOOKUP(H155,LNG_EBKP!$S$11:$U$733,3)</f>
        <v>Dach als selbsttragendes Gesamtsystem, einschliesslich Konstruktion, Bekleidung, Verglasung und Sonnenschutz</v>
      </c>
      <c r="K155" s="344"/>
      <c r="L155" s="344"/>
      <c r="M155" s="345"/>
      <c r="N155" s="546"/>
      <c r="O155" s="527">
        <v>30</v>
      </c>
      <c r="P155" s="726" t="str">
        <f t="shared" si="51"/>
        <v/>
      </c>
      <c r="Q155" s="708"/>
      <c r="R155" s="461"/>
      <c r="S155" s="462"/>
      <c r="T155" s="463"/>
      <c r="U155" s="743"/>
      <c r="V155" s="419" t="e">
        <f>IF(
OR(LEN(R155)&gt;0, LEN(#REF!)&gt;0, LEN(Q155)&gt;0,LEN(S155)&gt;1),
      IF(OR(LEN(M155)=0, LEN(Q155)=0),1,
          IF(OR(AND(LEN(#REF!)&gt;0, LEN(R155)&gt;0 ),LEN(R155)+LEN(#REF!)=0),0,1)
),
0)</f>
        <v>#REF!</v>
      </c>
      <c r="W155" s="419"/>
      <c r="X155" s="419"/>
      <c r="Y155" s="419" t="e">
        <f>IF(OR(LEN(AF155)&gt;0, LEN(#REF!)&gt;1),1, 0)</f>
        <v>#REF!</v>
      </c>
      <c r="Z155" s="419"/>
      <c r="AA155" s="426" t="str">
        <f t="shared" si="47"/>
        <v>F0</v>
      </c>
      <c r="AB155" s="427" t="str">
        <f t="shared" si="40"/>
        <v>Systemdach</v>
      </c>
      <c r="AC155" s="244" t="str">
        <f t="shared" si="41"/>
        <v/>
      </c>
      <c r="AD155" s="244" t="str">
        <f t="shared" si="42"/>
        <v/>
      </c>
      <c r="AE155" s="143" t="str">
        <f t="shared" si="43"/>
        <v/>
      </c>
      <c r="AF155" s="139" t="str">
        <f t="shared" si="44"/>
        <v/>
      </c>
      <c r="AG155" s="140" t="str">
        <f t="shared" si="45"/>
        <v/>
      </c>
      <c r="AH155" s="140" t="str">
        <f t="shared" si="48"/>
        <v/>
      </c>
      <c r="AI155" s="140" t="str">
        <f t="shared" si="46"/>
        <v/>
      </c>
      <c r="AJ155" s="474"/>
      <c r="AK155" s="756"/>
      <c r="AL155" s="751"/>
      <c r="AM155" s="419" t="e">
        <f t="shared" si="54"/>
        <v>#REF!</v>
      </c>
      <c r="AN155" s="419"/>
      <c r="AO155" s="419"/>
      <c r="AP155" s="419"/>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row>
    <row r="156" spans="1:88" s="227" customFormat="1" ht="41.4" hidden="1">
      <c r="A156" s="221" t="b">
        <f t="shared" si="52"/>
        <v>0</v>
      </c>
      <c r="B156" s="221" t="str">
        <f t="shared" si="49"/>
        <v/>
      </c>
      <c r="C156" s="227" t="str">
        <f>IF(ISNA(LEN(VLOOKUP(H156,B9:B468,1,FALSE)) &gt; 0),"",LEN(VLOOKUP(H156,B9:B468,1,FALSE)) &gt; 0)</f>
        <v/>
      </c>
      <c r="D156" s="227" t="str">
        <f t="shared" si="50"/>
        <v/>
      </c>
      <c r="E156" s="227" t="b">
        <f>IF(ISNA(VLOOKUP(H156,D9:D468,1,FALSE)=H156),FALSE,TRUE)</f>
        <v>0</v>
      </c>
      <c r="F156" s="221">
        <f t="shared" si="53"/>
        <v>0</v>
      </c>
      <c r="G156" s="418"/>
      <c r="H156" s="626" t="s">
        <v>156</v>
      </c>
      <c r="I156" s="601" t="str">
        <f>VLOOKUP(H156,LNG_EBKP!$S$11:$U$733,2)</f>
        <v>Element zu Dach</v>
      </c>
      <c r="J156" s="602" t="str">
        <f>VLOOKUP(H156,LNG_EBKP!$S$11:$U$733,3)</f>
        <v>Fenster, Oberlichter, Ausstiege und dgl. zu Dächern, einschliesslich Anschlüsse und intergrierte Absturzsicherungen</v>
      </c>
      <c r="K156" s="344"/>
      <c r="L156" s="344"/>
      <c r="M156" s="345"/>
      <c r="N156" s="546"/>
      <c r="O156" s="527">
        <v>30</v>
      </c>
      <c r="P156" s="726" t="str">
        <f t="shared" si="51"/>
        <v/>
      </c>
      <c r="Q156" s="708"/>
      <c r="R156" s="461"/>
      <c r="S156" s="462"/>
      <c r="T156" s="463"/>
      <c r="U156" s="743"/>
      <c r="V156" s="419" t="e">
        <f>IF(
OR(LEN(R156)&gt;0, LEN(#REF!)&gt;0, LEN(Q156)&gt;0,LEN(S156)&gt;1),
      IF(OR(LEN(M156)=0, LEN(Q156)=0),1,
          IF(OR(AND(LEN(#REF!)&gt;0, LEN(R156)&gt;0 ),LEN(R156)+LEN(#REF!)=0),0,1)
),
0)</f>
        <v>#REF!</v>
      </c>
      <c r="W156" s="419"/>
      <c r="X156" s="419"/>
      <c r="Y156" s="419" t="e">
        <f>IF(OR(LEN(AF156)&gt;0, LEN(#REF!)&gt;1),1, 0)</f>
        <v>#REF!</v>
      </c>
      <c r="Z156" s="419"/>
      <c r="AA156" s="426" t="str">
        <f t="shared" si="47"/>
        <v>F0</v>
      </c>
      <c r="AB156" s="427" t="str">
        <f t="shared" si="40"/>
        <v>Element zu Dach</v>
      </c>
      <c r="AC156" s="244" t="str">
        <f t="shared" si="41"/>
        <v/>
      </c>
      <c r="AD156" s="244" t="str">
        <f t="shared" si="42"/>
        <v/>
      </c>
      <c r="AE156" s="143" t="str">
        <f t="shared" si="43"/>
        <v/>
      </c>
      <c r="AF156" s="139" t="str">
        <f t="shared" si="44"/>
        <v/>
      </c>
      <c r="AG156" s="140" t="str">
        <f t="shared" si="45"/>
        <v/>
      </c>
      <c r="AH156" s="140" t="str">
        <f t="shared" si="48"/>
        <v/>
      </c>
      <c r="AI156" s="140" t="str">
        <f t="shared" si="46"/>
        <v/>
      </c>
      <c r="AJ156" s="474"/>
      <c r="AK156" s="756"/>
      <c r="AL156" s="751"/>
      <c r="AM156" s="419" t="e">
        <f t="shared" si="54"/>
        <v>#REF!</v>
      </c>
      <c r="AN156" s="419"/>
      <c r="AO156" s="419"/>
      <c r="AP156" s="419"/>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row>
    <row r="157" spans="1:88" s="221" customFormat="1" ht="55.2" hidden="1">
      <c r="A157" s="221" t="b">
        <f t="shared" si="52"/>
        <v>0</v>
      </c>
      <c r="B157" s="221" t="str">
        <f t="shared" si="49"/>
        <v/>
      </c>
      <c r="C157" s="221" t="str">
        <f>IF(ISNA(LEN(VLOOKUP(H157,B9:B468,1,FALSE)) &gt; 0),"",LEN(VLOOKUP(H157,B9:B468,1,FALSE)) &gt; 0)</f>
        <v/>
      </c>
      <c r="D157" s="221" t="str">
        <f t="shared" si="50"/>
        <v/>
      </c>
      <c r="E157" s="221" t="b">
        <f>IF(ISNA(VLOOKUP(H157,D9:D468,1,FALSE)=H157),FALSE,TRUE)</f>
        <v>0</v>
      </c>
      <c r="F157" s="221">
        <f t="shared" si="53"/>
        <v>0</v>
      </c>
      <c r="G157" s="418"/>
      <c r="H157" s="627" t="s">
        <v>157</v>
      </c>
      <c r="I157" s="603" t="str">
        <f>VLOOKUP(H157,LNG_EBKP!$S$11:$U$733,2)</f>
        <v>Element zu Flachdach</v>
      </c>
      <c r="J157" s="602" t="str">
        <f>VLOOKUP(H157,LNG_EBKP!$S$11:$U$733,3)</f>
        <v xml:space="preserve">Lichtkuppeln, Ausstiege und dgl.  zu Flachdächern, einschliesslich Anschlüsse, Abdichtungen, Beschläge, Antriebe und dazugehöriger Sonnenschutz </v>
      </c>
      <c r="K157" s="344"/>
      <c r="L157" s="344"/>
      <c r="M157" s="345"/>
      <c r="N157" s="546"/>
      <c r="O157" s="525">
        <v>30</v>
      </c>
      <c r="P157" s="727" t="str">
        <f t="shared" si="51"/>
        <v/>
      </c>
      <c r="Q157" s="709"/>
      <c r="R157" s="461"/>
      <c r="S157" s="462"/>
      <c r="T157" s="463"/>
      <c r="U157" s="743"/>
      <c r="V157" s="419" t="e">
        <f>IF(
OR(LEN(R157)&gt;0, LEN(#REF!)&gt;0, LEN(Q157)&gt;0,LEN(S157)&gt;1),
      IF(OR(LEN(M157)=0, LEN(Q157)=0),1,
          IF(OR(AND(LEN(#REF!)&gt;0, LEN(R157)&gt;0 ),LEN(R157)+LEN(#REF!)=0),0,1)
),
0)</f>
        <v>#REF!</v>
      </c>
      <c r="W157" s="419"/>
      <c r="X157" s="419"/>
      <c r="Y157" s="419" t="e">
        <f>IF(OR(LEN(AF157)&gt;0, LEN(#REF!)&gt;1),1, 0)</f>
        <v>#REF!</v>
      </c>
      <c r="Z157" s="419"/>
      <c r="AA157" s="426" t="str">
        <f t="shared" si="47"/>
        <v>F0</v>
      </c>
      <c r="AB157" s="427" t="str">
        <f t="shared" si="40"/>
        <v>Element zu Flachdach</v>
      </c>
      <c r="AC157" s="244" t="str">
        <f t="shared" si="41"/>
        <v/>
      </c>
      <c r="AD157" s="244" t="str">
        <f t="shared" si="42"/>
        <v/>
      </c>
      <c r="AE157" s="143" t="str">
        <f t="shared" si="43"/>
        <v/>
      </c>
      <c r="AF157" s="139" t="str">
        <f t="shared" si="44"/>
        <v/>
      </c>
      <c r="AG157" s="140" t="str">
        <f t="shared" si="45"/>
        <v/>
      </c>
      <c r="AH157" s="140" t="str">
        <f t="shared" si="48"/>
        <v/>
      </c>
      <c r="AI157" s="140" t="str">
        <f t="shared" si="46"/>
        <v/>
      </c>
      <c r="AJ157" s="474"/>
      <c r="AK157" s="756"/>
      <c r="AL157" s="751"/>
      <c r="AM157" s="419" t="e">
        <f t="shared" si="54"/>
        <v>#REF!</v>
      </c>
      <c r="AN157" s="419"/>
      <c r="AO157" s="419"/>
      <c r="AP157" s="419"/>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row>
    <row r="158" spans="1:88" s="227" customFormat="1" ht="55.2" hidden="1">
      <c r="A158" s="221" t="b">
        <f t="shared" si="52"/>
        <v>0</v>
      </c>
      <c r="B158" s="221" t="str">
        <f t="shared" si="49"/>
        <v/>
      </c>
      <c r="C158" s="227" t="str">
        <f>IF(ISNA(LEN(VLOOKUP(H158,B9:B468,1,FALSE)) &gt; 0),"",LEN(VLOOKUP(H158,B9:B468,1,FALSE)) &gt; 0)</f>
        <v/>
      </c>
      <c r="D158" s="227" t="str">
        <f t="shared" si="50"/>
        <v/>
      </c>
      <c r="E158" s="227" t="b">
        <f>IF(ISNA(VLOOKUP(H158,D9:D468,1,FALSE)=H158),FALSE,TRUE)</f>
        <v>0</v>
      </c>
      <c r="F158" s="221">
        <f t="shared" si="53"/>
        <v>0</v>
      </c>
      <c r="G158" s="418"/>
      <c r="H158" s="627" t="s">
        <v>158</v>
      </c>
      <c r="I158" s="603" t="str">
        <f>VLOOKUP(H158,LNG_EBKP!$S$11:$U$733,2)</f>
        <v>Element zu geneigtem Dach</v>
      </c>
      <c r="J158" s="602" t="str">
        <f>VLOOKUP(H158,LNG_EBKP!$S$11:$U$733,3)</f>
        <v>Dachflächenfenster,  Ausstiege und dgl. zu geneigten Dächern, einschliesslich Anschlüsse, Abdichtungen, Beschläge, Antriebe und dazugehöriger Sonnenschutz</v>
      </c>
      <c r="K158" s="344"/>
      <c r="L158" s="344"/>
      <c r="M158" s="345"/>
      <c r="N158" s="546"/>
      <c r="O158" s="527">
        <v>30</v>
      </c>
      <c r="P158" s="726" t="str">
        <f t="shared" si="51"/>
        <v/>
      </c>
      <c r="Q158" s="708"/>
      <c r="R158" s="461"/>
      <c r="S158" s="462"/>
      <c r="T158" s="463"/>
      <c r="U158" s="743"/>
      <c r="V158" s="419" t="e">
        <f>IF(
OR(LEN(R158)&gt;0, LEN(#REF!)&gt;0, LEN(Q158)&gt;0,LEN(S158)&gt;1),
      IF(OR(LEN(M158)=0, LEN(Q158)=0),1,
          IF(OR(AND(LEN(#REF!)&gt;0, LEN(R158)&gt;0 ),LEN(R158)+LEN(#REF!)=0),0,1)
),
0)</f>
        <v>#REF!</v>
      </c>
      <c r="W158" s="419"/>
      <c r="X158" s="419"/>
      <c r="Y158" s="419" t="e">
        <f>IF(OR(LEN(AF158)&gt;0, LEN(#REF!)&gt;1),1, 0)</f>
        <v>#REF!</v>
      </c>
      <c r="Z158" s="419"/>
      <c r="AA158" s="426" t="str">
        <f t="shared" si="47"/>
        <v>F0</v>
      </c>
      <c r="AB158" s="427" t="str">
        <f t="shared" si="40"/>
        <v>Element zu geneigtem Dach</v>
      </c>
      <c r="AC158" s="244" t="str">
        <f t="shared" si="41"/>
        <v/>
      </c>
      <c r="AD158" s="244" t="str">
        <f t="shared" si="42"/>
        <v/>
      </c>
      <c r="AE158" s="143" t="str">
        <f t="shared" si="43"/>
        <v/>
      </c>
      <c r="AF158" s="139" t="str">
        <f t="shared" si="44"/>
        <v/>
      </c>
      <c r="AG158" s="140" t="str">
        <f t="shared" si="45"/>
        <v/>
      </c>
      <c r="AH158" s="140" t="str">
        <f t="shared" si="48"/>
        <v/>
      </c>
      <c r="AI158" s="140" t="str">
        <f t="shared" si="46"/>
        <v/>
      </c>
      <c r="AJ158" s="474"/>
      <c r="AK158" s="756"/>
      <c r="AL158" s="751"/>
      <c r="AM158" s="419" t="e">
        <f t="shared" si="54"/>
        <v>#REF!</v>
      </c>
      <c r="AN158" s="419"/>
      <c r="AO158" s="419"/>
      <c r="AP158" s="419"/>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row>
    <row r="159" spans="1:88" s="227" customFormat="1" ht="42" hidden="1" thickBot="1">
      <c r="A159" s="221" t="b">
        <f t="shared" si="52"/>
        <v>0</v>
      </c>
      <c r="B159" s="221" t="str">
        <f t="shared" si="49"/>
        <v/>
      </c>
      <c r="C159" s="227" t="str">
        <f>IF(ISNA(LEN(VLOOKUP(H159,B9:B468,1,FALSE)) &gt; 0),"",LEN(VLOOKUP(H159,B9:B468,1,FALSE)) &gt; 0)</f>
        <v/>
      </c>
      <c r="D159" s="227" t="str">
        <f t="shared" si="50"/>
        <v/>
      </c>
      <c r="E159" s="227" t="b">
        <f>IF(ISNA(VLOOKUP(H159,D9:D468,1,FALSE)=H159),FALSE,TRUE)</f>
        <v>0</v>
      </c>
      <c r="F159" s="221">
        <f t="shared" si="53"/>
        <v>0</v>
      </c>
      <c r="G159" s="418"/>
      <c r="H159" s="629" t="s">
        <v>159</v>
      </c>
      <c r="I159" s="604" t="str">
        <f>VLOOKUP(H159,LNG_EBKP!$S$11:$U$733,2)</f>
        <v>Schutzanlage zu Dach</v>
      </c>
      <c r="J159" s="605" t="str">
        <f>VLOOKUP(H159,LNG_EBKP!$S$11:$U$733,3)</f>
        <v>Äussere Blitzschutzanlagen mit Fang- und Ableitungen sowie permanenter Seitenschutz oder Anschlageinrichtungen</v>
      </c>
      <c r="K159" s="346"/>
      <c r="L159" s="346"/>
      <c r="M159" s="347"/>
      <c r="N159" s="546"/>
      <c r="O159" s="528">
        <v>30</v>
      </c>
      <c r="P159" s="728" t="str">
        <f t="shared" si="51"/>
        <v/>
      </c>
      <c r="Q159" s="710"/>
      <c r="R159" s="464"/>
      <c r="S159" s="465"/>
      <c r="T159" s="466"/>
      <c r="U159" s="744"/>
      <c r="V159" s="419" t="e">
        <f>IF(
OR(LEN(R159)&gt;0, LEN(#REF!)&gt;0, LEN(Q159)&gt;0,LEN(S159)&gt;1),
      IF(OR(LEN(M159)=0, LEN(Q159)=0),1,
          IF(OR(AND(LEN(#REF!)&gt;0, LEN(R159)&gt;0 ),LEN(R159)+LEN(#REF!)=0),0,1)
),
0)</f>
        <v>#REF!</v>
      </c>
      <c r="W159" s="419"/>
      <c r="X159" s="419"/>
      <c r="Y159" s="419" t="e">
        <f>IF(OR(LEN(AF159)&gt;0, LEN(#REF!)&gt;1),1, 0)</f>
        <v>#REF!</v>
      </c>
      <c r="Z159" s="419"/>
      <c r="AA159" s="426" t="str">
        <f t="shared" si="47"/>
        <v>F0</v>
      </c>
      <c r="AB159" s="427" t="str">
        <f t="shared" si="40"/>
        <v>Schutzanlage zu Dach</v>
      </c>
      <c r="AC159" s="244" t="str">
        <f t="shared" si="41"/>
        <v/>
      </c>
      <c r="AD159" s="244" t="str">
        <f t="shared" si="42"/>
        <v/>
      </c>
      <c r="AE159" s="143" t="str">
        <f t="shared" si="43"/>
        <v/>
      </c>
      <c r="AF159" s="139" t="str">
        <f t="shared" si="44"/>
        <v/>
      </c>
      <c r="AG159" s="140" t="str">
        <f t="shared" si="45"/>
        <v/>
      </c>
      <c r="AH159" s="140" t="str">
        <f t="shared" si="48"/>
        <v/>
      </c>
      <c r="AI159" s="140" t="str">
        <f t="shared" si="46"/>
        <v/>
      </c>
      <c r="AJ159" s="474"/>
      <c r="AK159" s="756"/>
      <c r="AL159" s="751"/>
      <c r="AM159" s="419" t="e">
        <f t="shared" si="54"/>
        <v>#REF!</v>
      </c>
      <c r="AN159" s="419"/>
      <c r="AO159" s="419"/>
      <c r="AP159" s="419"/>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row>
    <row r="160" spans="1:88" s="3" customFormat="1" ht="41.4" hidden="1">
      <c r="A160" s="6" t="b">
        <f t="shared" si="52"/>
        <v>0</v>
      </c>
      <c r="B160" s="6" t="str">
        <f t="shared" si="49"/>
        <v/>
      </c>
      <c r="C160" s="3" t="str">
        <f>IF(ISNA(LEN(VLOOKUP(H160,B9:B468,1,FALSE)) &gt; 0),"",LEN(VLOOKUP(H160,B9:B468,1,FALSE)) &gt; 0)</f>
        <v/>
      </c>
      <c r="D160" s="3" t="str">
        <f t="shared" si="50"/>
        <v/>
      </c>
      <c r="E160" s="3" t="b">
        <f>IF(ISNA(VLOOKUP(H160,D9:D468,1,FALSE)=H160),FALSE,TRUE)</f>
        <v>0</v>
      </c>
      <c r="F160" s="6">
        <f t="shared" si="53"/>
        <v>0</v>
      </c>
      <c r="G160" s="418"/>
      <c r="H160" s="625" t="s">
        <v>160</v>
      </c>
      <c r="I160" s="599" t="str">
        <f>VLOOKUP(H160,LNG_EBKP!$S$11:$U$733,2)</f>
        <v>Ausbau Gebäude</v>
      </c>
      <c r="J160" s="600" t="str">
        <f>VLOOKUP(H160,LNG_EBKP!$S$11:$U$733,3)</f>
        <v>Trennwände, Bodenbeläge, innere Bekleidungen und feste Einbauten sowie ergänzende Leistungen zu Ausbau</v>
      </c>
      <c r="K160" s="489"/>
      <c r="L160" s="489"/>
      <c r="M160" s="490"/>
      <c r="N160" s="552"/>
      <c r="O160" s="498"/>
      <c r="P160" s="725" t="str">
        <f t="shared" si="51"/>
        <v/>
      </c>
      <c r="Q160" s="713"/>
      <c r="R160" s="499"/>
      <c r="S160" s="500"/>
      <c r="T160" s="500"/>
      <c r="U160" s="747"/>
      <c r="V160" s="419" t="e">
        <f>IF(
OR(LEN(R160)&gt;0, LEN(#REF!)&gt;0, LEN(Q160)&gt;0,LEN(S160)&gt;1),
      IF(OR(LEN(M160)=0, LEN(Q160)=0),1,
          IF(OR(AND(LEN(#REF!)&gt;0, LEN(R160)&gt;0 ),LEN(R160)+LEN(#REF!)=0),0,1)
),
0)</f>
        <v>#REF!</v>
      </c>
      <c r="W160" s="419"/>
      <c r="X160" s="419"/>
      <c r="Y160" s="419" t="e">
        <f>IF(OR(LEN(AF160)&gt;0, LEN(#REF!)&gt;1),1, 0)</f>
        <v>#REF!</v>
      </c>
      <c r="Z160" s="419"/>
      <c r="AA160" s="426" t="str">
        <f t="shared" si="47"/>
        <v>G</v>
      </c>
      <c r="AB160" s="427" t="str">
        <f t="shared" si="40"/>
        <v>Ausbau Gebäude</v>
      </c>
      <c r="AC160" s="244" t="str">
        <f t="shared" si="41"/>
        <v/>
      </c>
      <c r="AD160" s="244" t="str">
        <f t="shared" si="42"/>
        <v/>
      </c>
      <c r="AE160" s="143" t="str">
        <f t="shared" si="43"/>
        <v/>
      </c>
      <c r="AF160" s="139" t="str">
        <f t="shared" si="44"/>
        <v/>
      </c>
      <c r="AG160" s="140" t="str">
        <f t="shared" si="45"/>
        <v/>
      </c>
      <c r="AH160" s="140" t="str">
        <f t="shared" si="48"/>
        <v/>
      </c>
      <c r="AI160" s="140" t="str">
        <f t="shared" si="46"/>
        <v/>
      </c>
      <c r="AJ160" s="505"/>
      <c r="AK160" s="757"/>
      <c r="AL160" s="754"/>
      <c r="AM160" s="419" t="e">
        <f t="shared" si="54"/>
        <v>#REF!</v>
      </c>
      <c r="AN160" s="419"/>
      <c r="AO160" s="419"/>
      <c r="AP160" s="419"/>
    </row>
    <row r="161" spans="1:88" s="227" customFormat="1" ht="41.4" hidden="1">
      <c r="A161" s="221" t="b">
        <f t="shared" si="52"/>
        <v>0</v>
      </c>
      <c r="B161" s="221" t="str">
        <f t="shared" si="49"/>
        <v/>
      </c>
      <c r="C161" s="227" t="str">
        <f>IF(ISNA(LEN(VLOOKUP(H161,B9:B468,1,FALSE)) &gt; 0),"",LEN(VLOOKUP(H161,B9:B468,1,FALSE)) &gt; 0)</f>
        <v/>
      </c>
      <c r="D161" s="227" t="str">
        <f t="shared" si="50"/>
        <v/>
      </c>
      <c r="E161" s="227" t="b">
        <f>IF(ISNA(VLOOKUP(H161,D9:D468,1,FALSE)=H161),FALSE,TRUE)</f>
        <v>0</v>
      </c>
      <c r="F161" s="221">
        <f t="shared" si="53"/>
        <v>0</v>
      </c>
      <c r="G161" s="418"/>
      <c r="H161" s="626" t="s">
        <v>161</v>
      </c>
      <c r="I161" s="601" t="str">
        <f>VLOOKUP(H161,LNG_EBKP!$S$11:$U$733,2)</f>
        <v>Trennwand, Innentür, Innentor</v>
      </c>
      <c r="J161" s="602" t="str">
        <f>VLOOKUP(H161,LNG_EBKP!$S$11:$U$733,3)</f>
        <v>Feste und bewegliche Trennwände, Vorsatzschalen und Verglasungen sowie Innenfenster, Innentüren und Innentore</v>
      </c>
      <c r="K161" s="344"/>
      <c r="L161" s="344"/>
      <c r="M161" s="345"/>
      <c r="N161" s="546"/>
      <c r="O161" s="527">
        <v>45</v>
      </c>
      <c r="P161" s="726" t="str">
        <f t="shared" si="51"/>
        <v/>
      </c>
      <c r="Q161" s="708"/>
      <c r="R161" s="461"/>
      <c r="S161" s="462"/>
      <c r="T161" s="463"/>
      <c r="U161" s="743"/>
      <c r="V161" s="419" t="e">
        <f>IF(
OR(LEN(R161)&gt;0, LEN(#REF!)&gt;0, LEN(Q161)&gt;0,LEN(S161)&gt;1),
      IF(OR(LEN(M161)=0, LEN(Q161)=0),1,
          IF(OR(AND(LEN(#REF!)&gt;0, LEN(R161)&gt;0 ),LEN(R161)+LEN(#REF!)=0),0,1)
),
0)</f>
        <v>#REF!</v>
      </c>
      <c r="W161" s="419"/>
      <c r="X161" s="419"/>
      <c r="Y161" s="419" t="e">
        <f>IF(OR(LEN(AF161)&gt;0, LEN(#REF!)&gt;1),1, 0)</f>
        <v>#REF!</v>
      </c>
      <c r="Z161" s="419"/>
      <c r="AA161" s="426" t="str">
        <f t="shared" si="47"/>
        <v>G0</v>
      </c>
      <c r="AB161" s="427" t="str">
        <f t="shared" si="40"/>
        <v>Trennwand, Innentür, Innentor</v>
      </c>
      <c r="AC161" s="244" t="str">
        <f t="shared" si="41"/>
        <v/>
      </c>
      <c r="AD161" s="244" t="str">
        <f t="shared" si="42"/>
        <v/>
      </c>
      <c r="AE161" s="143" t="str">
        <f t="shared" si="43"/>
        <v/>
      </c>
      <c r="AF161" s="139" t="str">
        <f t="shared" si="44"/>
        <v/>
      </c>
      <c r="AG161" s="140" t="str">
        <f t="shared" si="45"/>
        <v/>
      </c>
      <c r="AH161" s="140" t="str">
        <f t="shared" si="48"/>
        <v/>
      </c>
      <c r="AI161" s="140" t="str">
        <f t="shared" si="46"/>
        <v/>
      </c>
      <c r="AJ161" s="474"/>
      <c r="AK161" s="756"/>
      <c r="AL161" s="751"/>
      <c r="AM161" s="419" t="e">
        <f t="shared" si="54"/>
        <v>#REF!</v>
      </c>
      <c r="AN161" s="419"/>
      <c r="AO161" s="419"/>
      <c r="AP161" s="419"/>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row>
    <row r="162" spans="1:88" s="227" customFormat="1" ht="41.4" hidden="1">
      <c r="A162" s="221" t="b">
        <f t="shared" si="52"/>
        <v>0</v>
      </c>
      <c r="B162" s="221" t="str">
        <f t="shared" si="49"/>
        <v/>
      </c>
      <c r="C162" s="227" t="str">
        <f>IF(ISNA(LEN(VLOOKUP(H162,B9:B468,1,FALSE)) &gt; 0),"",LEN(VLOOKUP(H162,B9:B468,1,FALSE)) &gt; 0)</f>
        <v/>
      </c>
      <c r="D162" s="227" t="str">
        <f t="shared" si="50"/>
        <v/>
      </c>
      <c r="E162" s="227" t="b">
        <f>IF(ISNA(VLOOKUP(H162,D9:D468,1,FALSE)=H162),FALSE,TRUE)</f>
        <v>0</v>
      </c>
      <c r="F162" s="221">
        <f t="shared" si="53"/>
        <v>0</v>
      </c>
      <c r="G162" s="418"/>
      <c r="H162" s="628" t="s">
        <v>162</v>
      </c>
      <c r="I162" s="603" t="str">
        <f>VLOOKUP(H162,LNG_EBKP!$S$11:$U$733,2)</f>
        <v>Fest stehende Trennwand</v>
      </c>
      <c r="J162" s="602" t="str">
        <f>VLOOKUP(H162,LNG_EBKP!$S$11:$U$733,3)</f>
        <v>Feste Trennwände (weder zu Konstruktion noch zu Ausstattung gehörend) wie Leichtbauwände, innere Verglasungen und dgl.</v>
      </c>
      <c r="K162" s="344"/>
      <c r="L162" s="344"/>
      <c r="M162" s="345"/>
      <c r="N162" s="546"/>
      <c r="O162" s="527">
        <v>45</v>
      </c>
      <c r="P162" s="726" t="str">
        <f t="shared" si="51"/>
        <v/>
      </c>
      <c r="Q162" s="708"/>
      <c r="R162" s="461"/>
      <c r="S162" s="462"/>
      <c r="T162" s="463"/>
      <c r="U162" s="743"/>
      <c r="V162" s="419" t="e">
        <f>IF(
OR(LEN(R162)&gt;0, LEN(#REF!)&gt;0, LEN(Q162)&gt;0,LEN(S162)&gt;1),
      IF(OR(LEN(M162)=0, LEN(Q162)=0),1,
          IF(OR(AND(LEN(#REF!)&gt;0, LEN(R162)&gt;0 ),LEN(R162)+LEN(#REF!)=0),0,1)
),
0)</f>
        <v>#REF!</v>
      </c>
      <c r="W162" s="419"/>
      <c r="X162" s="419"/>
      <c r="Y162" s="419" t="e">
        <f>IF(OR(LEN(AF162)&gt;0, LEN(#REF!)&gt;1),1, 0)</f>
        <v>#REF!</v>
      </c>
      <c r="Z162" s="419"/>
      <c r="AA162" s="426" t="str">
        <f t="shared" si="47"/>
        <v>G0</v>
      </c>
      <c r="AB162" s="427" t="str">
        <f t="shared" si="40"/>
        <v>Fest stehende Trennwand</v>
      </c>
      <c r="AC162" s="244" t="str">
        <f t="shared" si="41"/>
        <v/>
      </c>
      <c r="AD162" s="244" t="str">
        <f t="shared" si="42"/>
        <v/>
      </c>
      <c r="AE162" s="143" t="str">
        <f t="shared" si="43"/>
        <v/>
      </c>
      <c r="AF162" s="139" t="str">
        <f t="shared" si="44"/>
        <v/>
      </c>
      <c r="AG162" s="140" t="str">
        <f t="shared" si="45"/>
        <v/>
      </c>
      <c r="AH162" s="140" t="str">
        <f t="shared" si="48"/>
        <v/>
      </c>
      <c r="AI162" s="140" t="str">
        <f t="shared" si="46"/>
        <v/>
      </c>
      <c r="AJ162" s="474"/>
      <c r="AK162" s="756"/>
      <c r="AL162" s="751"/>
      <c r="AM162" s="419" t="e">
        <f t="shared" si="54"/>
        <v>#REF!</v>
      </c>
      <c r="AN162" s="419"/>
      <c r="AO162" s="419"/>
      <c r="AP162" s="419"/>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row>
    <row r="163" spans="1:88" s="227" customFormat="1" ht="41.4" hidden="1">
      <c r="A163" s="221" t="b">
        <f t="shared" si="52"/>
        <v>0</v>
      </c>
      <c r="B163" s="221" t="str">
        <f t="shared" si="49"/>
        <v/>
      </c>
      <c r="C163" s="227" t="str">
        <f>IF(ISNA(LEN(VLOOKUP(H163,B9:B468,1,FALSE)) &gt; 0),"",LEN(VLOOKUP(H163,B9:B468,1,FALSE)) &gt; 0)</f>
        <v/>
      </c>
      <c r="D163" s="227" t="str">
        <f t="shared" si="50"/>
        <v/>
      </c>
      <c r="E163" s="227" t="b">
        <f>IF(ISNA(VLOOKUP(H163,D9:D468,1,FALSE)=H163),FALSE,TRUE)</f>
        <v>0</v>
      </c>
      <c r="F163" s="221">
        <f t="shared" si="53"/>
        <v>0</v>
      </c>
      <c r="G163" s="418"/>
      <c r="H163" s="628" t="s">
        <v>163</v>
      </c>
      <c r="I163" s="603" t="str">
        <f>VLOOKUP(H163,LNG_EBKP!$S$11:$U$733,2)</f>
        <v>Bewegliche Trennwand</v>
      </c>
      <c r="J163" s="602" t="str">
        <f>VLOOKUP(H163,LNG_EBKP!$S$11:$U$733,3)</f>
        <v>Bewegliche Trennwände (weder zu Konstruktion noch zu Ausstattung gehörend) wie Elementwände, innere Verglasungen und dgl.</v>
      </c>
      <c r="K163" s="344"/>
      <c r="L163" s="344"/>
      <c r="M163" s="345"/>
      <c r="N163" s="546"/>
      <c r="O163" s="527">
        <v>45</v>
      </c>
      <c r="P163" s="726" t="str">
        <f t="shared" si="51"/>
        <v/>
      </c>
      <c r="Q163" s="708"/>
      <c r="R163" s="461"/>
      <c r="S163" s="462"/>
      <c r="T163" s="463"/>
      <c r="U163" s="743"/>
      <c r="V163" s="419" t="e">
        <f>IF(
OR(LEN(R163)&gt;0, LEN(#REF!)&gt;0, LEN(Q163)&gt;0,LEN(S163)&gt;1),
      IF(OR(LEN(M163)=0, LEN(Q163)=0),1,
          IF(OR(AND(LEN(#REF!)&gt;0, LEN(R163)&gt;0 ),LEN(R163)+LEN(#REF!)=0),0,1)
),
0)</f>
        <v>#REF!</v>
      </c>
      <c r="W163" s="419"/>
      <c r="X163" s="419"/>
      <c r="Y163" s="419" t="e">
        <f>IF(OR(LEN(AF163)&gt;0, LEN(#REF!)&gt;1),1, 0)</f>
        <v>#REF!</v>
      </c>
      <c r="Z163" s="419"/>
      <c r="AA163" s="426" t="str">
        <f t="shared" si="47"/>
        <v>G0</v>
      </c>
      <c r="AB163" s="427" t="str">
        <f t="shared" si="40"/>
        <v>Bewegliche Trennwand</v>
      </c>
      <c r="AC163" s="244" t="str">
        <f t="shared" si="41"/>
        <v/>
      </c>
      <c r="AD163" s="244" t="str">
        <f t="shared" si="42"/>
        <v/>
      </c>
      <c r="AE163" s="143" t="str">
        <f t="shared" si="43"/>
        <v/>
      </c>
      <c r="AF163" s="139" t="str">
        <f t="shared" si="44"/>
        <v/>
      </c>
      <c r="AG163" s="140" t="str">
        <f t="shared" si="45"/>
        <v/>
      </c>
      <c r="AH163" s="140" t="str">
        <f t="shared" si="48"/>
        <v/>
      </c>
      <c r="AI163" s="140" t="str">
        <f t="shared" si="46"/>
        <v/>
      </c>
      <c r="AJ163" s="474"/>
      <c r="AK163" s="756"/>
      <c r="AL163" s="751"/>
      <c r="AM163" s="419" t="e">
        <f t="shared" si="54"/>
        <v>#REF!</v>
      </c>
      <c r="AN163" s="419"/>
      <c r="AO163" s="419"/>
      <c r="AP163" s="419"/>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row>
    <row r="164" spans="1:88" s="227" customFormat="1" ht="27.6" hidden="1">
      <c r="A164" s="221" t="b">
        <f t="shared" si="52"/>
        <v>0</v>
      </c>
      <c r="B164" s="221" t="str">
        <f t="shared" si="49"/>
        <v/>
      </c>
      <c r="C164" s="227" t="str">
        <f>IF(ISNA(LEN(VLOOKUP(H164,B9:B468,1,FALSE)) &gt; 0),"",LEN(VLOOKUP(H164,B9:B468,1,FALSE)) &gt; 0)</f>
        <v/>
      </c>
      <c r="D164" s="227" t="str">
        <f t="shared" si="50"/>
        <v/>
      </c>
      <c r="E164" s="227" t="b">
        <f>IF(ISNA(VLOOKUP(H164,D9:D468,1,FALSE)=H164),FALSE,TRUE)</f>
        <v>0</v>
      </c>
      <c r="F164" s="221">
        <f t="shared" si="53"/>
        <v>0</v>
      </c>
      <c r="G164" s="418"/>
      <c r="H164" s="627" t="s">
        <v>164</v>
      </c>
      <c r="I164" s="603" t="str">
        <f>VLOOKUP(H164,LNG_EBKP!$S$11:$U$733,2)</f>
        <v>Schachtfront</v>
      </c>
      <c r="J164" s="602" t="str">
        <f>VLOOKUP(H164,LNG_EBKP!$S$11:$U$733,3)</f>
        <v>Fronten von Schächten, wie Installationsschächte und Abwurfschächte</v>
      </c>
      <c r="K164" s="344"/>
      <c r="L164" s="344"/>
      <c r="M164" s="345"/>
      <c r="N164" s="546"/>
      <c r="O164" s="527">
        <v>45</v>
      </c>
      <c r="P164" s="726" t="str">
        <f t="shared" si="51"/>
        <v/>
      </c>
      <c r="Q164" s="708"/>
      <c r="R164" s="461"/>
      <c r="S164" s="462"/>
      <c r="T164" s="463"/>
      <c r="U164" s="743"/>
      <c r="V164" s="419" t="e">
        <f>IF(
OR(LEN(R164)&gt;0, LEN(#REF!)&gt;0, LEN(Q164)&gt;0,LEN(S164)&gt;1),
      IF(OR(LEN(M164)=0, LEN(Q164)=0),1,
          IF(OR(AND(LEN(#REF!)&gt;0, LEN(R164)&gt;0 ),LEN(R164)+LEN(#REF!)=0),0,1)
),
0)</f>
        <v>#REF!</v>
      </c>
      <c r="W164" s="419"/>
      <c r="X164" s="419"/>
      <c r="Y164" s="419" t="e">
        <f>IF(OR(LEN(AF164)&gt;0, LEN(#REF!)&gt;1),1, 0)</f>
        <v>#REF!</v>
      </c>
      <c r="Z164" s="419"/>
      <c r="AA164" s="426" t="str">
        <f t="shared" si="47"/>
        <v>G0</v>
      </c>
      <c r="AB164" s="427" t="str">
        <f t="shared" si="40"/>
        <v>Schachtfront</v>
      </c>
      <c r="AC164" s="244" t="str">
        <f t="shared" si="41"/>
        <v/>
      </c>
      <c r="AD164" s="244" t="str">
        <f t="shared" si="42"/>
        <v/>
      </c>
      <c r="AE164" s="143" t="str">
        <f t="shared" si="43"/>
        <v/>
      </c>
      <c r="AF164" s="139" t="str">
        <f t="shared" si="44"/>
        <v/>
      </c>
      <c r="AG164" s="140" t="str">
        <f t="shared" si="45"/>
        <v/>
      </c>
      <c r="AH164" s="140" t="str">
        <f t="shared" si="48"/>
        <v/>
      </c>
      <c r="AI164" s="140" t="str">
        <f t="shared" si="46"/>
        <v/>
      </c>
      <c r="AJ164" s="474"/>
      <c r="AK164" s="756"/>
      <c r="AL164" s="751"/>
      <c r="AM164" s="419" t="e">
        <f t="shared" si="54"/>
        <v>#REF!</v>
      </c>
      <c r="AN164" s="419"/>
      <c r="AO164" s="419"/>
      <c r="AP164" s="419"/>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row>
    <row r="165" spans="1:88" s="221" customFormat="1" ht="27.6" hidden="1">
      <c r="A165" s="221" t="b">
        <f t="shared" si="52"/>
        <v>0</v>
      </c>
      <c r="B165" s="221" t="str">
        <f t="shared" si="49"/>
        <v/>
      </c>
      <c r="C165" s="221" t="str">
        <f>IF(ISNA(LEN(VLOOKUP(H165,B9:B468,1,FALSE)) &gt; 0),"",LEN(VLOOKUP(H165,B9:B468,1,FALSE)) &gt; 0)</f>
        <v/>
      </c>
      <c r="D165" s="221" t="str">
        <f t="shared" si="50"/>
        <v/>
      </c>
      <c r="E165" s="221" t="b">
        <f>IF(ISNA(VLOOKUP(H165,D9:D468,1,FALSE)=H165),FALSE,TRUE)</f>
        <v>0</v>
      </c>
      <c r="F165" s="221">
        <f t="shared" si="53"/>
        <v>0</v>
      </c>
      <c r="G165" s="418"/>
      <c r="H165" s="627" t="s">
        <v>165</v>
      </c>
      <c r="I165" s="603" t="str">
        <f>VLOOKUP(H165,LNG_EBKP!$S$11:$U$733,2)</f>
        <v>Innenfenster</v>
      </c>
      <c r="J165" s="602" t="str">
        <f>VLOOKUP(H165,LNG_EBKP!$S$11:$U$733,3)</f>
        <v>Innenfenster, einschliesslich Anschlüsse, Abdichtungen, Beschläge, Antriebe und dgl.</v>
      </c>
      <c r="K165" s="344"/>
      <c r="L165" s="344"/>
      <c r="M165" s="345"/>
      <c r="N165" s="546"/>
      <c r="O165" s="525">
        <v>45</v>
      </c>
      <c r="P165" s="727" t="str">
        <f t="shared" si="51"/>
        <v/>
      </c>
      <c r="Q165" s="709"/>
      <c r="R165" s="461"/>
      <c r="S165" s="462"/>
      <c r="T165" s="463"/>
      <c r="U165" s="743"/>
      <c r="V165" s="419" t="e">
        <f>IF(
OR(LEN(R165)&gt;0, LEN(#REF!)&gt;0, LEN(Q165)&gt;0,LEN(S165)&gt;1),
      IF(OR(LEN(M165)=0, LEN(Q165)=0),1,
          IF(OR(AND(LEN(#REF!)&gt;0, LEN(R165)&gt;0 ),LEN(R165)+LEN(#REF!)=0),0,1)
),
0)</f>
        <v>#REF!</v>
      </c>
      <c r="W165" s="419"/>
      <c r="X165" s="419"/>
      <c r="Y165" s="419" t="e">
        <f>IF(OR(LEN(AF165)&gt;0, LEN(#REF!)&gt;1),1, 0)</f>
        <v>#REF!</v>
      </c>
      <c r="Z165" s="419"/>
      <c r="AA165" s="426" t="str">
        <f t="shared" si="47"/>
        <v>G0</v>
      </c>
      <c r="AB165" s="427" t="str">
        <f t="shared" si="40"/>
        <v>Innenfenster</v>
      </c>
      <c r="AC165" s="244" t="str">
        <f t="shared" si="41"/>
        <v/>
      </c>
      <c r="AD165" s="244" t="str">
        <f t="shared" si="42"/>
        <v/>
      </c>
      <c r="AE165" s="143" t="str">
        <f t="shared" si="43"/>
        <v/>
      </c>
      <c r="AF165" s="139" t="str">
        <f t="shared" si="44"/>
        <v/>
      </c>
      <c r="AG165" s="140" t="str">
        <f t="shared" si="45"/>
        <v/>
      </c>
      <c r="AH165" s="140" t="str">
        <f t="shared" si="48"/>
        <v/>
      </c>
      <c r="AI165" s="140" t="str">
        <f t="shared" si="46"/>
        <v/>
      </c>
      <c r="AJ165" s="474"/>
      <c r="AK165" s="756"/>
      <c r="AL165" s="751"/>
      <c r="AM165" s="419" t="e">
        <f t="shared" si="54"/>
        <v>#REF!</v>
      </c>
      <c r="AN165" s="419"/>
      <c r="AO165" s="419"/>
      <c r="AP165" s="419"/>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row>
    <row r="166" spans="1:88" s="227" customFormat="1" ht="27.6" hidden="1">
      <c r="A166" s="221" t="b">
        <f t="shared" si="52"/>
        <v>0</v>
      </c>
      <c r="B166" s="221" t="str">
        <f t="shared" si="49"/>
        <v/>
      </c>
      <c r="C166" s="227" t="str">
        <f>IF(ISNA(LEN(VLOOKUP(H166,B9:B468,1,FALSE)) &gt; 0),"",LEN(VLOOKUP(H166,B9:B468,1,FALSE)) &gt; 0)</f>
        <v/>
      </c>
      <c r="D166" s="227" t="str">
        <f t="shared" si="50"/>
        <v/>
      </c>
      <c r="E166" s="227" t="b">
        <f>IF(ISNA(VLOOKUP(H166,D9:D468,1,FALSE)=H166),FALSE,TRUE)</f>
        <v>0</v>
      </c>
      <c r="F166" s="221">
        <f t="shared" si="53"/>
        <v>0</v>
      </c>
      <c r="G166" s="418"/>
      <c r="H166" s="628" t="s">
        <v>166</v>
      </c>
      <c r="I166" s="603" t="str">
        <f>VLOOKUP(H166,LNG_EBKP!$S$11:$U$733,2)</f>
        <v>Innentür</v>
      </c>
      <c r="J166" s="602" t="str">
        <f>VLOOKUP(H166,LNG_EBKP!$S$11:$U$733,3)</f>
        <v>Innentüren, einschliesslich Anschlüsse, Abdichtungen, Beschläge, Antriebe und dgl.</v>
      </c>
      <c r="K166" s="344"/>
      <c r="L166" s="344"/>
      <c r="M166" s="345"/>
      <c r="N166" s="546"/>
      <c r="O166" s="527">
        <v>45</v>
      </c>
      <c r="P166" s="726" t="str">
        <f t="shared" si="51"/>
        <v/>
      </c>
      <c r="Q166" s="708"/>
      <c r="R166" s="461"/>
      <c r="S166" s="462"/>
      <c r="T166" s="463"/>
      <c r="U166" s="743"/>
      <c r="V166" s="419" t="e">
        <f>IF(
OR(LEN(R166)&gt;0, LEN(#REF!)&gt;0, LEN(Q166)&gt;0,LEN(S166)&gt;1),
      IF(OR(LEN(M166)=0, LEN(Q166)=0),1,
          IF(OR(AND(LEN(#REF!)&gt;0, LEN(R166)&gt;0 ),LEN(R166)+LEN(#REF!)=0),0,1)
),
0)</f>
        <v>#REF!</v>
      </c>
      <c r="W166" s="419"/>
      <c r="X166" s="419"/>
      <c r="Y166" s="419" t="e">
        <f>IF(OR(LEN(AF166)&gt;0, LEN(#REF!)&gt;1),1, 0)</f>
        <v>#REF!</v>
      </c>
      <c r="Z166" s="419"/>
      <c r="AA166" s="426" t="str">
        <f t="shared" si="47"/>
        <v>G0</v>
      </c>
      <c r="AB166" s="427" t="str">
        <f t="shared" si="40"/>
        <v>Innentür</v>
      </c>
      <c r="AC166" s="244" t="str">
        <f t="shared" si="41"/>
        <v/>
      </c>
      <c r="AD166" s="244" t="str">
        <f t="shared" si="42"/>
        <v/>
      </c>
      <c r="AE166" s="143" t="str">
        <f t="shared" si="43"/>
        <v/>
      </c>
      <c r="AF166" s="139" t="str">
        <f t="shared" si="44"/>
        <v/>
      </c>
      <c r="AG166" s="140" t="str">
        <f t="shared" si="45"/>
        <v/>
      </c>
      <c r="AH166" s="140" t="str">
        <f t="shared" si="48"/>
        <v/>
      </c>
      <c r="AI166" s="140" t="str">
        <f t="shared" si="46"/>
        <v/>
      </c>
      <c r="AJ166" s="474"/>
      <c r="AK166" s="756"/>
      <c r="AL166" s="751"/>
      <c r="AM166" s="419" t="e">
        <f t="shared" si="54"/>
        <v>#REF!</v>
      </c>
      <c r="AN166" s="419"/>
      <c r="AO166" s="419"/>
      <c r="AP166" s="419"/>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row>
    <row r="167" spans="1:88" s="227" customFormat="1" ht="27.6" hidden="1">
      <c r="A167" s="221" t="b">
        <f t="shared" si="52"/>
        <v>0</v>
      </c>
      <c r="B167" s="221" t="str">
        <f t="shared" si="49"/>
        <v/>
      </c>
      <c r="C167" s="227" t="str">
        <f>IF(ISNA(LEN(VLOOKUP(H167,B9:B468,1,FALSE)) &gt; 0),"",LEN(VLOOKUP(H167,B9:B468,1,FALSE)) &gt; 0)</f>
        <v/>
      </c>
      <c r="D167" s="227" t="str">
        <f t="shared" si="50"/>
        <v/>
      </c>
      <c r="E167" s="227" t="b">
        <f>IF(ISNA(VLOOKUP(H167,D9:D468,1,FALSE)=H167),FALSE,TRUE)</f>
        <v>0</v>
      </c>
      <c r="F167" s="221">
        <f t="shared" si="53"/>
        <v>0</v>
      </c>
      <c r="G167" s="418"/>
      <c r="H167" s="628" t="s">
        <v>167</v>
      </c>
      <c r="I167" s="603" t="str">
        <f>VLOOKUP(H167,LNG_EBKP!$S$11:$U$733,2)</f>
        <v>Innentor</v>
      </c>
      <c r="J167" s="602" t="str">
        <f>VLOOKUP(H167,LNG_EBKP!$S$11:$U$733,3)</f>
        <v>Innentore, einschliesslich Anschlüsse, Abdichtungen, Beschläge, Antriebe und dgl.</v>
      </c>
      <c r="K167" s="344"/>
      <c r="L167" s="344"/>
      <c r="M167" s="345"/>
      <c r="N167" s="546"/>
      <c r="O167" s="527">
        <v>45</v>
      </c>
      <c r="P167" s="726" t="str">
        <f t="shared" si="51"/>
        <v/>
      </c>
      <c r="Q167" s="708"/>
      <c r="R167" s="461"/>
      <c r="S167" s="462"/>
      <c r="T167" s="463"/>
      <c r="U167" s="743"/>
      <c r="V167" s="419" t="e">
        <f>IF(
OR(LEN(R167)&gt;0, LEN(#REF!)&gt;0, LEN(Q167)&gt;0,LEN(S167)&gt;1),
      IF(OR(LEN(M167)=0, LEN(Q167)=0),1,
          IF(OR(AND(LEN(#REF!)&gt;0, LEN(R167)&gt;0 ),LEN(R167)+LEN(#REF!)=0),0,1)
),
0)</f>
        <v>#REF!</v>
      </c>
      <c r="W167" s="419"/>
      <c r="X167" s="419"/>
      <c r="Y167" s="419" t="e">
        <f>IF(OR(LEN(AF167)&gt;0, LEN(#REF!)&gt;1),1, 0)</f>
        <v>#REF!</v>
      </c>
      <c r="Z167" s="419"/>
      <c r="AA167" s="426" t="str">
        <f t="shared" si="47"/>
        <v>G0</v>
      </c>
      <c r="AB167" s="427" t="str">
        <f t="shared" si="40"/>
        <v>Innentor</v>
      </c>
      <c r="AC167" s="244" t="str">
        <f t="shared" si="41"/>
        <v/>
      </c>
      <c r="AD167" s="244" t="str">
        <f t="shared" si="42"/>
        <v/>
      </c>
      <c r="AE167" s="143" t="str">
        <f t="shared" si="43"/>
        <v/>
      </c>
      <c r="AF167" s="139" t="str">
        <f t="shared" si="44"/>
        <v/>
      </c>
      <c r="AG167" s="140" t="str">
        <f t="shared" si="45"/>
        <v/>
      </c>
      <c r="AH167" s="140" t="str">
        <f t="shared" si="48"/>
        <v/>
      </c>
      <c r="AI167" s="140" t="str">
        <f t="shared" si="46"/>
        <v/>
      </c>
      <c r="AJ167" s="474"/>
      <c r="AK167" s="756"/>
      <c r="AL167" s="751"/>
      <c r="AM167" s="419" t="e">
        <f t="shared" si="54"/>
        <v>#REF!</v>
      </c>
      <c r="AN167" s="419"/>
      <c r="AO167" s="419"/>
      <c r="AP167" s="419"/>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row>
    <row r="168" spans="1:88" s="227" customFormat="1" ht="13.8" hidden="1">
      <c r="A168" s="221" t="b">
        <f t="shared" si="52"/>
        <v>0</v>
      </c>
      <c r="B168" s="221" t="str">
        <f t="shared" si="49"/>
        <v/>
      </c>
      <c r="C168" s="227" t="str">
        <f>IF(ISNA(LEN(VLOOKUP(H168,B9:B468,1,FALSE)) &gt; 0),"",LEN(VLOOKUP(H168,B9:B468,1,FALSE)) &gt; 0)</f>
        <v/>
      </c>
      <c r="D168" s="227" t="str">
        <f t="shared" si="50"/>
        <v/>
      </c>
      <c r="E168" s="227" t="b">
        <f>IF(ISNA(VLOOKUP(H168,D9:D468,1,FALSE)=H168),FALSE,TRUE)</f>
        <v>0</v>
      </c>
      <c r="F168" s="221">
        <f t="shared" si="53"/>
        <v>0</v>
      </c>
      <c r="G168" s="418"/>
      <c r="H168" s="630" t="s">
        <v>168</v>
      </c>
      <c r="I168" s="601" t="str">
        <f>VLOOKUP(H168,LNG_EBKP!$S$11:$U$733,2)</f>
        <v>Bodenbelag</v>
      </c>
      <c r="J168" s="602" t="str">
        <f>VLOOKUP(H168,LNG_EBKP!$S$11:$U$733,3)</f>
        <v>Beläge und Beschichtungen von Böden</v>
      </c>
      <c r="K168" s="344"/>
      <c r="L168" s="344"/>
      <c r="M168" s="345"/>
      <c r="N168" s="546"/>
      <c r="O168" s="527">
        <v>30</v>
      </c>
      <c r="P168" s="726" t="str">
        <f t="shared" si="51"/>
        <v/>
      </c>
      <c r="Q168" s="708"/>
      <c r="R168" s="461"/>
      <c r="S168" s="462"/>
      <c r="T168" s="463"/>
      <c r="U168" s="743"/>
      <c r="V168" s="419" t="e">
        <f>IF(
OR(LEN(R168)&gt;0, LEN(#REF!)&gt;0, LEN(Q168)&gt;0,LEN(S168)&gt;1),
      IF(OR(LEN(M168)=0, LEN(Q168)=0),1,
          IF(OR(AND(LEN(#REF!)&gt;0, LEN(R168)&gt;0 ),LEN(R168)+LEN(#REF!)=0),0,1)
),
0)</f>
        <v>#REF!</v>
      </c>
      <c r="W168" s="419"/>
      <c r="X168" s="419"/>
      <c r="Y168" s="419" t="e">
        <f>IF(OR(LEN(AF168)&gt;0, LEN(#REF!)&gt;1),1, 0)</f>
        <v>#REF!</v>
      </c>
      <c r="Z168" s="419"/>
      <c r="AA168" s="426" t="str">
        <f t="shared" si="47"/>
        <v>G0</v>
      </c>
      <c r="AB168" s="427" t="str">
        <f t="shared" si="40"/>
        <v>Bodenbelag</v>
      </c>
      <c r="AC168" s="244" t="str">
        <f t="shared" si="41"/>
        <v/>
      </c>
      <c r="AD168" s="244" t="str">
        <f t="shared" si="42"/>
        <v/>
      </c>
      <c r="AE168" s="143" t="str">
        <f t="shared" si="43"/>
        <v/>
      </c>
      <c r="AF168" s="139" t="str">
        <f t="shared" si="44"/>
        <v/>
      </c>
      <c r="AG168" s="140" t="str">
        <f t="shared" si="45"/>
        <v/>
      </c>
      <c r="AH168" s="140" t="str">
        <f t="shared" si="48"/>
        <v/>
      </c>
      <c r="AI168" s="140" t="str">
        <f t="shared" si="46"/>
        <v/>
      </c>
      <c r="AJ168" s="474"/>
      <c r="AK168" s="756"/>
      <c r="AL168" s="751"/>
      <c r="AM168" s="419" t="e">
        <f t="shared" si="54"/>
        <v>#REF!</v>
      </c>
      <c r="AN168" s="419"/>
      <c r="AO168" s="419"/>
      <c r="AP168" s="419"/>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row>
    <row r="169" spans="1:88" s="227" customFormat="1" ht="55.2" hidden="1">
      <c r="A169" s="221" t="b">
        <f t="shared" si="52"/>
        <v>0</v>
      </c>
      <c r="B169" s="221" t="str">
        <f t="shared" si="49"/>
        <v/>
      </c>
      <c r="C169" s="227" t="str">
        <f>IF(ISNA(LEN(VLOOKUP(H169,B9:B468,1,FALSE)) &gt; 0),"",LEN(VLOOKUP(H169,B9:B468,1,FALSE)) &gt; 0)</f>
        <v/>
      </c>
      <c r="D169" s="227" t="str">
        <f t="shared" si="50"/>
        <v/>
      </c>
      <c r="E169" s="227" t="b">
        <f>IF(ISNA(VLOOKUP(H169,D9:D468,1,FALSE)=H169),FALSE,TRUE)</f>
        <v>0</v>
      </c>
      <c r="F169" s="221">
        <f t="shared" si="53"/>
        <v>0</v>
      </c>
      <c r="G169" s="418"/>
      <c r="H169" s="628" t="s">
        <v>169</v>
      </c>
      <c r="I169" s="603" t="str">
        <f>VLOOKUP(H169,LNG_EBKP!$S$11:$U$733,2)</f>
        <v>Unterkonstruktion zu Bodenbelag</v>
      </c>
      <c r="J169" s="602" t="str">
        <f>VLOOKUP(H169,LNG_EBKP!$S$11:$U$733,3)</f>
        <v>Unterkonstruktionen, Unterlagsböden, Doppelböden und dgl. als Träger fertiger Bodenbeläge, einschliesslich Ausgleichsschichten, Dämmungen und Abdichtungen</v>
      </c>
      <c r="K169" s="344"/>
      <c r="L169" s="344"/>
      <c r="M169" s="345"/>
      <c r="N169" s="546"/>
      <c r="O169" s="527">
        <v>30</v>
      </c>
      <c r="P169" s="726" t="str">
        <f t="shared" si="51"/>
        <v/>
      </c>
      <c r="Q169" s="708"/>
      <c r="R169" s="461"/>
      <c r="S169" s="462"/>
      <c r="T169" s="463"/>
      <c r="U169" s="743"/>
      <c r="V169" s="419" t="e">
        <f>IF(
OR(LEN(R169)&gt;0, LEN(#REF!)&gt;0, LEN(Q169)&gt;0,LEN(S169)&gt;1),
      IF(OR(LEN(M169)=0, LEN(Q169)=0),1,
          IF(OR(AND(LEN(#REF!)&gt;0, LEN(R169)&gt;0 ),LEN(R169)+LEN(#REF!)=0),0,1)
),
0)</f>
        <v>#REF!</v>
      </c>
      <c r="W169" s="419"/>
      <c r="X169" s="419"/>
      <c r="Y169" s="419" t="e">
        <f>IF(OR(LEN(AF169)&gt;0, LEN(#REF!)&gt;1),1, 0)</f>
        <v>#REF!</v>
      </c>
      <c r="Z169" s="419"/>
      <c r="AA169" s="426" t="str">
        <f t="shared" si="47"/>
        <v>G0</v>
      </c>
      <c r="AB169" s="427" t="str">
        <f t="shared" si="40"/>
        <v>Unterkonstruktion zu Bodenbelag</v>
      </c>
      <c r="AC169" s="244" t="str">
        <f t="shared" si="41"/>
        <v/>
      </c>
      <c r="AD169" s="244" t="str">
        <f t="shared" si="42"/>
        <v/>
      </c>
      <c r="AE169" s="143" t="str">
        <f t="shared" si="43"/>
        <v/>
      </c>
      <c r="AF169" s="139" t="str">
        <f t="shared" si="44"/>
        <v/>
      </c>
      <c r="AG169" s="140" t="str">
        <f t="shared" si="45"/>
        <v/>
      </c>
      <c r="AH169" s="140" t="str">
        <f t="shared" si="48"/>
        <v/>
      </c>
      <c r="AI169" s="140" t="str">
        <f t="shared" si="46"/>
        <v/>
      </c>
      <c r="AJ169" s="474"/>
      <c r="AK169" s="756"/>
      <c r="AL169" s="751"/>
      <c r="AM169" s="419" t="e">
        <f t="shared" si="54"/>
        <v>#REF!</v>
      </c>
      <c r="AN169" s="419"/>
      <c r="AO169" s="419"/>
      <c r="AP169" s="419"/>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row>
    <row r="170" spans="1:88" s="221" customFormat="1" ht="27.6" hidden="1">
      <c r="A170" s="221" t="b">
        <f t="shared" si="52"/>
        <v>0</v>
      </c>
      <c r="B170" s="221" t="str">
        <f t="shared" si="49"/>
        <v/>
      </c>
      <c r="C170" s="221" t="str">
        <f>IF(ISNA(LEN(VLOOKUP(H170,B9:B468,1,FALSE)) &gt; 0),"",LEN(VLOOKUP(H170,B9:B468,1,FALSE)) &gt; 0)</f>
        <v/>
      </c>
      <c r="D170" s="221" t="str">
        <f t="shared" si="50"/>
        <v/>
      </c>
      <c r="E170" s="221" t="b">
        <f>IF(ISNA(VLOOKUP(H170,D9:D468,1,FALSE)=H170),FALSE,TRUE)</f>
        <v>0</v>
      </c>
      <c r="F170" s="221">
        <f t="shared" si="53"/>
        <v>0</v>
      </c>
      <c r="G170" s="418"/>
      <c r="H170" s="628" t="s">
        <v>170</v>
      </c>
      <c r="I170" s="603" t="str">
        <f>VLOOKUP(H170,LNG_EBKP!$S$11:$U$733,2)</f>
        <v>Bodenbelag</v>
      </c>
      <c r="J170" s="602" t="str">
        <f>VLOOKUP(H170,LNG_EBKP!$S$11:$U$733,3)</f>
        <v>Bodenbeläge und Beschichtungen, einschliesslich Sockel und Oberflächenbehandlung</v>
      </c>
      <c r="K170" s="344"/>
      <c r="L170" s="344"/>
      <c r="M170" s="345"/>
      <c r="N170" s="546"/>
      <c r="O170" s="525">
        <v>30</v>
      </c>
      <c r="P170" s="727" t="str">
        <f t="shared" si="51"/>
        <v/>
      </c>
      <c r="Q170" s="709"/>
      <c r="R170" s="461"/>
      <c r="S170" s="462"/>
      <c r="T170" s="463"/>
      <c r="U170" s="743"/>
      <c r="V170" s="419" t="e">
        <f>IF(
OR(LEN(R170)&gt;0, LEN(#REF!)&gt;0, LEN(Q170)&gt;0,LEN(S170)&gt;1),
      IF(OR(LEN(M170)=0, LEN(Q170)=0),1,
          IF(OR(AND(LEN(#REF!)&gt;0, LEN(R170)&gt;0 ),LEN(R170)+LEN(#REF!)=0),0,1)
),
0)</f>
        <v>#REF!</v>
      </c>
      <c r="W170" s="419"/>
      <c r="X170" s="419"/>
      <c r="Y170" s="419" t="e">
        <f>IF(OR(LEN(AF170)&gt;0, LEN(#REF!)&gt;1),1, 0)</f>
        <v>#REF!</v>
      </c>
      <c r="Z170" s="419"/>
      <c r="AA170" s="426" t="str">
        <f t="shared" si="47"/>
        <v>G0</v>
      </c>
      <c r="AB170" s="427" t="str">
        <f t="shared" ref="AB170:AB187" si="55">IF(ISBLANK(AA170),"",IF(ISBLANK(I170), "", I170))</f>
        <v>Bodenbelag</v>
      </c>
      <c r="AC170" s="244" t="str">
        <f t="shared" si="41"/>
        <v/>
      </c>
      <c r="AD170" s="244" t="str">
        <f t="shared" si="42"/>
        <v/>
      </c>
      <c r="AE170" s="143" t="str">
        <f t="shared" si="43"/>
        <v/>
      </c>
      <c r="AF170" s="139" t="str">
        <f t="shared" si="44"/>
        <v/>
      </c>
      <c r="AG170" s="140" t="str">
        <f t="shared" si="45"/>
        <v/>
      </c>
      <c r="AH170" s="140" t="str">
        <f t="shared" si="48"/>
        <v/>
      </c>
      <c r="AI170" s="140" t="str">
        <f t="shared" si="46"/>
        <v/>
      </c>
      <c r="AJ170" s="474"/>
      <c r="AK170" s="756"/>
      <c r="AL170" s="751"/>
      <c r="AM170" s="419" t="e">
        <f t="shared" si="54"/>
        <v>#REF!</v>
      </c>
      <c r="AN170" s="419"/>
      <c r="AO170" s="419"/>
      <c r="AP170" s="419"/>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row>
    <row r="171" spans="1:88" s="227" customFormat="1" ht="41.4" hidden="1">
      <c r="A171" s="221" t="b">
        <f t="shared" si="52"/>
        <v>0</v>
      </c>
      <c r="B171" s="221" t="str">
        <f t="shared" si="49"/>
        <v/>
      </c>
      <c r="C171" s="227" t="str">
        <f>IF(ISNA(LEN(VLOOKUP(H171,B9:B468,1,FALSE)) &gt; 0),"",LEN(VLOOKUP(H171,B9:B468,1,FALSE)) &gt; 0)</f>
        <v/>
      </c>
      <c r="D171" s="227" t="str">
        <f t="shared" si="50"/>
        <v/>
      </c>
      <c r="E171" s="227" t="b">
        <f>IF(ISNA(VLOOKUP(H171,D9:D468,1,FALSE)=H171),FALSE,TRUE)</f>
        <v>0</v>
      </c>
      <c r="F171" s="221">
        <f t="shared" si="53"/>
        <v>0</v>
      </c>
      <c r="G171" s="418"/>
      <c r="H171" s="630" t="s">
        <v>171</v>
      </c>
      <c r="I171" s="601" t="str">
        <f>VLOOKUP(H171,LNG_EBKP!$S$11:$U$733,2)</f>
        <v>Wandbekleidung</v>
      </c>
      <c r="J171" s="602" t="str">
        <f>VLOOKUP(H171,LNG_EBKP!$S$11:$U$733,3)</f>
        <v>Bekleidungen und Beschichtungen von Wänden und Stützen im Gebäude
Hinweis: Äussere Wandbekleidung Gebäude (E)</v>
      </c>
      <c r="K171" s="344"/>
      <c r="L171" s="344"/>
      <c r="M171" s="345"/>
      <c r="N171" s="546"/>
      <c r="O171" s="530">
        <v>30</v>
      </c>
      <c r="P171" s="726" t="str">
        <f t="shared" si="51"/>
        <v/>
      </c>
      <c r="Q171" s="708"/>
      <c r="R171" s="461"/>
      <c r="S171" s="462"/>
      <c r="T171" s="463"/>
      <c r="U171" s="743"/>
      <c r="V171" s="419" t="e">
        <f>IF(
OR(LEN(R171)&gt;0, LEN(#REF!)&gt;0, LEN(Q171)&gt;0,LEN(S171)&gt;1),
      IF(OR(LEN(M171)=0, LEN(Q171)=0),1,
          IF(OR(AND(LEN(#REF!)&gt;0, LEN(R171)&gt;0 ),LEN(R171)+LEN(#REF!)=0),0,1)
),
0)</f>
        <v>#REF!</v>
      </c>
      <c r="W171" s="419"/>
      <c r="X171" s="419"/>
      <c r="Y171" s="419" t="e">
        <f>IF(OR(LEN(AF171)&gt;0, LEN(#REF!)&gt;1),1, 0)</f>
        <v>#REF!</v>
      </c>
      <c r="Z171" s="419"/>
      <c r="AA171" s="426" t="str">
        <f t="shared" ref="AA171:AA187" si="56">LEFT(H171,2)</f>
        <v>G0</v>
      </c>
      <c r="AB171" s="427" t="str">
        <f t="shared" si="55"/>
        <v>Wandbekleidung</v>
      </c>
      <c r="AC171" s="244" t="str">
        <f t="shared" si="41"/>
        <v/>
      </c>
      <c r="AD171" s="244" t="str">
        <f t="shared" si="42"/>
        <v/>
      </c>
      <c r="AE171" s="143" t="str">
        <f t="shared" si="43"/>
        <v/>
      </c>
      <c r="AF171" s="139" t="str">
        <f t="shared" si="44"/>
        <v/>
      </c>
      <c r="AG171" s="140" t="str">
        <f t="shared" si="45"/>
        <v/>
      </c>
      <c r="AH171" s="140" t="str">
        <f t="shared" si="48"/>
        <v/>
      </c>
      <c r="AI171" s="140" t="str">
        <f t="shared" si="46"/>
        <v/>
      </c>
      <c r="AJ171" s="474"/>
      <c r="AK171" s="756"/>
      <c r="AL171" s="751"/>
      <c r="AM171" s="419" t="e">
        <f t="shared" si="54"/>
        <v>#REF!</v>
      </c>
      <c r="AN171" s="419"/>
      <c r="AO171" s="419"/>
      <c r="AP171" s="419"/>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row>
    <row r="172" spans="1:88" s="227" customFormat="1" ht="41.4" hidden="1">
      <c r="A172" s="221" t="b">
        <f t="shared" si="52"/>
        <v>0</v>
      </c>
      <c r="B172" s="221" t="str">
        <f t="shared" si="49"/>
        <v/>
      </c>
      <c r="C172" s="227" t="str">
        <f>IF(ISNA(LEN(VLOOKUP(H172,B9:B468,1,FALSE)) &gt; 0),"",LEN(VLOOKUP(H172,B9:B468,1,FALSE)) &gt; 0)</f>
        <v/>
      </c>
      <c r="D172" s="227" t="str">
        <f t="shared" si="50"/>
        <v/>
      </c>
      <c r="E172" s="227" t="b">
        <f>IF(ISNA(VLOOKUP(H172,D9:D468,1,FALSE)=H172),FALSE,TRUE)</f>
        <v>0</v>
      </c>
      <c r="F172" s="221">
        <f t="shared" si="53"/>
        <v>0</v>
      </c>
      <c r="G172" s="418"/>
      <c r="H172" s="627" t="s">
        <v>172</v>
      </c>
      <c r="I172" s="603" t="str">
        <f>VLOOKUP(H172,LNG_EBKP!$S$11:$U$733,2)</f>
        <v>Unterkontruktion zu Wandbekleidung</v>
      </c>
      <c r="J172" s="602" t="str">
        <f>VLOOKUP(H172,LNG_EBKP!$S$11:$U$733,3)</f>
        <v>Unterkontruktionen, Vorsatzschalen, Putze und dgl. als Träger fertiger Bekleidungen, einschliesslich Dämmungen, Dichtungen und Befestigungen</v>
      </c>
      <c r="K172" s="344"/>
      <c r="L172" s="344"/>
      <c r="M172" s="345"/>
      <c r="N172" s="546"/>
      <c r="O172" s="530">
        <v>30</v>
      </c>
      <c r="P172" s="726" t="str">
        <f t="shared" si="51"/>
        <v/>
      </c>
      <c r="Q172" s="708"/>
      <c r="R172" s="461"/>
      <c r="S172" s="462"/>
      <c r="T172" s="463"/>
      <c r="U172" s="743"/>
      <c r="V172" s="419" t="e">
        <f>IF(
OR(LEN(R172)&gt;0, LEN(#REF!)&gt;0, LEN(Q172)&gt;0,LEN(S172)&gt;1),
      IF(OR(LEN(M172)=0, LEN(Q172)=0),1,
          IF(OR(AND(LEN(#REF!)&gt;0, LEN(R172)&gt;0 ),LEN(R172)+LEN(#REF!)=0),0,1)
),
0)</f>
        <v>#REF!</v>
      </c>
      <c r="W172" s="419"/>
      <c r="X172" s="419"/>
      <c r="Y172" s="419" t="e">
        <f>IF(OR(LEN(AF172)&gt;0, LEN(#REF!)&gt;1),1, 0)</f>
        <v>#REF!</v>
      </c>
      <c r="Z172" s="419"/>
      <c r="AA172" s="426" t="str">
        <f t="shared" si="56"/>
        <v>G0</v>
      </c>
      <c r="AB172" s="427" t="str">
        <f t="shared" si="55"/>
        <v>Unterkontruktion zu Wandbekleidung</v>
      </c>
      <c r="AC172" s="244" t="str">
        <f t="shared" si="41"/>
        <v/>
      </c>
      <c r="AD172" s="244" t="str">
        <f t="shared" si="42"/>
        <v/>
      </c>
      <c r="AE172" s="143" t="str">
        <f t="shared" si="43"/>
        <v/>
      </c>
      <c r="AF172" s="139" t="str">
        <f t="shared" si="44"/>
        <v/>
      </c>
      <c r="AG172" s="140" t="str">
        <f t="shared" si="45"/>
        <v/>
      </c>
      <c r="AH172" s="140" t="str">
        <f t="shared" si="48"/>
        <v/>
      </c>
      <c r="AI172" s="140" t="str">
        <f t="shared" si="46"/>
        <v/>
      </c>
      <c r="AJ172" s="474"/>
      <c r="AK172" s="756"/>
      <c r="AL172" s="751"/>
      <c r="AM172" s="419" t="e">
        <f t="shared" si="54"/>
        <v>#REF!</v>
      </c>
      <c r="AN172" s="419"/>
      <c r="AO172" s="419"/>
      <c r="AP172" s="419"/>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row>
    <row r="173" spans="1:88" s="227" customFormat="1" ht="27.6" hidden="1">
      <c r="A173" s="221" t="b">
        <f t="shared" si="52"/>
        <v>0</v>
      </c>
      <c r="B173" s="221" t="str">
        <f t="shared" si="49"/>
        <v/>
      </c>
      <c r="C173" s="227" t="str">
        <f>IF(ISNA(LEN(VLOOKUP(H173,B9:B468,1,FALSE)) &gt; 0),"",LEN(VLOOKUP(H173,B9:B468,1,FALSE)) &gt; 0)</f>
        <v/>
      </c>
      <c r="D173" s="227" t="str">
        <f t="shared" si="50"/>
        <v/>
      </c>
      <c r="E173" s="227" t="b">
        <f>IF(ISNA(VLOOKUP(H173,D9:D468,1,FALSE)=H173),FALSE,TRUE)</f>
        <v>0</v>
      </c>
      <c r="F173" s="221">
        <f t="shared" si="53"/>
        <v>0</v>
      </c>
      <c r="G173" s="418"/>
      <c r="H173" s="627" t="s">
        <v>173</v>
      </c>
      <c r="I173" s="603" t="str">
        <f>VLOOKUP(H173,LNG_EBKP!$S$11:$U$733,2)</f>
        <v>Wandbekleidung</v>
      </c>
      <c r="J173" s="602" t="str">
        <f>VLOOKUP(H173,LNG_EBKP!$S$11:$U$733,3)</f>
        <v>Bekleidungen und Beschichtungen von Wänden und Stützen im Gebäude</v>
      </c>
      <c r="K173" s="344"/>
      <c r="L173" s="344"/>
      <c r="M173" s="345"/>
      <c r="N173" s="546"/>
      <c r="O173" s="530">
        <v>30</v>
      </c>
      <c r="P173" s="726" t="str">
        <f t="shared" si="51"/>
        <v/>
      </c>
      <c r="Q173" s="708"/>
      <c r="R173" s="461"/>
      <c r="S173" s="462"/>
      <c r="T173" s="463"/>
      <c r="U173" s="743"/>
      <c r="V173" s="419" t="e">
        <f>IF(
OR(LEN(R173)&gt;0, LEN(#REF!)&gt;0, LEN(Q173)&gt;0,LEN(S173)&gt;1),
      IF(OR(LEN(M173)=0, LEN(Q173)=0),1,
          IF(OR(AND(LEN(#REF!)&gt;0, LEN(R173)&gt;0 ),LEN(R173)+LEN(#REF!)=0),0,1)
),
0)</f>
        <v>#REF!</v>
      </c>
      <c r="W173" s="419"/>
      <c r="X173" s="419"/>
      <c r="Y173" s="419" t="e">
        <f>IF(OR(LEN(AF173)&gt;0, LEN(#REF!)&gt;1),1, 0)</f>
        <v>#REF!</v>
      </c>
      <c r="Z173" s="419"/>
      <c r="AA173" s="426" t="str">
        <f t="shared" si="56"/>
        <v>G0</v>
      </c>
      <c r="AB173" s="427" t="str">
        <f t="shared" si="55"/>
        <v>Wandbekleidung</v>
      </c>
      <c r="AC173" s="244" t="str">
        <f t="shared" si="41"/>
        <v/>
      </c>
      <c r="AD173" s="244" t="str">
        <f t="shared" si="42"/>
        <v/>
      </c>
      <c r="AE173" s="143" t="str">
        <f t="shared" si="43"/>
        <v/>
      </c>
      <c r="AF173" s="139" t="str">
        <f t="shared" si="44"/>
        <v/>
      </c>
      <c r="AG173" s="140" t="str">
        <f t="shared" si="45"/>
        <v/>
      </c>
      <c r="AH173" s="140" t="str">
        <f t="shared" si="48"/>
        <v/>
      </c>
      <c r="AI173" s="140" t="str">
        <f t="shared" si="46"/>
        <v/>
      </c>
      <c r="AJ173" s="474"/>
      <c r="AK173" s="756"/>
      <c r="AL173" s="751"/>
      <c r="AM173" s="419" t="e">
        <f t="shared" si="54"/>
        <v>#REF!</v>
      </c>
      <c r="AN173" s="419"/>
      <c r="AO173" s="419"/>
      <c r="AP173" s="419"/>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row>
    <row r="174" spans="1:88" s="227" customFormat="1" ht="41.4" hidden="1">
      <c r="A174" s="221" t="b">
        <f t="shared" si="52"/>
        <v>0</v>
      </c>
      <c r="B174" s="221" t="str">
        <f t="shared" si="49"/>
        <v/>
      </c>
      <c r="C174" s="227" t="str">
        <f>IF(ISNA(LEN(VLOOKUP(H174,B9:B468,1,FALSE)) &gt; 0),"",LEN(VLOOKUP(H174,B9:B468,1,FALSE)) &gt; 0)</f>
        <v/>
      </c>
      <c r="D174" s="227" t="str">
        <f t="shared" si="50"/>
        <v/>
      </c>
      <c r="E174" s="227" t="b">
        <f>IF(ISNA(VLOOKUP(H174,D9:D468,1,FALSE)=H174),FALSE,TRUE)</f>
        <v>0</v>
      </c>
      <c r="F174" s="221">
        <f t="shared" si="53"/>
        <v>0</v>
      </c>
      <c r="G174" s="418"/>
      <c r="H174" s="626" t="s">
        <v>174</v>
      </c>
      <c r="I174" s="601" t="str">
        <f>VLOOKUP(H174,LNG_EBKP!$S$11:$U$733,2)</f>
        <v>Deckenbekleidung</v>
      </c>
      <c r="J174" s="602" t="str">
        <f>VLOOKUP(H174,LNG_EBKP!$S$11:$U$733,3)</f>
        <v>Bekleidungen und Beschichtungen von Decken und Innenseiten von Dächern
Hinweis: Bedachung Gebäude (F)</v>
      </c>
      <c r="K174" s="344"/>
      <c r="L174" s="344"/>
      <c r="M174" s="345"/>
      <c r="N174" s="546"/>
      <c r="O174" s="530">
        <v>30</v>
      </c>
      <c r="P174" s="726" t="str">
        <f t="shared" si="51"/>
        <v/>
      </c>
      <c r="Q174" s="708"/>
      <c r="R174" s="461"/>
      <c r="S174" s="462"/>
      <c r="T174" s="463"/>
      <c r="U174" s="743"/>
      <c r="V174" s="419" t="e">
        <f>IF(
OR(LEN(R174)&gt;0, LEN(#REF!)&gt;0, LEN(Q174)&gt;0,LEN(S174)&gt;1),
      IF(OR(LEN(M174)=0, LEN(Q174)=0),1,
          IF(OR(AND(LEN(#REF!)&gt;0, LEN(R174)&gt;0 ),LEN(R174)+LEN(#REF!)=0),0,1)
),
0)</f>
        <v>#REF!</v>
      </c>
      <c r="W174" s="419"/>
      <c r="X174" s="419"/>
      <c r="Y174" s="419" t="e">
        <f>IF(OR(LEN(AF174)&gt;0, LEN(#REF!)&gt;1),1, 0)</f>
        <v>#REF!</v>
      </c>
      <c r="Z174" s="419"/>
      <c r="AA174" s="426" t="str">
        <f t="shared" si="56"/>
        <v>G0</v>
      </c>
      <c r="AB174" s="427" t="str">
        <f t="shared" si="55"/>
        <v>Deckenbekleidung</v>
      </c>
      <c r="AC174" s="244" t="str">
        <f t="shared" si="41"/>
        <v/>
      </c>
      <c r="AD174" s="244" t="str">
        <f t="shared" si="42"/>
        <v/>
      </c>
      <c r="AE174" s="143" t="str">
        <f t="shared" si="43"/>
        <v/>
      </c>
      <c r="AF174" s="139" t="str">
        <f t="shared" si="44"/>
        <v/>
      </c>
      <c r="AG174" s="140" t="str">
        <f t="shared" si="45"/>
        <v/>
      </c>
      <c r="AH174" s="140" t="str">
        <f t="shared" si="48"/>
        <v/>
      </c>
      <c r="AI174" s="140" t="str">
        <f t="shared" si="46"/>
        <v/>
      </c>
      <c r="AJ174" s="474"/>
      <c r="AK174" s="756"/>
      <c r="AL174" s="751"/>
      <c r="AM174" s="419" t="e">
        <f t="shared" si="54"/>
        <v>#REF!</v>
      </c>
      <c r="AN174" s="419"/>
      <c r="AO174" s="419"/>
      <c r="AP174" s="419"/>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row>
    <row r="175" spans="1:88" s="227" customFormat="1" ht="41.4" hidden="1">
      <c r="A175" s="221" t="b">
        <f t="shared" si="52"/>
        <v>0</v>
      </c>
      <c r="B175" s="221" t="str">
        <f t="shared" si="49"/>
        <v/>
      </c>
      <c r="C175" s="227" t="str">
        <f>IF(ISNA(LEN(VLOOKUP(H175,B9:B468,1,FALSE)) &gt; 0),"",LEN(VLOOKUP(H175,B9:B468,1,FALSE)) &gt; 0)</f>
        <v/>
      </c>
      <c r="D175" s="227" t="str">
        <f t="shared" si="50"/>
        <v/>
      </c>
      <c r="E175" s="227" t="b">
        <f>IF(ISNA(VLOOKUP(H175,D9:D468,1,FALSE)=H175),FALSE,TRUE)</f>
        <v>0</v>
      </c>
      <c r="F175" s="221">
        <f t="shared" si="53"/>
        <v>0</v>
      </c>
      <c r="G175" s="418"/>
      <c r="H175" s="627" t="s">
        <v>175</v>
      </c>
      <c r="I175" s="603" t="str">
        <f>VLOOKUP(H175,LNG_EBKP!$S$11:$U$733,2)</f>
        <v>Unterkonstruktion zu Deckenbekleidung</v>
      </c>
      <c r="J175" s="602" t="str">
        <f>VLOOKUP(H175,LNG_EBKP!$S$11:$U$733,3)</f>
        <v>Unterkonstruktion und Putze als Träger fertiger Bekleidungen von Decken und Innenseiten von Dächern</v>
      </c>
      <c r="K175" s="344"/>
      <c r="L175" s="344"/>
      <c r="M175" s="345"/>
      <c r="N175" s="546"/>
      <c r="O175" s="530">
        <v>30</v>
      </c>
      <c r="P175" s="726" t="str">
        <f t="shared" si="51"/>
        <v/>
      </c>
      <c r="Q175" s="708"/>
      <c r="R175" s="461"/>
      <c r="S175" s="462"/>
      <c r="T175" s="463"/>
      <c r="U175" s="743"/>
      <c r="V175" s="419" t="e">
        <f>IF(
OR(LEN(R175)&gt;0, LEN(#REF!)&gt;0, LEN(Q175)&gt;0,LEN(S175)&gt;1),
      IF(OR(LEN(M175)=0, LEN(Q175)=0),1,
          IF(OR(AND(LEN(#REF!)&gt;0, LEN(R175)&gt;0 ),LEN(R175)+LEN(#REF!)=0),0,1)
),
0)</f>
        <v>#REF!</v>
      </c>
      <c r="W175" s="419"/>
      <c r="X175" s="419"/>
      <c r="Y175" s="419" t="e">
        <f>IF(OR(LEN(AF175)&gt;0, LEN(#REF!)&gt;1),1, 0)</f>
        <v>#REF!</v>
      </c>
      <c r="Z175" s="419"/>
      <c r="AA175" s="426" t="str">
        <f t="shared" si="56"/>
        <v>G0</v>
      </c>
      <c r="AB175" s="427" t="str">
        <f t="shared" si="55"/>
        <v>Unterkonstruktion zu Deckenbekleidung</v>
      </c>
      <c r="AC175" s="244" t="str">
        <f t="shared" si="41"/>
        <v/>
      </c>
      <c r="AD175" s="244" t="str">
        <f t="shared" si="42"/>
        <v/>
      </c>
      <c r="AE175" s="143" t="str">
        <f t="shared" si="43"/>
        <v/>
      </c>
      <c r="AF175" s="139" t="str">
        <f t="shared" si="44"/>
        <v/>
      </c>
      <c r="AG175" s="140" t="str">
        <f t="shared" si="45"/>
        <v/>
      </c>
      <c r="AH175" s="140" t="str">
        <f t="shared" si="48"/>
        <v/>
      </c>
      <c r="AI175" s="140" t="str">
        <f t="shared" si="46"/>
        <v/>
      </c>
      <c r="AJ175" s="474"/>
      <c r="AK175" s="756"/>
      <c r="AL175" s="751"/>
      <c r="AM175" s="419" t="e">
        <f t="shared" si="54"/>
        <v>#REF!</v>
      </c>
      <c r="AN175" s="419"/>
      <c r="AO175" s="419"/>
      <c r="AP175" s="419"/>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row>
    <row r="176" spans="1:88" s="227" customFormat="1" ht="27.6" hidden="1">
      <c r="A176" s="221" t="b">
        <f t="shared" si="52"/>
        <v>0</v>
      </c>
      <c r="B176" s="221" t="str">
        <f t="shared" si="49"/>
        <v/>
      </c>
      <c r="C176" s="227" t="str">
        <f>IF(ISNA(LEN(VLOOKUP(H176,B9:B468,1,FALSE)) &gt; 0),"",LEN(VLOOKUP(H176,B9:B468,1,FALSE)) &gt; 0)</f>
        <v/>
      </c>
      <c r="D176" s="227" t="str">
        <f t="shared" si="50"/>
        <v/>
      </c>
      <c r="E176" s="227" t="b">
        <f>IF(ISNA(VLOOKUP(H176,D9:D468,1,FALSE)=H176),FALSE,TRUE)</f>
        <v>0</v>
      </c>
      <c r="F176" s="221">
        <f t="shared" si="53"/>
        <v>0</v>
      </c>
      <c r="G176" s="418"/>
      <c r="H176" s="627" t="s">
        <v>176</v>
      </c>
      <c r="I176" s="603" t="str">
        <f>VLOOKUP(H176,LNG_EBKP!$S$11:$U$733,2)</f>
        <v>Deckenbekleidung</v>
      </c>
      <c r="J176" s="602" t="str">
        <f>VLOOKUP(H176,LNG_EBKP!$S$11:$U$733,3)</f>
        <v>Bekleidungen und Beschichtungen von Decken und Innenseiten von Dächern auf Unterkonstruktion</v>
      </c>
      <c r="K176" s="344"/>
      <c r="L176" s="344"/>
      <c r="M176" s="345"/>
      <c r="N176" s="546"/>
      <c r="O176" s="530">
        <v>30</v>
      </c>
      <c r="P176" s="726" t="str">
        <f t="shared" si="51"/>
        <v/>
      </c>
      <c r="Q176" s="708"/>
      <c r="R176" s="461"/>
      <c r="S176" s="462"/>
      <c r="T176" s="463"/>
      <c r="U176" s="743"/>
      <c r="V176" s="419" t="e">
        <f>IF(
OR(LEN(R176)&gt;0, LEN(#REF!)&gt;0, LEN(Q176)&gt;0,LEN(S176)&gt;1),
      IF(OR(LEN(M176)=0, LEN(Q176)=0),1,
          IF(OR(AND(LEN(#REF!)&gt;0, LEN(R176)&gt;0 ),LEN(R176)+LEN(#REF!)=0),0,1)
),
0)</f>
        <v>#REF!</v>
      </c>
      <c r="W176" s="419"/>
      <c r="X176" s="419"/>
      <c r="Y176" s="419" t="e">
        <f>IF(OR(LEN(AF176)&gt;0, LEN(#REF!)&gt;1),1, 0)</f>
        <v>#REF!</v>
      </c>
      <c r="Z176" s="419"/>
      <c r="AA176" s="426" t="str">
        <f t="shared" si="56"/>
        <v>G0</v>
      </c>
      <c r="AB176" s="427" t="str">
        <f t="shared" si="55"/>
        <v>Deckenbekleidung</v>
      </c>
      <c r="AC176" s="244" t="str">
        <f t="shared" si="41"/>
        <v/>
      </c>
      <c r="AD176" s="244" t="str">
        <f t="shared" si="42"/>
        <v/>
      </c>
      <c r="AE176" s="143" t="str">
        <f t="shared" si="43"/>
        <v/>
      </c>
      <c r="AF176" s="139" t="str">
        <f t="shared" si="44"/>
        <v/>
      </c>
      <c r="AG176" s="140" t="str">
        <f t="shared" si="45"/>
        <v/>
      </c>
      <c r="AH176" s="140" t="str">
        <f t="shared" si="48"/>
        <v/>
      </c>
      <c r="AI176" s="140" t="str">
        <f t="shared" si="46"/>
        <v/>
      </c>
      <c r="AJ176" s="474"/>
      <c r="AK176" s="756"/>
      <c r="AL176" s="751"/>
      <c r="AM176" s="419" t="e">
        <f t="shared" si="54"/>
        <v>#REF!</v>
      </c>
      <c r="AN176" s="419"/>
      <c r="AO176" s="419"/>
      <c r="AP176" s="419"/>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row>
    <row r="177" spans="1:88" s="227" customFormat="1" ht="55.2" hidden="1">
      <c r="A177" s="221" t="b">
        <f t="shared" si="52"/>
        <v>0</v>
      </c>
      <c r="B177" s="221" t="str">
        <f t="shared" si="49"/>
        <v/>
      </c>
      <c r="C177" s="227" t="str">
        <f>IF(ISNA(LEN(VLOOKUP(H177,B9:B468,1,FALSE)) &gt; 0),"",LEN(VLOOKUP(H177,B9:B468,1,FALSE)) &gt; 0)</f>
        <v/>
      </c>
      <c r="D177" s="227" t="str">
        <f t="shared" si="50"/>
        <v/>
      </c>
      <c r="E177" s="227" t="b">
        <f>IF(ISNA(VLOOKUP(H177,D9:D468,1,FALSE)=H177),FALSE,TRUE)</f>
        <v>0</v>
      </c>
      <c r="F177" s="221">
        <f t="shared" si="53"/>
        <v>0</v>
      </c>
      <c r="G177" s="418"/>
      <c r="H177" s="626" t="s">
        <v>177</v>
      </c>
      <c r="I177" s="601" t="str">
        <f>VLOOKUP(H177,LNG_EBKP!$S$11:$U$733,2)</f>
        <v>Einbaute, Schutzeinrichtung zu Ausbau</v>
      </c>
      <c r="J177" s="602" t="str">
        <f>VLOOKUP(H177,LNG_EBKP!$S$11:$U$733,3)</f>
        <v>Einbauten wie Einbauschränke, Einbauküchen, Öfen, Briefkästen, Begrünung im Gebäude und dgl. sowie Schutzeinrichtungen wie Geländer, Gitter, Schutzraumeinrichtungen und dgl.</v>
      </c>
      <c r="K177" s="344"/>
      <c r="L177" s="344"/>
      <c r="M177" s="345"/>
      <c r="N177" s="546"/>
      <c r="O177" s="530">
        <v>45</v>
      </c>
      <c r="P177" s="726" t="str">
        <f t="shared" si="51"/>
        <v/>
      </c>
      <c r="Q177" s="708"/>
      <c r="R177" s="461"/>
      <c r="S177" s="462"/>
      <c r="T177" s="463"/>
      <c r="U177" s="743"/>
      <c r="V177" s="419" t="e">
        <f>IF(
OR(LEN(R177)&gt;0, LEN(#REF!)&gt;0, LEN(Q177)&gt;0,LEN(S177)&gt;1),
      IF(OR(LEN(M177)=0, LEN(Q177)=0),1,
          IF(OR(AND(LEN(#REF!)&gt;0, LEN(R177)&gt;0 ),LEN(R177)+LEN(#REF!)=0),0,1)
),
0)</f>
        <v>#REF!</v>
      </c>
      <c r="W177" s="419"/>
      <c r="X177" s="419"/>
      <c r="Y177" s="419" t="e">
        <f>IF(OR(LEN(AF177)&gt;0, LEN(#REF!)&gt;1),1, 0)</f>
        <v>#REF!</v>
      </c>
      <c r="Z177" s="419"/>
      <c r="AA177" s="426" t="str">
        <f t="shared" si="56"/>
        <v>G0</v>
      </c>
      <c r="AB177" s="427" t="str">
        <f t="shared" si="55"/>
        <v>Einbaute, Schutzeinrichtung zu Ausbau</v>
      </c>
      <c r="AC177" s="244" t="str">
        <f t="shared" si="41"/>
        <v/>
      </c>
      <c r="AD177" s="244" t="str">
        <f t="shared" si="42"/>
        <v/>
      </c>
      <c r="AE177" s="143" t="str">
        <f t="shared" si="43"/>
        <v/>
      </c>
      <c r="AF177" s="139" t="str">
        <f t="shared" si="44"/>
        <v/>
      </c>
      <c r="AG177" s="140" t="str">
        <f t="shared" si="45"/>
        <v/>
      </c>
      <c r="AH177" s="140" t="str">
        <f t="shared" si="48"/>
        <v/>
      </c>
      <c r="AI177" s="140" t="str">
        <f t="shared" si="46"/>
        <v/>
      </c>
      <c r="AJ177" s="474"/>
      <c r="AK177" s="756"/>
      <c r="AL177" s="751"/>
      <c r="AM177" s="419" t="e">
        <f t="shared" si="54"/>
        <v>#REF!</v>
      </c>
      <c r="AN177" s="419"/>
      <c r="AO177" s="419"/>
      <c r="AP177" s="419"/>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row>
    <row r="178" spans="1:88" s="221" customFormat="1" ht="13.8" hidden="1">
      <c r="A178" s="221" t="b">
        <f t="shared" si="52"/>
        <v>0</v>
      </c>
      <c r="B178" s="221" t="str">
        <f t="shared" si="49"/>
        <v/>
      </c>
      <c r="C178" s="221" t="str">
        <f>IF(ISNA(LEN(VLOOKUP(H178,B9:B468,1,FALSE)) &gt; 0),"",LEN(VLOOKUP(H178,B9:B468,1,FALSE)) &gt; 0)</f>
        <v/>
      </c>
      <c r="D178" s="221" t="str">
        <f t="shared" si="50"/>
        <v/>
      </c>
      <c r="E178" s="221" t="b">
        <f>IF(ISNA(VLOOKUP(H178,D9:D468,1,FALSE)=H178),FALSE,TRUE)</f>
        <v>0</v>
      </c>
      <c r="F178" s="221">
        <f t="shared" si="53"/>
        <v>0</v>
      </c>
      <c r="G178" s="418"/>
      <c r="H178" s="627" t="s">
        <v>178</v>
      </c>
      <c r="I178" s="603" t="str">
        <f>VLOOKUP(H178,LNG_EBKP!$S$11:$U$733,2)</f>
        <v>Einbauschrank, Regal, Ablage</v>
      </c>
      <c r="J178" s="602" t="str">
        <f>VLOOKUP(H178,LNG_EBKP!$S$11:$U$733,3)</f>
        <v>Einbauschränke, Regale, Garderoben und dgl.</v>
      </c>
      <c r="K178" s="344"/>
      <c r="L178" s="344"/>
      <c r="M178" s="345"/>
      <c r="N178" s="546"/>
      <c r="O178" s="525">
        <v>45</v>
      </c>
      <c r="P178" s="727" t="str">
        <f t="shared" si="51"/>
        <v/>
      </c>
      <c r="Q178" s="709"/>
      <c r="R178" s="461"/>
      <c r="S178" s="462"/>
      <c r="T178" s="463"/>
      <c r="U178" s="743"/>
      <c r="V178" s="419" t="e">
        <f>IF(
OR(LEN(R178)&gt;0, LEN(#REF!)&gt;0, LEN(Q178)&gt;0,LEN(S178)&gt;1),
      IF(OR(LEN(M178)=0, LEN(Q178)=0),1,
          IF(OR(AND(LEN(#REF!)&gt;0, LEN(R178)&gt;0 ),LEN(R178)+LEN(#REF!)=0),0,1)
),
0)</f>
        <v>#REF!</v>
      </c>
      <c r="W178" s="419"/>
      <c r="X178" s="419"/>
      <c r="Y178" s="419" t="e">
        <f>IF(OR(LEN(AF178)&gt;0, LEN(#REF!)&gt;1),1, 0)</f>
        <v>#REF!</v>
      </c>
      <c r="Z178" s="419"/>
      <c r="AA178" s="426" t="str">
        <f t="shared" si="56"/>
        <v>G0</v>
      </c>
      <c r="AB178" s="427" t="str">
        <f t="shared" si="55"/>
        <v>Einbauschrank, Regal, Ablage</v>
      </c>
      <c r="AC178" s="244" t="str">
        <f t="shared" si="41"/>
        <v/>
      </c>
      <c r="AD178" s="244" t="str">
        <f t="shared" si="42"/>
        <v/>
      </c>
      <c r="AE178" s="143" t="str">
        <f t="shared" si="43"/>
        <v/>
      </c>
      <c r="AF178" s="139" t="str">
        <f t="shared" si="44"/>
        <v/>
      </c>
      <c r="AG178" s="140" t="str">
        <f t="shared" si="45"/>
        <v/>
      </c>
      <c r="AH178" s="140" t="str">
        <f t="shared" si="48"/>
        <v/>
      </c>
      <c r="AI178" s="140" t="str">
        <f t="shared" si="46"/>
        <v/>
      </c>
      <c r="AJ178" s="474"/>
      <c r="AK178" s="756"/>
      <c r="AL178" s="751"/>
      <c r="AM178" s="419" t="e">
        <f t="shared" si="54"/>
        <v>#REF!</v>
      </c>
      <c r="AN178" s="419"/>
      <c r="AO178" s="419"/>
      <c r="AP178" s="419"/>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row>
    <row r="179" spans="1:88" s="221" customFormat="1" ht="41.4" hidden="1">
      <c r="A179" s="221" t="b">
        <f t="shared" si="52"/>
        <v>0</v>
      </c>
      <c r="B179" s="221" t="str">
        <f t="shared" si="49"/>
        <v/>
      </c>
      <c r="C179" s="221" t="str">
        <f>IF(ISNA(LEN(VLOOKUP(H179,B9:B468,1,FALSE)) &gt; 0),"",LEN(VLOOKUP(H179,B9:B468,1,FALSE)) &gt; 0)</f>
        <v/>
      </c>
      <c r="D179" s="221" t="str">
        <f t="shared" si="50"/>
        <v/>
      </c>
      <c r="E179" s="221" t="b">
        <f>IF(ISNA(VLOOKUP(H179,D9:D468,1,FALSE)=H179),FALSE,TRUE)</f>
        <v>0</v>
      </c>
      <c r="F179" s="221">
        <f t="shared" si="53"/>
        <v>0</v>
      </c>
      <c r="G179" s="418"/>
      <c r="H179" s="627" t="s">
        <v>179</v>
      </c>
      <c r="I179" s="603" t="str">
        <f>VLOOKUP(H179,LNG_EBKP!$S$11:$U$733,2)</f>
        <v>Einbauküche</v>
      </c>
      <c r="J179" s="602" t="str">
        <f>VLOOKUP(H179,LNG_EBKP!$S$11:$U$733,3)</f>
        <v>Haushalts- und Kleinküchen, einschliesslich Geräte, Armaturen und Zubehör
Hinweis: Grossküche (H03)</v>
      </c>
      <c r="K179" s="344"/>
      <c r="L179" s="344"/>
      <c r="M179" s="345"/>
      <c r="N179" s="546"/>
      <c r="O179" s="527">
        <v>45</v>
      </c>
      <c r="P179" s="726" t="str">
        <f t="shared" si="51"/>
        <v/>
      </c>
      <c r="Q179" s="708"/>
      <c r="R179" s="461"/>
      <c r="S179" s="462"/>
      <c r="T179" s="463"/>
      <c r="U179" s="743"/>
      <c r="V179" s="419" t="e">
        <f>IF(
OR(LEN(R179)&gt;0, LEN(#REF!)&gt;0, LEN(Q179)&gt;0,LEN(S179)&gt;1),
      IF(OR(LEN(M179)=0, LEN(Q179)=0),1,
          IF(OR(AND(LEN(#REF!)&gt;0, LEN(R179)&gt;0 ),LEN(R179)+LEN(#REF!)=0),0,1)
),
0)</f>
        <v>#REF!</v>
      </c>
      <c r="W179" s="419"/>
      <c r="X179" s="419"/>
      <c r="Y179" s="419" t="e">
        <f>IF(OR(LEN(AF179)&gt;0, LEN(#REF!)&gt;1),1, 0)</f>
        <v>#REF!</v>
      </c>
      <c r="Z179" s="419"/>
      <c r="AA179" s="426" t="str">
        <f t="shared" si="56"/>
        <v>G0</v>
      </c>
      <c r="AB179" s="427" t="str">
        <f t="shared" si="55"/>
        <v>Einbauküche</v>
      </c>
      <c r="AC179" s="244" t="str">
        <f t="shared" si="41"/>
        <v/>
      </c>
      <c r="AD179" s="244" t="str">
        <f t="shared" si="42"/>
        <v/>
      </c>
      <c r="AE179" s="143" t="str">
        <f t="shared" si="43"/>
        <v/>
      </c>
      <c r="AF179" s="139" t="str">
        <f t="shared" si="44"/>
        <v/>
      </c>
      <c r="AG179" s="140" t="str">
        <f t="shared" si="45"/>
        <v/>
      </c>
      <c r="AH179" s="140" t="str">
        <f t="shared" si="48"/>
        <v/>
      </c>
      <c r="AI179" s="140" t="str">
        <f t="shared" si="46"/>
        <v/>
      </c>
      <c r="AJ179" s="474"/>
      <c r="AK179" s="756"/>
      <c r="AL179" s="751"/>
      <c r="AM179" s="419" t="e">
        <f t="shared" si="54"/>
        <v>#REF!</v>
      </c>
      <c r="AN179" s="419"/>
      <c r="AO179" s="419"/>
      <c r="AP179" s="419"/>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row>
    <row r="180" spans="1:88" s="221" customFormat="1" ht="13.8" hidden="1">
      <c r="A180" s="221" t="b">
        <f t="shared" si="52"/>
        <v>0</v>
      </c>
      <c r="B180" s="221" t="str">
        <f t="shared" si="49"/>
        <v/>
      </c>
      <c r="C180" s="221" t="str">
        <f>IF(ISNA(LEN(VLOOKUP(H180,B9:B468,1,FALSE)) &gt; 0),"",LEN(VLOOKUP(H180,B9:B468,1,FALSE)) &gt; 0)</f>
        <v/>
      </c>
      <c r="D180" s="221" t="str">
        <f t="shared" si="50"/>
        <v/>
      </c>
      <c r="E180" s="221" t="b">
        <f>IF(ISNA(VLOOKUP(H180,D9:D468,1,FALSE)=H180),FALSE,TRUE)</f>
        <v>0</v>
      </c>
      <c r="F180" s="221">
        <f t="shared" si="53"/>
        <v>0</v>
      </c>
      <c r="G180" s="418"/>
      <c r="H180" s="627" t="s">
        <v>180</v>
      </c>
      <c r="I180" s="603" t="str">
        <f>VLOOKUP(H180,LNG_EBKP!$S$11:$U$733,2)</f>
        <v>Innerer Fensterausbau</v>
      </c>
      <c r="J180" s="602" t="str">
        <f>VLOOKUP(H180,LNG_EBKP!$S$11:$U$733,3)</f>
        <v>Fenstersimse, Vorhangbretter und dgl.</v>
      </c>
      <c r="K180" s="344"/>
      <c r="L180" s="344"/>
      <c r="M180" s="345"/>
      <c r="N180" s="546"/>
      <c r="O180" s="527">
        <v>45</v>
      </c>
      <c r="P180" s="726" t="str">
        <f t="shared" si="51"/>
        <v/>
      </c>
      <c r="Q180" s="708"/>
      <c r="R180" s="461"/>
      <c r="S180" s="462"/>
      <c r="T180" s="463"/>
      <c r="U180" s="743"/>
      <c r="V180" s="419" t="e">
        <f>IF(
OR(LEN(R180)&gt;0, LEN(#REF!)&gt;0, LEN(Q180)&gt;0,LEN(S180)&gt;1),
      IF(OR(LEN(M180)=0, LEN(Q180)=0),1,
          IF(OR(AND(LEN(#REF!)&gt;0, LEN(R180)&gt;0 ),LEN(R180)+LEN(#REF!)=0),0,1)
),
0)</f>
        <v>#REF!</v>
      </c>
      <c r="W180" s="419"/>
      <c r="X180" s="419"/>
      <c r="Y180" s="419" t="e">
        <f>IF(OR(LEN(AF180)&gt;0, LEN(#REF!)&gt;1),1, 0)</f>
        <v>#REF!</v>
      </c>
      <c r="Z180" s="419"/>
      <c r="AA180" s="426" t="str">
        <f t="shared" si="56"/>
        <v>G0</v>
      </c>
      <c r="AB180" s="427" t="str">
        <f t="shared" si="55"/>
        <v>Innerer Fensterausbau</v>
      </c>
      <c r="AC180" s="244" t="str">
        <f t="shared" si="41"/>
        <v/>
      </c>
      <c r="AD180" s="244" t="str">
        <f t="shared" si="42"/>
        <v/>
      </c>
      <c r="AE180" s="143" t="str">
        <f t="shared" si="43"/>
        <v/>
      </c>
      <c r="AF180" s="139" t="str">
        <f t="shared" si="44"/>
        <v/>
      </c>
      <c r="AG180" s="140" t="str">
        <f t="shared" si="45"/>
        <v/>
      </c>
      <c r="AH180" s="140" t="str">
        <f t="shared" si="48"/>
        <v/>
      </c>
      <c r="AI180" s="140" t="str">
        <f t="shared" si="46"/>
        <v/>
      </c>
      <c r="AJ180" s="474"/>
      <c r="AK180" s="756"/>
      <c r="AL180" s="751"/>
      <c r="AM180" s="419" t="e">
        <f t="shared" si="54"/>
        <v>#REF!</v>
      </c>
      <c r="AN180" s="419"/>
      <c r="AO180" s="419"/>
      <c r="AP180" s="419"/>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row>
    <row r="181" spans="1:88" s="221" customFormat="1" ht="41.4" hidden="1">
      <c r="A181" s="221" t="b">
        <f t="shared" si="52"/>
        <v>0</v>
      </c>
      <c r="B181" s="221" t="str">
        <f t="shared" si="49"/>
        <v/>
      </c>
      <c r="C181" s="221" t="str">
        <f>IF(ISNA(LEN(VLOOKUP(H181,B9:B468,1,FALSE)) &gt; 0),"",LEN(VLOOKUP(H181,B9:B468,1,FALSE)) &gt; 0)</f>
        <v/>
      </c>
      <c r="D181" s="221" t="str">
        <f t="shared" si="50"/>
        <v/>
      </c>
      <c r="E181" s="221" t="b">
        <f>IF(ISNA(VLOOKUP(H181,D9:D468,1,FALSE)=H181),FALSE,TRUE)</f>
        <v>0</v>
      </c>
      <c r="F181" s="221">
        <f t="shared" si="53"/>
        <v>0</v>
      </c>
      <c r="G181" s="418"/>
      <c r="H181" s="627" t="s">
        <v>181</v>
      </c>
      <c r="I181" s="603" t="str">
        <f>VLOOKUP(H181,LNG_EBKP!$S$11:$U$733,2)</f>
        <v>Innerer Abschluss</v>
      </c>
      <c r="J181" s="602" t="str">
        <f>VLOOKUP(H181,LNG_EBKP!$S$11:$U$733,3)</f>
        <v>Innere Verdunkelung und Blendschutz, einschliesslich Antriebe
Hinweis: Sonnenschutz, Wetterschutz (E03.04)</v>
      </c>
      <c r="K181" s="344"/>
      <c r="L181" s="344"/>
      <c r="M181" s="345"/>
      <c r="N181" s="546"/>
      <c r="O181" s="527">
        <v>45</v>
      </c>
      <c r="P181" s="726" t="str">
        <f t="shared" si="51"/>
        <v/>
      </c>
      <c r="Q181" s="708"/>
      <c r="R181" s="461"/>
      <c r="S181" s="462"/>
      <c r="T181" s="463"/>
      <c r="U181" s="743"/>
      <c r="V181" s="419" t="e">
        <f>IF(
OR(LEN(R181)&gt;0, LEN(#REF!)&gt;0, LEN(Q181)&gt;0,LEN(S181)&gt;1),
      IF(OR(LEN(M181)=0, LEN(Q181)=0),1,
          IF(OR(AND(LEN(#REF!)&gt;0, LEN(R181)&gt;0 ),LEN(R181)+LEN(#REF!)=0),0,1)
),
0)</f>
        <v>#REF!</v>
      </c>
      <c r="W181" s="419"/>
      <c r="X181" s="419"/>
      <c r="Y181" s="419" t="e">
        <f>IF(OR(LEN(AF181)&gt;0, LEN(#REF!)&gt;1),1, 0)</f>
        <v>#REF!</v>
      </c>
      <c r="Z181" s="419"/>
      <c r="AA181" s="426" t="str">
        <f t="shared" si="56"/>
        <v>G0</v>
      </c>
      <c r="AB181" s="427" t="str">
        <f t="shared" si="55"/>
        <v>Innerer Abschluss</v>
      </c>
      <c r="AC181" s="244" t="str">
        <f t="shared" si="41"/>
        <v/>
      </c>
      <c r="AD181" s="244" t="str">
        <f t="shared" si="42"/>
        <v/>
      </c>
      <c r="AE181" s="143" t="str">
        <f t="shared" si="43"/>
        <v/>
      </c>
      <c r="AF181" s="139" t="str">
        <f t="shared" si="44"/>
        <v/>
      </c>
      <c r="AG181" s="140" t="str">
        <f t="shared" si="45"/>
        <v/>
      </c>
      <c r="AH181" s="140" t="str">
        <f t="shared" si="48"/>
        <v/>
      </c>
      <c r="AI181" s="140" t="str">
        <f t="shared" si="46"/>
        <v/>
      </c>
      <c r="AJ181" s="474"/>
      <c r="AK181" s="756"/>
      <c r="AL181" s="751"/>
      <c r="AM181" s="419" t="e">
        <f t="shared" si="54"/>
        <v>#REF!</v>
      </c>
      <c r="AN181" s="419"/>
      <c r="AO181" s="419"/>
      <c r="AP181" s="419"/>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row>
    <row r="182" spans="1:88" s="221" customFormat="1" ht="13.8" hidden="1">
      <c r="A182" s="221" t="b">
        <f t="shared" si="52"/>
        <v>0</v>
      </c>
      <c r="B182" s="221" t="str">
        <f t="shared" si="49"/>
        <v/>
      </c>
      <c r="C182" s="221" t="str">
        <f>IF(ISNA(LEN(VLOOKUP(H182,B9:B468,1,FALSE)) &gt; 0),"",LEN(VLOOKUP(H182,B9:B468,1,FALSE)) &gt; 0)</f>
        <v/>
      </c>
      <c r="D182" s="221" t="str">
        <f t="shared" si="50"/>
        <v/>
      </c>
      <c r="E182" s="221" t="b">
        <f>IF(ISNA(VLOOKUP(H182,D9:D468,1,FALSE)=H182),FALSE,TRUE)</f>
        <v>0</v>
      </c>
      <c r="F182" s="221">
        <f t="shared" si="53"/>
        <v>0</v>
      </c>
      <c r="G182" s="418"/>
      <c r="H182" s="627" t="s">
        <v>182</v>
      </c>
      <c r="I182" s="603" t="str">
        <f>VLOOKUP(H182,LNG_EBKP!$S$11:$U$733,2)</f>
        <v>Absturz-, Anprallschutzeinrichtung</v>
      </c>
      <c r="J182" s="602" t="str">
        <f>VLOOKUP(H182,LNG_EBKP!$S$11:$U$733,3)</f>
        <v>Geländer, Handläufe, Rammschutz</v>
      </c>
      <c r="K182" s="344"/>
      <c r="L182" s="344"/>
      <c r="M182" s="345"/>
      <c r="N182" s="546"/>
      <c r="O182" s="527">
        <v>45</v>
      </c>
      <c r="P182" s="726" t="str">
        <f t="shared" si="51"/>
        <v/>
      </c>
      <c r="Q182" s="708"/>
      <c r="R182" s="461"/>
      <c r="S182" s="462"/>
      <c r="T182" s="463"/>
      <c r="U182" s="743"/>
      <c r="V182" s="419" t="e">
        <f>IF(
OR(LEN(R182)&gt;0, LEN(#REF!)&gt;0, LEN(Q182)&gt;0,LEN(S182)&gt;1),
      IF(OR(LEN(M182)=0, LEN(Q182)=0),1,
          IF(OR(AND(LEN(#REF!)&gt;0, LEN(R182)&gt;0 ),LEN(R182)+LEN(#REF!)=0),0,1)
),
0)</f>
        <v>#REF!</v>
      </c>
      <c r="W182" s="419"/>
      <c r="X182" s="419"/>
      <c r="Y182" s="419" t="e">
        <f>IF(OR(LEN(AF182)&gt;0, LEN(#REF!)&gt;1),1, 0)</f>
        <v>#REF!</v>
      </c>
      <c r="Z182" s="419"/>
      <c r="AA182" s="426" t="str">
        <f t="shared" si="56"/>
        <v>G0</v>
      </c>
      <c r="AB182" s="427" t="str">
        <f t="shared" si="55"/>
        <v>Absturz-, Anprallschutzeinrichtung</v>
      </c>
      <c r="AC182" s="244" t="str">
        <f t="shared" si="41"/>
        <v/>
      </c>
      <c r="AD182" s="244" t="str">
        <f t="shared" si="42"/>
        <v/>
      </c>
      <c r="AE182" s="143" t="str">
        <f t="shared" si="43"/>
        <v/>
      </c>
      <c r="AF182" s="139" t="str">
        <f t="shared" si="44"/>
        <v/>
      </c>
      <c r="AG182" s="140" t="str">
        <f t="shared" si="45"/>
        <v/>
      </c>
      <c r="AH182" s="140" t="str">
        <f t="shared" si="48"/>
        <v/>
      </c>
      <c r="AI182" s="140" t="str">
        <f t="shared" si="46"/>
        <v/>
      </c>
      <c r="AJ182" s="474"/>
      <c r="AK182" s="756"/>
      <c r="AL182" s="751"/>
      <c r="AM182" s="419" t="e">
        <f t="shared" si="54"/>
        <v>#REF!</v>
      </c>
      <c r="AN182" s="419"/>
      <c r="AO182" s="419"/>
      <c r="AP182" s="419"/>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row>
    <row r="183" spans="1:88" s="221" customFormat="1" ht="41.4" hidden="1">
      <c r="A183" s="221" t="b">
        <f t="shared" si="52"/>
        <v>0</v>
      </c>
      <c r="B183" s="221" t="str">
        <f t="shared" si="49"/>
        <v/>
      </c>
      <c r="C183" s="221" t="str">
        <f>IF(ISNA(LEN(VLOOKUP(H183,B9:B468,1,FALSE)) &gt; 0),"",LEN(VLOOKUP(H183,B9:B468,1,FALSE)) &gt; 0)</f>
        <v/>
      </c>
      <c r="D183" s="221" t="str">
        <f t="shared" si="50"/>
        <v/>
      </c>
      <c r="E183" s="221" t="b">
        <f>IF(ISNA(VLOOKUP(H183,D9:D468,1,FALSE)=H183),FALSE,TRUE)</f>
        <v>0</v>
      </c>
      <c r="F183" s="221">
        <f t="shared" si="53"/>
        <v>0</v>
      </c>
      <c r="G183" s="418"/>
      <c r="H183" s="627" t="s">
        <v>183</v>
      </c>
      <c r="I183" s="603" t="str">
        <f>VLOOKUP(H183,LNG_EBKP!$S$11:$U$733,2)</f>
        <v>Sonderbauteil</v>
      </c>
      <c r="J183" s="602" t="str">
        <f>VLOOKUP(H183,LNG_EBKP!$S$11:$U$733,3)</f>
        <v>Fest im Gebäude eingebaute Sonderbauteile wie Cheminées, Pflanztröge und dgl.
Hinweis: Wärmeerzeugung (D05.02)</v>
      </c>
      <c r="K183" s="344"/>
      <c r="L183" s="344"/>
      <c r="M183" s="345"/>
      <c r="N183" s="546"/>
      <c r="O183" s="527">
        <v>45</v>
      </c>
      <c r="P183" s="726" t="str">
        <f t="shared" si="51"/>
        <v/>
      </c>
      <c r="Q183" s="708"/>
      <c r="R183" s="461"/>
      <c r="S183" s="462"/>
      <c r="T183" s="463"/>
      <c r="U183" s="743"/>
      <c r="V183" s="419" t="e">
        <f>IF(
OR(LEN(R183)&gt;0, LEN(#REF!)&gt;0, LEN(Q183)&gt;0,LEN(S183)&gt;1),
      IF(OR(LEN(M183)=0, LEN(Q183)=0),1,
          IF(OR(AND(LEN(#REF!)&gt;0, LEN(R183)&gt;0 ),LEN(R183)+LEN(#REF!)=0),0,1)
),
0)</f>
        <v>#REF!</v>
      </c>
      <c r="W183" s="419"/>
      <c r="X183" s="419"/>
      <c r="Y183" s="419" t="e">
        <f>IF(OR(LEN(AF183)&gt;0, LEN(#REF!)&gt;1),1, 0)</f>
        <v>#REF!</v>
      </c>
      <c r="Z183" s="419"/>
      <c r="AA183" s="426" t="str">
        <f t="shared" si="56"/>
        <v>G0</v>
      </c>
      <c r="AB183" s="427" t="str">
        <f t="shared" si="55"/>
        <v>Sonderbauteil</v>
      </c>
      <c r="AC183" s="244" t="str">
        <f t="shared" si="41"/>
        <v/>
      </c>
      <c r="AD183" s="244" t="str">
        <f t="shared" si="42"/>
        <v/>
      </c>
      <c r="AE183" s="143" t="str">
        <f t="shared" si="43"/>
        <v/>
      </c>
      <c r="AF183" s="139" t="str">
        <f t="shared" si="44"/>
        <v/>
      </c>
      <c r="AG183" s="140" t="str">
        <f t="shared" si="45"/>
        <v/>
      </c>
      <c r="AH183" s="140" t="str">
        <f t="shared" si="48"/>
        <v/>
      </c>
      <c r="AI183" s="140" t="str">
        <f t="shared" si="46"/>
        <v/>
      </c>
      <c r="AJ183" s="474"/>
      <c r="AK183" s="756"/>
      <c r="AL183" s="751"/>
      <c r="AM183" s="419" t="e">
        <f t="shared" si="54"/>
        <v>#REF!</v>
      </c>
      <c r="AN183" s="419"/>
      <c r="AO183" s="419"/>
      <c r="AP183" s="419"/>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row>
    <row r="184" spans="1:88" s="221" customFormat="1" ht="27.6" hidden="1">
      <c r="A184" s="221" t="b">
        <f t="shared" si="52"/>
        <v>0</v>
      </c>
      <c r="B184" s="221" t="str">
        <f t="shared" si="49"/>
        <v/>
      </c>
      <c r="C184" s="221" t="str">
        <f>IF(ISNA(LEN(VLOOKUP(H184,B9:B468,1,FALSE)) &gt; 0),"",LEN(VLOOKUP(H184,B9:B468,1,FALSE)) &gt; 0)</f>
        <v/>
      </c>
      <c r="D184" s="221" t="str">
        <f t="shared" si="50"/>
        <v/>
      </c>
      <c r="E184" s="221" t="b">
        <f>IF(ISNA(VLOOKUP(H184,D9:D468,1,FALSE)=H184),FALSE,TRUE)</f>
        <v>0</v>
      </c>
      <c r="F184" s="221">
        <f t="shared" si="53"/>
        <v>0</v>
      </c>
      <c r="G184" s="418"/>
      <c r="H184" s="627" t="s">
        <v>184</v>
      </c>
      <c r="I184" s="603" t="str">
        <f>VLOOKUP(H184,LNG_EBKP!$S$11:$U$733,2)</f>
        <v>Kleinbauteil, Schutzraumeinrichtung</v>
      </c>
      <c r="J184" s="602" t="str">
        <f>VLOOKUP(H184,LNG_EBKP!$S$11:$U$733,3)</f>
        <v>Briefkästen, Pneuschränke, Wäschehängen und dgl. sowie Schutzraumbauteile und -einrichtungen</v>
      </c>
      <c r="K184" s="344"/>
      <c r="L184" s="344"/>
      <c r="M184" s="345"/>
      <c r="N184" s="546"/>
      <c r="O184" s="527">
        <v>45</v>
      </c>
      <c r="P184" s="726" t="str">
        <f t="shared" si="51"/>
        <v/>
      </c>
      <c r="Q184" s="708"/>
      <c r="R184" s="461"/>
      <c r="S184" s="462"/>
      <c r="T184" s="463"/>
      <c r="U184" s="743"/>
      <c r="V184" s="419" t="e">
        <f>IF(
OR(LEN(R184)&gt;0, LEN(#REF!)&gt;0, LEN(Q184)&gt;0,LEN(S184)&gt;1),
      IF(OR(LEN(M184)=0, LEN(Q184)=0),1,
          IF(OR(AND(LEN(#REF!)&gt;0, LEN(R184)&gt;0 ),LEN(R184)+LEN(#REF!)=0),0,1)
),
0)</f>
        <v>#REF!</v>
      </c>
      <c r="W184" s="419"/>
      <c r="X184" s="419"/>
      <c r="Y184" s="419" t="e">
        <f>IF(OR(LEN(AF184)&gt;0, LEN(#REF!)&gt;1),1, 0)</f>
        <v>#REF!</v>
      </c>
      <c r="Z184" s="419"/>
      <c r="AA184" s="426" t="str">
        <f t="shared" si="56"/>
        <v>G0</v>
      </c>
      <c r="AB184" s="427" t="str">
        <f t="shared" si="55"/>
        <v>Kleinbauteil, Schutzraumeinrichtung</v>
      </c>
      <c r="AC184" s="244" t="str">
        <f t="shared" si="41"/>
        <v/>
      </c>
      <c r="AD184" s="244" t="str">
        <f t="shared" si="42"/>
        <v/>
      </c>
      <c r="AE184" s="143" t="str">
        <f t="shared" si="43"/>
        <v/>
      </c>
      <c r="AF184" s="139" t="str">
        <f t="shared" si="44"/>
        <v/>
      </c>
      <c r="AG184" s="140" t="str">
        <f t="shared" si="45"/>
        <v/>
      </c>
      <c r="AH184" s="140" t="str">
        <f t="shared" si="48"/>
        <v/>
      </c>
      <c r="AI184" s="140" t="str">
        <f t="shared" si="46"/>
        <v/>
      </c>
      <c r="AJ184" s="474"/>
      <c r="AK184" s="756"/>
      <c r="AL184" s="751"/>
      <c r="AM184" s="419" t="e">
        <f t="shared" si="54"/>
        <v>#REF!</v>
      </c>
      <c r="AN184" s="419"/>
      <c r="AO184" s="419"/>
      <c r="AP184" s="419"/>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row>
    <row r="185" spans="1:88" s="221" customFormat="1" ht="55.2" hidden="1">
      <c r="A185" s="221" t="b">
        <f t="shared" si="52"/>
        <v>0</v>
      </c>
      <c r="B185" s="221" t="str">
        <f t="shared" si="49"/>
        <v/>
      </c>
      <c r="C185" s="221" t="str">
        <f>IF(ISNA(LEN(VLOOKUP(H185,B9:B468,1,FALSE)) &gt; 0),"",LEN(VLOOKUP(H185,B9:B468,1,FALSE)) &gt; 0)</f>
        <v/>
      </c>
      <c r="D185" s="221" t="str">
        <f t="shared" si="50"/>
        <v/>
      </c>
      <c r="E185" s="221" t="b">
        <f>IF(ISNA(VLOOKUP(H185,D9:D468,1,FALSE)=H185),FALSE,TRUE)</f>
        <v>0</v>
      </c>
      <c r="F185" s="221">
        <f t="shared" si="53"/>
        <v>0</v>
      </c>
      <c r="G185" s="418"/>
      <c r="H185" s="626" t="s">
        <v>185</v>
      </c>
      <c r="I185" s="601" t="str">
        <f>VLOOKUP(H185,LNG_EBKP!$S$11:$U$733,2)</f>
        <v>Ergänzende Leistung zu Ausbau</v>
      </c>
      <c r="J185" s="602" t="str">
        <f>VLOOKUP(H185,LNG_EBKP!$S$11:$U$733,3)</f>
        <v>Nachträgliches Erstellen und Schliessen von Durchbrüchen und Schlitzen in Bauteilen des Ausbaus sowie Abschottungen und Reinigung
Hinweis: Ergänzende Leistung zu Konstruktion (C05)</v>
      </c>
      <c r="K185" s="344"/>
      <c r="L185" s="344"/>
      <c r="M185" s="345"/>
      <c r="N185" s="546"/>
      <c r="O185" s="527">
        <v>45</v>
      </c>
      <c r="P185" s="726" t="str">
        <f t="shared" si="51"/>
        <v/>
      </c>
      <c r="Q185" s="708"/>
      <c r="R185" s="461"/>
      <c r="S185" s="462"/>
      <c r="T185" s="463"/>
      <c r="U185" s="743"/>
      <c r="V185" s="419" t="e">
        <f>IF(
OR(LEN(R185)&gt;0, LEN(#REF!)&gt;0, LEN(Q185)&gt;0,LEN(S185)&gt;1),
      IF(OR(LEN(M185)=0, LEN(Q185)=0),1,
          IF(OR(AND(LEN(#REF!)&gt;0, LEN(R185)&gt;0 ),LEN(R185)+LEN(#REF!)=0),0,1)
),
0)</f>
        <v>#REF!</v>
      </c>
      <c r="W185" s="419"/>
      <c r="X185" s="419"/>
      <c r="Y185" s="419" t="e">
        <f>IF(OR(LEN(AF185)&gt;0, LEN(#REF!)&gt;1),1, 0)</f>
        <v>#REF!</v>
      </c>
      <c r="Z185" s="419"/>
      <c r="AA185" s="426" t="str">
        <f t="shared" si="56"/>
        <v>G0</v>
      </c>
      <c r="AB185" s="427" t="str">
        <f t="shared" si="55"/>
        <v>Ergänzende Leistung zu Ausbau</v>
      </c>
      <c r="AC185" s="244" t="str">
        <f t="shared" si="41"/>
        <v/>
      </c>
      <c r="AD185" s="244" t="str">
        <f t="shared" si="42"/>
        <v/>
      </c>
      <c r="AE185" s="143" t="str">
        <f t="shared" si="43"/>
        <v/>
      </c>
      <c r="AF185" s="139" t="str">
        <f t="shared" si="44"/>
        <v/>
      </c>
      <c r="AG185" s="140" t="str">
        <f t="shared" si="45"/>
        <v/>
      </c>
      <c r="AH185" s="140" t="str">
        <f t="shared" si="48"/>
        <v/>
      </c>
      <c r="AI185" s="140" t="str">
        <f t="shared" si="46"/>
        <v/>
      </c>
      <c r="AJ185" s="474"/>
      <c r="AK185" s="756"/>
      <c r="AL185" s="751"/>
      <c r="AM185" s="419" t="e">
        <f t="shared" si="54"/>
        <v>#REF!</v>
      </c>
      <c r="AN185" s="419"/>
      <c r="AO185" s="419"/>
      <c r="AP185" s="419"/>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row>
    <row r="186" spans="1:88" s="221" customFormat="1" ht="55.2" hidden="1">
      <c r="A186" s="221" t="b">
        <f t="shared" si="52"/>
        <v>0</v>
      </c>
      <c r="B186" s="221" t="str">
        <f t="shared" si="49"/>
        <v/>
      </c>
      <c r="C186" s="221" t="str">
        <f>IF(ISNA(LEN(VLOOKUP(H186,B9:B468,1,FALSE)) &gt; 0),"",LEN(VLOOKUP(H186,B9:B468,1,FALSE)) &gt; 0)</f>
        <v/>
      </c>
      <c r="D186" s="221" t="str">
        <f t="shared" si="50"/>
        <v/>
      </c>
      <c r="E186" s="221" t="b">
        <f>IF(ISNA(VLOOKUP(H186,D9:D468,1,FALSE)=H186),FALSE,TRUE)</f>
        <v>0</v>
      </c>
      <c r="F186" s="221">
        <f t="shared" si="53"/>
        <v>0</v>
      </c>
      <c r="G186" s="418"/>
      <c r="H186" s="627" t="s">
        <v>186</v>
      </c>
      <c r="I186" s="603" t="str">
        <f>VLOOKUP(H186,LNG_EBKP!$S$11:$U$733,2)</f>
        <v>Durchbruch, Schlitz zu Ausbau</v>
      </c>
      <c r="J186" s="602" t="str">
        <f>VLOOKUP(H186,LNG_EBKP!$S$11:$U$733,3)</f>
        <v>Nachträgliches Erstellen und Schliessen von Durchbrüchen und Schlitzen in Bauteilen zu Ausbau
Hinweis: Durchbruch, Schlitz zu Konstruktion (C05.01)</v>
      </c>
      <c r="K186" s="348"/>
      <c r="L186" s="344"/>
      <c r="M186" s="345"/>
      <c r="N186" s="546"/>
      <c r="O186" s="527">
        <v>45</v>
      </c>
      <c r="P186" s="726" t="str">
        <f t="shared" si="51"/>
        <v/>
      </c>
      <c r="Q186" s="708"/>
      <c r="R186" s="461"/>
      <c r="S186" s="462"/>
      <c r="T186" s="463"/>
      <c r="U186" s="743"/>
      <c r="V186" s="419" t="e">
        <f>IF(
OR(LEN(R186)&gt;0, LEN(#REF!)&gt;0, LEN(Q186)&gt;0,LEN(S186)&gt;1),
      IF(OR(LEN(M186)=0, LEN(Q186)=0),1,
          IF(OR(AND(LEN(#REF!)&gt;0, LEN(R186)&gt;0 ),LEN(R186)+LEN(#REF!)=0),0,1)
),
0)</f>
        <v>#REF!</v>
      </c>
      <c r="W186" s="419"/>
      <c r="X186" s="419"/>
      <c r="Y186" s="419" t="e">
        <f>IF(OR(LEN(AF186)&gt;0, LEN(#REF!)&gt;1),1, 0)</f>
        <v>#REF!</v>
      </c>
      <c r="Z186" s="419"/>
      <c r="AA186" s="426" t="str">
        <f t="shared" si="56"/>
        <v>G0</v>
      </c>
      <c r="AB186" s="427" t="str">
        <f t="shared" si="55"/>
        <v>Durchbruch, Schlitz zu Ausbau</v>
      </c>
      <c r="AC186" s="244" t="str">
        <f t="shared" si="41"/>
        <v/>
      </c>
      <c r="AD186" s="244" t="str">
        <f t="shared" si="42"/>
        <v/>
      </c>
      <c r="AE186" s="143" t="str">
        <f t="shared" si="43"/>
        <v/>
      </c>
      <c r="AF186" s="139" t="str">
        <f t="shared" si="44"/>
        <v/>
      </c>
      <c r="AG186" s="140" t="str">
        <f t="shared" si="45"/>
        <v/>
      </c>
      <c r="AH186" s="140" t="str">
        <f t="shared" si="48"/>
        <v/>
      </c>
      <c r="AI186" s="140" t="str">
        <f t="shared" si="46"/>
        <v/>
      </c>
      <c r="AJ186" s="474"/>
      <c r="AK186" s="756"/>
      <c r="AL186" s="751"/>
      <c r="AM186" s="419" t="e">
        <f t="shared" si="54"/>
        <v>#REF!</v>
      </c>
      <c r="AN186" s="419"/>
      <c r="AO186" s="419"/>
      <c r="AP186" s="419"/>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row>
    <row r="187" spans="1:88" s="221" customFormat="1" ht="27.6" hidden="1">
      <c r="A187" s="221" t="b">
        <f t="shared" si="52"/>
        <v>0</v>
      </c>
      <c r="B187" s="221" t="str">
        <f t="shared" si="49"/>
        <v/>
      </c>
      <c r="C187" s="221" t="str">
        <f>IF(ISNA(LEN(VLOOKUP(H187,B9:B468,1,FALSE)) &gt; 0),"",LEN(VLOOKUP(H187,B9:B468,1,FALSE)) &gt; 0)</f>
        <v/>
      </c>
      <c r="D187" s="221" t="str">
        <f t="shared" si="50"/>
        <v/>
      </c>
      <c r="E187" s="221" t="b">
        <f>IF(ISNA(VLOOKUP(H187,D9:D468,1,FALSE)=H187),FALSE,TRUE)</f>
        <v>0</v>
      </c>
      <c r="F187" s="221">
        <f t="shared" si="53"/>
        <v>0</v>
      </c>
      <c r="G187" s="418"/>
      <c r="H187" s="627" t="s">
        <v>187</v>
      </c>
      <c r="I187" s="603" t="str">
        <f>VLOOKUP(H187,LNG_EBKP!$S$11:$U$733,2)</f>
        <v>Abschottung</v>
      </c>
      <c r="J187" s="610" t="str">
        <f>VLOOKUP(H187,LNG_EBKP!$S$11:$U$733,3)</f>
        <v>Vertikale oder horizontale Brandabschottungen, Schallabschottungen und dgl.</v>
      </c>
      <c r="K187" s="344"/>
      <c r="L187" s="577"/>
      <c r="M187" s="345"/>
      <c r="N187" s="546"/>
      <c r="O187" s="527">
        <v>45</v>
      </c>
      <c r="P187" s="726" t="str">
        <f t="shared" si="51"/>
        <v/>
      </c>
      <c r="Q187" s="708"/>
      <c r="R187" s="461"/>
      <c r="S187" s="462"/>
      <c r="T187" s="463"/>
      <c r="U187" s="743"/>
      <c r="V187" s="419" t="e">
        <f>IF(
OR(LEN(R187)&gt;0, LEN(#REF!)&gt;0, LEN(Q187)&gt;0,LEN(S187)&gt;1),
      IF(OR(LEN(M187)=0, LEN(Q187)=0),1,
          IF(OR(AND(LEN(#REF!)&gt;0, LEN(R187)&gt;0 ),LEN(R187)+LEN(#REF!)=0),0,1)
),
0)</f>
        <v>#REF!</v>
      </c>
      <c r="W187" s="419"/>
      <c r="X187" s="419"/>
      <c r="Y187" s="419" t="e">
        <f>IF(OR(LEN(AF187)&gt;0, LEN(#REF!)&gt;1),1, 0)</f>
        <v>#REF!</v>
      </c>
      <c r="Z187" s="419"/>
      <c r="AA187" s="426" t="str">
        <f t="shared" si="56"/>
        <v>G0</v>
      </c>
      <c r="AB187" s="427" t="str">
        <f t="shared" si="55"/>
        <v>Abschottung</v>
      </c>
      <c r="AC187" s="244" t="str">
        <f t="shared" si="41"/>
        <v/>
      </c>
      <c r="AD187" s="244" t="str">
        <f t="shared" si="42"/>
        <v/>
      </c>
      <c r="AE187" s="143" t="str">
        <f t="shared" si="43"/>
        <v/>
      </c>
      <c r="AF187" s="139" t="str">
        <f t="shared" si="44"/>
        <v/>
      </c>
      <c r="AG187" s="140" t="str">
        <f t="shared" si="45"/>
        <v/>
      </c>
      <c r="AH187" s="140" t="str">
        <f t="shared" si="48"/>
        <v/>
      </c>
      <c r="AI187" s="140" t="str">
        <f t="shared" si="46"/>
        <v/>
      </c>
      <c r="AJ187" s="474"/>
      <c r="AK187" s="756"/>
      <c r="AL187" s="751"/>
      <c r="AM187" s="419" t="e">
        <f t="shared" si="54"/>
        <v>#REF!</v>
      </c>
      <c r="AN187" s="419"/>
      <c r="AO187" s="419"/>
      <c r="AP187" s="419"/>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row>
    <row r="188" spans="1:88" s="221" customFormat="1" ht="27.6" hidden="1">
      <c r="G188" s="418"/>
      <c r="H188" s="627" t="s">
        <v>188</v>
      </c>
      <c r="I188" s="603" t="str">
        <f>VLOOKUP(H188,LNG_EBKP!$S$11:$U$733,2)</f>
        <v>Reinigung</v>
      </c>
      <c r="J188" s="610" t="str">
        <f>VLOOKUP(H188,LNG_EBKP!$S$11:$U$733,3)</f>
        <v xml:space="preserve">Bau- und Endreinigung, Kanalisationsspülung und dgl. </v>
      </c>
      <c r="K188" s="344"/>
      <c r="L188" s="577"/>
      <c r="M188" s="345"/>
      <c r="N188" s="546"/>
      <c r="O188" s="527">
        <v>45</v>
      </c>
      <c r="P188" s="726" t="str">
        <f t="shared" si="51"/>
        <v/>
      </c>
      <c r="Q188" s="708"/>
      <c r="R188" s="461"/>
      <c r="S188" s="462"/>
      <c r="T188" s="463"/>
      <c r="U188" s="743"/>
      <c r="V188" s="419"/>
      <c r="W188" s="419"/>
      <c r="X188" s="419"/>
      <c r="Y188" s="419"/>
      <c r="Z188" s="419"/>
      <c r="AA188" s="426"/>
      <c r="AB188" s="427"/>
      <c r="AC188" s="244" t="str">
        <f t="shared" si="41"/>
        <v/>
      </c>
      <c r="AD188" s="244" t="str">
        <f t="shared" si="42"/>
        <v/>
      </c>
      <c r="AE188" s="143" t="str">
        <f t="shared" si="43"/>
        <v/>
      </c>
      <c r="AF188" s="139" t="str">
        <f t="shared" si="44"/>
        <v/>
      </c>
      <c r="AG188" s="140" t="str">
        <f t="shared" si="45"/>
        <v/>
      </c>
      <c r="AH188" s="140" t="str">
        <f t="shared" si="48"/>
        <v/>
      </c>
      <c r="AI188" s="140" t="str">
        <f t="shared" si="46"/>
        <v/>
      </c>
      <c r="AJ188" s="474"/>
      <c r="AK188" s="756"/>
      <c r="AL188" s="751"/>
      <c r="AM188" s="419"/>
      <c r="AN188" s="419"/>
      <c r="AO188" s="419"/>
      <c r="AP188" s="419"/>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row>
    <row r="189" spans="1:88" s="221" customFormat="1" ht="14.4" hidden="1" thickBot="1">
      <c r="G189" s="418"/>
      <c r="H189" s="627" t="s">
        <v>189</v>
      </c>
      <c r="I189" s="603" t="str">
        <f>VLOOKUP(H189,LNG_EBKP!$S$11:$U$733,2)</f>
        <v>Trocknung</v>
      </c>
      <c r="J189" s="602" t="str">
        <f>VLOOKUP(H189,LNG_EBKP!$S$11:$U$733,3)</f>
        <v xml:space="preserve">Bautrocknung, Bauheizung und dgl. </v>
      </c>
      <c r="K189" s="541"/>
      <c r="L189" s="346"/>
      <c r="M189" s="347"/>
      <c r="N189" s="546"/>
      <c r="O189" s="528">
        <v>45</v>
      </c>
      <c r="P189" s="728" t="str">
        <f t="shared" si="51"/>
        <v/>
      </c>
      <c r="Q189" s="710"/>
      <c r="R189" s="464"/>
      <c r="S189" s="465"/>
      <c r="T189" s="466"/>
      <c r="U189" s="744"/>
      <c r="V189" s="419"/>
      <c r="W189" s="419"/>
      <c r="X189" s="419"/>
      <c r="Y189" s="419"/>
      <c r="Z189" s="419"/>
      <c r="AA189" s="426"/>
      <c r="AB189" s="427"/>
      <c r="AC189" s="244" t="str">
        <f t="shared" si="41"/>
        <v/>
      </c>
      <c r="AD189" s="244" t="str">
        <f t="shared" si="42"/>
        <v/>
      </c>
      <c r="AE189" s="143" t="str">
        <f t="shared" si="43"/>
        <v/>
      </c>
      <c r="AF189" s="139" t="str">
        <f t="shared" si="44"/>
        <v/>
      </c>
      <c r="AG189" s="140" t="str">
        <f t="shared" si="45"/>
        <v/>
      </c>
      <c r="AH189" s="140" t="str">
        <f t="shared" si="48"/>
        <v/>
      </c>
      <c r="AI189" s="140" t="str">
        <f t="shared" si="46"/>
        <v/>
      </c>
      <c r="AJ189" s="474"/>
      <c r="AK189" s="756"/>
      <c r="AL189" s="751"/>
      <c r="AM189" s="419"/>
      <c r="AN189" s="419"/>
      <c r="AO189" s="419"/>
      <c r="AP189" s="419"/>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row>
    <row r="190" spans="1:88" s="6" customFormat="1" ht="13.8" hidden="1">
      <c r="A190" s="6" t="b">
        <f t="shared" si="52"/>
        <v>0</v>
      </c>
      <c r="B190" s="6" t="str">
        <f t="shared" si="49"/>
        <v/>
      </c>
      <c r="C190" s="6" t="str">
        <f>IF(ISNA(LEN(VLOOKUP(H190,B9:B468,1,FALSE)) &gt; 0),"",LEN(VLOOKUP(H190,B9:B468,1,FALSE)) &gt; 0)</f>
        <v/>
      </c>
      <c r="D190" s="6" t="str">
        <f t="shared" si="50"/>
        <v/>
      </c>
      <c r="E190" s="6" t="b">
        <f>IF(ISNA(VLOOKUP(H190,D9:D468,1,FALSE)=H190),FALSE,TRUE)</f>
        <v>0</v>
      </c>
      <c r="F190" s="6">
        <f t="shared" si="53"/>
        <v>0</v>
      </c>
      <c r="G190" s="418"/>
      <c r="H190" s="625" t="s">
        <v>190</v>
      </c>
      <c r="I190" s="599" t="str">
        <f>VLOOKUP(H190,LNG_EBKP!$S$11:$U$733,2)</f>
        <v>Nutzungsspezifische Anlage Gebäude</v>
      </c>
      <c r="J190" s="600" t="str">
        <f>VLOOKUP(H190,LNG_EBKP!$S$11:$U$733,3)</f>
        <v>Anlagen für spezifische Nutzungen</v>
      </c>
      <c r="K190" s="489"/>
      <c r="L190" s="489"/>
      <c r="M190" s="490"/>
      <c r="N190" s="552"/>
      <c r="O190" s="498"/>
      <c r="P190" s="725" t="str">
        <f t="shared" si="51"/>
        <v/>
      </c>
      <c r="Q190" s="713"/>
      <c r="R190" s="498"/>
      <c r="S190" s="500"/>
      <c r="T190" s="500"/>
      <c r="U190" s="747"/>
      <c r="V190" s="419" t="e">
        <f>IF(
OR(LEN(R190)&gt;0, LEN(#REF!)&gt;0, LEN(Q190)&gt;0,LEN(S190)&gt;1),
      IF(OR(LEN(M190)=0, LEN(Q190)=0),1,
          IF(OR(AND(LEN(#REF!)&gt;0, LEN(R190)&gt;0 ),LEN(R190)+LEN(#REF!)=0),0,1)
),
0)</f>
        <v>#REF!</v>
      </c>
      <c r="W190" s="419"/>
      <c r="X190" s="419"/>
      <c r="Y190" s="419" t="e">
        <f>IF(OR(LEN(AF190)&gt;0, LEN(#REF!)&gt;1),1, 0)</f>
        <v>#REF!</v>
      </c>
      <c r="Z190" s="419"/>
      <c r="AA190" s="426" t="str">
        <f t="shared" ref="AA190:AA253" si="57">LEFT(H190,2)</f>
        <v>H</v>
      </c>
      <c r="AB190" s="427" t="str">
        <f t="shared" ref="AB190:AB253" si="58">IF(ISBLANK(AA190),"",IF(ISBLANK(I190), "", I190))</f>
        <v>Nutzungsspezifische Anlage Gebäude</v>
      </c>
      <c r="AC190" s="244" t="str">
        <f t="shared" si="41"/>
        <v/>
      </c>
      <c r="AD190" s="244" t="str">
        <f t="shared" si="42"/>
        <v/>
      </c>
      <c r="AE190" s="143" t="str">
        <f t="shared" si="43"/>
        <v/>
      </c>
      <c r="AF190" s="139" t="str">
        <f t="shared" si="44"/>
        <v/>
      </c>
      <c r="AG190" s="140" t="str">
        <f t="shared" si="45"/>
        <v/>
      </c>
      <c r="AH190" s="140" t="str">
        <f t="shared" si="48"/>
        <v/>
      </c>
      <c r="AI190" s="140" t="str">
        <f t="shared" si="46"/>
        <v/>
      </c>
      <c r="AJ190" s="505"/>
      <c r="AK190" s="757"/>
      <c r="AL190" s="754"/>
      <c r="AM190" s="419" t="e">
        <f t="shared" si="54"/>
        <v>#REF!</v>
      </c>
      <c r="AN190" s="419"/>
      <c r="AO190" s="419"/>
      <c r="AP190" s="419"/>
    </row>
    <row r="191" spans="1:88" s="221" customFormat="1" ht="41.4" hidden="1">
      <c r="A191" s="221" t="b">
        <f t="shared" si="52"/>
        <v>0</v>
      </c>
      <c r="B191" s="221" t="str">
        <f t="shared" si="49"/>
        <v/>
      </c>
      <c r="C191" s="221" t="str">
        <f>IF(ISNA(LEN(VLOOKUP(H191,B9:B468,1,FALSE)) &gt; 0),"",LEN(VLOOKUP(H191,B9:B468,1,FALSE)) &gt; 0)</f>
        <v/>
      </c>
      <c r="D191" s="221" t="str">
        <f t="shared" si="50"/>
        <v/>
      </c>
      <c r="E191" s="221" t="b">
        <f>IF(ISNA(VLOOKUP(H191,D9:D468,1,FALSE)=H191),FALSE,TRUE)</f>
        <v>0</v>
      </c>
      <c r="F191" s="221">
        <f t="shared" si="53"/>
        <v>0</v>
      </c>
      <c r="G191" s="418"/>
      <c r="H191" s="626" t="s">
        <v>191</v>
      </c>
      <c r="I191" s="601" t="str">
        <f>VLOOKUP(H191,LNG_EBKP!$S$11:$U$733,2)</f>
        <v>Produktionsanlage</v>
      </c>
      <c r="J191" s="602" t="str">
        <f>VLOOKUP(H191,LNG_EBKP!$S$11:$U$733,3)</f>
        <v>Eingebaute Produktionsanlagen, einschliesslich Maschinen, Apparate, Steuerung und Medienversorgung</v>
      </c>
      <c r="K191" s="344"/>
      <c r="L191" s="344"/>
      <c r="M191" s="345"/>
      <c r="N191" s="546"/>
      <c r="O191" s="527">
        <v>30</v>
      </c>
      <c r="P191" s="726" t="str">
        <f t="shared" si="51"/>
        <v/>
      </c>
      <c r="Q191" s="708"/>
      <c r="R191" s="461"/>
      <c r="S191" s="462"/>
      <c r="T191" s="463"/>
      <c r="U191" s="743"/>
      <c r="V191" s="419" t="e">
        <f>IF(
OR(LEN(R191)&gt;0, LEN(#REF!)&gt;0, LEN(Q191)&gt;0,LEN(S191)&gt;1),
      IF(OR(LEN(M191)=0, LEN(Q191)=0),1,
          IF(OR(AND(LEN(#REF!)&gt;0, LEN(R191)&gt;0 ),LEN(R191)+LEN(#REF!)=0),0,1)
),
0)</f>
        <v>#REF!</v>
      </c>
      <c r="W191" s="419"/>
      <c r="X191" s="419"/>
      <c r="Y191" s="419" t="e">
        <f>IF(OR(LEN(AF191)&gt;0, LEN(#REF!)&gt;1),1, 0)</f>
        <v>#REF!</v>
      </c>
      <c r="Z191" s="419"/>
      <c r="AA191" s="426" t="str">
        <f t="shared" si="57"/>
        <v>H0</v>
      </c>
      <c r="AB191" s="427" t="str">
        <f t="shared" si="58"/>
        <v>Produktionsanlage</v>
      </c>
      <c r="AC191" s="244" t="str">
        <f t="shared" si="41"/>
        <v/>
      </c>
      <c r="AD191" s="244" t="str">
        <f t="shared" si="42"/>
        <v/>
      </c>
      <c r="AE191" s="143" t="str">
        <f t="shared" si="43"/>
        <v/>
      </c>
      <c r="AF191" s="139" t="str">
        <f t="shared" si="44"/>
        <v/>
      </c>
      <c r="AG191" s="140" t="str">
        <f t="shared" si="45"/>
        <v/>
      </c>
      <c r="AH191" s="140" t="str">
        <f t="shared" si="48"/>
        <v/>
      </c>
      <c r="AI191" s="140" t="str">
        <f t="shared" si="46"/>
        <v/>
      </c>
      <c r="AJ191" s="474"/>
      <c r="AK191" s="756"/>
      <c r="AL191" s="751"/>
      <c r="AM191" s="419" t="e">
        <f t="shared" si="54"/>
        <v>#REF!</v>
      </c>
      <c r="AN191" s="419"/>
      <c r="AO191" s="419"/>
      <c r="AP191" s="419"/>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row>
    <row r="192" spans="1:88" s="221" customFormat="1" ht="27.6" hidden="1">
      <c r="A192" s="221" t="b">
        <f t="shared" si="52"/>
        <v>0</v>
      </c>
      <c r="B192" s="221" t="str">
        <f t="shared" si="49"/>
        <v/>
      </c>
      <c r="C192" s="221" t="str">
        <f>IF(ISNA(LEN(VLOOKUP(H192,B9:B468,1,FALSE)) &gt; 0),"",LEN(VLOOKUP(H192,B9:B468,1,FALSE)) &gt; 0)</f>
        <v/>
      </c>
      <c r="D192" s="221" t="str">
        <f t="shared" si="50"/>
        <v/>
      </c>
      <c r="E192" s="221" t="b">
        <f>IF(ISNA(VLOOKUP(H192,D9:D468,1,FALSE)=H192),FALSE,TRUE)</f>
        <v>0</v>
      </c>
      <c r="F192" s="221">
        <f t="shared" si="53"/>
        <v>0</v>
      </c>
      <c r="G192" s="418"/>
      <c r="H192" s="627" t="s">
        <v>192</v>
      </c>
      <c r="I192" s="603" t="str">
        <f>VLOOKUP(H192,LNG_EBKP!$S$11:$U$733,2)</f>
        <v>Produktionsanlage: Versorgung, Entsorgung</v>
      </c>
      <c r="J192" s="602" t="str">
        <f>VLOOKUP(H192,LNG_EBKP!$S$11:$U$733,3)</f>
        <v>Versorgung von Produktionsanlagen mit Medien und dgl. sowie Entsorgung</v>
      </c>
      <c r="K192" s="344"/>
      <c r="L192" s="344"/>
      <c r="M192" s="345"/>
      <c r="N192" s="546"/>
      <c r="O192" s="527">
        <v>30</v>
      </c>
      <c r="P192" s="726" t="str">
        <f t="shared" si="51"/>
        <v/>
      </c>
      <c r="Q192" s="708"/>
      <c r="R192" s="461"/>
      <c r="S192" s="462"/>
      <c r="T192" s="463"/>
      <c r="U192" s="743"/>
      <c r="V192" s="419" t="e">
        <f>IF(
OR(LEN(R192)&gt;0, LEN(#REF!)&gt;0, LEN(Q192)&gt;0,LEN(S192)&gt;1),
      IF(OR(LEN(M192)=0, LEN(Q192)=0),1,
          IF(OR(AND(LEN(#REF!)&gt;0, LEN(R192)&gt;0 ),LEN(R192)+LEN(#REF!)=0),0,1)
),
0)</f>
        <v>#REF!</v>
      </c>
      <c r="W192" s="419"/>
      <c r="X192" s="419"/>
      <c r="Y192" s="419" t="e">
        <f>IF(OR(LEN(AF192)&gt;0, LEN(#REF!)&gt;1),1, 0)</f>
        <v>#REF!</v>
      </c>
      <c r="Z192" s="419"/>
      <c r="AA192" s="426" t="str">
        <f t="shared" si="57"/>
        <v>H0</v>
      </c>
      <c r="AB192" s="427" t="str">
        <f t="shared" si="58"/>
        <v>Produktionsanlage: Versorgung, Entsorgung</v>
      </c>
      <c r="AC192" s="244" t="str">
        <f t="shared" si="41"/>
        <v/>
      </c>
      <c r="AD192" s="244" t="str">
        <f t="shared" si="42"/>
        <v/>
      </c>
      <c r="AE192" s="143" t="str">
        <f t="shared" si="43"/>
        <v/>
      </c>
      <c r="AF192" s="139" t="str">
        <f t="shared" si="44"/>
        <v/>
      </c>
      <c r="AG192" s="140" t="str">
        <f t="shared" si="45"/>
        <v/>
      </c>
      <c r="AH192" s="140" t="str">
        <f t="shared" si="48"/>
        <v/>
      </c>
      <c r="AI192" s="140" t="str">
        <f t="shared" si="46"/>
        <v/>
      </c>
      <c r="AJ192" s="474"/>
      <c r="AK192" s="756"/>
      <c r="AL192" s="751"/>
      <c r="AM192" s="419" t="e">
        <f t="shared" si="54"/>
        <v>#REF!</v>
      </c>
      <c r="AN192" s="419"/>
      <c r="AO192" s="419"/>
      <c r="AP192" s="419"/>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row>
    <row r="193" spans="1:88" s="221" customFormat="1" ht="13.8" hidden="1">
      <c r="A193" s="221" t="b">
        <f t="shared" si="52"/>
        <v>0</v>
      </c>
      <c r="B193" s="221" t="str">
        <f t="shared" si="49"/>
        <v/>
      </c>
      <c r="C193" s="221" t="str">
        <f>IF(ISNA(LEN(VLOOKUP(H193,B9:B468,1,FALSE)) &gt; 0),"",LEN(VLOOKUP(H193,B9:B468,1,FALSE)) &gt; 0)</f>
        <v/>
      </c>
      <c r="D193" s="221" t="str">
        <f t="shared" si="50"/>
        <v/>
      </c>
      <c r="E193" s="221" t="b">
        <f>IF(ISNA(VLOOKUP(H193,D9:D468,1,FALSE)=H193),FALSE,TRUE)</f>
        <v>0</v>
      </c>
      <c r="F193" s="221">
        <f t="shared" si="53"/>
        <v>0</v>
      </c>
      <c r="G193" s="418"/>
      <c r="H193" s="627" t="s">
        <v>193</v>
      </c>
      <c r="I193" s="603" t="str">
        <f>VLOOKUP(H193,LNG_EBKP!$S$11:$U$733,2)</f>
        <v>Produktionsanlage: Aufbereitung</v>
      </c>
      <c r="J193" s="602" t="str">
        <f>VLOOKUP(H193,LNG_EBKP!$S$11:$U$733,3)</f>
        <v>Aufbereitung zu Produktionsanlagen</v>
      </c>
      <c r="K193" s="344"/>
      <c r="L193" s="344"/>
      <c r="M193" s="345"/>
      <c r="N193" s="546"/>
      <c r="O193" s="527">
        <v>30</v>
      </c>
      <c r="P193" s="726" t="str">
        <f t="shared" si="51"/>
        <v/>
      </c>
      <c r="Q193" s="708"/>
      <c r="R193" s="461"/>
      <c r="S193" s="462"/>
      <c r="T193" s="463"/>
      <c r="U193" s="743"/>
      <c r="V193" s="419" t="e">
        <f>IF(
OR(LEN(R193)&gt;0, LEN(#REF!)&gt;0, LEN(Q193)&gt;0,LEN(S193)&gt;1),
      IF(OR(LEN(M193)=0, LEN(Q193)=0),1,
          IF(OR(AND(LEN(#REF!)&gt;0, LEN(R193)&gt;0 ),LEN(R193)+LEN(#REF!)=0),0,1)
),
0)</f>
        <v>#REF!</v>
      </c>
      <c r="W193" s="419"/>
      <c r="X193" s="419"/>
      <c r="Y193" s="419" t="e">
        <f>IF(OR(LEN(AF193)&gt;0, LEN(#REF!)&gt;1),1, 0)</f>
        <v>#REF!</v>
      </c>
      <c r="Z193" s="419"/>
      <c r="AA193" s="426" t="str">
        <f t="shared" si="57"/>
        <v>H0</v>
      </c>
      <c r="AB193" s="427" t="str">
        <f t="shared" si="58"/>
        <v>Produktionsanlage: Aufbereitung</v>
      </c>
      <c r="AC193" s="244" t="str">
        <f t="shared" si="41"/>
        <v/>
      </c>
      <c r="AD193" s="244" t="str">
        <f t="shared" si="42"/>
        <v/>
      </c>
      <c r="AE193" s="143" t="str">
        <f t="shared" si="43"/>
        <v/>
      </c>
      <c r="AF193" s="139" t="str">
        <f t="shared" si="44"/>
        <v/>
      </c>
      <c r="AG193" s="140" t="str">
        <f t="shared" si="45"/>
        <v/>
      </c>
      <c r="AH193" s="140" t="str">
        <f t="shared" si="48"/>
        <v/>
      </c>
      <c r="AI193" s="140" t="str">
        <f t="shared" si="46"/>
        <v/>
      </c>
      <c r="AJ193" s="474"/>
      <c r="AK193" s="756"/>
      <c r="AL193" s="751"/>
      <c r="AM193" s="419" t="e">
        <f t="shared" si="54"/>
        <v>#REF!</v>
      </c>
      <c r="AN193" s="419"/>
      <c r="AO193" s="419"/>
      <c r="AP193" s="419"/>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row>
    <row r="194" spans="1:88" s="221" customFormat="1" ht="13.8" hidden="1">
      <c r="A194" s="221" t="b">
        <f t="shared" si="52"/>
        <v>0</v>
      </c>
      <c r="B194" s="221" t="str">
        <f t="shared" si="49"/>
        <v/>
      </c>
      <c r="C194" s="221" t="str">
        <f>IF(ISNA(LEN(VLOOKUP(H194,B9:B468,1,FALSE)) &gt; 0),"",LEN(VLOOKUP(H194,B9:B468,1,FALSE)) &gt; 0)</f>
        <v/>
      </c>
      <c r="D194" s="221" t="str">
        <f t="shared" si="50"/>
        <v/>
      </c>
      <c r="E194" s="221" t="b">
        <f>IF(ISNA(VLOOKUP(H194,D9:D468,1,FALSE)=H194),FALSE,TRUE)</f>
        <v>0</v>
      </c>
      <c r="F194" s="221">
        <f t="shared" si="53"/>
        <v>0</v>
      </c>
      <c r="G194" s="418"/>
      <c r="H194" s="627" t="s">
        <v>194</v>
      </c>
      <c r="I194" s="603" t="str">
        <f>VLOOKUP(H194,LNG_EBKP!$S$11:$U$733,2)</f>
        <v>Produktionsanlage: Speicherung</v>
      </c>
      <c r="J194" s="602" t="str">
        <f>VLOOKUP(H194,LNG_EBKP!$S$11:$U$733,3)</f>
        <v>Speicherung zu Produktionsanlagen wie Tanks</v>
      </c>
      <c r="K194" s="344"/>
      <c r="L194" s="344"/>
      <c r="M194" s="345"/>
      <c r="N194" s="546"/>
      <c r="O194" s="527">
        <v>30</v>
      </c>
      <c r="P194" s="726" t="str">
        <f t="shared" si="51"/>
        <v/>
      </c>
      <c r="Q194" s="708"/>
      <c r="R194" s="461"/>
      <c r="S194" s="462"/>
      <c r="T194" s="463"/>
      <c r="U194" s="743"/>
      <c r="V194" s="419" t="e">
        <f>IF(
OR(LEN(R194)&gt;0, LEN(#REF!)&gt;0, LEN(Q194)&gt;0,LEN(S194)&gt;1),
      IF(OR(LEN(M194)=0, LEN(Q194)=0),1,
          IF(OR(AND(LEN(#REF!)&gt;0, LEN(R194)&gt;0 ),LEN(R194)+LEN(#REF!)=0),0,1)
),
0)</f>
        <v>#REF!</v>
      </c>
      <c r="W194" s="419"/>
      <c r="X194" s="419"/>
      <c r="Y194" s="419" t="e">
        <f>IF(OR(LEN(AF194)&gt;0, LEN(#REF!)&gt;1),1, 0)</f>
        <v>#REF!</v>
      </c>
      <c r="Z194" s="419"/>
      <c r="AA194" s="426" t="str">
        <f t="shared" si="57"/>
        <v>H0</v>
      </c>
      <c r="AB194" s="427" t="str">
        <f t="shared" si="58"/>
        <v>Produktionsanlage: Speicherung</v>
      </c>
      <c r="AC194" s="244" t="str">
        <f t="shared" si="41"/>
        <v/>
      </c>
      <c r="AD194" s="244" t="str">
        <f t="shared" si="42"/>
        <v/>
      </c>
      <c r="AE194" s="143" t="str">
        <f t="shared" si="43"/>
        <v/>
      </c>
      <c r="AF194" s="139" t="str">
        <f t="shared" si="44"/>
        <v/>
      </c>
      <c r="AG194" s="140" t="str">
        <f t="shared" si="45"/>
        <v/>
      </c>
      <c r="AH194" s="140" t="str">
        <f t="shared" si="48"/>
        <v/>
      </c>
      <c r="AI194" s="140" t="str">
        <f t="shared" si="46"/>
        <v/>
      </c>
      <c r="AJ194" s="474"/>
      <c r="AK194" s="756"/>
      <c r="AL194" s="751"/>
      <c r="AM194" s="419" t="e">
        <f t="shared" si="54"/>
        <v>#REF!</v>
      </c>
      <c r="AN194" s="419"/>
      <c r="AO194" s="419"/>
      <c r="AP194" s="419"/>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row>
    <row r="195" spans="1:88" s="221" customFormat="1" ht="13.8" hidden="1">
      <c r="A195" s="221" t="b">
        <f t="shared" si="52"/>
        <v>0</v>
      </c>
      <c r="B195" s="221" t="str">
        <f t="shared" si="49"/>
        <v/>
      </c>
      <c r="C195" s="221" t="str">
        <f>IF(ISNA(LEN(VLOOKUP(H195,B9:B468,1,FALSE)) &gt; 0),"",LEN(VLOOKUP(H195,B9:B468,1,FALSE)) &gt; 0)</f>
        <v/>
      </c>
      <c r="D195" s="221" t="str">
        <f t="shared" si="50"/>
        <v/>
      </c>
      <c r="E195" s="221" t="b">
        <f>IF(ISNA(VLOOKUP(H195,D9:D468,1,FALSE)=H195),FALSE,TRUE)</f>
        <v>0</v>
      </c>
      <c r="F195" s="221">
        <f t="shared" si="53"/>
        <v>0</v>
      </c>
      <c r="G195" s="418"/>
      <c r="H195" s="627" t="s">
        <v>195</v>
      </c>
      <c r="I195" s="603" t="str">
        <f>VLOOKUP(H195,LNG_EBKP!$S$11:$U$733,2)</f>
        <v>Produktionsanlage: Verteilung</v>
      </c>
      <c r="J195" s="602" t="str">
        <f>VLOOKUP(H195,LNG_EBKP!$S$11:$U$733,3)</f>
        <v>Verteilung zu Produktionsanlagen</v>
      </c>
      <c r="K195" s="344"/>
      <c r="L195" s="344"/>
      <c r="M195" s="345"/>
      <c r="N195" s="546"/>
      <c r="O195" s="527">
        <v>30</v>
      </c>
      <c r="P195" s="726" t="str">
        <f t="shared" si="51"/>
        <v/>
      </c>
      <c r="Q195" s="708"/>
      <c r="R195" s="461"/>
      <c r="S195" s="462"/>
      <c r="T195" s="463"/>
      <c r="U195" s="743"/>
      <c r="V195" s="419" t="e">
        <f>IF(
OR(LEN(R195)&gt;0, LEN(#REF!)&gt;0, LEN(Q195)&gt;0,LEN(S195)&gt;1),
      IF(OR(LEN(M195)=0, LEN(Q195)=0),1,
          IF(OR(AND(LEN(#REF!)&gt;0, LEN(R195)&gt;0 ),LEN(R195)+LEN(#REF!)=0),0,1)
),
0)</f>
        <v>#REF!</v>
      </c>
      <c r="W195" s="419"/>
      <c r="X195" s="419"/>
      <c r="Y195" s="419" t="e">
        <f>IF(OR(LEN(AF195)&gt;0, LEN(#REF!)&gt;1),1, 0)</f>
        <v>#REF!</v>
      </c>
      <c r="Z195" s="419"/>
      <c r="AA195" s="426" t="str">
        <f t="shared" si="57"/>
        <v>H0</v>
      </c>
      <c r="AB195" s="427" t="str">
        <f t="shared" si="58"/>
        <v>Produktionsanlage: Verteilung</v>
      </c>
      <c r="AC195" s="244" t="str">
        <f t="shared" si="41"/>
        <v/>
      </c>
      <c r="AD195" s="244" t="str">
        <f t="shared" si="42"/>
        <v/>
      </c>
      <c r="AE195" s="143" t="str">
        <f t="shared" si="43"/>
        <v/>
      </c>
      <c r="AF195" s="139" t="str">
        <f t="shared" si="44"/>
        <v/>
      </c>
      <c r="AG195" s="140" t="str">
        <f t="shared" si="45"/>
        <v/>
      </c>
      <c r="AH195" s="140" t="str">
        <f t="shared" si="48"/>
        <v/>
      </c>
      <c r="AI195" s="140" t="str">
        <f t="shared" si="46"/>
        <v/>
      </c>
      <c r="AJ195" s="474"/>
      <c r="AK195" s="756"/>
      <c r="AL195" s="751"/>
      <c r="AM195" s="419" t="e">
        <f t="shared" si="54"/>
        <v>#REF!</v>
      </c>
      <c r="AN195" s="419"/>
      <c r="AO195" s="419"/>
      <c r="AP195" s="419"/>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row>
    <row r="196" spans="1:88" s="221" customFormat="1" ht="27.6" hidden="1">
      <c r="A196" s="221" t="b">
        <f t="shared" si="52"/>
        <v>0</v>
      </c>
      <c r="B196" s="221" t="str">
        <f t="shared" si="49"/>
        <v/>
      </c>
      <c r="C196" s="221" t="str">
        <f>IF(ISNA(LEN(VLOOKUP(H196,B9:B468,1,FALSE)) &gt; 0),"",LEN(VLOOKUP(H196,B9:B468,1,FALSE)) &gt; 0)</f>
        <v/>
      </c>
      <c r="D196" s="221" t="str">
        <f t="shared" si="50"/>
        <v/>
      </c>
      <c r="E196" s="221" t="b">
        <f>IF(ISNA(VLOOKUP(H196,D9:D468,1,FALSE)=H196),FALSE,TRUE)</f>
        <v>0</v>
      </c>
      <c r="F196" s="221">
        <f t="shared" si="53"/>
        <v>0</v>
      </c>
      <c r="G196" s="418"/>
      <c r="H196" s="627" t="s">
        <v>196</v>
      </c>
      <c r="I196" s="603" t="str">
        <f>VLOOKUP(H196,LNG_EBKP!$S$11:$U$733,2)</f>
        <v>Produktionsanlage: Armatur, Apparat</v>
      </c>
      <c r="J196" s="602" t="str">
        <f>VLOOKUP(H196,LNG_EBKP!$S$11:$U$733,3)</f>
        <v>Einbauten, eingebaute Maschinen und Apparate zu Produktionsanlagen</v>
      </c>
      <c r="K196" s="344"/>
      <c r="L196" s="344"/>
      <c r="M196" s="345"/>
      <c r="N196" s="546"/>
      <c r="O196" s="527">
        <v>30</v>
      </c>
      <c r="P196" s="726" t="str">
        <f t="shared" si="51"/>
        <v/>
      </c>
      <c r="Q196" s="708"/>
      <c r="R196" s="461"/>
      <c r="S196" s="462"/>
      <c r="T196" s="463"/>
      <c r="U196" s="743"/>
      <c r="V196" s="419" t="e">
        <f>IF(
OR(LEN(R196)&gt;0, LEN(#REF!)&gt;0, LEN(Q196)&gt;0,LEN(S196)&gt;1),
      IF(OR(LEN(M196)=0, LEN(Q196)=0),1,
          IF(OR(AND(LEN(#REF!)&gt;0, LEN(R196)&gt;0 ),LEN(R196)+LEN(#REF!)=0),0,1)
),
0)</f>
        <v>#REF!</v>
      </c>
      <c r="W196" s="419"/>
      <c r="X196" s="419"/>
      <c r="Y196" s="419" t="e">
        <f>IF(OR(LEN(AF196)&gt;0, LEN(#REF!)&gt;1),1, 0)</f>
        <v>#REF!</v>
      </c>
      <c r="Z196" s="419"/>
      <c r="AA196" s="426" t="str">
        <f t="shared" si="57"/>
        <v>H0</v>
      </c>
      <c r="AB196" s="427" t="str">
        <f t="shared" si="58"/>
        <v>Produktionsanlage: Armatur, Apparat</v>
      </c>
      <c r="AC196" s="244" t="str">
        <f t="shared" si="41"/>
        <v/>
      </c>
      <c r="AD196" s="244" t="str">
        <f t="shared" si="42"/>
        <v/>
      </c>
      <c r="AE196" s="143" t="str">
        <f t="shared" si="43"/>
        <v/>
      </c>
      <c r="AF196" s="139" t="str">
        <f t="shared" si="44"/>
        <v/>
      </c>
      <c r="AG196" s="140" t="str">
        <f t="shared" si="45"/>
        <v/>
      </c>
      <c r="AH196" s="140" t="str">
        <f t="shared" si="48"/>
        <v/>
      </c>
      <c r="AI196" s="140" t="str">
        <f t="shared" si="46"/>
        <v/>
      </c>
      <c r="AJ196" s="474"/>
      <c r="AK196" s="756"/>
      <c r="AL196" s="751"/>
      <c r="AM196" s="419" t="e">
        <f t="shared" si="54"/>
        <v>#REF!</v>
      </c>
      <c r="AN196" s="419"/>
      <c r="AO196" s="419"/>
      <c r="AP196" s="419"/>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row>
    <row r="197" spans="1:88" s="221" customFormat="1" ht="41.4" hidden="1">
      <c r="A197" s="221" t="b">
        <f t="shared" si="52"/>
        <v>0</v>
      </c>
      <c r="B197" s="221" t="str">
        <f t="shared" si="49"/>
        <v/>
      </c>
      <c r="C197" s="221" t="str">
        <f>IF(ISNA(LEN(VLOOKUP(H197,B9:B468,1,FALSE)) &gt; 0),"",LEN(VLOOKUP(H197,B9:B468,1,FALSE)) &gt; 0)</f>
        <v/>
      </c>
      <c r="D197" s="221" t="str">
        <f t="shared" si="50"/>
        <v/>
      </c>
      <c r="E197" s="221" t="b">
        <f>IF(ISNA(VLOOKUP(H197,D9:D468,1,FALSE)=H197),FALSE,TRUE)</f>
        <v>0</v>
      </c>
      <c r="F197" s="221">
        <f t="shared" si="53"/>
        <v>0</v>
      </c>
      <c r="G197" s="418"/>
      <c r="H197" s="626" t="s">
        <v>197</v>
      </c>
      <c r="I197" s="601" t="str">
        <f>VLOOKUP(H197,LNG_EBKP!$S$11:$U$733,2)</f>
        <v>Laboranlage</v>
      </c>
      <c r="J197" s="602" t="str">
        <f>VLOOKUP(H197,LNG_EBKP!$S$11:$U$733,3)</f>
        <v>Eingebaute Laboranlagen, einschliesslich Maschinen, Apparate, Steuerung und Medienversorgung</v>
      </c>
      <c r="K197" s="344"/>
      <c r="L197" s="344"/>
      <c r="M197" s="345"/>
      <c r="N197" s="546"/>
      <c r="O197" s="525">
        <v>30</v>
      </c>
      <c r="P197" s="727" t="str">
        <f t="shared" si="51"/>
        <v/>
      </c>
      <c r="Q197" s="709"/>
      <c r="R197" s="461"/>
      <c r="S197" s="462"/>
      <c r="T197" s="463"/>
      <c r="U197" s="743"/>
      <c r="V197" s="419" t="e">
        <f>IF(
OR(LEN(R197)&gt;0, LEN(#REF!)&gt;0, LEN(Q197)&gt;0,LEN(S197)&gt;1),
      IF(OR(LEN(M197)=0, LEN(Q197)=0),1,
          IF(OR(AND(LEN(#REF!)&gt;0, LEN(R197)&gt;0 ),LEN(R197)+LEN(#REF!)=0),0,1)
),
0)</f>
        <v>#REF!</v>
      </c>
      <c r="W197" s="419"/>
      <c r="X197" s="419"/>
      <c r="Y197" s="419" t="e">
        <f>IF(OR(LEN(AF197)&gt;0, LEN(#REF!)&gt;1),1, 0)</f>
        <v>#REF!</v>
      </c>
      <c r="Z197" s="419"/>
      <c r="AA197" s="426" t="str">
        <f t="shared" si="57"/>
        <v>H0</v>
      </c>
      <c r="AB197" s="427" t="str">
        <f t="shared" si="58"/>
        <v>Laboranlage</v>
      </c>
      <c r="AC197" s="244" t="str">
        <f t="shared" si="41"/>
        <v/>
      </c>
      <c r="AD197" s="244" t="str">
        <f t="shared" si="42"/>
        <v/>
      </c>
      <c r="AE197" s="143" t="str">
        <f t="shared" si="43"/>
        <v/>
      </c>
      <c r="AF197" s="139" t="str">
        <f t="shared" si="44"/>
        <v/>
      </c>
      <c r="AG197" s="140" t="str">
        <f t="shared" si="45"/>
        <v/>
      </c>
      <c r="AH197" s="140" t="str">
        <f t="shared" si="48"/>
        <v/>
      </c>
      <c r="AI197" s="140" t="str">
        <f t="shared" si="46"/>
        <v/>
      </c>
      <c r="AJ197" s="474"/>
      <c r="AK197" s="756"/>
      <c r="AL197" s="751"/>
      <c r="AM197" s="419" t="e">
        <f t="shared" si="54"/>
        <v>#REF!</v>
      </c>
      <c r="AN197" s="419"/>
      <c r="AO197" s="419"/>
      <c r="AP197" s="419"/>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row>
    <row r="198" spans="1:88" s="221" customFormat="1" ht="27.6" hidden="1">
      <c r="A198" s="221" t="b">
        <f t="shared" si="52"/>
        <v>0</v>
      </c>
      <c r="B198" s="221" t="str">
        <f t="shared" si="49"/>
        <v/>
      </c>
      <c r="C198" s="221" t="str">
        <f>IF(ISNA(LEN(VLOOKUP(H198,B9:B468,1,FALSE)) &gt; 0),"",LEN(VLOOKUP(H198,B9:B468,1,FALSE)) &gt; 0)</f>
        <v/>
      </c>
      <c r="D198" s="221" t="str">
        <f t="shared" si="50"/>
        <v/>
      </c>
      <c r="E198" s="221" t="b">
        <f>IF(ISNA(VLOOKUP(H198,D9:D468,1,FALSE)=H198),FALSE,TRUE)</f>
        <v>0</v>
      </c>
      <c r="F198" s="221">
        <f t="shared" si="53"/>
        <v>0</v>
      </c>
      <c r="G198" s="418"/>
      <c r="H198" s="627" t="s">
        <v>198</v>
      </c>
      <c r="I198" s="603" t="str">
        <f>VLOOKUP(H198,LNG_EBKP!$S$11:$U$733,2)</f>
        <v>Laboranlage: Versorgung, Entsorgung</v>
      </c>
      <c r="J198" s="602" t="str">
        <f>VLOOKUP(H198,LNG_EBKP!$S$11:$U$733,3)</f>
        <v>Versorgung von Laboranlagen mit Medien und dgl. sowie Entsorgung</v>
      </c>
      <c r="K198" s="344"/>
      <c r="L198" s="344"/>
      <c r="M198" s="345"/>
      <c r="N198" s="546"/>
      <c r="O198" s="527">
        <v>30</v>
      </c>
      <c r="P198" s="726" t="str">
        <f t="shared" si="51"/>
        <v/>
      </c>
      <c r="Q198" s="708"/>
      <c r="R198" s="461"/>
      <c r="S198" s="462"/>
      <c r="T198" s="463"/>
      <c r="U198" s="743"/>
      <c r="V198" s="419" t="e">
        <f>IF(
OR(LEN(R198)&gt;0, LEN(#REF!)&gt;0, LEN(Q198)&gt;0,LEN(S198)&gt;1),
      IF(OR(LEN(M198)=0, LEN(Q198)=0),1,
          IF(OR(AND(LEN(#REF!)&gt;0, LEN(R198)&gt;0 ),LEN(R198)+LEN(#REF!)=0),0,1)
),
0)</f>
        <v>#REF!</v>
      </c>
      <c r="W198" s="419"/>
      <c r="X198" s="419"/>
      <c r="Y198" s="419" t="e">
        <f>IF(OR(LEN(AF198)&gt;0, LEN(#REF!)&gt;1),1, 0)</f>
        <v>#REF!</v>
      </c>
      <c r="Z198" s="419"/>
      <c r="AA198" s="426" t="str">
        <f t="shared" si="57"/>
        <v>H0</v>
      </c>
      <c r="AB198" s="427" t="str">
        <f t="shared" si="58"/>
        <v>Laboranlage: Versorgung, Entsorgung</v>
      </c>
      <c r="AC198" s="244" t="str">
        <f t="shared" si="41"/>
        <v/>
      </c>
      <c r="AD198" s="244" t="str">
        <f t="shared" si="42"/>
        <v/>
      </c>
      <c r="AE198" s="143" t="str">
        <f t="shared" si="43"/>
        <v/>
      </c>
      <c r="AF198" s="139" t="str">
        <f t="shared" si="44"/>
        <v/>
      </c>
      <c r="AG198" s="140" t="str">
        <f t="shared" si="45"/>
        <v/>
      </c>
      <c r="AH198" s="140" t="str">
        <f t="shared" si="48"/>
        <v/>
      </c>
      <c r="AI198" s="140" t="str">
        <f t="shared" si="46"/>
        <v/>
      </c>
      <c r="AJ198" s="474"/>
      <c r="AK198" s="756"/>
      <c r="AL198" s="751"/>
      <c r="AM198" s="419" t="e">
        <f t="shared" si="54"/>
        <v>#REF!</v>
      </c>
      <c r="AN198" s="419"/>
      <c r="AO198" s="419"/>
      <c r="AP198" s="419"/>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row>
    <row r="199" spans="1:88" s="221" customFormat="1" ht="13.8" hidden="1">
      <c r="A199" s="221" t="b">
        <f t="shared" si="52"/>
        <v>0</v>
      </c>
      <c r="B199" s="221" t="str">
        <f t="shared" si="49"/>
        <v/>
      </c>
      <c r="C199" s="221" t="str">
        <f>IF(ISNA(LEN(VLOOKUP(H199,B9:B468,1,FALSE)) &gt; 0),"",LEN(VLOOKUP(H199,B9:B468,1,FALSE)) &gt; 0)</f>
        <v/>
      </c>
      <c r="D199" s="221" t="str">
        <f t="shared" si="50"/>
        <v/>
      </c>
      <c r="E199" s="221" t="b">
        <f>IF(ISNA(VLOOKUP(H199,D9:D468,1,FALSE)=H199),FALSE,TRUE)</f>
        <v>0</v>
      </c>
      <c r="F199" s="221">
        <f t="shared" si="53"/>
        <v>0</v>
      </c>
      <c r="G199" s="418"/>
      <c r="H199" s="627" t="s">
        <v>199</v>
      </c>
      <c r="I199" s="603" t="str">
        <f>VLOOKUP(H199,LNG_EBKP!$S$11:$U$733,2)</f>
        <v>Laboranlage: Aufbereitung</v>
      </c>
      <c r="J199" s="602" t="str">
        <f>VLOOKUP(H199,LNG_EBKP!$S$11:$U$733,3)</f>
        <v>Aufbereitung zu Laboranlagen</v>
      </c>
      <c r="K199" s="344"/>
      <c r="L199" s="344"/>
      <c r="M199" s="345"/>
      <c r="N199" s="546"/>
      <c r="O199" s="527">
        <v>30</v>
      </c>
      <c r="P199" s="726" t="str">
        <f t="shared" si="51"/>
        <v/>
      </c>
      <c r="Q199" s="708"/>
      <c r="R199" s="461"/>
      <c r="S199" s="462"/>
      <c r="T199" s="463"/>
      <c r="U199" s="743"/>
      <c r="V199" s="419" t="e">
        <f>IF(
OR(LEN(R199)&gt;0, LEN(#REF!)&gt;0, LEN(Q199)&gt;0,LEN(S199)&gt;1),
      IF(OR(LEN(M199)=0, LEN(Q199)=0),1,
          IF(OR(AND(LEN(#REF!)&gt;0, LEN(R199)&gt;0 ),LEN(R199)+LEN(#REF!)=0),0,1)
),
0)</f>
        <v>#REF!</v>
      </c>
      <c r="W199" s="419"/>
      <c r="X199" s="419"/>
      <c r="Y199" s="419" t="e">
        <f>IF(OR(LEN(AF199)&gt;0, LEN(#REF!)&gt;1),1, 0)</f>
        <v>#REF!</v>
      </c>
      <c r="Z199" s="419"/>
      <c r="AA199" s="426" t="str">
        <f t="shared" si="57"/>
        <v>H0</v>
      </c>
      <c r="AB199" s="427" t="str">
        <f t="shared" si="58"/>
        <v>Laboranlage: Aufbereitung</v>
      </c>
      <c r="AC199" s="244" t="str">
        <f t="shared" si="41"/>
        <v/>
      </c>
      <c r="AD199" s="244" t="str">
        <f t="shared" si="42"/>
        <v/>
      </c>
      <c r="AE199" s="143" t="str">
        <f t="shared" si="43"/>
        <v/>
      </c>
      <c r="AF199" s="139" t="str">
        <f t="shared" si="44"/>
        <v/>
      </c>
      <c r="AG199" s="140" t="str">
        <f t="shared" si="45"/>
        <v/>
      </c>
      <c r="AH199" s="140" t="str">
        <f t="shared" si="48"/>
        <v/>
      </c>
      <c r="AI199" s="140" t="str">
        <f t="shared" si="46"/>
        <v/>
      </c>
      <c r="AJ199" s="474"/>
      <c r="AK199" s="756"/>
      <c r="AL199" s="751"/>
      <c r="AM199" s="419" t="e">
        <f t="shared" si="54"/>
        <v>#REF!</v>
      </c>
      <c r="AN199" s="419"/>
      <c r="AO199" s="419"/>
      <c r="AP199" s="419"/>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row>
    <row r="200" spans="1:88" s="221" customFormat="1" ht="13.8" hidden="1">
      <c r="A200" s="221" t="b">
        <f t="shared" si="52"/>
        <v>0</v>
      </c>
      <c r="B200" s="221" t="str">
        <f t="shared" si="49"/>
        <v/>
      </c>
      <c r="C200" s="221" t="str">
        <f>IF(ISNA(LEN(VLOOKUP(H200,B9:B468,1,FALSE)) &gt; 0),"",LEN(VLOOKUP(H200,B9:B468,1,FALSE)) &gt; 0)</f>
        <v/>
      </c>
      <c r="D200" s="221" t="str">
        <f t="shared" si="50"/>
        <v/>
      </c>
      <c r="E200" s="221" t="b">
        <f>IF(ISNA(VLOOKUP(H200,D9:D468,1,FALSE)=H200),FALSE,TRUE)</f>
        <v>0</v>
      </c>
      <c r="F200" s="221">
        <f t="shared" si="53"/>
        <v>0</v>
      </c>
      <c r="G200" s="418"/>
      <c r="H200" s="627" t="s">
        <v>200</v>
      </c>
      <c r="I200" s="603" t="str">
        <f>VLOOKUP(H200,LNG_EBKP!$S$11:$U$733,2)</f>
        <v>Laboranlage: Speicherung</v>
      </c>
      <c r="J200" s="602" t="str">
        <f>VLOOKUP(H200,LNG_EBKP!$S$11:$U$733,3)</f>
        <v>Speicherung zu Laboranlagen wie Tanks</v>
      </c>
      <c r="K200" s="344"/>
      <c r="L200" s="344"/>
      <c r="M200" s="345"/>
      <c r="N200" s="546"/>
      <c r="O200" s="527">
        <v>30</v>
      </c>
      <c r="P200" s="726" t="str">
        <f t="shared" si="51"/>
        <v/>
      </c>
      <c r="Q200" s="708"/>
      <c r="R200" s="461"/>
      <c r="S200" s="462"/>
      <c r="T200" s="463"/>
      <c r="U200" s="743"/>
      <c r="V200" s="419" t="e">
        <f>IF(
OR(LEN(R200)&gt;0, LEN(#REF!)&gt;0, LEN(Q200)&gt;0,LEN(S200)&gt;1),
      IF(OR(LEN(M200)=0, LEN(Q200)=0),1,
          IF(OR(AND(LEN(#REF!)&gt;0, LEN(R200)&gt;0 ),LEN(R200)+LEN(#REF!)=0),0,1)
),
0)</f>
        <v>#REF!</v>
      </c>
      <c r="W200" s="419"/>
      <c r="X200" s="419"/>
      <c r="Y200" s="419" t="e">
        <f>IF(OR(LEN(AF200)&gt;0, LEN(#REF!)&gt;1),1, 0)</f>
        <v>#REF!</v>
      </c>
      <c r="Z200" s="419"/>
      <c r="AA200" s="426" t="str">
        <f t="shared" si="57"/>
        <v>H0</v>
      </c>
      <c r="AB200" s="427" t="str">
        <f t="shared" si="58"/>
        <v>Laboranlage: Speicherung</v>
      </c>
      <c r="AC200" s="244" t="str">
        <f t="shared" si="41"/>
        <v/>
      </c>
      <c r="AD200" s="244" t="str">
        <f t="shared" si="42"/>
        <v/>
      </c>
      <c r="AE200" s="143" t="str">
        <f t="shared" si="43"/>
        <v/>
      </c>
      <c r="AF200" s="139" t="str">
        <f t="shared" si="44"/>
        <v/>
      </c>
      <c r="AG200" s="140" t="str">
        <f t="shared" si="45"/>
        <v/>
      </c>
      <c r="AH200" s="140" t="str">
        <f t="shared" si="48"/>
        <v/>
      </c>
      <c r="AI200" s="140" t="str">
        <f t="shared" si="46"/>
        <v/>
      </c>
      <c r="AJ200" s="474"/>
      <c r="AK200" s="756"/>
      <c r="AL200" s="751"/>
      <c r="AM200" s="419" t="e">
        <f t="shared" si="54"/>
        <v>#REF!</v>
      </c>
      <c r="AN200" s="419"/>
      <c r="AO200" s="419"/>
      <c r="AP200" s="419"/>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row>
    <row r="201" spans="1:88" s="221" customFormat="1" ht="13.8" hidden="1">
      <c r="A201" s="221" t="b">
        <f t="shared" si="52"/>
        <v>0</v>
      </c>
      <c r="B201" s="221" t="str">
        <f t="shared" si="49"/>
        <v/>
      </c>
      <c r="C201" s="221" t="str">
        <f>IF(ISNA(LEN(VLOOKUP(H201,B9:B468,1,FALSE)) &gt; 0),"",LEN(VLOOKUP(H201,B9:B468,1,FALSE)) &gt; 0)</f>
        <v/>
      </c>
      <c r="D201" s="221" t="str">
        <f t="shared" si="50"/>
        <v/>
      </c>
      <c r="E201" s="221" t="b">
        <f>IF(ISNA(VLOOKUP(H201,D9:D468,1,FALSE)=H201),FALSE,TRUE)</f>
        <v>0</v>
      </c>
      <c r="F201" s="221">
        <f t="shared" si="53"/>
        <v>0</v>
      </c>
      <c r="G201" s="418"/>
      <c r="H201" s="627" t="s">
        <v>201</v>
      </c>
      <c r="I201" s="603" t="str">
        <f>VLOOKUP(H201,LNG_EBKP!$S$11:$U$733,2)</f>
        <v>Laboranlage: Verteilung</v>
      </c>
      <c r="J201" s="602" t="str">
        <f>VLOOKUP(H201,LNG_EBKP!$S$11:$U$733,3)</f>
        <v>Verteilungen zu Laboranlagen</v>
      </c>
      <c r="K201" s="344"/>
      <c r="L201" s="344"/>
      <c r="M201" s="345"/>
      <c r="N201" s="546"/>
      <c r="O201" s="527">
        <v>30</v>
      </c>
      <c r="P201" s="726" t="str">
        <f t="shared" si="51"/>
        <v/>
      </c>
      <c r="Q201" s="708"/>
      <c r="R201" s="461"/>
      <c r="S201" s="462"/>
      <c r="T201" s="463"/>
      <c r="U201" s="743"/>
      <c r="V201" s="419" t="e">
        <f>IF(
OR(LEN(R201)&gt;0, LEN(#REF!)&gt;0, LEN(Q201)&gt;0,LEN(S201)&gt;1),
      IF(OR(LEN(M201)=0, LEN(Q201)=0),1,
          IF(OR(AND(LEN(#REF!)&gt;0, LEN(R201)&gt;0 ),LEN(R201)+LEN(#REF!)=0),0,1)
),
0)</f>
        <v>#REF!</v>
      </c>
      <c r="W201" s="419"/>
      <c r="X201" s="419"/>
      <c r="Y201" s="419" t="e">
        <f>IF(OR(LEN(AF201)&gt;0, LEN(#REF!)&gt;1),1, 0)</f>
        <v>#REF!</v>
      </c>
      <c r="Z201" s="419"/>
      <c r="AA201" s="426" t="str">
        <f t="shared" si="57"/>
        <v>H0</v>
      </c>
      <c r="AB201" s="427" t="str">
        <f t="shared" si="58"/>
        <v>Laboranlage: Verteilung</v>
      </c>
      <c r="AC201" s="244" t="str">
        <f t="shared" si="41"/>
        <v/>
      </c>
      <c r="AD201" s="244" t="str">
        <f t="shared" si="42"/>
        <v/>
      </c>
      <c r="AE201" s="143" t="str">
        <f t="shared" si="43"/>
        <v/>
      </c>
      <c r="AF201" s="139" t="str">
        <f t="shared" si="44"/>
        <v/>
      </c>
      <c r="AG201" s="140" t="str">
        <f t="shared" si="45"/>
        <v/>
      </c>
      <c r="AH201" s="140" t="str">
        <f t="shared" si="48"/>
        <v/>
      </c>
      <c r="AI201" s="140" t="str">
        <f t="shared" si="46"/>
        <v/>
      </c>
      <c r="AJ201" s="474"/>
      <c r="AK201" s="756"/>
      <c r="AL201" s="751"/>
      <c r="AM201" s="419" t="e">
        <f t="shared" si="54"/>
        <v>#REF!</v>
      </c>
      <c r="AN201" s="419"/>
      <c r="AO201" s="419"/>
      <c r="AP201" s="419"/>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row>
    <row r="202" spans="1:88" s="221" customFormat="1" ht="27.6" hidden="1">
      <c r="A202" s="221" t="b">
        <f t="shared" si="52"/>
        <v>0</v>
      </c>
      <c r="B202" s="221" t="str">
        <f t="shared" si="49"/>
        <v/>
      </c>
      <c r="C202" s="221" t="str">
        <f>IF(ISNA(LEN(VLOOKUP(H202,B9:B468,1,FALSE)) &gt; 0),"",LEN(VLOOKUP(H202,B9:B468,1,FALSE)) &gt; 0)</f>
        <v/>
      </c>
      <c r="D202" s="221" t="str">
        <f t="shared" si="50"/>
        <v/>
      </c>
      <c r="E202" s="221" t="b">
        <f>IF(ISNA(VLOOKUP(H202,D9:D468,1,FALSE)=H202),FALSE,TRUE)</f>
        <v>0</v>
      </c>
      <c r="F202" s="221">
        <f t="shared" si="53"/>
        <v>0</v>
      </c>
      <c r="G202" s="418"/>
      <c r="H202" s="627" t="s">
        <v>202</v>
      </c>
      <c r="I202" s="603" t="str">
        <f>VLOOKUP(H202,LNG_EBKP!$S$11:$U$733,2)</f>
        <v>Laboranlage: Armatur, Apparat</v>
      </c>
      <c r="J202" s="602" t="str">
        <f>VLOOKUP(H202,LNG_EBKP!$S$11:$U$733,3)</f>
        <v>Einbauten, eingebaute Maschinen und Apparate zu Laboranlagen</v>
      </c>
      <c r="K202" s="344"/>
      <c r="L202" s="344"/>
      <c r="M202" s="345"/>
      <c r="N202" s="546"/>
      <c r="O202" s="527">
        <v>30</v>
      </c>
      <c r="P202" s="726" t="str">
        <f t="shared" si="51"/>
        <v/>
      </c>
      <c r="Q202" s="708"/>
      <c r="R202" s="461"/>
      <c r="S202" s="462"/>
      <c r="T202" s="463"/>
      <c r="U202" s="743"/>
      <c r="V202" s="419" t="e">
        <f>IF(
OR(LEN(R202)&gt;0, LEN(#REF!)&gt;0, LEN(Q202)&gt;0,LEN(S202)&gt;1),
      IF(OR(LEN(M202)=0, LEN(Q202)=0),1,
          IF(OR(AND(LEN(#REF!)&gt;0, LEN(R202)&gt;0 ),LEN(R202)+LEN(#REF!)=0),0,1)
),
0)</f>
        <v>#REF!</v>
      </c>
      <c r="W202" s="419"/>
      <c r="X202" s="419"/>
      <c r="Y202" s="419" t="e">
        <f>IF(OR(LEN(AF202)&gt;0, LEN(#REF!)&gt;1),1, 0)</f>
        <v>#REF!</v>
      </c>
      <c r="Z202" s="419"/>
      <c r="AA202" s="426" t="str">
        <f t="shared" si="57"/>
        <v>H0</v>
      </c>
      <c r="AB202" s="427" t="str">
        <f t="shared" si="58"/>
        <v>Laboranlage: Armatur, Apparat</v>
      </c>
      <c r="AC202" s="244" t="str">
        <f t="shared" ref="AC202:AC265" si="59">IF(K202="","", K202)</f>
        <v/>
      </c>
      <c r="AD202" s="244" t="str">
        <f t="shared" ref="AD202:AD265" si="60">IF(L202="","", L202)</f>
        <v/>
      </c>
      <c r="AE202" s="143" t="str">
        <f t="shared" ref="AE202:AE265" si="61">IF(M202="","", M202)</f>
        <v/>
      </c>
      <c r="AF202" s="139" t="str">
        <f t="shared" ref="AF202:AF265" si="62">IF(S202="","", S202)</f>
        <v/>
      </c>
      <c r="AG202" s="140" t="str">
        <f t="shared" ref="AG202:AG265" si="63">IF(T202="","", T202)</f>
        <v/>
      </c>
      <c r="AH202" s="140" t="str">
        <f t="shared" si="48"/>
        <v/>
      </c>
      <c r="AI202" s="140" t="str">
        <f t="shared" ref="AI202:AI265" si="64">IF(R202="","", R202)</f>
        <v/>
      </c>
      <c r="AJ202" s="474"/>
      <c r="AK202" s="756"/>
      <c r="AL202" s="751"/>
      <c r="AM202" s="419" t="e">
        <f t="shared" si="54"/>
        <v>#REF!</v>
      </c>
      <c r="AN202" s="419"/>
      <c r="AO202" s="419"/>
      <c r="AP202" s="419"/>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row>
    <row r="203" spans="1:88" s="221" customFormat="1" ht="69" hidden="1">
      <c r="A203" s="221" t="b">
        <f t="shared" si="52"/>
        <v>0</v>
      </c>
      <c r="B203" s="221" t="str">
        <f t="shared" si="49"/>
        <v/>
      </c>
      <c r="C203" s="221" t="str">
        <f>IF(ISNA(LEN(VLOOKUP(H203,B9:B468,1,FALSE)) &gt; 0),"",LEN(VLOOKUP(H203,B9:B468,1,FALSE)) &gt; 0)</f>
        <v/>
      </c>
      <c r="D203" s="221" t="str">
        <f t="shared" si="50"/>
        <v/>
      </c>
      <c r="E203" s="221" t="b">
        <f>IF(ISNA(VLOOKUP(H203,D9:D468,1,FALSE)=H203),FALSE,TRUE)</f>
        <v>0</v>
      </c>
      <c r="F203" s="221">
        <f t="shared" si="53"/>
        <v>0</v>
      </c>
      <c r="G203" s="418"/>
      <c r="H203" s="626" t="s">
        <v>203</v>
      </c>
      <c r="I203" s="601" t="str">
        <f>VLOOKUP(H203,LNG_EBKP!$S$11:$U$733,2)</f>
        <v>Grossküche</v>
      </c>
      <c r="J203" s="602" t="str">
        <f>VLOOKUP(H203,LNG_EBKP!$S$11:$U$733,3)</f>
        <v>Eingebaute Anlagen zur Zubereitung, Lagerung und Ausgabe von Speisen und Getränken, einschliesslich Maschinen, Apparate und Medienversorgung
Hinweis: Einbauküche (G05.02)</v>
      </c>
      <c r="K203" s="344"/>
      <c r="L203" s="344"/>
      <c r="M203" s="345"/>
      <c r="N203" s="546"/>
      <c r="O203" s="527">
        <v>30</v>
      </c>
      <c r="P203" s="726" t="str">
        <f t="shared" si="51"/>
        <v/>
      </c>
      <c r="Q203" s="708"/>
      <c r="R203" s="461"/>
      <c r="S203" s="462"/>
      <c r="T203" s="463"/>
      <c r="U203" s="743"/>
      <c r="V203" s="419" t="e">
        <f>IF(
OR(LEN(R203)&gt;0, LEN(#REF!)&gt;0, LEN(Q203)&gt;0,LEN(S203)&gt;1),
      IF(OR(LEN(M203)=0, LEN(Q203)=0),1,
          IF(OR(AND(LEN(#REF!)&gt;0, LEN(R203)&gt;0 ),LEN(R203)+LEN(#REF!)=0),0,1)
),
0)</f>
        <v>#REF!</v>
      </c>
      <c r="W203" s="419"/>
      <c r="X203" s="419"/>
      <c r="Y203" s="419" t="e">
        <f>IF(OR(LEN(AF203)&gt;0, LEN(#REF!)&gt;1),1, 0)</f>
        <v>#REF!</v>
      </c>
      <c r="Z203" s="419"/>
      <c r="AA203" s="426" t="str">
        <f t="shared" si="57"/>
        <v>H0</v>
      </c>
      <c r="AB203" s="427" t="str">
        <f t="shared" si="58"/>
        <v>Grossküche</v>
      </c>
      <c r="AC203" s="244" t="str">
        <f t="shared" si="59"/>
        <v/>
      </c>
      <c r="AD203" s="244" t="str">
        <f t="shared" si="60"/>
        <v/>
      </c>
      <c r="AE203" s="143" t="str">
        <f t="shared" si="61"/>
        <v/>
      </c>
      <c r="AF203" s="139" t="str">
        <f t="shared" si="62"/>
        <v/>
      </c>
      <c r="AG203" s="140" t="str">
        <f t="shared" si="63"/>
        <v/>
      </c>
      <c r="AH203" s="140" t="str">
        <f t="shared" ref="AH203:AH266" si="65" xml:space="preserve"> IF(P203="","",P203)</f>
        <v/>
      </c>
      <c r="AI203" s="140" t="str">
        <f t="shared" si="64"/>
        <v/>
      </c>
      <c r="AJ203" s="474"/>
      <c r="AK203" s="756"/>
      <c r="AL203" s="751"/>
      <c r="AM203" s="419" t="e">
        <f t="shared" si="54"/>
        <v>#REF!</v>
      </c>
      <c r="AN203" s="419"/>
      <c r="AO203" s="419"/>
      <c r="AP203" s="419"/>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row>
    <row r="204" spans="1:88" s="221" customFormat="1" ht="27.6" hidden="1">
      <c r="A204" s="221" t="b">
        <f t="shared" si="52"/>
        <v>0</v>
      </c>
      <c r="B204" s="221" t="str">
        <f t="shared" si="49"/>
        <v/>
      </c>
      <c r="C204" s="221" t="str">
        <f>IF(ISNA(LEN(VLOOKUP(H204,B9:B468,1,FALSE)) &gt; 0),"",LEN(VLOOKUP(H204,B9:B468,1,FALSE)) &gt; 0)</f>
        <v/>
      </c>
      <c r="D204" s="221" t="str">
        <f t="shared" si="50"/>
        <v/>
      </c>
      <c r="E204" s="221" t="b">
        <f>IF(ISNA(VLOOKUP(H204,D9:D468,1,FALSE)=H204),FALSE,TRUE)</f>
        <v>0</v>
      </c>
      <c r="F204" s="221">
        <f t="shared" si="53"/>
        <v>0</v>
      </c>
      <c r="G204" s="418"/>
      <c r="H204" s="627" t="s">
        <v>204</v>
      </c>
      <c r="I204" s="603" t="str">
        <f>VLOOKUP(H204,LNG_EBKP!$S$11:$U$733,2)</f>
        <v>Grossküche: Versorgung, Entsorgung</v>
      </c>
      <c r="J204" s="602" t="str">
        <f>VLOOKUP(H204,LNG_EBKP!$S$11:$U$733,3)</f>
        <v>Versorgung von Grossküchen mit Medien und dgl. sowie Entsorgung</v>
      </c>
      <c r="K204" s="344"/>
      <c r="L204" s="344"/>
      <c r="M204" s="345"/>
      <c r="N204" s="546"/>
      <c r="O204" s="527">
        <v>30</v>
      </c>
      <c r="P204" s="726" t="str">
        <f t="shared" ref="P204:P267" si="66">IF(N204+O204 = O204,"",N204+O204)</f>
        <v/>
      </c>
      <c r="Q204" s="708"/>
      <c r="R204" s="461"/>
      <c r="S204" s="462"/>
      <c r="T204" s="463"/>
      <c r="U204" s="743"/>
      <c r="V204" s="419" t="e">
        <f>IF(
OR(LEN(R204)&gt;0, LEN(#REF!)&gt;0, LEN(Q204)&gt;0,LEN(S204)&gt;1),
      IF(OR(LEN(M204)=0, LEN(Q204)=0),1,
          IF(OR(AND(LEN(#REF!)&gt;0, LEN(R204)&gt;0 ),LEN(R204)+LEN(#REF!)=0),0,1)
),
0)</f>
        <v>#REF!</v>
      </c>
      <c r="W204" s="419"/>
      <c r="X204" s="419"/>
      <c r="Y204" s="419" t="e">
        <f>IF(OR(LEN(AF204)&gt;0, LEN(#REF!)&gt;1),1, 0)</f>
        <v>#REF!</v>
      </c>
      <c r="Z204" s="419"/>
      <c r="AA204" s="426" t="str">
        <f t="shared" si="57"/>
        <v>H0</v>
      </c>
      <c r="AB204" s="427" t="str">
        <f t="shared" si="58"/>
        <v>Grossküche: Versorgung, Entsorgung</v>
      </c>
      <c r="AC204" s="244" t="str">
        <f t="shared" si="59"/>
        <v/>
      </c>
      <c r="AD204" s="244" t="str">
        <f t="shared" si="60"/>
        <v/>
      </c>
      <c r="AE204" s="143" t="str">
        <f t="shared" si="61"/>
        <v/>
      </c>
      <c r="AF204" s="139" t="str">
        <f t="shared" si="62"/>
        <v/>
      </c>
      <c r="AG204" s="140" t="str">
        <f t="shared" si="63"/>
        <v/>
      </c>
      <c r="AH204" s="140" t="str">
        <f t="shared" si="65"/>
        <v/>
      </c>
      <c r="AI204" s="140" t="str">
        <f t="shared" si="64"/>
        <v/>
      </c>
      <c r="AJ204" s="474"/>
      <c r="AK204" s="756"/>
      <c r="AL204" s="751"/>
      <c r="AM204" s="419" t="e">
        <f t="shared" si="54"/>
        <v>#REF!</v>
      </c>
      <c r="AN204" s="419"/>
      <c r="AO204" s="419"/>
      <c r="AP204" s="419"/>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row>
    <row r="205" spans="1:88" s="221" customFormat="1" ht="13.8" hidden="1">
      <c r="A205" s="221" t="b">
        <f t="shared" si="52"/>
        <v>0</v>
      </c>
      <c r="B205" s="221" t="str">
        <f t="shared" si="49"/>
        <v/>
      </c>
      <c r="C205" s="221" t="str">
        <f>IF(ISNA(LEN(VLOOKUP(H205,B9:B468,1,FALSE)) &gt; 0),"",LEN(VLOOKUP(H205,B9:B468,1,FALSE)) &gt; 0)</f>
        <v/>
      </c>
      <c r="D205" s="221" t="str">
        <f t="shared" si="50"/>
        <v/>
      </c>
      <c r="E205" s="221" t="b">
        <f>IF(ISNA(VLOOKUP(H205,D9:D468,1,FALSE)=H205),FALSE,TRUE)</f>
        <v>0</v>
      </c>
      <c r="F205" s="221">
        <f t="shared" si="53"/>
        <v>0</v>
      </c>
      <c r="G205" s="418"/>
      <c r="H205" s="627" t="s">
        <v>205</v>
      </c>
      <c r="I205" s="603" t="str">
        <f>VLOOKUP(H205,LNG_EBKP!$S$11:$U$733,2)</f>
        <v>Grossküche: Aufbereitung</v>
      </c>
      <c r="J205" s="602" t="str">
        <f>VLOOKUP(H205,LNG_EBKP!$S$11:$U$733,3)</f>
        <v>Aufbereitung zu Grossküchen</v>
      </c>
      <c r="K205" s="344"/>
      <c r="L205" s="344"/>
      <c r="M205" s="345"/>
      <c r="N205" s="546"/>
      <c r="O205" s="527">
        <v>30</v>
      </c>
      <c r="P205" s="726" t="str">
        <f t="shared" si="66"/>
        <v/>
      </c>
      <c r="Q205" s="708"/>
      <c r="R205" s="461"/>
      <c r="S205" s="462"/>
      <c r="T205" s="463"/>
      <c r="U205" s="743"/>
      <c r="V205" s="419" t="e">
        <f>IF(
OR(LEN(R205)&gt;0, LEN(#REF!)&gt;0, LEN(Q205)&gt;0,LEN(S205)&gt;1),
      IF(OR(LEN(M205)=0, LEN(Q205)=0),1,
          IF(OR(AND(LEN(#REF!)&gt;0, LEN(R205)&gt;0 ),LEN(R205)+LEN(#REF!)=0),0,1)
),
0)</f>
        <v>#REF!</v>
      </c>
      <c r="W205" s="419"/>
      <c r="X205" s="419"/>
      <c r="Y205" s="419" t="e">
        <f>IF(OR(LEN(AF205)&gt;0, LEN(#REF!)&gt;1),1, 0)</f>
        <v>#REF!</v>
      </c>
      <c r="Z205" s="419"/>
      <c r="AA205" s="426" t="str">
        <f t="shared" si="57"/>
        <v>H0</v>
      </c>
      <c r="AB205" s="427" t="str">
        <f t="shared" si="58"/>
        <v>Grossküche: Aufbereitung</v>
      </c>
      <c r="AC205" s="244" t="str">
        <f t="shared" si="59"/>
        <v/>
      </c>
      <c r="AD205" s="244" t="str">
        <f t="shared" si="60"/>
        <v/>
      </c>
      <c r="AE205" s="143" t="str">
        <f t="shared" si="61"/>
        <v/>
      </c>
      <c r="AF205" s="139" t="str">
        <f t="shared" si="62"/>
        <v/>
      </c>
      <c r="AG205" s="140" t="str">
        <f t="shared" si="63"/>
        <v/>
      </c>
      <c r="AH205" s="140" t="str">
        <f t="shared" si="65"/>
        <v/>
      </c>
      <c r="AI205" s="140" t="str">
        <f t="shared" si="64"/>
        <v/>
      </c>
      <c r="AJ205" s="474"/>
      <c r="AK205" s="756"/>
      <c r="AL205" s="751"/>
      <c r="AM205" s="419" t="e">
        <f t="shared" si="54"/>
        <v>#REF!</v>
      </c>
      <c r="AN205" s="419"/>
      <c r="AO205" s="419"/>
      <c r="AP205" s="419"/>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row>
    <row r="206" spans="1:88" s="221" customFormat="1" ht="27.6" hidden="1">
      <c r="A206" s="221" t="b">
        <f t="shared" si="52"/>
        <v>0</v>
      </c>
      <c r="B206" s="221" t="str">
        <f t="shared" ref="B206:B269" si="67">IF(LEN(H206)&gt;2,IF(A206=TRUE,LEFT(H206,LEN(H206)-2),""),"")</f>
        <v/>
      </c>
      <c r="C206" s="221" t="str">
        <f>IF(ISNA(LEN(VLOOKUP(H206,B9:B468,1,FALSE)) &gt; 0),"",LEN(VLOOKUP(H206,B9:B468,1,FALSE)) &gt; 0)</f>
        <v/>
      </c>
      <c r="D206" s="221" t="str">
        <f t="shared" ref="D206:D269" si="68">LEFT(B206,1)</f>
        <v/>
      </c>
      <c r="E206" s="221" t="b">
        <f>IF(ISNA(VLOOKUP(H206,D9:D468,1,FALSE)=H206),FALSE,TRUE)</f>
        <v>0</v>
      </c>
      <c r="F206" s="221">
        <f t="shared" si="53"/>
        <v>0</v>
      </c>
      <c r="G206" s="418"/>
      <c r="H206" s="627" t="s">
        <v>206</v>
      </c>
      <c r="I206" s="603" t="str">
        <f>VLOOKUP(H206,LNG_EBKP!$S$11:$U$733,2)</f>
        <v>Grossküche: Lagerung</v>
      </c>
      <c r="J206" s="602" t="str">
        <f>VLOOKUP(H206,LNG_EBKP!$S$11:$U$733,3)</f>
        <v>Lagerung in Grossküchen wie ungekühlte Lagerräume</v>
      </c>
      <c r="K206" s="344"/>
      <c r="L206" s="344"/>
      <c r="M206" s="345"/>
      <c r="N206" s="546"/>
      <c r="O206" s="527">
        <v>30</v>
      </c>
      <c r="P206" s="726" t="str">
        <f t="shared" si="66"/>
        <v/>
      </c>
      <c r="Q206" s="708"/>
      <c r="R206" s="461"/>
      <c r="S206" s="462"/>
      <c r="T206" s="463"/>
      <c r="U206" s="743"/>
      <c r="V206" s="419" t="e">
        <f>IF(
OR(LEN(R206)&gt;0, LEN(#REF!)&gt;0, LEN(Q206)&gt;0,LEN(S206)&gt;1),
      IF(OR(LEN(M206)=0, LEN(Q206)=0),1,
          IF(OR(AND(LEN(#REF!)&gt;0, LEN(R206)&gt;0 ),LEN(R206)+LEN(#REF!)=0),0,1)
),
0)</f>
        <v>#REF!</v>
      </c>
      <c r="W206" s="419"/>
      <c r="X206" s="419"/>
      <c r="Y206" s="419" t="e">
        <f>IF(OR(LEN(AF206)&gt;0, LEN(#REF!)&gt;1),1, 0)</f>
        <v>#REF!</v>
      </c>
      <c r="Z206" s="419"/>
      <c r="AA206" s="426" t="str">
        <f t="shared" si="57"/>
        <v>H0</v>
      </c>
      <c r="AB206" s="427" t="str">
        <f t="shared" si="58"/>
        <v>Grossküche: Lagerung</v>
      </c>
      <c r="AC206" s="244" t="str">
        <f t="shared" si="59"/>
        <v/>
      </c>
      <c r="AD206" s="244" t="str">
        <f t="shared" si="60"/>
        <v/>
      </c>
      <c r="AE206" s="143" t="str">
        <f t="shared" si="61"/>
        <v/>
      </c>
      <c r="AF206" s="139" t="str">
        <f t="shared" si="62"/>
        <v/>
      </c>
      <c r="AG206" s="140" t="str">
        <f t="shared" si="63"/>
        <v/>
      </c>
      <c r="AH206" s="140" t="str">
        <f t="shared" si="65"/>
        <v/>
      </c>
      <c r="AI206" s="140" t="str">
        <f t="shared" si="64"/>
        <v/>
      </c>
      <c r="AJ206" s="474"/>
      <c r="AK206" s="756"/>
      <c r="AL206" s="751"/>
      <c r="AM206" s="419" t="e">
        <f t="shared" si="54"/>
        <v>#REF!</v>
      </c>
      <c r="AN206" s="419"/>
      <c r="AO206" s="419"/>
      <c r="AP206" s="419"/>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row>
    <row r="207" spans="1:88" s="221" customFormat="1" ht="13.8" hidden="1">
      <c r="A207" s="221" t="b">
        <f t="shared" si="52"/>
        <v>0</v>
      </c>
      <c r="B207" s="221" t="str">
        <f t="shared" si="67"/>
        <v/>
      </c>
      <c r="C207" s="221" t="str">
        <f>IF(ISNA(LEN(VLOOKUP(H207,B9:B468,1,FALSE)) &gt; 0),"",LEN(VLOOKUP(H207,B9:B468,1,FALSE)) &gt; 0)</f>
        <v/>
      </c>
      <c r="D207" s="221" t="str">
        <f t="shared" si="68"/>
        <v/>
      </c>
      <c r="E207" s="221" t="b">
        <f>IF(ISNA(VLOOKUP(H207,D9:D468,1,FALSE)=H207),FALSE,TRUE)</f>
        <v>0</v>
      </c>
      <c r="F207" s="221">
        <f t="shared" si="53"/>
        <v>0</v>
      </c>
      <c r="G207" s="418"/>
      <c r="H207" s="627" t="s">
        <v>207</v>
      </c>
      <c r="I207" s="603" t="str">
        <f>VLOOKUP(H207,LNG_EBKP!$S$11:$U$733,2)</f>
        <v>Grossküche: Verteilung</v>
      </c>
      <c r="J207" s="602" t="str">
        <f>VLOOKUP(H207,LNG_EBKP!$S$11:$U$733,3)</f>
        <v>Verteilung zu Grossküchen</v>
      </c>
      <c r="K207" s="344"/>
      <c r="L207" s="344"/>
      <c r="M207" s="345"/>
      <c r="N207" s="546"/>
      <c r="O207" s="527">
        <v>30</v>
      </c>
      <c r="P207" s="726" t="str">
        <f t="shared" si="66"/>
        <v/>
      </c>
      <c r="Q207" s="708"/>
      <c r="R207" s="461"/>
      <c r="S207" s="462"/>
      <c r="T207" s="463"/>
      <c r="U207" s="743"/>
      <c r="V207" s="419" t="e">
        <f>IF(
OR(LEN(R207)&gt;0, LEN(#REF!)&gt;0, LEN(Q207)&gt;0,LEN(S207)&gt;1),
      IF(OR(LEN(M207)=0, LEN(Q207)=0),1,
          IF(OR(AND(LEN(#REF!)&gt;0, LEN(R207)&gt;0 ),LEN(R207)+LEN(#REF!)=0),0,1)
),
0)</f>
        <v>#REF!</v>
      </c>
      <c r="W207" s="419"/>
      <c r="X207" s="419"/>
      <c r="Y207" s="419" t="e">
        <f>IF(OR(LEN(AF207)&gt;0, LEN(#REF!)&gt;1),1, 0)</f>
        <v>#REF!</v>
      </c>
      <c r="Z207" s="419"/>
      <c r="AA207" s="426" t="str">
        <f t="shared" si="57"/>
        <v>H0</v>
      </c>
      <c r="AB207" s="427" t="str">
        <f t="shared" si="58"/>
        <v>Grossküche: Verteilung</v>
      </c>
      <c r="AC207" s="244" t="str">
        <f t="shared" si="59"/>
        <v/>
      </c>
      <c r="AD207" s="244" t="str">
        <f t="shared" si="60"/>
        <v/>
      </c>
      <c r="AE207" s="143" t="str">
        <f t="shared" si="61"/>
        <v/>
      </c>
      <c r="AF207" s="139" t="str">
        <f t="shared" si="62"/>
        <v/>
      </c>
      <c r="AG207" s="140" t="str">
        <f t="shared" si="63"/>
        <v/>
      </c>
      <c r="AH207" s="140" t="str">
        <f t="shared" si="65"/>
        <v/>
      </c>
      <c r="AI207" s="140" t="str">
        <f t="shared" si="64"/>
        <v/>
      </c>
      <c r="AJ207" s="474"/>
      <c r="AK207" s="756"/>
      <c r="AL207" s="751"/>
      <c r="AM207" s="419" t="e">
        <f t="shared" si="54"/>
        <v>#REF!</v>
      </c>
      <c r="AN207" s="419"/>
      <c r="AO207" s="419"/>
      <c r="AP207" s="419"/>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row>
    <row r="208" spans="1:88" s="221" customFormat="1" ht="27.6" hidden="1">
      <c r="A208" s="221" t="b">
        <f t="shared" ref="A208:A271" si="69" xml:space="preserve"> LEN(K208)+ LEN(M208)&gt;0</f>
        <v>0</v>
      </c>
      <c r="B208" s="221" t="str">
        <f t="shared" si="67"/>
        <v/>
      </c>
      <c r="C208" s="221" t="str">
        <f>IF(ISNA(LEN(VLOOKUP(H208,B9:B468,1,FALSE)) &gt; 0),"",LEN(VLOOKUP(H208,B9:B468,1,FALSE)) &gt; 0)</f>
        <v/>
      </c>
      <c r="D208" s="221" t="str">
        <f t="shared" si="68"/>
        <v/>
      </c>
      <c r="E208" s="221" t="b">
        <f>IF(ISNA(VLOOKUP(H208,D9:D468,1,FALSE)=H208),FALSE,TRUE)</f>
        <v>0</v>
      </c>
      <c r="F208" s="221">
        <f t="shared" ref="F208:F271" si="70">IF(OR(A208=TRUE,E208=TRUE,C208=TRUE,LEN(B208)&gt;0),1,0)</f>
        <v>0</v>
      </c>
      <c r="G208" s="418"/>
      <c r="H208" s="627" t="s">
        <v>208</v>
      </c>
      <c r="I208" s="603" t="str">
        <f>VLOOKUP(H208,LNG_EBKP!$S$11:$U$733,2)</f>
        <v>Grossküche: Armatur, Apparat</v>
      </c>
      <c r="J208" s="602" t="str">
        <f>VLOOKUP(H208,LNG_EBKP!$S$11:$U$733,3)</f>
        <v>Einbauten, eingebaute Maschinen und Apparate zu Grossküchen</v>
      </c>
      <c r="K208" s="344"/>
      <c r="L208" s="344"/>
      <c r="M208" s="345"/>
      <c r="N208" s="546"/>
      <c r="O208" s="527">
        <v>30</v>
      </c>
      <c r="P208" s="726" t="str">
        <f t="shared" si="66"/>
        <v/>
      </c>
      <c r="Q208" s="708"/>
      <c r="R208" s="461"/>
      <c r="S208" s="462"/>
      <c r="T208" s="463"/>
      <c r="U208" s="743"/>
      <c r="V208" s="419" t="e">
        <f>IF(
OR(LEN(R208)&gt;0, LEN(#REF!)&gt;0, LEN(Q208)&gt;0,LEN(S208)&gt;1),
      IF(OR(LEN(M208)=0, LEN(Q208)=0),1,
          IF(OR(AND(LEN(#REF!)&gt;0, LEN(R208)&gt;0 ),LEN(R208)+LEN(#REF!)=0),0,1)
),
0)</f>
        <v>#REF!</v>
      </c>
      <c r="W208" s="419"/>
      <c r="X208" s="419"/>
      <c r="Y208" s="419" t="e">
        <f>IF(OR(LEN(AF208)&gt;0, LEN(#REF!)&gt;1),1, 0)</f>
        <v>#REF!</v>
      </c>
      <c r="Z208" s="419"/>
      <c r="AA208" s="426" t="str">
        <f t="shared" si="57"/>
        <v>H0</v>
      </c>
      <c r="AB208" s="427" t="str">
        <f t="shared" si="58"/>
        <v>Grossküche: Armatur, Apparat</v>
      </c>
      <c r="AC208" s="244" t="str">
        <f t="shared" si="59"/>
        <v/>
      </c>
      <c r="AD208" s="244" t="str">
        <f t="shared" si="60"/>
        <v/>
      </c>
      <c r="AE208" s="143" t="str">
        <f t="shared" si="61"/>
        <v/>
      </c>
      <c r="AF208" s="139" t="str">
        <f t="shared" si="62"/>
        <v/>
      </c>
      <c r="AG208" s="140" t="str">
        <f t="shared" si="63"/>
        <v/>
      </c>
      <c r="AH208" s="140" t="str">
        <f t="shared" si="65"/>
        <v/>
      </c>
      <c r="AI208" s="140" t="str">
        <f t="shared" si="64"/>
        <v/>
      </c>
      <c r="AJ208" s="474"/>
      <c r="AK208" s="756"/>
      <c r="AL208" s="751"/>
      <c r="AM208" s="419" t="e">
        <f t="shared" ref="AM208:AM271" si="71">IF(AND(Y208=1, OR(LEN(AL208)=0, LEN(AJ208)=0)),1,0)</f>
        <v>#REF!</v>
      </c>
      <c r="AN208" s="419"/>
      <c r="AO208" s="419"/>
      <c r="AP208" s="419"/>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row>
    <row r="209" spans="1:88" s="221" customFormat="1" ht="41.4" hidden="1">
      <c r="A209" s="221" t="b">
        <f t="shared" si="69"/>
        <v>0</v>
      </c>
      <c r="B209" s="221" t="str">
        <f t="shared" si="67"/>
        <v/>
      </c>
      <c r="C209" s="221" t="str">
        <f>IF(ISNA(LEN(VLOOKUP(H209,B9:B468,1,FALSE)) &gt; 0),"",LEN(VLOOKUP(H209,B9:B468,1,FALSE)) &gt; 0)</f>
        <v/>
      </c>
      <c r="D209" s="221" t="str">
        <f t="shared" si="68"/>
        <v/>
      </c>
      <c r="E209" s="221" t="b">
        <f>IF(ISNA(VLOOKUP(H209,D9:D468,1,FALSE)=H209),FALSE,TRUE)</f>
        <v>0</v>
      </c>
      <c r="F209" s="221">
        <f t="shared" si="70"/>
        <v>0</v>
      </c>
      <c r="G209" s="418"/>
      <c r="H209" s="626" t="s">
        <v>209</v>
      </c>
      <c r="I209" s="601" t="str">
        <f>VLOOKUP(H209,LNG_EBKP!$S$11:$U$733,2)</f>
        <v>Wäscherei-, Reinigungsanlage</v>
      </c>
      <c r="J209" s="602" t="str">
        <f>VLOOKUP(H209,LNG_EBKP!$S$11:$U$733,3)</f>
        <v>Eingebaute Wäscherei- und Reinigungsanlagen, einschliesslich Maschinen, Apparate, Steuerung und Medienversorgung</v>
      </c>
      <c r="K209" s="344"/>
      <c r="L209" s="344"/>
      <c r="M209" s="345"/>
      <c r="N209" s="546"/>
      <c r="O209" s="527">
        <v>30</v>
      </c>
      <c r="P209" s="726" t="str">
        <f t="shared" si="66"/>
        <v/>
      </c>
      <c r="Q209" s="708"/>
      <c r="R209" s="461"/>
      <c r="S209" s="462"/>
      <c r="T209" s="463"/>
      <c r="U209" s="743"/>
      <c r="V209" s="419" t="e">
        <f>IF(
OR(LEN(R209)&gt;0, LEN(#REF!)&gt;0, LEN(Q209)&gt;0,LEN(S209)&gt;1),
      IF(OR(LEN(M209)=0, LEN(Q209)=0),1,
          IF(OR(AND(LEN(#REF!)&gt;0, LEN(R209)&gt;0 ),LEN(R209)+LEN(#REF!)=0),0,1)
),
0)</f>
        <v>#REF!</v>
      </c>
      <c r="W209" s="419"/>
      <c r="X209" s="419"/>
      <c r="Y209" s="419" t="e">
        <f>IF(OR(LEN(AF209)&gt;0, LEN(#REF!)&gt;1),1, 0)</f>
        <v>#REF!</v>
      </c>
      <c r="Z209" s="419"/>
      <c r="AA209" s="426" t="str">
        <f t="shared" si="57"/>
        <v>H0</v>
      </c>
      <c r="AB209" s="427" t="str">
        <f t="shared" si="58"/>
        <v>Wäscherei-, Reinigungsanlage</v>
      </c>
      <c r="AC209" s="244" t="str">
        <f t="shared" si="59"/>
        <v/>
      </c>
      <c r="AD209" s="244" t="str">
        <f t="shared" si="60"/>
        <v/>
      </c>
      <c r="AE209" s="143" t="str">
        <f t="shared" si="61"/>
        <v/>
      </c>
      <c r="AF209" s="139" t="str">
        <f t="shared" si="62"/>
        <v/>
      </c>
      <c r="AG209" s="140" t="str">
        <f t="shared" si="63"/>
        <v/>
      </c>
      <c r="AH209" s="140" t="str">
        <f t="shared" si="65"/>
        <v/>
      </c>
      <c r="AI209" s="140" t="str">
        <f t="shared" si="64"/>
        <v/>
      </c>
      <c r="AJ209" s="474"/>
      <c r="AK209" s="756"/>
      <c r="AL209" s="751"/>
      <c r="AM209" s="419" t="e">
        <f t="shared" si="71"/>
        <v>#REF!</v>
      </c>
      <c r="AN209" s="419"/>
      <c r="AO209" s="419"/>
      <c r="AP209" s="419"/>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row>
    <row r="210" spans="1:88" s="221" customFormat="1" ht="41.4" hidden="1">
      <c r="A210" s="221" t="b">
        <f t="shared" si="69"/>
        <v>0</v>
      </c>
      <c r="B210" s="221" t="str">
        <f t="shared" si="67"/>
        <v/>
      </c>
      <c r="C210" s="221" t="str">
        <f>IF(ISNA(LEN(VLOOKUP(H210,B9:B468,1,FALSE)) &gt; 0),"",LEN(VLOOKUP(H210,B9:B468,1,FALSE)) &gt; 0)</f>
        <v/>
      </c>
      <c r="D210" s="221" t="str">
        <f t="shared" si="68"/>
        <v/>
      </c>
      <c r="E210" s="221" t="b">
        <f>IF(ISNA(VLOOKUP(H210,D9:D468,1,FALSE)=H210),FALSE,TRUE)</f>
        <v>0</v>
      </c>
      <c r="F210" s="221">
        <f t="shared" si="70"/>
        <v>0</v>
      </c>
      <c r="G210" s="418"/>
      <c r="H210" s="627" t="s">
        <v>210</v>
      </c>
      <c r="I210" s="603" t="str">
        <f>VLOOKUP(H210,LNG_EBKP!$S$11:$U$733,2)</f>
        <v>Wäscherei-, Reinigungsanlage: Versorgung, Entsorgung</v>
      </c>
      <c r="J210" s="602" t="str">
        <f>VLOOKUP(H210,LNG_EBKP!$S$11:$U$733,3)</f>
        <v>Versorgung von Wäscherei- und Reinigungsanlagen mit Medien und dgl. sowie Entsorgung</v>
      </c>
      <c r="K210" s="344"/>
      <c r="L210" s="344"/>
      <c r="M210" s="345"/>
      <c r="N210" s="546"/>
      <c r="O210" s="527">
        <v>30</v>
      </c>
      <c r="P210" s="726" t="str">
        <f t="shared" si="66"/>
        <v/>
      </c>
      <c r="Q210" s="708"/>
      <c r="R210" s="461"/>
      <c r="S210" s="462"/>
      <c r="T210" s="463"/>
      <c r="U210" s="743"/>
      <c r="V210" s="419" t="e">
        <f>IF(
OR(LEN(R210)&gt;0, LEN(#REF!)&gt;0, LEN(Q210)&gt;0,LEN(S210)&gt;1),
      IF(OR(LEN(M210)=0, LEN(Q210)=0),1,
          IF(OR(AND(LEN(#REF!)&gt;0, LEN(R210)&gt;0 ),LEN(R210)+LEN(#REF!)=0),0,1)
),
0)</f>
        <v>#REF!</v>
      </c>
      <c r="W210" s="419"/>
      <c r="X210" s="419"/>
      <c r="Y210" s="419" t="e">
        <f>IF(OR(LEN(AF210)&gt;0, LEN(#REF!)&gt;1),1, 0)</f>
        <v>#REF!</v>
      </c>
      <c r="Z210" s="419"/>
      <c r="AA210" s="426" t="str">
        <f t="shared" si="57"/>
        <v>H0</v>
      </c>
      <c r="AB210" s="427" t="str">
        <f t="shared" si="58"/>
        <v>Wäscherei-, Reinigungsanlage: Versorgung, Entsorgung</v>
      </c>
      <c r="AC210" s="244" t="str">
        <f t="shared" si="59"/>
        <v/>
      </c>
      <c r="AD210" s="244" t="str">
        <f t="shared" si="60"/>
        <v/>
      </c>
      <c r="AE210" s="143" t="str">
        <f t="shared" si="61"/>
        <v/>
      </c>
      <c r="AF210" s="139" t="str">
        <f t="shared" si="62"/>
        <v/>
      </c>
      <c r="AG210" s="140" t="str">
        <f t="shared" si="63"/>
        <v/>
      </c>
      <c r="AH210" s="140" t="str">
        <f t="shared" si="65"/>
        <v/>
      </c>
      <c r="AI210" s="140" t="str">
        <f t="shared" si="64"/>
        <v/>
      </c>
      <c r="AJ210" s="474"/>
      <c r="AK210" s="756"/>
      <c r="AL210" s="751"/>
      <c r="AM210" s="419" t="e">
        <f t="shared" si="71"/>
        <v>#REF!</v>
      </c>
      <c r="AN210" s="419"/>
      <c r="AO210" s="419"/>
      <c r="AP210" s="419"/>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row>
    <row r="211" spans="1:88" s="221" customFormat="1" ht="13.8" hidden="1">
      <c r="A211" s="221" t="b">
        <f t="shared" si="69"/>
        <v>0</v>
      </c>
      <c r="B211" s="221" t="str">
        <f t="shared" si="67"/>
        <v/>
      </c>
      <c r="C211" s="221" t="str">
        <f>IF(ISNA(LEN(VLOOKUP(H211,B9:B468,1,FALSE)) &gt; 0),"",LEN(VLOOKUP(H211,B9:B468,1,FALSE)) &gt; 0)</f>
        <v/>
      </c>
      <c r="D211" s="221" t="str">
        <f t="shared" si="68"/>
        <v/>
      </c>
      <c r="E211" s="221" t="b">
        <f>IF(ISNA(VLOOKUP(H211,D9:D468,1,FALSE)=H211),FALSE,TRUE)</f>
        <v>0</v>
      </c>
      <c r="F211" s="221">
        <f t="shared" si="70"/>
        <v>0</v>
      </c>
      <c r="G211" s="418"/>
      <c r="H211" s="627" t="s">
        <v>211</v>
      </c>
      <c r="I211" s="603" t="str">
        <f>VLOOKUP(H211,LNG_EBKP!$S$11:$U$733,2)</f>
        <v>Wäscherei-, Reinigungsanlage: Aufbereitung</v>
      </c>
      <c r="J211" s="602" t="str">
        <f>VLOOKUP(H211,LNG_EBKP!$S$11:$U$733,3)</f>
        <v>Aufbereitung zu Wäscherei- und Reinigungsanlagen</v>
      </c>
      <c r="K211" s="344"/>
      <c r="L211" s="344"/>
      <c r="M211" s="345"/>
      <c r="N211" s="546"/>
      <c r="O211" s="527">
        <v>30</v>
      </c>
      <c r="P211" s="726" t="str">
        <f t="shared" si="66"/>
        <v/>
      </c>
      <c r="Q211" s="708"/>
      <c r="R211" s="461"/>
      <c r="S211" s="462"/>
      <c r="T211" s="463"/>
      <c r="U211" s="743"/>
      <c r="V211" s="419" t="e">
        <f>IF(
OR(LEN(R211)&gt;0, LEN(#REF!)&gt;0, LEN(Q211)&gt;0,LEN(S211)&gt;1),
      IF(OR(LEN(M211)=0, LEN(Q211)=0),1,
          IF(OR(AND(LEN(#REF!)&gt;0, LEN(R211)&gt;0 ),LEN(R211)+LEN(#REF!)=0),0,1)
),
0)</f>
        <v>#REF!</v>
      </c>
      <c r="W211" s="419"/>
      <c r="X211" s="419"/>
      <c r="Y211" s="419" t="e">
        <f>IF(OR(LEN(AF211)&gt;0, LEN(#REF!)&gt;1),1, 0)</f>
        <v>#REF!</v>
      </c>
      <c r="Z211" s="419"/>
      <c r="AA211" s="426" t="str">
        <f t="shared" si="57"/>
        <v>H0</v>
      </c>
      <c r="AB211" s="427" t="str">
        <f t="shared" si="58"/>
        <v>Wäscherei-, Reinigungsanlage: Aufbereitung</v>
      </c>
      <c r="AC211" s="244" t="str">
        <f t="shared" si="59"/>
        <v/>
      </c>
      <c r="AD211" s="244" t="str">
        <f t="shared" si="60"/>
        <v/>
      </c>
      <c r="AE211" s="143" t="str">
        <f t="shared" si="61"/>
        <v/>
      </c>
      <c r="AF211" s="139" t="str">
        <f t="shared" si="62"/>
        <v/>
      </c>
      <c r="AG211" s="140" t="str">
        <f t="shared" si="63"/>
        <v/>
      </c>
      <c r="AH211" s="140" t="str">
        <f t="shared" si="65"/>
        <v/>
      </c>
      <c r="AI211" s="140" t="str">
        <f t="shared" si="64"/>
        <v/>
      </c>
      <c r="AJ211" s="474"/>
      <c r="AK211" s="756"/>
      <c r="AL211" s="751"/>
      <c r="AM211" s="419" t="e">
        <f t="shared" si="71"/>
        <v>#REF!</v>
      </c>
      <c r="AN211" s="419"/>
      <c r="AO211" s="419"/>
      <c r="AP211" s="419"/>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row>
    <row r="212" spans="1:88" s="221" customFormat="1" ht="27.6" hidden="1">
      <c r="A212" s="221" t="b">
        <f t="shared" si="69"/>
        <v>0</v>
      </c>
      <c r="B212" s="221" t="str">
        <f t="shared" si="67"/>
        <v/>
      </c>
      <c r="C212" s="221" t="str">
        <f>IF(ISNA(LEN(VLOOKUP(H212,B9:B468,1,FALSE)) &gt; 0),"",LEN(VLOOKUP(H212,B9:B468,1,FALSE)) &gt; 0)</f>
        <v/>
      </c>
      <c r="D212" s="221" t="str">
        <f t="shared" si="68"/>
        <v/>
      </c>
      <c r="E212" s="221" t="b">
        <f>IF(ISNA(VLOOKUP(H212,D9:D468,1,FALSE)=H212),FALSE,TRUE)</f>
        <v>0</v>
      </c>
      <c r="F212" s="221">
        <f t="shared" si="70"/>
        <v>0</v>
      </c>
      <c r="G212" s="418"/>
      <c r="H212" s="627" t="s">
        <v>212</v>
      </c>
      <c r="I212" s="603" t="str">
        <f>VLOOKUP(H212,LNG_EBKP!$S$11:$U$733,2)</f>
        <v>Wäscherei-, Reinigungsanlage: Speicherung</v>
      </c>
      <c r="J212" s="602" t="str">
        <f>VLOOKUP(H212,LNG_EBKP!$S$11:$U$733,3)</f>
        <v>Speicherung zu Wäscherei- und Reinigungsanlagen wie Tanks</v>
      </c>
      <c r="K212" s="344"/>
      <c r="L212" s="344"/>
      <c r="M212" s="345"/>
      <c r="N212" s="546"/>
      <c r="O212" s="527">
        <v>30</v>
      </c>
      <c r="P212" s="726" t="str">
        <f t="shared" si="66"/>
        <v/>
      </c>
      <c r="Q212" s="708"/>
      <c r="R212" s="461"/>
      <c r="S212" s="462"/>
      <c r="T212" s="463"/>
      <c r="U212" s="743"/>
      <c r="V212" s="419" t="e">
        <f>IF(
OR(LEN(R212)&gt;0, LEN(#REF!)&gt;0, LEN(Q212)&gt;0,LEN(S212)&gt;1),
      IF(OR(LEN(M212)=0, LEN(Q212)=0),1,
          IF(OR(AND(LEN(#REF!)&gt;0, LEN(R212)&gt;0 ),LEN(R212)+LEN(#REF!)=0),0,1)
),
0)</f>
        <v>#REF!</v>
      </c>
      <c r="W212" s="419"/>
      <c r="X212" s="419"/>
      <c r="Y212" s="419" t="e">
        <f>IF(OR(LEN(AF212)&gt;0, LEN(#REF!)&gt;1),1, 0)</f>
        <v>#REF!</v>
      </c>
      <c r="Z212" s="419"/>
      <c r="AA212" s="426" t="str">
        <f t="shared" si="57"/>
        <v>H0</v>
      </c>
      <c r="AB212" s="427" t="str">
        <f t="shared" si="58"/>
        <v>Wäscherei-, Reinigungsanlage: Speicherung</v>
      </c>
      <c r="AC212" s="244" t="str">
        <f t="shared" si="59"/>
        <v/>
      </c>
      <c r="AD212" s="244" t="str">
        <f t="shared" si="60"/>
        <v/>
      </c>
      <c r="AE212" s="143" t="str">
        <f t="shared" si="61"/>
        <v/>
      </c>
      <c r="AF212" s="139" t="str">
        <f t="shared" si="62"/>
        <v/>
      </c>
      <c r="AG212" s="140" t="str">
        <f t="shared" si="63"/>
        <v/>
      </c>
      <c r="AH212" s="140" t="str">
        <f t="shared" si="65"/>
        <v/>
      </c>
      <c r="AI212" s="140" t="str">
        <f t="shared" si="64"/>
        <v/>
      </c>
      <c r="AJ212" s="474"/>
      <c r="AK212" s="756"/>
      <c r="AL212" s="751"/>
      <c r="AM212" s="419" t="e">
        <f t="shared" si="71"/>
        <v>#REF!</v>
      </c>
      <c r="AN212" s="419"/>
      <c r="AO212" s="419"/>
      <c r="AP212" s="419"/>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row>
    <row r="213" spans="1:88" s="221" customFormat="1" ht="13.8" hidden="1">
      <c r="A213" s="221" t="b">
        <f t="shared" si="69"/>
        <v>0</v>
      </c>
      <c r="B213" s="221" t="str">
        <f t="shared" si="67"/>
        <v/>
      </c>
      <c r="C213" s="221" t="str">
        <f>IF(ISNA(LEN(VLOOKUP(H213,B9:B468,1,FALSE)) &gt; 0),"",LEN(VLOOKUP(H213,B9:B468,1,FALSE)) &gt; 0)</f>
        <v/>
      </c>
      <c r="D213" s="221" t="str">
        <f t="shared" si="68"/>
        <v/>
      </c>
      <c r="E213" s="221" t="b">
        <f>IF(ISNA(VLOOKUP(H213,D9:D468,1,FALSE)=H213),FALSE,TRUE)</f>
        <v>0</v>
      </c>
      <c r="F213" s="221">
        <f t="shared" si="70"/>
        <v>0</v>
      </c>
      <c r="G213" s="418"/>
      <c r="H213" s="627" t="s">
        <v>213</v>
      </c>
      <c r="I213" s="603" t="str">
        <f>VLOOKUP(H213,LNG_EBKP!$S$11:$U$733,2)</f>
        <v>Wäscherei-, Reinigungsanlage: Verteilung</v>
      </c>
      <c r="J213" s="602" t="str">
        <f>VLOOKUP(H213,LNG_EBKP!$S$11:$U$733,3)</f>
        <v>Verteilung zu Wäscherei- und Reinigungsanlagen</v>
      </c>
      <c r="K213" s="344"/>
      <c r="L213" s="344"/>
      <c r="M213" s="345"/>
      <c r="N213" s="546"/>
      <c r="O213" s="527">
        <v>30</v>
      </c>
      <c r="P213" s="726" t="str">
        <f t="shared" si="66"/>
        <v/>
      </c>
      <c r="Q213" s="708"/>
      <c r="R213" s="461"/>
      <c r="S213" s="462"/>
      <c r="T213" s="463"/>
      <c r="U213" s="743"/>
      <c r="V213" s="419" t="e">
        <f>IF(
OR(LEN(R213)&gt;0, LEN(#REF!)&gt;0, LEN(Q213)&gt;0,LEN(S213)&gt;1),
      IF(OR(LEN(M213)=0, LEN(Q213)=0),1,
          IF(OR(AND(LEN(#REF!)&gt;0, LEN(R213)&gt;0 ),LEN(R213)+LEN(#REF!)=0),0,1)
),
0)</f>
        <v>#REF!</v>
      </c>
      <c r="W213" s="419"/>
      <c r="X213" s="419"/>
      <c r="Y213" s="419" t="e">
        <f>IF(OR(LEN(AF213)&gt;0, LEN(#REF!)&gt;1),1, 0)</f>
        <v>#REF!</v>
      </c>
      <c r="Z213" s="419"/>
      <c r="AA213" s="426" t="str">
        <f t="shared" si="57"/>
        <v>H0</v>
      </c>
      <c r="AB213" s="427" t="str">
        <f t="shared" si="58"/>
        <v>Wäscherei-, Reinigungsanlage: Verteilung</v>
      </c>
      <c r="AC213" s="244" t="str">
        <f t="shared" si="59"/>
        <v/>
      </c>
      <c r="AD213" s="244" t="str">
        <f t="shared" si="60"/>
        <v/>
      </c>
      <c r="AE213" s="143" t="str">
        <f t="shared" si="61"/>
        <v/>
      </c>
      <c r="AF213" s="139" t="str">
        <f t="shared" si="62"/>
        <v/>
      </c>
      <c r="AG213" s="140" t="str">
        <f t="shared" si="63"/>
        <v/>
      </c>
      <c r="AH213" s="140" t="str">
        <f t="shared" si="65"/>
        <v/>
      </c>
      <c r="AI213" s="140" t="str">
        <f t="shared" si="64"/>
        <v/>
      </c>
      <c r="AJ213" s="474"/>
      <c r="AK213" s="756"/>
      <c r="AL213" s="751"/>
      <c r="AM213" s="419" t="e">
        <f t="shared" si="71"/>
        <v>#REF!</v>
      </c>
      <c r="AN213" s="419"/>
      <c r="AO213" s="419"/>
      <c r="AP213" s="419"/>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row>
    <row r="214" spans="1:88" s="221" customFormat="1" ht="27.6" hidden="1">
      <c r="A214" s="221" t="b">
        <f t="shared" si="69"/>
        <v>0</v>
      </c>
      <c r="B214" s="221" t="str">
        <f t="shared" si="67"/>
        <v/>
      </c>
      <c r="C214" s="221" t="str">
        <f>IF(ISNA(LEN(VLOOKUP(H214,B9:B468,1,FALSE)) &gt; 0),"",LEN(VLOOKUP(H214,B9:B468,1,FALSE)) &gt; 0)</f>
        <v/>
      </c>
      <c r="D214" s="221" t="str">
        <f t="shared" si="68"/>
        <v/>
      </c>
      <c r="E214" s="221" t="b">
        <f>IF(ISNA(VLOOKUP(H214,D9:D468,1,FALSE)=H214),FALSE,TRUE)</f>
        <v>0</v>
      </c>
      <c r="F214" s="221">
        <f t="shared" si="70"/>
        <v>0</v>
      </c>
      <c r="G214" s="418"/>
      <c r="H214" s="627" t="s">
        <v>214</v>
      </c>
      <c r="I214" s="603" t="str">
        <f>VLOOKUP(H214,LNG_EBKP!$S$11:$U$733,2)</f>
        <v>Wäscherei-, Reinigungsanlage: Armatur, Apparat</v>
      </c>
      <c r="J214" s="602" t="str">
        <f>VLOOKUP(H214,LNG_EBKP!$S$11:$U$733,3)</f>
        <v>Einbauten, eingebaute Maschinen und Apparate zu Wäscherei- und Reinigungsanlagen</v>
      </c>
      <c r="K214" s="344"/>
      <c r="L214" s="344"/>
      <c r="M214" s="345"/>
      <c r="N214" s="546"/>
      <c r="O214" s="527">
        <v>30</v>
      </c>
      <c r="P214" s="726" t="str">
        <f t="shared" si="66"/>
        <v/>
      </c>
      <c r="Q214" s="708"/>
      <c r="R214" s="461"/>
      <c r="S214" s="462"/>
      <c r="T214" s="463"/>
      <c r="U214" s="743"/>
      <c r="V214" s="419" t="e">
        <f>IF(
OR(LEN(R214)&gt;0, LEN(#REF!)&gt;0, LEN(Q214)&gt;0,LEN(S214)&gt;1),
      IF(OR(LEN(M214)=0, LEN(Q214)=0),1,
          IF(OR(AND(LEN(#REF!)&gt;0, LEN(R214)&gt;0 ),LEN(R214)+LEN(#REF!)=0),0,1)
),
0)</f>
        <v>#REF!</v>
      </c>
      <c r="W214" s="419"/>
      <c r="X214" s="419"/>
      <c r="Y214" s="419" t="e">
        <f>IF(OR(LEN(AF214)&gt;0, LEN(#REF!)&gt;1),1, 0)</f>
        <v>#REF!</v>
      </c>
      <c r="Z214" s="419"/>
      <c r="AA214" s="426" t="str">
        <f t="shared" si="57"/>
        <v>H0</v>
      </c>
      <c r="AB214" s="427" t="str">
        <f t="shared" si="58"/>
        <v>Wäscherei-, Reinigungsanlage: Armatur, Apparat</v>
      </c>
      <c r="AC214" s="244" t="str">
        <f t="shared" si="59"/>
        <v/>
      </c>
      <c r="AD214" s="244" t="str">
        <f t="shared" si="60"/>
        <v/>
      </c>
      <c r="AE214" s="143" t="str">
        <f t="shared" si="61"/>
        <v/>
      </c>
      <c r="AF214" s="139" t="str">
        <f t="shared" si="62"/>
        <v/>
      </c>
      <c r="AG214" s="140" t="str">
        <f t="shared" si="63"/>
        <v/>
      </c>
      <c r="AH214" s="140" t="str">
        <f t="shared" si="65"/>
        <v/>
      </c>
      <c r="AI214" s="140" t="str">
        <f t="shared" si="64"/>
        <v/>
      </c>
      <c r="AJ214" s="474"/>
      <c r="AK214" s="756"/>
      <c r="AL214" s="751"/>
      <c r="AM214" s="419" t="e">
        <f t="shared" si="71"/>
        <v>#REF!</v>
      </c>
      <c r="AN214" s="419"/>
      <c r="AO214" s="419"/>
      <c r="AP214" s="419"/>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row>
    <row r="215" spans="1:88" s="221" customFormat="1" ht="27.6" hidden="1">
      <c r="A215" s="221" t="b">
        <f t="shared" si="69"/>
        <v>0</v>
      </c>
      <c r="B215" s="221" t="str">
        <f t="shared" si="67"/>
        <v/>
      </c>
      <c r="C215" s="221" t="str">
        <f>IF(ISNA(LEN(VLOOKUP(H215,B9:B468,1,FALSE)) &gt; 0),"",LEN(VLOOKUP(H215,B9:B468,1,FALSE)) &gt; 0)</f>
        <v/>
      </c>
      <c r="D215" s="221" t="str">
        <f t="shared" si="68"/>
        <v/>
      </c>
      <c r="E215" s="221" t="b">
        <f>IF(ISNA(VLOOKUP(H215,D9:D468,1,FALSE)=H215),FALSE,TRUE)</f>
        <v>0</v>
      </c>
      <c r="F215" s="221">
        <f t="shared" si="70"/>
        <v>0</v>
      </c>
      <c r="G215" s="418"/>
      <c r="H215" s="626" t="s">
        <v>215</v>
      </c>
      <c r="I215" s="601" t="str">
        <f>VLOOKUP(H215,LNG_EBKP!$S$11:$U$733,2)</f>
        <v>Anlage für Gesundheit</v>
      </c>
      <c r="J215" s="602" t="str">
        <f>VLOOKUP(H215,LNG_EBKP!$S$11:$U$733,3)</f>
        <v>Eingebaute und bewegliche Geräte, Apparate, Anlagen und Einrichtungen für medizinische Zwecke</v>
      </c>
      <c r="K215" s="344"/>
      <c r="L215" s="344"/>
      <c r="M215" s="345"/>
      <c r="N215" s="546"/>
      <c r="O215" s="527">
        <v>45</v>
      </c>
      <c r="P215" s="726" t="str">
        <f t="shared" si="66"/>
        <v/>
      </c>
      <c r="Q215" s="708"/>
      <c r="R215" s="461"/>
      <c r="S215" s="462"/>
      <c r="T215" s="463"/>
      <c r="U215" s="743"/>
      <c r="V215" s="419" t="e">
        <f>IF(
OR(LEN(R215)&gt;0, LEN(#REF!)&gt;0, LEN(Q215)&gt;0,LEN(S215)&gt;1),
      IF(OR(LEN(M215)=0, LEN(Q215)=0),1,
          IF(OR(AND(LEN(#REF!)&gt;0, LEN(R215)&gt;0 ),LEN(R215)+LEN(#REF!)=0),0,1)
),
0)</f>
        <v>#REF!</v>
      </c>
      <c r="W215" s="419"/>
      <c r="X215" s="419"/>
      <c r="Y215" s="419" t="e">
        <f>IF(OR(LEN(AF215)&gt;0, LEN(#REF!)&gt;1),1, 0)</f>
        <v>#REF!</v>
      </c>
      <c r="Z215" s="419"/>
      <c r="AA215" s="426" t="str">
        <f t="shared" si="57"/>
        <v>H0</v>
      </c>
      <c r="AB215" s="427" t="str">
        <f t="shared" si="58"/>
        <v>Anlage für Gesundheit</v>
      </c>
      <c r="AC215" s="244" t="str">
        <f t="shared" si="59"/>
        <v/>
      </c>
      <c r="AD215" s="244" t="str">
        <f t="shared" si="60"/>
        <v/>
      </c>
      <c r="AE215" s="143" t="str">
        <f t="shared" si="61"/>
        <v/>
      </c>
      <c r="AF215" s="139" t="str">
        <f t="shared" si="62"/>
        <v/>
      </c>
      <c r="AG215" s="140" t="str">
        <f t="shared" si="63"/>
        <v/>
      </c>
      <c r="AH215" s="140" t="str">
        <f t="shared" si="65"/>
        <v/>
      </c>
      <c r="AI215" s="140" t="str">
        <f t="shared" si="64"/>
        <v/>
      </c>
      <c r="AJ215" s="474"/>
      <c r="AK215" s="756"/>
      <c r="AL215" s="751"/>
      <c r="AM215" s="419" t="e">
        <f t="shared" si="71"/>
        <v>#REF!</v>
      </c>
      <c r="AN215" s="419"/>
      <c r="AO215" s="419"/>
      <c r="AP215" s="419"/>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row>
    <row r="216" spans="1:88" s="221" customFormat="1" ht="27.6" hidden="1">
      <c r="A216" s="221" t="b">
        <f t="shared" si="69"/>
        <v>0</v>
      </c>
      <c r="B216" s="221" t="str">
        <f t="shared" si="67"/>
        <v/>
      </c>
      <c r="C216" s="221" t="str">
        <f>IF(ISNA(LEN(VLOOKUP(H216,B9:B468,1,FALSE)) &gt; 0),"",LEN(VLOOKUP(H216,B9:B468,1,FALSE)) &gt; 0)</f>
        <v/>
      </c>
      <c r="D216" s="221" t="str">
        <f t="shared" si="68"/>
        <v/>
      </c>
      <c r="E216" s="221" t="b">
        <f>IF(ISNA(VLOOKUP(H216,D9:D468,1,FALSE)=H216),FALSE,TRUE)</f>
        <v>0</v>
      </c>
      <c r="F216" s="221">
        <f t="shared" si="70"/>
        <v>0</v>
      </c>
      <c r="G216" s="418"/>
      <c r="H216" s="627" t="s">
        <v>216</v>
      </c>
      <c r="I216" s="603" t="str">
        <f>VLOOKUP(H216,LNG_EBKP!$S$11:$U$733,2)</f>
        <v>Gerät für Vitaldatenüberwachung</v>
      </c>
      <c r="J216" s="602" t="str">
        <f>VLOOKUP(H216,LNG_EBKP!$S$11:$U$733,3)</f>
        <v>Vitaldatenüberwachung, einschliesslich Archivierungssysteme, Zubehör und dgl.</v>
      </c>
      <c r="K216" s="344"/>
      <c r="L216" s="344"/>
      <c r="M216" s="345"/>
      <c r="N216" s="546"/>
      <c r="O216" s="527">
        <v>45</v>
      </c>
      <c r="P216" s="726" t="str">
        <f t="shared" si="66"/>
        <v/>
      </c>
      <c r="Q216" s="708"/>
      <c r="R216" s="461"/>
      <c r="S216" s="462"/>
      <c r="T216" s="463"/>
      <c r="U216" s="743"/>
      <c r="V216" s="419" t="e">
        <f>IF(
OR(LEN(R216)&gt;0, LEN(#REF!)&gt;0, LEN(Q216)&gt;0,LEN(S216)&gt;1),
      IF(OR(LEN(M216)=0, LEN(Q216)=0),1,
          IF(OR(AND(LEN(#REF!)&gt;0, LEN(R216)&gt;0 ),LEN(R216)+LEN(#REF!)=0),0,1)
),
0)</f>
        <v>#REF!</v>
      </c>
      <c r="W216" s="419"/>
      <c r="X216" s="419"/>
      <c r="Y216" s="419" t="e">
        <f>IF(OR(LEN(AF216)&gt;0, LEN(#REF!)&gt;1),1, 0)</f>
        <v>#REF!</v>
      </c>
      <c r="Z216" s="419"/>
      <c r="AA216" s="426" t="str">
        <f t="shared" si="57"/>
        <v>H0</v>
      </c>
      <c r="AB216" s="427" t="str">
        <f t="shared" si="58"/>
        <v>Gerät für Vitaldatenüberwachung</v>
      </c>
      <c r="AC216" s="244" t="str">
        <f t="shared" si="59"/>
        <v/>
      </c>
      <c r="AD216" s="244" t="str">
        <f t="shared" si="60"/>
        <v/>
      </c>
      <c r="AE216" s="143" t="str">
        <f t="shared" si="61"/>
        <v/>
      </c>
      <c r="AF216" s="139" t="str">
        <f t="shared" si="62"/>
        <v/>
      </c>
      <c r="AG216" s="140" t="str">
        <f t="shared" si="63"/>
        <v/>
      </c>
      <c r="AH216" s="140" t="str">
        <f t="shared" si="65"/>
        <v/>
      </c>
      <c r="AI216" s="140" t="str">
        <f t="shared" si="64"/>
        <v/>
      </c>
      <c r="AJ216" s="474"/>
      <c r="AK216" s="756"/>
      <c r="AL216" s="751"/>
      <c r="AM216" s="419" t="e">
        <f t="shared" si="71"/>
        <v>#REF!</v>
      </c>
      <c r="AN216" s="419"/>
      <c r="AO216" s="419"/>
      <c r="AP216" s="419"/>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row>
    <row r="217" spans="1:88" s="221" customFormat="1" ht="27.6" hidden="1">
      <c r="A217" s="221" t="b">
        <f t="shared" si="69"/>
        <v>0</v>
      </c>
      <c r="B217" s="221" t="str">
        <f t="shared" si="67"/>
        <v/>
      </c>
      <c r="C217" s="221" t="str">
        <f>IF(ISNA(LEN(VLOOKUP(H217,B9:B468,1,FALSE)) &gt; 0),"",LEN(VLOOKUP(H217,B9:B468,1,FALSE)) &gt; 0)</f>
        <v/>
      </c>
      <c r="D217" s="221" t="str">
        <f t="shared" si="68"/>
        <v/>
      </c>
      <c r="E217" s="221" t="b">
        <f>IF(ISNA(VLOOKUP(H217,D9:D468,1,FALSE)=H217),FALSE,TRUE)</f>
        <v>0</v>
      </c>
      <c r="F217" s="221">
        <f t="shared" si="70"/>
        <v>0</v>
      </c>
      <c r="G217" s="418"/>
      <c r="H217" s="627" t="s">
        <v>217</v>
      </c>
      <c r="I217" s="603" t="str">
        <f>VLOOKUP(H217,LNG_EBKP!$S$11:$U$733,2)</f>
        <v>Einrichtung für Diagnostik</v>
      </c>
      <c r="J217" s="602" t="str">
        <f>VLOOKUP(H217,LNG_EBKP!$S$11:$U$733,3)</f>
        <v xml:space="preserve">Diagnostik, einschliesslich Archivierungssysteme, Zubehör und dgl. </v>
      </c>
      <c r="K217" s="344"/>
      <c r="L217" s="344"/>
      <c r="M217" s="345"/>
      <c r="N217" s="546"/>
      <c r="O217" s="527">
        <v>45</v>
      </c>
      <c r="P217" s="726" t="str">
        <f t="shared" si="66"/>
        <v/>
      </c>
      <c r="Q217" s="708"/>
      <c r="R217" s="461"/>
      <c r="S217" s="462"/>
      <c r="T217" s="463"/>
      <c r="U217" s="743"/>
      <c r="V217" s="419" t="e">
        <f>IF(
OR(LEN(R217)&gt;0, LEN(#REF!)&gt;0, LEN(Q217)&gt;0,LEN(S217)&gt;1),
      IF(OR(LEN(M217)=0, LEN(Q217)=0),1,
          IF(OR(AND(LEN(#REF!)&gt;0, LEN(R217)&gt;0 ),LEN(R217)+LEN(#REF!)=0),0,1)
),
0)</f>
        <v>#REF!</v>
      </c>
      <c r="W217" s="419"/>
      <c r="X217" s="419"/>
      <c r="Y217" s="419" t="e">
        <f>IF(OR(LEN(AF217)&gt;0, LEN(#REF!)&gt;1),1, 0)</f>
        <v>#REF!</v>
      </c>
      <c r="Z217" s="419"/>
      <c r="AA217" s="426" t="str">
        <f t="shared" si="57"/>
        <v>H0</v>
      </c>
      <c r="AB217" s="427" t="str">
        <f t="shared" si="58"/>
        <v>Einrichtung für Diagnostik</v>
      </c>
      <c r="AC217" s="244" t="str">
        <f t="shared" si="59"/>
        <v/>
      </c>
      <c r="AD217" s="244" t="str">
        <f t="shared" si="60"/>
        <v/>
      </c>
      <c r="AE217" s="143" t="str">
        <f t="shared" si="61"/>
        <v/>
      </c>
      <c r="AF217" s="139" t="str">
        <f t="shared" si="62"/>
        <v/>
      </c>
      <c r="AG217" s="140" t="str">
        <f t="shared" si="63"/>
        <v/>
      </c>
      <c r="AH217" s="140" t="str">
        <f t="shared" si="65"/>
        <v/>
      </c>
      <c r="AI217" s="140" t="str">
        <f t="shared" si="64"/>
        <v/>
      </c>
      <c r="AJ217" s="474"/>
      <c r="AK217" s="756"/>
      <c r="AL217" s="751"/>
      <c r="AM217" s="419" t="e">
        <f t="shared" si="71"/>
        <v>#REF!</v>
      </c>
      <c r="AN217" s="419"/>
      <c r="AO217" s="419"/>
      <c r="AP217" s="419"/>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row>
    <row r="218" spans="1:88" s="221" customFormat="1" ht="55.2" hidden="1">
      <c r="A218" s="221" t="b">
        <f t="shared" si="69"/>
        <v>0</v>
      </c>
      <c r="B218" s="221" t="str">
        <f t="shared" si="67"/>
        <v/>
      </c>
      <c r="C218" s="221" t="str">
        <f>IF(ISNA(LEN(VLOOKUP(H218,B9:B468,1,FALSE)) &gt; 0),"",LEN(VLOOKUP(H218,B9:B468,1,FALSE)) &gt; 0)</f>
        <v/>
      </c>
      <c r="D218" s="221" t="str">
        <f t="shared" si="68"/>
        <v/>
      </c>
      <c r="E218" s="221" t="b">
        <f>IF(ISNA(VLOOKUP(H218,D9:D468,1,FALSE)=H218),FALSE,TRUE)</f>
        <v>0</v>
      </c>
      <c r="F218" s="221">
        <f t="shared" si="70"/>
        <v>0</v>
      </c>
      <c r="G218" s="418"/>
      <c r="H218" s="627" t="s">
        <v>218</v>
      </c>
      <c r="I218" s="603" t="str">
        <f>VLOOKUP(H218,LNG_EBKP!$S$11:$U$733,2)</f>
        <v>Gerät für Behandlung, Pflege</v>
      </c>
      <c r="J218" s="602" t="str">
        <f>VLOOKUP(H218,LNG_EBKP!$S$11:$U$733,3)</f>
        <v>Geräte für die allgemeine und erweiterte Pflege, Geräte für Anästhesie, Chirurgie, Therapie, Strahlentherapie, Geräte für Menschen mit Behinderung</v>
      </c>
      <c r="K218" s="344"/>
      <c r="L218" s="344"/>
      <c r="M218" s="345"/>
      <c r="N218" s="546"/>
      <c r="O218" s="527">
        <v>45</v>
      </c>
      <c r="P218" s="726" t="str">
        <f t="shared" si="66"/>
        <v/>
      </c>
      <c r="Q218" s="708"/>
      <c r="R218" s="461"/>
      <c r="S218" s="462"/>
      <c r="T218" s="463"/>
      <c r="U218" s="743"/>
      <c r="V218" s="419" t="e">
        <f>IF(
OR(LEN(R218)&gt;0, LEN(#REF!)&gt;0, LEN(Q218)&gt;0,LEN(S218)&gt;1),
      IF(OR(LEN(M218)=0, LEN(Q218)=0),1,
          IF(OR(AND(LEN(#REF!)&gt;0, LEN(R218)&gt;0 ),LEN(R218)+LEN(#REF!)=0),0,1)
),
0)</f>
        <v>#REF!</v>
      </c>
      <c r="W218" s="419"/>
      <c r="X218" s="419"/>
      <c r="Y218" s="419" t="e">
        <f>IF(OR(LEN(AF218)&gt;0, LEN(#REF!)&gt;1),1, 0)</f>
        <v>#REF!</v>
      </c>
      <c r="Z218" s="419"/>
      <c r="AA218" s="426" t="str">
        <f t="shared" si="57"/>
        <v>H0</v>
      </c>
      <c r="AB218" s="427" t="str">
        <f t="shared" si="58"/>
        <v>Gerät für Behandlung, Pflege</v>
      </c>
      <c r="AC218" s="244" t="str">
        <f t="shared" si="59"/>
        <v/>
      </c>
      <c r="AD218" s="244" t="str">
        <f t="shared" si="60"/>
        <v/>
      </c>
      <c r="AE218" s="143" t="str">
        <f t="shared" si="61"/>
        <v/>
      </c>
      <c r="AF218" s="139" t="str">
        <f t="shared" si="62"/>
        <v/>
      </c>
      <c r="AG218" s="140" t="str">
        <f t="shared" si="63"/>
        <v/>
      </c>
      <c r="AH218" s="140" t="str">
        <f t="shared" si="65"/>
        <v/>
      </c>
      <c r="AI218" s="140" t="str">
        <f t="shared" si="64"/>
        <v/>
      </c>
      <c r="AJ218" s="474"/>
      <c r="AK218" s="756"/>
      <c r="AL218" s="751"/>
      <c r="AM218" s="419" t="e">
        <f t="shared" si="71"/>
        <v>#REF!</v>
      </c>
      <c r="AN218" s="419"/>
      <c r="AO218" s="419"/>
      <c r="AP218" s="419"/>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row>
    <row r="219" spans="1:88" s="221" customFormat="1" ht="55.2" hidden="1">
      <c r="A219" s="221" t="b">
        <f t="shared" si="69"/>
        <v>0</v>
      </c>
      <c r="B219" s="221" t="str">
        <f t="shared" si="67"/>
        <v/>
      </c>
      <c r="C219" s="221" t="str">
        <f>IF(ISNA(LEN(VLOOKUP(H219,B9:B468,1,FALSE)) &gt; 0),"",LEN(VLOOKUP(H219,B9:B468,1,FALSE)) &gt; 0)</f>
        <v/>
      </c>
      <c r="D219" s="221" t="str">
        <f t="shared" si="68"/>
        <v/>
      </c>
      <c r="E219" s="221" t="b">
        <f>IF(ISNA(VLOOKUP(H219,D9:D468,1,FALSE)=H219),FALSE,TRUE)</f>
        <v>0</v>
      </c>
      <c r="F219" s="221">
        <f t="shared" si="70"/>
        <v>0</v>
      </c>
      <c r="G219" s="418"/>
      <c r="H219" s="627" t="s">
        <v>219</v>
      </c>
      <c r="I219" s="603" t="str">
        <f>VLOOKUP(H219,LNG_EBKP!$S$11:$U$733,2)</f>
        <v>Medizinisches Kälte-, Wärmegerät</v>
      </c>
      <c r="J219" s="602" t="str">
        <f>VLOOKUP(H219,LNG_EBKP!$S$11:$U$733,3)</f>
        <v>Medizinische Kälte- und Wärmegeräte wie Kühl-, Gefriergeräte, Kühlzeiten, Wärmeschränke und dgl.
Hinweis: Wärmetechnische Anlage (D05); Kältetechnische Anlage (D06)</v>
      </c>
      <c r="K219" s="344"/>
      <c r="L219" s="344"/>
      <c r="M219" s="345"/>
      <c r="N219" s="546"/>
      <c r="O219" s="527">
        <v>45</v>
      </c>
      <c r="P219" s="726" t="str">
        <f t="shared" si="66"/>
        <v/>
      </c>
      <c r="Q219" s="708"/>
      <c r="R219" s="461"/>
      <c r="S219" s="462"/>
      <c r="T219" s="463"/>
      <c r="U219" s="743"/>
      <c r="V219" s="419" t="e">
        <f>IF(
OR(LEN(R219)&gt;0, LEN(#REF!)&gt;0, LEN(Q219)&gt;0,LEN(S219)&gt;1),
      IF(OR(LEN(M219)=0, LEN(Q219)=0),1,
          IF(OR(AND(LEN(#REF!)&gt;0, LEN(R219)&gt;0 ),LEN(R219)+LEN(#REF!)=0),0,1)
),
0)</f>
        <v>#REF!</v>
      </c>
      <c r="W219" s="419"/>
      <c r="X219" s="419"/>
      <c r="Y219" s="419" t="e">
        <f>IF(OR(LEN(AF219)&gt;0, LEN(#REF!)&gt;1),1, 0)</f>
        <v>#REF!</v>
      </c>
      <c r="Z219" s="419"/>
      <c r="AA219" s="426" t="str">
        <f t="shared" si="57"/>
        <v>H0</v>
      </c>
      <c r="AB219" s="427" t="str">
        <f t="shared" si="58"/>
        <v>Medizinisches Kälte-, Wärmegerät</v>
      </c>
      <c r="AC219" s="244" t="str">
        <f t="shared" si="59"/>
        <v/>
      </c>
      <c r="AD219" s="244" t="str">
        <f t="shared" si="60"/>
        <v/>
      </c>
      <c r="AE219" s="143" t="str">
        <f t="shared" si="61"/>
        <v/>
      </c>
      <c r="AF219" s="139" t="str">
        <f t="shared" si="62"/>
        <v/>
      </c>
      <c r="AG219" s="140" t="str">
        <f t="shared" si="63"/>
        <v/>
      </c>
      <c r="AH219" s="140" t="str">
        <f t="shared" si="65"/>
        <v/>
      </c>
      <c r="AI219" s="140" t="str">
        <f t="shared" si="64"/>
        <v/>
      </c>
      <c r="AJ219" s="474"/>
      <c r="AK219" s="756"/>
      <c r="AL219" s="751"/>
      <c r="AM219" s="419" t="e">
        <f t="shared" si="71"/>
        <v>#REF!</v>
      </c>
      <c r="AN219" s="419"/>
      <c r="AO219" s="419"/>
      <c r="AP219" s="419"/>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row>
    <row r="220" spans="1:88" s="221" customFormat="1" ht="41.4" hidden="1">
      <c r="A220" s="221" t="b">
        <f t="shared" si="69"/>
        <v>0</v>
      </c>
      <c r="B220" s="221" t="str">
        <f t="shared" si="67"/>
        <v/>
      </c>
      <c r="C220" s="221" t="str">
        <f>IF(ISNA(LEN(VLOOKUP(H220,B9:B468,1,FALSE)) &gt; 0),"",LEN(VLOOKUP(H220,B9:B468,1,FALSE)) &gt; 0)</f>
        <v/>
      </c>
      <c r="D220" s="221" t="str">
        <f t="shared" si="68"/>
        <v/>
      </c>
      <c r="E220" s="221" t="b">
        <f>IF(ISNA(VLOOKUP(H220,D9:D468,1,FALSE)=H220),FALSE,TRUE)</f>
        <v>0</v>
      </c>
      <c r="F220" s="221">
        <f t="shared" si="70"/>
        <v>0</v>
      </c>
      <c r="G220" s="418"/>
      <c r="H220" s="627" t="s">
        <v>220</v>
      </c>
      <c r="I220" s="603" t="str">
        <f>VLOOKUP(H220,LNG_EBKP!$S$11:$U$733,2)</f>
        <v>Mess-, Analysetechnik</v>
      </c>
      <c r="J220" s="602" t="str">
        <f>VLOOKUP(H220,LNG_EBKP!$S$11:$U$733,3)</f>
        <v>Geräte und Anlagen für Umgang mit Stoffen, für Analyse und Dosimetrie
Hinweis: Laboranlage (H02)</v>
      </c>
      <c r="K220" s="344"/>
      <c r="L220" s="344"/>
      <c r="M220" s="345"/>
      <c r="N220" s="546"/>
      <c r="O220" s="527">
        <v>45</v>
      </c>
      <c r="P220" s="726" t="str">
        <f t="shared" si="66"/>
        <v/>
      </c>
      <c r="Q220" s="708"/>
      <c r="R220" s="461"/>
      <c r="S220" s="462"/>
      <c r="T220" s="463"/>
      <c r="U220" s="743"/>
      <c r="V220" s="419" t="e">
        <f>IF(
OR(LEN(R220)&gt;0, LEN(#REF!)&gt;0, LEN(Q220)&gt;0,LEN(S220)&gt;1),
      IF(OR(LEN(M220)=0, LEN(Q220)=0),1,
          IF(OR(AND(LEN(#REF!)&gt;0, LEN(R220)&gt;0 ),LEN(R220)+LEN(#REF!)=0),0,1)
),
0)</f>
        <v>#REF!</v>
      </c>
      <c r="W220" s="419"/>
      <c r="X220" s="419"/>
      <c r="Y220" s="419" t="e">
        <f>IF(OR(LEN(AF220)&gt;0, LEN(#REF!)&gt;1),1, 0)</f>
        <v>#REF!</v>
      </c>
      <c r="Z220" s="419"/>
      <c r="AA220" s="426" t="str">
        <f t="shared" si="57"/>
        <v>H0</v>
      </c>
      <c r="AB220" s="427" t="str">
        <f t="shared" si="58"/>
        <v>Mess-, Analysetechnik</v>
      </c>
      <c r="AC220" s="244" t="str">
        <f t="shared" si="59"/>
        <v/>
      </c>
      <c r="AD220" s="244" t="str">
        <f t="shared" si="60"/>
        <v/>
      </c>
      <c r="AE220" s="143" t="str">
        <f t="shared" si="61"/>
        <v/>
      </c>
      <c r="AF220" s="139" t="str">
        <f t="shared" si="62"/>
        <v/>
      </c>
      <c r="AG220" s="140" t="str">
        <f t="shared" si="63"/>
        <v/>
      </c>
      <c r="AH220" s="140" t="str">
        <f t="shared" si="65"/>
        <v/>
      </c>
      <c r="AI220" s="140" t="str">
        <f t="shared" si="64"/>
        <v/>
      </c>
      <c r="AJ220" s="474"/>
      <c r="AK220" s="756"/>
      <c r="AL220" s="751"/>
      <c r="AM220" s="419" t="e">
        <f t="shared" si="71"/>
        <v>#REF!</v>
      </c>
      <c r="AN220" s="419"/>
      <c r="AO220" s="419"/>
      <c r="AP220" s="419"/>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row>
    <row r="221" spans="1:88" s="221" customFormat="1" ht="41.4" hidden="1">
      <c r="A221" s="221" t="b">
        <f t="shared" si="69"/>
        <v>0</v>
      </c>
      <c r="B221" s="221" t="str">
        <f t="shared" si="67"/>
        <v/>
      </c>
      <c r="C221" s="221" t="str">
        <f>IF(ISNA(LEN(VLOOKUP(H221,B9:B468,1,FALSE)) &gt; 0),"",LEN(VLOOKUP(H221,B9:B468,1,FALSE)) &gt; 0)</f>
        <v/>
      </c>
      <c r="D221" s="221" t="str">
        <f t="shared" si="68"/>
        <v/>
      </c>
      <c r="E221" s="221" t="b">
        <f>IF(ISNA(VLOOKUP(H221,D9:D468,1,FALSE)=H221),FALSE,TRUE)</f>
        <v>0</v>
      </c>
      <c r="F221" s="221">
        <f t="shared" si="70"/>
        <v>0</v>
      </c>
      <c r="G221" s="418"/>
      <c r="H221" s="627" t="s">
        <v>221</v>
      </c>
      <c r="I221" s="603" t="str">
        <f>VLOOKUP(H221,LNG_EBKP!$S$11:$U$733,2)</f>
        <v>Reinigung, Desinfektion, Sterilisation</v>
      </c>
      <c r="J221" s="602" t="str">
        <f>VLOOKUP(H221,LNG_EBKP!$S$11:$U$733,3)</f>
        <v>Geräte und Anlagen zur Reinigung, Trocknung, Desinfektion und Sterilisation von medizinisch genutzten Materialien und Räumen</v>
      </c>
      <c r="K221" s="344"/>
      <c r="L221" s="344"/>
      <c r="M221" s="345"/>
      <c r="N221" s="546"/>
      <c r="O221" s="527">
        <v>45</v>
      </c>
      <c r="P221" s="726" t="str">
        <f t="shared" si="66"/>
        <v/>
      </c>
      <c r="Q221" s="708"/>
      <c r="R221" s="461"/>
      <c r="S221" s="462"/>
      <c r="T221" s="463"/>
      <c r="U221" s="743"/>
      <c r="V221" s="419" t="e">
        <f>IF(
OR(LEN(R221)&gt;0, LEN(#REF!)&gt;0, LEN(Q221)&gt;0,LEN(S221)&gt;1),
      IF(OR(LEN(M221)=0, LEN(Q221)=0),1,
          IF(OR(AND(LEN(#REF!)&gt;0, LEN(R221)&gt;0 ),LEN(R221)+LEN(#REF!)=0),0,1)
),
0)</f>
        <v>#REF!</v>
      </c>
      <c r="W221" s="419"/>
      <c r="X221" s="419"/>
      <c r="Y221" s="419" t="e">
        <f>IF(OR(LEN(AF221)&gt;0, LEN(#REF!)&gt;1),1, 0)</f>
        <v>#REF!</v>
      </c>
      <c r="Z221" s="419"/>
      <c r="AA221" s="426" t="str">
        <f t="shared" si="57"/>
        <v>H0</v>
      </c>
      <c r="AB221" s="427" t="str">
        <f t="shared" si="58"/>
        <v>Reinigung, Desinfektion, Sterilisation</v>
      </c>
      <c r="AC221" s="244" t="str">
        <f t="shared" si="59"/>
        <v/>
      </c>
      <c r="AD221" s="244" t="str">
        <f t="shared" si="60"/>
        <v/>
      </c>
      <c r="AE221" s="143" t="str">
        <f t="shared" si="61"/>
        <v/>
      </c>
      <c r="AF221" s="139" t="str">
        <f t="shared" si="62"/>
        <v/>
      </c>
      <c r="AG221" s="140" t="str">
        <f t="shared" si="63"/>
        <v/>
      </c>
      <c r="AH221" s="140" t="str">
        <f t="shared" si="65"/>
        <v/>
      </c>
      <c r="AI221" s="140" t="str">
        <f t="shared" si="64"/>
        <v/>
      </c>
      <c r="AJ221" s="474"/>
      <c r="AK221" s="756"/>
      <c r="AL221" s="751"/>
      <c r="AM221" s="419" t="e">
        <f t="shared" si="71"/>
        <v>#REF!</v>
      </c>
      <c r="AN221" s="419"/>
      <c r="AO221" s="419"/>
      <c r="AP221" s="419"/>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row>
    <row r="222" spans="1:88" s="221" customFormat="1" ht="41.4" hidden="1">
      <c r="A222" s="221" t="b">
        <f t="shared" si="69"/>
        <v>0</v>
      </c>
      <c r="B222" s="221" t="str">
        <f t="shared" si="67"/>
        <v/>
      </c>
      <c r="C222" s="221" t="str">
        <f>IF(ISNA(LEN(VLOOKUP(H222,B9:B468,1,FALSE)) &gt; 0),"",LEN(VLOOKUP(H222,B9:B468,1,FALSE)) &gt; 0)</f>
        <v/>
      </c>
      <c r="D222" s="221" t="str">
        <f t="shared" si="68"/>
        <v/>
      </c>
      <c r="E222" s="221" t="b">
        <f>IF(ISNA(VLOOKUP(H222,D9:D468,1,FALSE)=H222),FALSE,TRUE)</f>
        <v>0</v>
      </c>
      <c r="F222" s="221">
        <f t="shared" si="70"/>
        <v>0</v>
      </c>
      <c r="G222" s="418"/>
      <c r="H222" s="627" t="s">
        <v>222</v>
      </c>
      <c r="I222" s="603" t="str">
        <f>VLOOKUP(H222,LNG_EBKP!$S$11:$U$733,2)</f>
        <v>Medizinische Einrichtung, Ausstattung</v>
      </c>
      <c r="J222" s="602" t="str">
        <f>VLOOKUP(H222,LNG_EBKP!$S$11:$U$733,3)</f>
        <v xml:space="preserve">Medizinisches Mobiliar wie Schränke, Regale, Korpusse, Tische, Sitzmöbel, Betten, Liegen, medizinisches Kleinmobiliar und dgl. </v>
      </c>
      <c r="K222" s="344"/>
      <c r="L222" s="344"/>
      <c r="M222" s="345"/>
      <c r="N222" s="546"/>
      <c r="O222" s="527">
        <v>45</v>
      </c>
      <c r="P222" s="726" t="str">
        <f t="shared" si="66"/>
        <v/>
      </c>
      <c r="Q222" s="708"/>
      <c r="R222" s="461"/>
      <c r="S222" s="462"/>
      <c r="T222" s="463"/>
      <c r="U222" s="743"/>
      <c r="V222" s="419" t="e">
        <f>IF(
OR(LEN(R222)&gt;0, LEN(#REF!)&gt;0, LEN(Q222)&gt;0,LEN(S222)&gt;1),
      IF(OR(LEN(M222)=0, LEN(Q222)=0),1,
          IF(OR(AND(LEN(#REF!)&gt;0, LEN(R222)&gt;0 ),LEN(R222)+LEN(#REF!)=0),0,1)
),
0)</f>
        <v>#REF!</v>
      </c>
      <c r="W222" s="419"/>
      <c r="X222" s="419"/>
      <c r="Y222" s="419" t="e">
        <f>IF(OR(LEN(AF222)&gt;0, LEN(#REF!)&gt;1),1, 0)</f>
        <v>#REF!</v>
      </c>
      <c r="Z222" s="419"/>
      <c r="AA222" s="426" t="str">
        <f t="shared" si="57"/>
        <v>H0</v>
      </c>
      <c r="AB222" s="427" t="str">
        <f t="shared" si="58"/>
        <v>Medizinische Einrichtung, Ausstattung</v>
      </c>
      <c r="AC222" s="244" t="str">
        <f t="shared" si="59"/>
        <v/>
      </c>
      <c r="AD222" s="244" t="str">
        <f t="shared" si="60"/>
        <v/>
      </c>
      <c r="AE222" s="143" t="str">
        <f t="shared" si="61"/>
        <v/>
      </c>
      <c r="AF222" s="139" t="str">
        <f t="shared" si="62"/>
        <v/>
      </c>
      <c r="AG222" s="140" t="str">
        <f t="shared" si="63"/>
        <v/>
      </c>
      <c r="AH222" s="140" t="str">
        <f t="shared" si="65"/>
        <v/>
      </c>
      <c r="AI222" s="140" t="str">
        <f t="shared" si="64"/>
        <v/>
      </c>
      <c r="AJ222" s="474"/>
      <c r="AK222" s="756"/>
      <c r="AL222" s="751"/>
      <c r="AM222" s="419" t="e">
        <f t="shared" si="71"/>
        <v>#REF!</v>
      </c>
      <c r="AN222" s="419"/>
      <c r="AO222" s="419"/>
      <c r="AP222" s="419"/>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c r="CD222" s="6"/>
      <c r="CE222" s="6"/>
      <c r="CF222" s="6"/>
      <c r="CG222" s="6"/>
      <c r="CH222" s="6"/>
      <c r="CI222" s="6"/>
      <c r="CJ222" s="6"/>
    </row>
    <row r="223" spans="1:88" s="221" customFormat="1" ht="13.8" hidden="1">
      <c r="A223" s="221" t="b">
        <f t="shared" si="69"/>
        <v>0</v>
      </c>
      <c r="B223" s="221" t="str">
        <f t="shared" si="67"/>
        <v/>
      </c>
      <c r="C223" s="221" t="str">
        <f>IF(ISNA(LEN(VLOOKUP(H223,B9:B468,1,FALSE)) &gt; 0),"",LEN(VLOOKUP(H223,B9:B468,1,FALSE)) &gt; 0)</f>
        <v/>
      </c>
      <c r="D223" s="221" t="str">
        <f t="shared" si="68"/>
        <v/>
      </c>
      <c r="E223" s="221" t="b">
        <f>IF(ISNA(VLOOKUP(H223,D9:D468,1,FALSE)=H223),FALSE,TRUE)</f>
        <v>0</v>
      </c>
      <c r="F223" s="221">
        <f t="shared" si="70"/>
        <v>0</v>
      </c>
      <c r="G223" s="418"/>
      <c r="H223" s="627" t="s">
        <v>223</v>
      </c>
      <c r="I223" s="603" t="str">
        <f>VLOOKUP(H223,LNG_EBKP!$S$11:$U$733,2)</f>
        <v>Medizinischer Beleuchtungskörper</v>
      </c>
      <c r="J223" s="602" t="str">
        <f>VLOOKUP(H223,LNG_EBKP!$S$11:$U$733,3)</f>
        <v>Spezialbeleuchtung für medizinisch genutzte Räume</v>
      </c>
      <c r="K223" s="344"/>
      <c r="L223" s="344"/>
      <c r="M223" s="345"/>
      <c r="N223" s="546"/>
      <c r="O223" s="527">
        <v>45</v>
      </c>
      <c r="P223" s="726" t="str">
        <f t="shared" si="66"/>
        <v/>
      </c>
      <c r="Q223" s="708"/>
      <c r="R223" s="461"/>
      <c r="S223" s="462"/>
      <c r="T223" s="463"/>
      <c r="U223" s="743"/>
      <c r="V223" s="419" t="e">
        <f>IF(
OR(LEN(R223)&gt;0, LEN(#REF!)&gt;0, LEN(Q223)&gt;0,LEN(S223)&gt;1),
      IF(OR(LEN(M223)=0, LEN(Q223)=0),1,
          IF(OR(AND(LEN(#REF!)&gt;0, LEN(R223)&gt;0 ),LEN(R223)+LEN(#REF!)=0),0,1)
),
0)</f>
        <v>#REF!</v>
      </c>
      <c r="W223" s="419"/>
      <c r="X223" s="419"/>
      <c r="Y223" s="419" t="e">
        <f>IF(OR(LEN(AF223)&gt;0, LEN(#REF!)&gt;1),1, 0)</f>
        <v>#REF!</v>
      </c>
      <c r="Z223" s="419"/>
      <c r="AA223" s="426" t="str">
        <f t="shared" si="57"/>
        <v>H0</v>
      </c>
      <c r="AB223" s="427" t="str">
        <f t="shared" si="58"/>
        <v>Medizinischer Beleuchtungskörper</v>
      </c>
      <c r="AC223" s="244" t="str">
        <f t="shared" si="59"/>
        <v/>
      </c>
      <c r="AD223" s="244" t="str">
        <f t="shared" si="60"/>
        <v/>
      </c>
      <c r="AE223" s="143" t="str">
        <f t="shared" si="61"/>
        <v/>
      </c>
      <c r="AF223" s="139" t="str">
        <f t="shared" si="62"/>
        <v/>
      </c>
      <c r="AG223" s="140" t="str">
        <f t="shared" si="63"/>
        <v/>
      </c>
      <c r="AH223" s="140" t="str">
        <f t="shared" si="65"/>
        <v/>
      </c>
      <c r="AI223" s="140" t="str">
        <f t="shared" si="64"/>
        <v/>
      </c>
      <c r="AJ223" s="474"/>
      <c r="AK223" s="756"/>
      <c r="AL223" s="751"/>
      <c r="AM223" s="419" t="e">
        <f t="shared" si="71"/>
        <v>#REF!</v>
      </c>
      <c r="AN223" s="419"/>
      <c r="AO223" s="419"/>
      <c r="AP223" s="419"/>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row>
    <row r="224" spans="1:88" s="221" customFormat="1" ht="41.4" hidden="1">
      <c r="A224" s="221" t="b">
        <f t="shared" si="69"/>
        <v>0</v>
      </c>
      <c r="B224" s="221" t="str">
        <f t="shared" si="67"/>
        <v/>
      </c>
      <c r="C224" s="221" t="str">
        <f>IF(ISNA(LEN(VLOOKUP(H224,B9:B468,1,FALSE)) &gt; 0),"",LEN(VLOOKUP(H224,B9:B468,1,FALSE)) &gt; 0)</f>
        <v/>
      </c>
      <c r="D224" s="221" t="str">
        <f t="shared" si="68"/>
        <v/>
      </c>
      <c r="E224" s="221" t="b">
        <f>IF(ISNA(VLOOKUP(H224,D9:D468,1,FALSE)=H224),FALSE,TRUE)</f>
        <v>0</v>
      </c>
      <c r="F224" s="221">
        <f t="shared" si="70"/>
        <v>0</v>
      </c>
      <c r="G224" s="418"/>
      <c r="H224" s="627" t="s">
        <v>224</v>
      </c>
      <c r="I224" s="603" t="str">
        <f>VLOOKUP(H224,LNG_EBKP!$S$11:$U$733,2)</f>
        <v>Medizinische Textilien</v>
      </c>
      <c r="J224" s="602" t="str">
        <f>VLOOKUP(H224,LNG_EBKP!$S$11:$U$733,3)</f>
        <v>Medizinische Textilien wie Bettwaren, Stütz- und Polstermaterialien, Bekleidung, Schutzanzüge und Abdeckungen</v>
      </c>
      <c r="K224" s="344"/>
      <c r="L224" s="344"/>
      <c r="M224" s="345"/>
      <c r="N224" s="546"/>
      <c r="O224" s="527">
        <v>45</v>
      </c>
      <c r="P224" s="726" t="str">
        <f t="shared" si="66"/>
        <v/>
      </c>
      <c r="Q224" s="708"/>
      <c r="R224" s="461"/>
      <c r="S224" s="462"/>
      <c r="T224" s="463"/>
      <c r="U224" s="743"/>
      <c r="V224" s="419" t="e">
        <f>IF(
OR(LEN(R224)&gt;0, LEN(#REF!)&gt;0, LEN(Q224)&gt;0,LEN(S224)&gt;1),
      IF(OR(LEN(M224)=0, LEN(Q224)=0),1,
          IF(OR(AND(LEN(#REF!)&gt;0, LEN(R224)&gt;0 ),LEN(R224)+LEN(#REF!)=0),0,1)
),
0)</f>
        <v>#REF!</v>
      </c>
      <c r="W224" s="419"/>
      <c r="X224" s="419"/>
      <c r="Y224" s="419" t="e">
        <f>IF(OR(LEN(AF224)&gt;0, LEN(#REF!)&gt;1),1, 0)</f>
        <v>#REF!</v>
      </c>
      <c r="Z224" s="419"/>
      <c r="AA224" s="426" t="str">
        <f t="shared" si="57"/>
        <v>H0</v>
      </c>
      <c r="AB224" s="427" t="str">
        <f t="shared" si="58"/>
        <v>Medizinische Textilien</v>
      </c>
      <c r="AC224" s="244" t="str">
        <f t="shared" si="59"/>
        <v/>
      </c>
      <c r="AD224" s="244" t="str">
        <f t="shared" si="60"/>
        <v/>
      </c>
      <c r="AE224" s="143" t="str">
        <f t="shared" si="61"/>
        <v/>
      </c>
      <c r="AF224" s="139" t="str">
        <f t="shared" si="62"/>
        <v/>
      </c>
      <c r="AG224" s="140" t="str">
        <f t="shared" si="63"/>
        <v/>
      </c>
      <c r="AH224" s="140" t="str">
        <f t="shared" si="65"/>
        <v/>
      </c>
      <c r="AI224" s="140" t="str">
        <f t="shared" si="64"/>
        <v/>
      </c>
      <c r="AJ224" s="474"/>
      <c r="AK224" s="756"/>
      <c r="AL224" s="751"/>
      <c r="AM224" s="419" t="e">
        <f t="shared" si="71"/>
        <v>#REF!</v>
      </c>
      <c r="AN224" s="419"/>
      <c r="AO224" s="419"/>
      <c r="AP224" s="419"/>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row>
    <row r="225" spans="1:88" s="221" customFormat="1" ht="27.6" hidden="1">
      <c r="A225" s="221" t="b">
        <f t="shared" si="69"/>
        <v>0</v>
      </c>
      <c r="B225" s="221" t="str">
        <f t="shared" si="67"/>
        <v/>
      </c>
      <c r="C225" s="221" t="str">
        <f>IF(ISNA(LEN(VLOOKUP(H225,B9:B468,1,FALSE)) &gt; 0),"",LEN(VLOOKUP(H225,B9:B468,1,FALSE)) &gt; 0)</f>
        <v/>
      </c>
      <c r="D225" s="221" t="str">
        <f t="shared" si="68"/>
        <v/>
      </c>
      <c r="E225" s="221" t="b">
        <f>IF(ISNA(VLOOKUP(H225,D9:D468,1,FALSE)=H225),FALSE,TRUE)</f>
        <v>0</v>
      </c>
      <c r="F225" s="221">
        <f t="shared" si="70"/>
        <v>0</v>
      </c>
      <c r="G225" s="418"/>
      <c r="H225" s="627" t="s">
        <v>225</v>
      </c>
      <c r="I225" s="603" t="str">
        <f>VLOOKUP(H225,LNG_EBKP!$S$11:$U$733,2)</f>
        <v>Medizinisches Kleininventar</v>
      </c>
      <c r="J225" s="602" t="str">
        <f>VLOOKUP(H225,LNG_EBKP!$S$11:$U$733,3)</f>
        <v>Medizinisches Kleininventar, Rollmobiliar und Wagen</v>
      </c>
      <c r="K225" s="344"/>
      <c r="L225" s="344"/>
      <c r="M225" s="345"/>
      <c r="N225" s="546"/>
      <c r="O225" s="527">
        <v>45</v>
      </c>
      <c r="P225" s="726" t="str">
        <f t="shared" si="66"/>
        <v/>
      </c>
      <c r="Q225" s="708"/>
      <c r="R225" s="461"/>
      <c r="S225" s="462"/>
      <c r="T225" s="463"/>
      <c r="U225" s="743"/>
      <c r="V225" s="419" t="e">
        <f>IF(
OR(LEN(R225)&gt;0, LEN(#REF!)&gt;0, LEN(Q225)&gt;0,LEN(S225)&gt;1),
      IF(OR(LEN(M225)=0, LEN(Q225)=0),1,
          IF(OR(AND(LEN(#REF!)&gt;0, LEN(R225)&gt;0 ),LEN(R225)+LEN(#REF!)=0),0,1)
),
0)</f>
        <v>#REF!</v>
      </c>
      <c r="W225" s="419"/>
      <c r="X225" s="419"/>
      <c r="Y225" s="419" t="e">
        <f>IF(OR(LEN(AF225)&gt;0, LEN(#REF!)&gt;1),1, 0)</f>
        <v>#REF!</v>
      </c>
      <c r="Z225" s="419"/>
      <c r="AA225" s="426" t="str">
        <f t="shared" si="57"/>
        <v>H0</v>
      </c>
      <c r="AB225" s="427" t="str">
        <f t="shared" si="58"/>
        <v>Medizinisches Kleininventar</v>
      </c>
      <c r="AC225" s="244" t="str">
        <f t="shared" si="59"/>
        <v/>
      </c>
      <c r="AD225" s="244" t="str">
        <f t="shared" si="60"/>
        <v/>
      </c>
      <c r="AE225" s="143" t="str">
        <f t="shared" si="61"/>
        <v/>
      </c>
      <c r="AF225" s="139" t="str">
        <f t="shared" si="62"/>
        <v/>
      </c>
      <c r="AG225" s="140" t="str">
        <f t="shared" si="63"/>
        <v/>
      </c>
      <c r="AH225" s="140" t="str">
        <f t="shared" si="65"/>
        <v/>
      </c>
      <c r="AI225" s="140" t="str">
        <f t="shared" si="64"/>
        <v/>
      </c>
      <c r="AJ225" s="474"/>
      <c r="AK225" s="756"/>
      <c r="AL225" s="751"/>
      <c r="AM225" s="419" t="e">
        <f t="shared" si="71"/>
        <v>#REF!</v>
      </c>
      <c r="AN225" s="419"/>
      <c r="AO225" s="419"/>
      <c r="AP225" s="419"/>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row>
    <row r="226" spans="1:88" s="221" customFormat="1" ht="27.6" hidden="1">
      <c r="A226" s="221" t="b">
        <f t="shared" si="69"/>
        <v>0</v>
      </c>
      <c r="B226" s="221" t="str">
        <f t="shared" si="67"/>
        <v/>
      </c>
      <c r="C226" s="221" t="str">
        <f>IF(ISNA(LEN(VLOOKUP(H226,B9:B468,1,FALSE)) &gt; 0),"",LEN(VLOOKUP(H226,B9:B468,1,FALSE)) &gt; 0)</f>
        <v/>
      </c>
      <c r="D226" s="221" t="str">
        <f t="shared" si="68"/>
        <v/>
      </c>
      <c r="E226" s="221" t="b">
        <f>IF(ISNA(VLOOKUP(H226,D9:D468,1,FALSE)=H226),FALSE,TRUE)</f>
        <v>0</v>
      </c>
      <c r="F226" s="221">
        <f t="shared" si="70"/>
        <v>0</v>
      </c>
      <c r="G226" s="418"/>
      <c r="H226" s="627" t="s">
        <v>226</v>
      </c>
      <c r="I226" s="603" t="str">
        <f>VLOOKUP(H226,LNG_EBKP!$S$11:$U$733,2)</f>
        <v>Medizinisches Transportmittel</v>
      </c>
      <c r="J226" s="602" t="str">
        <f>VLOOKUP(H226,LNG_EBKP!$S$11:$U$733,3)</f>
        <v>Geräte und Fahrzeuge für den Transport von Patienten, Betten, Krankenliegen und dgl.</v>
      </c>
      <c r="K226" s="344"/>
      <c r="L226" s="344"/>
      <c r="M226" s="345"/>
      <c r="N226" s="546"/>
      <c r="O226" s="527">
        <v>45</v>
      </c>
      <c r="P226" s="726" t="str">
        <f t="shared" si="66"/>
        <v/>
      </c>
      <c r="Q226" s="708"/>
      <c r="R226" s="461"/>
      <c r="S226" s="462"/>
      <c r="T226" s="463"/>
      <c r="U226" s="743"/>
      <c r="V226" s="419" t="e">
        <f>IF(
OR(LEN(R226)&gt;0, LEN(#REF!)&gt;0, LEN(Q226)&gt;0,LEN(S226)&gt;1),
      IF(OR(LEN(M226)=0, LEN(Q226)=0),1,
          IF(OR(AND(LEN(#REF!)&gt;0, LEN(R226)&gt;0 ),LEN(R226)+LEN(#REF!)=0),0,1)
),
0)</f>
        <v>#REF!</v>
      </c>
      <c r="W226" s="419"/>
      <c r="X226" s="419"/>
      <c r="Y226" s="419" t="e">
        <f>IF(OR(LEN(AF226)&gt;0, LEN(#REF!)&gt;1),1, 0)</f>
        <v>#REF!</v>
      </c>
      <c r="Z226" s="419"/>
      <c r="AA226" s="426" t="str">
        <f t="shared" si="57"/>
        <v>H0</v>
      </c>
      <c r="AB226" s="427" t="str">
        <f t="shared" si="58"/>
        <v>Medizinisches Transportmittel</v>
      </c>
      <c r="AC226" s="244" t="str">
        <f t="shared" si="59"/>
        <v/>
      </c>
      <c r="AD226" s="244" t="str">
        <f t="shared" si="60"/>
        <v/>
      </c>
      <c r="AE226" s="143" t="str">
        <f t="shared" si="61"/>
        <v/>
      </c>
      <c r="AF226" s="139" t="str">
        <f t="shared" si="62"/>
        <v/>
      </c>
      <c r="AG226" s="140" t="str">
        <f t="shared" si="63"/>
        <v/>
      </c>
      <c r="AH226" s="140" t="str">
        <f t="shared" si="65"/>
        <v/>
      </c>
      <c r="AI226" s="140" t="str">
        <f t="shared" si="64"/>
        <v/>
      </c>
      <c r="AJ226" s="474"/>
      <c r="AK226" s="756"/>
      <c r="AL226" s="751"/>
      <c r="AM226" s="419" t="e">
        <f t="shared" si="71"/>
        <v>#REF!</v>
      </c>
      <c r="AN226" s="419"/>
      <c r="AO226" s="419"/>
      <c r="AP226" s="419"/>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row>
    <row r="227" spans="1:88" s="221" customFormat="1" ht="13.8" hidden="1">
      <c r="A227" s="221" t="b">
        <f t="shared" si="69"/>
        <v>0</v>
      </c>
      <c r="B227" s="221" t="str">
        <f t="shared" si="67"/>
        <v/>
      </c>
      <c r="C227" s="221" t="str">
        <f>IF(ISNA(LEN(VLOOKUP(H227,B9:B468,1,FALSE)) &gt; 0),"",LEN(VLOOKUP(H227,B9:B468,1,FALSE)) &gt; 0)</f>
        <v/>
      </c>
      <c r="D227" s="221" t="str">
        <f t="shared" si="68"/>
        <v/>
      </c>
      <c r="E227" s="221" t="b">
        <f>IF(ISNA(VLOOKUP(H227,D9:D468,1,FALSE)=H227),FALSE,TRUE)</f>
        <v>0</v>
      </c>
      <c r="F227" s="221">
        <f t="shared" si="70"/>
        <v>0</v>
      </c>
      <c r="G227" s="418"/>
      <c r="H227" s="627" t="s">
        <v>227</v>
      </c>
      <c r="I227" s="603" t="str">
        <f>VLOOKUP(H227,LNG_EBKP!$S$11:$U$733,2)</f>
        <v>Medizinisches Betriebsmittel</v>
      </c>
      <c r="J227" s="602" t="str">
        <f>VLOOKUP(H227,LNG_EBKP!$S$11:$U$733,3)</f>
        <v>Medizinische Einweg- und Mehrwegmittel</v>
      </c>
      <c r="K227" s="344"/>
      <c r="L227" s="344"/>
      <c r="M227" s="345"/>
      <c r="N227" s="546"/>
      <c r="O227" s="527">
        <v>45</v>
      </c>
      <c r="P227" s="726" t="str">
        <f t="shared" si="66"/>
        <v/>
      </c>
      <c r="Q227" s="708"/>
      <c r="R227" s="461"/>
      <c r="S227" s="462"/>
      <c r="T227" s="463"/>
      <c r="U227" s="743"/>
      <c r="V227" s="419" t="e">
        <f>IF(
OR(LEN(R227)&gt;0, LEN(#REF!)&gt;0, LEN(Q227)&gt;0,LEN(S227)&gt;1),
      IF(OR(LEN(M227)=0, LEN(Q227)=0),1,
          IF(OR(AND(LEN(#REF!)&gt;0, LEN(R227)&gt;0 ),LEN(R227)+LEN(#REF!)=0),0,1)
),
0)</f>
        <v>#REF!</v>
      </c>
      <c r="W227" s="419"/>
      <c r="X227" s="419"/>
      <c r="Y227" s="419" t="e">
        <f>IF(OR(LEN(AF227)&gt;0, LEN(#REF!)&gt;1),1, 0)</f>
        <v>#REF!</v>
      </c>
      <c r="Z227" s="419"/>
      <c r="AA227" s="426" t="str">
        <f t="shared" si="57"/>
        <v>H0</v>
      </c>
      <c r="AB227" s="427" t="str">
        <f t="shared" si="58"/>
        <v>Medizinisches Betriebsmittel</v>
      </c>
      <c r="AC227" s="244" t="str">
        <f t="shared" si="59"/>
        <v/>
      </c>
      <c r="AD227" s="244" t="str">
        <f t="shared" si="60"/>
        <v/>
      </c>
      <c r="AE227" s="143" t="str">
        <f t="shared" si="61"/>
        <v/>
      </c>
      <c r="AF227" s="139" t="str">
        <f t="shared" si="62"/>
        <v/>
      </c>
      <c r="AG227" s="140" t="str">
        <f t="shared" si="63"/>
        <v/>
      </c>
      <c r="AH227" s="140" t="str">
        <f t="shared" si="65"/>
        <v/>
      </c>
      <c r="AI227" s="140" t="str">
        <f t="shared" si="64"/>
        <v/>
      </c>
      <c r="AJ227" s="474"/>
      <c r="AK227" s="756"/>
      <c r="AL227" s="751"/>
      <c r="AM227" s="419" t="e">
        <f t="shared" si="71"/>
        <v>#REF!</v>
      </c>
      <c r="AN227" s="419"/>
      <c r="AO227" s="419"/>
      <c r="AP227" s="419"/>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row>
    <row r="228" spans="1:88" s="221" customFormat="1" ht="41.4" hidden="1">
      <c r="A228" s="221" t="b">
        <f t="shared" si="69"/>
        <v>0</v>
      </c>
      <c r="B228" s="221" t="str">
        <f t="shared" si="67"/>
        <v/>
      </c>
      <c r="C228" s="221" t="str">
        <f>IF(ISNA(LEN(VLOOKUP(H228,B9:B468,1,FALSE)) &gt; 0),"",LEN(VLOOKUP(H228,B9:B468,1,FALSE)) &gt; 0)</f>
        <v/>
      </c>
      <c r="D228" s="221" t="str">
        <f t="shared" si="68"/>
        <v/>
      </c>
      <c r="E228" s="221" t="b">
        <f>IF(ISNA(VLOOKUP(H228,D9:D468,1,FALSE)=H228),FALSE,TRUE)</f>
        <v>0</v>
      </c>
      <c r="F228" s="221">
        <f t="shared" si="70"/>
        <v>0</v>
      </c>
      <c r="G228" s="418"/>
      <c r="H228" s="626" t="s">
        <v>228</v>
      </c>
      <c r="I228" s="601" t="str">
        <f>VLOOKUP(H228,LNG_EBKP!$S$11:$U$733,2)</f>
        <v>Anlage für Bildung, Kultur</v>
      </c>
      <c r="J228" s="602" t="str">
        <f>VLOOKUP(H228,LNG_EBKP!$S$11:$U$733,3)</f>
        <v>Eingebaute Anlagen für Bildung und Kultur, einschliesslich Maschinen, Apparate, Steuerung und Medienversorgung</v>
      </c>
      <c r="K228" s="344"/>
      <c r="L228" s="344"/>
      <c r="M228" s="345"/>
      <c r="N228" s="546"/>
      <c r="O228" s="526">
        <v>45</v>
      </c>
      <c r="P228" s="727" t="str">
        <f t="shared" si="66"/>
        <v/>
      </c>
      <c r="Q228" s="709"/>
      <c r="R228" s="461"/>
      <c r="S228" s="462"/>
      <c r="T228" s="463"/>
      <c r="U228" s="743"/>
      <c r="V228" s="419" t="e">
        <f>IF(
OR(LEN(R228)&gt;0, LEN(#REF!)&gt;0, LEN(Q228)&gt;0,LEN(S228)&gt;1),
      IF(OR(LEN(M228)=0, LEN(Q228)=0),1,
          IF(OR(AND(LEN(#REF!)&gt;0, LEN(R228)&gt;0 ),LEN(R228)+LEN(#REF!)=0),0,1)
),
0)</f>
        <v>#REF!</v>
      </c>
      <c r="W228" s="419"/>
      <c r="X228" s="419"/>
      <c r="Y228" s="419" t="e">
        <f>IF(OR(LEN(AF228)&gt;0, LEN(#REF!)&gt;1),1, 0)</f>
        <v>#REF!</v>
      </c>
      <c r="Z228" s="419"/>
      <c r="AA228" s="426" t="str">
        <f t="shared" si="57"/>
        <v>H0</v>
      </c>
      <c r="AB228" s="427" t="str">
        <f t="shared" si="58"/>
        <v>Anlage für Bildung, Kultur</v>
      </c>
      <c r="AC228" s="244" t="str">
        <f t="shared" si="59"/>
        <v/>
      </c>
      <c r="AD228" s="244" t="str">
        <f t="shared" si="60"/>
        <v/>
      </c>
      <c r="AE228" s="143" t="str">
        <f t="shared" si="61"/>
        <v/>
      </c>
      <c r="AF228" s="139" t="str">
        <f t="shared" si="62"/>
        <v/>
      </c>
      <c r="AG228" s="140" t="str">
        <f t="shared" si="63"/>
        <v/>
      </c>
      <c r="AH228" s="140" t="str">
        <f t="shared" si="65"/>
        <v/>
      </c>
      <c r="AI228" s="140" t="str">
        <f t="shared" si="64"/>
        <v/>
      </c>
      <c r="AJ228" s="474"/>
      <c r="AK228" s="756"/>
      <c r="AL228" s="751"/>
      <c r="AM228" s="419" t="e">
        <f t="shared" si="71"/>
        <v>#REF!</v>
      </c>
      <c r="AN228" s="419"/>
      <c r="AO228" s="419"/>
      <c r="AP228" s="419"/>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row>
    <row r="229" spans="1:88" s="221" customFormat="1" ht="27.6" hidden="1">
      <c r="A229" s="221" t="b">
        <f t="shared" si="69"/>
        <v>0</v>
      </c>
      <c r="B229" s="221" t="str">
        <f t="shared" si="67"/>
        <v/>
      </c>
      <c r="C229" s="221" t="str">
        <f>IF(ISNA(LEN(VLOOKUP(H229,B9:B468,1,FALSE)) &gt; 0),"",LEN(VLOOKUP(H229,B9:B468,1,FALSE)) &gt; 0)</f>
        <v/>
      </c>
      <c r="D229" s="221" t="str">
        <f t="shared" si="68"/>
        <v/>
      </c>
      <c r="E229" s="221" t="b">
        <f>IF(ISNA(VLOOKUP(H229,D9:D468,1,FALSE)=H229),FALSE,TRUE)</f>
        <v>0</v>
      </c>
      <c r="F229" s="221">
        <f t="shared" si="70"/>
        <v>0</v>
      </c>
      <c r="G229" s="418"/>
      <c r="H229" s="627" t="s">
        <v>229</v>
      </c>
      <c r="I229" s="603" t="str">
        <f>VLOOKUP(H229,LNG_EBKP!$S$11:$U$733,2)</f>
        <v xml:space="preserve">Bildung, Kultur: Versorgung, Entsorgung für </v>
      </c>
      <c r="J229" s="602" t="str">
        <f>VLOOKUP(H229,LNG_EBKP!$S$11:$U$733,3)</f>
        <v>Versorgung von Räumen und Anlagen für Bildung und Kultur mit Medien und dgl. sowie Entsorgung</v>
      </c>
      <c r="K229" s="344"/>
      <c r="L229" s="344"/>
      <c r="M229" s="345"/>
      <c r="N229" s="546"/>
      <c r="O229" s="525">
        <v>45</v>
      </c>
      <c r="P229" s="727" t="str">
        <f t="shared" si="66"/>
        <v/>
      </c>
      <c r="Q229" s="709"/>
      <c r="R229" s="461"/>
      <c r="S229" s="462"/>
      <c r="T229" s="463"/>
      <c r="U229" s="743"/>
      <c r="V229" s="419" t="e">
        <f>IF(
OR(LEN(R229)&gt;0, LEN(#REF!)&gt;0, LEN(Q229)&gt;0,LEN(S229)&gt;1),
      IF(OR(LEN(M229)=0, LEN(Q229)=0),1,
          IF(OR(AND(LEN(#REF!)&gt;0, LEN(R229)&gt;0 ),LEN(R229)+LEN(#REF!)=0),0,1)
),
0)</f>
        <v>#REF!</v>
      </c>
      <c r="W229" s="419"/>
      <c r="X229" s="419"/>
      <c r="Y229" s="419" t="e">
        <f>IF(OR(LEN(AF229)&gt;0, LEN(#REF!)&gt;1),1, 0)</f>
        <v>#REF!</v>
      </c>
      <c r="Z229" s="419"/>
      <c r="AA229" s="426" t="str">
        <f t="shared" si="57"/>
        <v>H0</v>
      </c>
      <c r="AB229" s="427" t="str">
        <f t="shared" si="58"/>
        <v xml:space="preserve">Bildung, Kultur: Versorgung, Entsorgung für </v>
      </c>
      <c r="AC229" s="244" t="str">
        <f t="shared" si="59"/>
        <v/>
      </c>
      <c r="AD229" s="244" t="str">
        <f t="shared" si="60"/>
        <v/>
      </c>
      <c r="AE229" s="143" t="str">
        <f t="shared" si="61"/>
        <v/>
      </c>
      <c r="AF229" s="139" t="str">
        <f t="shared" si="62"/>
        <v/>
      </c>
      <c r="AG229" s="140" t="str">
        <f t="shared" si="63"/>
        <v/>
      </c>
      <c r="AH229" s="140" t="str">
        <f t="shared" si="65"/>
        <v/>
      </c>
      <c r="AI229" s="140" t="str">
        <f t="shared" si="64"/>
        <v/>
      </c>
      <c r="AJ229" s="474"/>
      <c r="AK229" s="756"/>
      <c r="AL229" s="751"/>
      <c r="AM229" s="419" t="e">
        <f t="shared" si="71"/>
        <v>#REF!</v>
      </c>
      <c r="AN229" s="419"/>
      <c r="AO229" s="419"/>
      <c r="AP229" s="419"/>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row>
    <row r="230" spans="1:88" s="227" customFormat="1" ht="27.6" hidden="1">
      <c r="A230" s="221" t="b">
        <f t="shared" si="69"/>
        <v>0</v>
      </c>
      <c r="B230" s="221" t="str">
        <f t="shared" si="67"/>
        <v/>
      </c>
      <c r="C230" s="227" t="str">
        <f>IF(ISNA(LEN(VLOOKUP(H230,B9:B468,1,FALSE)) &gt; 0),"",LEN(VLOOKUP(H230,B9:B468,1,FALSE)) &gt; 0)</f>
        <v/>
      </c>
      <c r="D230" s="227" t="str">
        <f t="shared" si="68"/>
        <v/>
      </c>
      <c r="E230" s="227" t="b">
        <f>IF(ISNA(VLOOKUP(H230,D9:D468,1,FALSE)=H230),FALSE,TRUE)</f>
        <v>0</v>
      </c>
      <c r="F230" s="221">
        <f t="shared" si="70"/>
        <v>0</v>
      </c>
      <c r="G230" s="418"/>
      <c r="H230" s="627" t="s">
        <v>230</v>
      </c>
      <c r="I230" s="603" t="str">
        <f>VLOOKUP(H230,LNG_EBKP!$S$11:$U$733,2)</f>
        <v>Bildung, Kultur: Apparat</v>
      </c>
      <c r="J230" s="602" t="str">
        <f>VLOOKUP(H230,LNG_EBKP!$S$11:$U$733,3)</f>
        <v>Eingebaute Maschinen und Apparate für Räume und Anlagen für Bildung und Kultur</v>
      </c>
      <c r="K230" s="344"/>
      <c r="L230" s="344"/>
      <c r="M230" s="345"/>
      <c r="N230" s="546"/>
      <c r="O230" s="527">
        <v>45</v>
      </c>
      <c r="P230" s="726" t="str">
        <f t="shared" si="66"/>
        <v/>
      </c>
      <c r="Q230" s="708"/>
      <c r="R230" s="461"/>
      <c r="S230" s="462"/>
      <c r="T230" s="463"/>
      <c r="U230" s="743"/>
      <c r="V230" s="419" t="e">
        <f>IF(
OR(LEN(R230)&gt;0, LEN(#REF!)&gt;0, LEN(Q230)&gt;0,LEN(S230)&gt;1),
      IF(OR(LEN(M230)=0, LEN(Q230)=0),1,
          IF(OR(AND(LEN(#REF!)&gt;0, LEN(R230)&gt;0 ),LEN(R230)+LEN(#REF!)=0),0,1)
),
0)</f>
        <v>#REF!</v>
      </c>
      <c r="W230" s="419"/>
      <c r="X230" s="419"/>
      <c r="Y230" s="419" t="e">
        <f>IF(OR(LEN(AF230)&gt;0, LEN(#REF!)&gt;1),1, 0)</f>
        <v>#REF!</v>
      </c>
      <c r="Z230" s="419"/>
      <c r="AA230" s="426" t="str">
        <f t="shared" si="57"/>
        <v>H0</v>
      </c>
      <c r="AB230" s="427" t="str">
        <f t="shared" si="58"/>
        <v>Bildung, Kultur: Apparat</v>
      </c>
      <c r="AC230" s="244" t="str">
        <f t="shared" si="59"/>
        <v/>
      </c>
      <c r="AD230" s="244" t="str">
        <f t="shared" si="60"/>
        <v/>
      </c>
      <c r="AE230" s="143" t="str">
        <f t="shared" si="61"/>
        <v/>
      </c>
      <c r="AF230" s="139" t="str">
        <f t="shared" si="62"/>
        <v/>
      </c>
      <c r="AG230" s="140" t="str">
        <f t="shared" si="63"/>
        <v/>
      </c>
      <c r="AH230" s="140" t="str">
        <f t="shared" si="65"/>
        <v/>
      </c>
      <c r="AI230" s="140" t="str">
        <f t="shared" si="64"/>
        <v/>
      </c>
      <c r="AJ230" s="474"/>
      <c r="AK230" s="756"/>
      <c r="AL230" s="751"/>
      <c r="AM230" s="419" t="e">
        <f t="shared" si="71"/>
        <v>#REF!</v>
      </c>
      <c r="AN230" s="419"/>
      <c r="AO230" s="419"/>
      <c r="AP230" s="419"/>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row>
    <row r="231" spans="1:88" s="227" customFormat="1" ht="27.6" hidden="1">
      <c r="A231" s="221" t="b">
        <f t="shared" si="69"/>
        <v>0</v>
      </c>
      <c r="B231" s="221" t="str">
        <f t="shared" si="67"/>
        <v/>
      </c>
      <c r="C231" s="227" t="str">
        <f>IF(ISNA(LEN(VLOOKUP(H231,B9:B468,1,FALSE)) &gt; 0),"",LEN(VLOOKUP(H231,B9:B468,1,FALSE)) &gt; 0)</f>
        <v/>
      </c>
      <c r="D231" s="227" t="str">
        <f t="shared" si="68"/>
        <v/>
      </c>
      <c r="E231" s="227" t="b">
        <f>IF(ISNA(VLOOKUP(H231,D9:D468,1,FALSE)=H231),FALSE,TRUE)</f>
        <v>0</v>
      </c>
      <c r="F231" s="221">
        <f t="shared" si="70"/>
        <v>0</v>
      </c>
      <c r="G231" s="418"/>
      <c r="H231" s="627" t="s">
        <v>231</v>
      </c>
      <c r="I231" s="603" t="str">
        <f>VLOOKUP(H231,LNG_EBKP!$S$11:$U$733,2)</f>
        <v xml:space="preserve">Bildung, Kultur: Steuerung </v>
      </c>
      <c r="J231" s="602" t="str">
        <f>VLOOKUP(H231,LNG_EBKP!$S$11:$U$733,3)</f>
        <v>Systeme zur Steuerung von Räumen und Anlagen für Bildung und Kultur</v>
      </c>
      <c r="K231" s="344"/>
      <c r="L231" s="344"/>
      <c r="M231" s="345"/>
      <c r="N231" s="546"/>
      <c r="O231" s="527">
        <v>45</v>
      </c>
      <c r="P231" s="726" t="str">
        <f t="shared" si="66"/>
        <v/>
      </c>
      <c r="Q231" s="708"/>
      <c r="R231" s="461"/>
      <c r="S231" s="462"/>
      <c r="T231" s="463"/>
      <c r="U231" s="743"/>
      <c r="V231" s="419" t="e">
        <f>IF(
OR(LEN(R231)&gt;0, LEN(#REF!)&gt;0, LEN(Q231)&gt;0,LEN(S231)&gt;1),
      IF(OR(LEN(M231)=0, LEN(Q231)=0),1,
          IF(OR(AND(LEN(#REF!)&gt;0, LEN(R231)&gt;0 ),LEN(R231)+LEN(#REF!)=0),0,1)
),
0)</f>
        <v>#REF!</v>
      </c>
      <c r="W231" s="419"/>
      <c r="X231" s="419"/>
      <c r="Y231" s="419" t="e">
        <f>IF(OR(LEN(AF231)&gt;0, LEN(#REF!)&gt;1),1, 0)</f>
        <v>#REF!</v>
      </c>
      <c r="Z231" s="419"/>
      <c r="AA231" s="426" t="str">
        <f t="shared" si="57"/>
        <v>H0</v>
      </c>
      <c r="AB231" s="427" t="str">
        <f t="shared" si="58"/>
        <v xml:space="preserve">Bildung, Kultur: Steuerung </v>
      </c>
      <c r="AC231" s="244" t="str">
        <f t="shared" si="59"/>
        <v/>
      </c>
      <c r="AD231" s="244" t="str">
        <f t="shared" si="60"/>
        <v/>
      </c>
      <c r="AE231" s="143" t="str">
        <f t="shared" si="61"/>
        <v/>
      </c>
      <c r="AF231" s="139" t="str">
        <f t="shared" si="62"/>
        <v/>
      </c>
      <c r="AG231" s="140" t="str">
        <f t="shared" si="63"/>
        <v/>
      </c>
      <c r="AH231" s="140" t="str">
        <f t="shared" si="65"/>
        <v/>
      </c>
      <c r="AI231" s="140" t="str">
        <f t="shared" si="64"/>
        <v/>
      </c>
      <c r="AJ231" s="474"/>
      <c r="AK231" s="756"/>
      <c r="AL231" s="751"/>
      <c r="AM231" s="419" t="e">
        <f t="shared" si="71"/>
        <v>#REF!</v>
      </c>
      <c r="AN231" s="419"/>
      <c r="AO231" s="419"/>
      <c r="AP231" s="419"/>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row>
    <row r="232" spans="1:88" s="227" customFormat="1" ht="27.6" hidden="1">
      <c r="A232" s="221" t="b">
        <f t="shared" si="69"/>
        <v>0</v>
      </c>
      <c r="B232" s="221" t="str">
        <f t="shared" si="67"/>
        <v/>
      </c>
      <c r="C232" s="227" t="str">
        <f>IF(ISNA(LEN(VLOOKUP(H232,B9:B468,1,FALSE)) &gt; 0),"",LEN(VLOOKUP(H232,B9:B468,1,FALSE)) &gt; 0)</f>
        <v/>
      </c>
      <c r="D232" s="227" t="str">
        <f t="shared" si="68"/>
        <v/>
      </c>
      <c r="E232" s="227" t="b">
        <f>IF(ISNA(VLOOKUP(H232,D9:D468,1,FALSE)=H232),FALSE,TRUE)</f>
        <v>0</v>
      </c>
      <c r="F232" s="221">
        <f t="shared" si="70"/>
        <v>0</v>
      </c>
      <c r="G232" s="418"/>
      <c r="H232" s="627" t="s">
        <v>232</v>
      </c>
      <c r="I232" s="603" t="str">
        <f>VLOOKUP(H232,LNG_EBKP!$S$11:$U$733,2)</f>
        <v>Bildung, Kultur: Einbauten</v>
      </c>
      <c r="J232" s="602" t="str">
        <f>VLOOKUP(H232,LNG_EBKP!$S$11:$U$733,3)</f>
        <v>Einbauten in Räumen und Anlagen für Bildung und Kultur</v>
      </c>
      <c r="K232" s="344"/>
      <c r="L232" s="344"/>
      <c r="M232" s="345"/>
      <c r="N232" s="546"/>
      <c r="O232" s="527">
        <v>45</v>
      </c>
      <c r="P232" s="726" t="str">
        <f t="shared" si="66"/>
        <v/>
      </c>
      <c r="Q232" s="708"/>
      <c r="R232" s="461"/>
      <c r="S232" s="462"/>
      <c r="T232" s="463"/>
      <c r="U232" s="743"/>
      <c r="V232" s="419" t="e">
        <f>IF(
OR(LEN(R232)&gt;0, LEN(#REF!)&gt;0, LEN(Q232)&gt;0,LEN(S232)&gt;1),
      IF(OR(LEN(M232)=0, LEN(Q232)=0),1,
          IF(OR(AND(LEN(#REF!)&gt;0, LEN(R232)&gt;0 ),LEN(R232)+LEN(#REF!)=0),0,1)
),
0)</f>
        <v>#REF!</v>
      </c>
      <c r="W232" s="419"/>
      <c r="X232" s="419"/>
      <c r="Y232" s="419" t="e">
        <f>IF(OR(LEN(AF232)&gt;0, LEN(#REF!)&gt;1),1, 0)</f>
        <v>#REF!</v>
      </c>
      <c r="Z232" s="419"/>
      <c r="AA232" s="426" t="str">
        <f t="shared" si="57"/>
        <v>H0</v>
      </c>
      <c r="AB232" s="427" t="str">
        <f t="shared" si="58"/>
        <v>Bildung, Kultur: Einbauten</v>
      </c>
      <c r="AC232" s="244" t="str">
        <f t="shared" si="59"/>
        <v/>
      </c>
      <c r="AD232" s="244" t="str">
        <f t="shared" si="60"/>
        <v/>
      </c>
      <c r="AE232" s="143" t="str">
        <f t="shared" si="61"/>
        <v/>
      </c>
      <c r="AF232" s="139" t="str">
        <f t="shared" si="62"/>
        <v/>
      </c>
      <c r="AG232" s="140" t="str">
        <f t="shared" si="63"/>
        <v/>
      </c>
      <c r="AH232" s="140" t="str">
        <f t="shared" si="65"/>
        <v/>
      </c>
      <c r="AI232" s="140" t="str">
        <f t="shared" si="64"/>
        <v/>
      </c>
      <c r="AJ232" s="474"/>
      <c r="AK232" s="756"/>
      <c r="AL232" s="751"/>
      <c r="AM232" s="419" t="e">
        <f t="shared" si="71"/>
        <v>#REF!</v>
      </c>
      <c r="AN232" s="419"/>
      <c r="AO232" s="419"/>
      <c r="AP232" s="419"/>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row>
    <row r="233" spans="1:88" s="227" customFormat="1" ht="41.4" hidden="1">
      <c r="A233" s="221" t="b">
        <f t="shared" si="69"/>
        <v>0</v>
      </c>
      <c r="B233" s="221" t="str">
        <f t="shared" si="67"/>
        <v/>
      </c>
      <c r="C233" s="227" t="str">
        <f>IF(ISNA(LEN(VLOOKUP(H233,B9:B468,1,FALSE)) &gt; 0),"",LEN(VLOOKUP(H233,B9:B468,1,FALSE)) &gt; 0)</f>
        <v/>
      </c>
      <c r="D233" s="227" t="str">
        <f t="shared" si="68"/>
        <v/>
      </c>
      <c r="E233" s="227" t="b">
        <f>IF(ISNA(VLOOKUP(H233,D9:D468,1,FALSE)=H233),FALSE,TRUE)</f>
        <v>0</v>
      </c>
      <c r="F233" s="221">
        <f t="shared" si="70"/>
        <v>0</v>
      </c>
      <c r="G233" s="418"/>
      <c r="H233" s="626" t="s">
        <v>233</v>
      </c>
      <c r="I233" s="601" t="str">
        <f>VLOOKUP(H233,LNG_EBKP!$S$11:$U$733,2)</f>
        <v>Sportanlage, Freizeitanlage</v>
      </c>
      <c r="J233" s="602" t="str">
        <f>VLOOKUP(H233,LNG_EBKP!$S$11:$U$733,3)</f>
        <v>Eingebaute Anlagen für Sport und Freizeit, einschliesslich Maschinen, Apparate, Steuerung und Medienversorgung</v>
      </c>
      <c r="K233" s="344"/>
      <c r="L233" s="344"/>
      <c r="M233" s="345"/>
      <c r="N233" s="546"/>
      <c r="O233" s="527">
        <v>45</v>
      </c>
      <c r="P233" s="726" t="str">
        <f t="shared" si="66"/>
        <v/>
      </c>
      <c r="Q233" s="708"/>
      <c r="R233" s="461"/>
      <c r="S233" s="462"/>
      <c r="T233" s="463"/>
      <c r="U233" s="743"/>
      <c r="V233" s="419" t="e">
        <f>IF(
OR(LEN(R233)&gt;0, LEN(#REF!)&gt;0, LEN(Q233)&gt;0,LEN(S233)&gt;1),
      IF(OR(LEN(M233)=0, LEN(Q233)=0),1,
          IF(OR(AND(LEN(#REF!)&gt;0, LEN(R233)&gt;0 ),LEN(R233)+LEN(#REF!)=0),0,1)
),
0)</f>
        <v>#REF!</v>
      </c>
      <c r="W233" s="419"/>
      <c r="X233" s="419"/>
      <c r="Y233" s="419" t="e">
        <f>IF(OR(LEN(AF233)&gt;0, LEN(#REF!)&gt;1),1, 0)</f>
        <v>#REF!</v>
      </c>
      <c r="Z233" s="419"/>
      <c r="AA233" s="426" t="str">
        <f t="shared" si="57"/>
        <v>H0</v>
      </c>
      <c r="AB233" s="427" t="str">
        <f t="shared" si="58"/>
        <v>Sportanlage, Freizeitanlage</v>
      </c>
      <c r="AC233" s="244" t="str">
        <f t="shared" si="59"/>
        <v/>
      </c>
      <c r="AD233" s="244" t="str">
        <f t="shared" si="60"/>
        <v/>
      </c>
      <c r="AE233" s="143" t="str">
        <f t="shared" si="61"/>
        <v/>
      </c>
      <c r="AF233" s="139" t="str">
        <f t="shared" si="62"/>
        <v/>
      </c>
      <c r="AG233" s="140" t="str">
        <f t="shared" si="63"/>
        <v/>
      </c>
      <c r="AH233" s="140" t="str">
        <f t="shared" si="65"/>
        <v/>
      </c>
      <c r="AI233" s="140" t="str">
        <f t="shared" si="64"/>
        <v/>
      </c>
      <c r="AJ233" s="474"/>
      <c r="AK233" s="756"/>
      <c r="AL233" s="751"/>
      <c r="AM233" s="419" t="e">
        <f t="shared" si="71"/>
        <v>#REF!</v>
      </c>
      <c r="AN233" s="419"/>
      <c r="AO233" s="419"/>
      <c r="AP233" s="419"/>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row>
    <row r="234" spans="1:88" s="221" customFormat="1" ht="27.6" hidden="1">
      <c r="A234" s="221" t="b">
        <f t="shared" si="69"/>
        <v>0</v>
      </c>
      <c r="B234" s="221" t="str">
        <f t="shared" si="67"/>
        <v/>
      </c>
      <c r="C234" s="221" t="str">
        <f>IF(ISNA(LEN(VLOOKUP(H234,B9:B468,1,FALSE)) &gt; 0),"",LEN(VLOOKUP(H234,B9:B468,1,FALSE)) &gt; 0)</f>
        <v/>
      </c>
      <c r="D234" s="221" t="str">
        <f t="shared" si="68"/>
        <v/>
      </c>
      <c r="E234" s="221" t="b">
        <f>IF(ISNA(VLOOKUP(H234,D9:D468,1,FALSE)=H234),FALSE,TRUE)</f>
        <v>0</v>
      </c>
      <c r="F234" s="221">
        <f t="shared" si="70"/>
        <v>0</v>
      </c>
      <c r="G234" s="418"/>
      <c r="H234" s="627" t="s">
        <v>234</v>
      </c>
      <c r="I234" s="603" t="str">
        <f>VLOOKUP(H234,LNG_EBKP!$S$11:$U$733,2)</f>
        <v>Sportanlage, Freizeitanlage: Versorgung, Entsorgung</v>
      </c>
      <c r="J234" s="602" t="str">
        <f>VLOOKUP(H234,LNG_EBKP!$S$11:$U$733,3)</f>
        <v>Versorgung von Sport- und Freizeitanlagen mit Medien und dgl. sowie Entsorgung</v>
      </c>
      <c r="K234" s="344"/>
      <c r="L234" s="344"/>
      <c r="M234" s="345"/>
      <c r="N234" s="546"/>
      <c r="O234" s="525">
        <v>45</v>
      </c>
      <c r="P234" s="727" t="str">
        <f t="shared" si="66"/>
        <v/>
      </c>
      <c r="Q234" s="709"/>
      <c r="R234" s="461"/>
      <c r="S234" s="462"/>
      <c r="T234" s="463"/>
      <c r="U234" s="743"/>
      <c r="V234" s="419" t="e">
        <f>IF(
OR(LEN(R234)&gt;0, LEN(#REF!)&gt;0, LEN(Q234)&gt;0,LEN(S234)&gt;1),
      IF(OR(LEN(M234)=0, LEN(Q234)=0),1,
          IF(OR(AND(LEN(#REF!)&gt;0, LEN(R234)&gt;0 ),LEN(R234)+LEN(#REF!)=0),0,1)
),
0)</f>
        <v>#REF!</v>
      </c>
      <c r="W234" s="419"/>
      <c r="X234" s="419"/>
      <c r="Y234" s="419" t="e">
        <f>IF(OR(LEN(AF234)&gt;0, LEN(#REF!)&gt;1),1, 0)</f>
        <v>#REF!</v>
      </c>
      <c r="Z234" s="419"/>
      <c r="AA234" s="426" t="str">
        <f t="shared" si="57"/>
        <v>H0</v>
      </c>
      <c r="AB234" s="427" t="str">
        <f t="shared" si="58"/>
        <v>Sportanlage, Freizeitanlage: Versorgung, Entsorgung</v>
      </c>
      <c r="AC234" s="244" t="str">
        <f t="shared" si="59"/>
        <v/>
      </c>
      <c r="AD234" s="244" t="str">
        <f t="shared" si="60"/>
        <v/>
      </c>
      <c r="AE234" s="143" t="str">
        <f t="shared" si="61"/>
        <v/>
      </c>
      <c r="AF234" s="139" t="str">
        <f t="shared" si="62"/>
        <v/>
      </c>
      <c r="AG234" s="140" t="str">
        <f t="shared" si="63"/>
        <v/>
      </c>
      <c r="AH234" s="140" t="str">
        <f t="shared" si="65"/>
        <v/>
      </c>
      <c r="AI234" s="140" t="str">
        <f t="shared" si="64"/>
        <v/>
      </c>
      <c r="AJ234" s="474"/>
      <c r="AK234" s="756"/>
      <c r="AL234" s="751"/>
      <c r="AM234" s="419" t="e">
        <f t="shared" si="71"/>
        <v>#REF!</v>
      </c>
      <c r="AN234" s="419"/>
      <c r="AO234" s="419"/>
      <c r="AP234" s="419"/>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row>
    <row r="235" spans="1:88" s="221" customFormat="1" ht="27.6" hidden="1">
      <c r="A235" s="221" t="b">
        <f t="shared" si="69"/>
        <v>0</v>
      </c>
      <c r="B235" s="221" t="str">
        <f t="shared" si="67"/>
        <v/>
      </c>
      <c r="C235" s="221" t="str">
        <f>IF(ISNA(LEN(VLOOKUP(H235,B9:B468,1,FALSE)) &gt; 0),"",LEN(VLOOKUP(H235,B9:B468,1,FALSE)) &gt; 0)</f>
        <v/>
      </c>
      <c r="D235" s="221" t="str">
        <f t="shared" si="68"/>
        <v/>
      </c>
      <c r="E235" s="221" t="b">
        <f>IF(ISNA(VLOOKUP(H235,D9:D468,1,FALSE)=H235),FALSE,TRUE)</f>
        <v>0</v>
      </c>
      <c r="F235" s="221">
        <f t="shared" si="70"/>
        <v>0</v>
      </c>
      <c r="G235" s="418"/>
      <c r="H235" s="627" t="s">
        <v>235</v>
      </c>
      <c r="I235" s="603" t="str">
        <f>VLOOKUP(H235,LNG_EBKP!$S$11:$U$733,2)</f>
        <v>Sportanlage, Freizeitanlage: Apparat</v>
      </c>
      <c r="J235" s="602" t="str">
        <f>VLOOKUP(H235,LNG_EBKP!$S$11:$U$733,3)</f>
        <v>Eingebaute Maschinen und Apparate für Sport- und Freizeitanlagen</v>
      </c>
      <c r="K235" s="344"/>
      <c r="L235" s="344"/>
      <c r="M235" s="345"/>
      <c r="N235" s="546"/>
      <c r="O235" s="525">
        <v>45</v>
      </c>
      <c r="P235" s="727" t="str">
        <f t="shared" si="66"/>
        <v/>
      </c>
      <c r="Q235" s="709"/>
      <c r="R235" s="461"/>
      <c r="S235" s="462"/>
      <c r="T235" s="463"/>
      <c r="U235" s="743"/>
      <c r="V235" s="419" t="e">
        <f>IF(
OR(LEN(R235)&gt;0, LEN(#REF!)&gt;0, LEN(Q235)&gt;0,LEN(S235)&gt;1),
      IF(OR(LEN(M235)=0, LEN(Q235)=0),1,
          IF(OR(AND(LEN(#REF!)&gt;0, LEN(R235)&gt;0 ),LEN(R235)+LEN(#REF!)=0),0,1)
),
0)</f>
        <v>#REF!</v>
      </c>
      <c r="W235" s="419"/>
      <c r="X235" s="419"/>
      <c r="Y235" s="419" t="e">
        <f>IF(OR(LEN(AF235)&gt;0, LEN(#REF!)&gt;1),1, 0)</f>
        <v>#REF!</v>
      </c>
      <c r="Z235" s="419"/>
      <c r="AA235" s="426" t="str">
        <f t="shared" si="57"/>
        <v>H0</v>
      </c>
      <c r="AB235" s="427" t="str">
        <f t="shared" si="58"/>
        <v>Sportanlage, Freizeitanlage: Apparat</v>
      </c>
      <c r="AC235" s="244" t="str">
        <f t="shared" si="59"/>
        <v/>
      </c>
      <c r="AD235" s="244" t="str">
        <f t="shared" si="60"/>
        <v/>
      </c>
      <c r="AE235" s="143" t="str">
        <f t="shared" si="61"/>
        <v/>
      </c>
      <c r="AF235" s="139" t="str">
        <f t="shared" si="62"/>
        <v/>
      </c>
      <c r="AG235" s="140" t="str">
        <f t="shared" si="63"/>
        <v/>
      </c>
      <c r="AH235" s="140" t="str">
        <f t="shared" si="65"/>
        <v/>
      </c>
      <c r="AI235" s="140" t="str">
        <f t="shared" si="64"/>
        <v/>
      </c>
      <c r="AJ235" s="474"/>
      <c r="AK235" s="756"/>
      <c r="AL235" s="751"/>
      <c r="AM235" s="419" t="e">
        <f t="shared" si="71"/>
        <v>#REF!</v>
      </c>
      <c r="AN235" s="419"/>
      <c r="AO235" s="419"/>
      <c r="AP235" s="419"/>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row>
    <row r="236" spans="1:88" s="221" customFormat="1" ht="27.6" hidden="1">
      <c r="A236" s="221" t="b">
        <f t="shared" si="69"/>
        <v>0</v>
      </c>
      <c r="B236" s="221" t="str">
        <f t="shared" si="67"/>
        <v/>
      </c>
      <c r="C236" s="221" t="str">
        <f>IF(ISNA(LEN(VLOOKUP(H236,B9:B468,1,FALSE)) &gt; 0),"",LEN(VLOOKUP(H236,B9:B468,1,FALSE)) &gt; 0)</f>
        <v/>
      </c>
      <c r="D236" s="221" t="str">
        <f t="shared" si="68"/>
        <v/>
      </c>
      <c r="E236" s="221" t="b">
        <f>IF(ISNA(VLOOKUP(H236,D9:D468,1,FALSE)=H236),FALSE,TRUE)</f>
        <v>0</v>
      </c>
      <c r="F236" s="221">
        <f t="shared" si="70"/>
        <v>0</v>
      </c>
      <c r="G236" s="418"/>
      <c r="H236" s="631" t="s">
        <v>236</v>
      </c>
      <c r="I236" s="603" t="str">
        <f>VLOOKUP(H236,LNG_EBKP!$S$11:$U$733,2)</f>
        <v xml:space="preserve">Sportanlage, Freizeitanlage: Steuerung </v>
      </c>
      <c r="J236" s="602" t="str">
        <f>VLOOKUP(H236,LNG_EBKP!$S$11:$U$733,3)</f>
        <v>Systeme zur Steuerung von Sport- und Freizeitanlagen</v>
      </c>
      <c r="K236" s="344"/>
      <c r="L236" s="344"/>
      <c r="M236" s="345"/>
      <c r="N236" s="546"/>
      <c r="O236" s="525">
        <v>45</v>
      </c>
      <c r="P236" s="727" t="str">
        <f t="shared" si="66"/>
        <v/>
      </c>
      <c r="Q236" s="709"/>
      <c r="R236" s="461"/>
      <c r="S236" s="462"/>
      <c r="T236" s="463"/>
      <c r="U236" s="743"/>
      <c r="V236" s="419" t="e">
        <f>IF(
OR(LEN(R236)&gt;0, LEN(#REF!)&gt;0, LEN(Q236)&gt;0,LEN(S236)&gt;1),
      IF(OR(LEN(M236)=0, LEN(Q236)=0),1,
          IF(OR(AND(LEN(#REF!)&gt;0, LEN(R236)&gt;0 ),LEN(R236)+LEN(#REF!)=0),0,1)
),
0)</f>
        <v>#REF!</v>
      </c>
      <c r="W236" s="419"/>
      <c r="X236" s="419"/>
      <c r="Y236" s="419" t="e">
        <f>IF(OR(LEN(AF236)&gt;0, LEN(#REF!)&gt;1),1, 0)</f>
        <v>#REF!</v>
      </c>
      <c r="Z236" s="419"/>
      <c r="AA236" s="426" t="str">
        <f t="shared" si="57"/>
        <v>H0</v>
      </c>
      <c r="AB236" s="427" t="str">
        <f t="shared" si="58"/>
        <v xml:space="preserve">Sportanlage, Freizeitanlage: Steuerung </v>
      </c>
      <c r="AC236" s="244" t="str">
        <f t="shared" si="59"/>
        <v/>
      </c>
      <c r="AD236" s="244" t="str">
        <f t="shared" si="60"/>
        <v/>
      </c>
      <c r="AE236" s="143" t="str">
        <f t="shared" si="61"/>
        <v/>
      </c>
      <c r="AF236" s="139" t="str">
        <f t="shared" si="62"/>
        <v/>
      </c>
      <c r="AG236" s="140" t="str">
        <f t="shared" si="63"/>
        <v/>
      </c>
      <c r="AH236" s="140" t="str">
        <f t="shared" si="65"/>
        <v/>
      </c>
      <c r="AI236" s="140" t="str">
        <f t="shared" si="64"/>
        <v/>
      </c>
      <c r="AJ236" s="474"/>
      <c r="AK236" s="756"/>
      <c r="AL236" s="751"/>
      <c r="AM236" s="419" t="e">
        <f t="shared" si="71"/>
        <v>#REF!</v>
      </c>
      <c r="AN236" s="419"/>
      <c r="AO236" s="419"/>
      <c r="AP236" s="419"/>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row>
    <row r="237" spans="1:88" s="221" customFormat="1" ht="13.8" hidden="1">
      <c r="A237" s="221" t="b">
        <f t="shared" si="69"/>
        <v>0</v>
      </c>
      <c r="B237" s="221" t="str">
        <f t="shared" si="67"/>
        <v/>
      </c>
      <c r="C237" s="221" t="str">
        <f>IF(ISNA(LEN(VLOOKUP(H237,B9:B468,1,FALSE)) &gt; 0),"",LEN(VLOOKUP(H237,B9:B468,1,FALSE)) &gt; 0)</f>
        <v/>
      </c>
      <c r="D237" s="221" t="str">
        <f t="shared" si="68"/>
        <v/>
      </c>
      <c r="E237" s="221" t="b">
        <f>IF(ISNA(VLOOKUP(H237,D9:D468,1,FALSE)=H237),FALSE,TRUE)</f>
        <v>0</v>
      </c>
      <c r="F237" s="221">
        <f t="shared" si="70"/>
        <v>0</v>
      </c>
      <c r="G237" s="418"/>
      <c r="H237" s="631" t="s">
        <v>237</v>
      </c>
      <c r="I237" s="603" t="str">
        <f>VLOOKUP(H237,LNG_EBKP!$S$11:$U$733,2)</f>
        <v>Sportanlage, Freizeitanlage: Einbauten</v>
      </c>
      <c r="J237" s="602" t="str">
        <f>VLOOKUP(H237,LNG_EBKP!$S$11:$U$733,3)</f>
        <v>Einbauten in Sport- und Freizeitanlagen</v>
      </c>
      <c r="K237" s="344"/>
      <c r="L237" s="344"/>
      <c r="M237" s="345"/>
      <c r="N237" s="546"/>
      <c r="O237" s="525">
        <v>45</v>
      </c>
      <c r="P237" s="727" t="str">
        <f t="shared" si="66"/>
        <v/>
      </c>
      <c r="Q237" s="709"/>
      <c r="R237" s="461"/>
      <c r="S237" s="462"/>
      <c r="T237" s="463"/>
      <c r="U237" s="743"/>
      <c r="V237" s="419" t="e">
        <f>IF(
OR(LEN(R237)&gt;0, LEN(#REF!)&gt;0, LEN(Q237)&gt;0,LEN(S237)&gt;1),
      IF(OR(LEN(M237)=0, LEN(Q237)=0),1,
          IF(OR(AND(LEN(#REF!)&gt;0, LEN(R237)&gt;0 ),LEN(R237)+LEN(#REF!)=0),0,1)
),
0)</f>
        <v>#REF!</v>
      </c>
      <c r="W237" s="419"/>
      <c r="X237" s="419"/>
      <c r="Y237" s="419" t="e">
        <f>IF(OR(LEN(AF237)&gt;0, LEN(#REF!)&gt;1),1, 0)</f>
        <v>#REF!</v>
      </c>
      <c r="Z237" s="419"/>
      <c r="AA237" s="426" t="str">
        <f t="shared" si="57"/>
        <v>H0</v>
      </c>
      <c r="AB237" s="427" t="str">
        <f t="shared" si="58"/>
        <v>Sportanlage, Freizeitanlage: Einbauten</v>
      </c>
      <c r="AC237" s="244" t="str">
        <f t="shared" si="59"/>
        <v/>
      </c>
      <c r="AD237" s="244" t="str">
        <f t="shared" si="60"/>
        <v/>
      </c>
      <c r="AE237" s="143" t="str">
        <f t="shared" si="61"/>
        <v/>
      </c>
      <c r="AF237" s="139" t="str">
        <f t="shared" si="62"/>
        <v/>
      </c>
      <c r="AG237" s="140" t="str">
        <f t="shared" si="63"/>
        <v/>
      </c>
      <c r="AH237" s="140" t="str">
        <f t="shared" si="65"/>
        <v/>
      </c>
      <c r="AI237" s="140" t="str">
        <f t="shared" si="64"/>
        <v/>
      </c>
      <c r="AJ237" s="474"/>
      <c r="AK237" s="756"/>
      <c r="AL237" s="751"/>
      <c r="AM237" s="419" t="e">
        <f t="shared" si="71"/>
        <v>#REF!</v>
      </c>
      <c r="AN237" s="419"/>
      <c r="AO237" s="419"/>
      <c r="AP237" s="419"/>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row>
    <row r="238" spans="1:88" s="221" customFormat="1" ht="41.4" hidden="1">
      <c r="A238" s="221" t="b">
        <f t="shared" si="69"/>
        <v>0</v>
      </c>
      <c r="B238" s="221" t="str">
        <f t="shared" si="67"/>
        <v/>
      </c>
      <c r="C238" s="221" t="str">
        <f>IF(ISNA(LEN(VLOOKUP(H238,B9:B468,1,FALSE)) &gt; 0),"",LEN(VLOOKUP(H238,B9:B468,1,FALSE)) &gt; 0)</f>
        <v/>
      </c>
      <c r="D238" s="221" t="str">
        <f t="shared" si="68"/>
        <v/>
      </c>
      <c r="E238" s="221" t="b">
        <f>IF(ISNA(VLOOKUP(H238,D9:D468,1,FALSE)=H238),FALSE,TRUE)</f>
        <v>0</v>
      </c>
      <c r="F238" s="221">
        <f t="shared" si="70"/>
        <v>0</v>
      </c>
      <c r="G238" s="418"/>
      <c r="H238" s="632" t="s">
        <v>238</v>
      </c>
      <c r="I238" s="601" t="str">
        <f>VLOOKUP(H238,LNG_EBKP!$S$11:$U$733,2)</f>
        <v>Anlage für Erholung</v>
      </c>
      <c r="J238" s="602" t="str">
        <f>VLOOKUP(H238,LNG_EBKP!$S$11:$U$733,3)</f>
        <v>Eingebaute Anlage für Erholung wie Wellness und Spa, einschliesslich Maschinen, Apparate, Steuerung und Medienversorgung</v>
      </c>
      <c r="K238" s="344"/>
      <c r="L238" s="344"/>
      <c r="M238" s="345"/>
      <c r="N238" s="546"/>
      <c r="O238" s="525">
        <v>45</v>
      </c>
      <c r="P238" s="727" t="str">
        <f t="shared" si="66"/>
        <v/>
      </c>
      <c r="Q238" s="709"/>
      <c r="R238" s="461"/>
      <c r="S238" s="462"/>
      <c r="T238" s="463"/>
      <c r="U238" s="743"/>
      <c r="V238" s="419" t="e">
        <f>IF(
OR(LEN(R238)&gt;0, LEN(#REF!)&gt;0, LEN(Q238)&gt;0,LEN(S238)&gt;1),
      IF(OR(LEN(M238)=0, LEN(Q238)=0),1,
          IF(OR(AND(LEN(#REF!)&gt;0, LEN(R238)&gt;0 ),LEN(R238)+LEN(#REF!)=0),0,1)
),
0)</f>
        <v>#REF!</v>
      </c>
      <c r="W238" s="419"/>
      <c r="X238" s="419"/>
      <c r="Y238" s="419" t="e">
        <f>IF(OR(LEN(AF238)&gt;0, LEN(#REF!)&gt;1),1, 0)</f>
        <v>#REF!</v>
      </c>
      <c r="Z238" s="419"/>
      <c r="AA238" s="426" t="str">
        <f t="shared" si="57"/>
        <v>H0</v>
      </c>
      <c r="AB238" s="427" t="str">
        <f t="shared" si="58"/>
        <v>Anlage für Erholung</v>
      </c>
      <c r="AC238" s="244" t="str">
        <f t="shared" si="59"/>
        <v/>
      </c>
      <c r="AD238" s="244" t="str">
        <f t="shared" si="60"/>
        <v/>
      </c>
      <c r="AE238" s="143" t="str">
        <f t="shared" si="61"/>
        <v/>
      </c>
      <c r="AF238" s="139" t="str">
        <f t="shared" si="62"/>
        <v/>
      </c>
      <c r="AG238" s="140" t="str">
        <f t="shared" si="63"/>
        <v/>
      </c>
      <c r="AH238" s="140" t="str">
        <f t="shared" si="65"/>
        <v/>
      </c>
      <c r="AI238" s="140" t="str">
        <f t="shared" si="64"/>
        <v/>
      </c>
      <c r="AJ238" s="474"/>
      <c r="AK238" s="756"/>
      <c r="AL238" s="751"/>
      <c r="AM238" s="419" t="e">
        <f t="shared" si="71"/>
        <v>#REF!</v>
      </c>
      <c r="AN238" s="419"/>
      <c r="AO238" s="419"/>
      <c r="AP238" s="419"/>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row>
    <row r="239" spans="1:88" s="227" customFormat="1" ht="27.6" hidden="1">
      <c r="A239" s="221" t="b">
        <f t="shared" si="69"/>
        <v>0</v>
      </c>
      <c r="B239" s="221" t="str">
        <f t="shared" si="67"/>
        <v/>
      </c>
      <c r="C239" s="227" t="str">
        <f>IF(ISNA(LEN(VLOOKUP(H239,B9:B468,1,FALSE)) &gt; 0),"",LEN(VLOOKUP(H239,B9:B468,1,FALSE)) &gt; 0)</f>
        <v/>
      </c>
      <c r="D239" s="227" t="str">
        <f t="shared" si="68"/>
        <v/>
      </c>
      <c r="E239" s="227" t="b">
        <f>IF(ISNA(VLOOKUP(H239,D9:D468,1,FALSE)=H239),FALSE,TRUE)</f>
        <v>0</v>
      </c>
      <c r="F239" s="221">
        <f t="shared" si="70"/>
        <v>0</v>
      </c>
      <c r="G239" s="418"/>
      <c r="H239" s="631" t="s">
        <v>239</v>
      </c>
      <c r="I239" s="603" t="str">
        <f>VLOOKUP(H239,LNG_EBKP!$S$11:$U$733,2)</f>
        <v>Erholungsanlage: Versorgung, Entsorgung</v>
      </c>
      <c r="J239" s="602" t="str">
        <f>VLOOKUP(H239,LNG_EBKP!$S$11:$U$733,3)</f>
        <v>Versorgung von Erholungsanlagen mit Medien und dgl. sowie Entsorgung</v>
      </c>
      <c r="K239" s="344"/>
      <c r="L239" s="344"/>
      <c r="M239" s="345"/>
      <c r="N239" s="546"/>
      <c r="O239" s="527">
        <v>45</v>
      </c>
      <c r="P239" s="726" t="str">
        <f t="shared" si="66"/>
        <v/>
      </c>
      <c r="Q239" s="708"/>
      <c r="R239" s="461"/>
      <c r="S239" s="462"/>
      <c r="T239" s="463"/>
      <c r="U239" s="743"/>
      <c r="V239" s="419" t="e">
        <f>IF(
OR(LEN(R239)&gt;0, LEN(#REF!)&gt;0, LEN(Q239)&gt;0,LEN(S239)&gt;1),
      IF(OR(LEN(M239)=0, LEN(Q239)=0),1,
          IF(OR(AND(LEN(#REF!)&gt;0, LEN(R239)&gt;0 ),LEN(R239)+LEN(#REF!)=0),0,1)
),
0)</f>
        <v>#REF!</v>
      </c>
      <c r="W239" s="419"/>
      <c r="X239" s="419"/>
      <c r="Y239" s="419" t="e">
        <f>IF(OR(LEN(AF239)&gt;0, LEN(#REF!)&gt;1),1, 0)</f>
        <v>#REF!</v>
      </c>
      <c r="Z239" s="419"/>
      <c r="AA239" s="426" t="str">
        <f t="shared" si="57"/>
        <v>H0</v>
      </c>
      <c r="AB239" s="427" t="str">
        <f t="shared" si="58"/>
        <v>Erholungsanlage: Versorgung, Entsorgung</v>
      </c>
      <c r="AC239" s="244" t="str">
        <f t="shared" si="59"/>
        <v/>
      </c>
      <c r="AD239" s="244" t="str">
        <f t="shared" si="60"/>
        <v/>
      </c>
      <c r="AE239" s="143" t="str">
        <f t="shared" si="61"/>
        <v/>
      </c>
      <c r="AF239" s="139" t="str">
        <f t="shared" si="62"/>
        <v/>
      </c>
      <c r="AG239" s="140" t="str">
        <f t="shared" si="63"/>
        <v/>
      </c>
      <c r="AH239" s="140" t="str">
        <f t="shared" si="65"/>
        <v/>
      </c>
      <c r="AI239" s="140" t="str">
        <f t="shared" si="64"/>
        <v/>
      </c>
      <c r="AJ239" s="474"/>
      <c r="AK239" s="756"/>
      <c r="AL239" s="751"/>
      <c r="AM239" s="419" t="e">
        <f t="shared" si="71"/>
        <v>#REF!</v>
      </c>
      <c r="AN239" s="419"/>
      <c r="AO239" s="419"/>
      <c r="AP239" s="419"/>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row>
    <row r="240" spans="1:88" s="227" customFormat="1" ht="27.6" hidden="1">
      <c r="A240" s="221" t="b">
        <f t="shared" si="69"/>
        <v>0</v>
      </c>
      <c r="B240" s="221" t="str">
        <f t="shared" si="67"/>
        <v/>
      </c>
      <c r="C240" s="227" t="str">
        <f>IF(ISNA(LEN(VLOOKUP(H240,B9:B468,1,FALSE)) &gt; 0),"",LEN(VLOOKUP(H240,B9:B468,1,FALSE)) &gt; 0)</f>
        <v/>
      </c>
      <c r="D240" s="227" t="str">
        <f t="shared" si="68"/>
        <v/>
      </c>
      <c r="E240" s="227" t="b">
        <f>IF(ISNA(VLOOKUP(H240,D9:D468,1,FALSE)=H240),FALSE,TRUE)</f>
        <v>0</v>
      </c>
      <c r="F240" s="221">
        <f t="shared" si="70"/>
        <v>0</v>
      </c>
      <c r="G240" s="418"/>
      <c r="H240" s="631" t="s">
        <v>240</v>
      </c>
      <c r="I240" s="603" t="str">
        <f>VLOOKUP(H240,LNG_EBKP!$S$11:$U$733,2)</f>
        <v xml:space="preserve">Erholungsanlage: Apparat </v>
      </c>
      <c r="J240" s="602" t="str">
        <f>VLOOKUP(H240,LNG_EBKP!$S$11:$U$733,3)</f>
        <v>Eingebaute Maschinen und Apparate für Erholungsanlagen</v>
      </c>
      <c r="K240" s="344"/>
      <c r="L240" s="344"/>
      <c r="M240" s="345"/>
      <c r="N240" s="546"/>
      <c r="O240" s="527">
        <v>45</v>
      </c>
      <c r="P240" s="726" t="str">
        <f t="shared" si="66"/>
        <v/>
      </c>
      <c r="Q240" s="708"/>
      <c r="R240" s="461"/>
      <c r="S240" s="462"/>
      <c r="T240" s="463"/>
      <c r="U240" s="743"/>
      <c r="V240" s="419" t="e">
        <f>IF(
OR(LEN(R240)&gt;0, LEN(#REF!)&gt;0, LEN(Q240)&gt;0,LEN(S240)&gt;1),
      IF(OR(LEN(M240)=0, LEN(Q240)=0),1,
          IF(OR(AND(LEN(#REF!)&gt;0, LEN(R240)&gt;0 ),LEN(R240)+LEN(#REF!)=0),0,1)
),
0)</f>
        <v>#REF!</v>
      </c>
      <c r="W240" s="419"/>
      <c r="X240" s="419"/>
      <c r="Y240" s="419" t="e">
        <f>IF(OR(LEN(AF240)&gt;0, LEN(#REF!)&gt;1),1, 0)</f>
        <v>#REF!</v>
      </c>
      <c r="Z240" s="419"/>
      <c r="AA240" s="426" t="str">
        <f t="shared" si="57"/>
        <v>H0</v>
      </c>
      <c r="AB240" s="427" t="str">
        <f t="shared" si="58"/>
        <v xml:space="preserve">Erholungsanlage: Apparat </v>
      </c>
      <c r="AC240" s="244" t="str">
        <f t="shared" si="59"/>
        <v/>
      </c>
      <c r="AD240" s="244" t="str">
        <f t="shared" si="60"/>
        <v/>
      </c>
      <c r="AE240" s="143" t="str">
        <f t="shared" si="61"/>
        <v/>
      </c>
      <c r="AF240" s="139" t="str">
        <f t="shared" si="62"/>
        <v/>
      </c>
      <c r="AG240" s="140" t="str">
        <f t="shared" si="63"/>
        <v/>
      </c>
      <c r="AH240" s="140" t="str">
        <f t="shared" si="65"/>
        <v/>
      </c>
      <c r="AI240" s="140" t="str">
        <f t="shared" si="64"/>
        <v/>
      </c>
      <c r="AJ240" s="474"/>
      <c r="AK240" s="756"/>
      <c r="AL240" s="751"/>
      <c r="AM240" s="419" t="e">
        <f t="shared" si="71"/>
        <v>#REF!</v>
      </c>
      <c r="AN240" s="419"/>
      <c r="AO240" s="419"/>
      <c r="AP240" s="419"/>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row>
    <row r="241" spans="1:88" s="227" customFormat="1" ht="13.8" hidden="1">
      <c r="A241" s="221" t="b">
        <f t="shared" si="69"/>
        <v>0</v>
      </c>
      <c r="B241" s="221" t="str">
        <f t="shared" si="67"/>
        <v/>
      </c>
      <c r="C241" s="227" t="str">
        <f>IF(ISNA(LEN(VLOOKUP(H241,B9:B468,1,FALSE)) &gt; 0),"",LEN(VLOOKUP(H241,B9:B468,1,FALSE)) &gt; 0)</f>
        <v/>
      </c>
      <c r="D241" s="227" t="str">
        <f t="shared" si="68"/>
        <v/>
      </c>
      <c r="E241" s="227" t="b">
        <f>IF(ISNA(VLOOKUP(H241,D9:D468,1,FALSE)=H241),FALSE,TRUE)</f>
        <v>0</v>
      </c>
      <c r="F241" s="221">
        <f t="shared" si="70"/>
        <v>0</v>
      </c>
      <c r="G241" s="418"/>
      <c r="H241" s="631" t="s">
        <v>241</v>
      </c>
      <c r="I241" s="603" t="str">
        <f>VLOOKUP(H241,LNG_EBKP!$S$11:$U$733,2)</f>
        <v>Erholungsanlage: Steuerung</v>
      </c>
      <c r="J241" s="602" t="str">
        <f>VLOOKUP(H241,LNG_EBKP!$S$11:$U$733,3)</f>
        <v>Systeme zur Steuerung von Erholungsanlagen</v>
      </c>
      <c r="K241" s="344"/>
      <c r="L241" s="344"/>
      <c r="M241" s="345"/>
      <c r="N241" s="546"/>
      <c r="O241" s="527">
        <v>45</v>
      </c>
      <c r="P241" s="726" t="str">
        <f t="shared" si="66"/>
        <v/>
      </c>
      <c r="Q241" s="708"/>
      <c r="R241" s="461"/>
      <c r="S241" s="462"/>
      <c r="T241" s="463"/>
      <c r="U241" s="743"/>
      <c r="V241" s="419" t="e">
        <f>IF(
OR(LEN(R241)&gt;0, LEN(#REF!)&gt;0, LEN(Q241)&gt;0,LEN(S241)&gt;1),
      IF(OR(LEN(M241)=0, LEN(Q241)=0),1,
          IF(OR(AND(LEN(#REF!)&gt;0, LEN(R241)&gt;0 ),LEN(R241)+LEN(#REF!)=0),0,1)
),
0)</f>
        <v>#REF!</v>
      </c>
      <c r="W241" s="419"/>
      <c r="X241" s="419"/>
      <c r="Y241" s="419" t="e">
        <f>IF(OR(LEN(AF241)&gt;0, LEN(#REF!)&gt;1),1, 0)</f>
        <v>#REF!</v>
      </c>
      <c r="Z241" s="419"/>
      <c r="AA241" s="426" t="str">
        <f t="shared" si="57"/>
        <v>H0</v>
      </c>
      <c r="AB241" s="427" t="str">
        <f t="shared" si="58"/>
        <v>Erholungsanlage: Steuerung</v>
      </c>
      <c r="AC241" s="244" t="str">
        <f t="shared" si="59"/>
        <v/>
      </c>
      <c r="AD241" s="244" t="str">
        <f t="shared" si="60"/>
        <v/>
      </c>
      <c r="AE241" s="143" t="str">
        <f t="shared" si="61"/>
        <v/>
      </c>
      <c r="AF241" s="139" t="str">
        <f t="shared" si="62"/>
        <v/>
      </c>
      <c r="AG241" s="140" t="str">
        <f t="shared" si="63"/>
        <v/>
      </c>
      <c r="AH241" s="140" t="str">
        <f t="shared" si="65"/>
        <v/>
      </c>
      <c r="AI241" s="140" t="str">
        <f t="shared" si="64"/>
        <v/>
      </c>
      <c r="AJ241" s="474"/>
      <c r="AK241" s="756"/>
      <c r="AL241" s="751"/>
      <c r="AM241" s="419" t="e">
        <f t="shared" si="71"/>
        <v>#REF!</v>
      </c>
      <c r="AN241" s="419"/>
      <c r="AO241" s="419"/>
      <c r="AP241" s="419"/>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row>
    <row r="242" spans="1:88" s="227" customFormat="1" ht="13.8" hidden="1">
      <c r="A242" s="221" t="b">
        <f t="shared" si="69"/>
        <v>0</v>
      </c>
      <c r="B242" s="221" t="str">
        <f t="shared" si="67"/>
        <v/>
      </c>
      <c r="C242" s="227" t="str">
        <f>IF(ISNA(LEN(VLOOKUP(H242,B9:B468,1,FALSE)) &gt; 0),"",LEN(VLOOKUP(H242,B9:B468,1,FALSE)) &gt; 0)</f>
        <v/>
      </c>
      <c r="D242" s="227" t="str">
        <f t="shared" si="68"/>
        <v/>
      </c>
      <c r="E242" s="227" t="b">
        <f>IF(ISNA(VLOOKUP(H242,D9:D468,1,FALSE)=H242),FALSE,TRUE)</f>
        <v>0</v>
      </c>
      <c r="F242" s="221">
        <f t="shared" si="70"/>
        <v>0</v>
      </c>
      <c r="G242" s="418"/>
      <c r="H242" s="631" t="s">
        <v>242</v>
      </c>
      <c r="I242" s="603" t="str">
        <f>VLOOKUP(H242,LNG_EBKP!$S$11:$U$733,2)</f>
        <v>Erholungsanlage: Einbauten</v>
      </c>
      <c r="J242" s="602" t="str">
        <f>VLOOKUP(H242,LNG_EBKP!$S$11:$U$733,3)</f>
        <v>Einbauten in Erholungsanlagen</v>
      </c>
      <c r="K242" s="344"/>
      <c r="L242" s="344"/>
      <c r="M242" s="345"/>
      <c r="N242" s="546"/>
      <c r="O242" s="524">
        <v>45</v>
      </c>
      <c r="P242" s="726" t="str">
        <f t="shared" si="66"/>
        <v/>
      </c>
      <c r="Q242" s="708"/>
      <c r="R242" s="461"/>
      <c r="S242" s="462"/>
      <c r="T242" s="463"/>
      <c r="U242" s="743"/>
      <c r="V242" s="419" t="e">
        <f>IF(
OR(LEN(R242)&gt;0, LEN(#REF!)&gt;0, LEN(Q242)&gt;0,LEN(S242)&gt;1),
      IF(OR(LEN(M242)=0, LEN(Q242)=0),1,
          IF(OR(AND(LEN(#REF!)&gt;0, LEN(R242)&gt;0 ),LEN(R242)+LEN(#REF!)=0),0,1)
),
0)</f>
        <v>#REF!</v>
      </c>
      <c r="W242" s="419"/>
      <c r="X242" s="419"/>
      <c r="Y242" s="419" t="e">
        <f>IF(OR(LEN(AF242)&gt;0, LEN(#REF!)&gt;1),1, 0)</f>
        <v>#REF!</v>
      </c>
      <c r="Z242" s="419"/>
      <c r="AA242" s="426" t="str">
        <f t="shared" si="57"/>
        <v>H0</v>
      </c>
      <c r="AB242" s="427" t="str">
        <f t="shared" si="58"/>
        <v>Erholungsanlage: Einbauten</v>
      </c>
      <c r="AC242" s="244" t="str">
        <f t="shared" si="59"/>
        <v/>
      </c>
      <c r="AD242" s="244" t="str">
        <f t="shared" si="60"/>
        <v/>
      </c>
      <c r="AE242" s="143" t="str">
        <f t="shared" si="61"/>
        <v/>
      </c>
      <c r="AF242" s="139" t="str">
        <f t="shared" si="62"/>
        <v/>
      </c>
      <c r="AG242" s="140" t="str">
        <f t="shared" si="63"/>
        <v/>
      </c>
      <c r="AH242" s="140" t="str">
        <f t="shared" si="65"/>
        <v/>
      </c>
      <c r="AI242" s="140" t="str">
        <f t="shared" si="64"/>
        <v/>
      </c>
      <c r="AJ242" s="474"/>
      <c r="AK242" s="756"/>
      <c r="AL242" s="751"/>
      <c r="AM242" s="419" t="e">
        <f t="shared" si="71"/>
        <v>#REF!</v>
      </c>
      <c r="AN242" s="419"/>
      <c r="AO242" s="419"/>
      <c r="AP242" s="419"/>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row>
    <row r="243" spans="1:88" s="227" customFormat="1" ht="41.4" hidden="1">
      <c r="A243" s="221" t="b">
        <f t="shared" si="69"/>
        <v>0</v>
      </c>
      <c r="B243" s="221" t="str">
        <f t="shared" si="67"/>
        <v/>
      </c>
      <c r="C243" s="227" t="str">
        <f>IF(ISNA(LEN(VLOOKUP(H243,B9:B468,1,FALSE)) &gt; 0),"",LEN(VLOOKUP(H243,B9:B468,1,FALSE)) &gt; 0)</f>
        <v/>
      </c>
      <c r="D243" s="227" t="str">
        <f t="shared" si="68"/>
        <v/>
      </c>
      <c r="E243" s="227" t="b">
        <f>IF(ISNA(VLOOKUP(H243,D9:D468,1,FALSE)=H243),FALSE,TRUE)</f>
        <v>0</v>
      </c>
      <c r="F243" s="221">
        <f t="shared" si="70"/>
        <v>0</v>
      </c>
      <c r="G243" s="418"/>
      <c r="H243" s="632" t="s">
        <v>243</v>
      </c>
      <c r="I243" s="601" t="str">
        <f>VLOOKUP(H243,LNG_EBKP!$S$11:$U$733,2)</f>
        <v>Weitere nutzungsspezifische Anlage</v>
      </c>
      <c r="J243" s="602" t="str">
        <f>VLOOKUP(H243,LNG_EBKP!$S$11:$U$733,3)</f>
        <v>Eingebaute Anlage für nutzungsspezifische Anwendungen, einschliesslich Maschinen, Apparate, Steuerung und Medienversorgung</v>
      </c>
      <c r="K243" s="344"/>
      <c r="L243" s="344"/>
      <c r="M243" s="345"/>
      <c r="N243" s="546"/>
      <c r="O243" s="524">
        <v>45</v>
      </c>
      <c r="P243" s="726" t="str">
        <f t="shared" si="66"/>
        <v/>
      </c>
      <c r="Q243" s="708"/>
      <c r="R243" s="461"/>
      <c r="S243" s="462"/>
      <c r="T243" s="463"/>
      <c r="U243" s="743"/>
      <c r="V243" s="419" t="e">
        <f>IF(
OR(LEN(R243)&gt;0, LEN(#REF!)&gt;0, LEN(Q243)&gt;0,LEN(S243)&gt;1),
      IF(OR(LEN(M243)=0, LEN(Q243)=0),1,
          IF(OR(AND(LEN(#REF!)&gt;0, LEN(R243)&gt;0 ),LEN(R243)+LEN(#REF!)=0),0,1)
),
0)</f>
        <v>#REF!</v>
      </c>
      <c r="W243" s="419"/>
      <c r="X243" s="419"/>
      <c r="Y243" s="419" t="e">
        <f>IF(OR(LEN(AF243)&gt;0, LEN(#REF!)&gt;1),1, 0)</f>
        <v>#REF!</v>
      </c>
      <c r="Z243" s="419"/>
      <c r="AA243" s="426" t="str">
        <f t="shared" si="57"/>
        <v>H0</v>
      </c>
      <c r="AB243" s="427" t="str">
        <f t="shared" si="58"/>
        <v>Weitere nutzungsspezifische Anlage</v>
      </c>
      <c r="AC243" s="244" t="str">
        <f t="shared" si="59"/>
        <v/>
      </c>
      <c r="AD243" s="244" t="str">
        <f t="shared" si="60"/>
        <v/>
      </c>
      <c r="AE243" s="143" t="str">
        <f t="shared" si="61"/>
        <v/>
      </c>
      <c r="AF243" s="139" t="str">
        <f t="shared" si="62"/>
        <v/>
      </c>
      <c r="AG243" s="140" t="str">
        <f t="shared" si="63"/>
        <v/>
      </c>
      <c r="AH243" s="140" t="str">
        <f t="shared" si="65"/>
        <v/>
      </c>
      <c r="AI243" s="140" t="str">
        <f t="shared" si="64"/>
        <v/>
      </c>
      <c r="AJ243" s="474"/>
      <c r="AK243" s="756"/>
      <c r="AL243" s="751"/>
      <c r="AM243" s="419" t="e">
        <f t="shared" si="71"/>
        <v>#REF!</v>
      </c>
      <c r="AN243" s="419"/>
      <c r="AO243" s="419"/>
      <c r="AP243" s="419"/>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row>
    <row r="244" spans="1:88" s="227" customFormat="1" ht="27.6" hidden="1">
      <c r="A244" s="221" t="b">
        <f t="shared" si="69"/>
        <v>0</v>
      </c>
      <c r="B244" s="221" t="str">
        <f t="shared" si="67"/>
        <v/>
      </c>
      <c r="C244" s="227" t="str">
        <f>IF(ISNA(LEN(VLOOKUP(H244,B9:B468,1,FALSE)) &gt; 0),"",LEN(VLOOKUP(H244,B9:B468,1,FALSE)) &gt; 0)</f>
        <v/>
      </c>
      <c r="D244" s="227" t="str">
        <f t="shared" si="68"/>
        <v/>
      </c>
      <c r="E244" s="227" t="b">
        <f>IF(ISNA(VLOOKUP(H244,D9:D468,1,FALSE)=H244),FALSE,TRUE)</f>
        <v>0</v>
      </c>
      <c r="F244" s="221">
        <f t="shared" si="70"/>
        <v>0</v>
      </c>
      <c r="G244" s="418"/>
      <c r="H244" s="631" t="s">
        <v>244</v>
      </c>
      <c r="I244" s="603" t="str">
        <f>VLOOKUP(H244,LNG_EBKP!$S$11:$U$733,2)</f>
        <v xml:space="preserve">Nutzungsspezifische Anlage: Versorgung, Entsorgung </v>
      </c>
      <c r="J244" s="602" t="str">
        <f>VLOOKUP(H244,LNG_EBKP!$S$11:$U$733,3)</f>
        <v>Versorgung von nutzungsspezifische Anlagen mit Medien und dgl. sowie Entsorgung</v>
      </c>
      <c r="K244" s="344"/>
      <c r="L244" s="344"/>
      <c r="M244" s="345"/>
      <c r="N244" s="546"/>
      <c r="O244" s="524">
        <v>45</v>
      </c>
      <c r="P244" s="726" t="str">
        <f t="shared" si="66"/>
        <v/>
      </c>
      <c r="Q244" s="708"/>
      <c r="R244" s="461"/>
      <c r="S244" s="462"/>
      <c r="T244" s="463"/>
      <c r="U244" s="743"/>
      <c r="V244" s="419" t="e">
        <f>IF(
OR(LEN(R244)&gt;0, LEN(#REF!)&gt;0, LEN(Q244)&gt;0,LEN(S244)&gt;1),
      IF(OR(LEN(M244)=0, LEN(Q244)=0),1,
          IF(OR(AND(LEN(#REF!)&gt;0, LEN(R244)&gt;0 ),LEN(R244)+LEN(#REF!)=0),0,1)
),
0)</f>
        <v>#REF!</v>
      </c>
      <c r="W244" s="419"/>
      <c r="X244" s="419"/>
      <c r="Y244" s="419" t="e">
        <f>IF(OR(LEN(AF244)&gt;0, LEN(#REF!)&gt;1),1, 0)</f>
        <v>#REF!</v>
      </c>
      <c r="Z244" s="419"/>
      <c r="AA244" s="426" t="str">
        <f t="shared" si="57"/>
        <v>H0</v>
      </c>
      <c r="AB244" s="427" t="str">
        <f t="shared" si="58"/>
        <v xml:space="preserve">Nutzungsspezifische Anlage: Versorgung, Entsorgung </v>
      </c>
      <c r="AC244" s="244" t="str">
        <f t="shared" si="59"/>
        <v/>
      </c>
      <c r="AD244" s="244" t="str">
        <f t="shared" si="60"/>
        <v/>
      </c>
      <c r="AE244" s="143" t="str">
        <f t="shared" si="61"/>
        <v/>
      </c>
      <c r="AF244" s="139" t="str">
        <f t="shared" si="62"/>
        <v/>
      </c>
      <c r="AG244" s="140" t="str">
        <f t="shared" si="63"/>
        <v/>
      </c>
      <c r="AH244" s="140" t="str">
        <f t="shared" si="65"/>
        <v/>
      </c>
      <c r="AI244" s="140" t="str">
        <f t="shared" si="64"/>
        <v/>
      </c>
      <c r="AJ244" s="474"/>
      <c r="AK244" s="756"/>
      <c r="AL244" s="751"/>
      <c r="AM244" s="419" t="e">
        <f t="shared" si="71"/>
        <v>#REF!</v>
      </c>
      <c r="AN244" s="419"/>
      <c r="AO244" s="419"/>
      <c r="AP244" s="419"/>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row>
    <row r="245" spans="1:88" s="227" customFormat="1" ht="13.8" hidden="1">
      <c r="A245" s="221" t="b">
        <f t="shared" si="69"/>
        <v>0</v>
      </c>
      <c r="B245" s="221" t="str">
        <f t="shared" si="67"/>
        <v/>
      </c>
      <c r="C245" s="227" t="str">
        <f>IF(ISNA(LEN(VLOOKUP(H245,B9:B468,1,FALSE)) &gt; 0),"",LEN(VLOOKUP(H245,B9:B468,1,FALSE)) &gt; 0)</f>
        <v/>
      </c>
      <c r="D245" s="227" t="str">
        <f t="shared" si="68"/>
        <v/>
      </c>
      <c r="E245" s="227" t="b">
        <f>IF(ISNA(VLOOKUP(H245,D9:D468,1,FALSE)=H245),FALSE,TRUE)</f>
        <v>0</v>
      </c>
      <c r="F245" s="221">
        <f t="shared" si="70"/>
        <v>0</v>
      </c>
      <c r="G245" s="418"/>
      <c r="H245" s="631" t="s">
        <v>245</v>
      </c>
      <c r="I245" s="603" t="str">
        <f>VLOOKUP(H245,LNG_EBKP!$S$11:$U$733,2)</f>
        <v>Nutzungsspezifische Anlage: Aufbereitung</v>
      </c>
      <c r="J245" s="602" t="str">
        <f>VLOOKUP(H245,LNG_EBKP!$S$11:$U$733,3)</f>
        <v>Aufbereitung zu nutzungsspezifischen Anlagen</v>
      </c>
      <c r="K245" s="344"/>
      <c r="L245" s="344"/>
      <c r="M245" s="345"/>
      <c r="N245" s="546"/>
      <c r="O245" s="524">
        <v>45</v>
      </c>
      <c r="P245" s="726" t="str">
        <f t="shared" si="66"/>
        <v/>
      </c>
      <c r="Q245" s="708"/>
      <c r="R245" s="461"/>
      <c r="S245" s="462"/>
      <c r="T245" s="463"/>
      <c r="U245" s="743"/>
      <c r="V245" s="419" t="e">
        <f>IF(
OR(LEN(R245)&gt;0, LEN(#REF!)&gt;0, LEN(Q245)&gt;0,LEN(S245)&gt;1),
      IF(OR(LEN(M245)=0, LEN(Q245)=0),1,
          IF(OR(AND(LEN(#REF!)&gt;0, LEN(R245)&gt;0 ),LEN(R245)+LEN(#REF!)=0),0,1)
),
0)</f>
        <v>#REF!</v>
      </c>
      <c r="W245" s="419"/>
      <c r="X245" s="419"/>
      <c r="Y245" s="419" t="e">
        <f>IF(OR(LEN(AF245)&gt;0, LEN(#REF!)&gt;1),1, 0)</f>
        <v>#REF!</v>
      </c>
      <c r="Z245" s="419"/>
      <c r="AA245" s="426" t="str">
        <f t="shared" si="57"/>
        <v>H0</v>
      </c>
      <c r="AB245" s="427" t="str">
        <f t="shared" si="58"/>
        <v>Nutzungsspezifische Anlage: Aufbereitung</v>
      </c>
      <c r="AC245" s="244" t="str">
        <f t="shared" si="59"/>
        <v/>
      </c>
      <c r="AD245" s="244" t="str">
        <f t="shared" si="60"/>
        <v/>
      </c>
      <c r="AE245" s="143" t="str">
        <f t="shared" si="61"/>
        <v/>
      </c>
      <c r="AF245" s="139" t="str">
        <f t="shared" si="62"/>
        <v/>
      </c>
      <c r="AG245" s="140" t="str">
        <f t="shared" si="63"/>
        <v/>
      </c>
      <c r="AH245" s="140" t="str">
        <f t="shared" si="65"/>
        <v/>
      </c>
      <c r="AI245" s="140" t="str">
        <f t="shared" si="64"/>
        <v/>
      </c>
      <c r="AJ245" s="474"/>
      <c r="AK245" s="756"/>
      <c r="AL245" s="751"/>
      <c r="AM245" s="419" t="e">
        <f t="shared" si="71"/>
        <v>#REF!</v>
      </c>
      <c r="AN245" s="419"/>
      <c r="AO245" s="419"/>
      <c r="AP245" s="419"/>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row>
    <row r="246" spans="1:88" s="227" customFormat="1" ht="27.6" hidden="1">
      <c r="A246" s="221" t="b">
        <f t="shared" si="69"/>
        <v>0</v>
      </c>
      <c r="B246" s="221" t="str">
        <f t="shared" si="67"/>
        <v/>
      </c>
      <c r="C246" s="227" t="str">
        <f>IF(ISNA(LEN(VLOOKUP(H246,B9:B468,1,FALSE)) &gt; 0),"",LEN(VLOOKUP(H246,B9:B468,1,FALSE)) &gt; 0)</f>
        <v/>
      </c>
      <c r="D246" s="227" t="str">
        <f t="shared" si="68"/>
        <v/>
      </c>
      <c r="E246" s="227" t="b">
        <f>IF(ISNA(VLOOKUP(H246,D9:D468,1,FALSE)=H246),FALSE,TRUE)</f>
        <v>0</v>
      </c>
      <c r="F246" s="221">
        <f t="shared" si="70"/>
        <v>0</v>
      </c>
      <c r="G246" s="418"/>
      <c r="H246" s="631" t="s">
        <v>246</v>
      </c>
      <c r="I246" s="603" t="str">
        <f>VLOOKUP(H246,LNG_EBKP!$S$11:$U$733,2)</f>
        <v>Nutzungsspezifische Anlage: Speicherung, Lagerung</v>
      </c>
      <c r="J246" s="602" t="str">
        <f>VLOOKUP(H246,LNG_EBKP!$S$11:$U$733,3)</f>
        <v>Speicherung zu nutzungsspezifischen Anlagen</v>
      </c>
      <c r="K246" s="344"/>
      <c r="L246" s="344"/>
      <c r="M246" s="345"/>
      <c r="N246" s="546"/>
      <c r="O246" s="524">
        <v>45</v>
      </c>
      <c r="P246" s="726" t="str">
        <f t="shared" si="66"/>
        <v/>
      </c>
      <c r="Q246" s="708"/>
      <c r="R246" s="461"/>
      <c r="S246" s="462"/>
      <c r="T246" s="463"/>
      <c r="U246" s="743"/>
      <c r="V246" s="419" t="e">
        <f>IF(
OR(LEN(R246)&gt;0, LEN(#REF!)&gt;0, LEN(Q246)&gt;0,LEN(S246)&gt;1),
      IF(OR(LEN(M246)=0, LEN(Q246)=0),1,
          IF(OR(AND(LEN(#REF!)&gt;0, LEN(R246)&gt;0 ),LEN(R246)+LEN(#REF!)=0),0,1)
),
0)</f>
        <v>#REF!</v>
      </c>
      <c r="W246" s="419"/>
      <c r="X246" s="419"/>
      <c r="Y246" s="419" t="e">
        <f>IF(OR(LEN(AF246)&gt;0, LEN(#REF!)&gt;1),1, 0)</f>
        <v>#REF!</v>
      </c>
      <c r="Z246" s="419"/>
      <c r="AA246" s="426" t="str">
        <f t="shared" si="57"/>
        <v>H0</v>
      </c>
      <c r="AB246" s="427" t="str">
        <f t="shared" si="58"/>
        <v>Nutzungsspezifische Anlage: Speicherung, Lagerung</v>
      </c>
      <c r="AC246" s="244" t="str">
        <f t="shared" si="59"/>
        <v/>
      </c>
      <c r="AD246" s="244" t="str">
        <f t="shared" si="60"/>
        <v/>
      </c>
      <c r="AE246" s="143" t="str">
        <f t="shared" si="61"/>
        <v/>
      </c>
      <c r="AF246" s="139" t="str">
        <f t="shared" si="62"/>
        <v/>
      </c>
      <c r="AG246" s="140" t="str">
        <f t="shared" si="63"/>
        <v/>
      </c>
      <c r="AH246" s="140" t="str">
        <f t="shared" si="65"/>
        <v/>
      </c>
      <c r="AI246" s="140" t="str">
        <f t="shared" si="64"/>
        <v/>
      </c>
      <c r="AJ246" s="474"/>
      <c r="AK246" s="756"/>
      <c r="AL246" s="751"/>
      <c r="AM246" s="419" t="e">
        <f t="shared" si="71"/>
        <v>#REF!</v>
      </c>
      <c r="AN246" s="419"/>
      <c r="AO246" s="419"/>
      <c r="AP246" s="419"/>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row>
    <row r="247" spans="1:88" s="221" customFormat="1" ht="13.8" hidden="1">
      <c r="A247" s="221" t="b">
        <f t="shared" si="69"/>
        <v>0</v>
      </c>
      <c r="B247" s="221" t="str">
        <f t="shared" si="67"/>
        <v/>
      </c>
      <c r="C247" s="221" t="str">
        <f>IF(ISNA(LEN(VLOOKUP(H247,B9:B468,1,FALSE)) &gt; 0),"",LEN(VLOOKUP(H247,B9:B468,1,FALSE)) &gt; 0)</f>
        <v/>
      </c>
      <c r="D247" s="221" t="str">
        <f t="shared" si="68"/>
        <v/>
      </c>
      <c r="E247" s="221" t="b">
        <f>IF(ISNA(VLOOKUP(H247,D9:D468,1,FALSE)=H247),FALSE,TRUE)</f>
        <v>0</v>
      </c>
      <c r="F247" s="221">
        <f t="shared" si="70"/>
        <v>0</v>
      </c>
      <c r="G247" s="418"/>
      <c r="H247" s="631" t="s">
        <v>247</v>
      </c>
      <c r="I247" s="603" t="str">
        <f>VLOOKUP(H247,LNG_EBKP!$S$11:$U$733,2)</f>
        <v>Nutzungsspezifische Anlage: Verteilung</v>
      </c>
      <c r="J247" s="602" t="str">
        <f>VLOOKUP(H247,LNG_EBKP!$S$11:$U$733,3)</f>
        <v>Verteilung zu nutzungsspezifischen Anlagen</v>
      </c>
      <c r="K247" s="344"/>
      <c r="L247" s="344"/>
      <c r="M247" s="345"/>
      <c r="N247" s="546"/>
      <c r="O247" s="524">
        <v>45</v>
      </c>
      <c r="P247" s="726" t="str">
        <f t="shared" si="66"/>
        <v/>
      </c>
      <c r="Q247" s="708"/>
      <c r="R247" s="461"/>
      <c r="S247" s="462"/>
      <c r="T247" s="463"/>
      <c r="U247" s="743"/>
      <c r="V247" s="419" t="e">
        <f>IF(
OR(LEN(R247)&gt;0, LEN(#REF!)&gt;0, LEN(Q247)&gt;0,LEN(S247)&gt;1),
      IF(OR(LEN(M247)=0, LEN(Q247)=0),1,
          IF(OR(AND(LEN(#REF!)&gt;0, LEN(R247)&gt;0 ),LEN(R247)+LEN(#REF!)=0),0,1)
),
0)</f>
        <v>#REF!</v>
      </c>
      <c r="W247" s="419"/>
      <c r="X247" s="419"/>
      <c r="Y247" s="419" t="e">
        <f>IF(OR(LEN(AF247)&gt;0, LEN(#REF!)&gt;1),1, 0)</f>
        <v>#REF!</v>
      </c>
      <c r="Z247" s="419"/>
      <c r="AA247" s="426" t="str">
        <f t="shared" si="57"/>
        <v>H0</v>
      </c>
      <c r="AB247" s="427" t="str">
        <f t="shared" si="58"/>
        <v>Nutzungsspezifische Anlage: Verteilung</v>
      </c>
      <c r="AC247" s="244" t="str">
        <f t="shared" si="59"/>
        <v/>
      </c>
      <c r="AD247" s="244" t="str">
        <f t="shared" si="60"/>
        <v/>
      </c>
      <c r="AE247" s="143" t="str">
        <f t="shared" si="61"/>
        <v/>
      </c>
      <c r="AF247" s="139" t="str">
        <f t="shared" si="62"/>
        <v/>
      </c>
      <c r="AG247" s="140" t="str">
        <f t="shared" si="63"/>
        <v/>
      </c>
      <c r="AH247" s="140" t="str">
        <f t="shared" si="65"/>
        <v/>
      </c>
      <c r="AI247" s="140" t="str">
        <f t="shared" si="64"/>
        <v/>
      </c>
      <c r="AJ247" s="474"/>
      <c r="AK247" s="756"/>
      <c r="AL247" s="751"/>
      <c r="AM247" s="419" t="e">
        <f t="shared" si="71"/>
        <v>#REF!</v>
      </c>
      <c r="AN247" s="419"/>
      <c r="AO247" s="419"/>
      <c r="AP247" s="419"/>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row>
    <row r="248" spans="1:88" s="221" customFormat="1" ht="27.6" hidden="1">
      <c r="A248" s="221" t="b">
        <f t="shared" si="69"/>
        <v>0</v>
      </c>
      <c r="B248" s="221" t="str">
        <f t="shared" si="67"/>
        <v/>
      </c>
      <c r="C248" s="221" t="str">
        <f>IF(ISNA(LEN(VLOOKUP(H248,B9:B468,1,FALSE)) &gt; 0),"",LEN(VLOOKUP(H248,B9:B468,1,FALSE)) &gt; 0)</f>
        <v/>
      </c>
      <c r="D248" s="221" t="str">
        <f t="shared" si="68"/>
        <v/>
      </c>
      <c r="E248" s="221" t="b">
        <f>IF(ISNA(VLOOKUP(H248,D9:D468,1,FALSE)=H248),FALSE,TRUE)</f>
        <v>0</v>
      </c>
      <c r="F248" s="221">
        <f t="shared" si="70"/>
        <v>0</v>
      </c>
      <c r="G248" s="418"/>
      <c r="H248" s="631" t="s">
        <v>248</v>
      </c>
      <c r="I248" s="603" t="str">
        <f>VLOOKUP(H248,LNG_EBKP!$S$11:$U$733,2)</f>
        <v>Nutzungsspezifische Anlage: Armatur, Apparat</v>
      </c>
      <c r="J248" s="602" t="str">
        <f>VLOOKUP(H248,LNG_EBKP!$S$11:$U$733,3)</f>
        <v>Einbauten, Armaturen und Apparate zu nutzungsspezifischen Anlagen</v>
      </c>
      <c r="K248" s="344"/>
      <c r="L248" s="344"/>
      <c r="M248" s="345"/>
      <c r="N248" s="546"/>
      <c r="O248" s="524">
        <v>45</v>
      </c>
      <c r="P248" s="726" t="str">
        <f t="shared" si="66"/>
        <v/>
      </c>
      <c r="Q248" s="708"/>
      <c r="R248" s="461"/>
      <c r="S248" s="462"/>
      <c r="T248" s="463"/>
      <c r="U248" s="743"/>
      <c r="V248" s="419" t="e">
        <f>IF(
OR(LEN(R248)&gt;0, LEN(#REF!)&gt;0, LEN(Q248)&gt;0,LEN(S248)&gt;1),
      IF(OR(LEN(M248)=0, LEN(Q248)=0),1,
          IF(OR(AND(LEN(#REF!)&gt;0, LEN(R248)&gt;0 ),LEN(R248)+LEN(#REF!)=0),0,1)
),
0)</f>
        <v>#REF!</v>
      </c>
      <c r="W248" s="419"/>
      <c r="X248" s="419"/>
      <c r="Y248" s="419" t="e">
        <f>IF(OR(LEN(AF248)&gt;0, LEN(#REF!)&gt;1),1, 0)</f>
        <v>#REF!</v>
      </c>
      <c r="Z248" s="419"/>
      <c r="AA248" s="426" t="str">
        <f t="shared" si="57"/>
        <v>H0</v>
      </c>
      <c r="AB248" s="427" t="str">
        <f t="shared" si="58"/>
        <v>Nutzungsspezifische Anlage: Armatur, Apparat</v>
      </c>
      <c r="AC248" s="244" t="str">
        <f t="shared" si="59"/>
        <v/>
      </c>
      <c r="AD248" s="244" t="str">
        <f t="shared" si="60"/>
        <v/>
      </c>
      <c r="AE248" s="143" t="str">
        <f t="shared" si="61"/>
        <v/>
      </c>
      <c r="AF248" s="139" t="str">
        <f t="shared" si="62"/>
        <v/>
      </c>
      <c r="AG248" s="140" t="str">
        <f t="shared" si="63"/>
        <v/>
      </c>
      <c r="AH248" s="140" t="str">
        <f t="shared" si="65"/>
        <v/>
      </c>
      <c r="AI248" s="140" t="str">
        <f t="shared" si="64"/>
        <v/>
      </c>
      <c r="AJ248" s="474"/>
      <c r="AK248" s="756"/>
      <c r="AL248" s="751"/>
      <c r="AM248" s="419" t="e">
        <f t="shared" si="71"/>
        <v>#REF!</v>
      </c>
      <c r="AN248" s="419"/>
      <c r="AO248" s="419"/>
      <c r="AP248" s="419"/>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row>
    <row r="249" spans="1:88" s="221" customFormat="1" ht="27.6" hidden="1">
      <c r="A249" s="221" t="b">
        <f t="shared" si="69"/>
        <v>0</v>
      </c>
      <c r="B249" s="221" t="str">
        <f t="shared" si="67"/>
        <v/>
      </c>
      <c r="C249" s="221" t="str">
        <f>IF(ISNA(LEN(VLOOKUP(H249,B9:B468,1,FALSE)) &gt; 0),"",LEN(VLOOKUP(H249,B9:B468,1,FALSE)) &gt; 0)</f>
        <v/>
      </c>
      <c r="D249" s="221" t="str">
        <f t="shared" si="68"/>
        <v/>
      </c>
      <c r="E249" s="221" t="b">
        <f>IF(ISNA(VLOOKUP(H249,D9:D468,1,FALSE)=H249),FALSE,TRUE)</f>
        <v>0</v>
      </c>
      <c r="F249" s="221">
        <f t="shared" si="70"/>
        <v>0</v>
      </c>
      <c r="G249" s="418"/>
      <c r="H249" s="631" t="s">
        <v>249</v>
      </c>
      <c r="I249" s="603" t="str">
        <f>VLOOKUP(H249,LNG_EBKP!$S$11:$U$733,2)</f>
        <v>Parkieranlage</v>
      </c>
      <c r="J249" s="602" t="str">
        <f>VLOOKUP(H249,LNG_EBKP!$S$11:$U$733,3)</f>
        <v>Mechanische Parkieranlagen, einschliesslich Antrieb und Steuerung</v>
      </c>
      <c r="K249" s="344"/>
      <c r="L249" s="344"/>
      <c r="M249" s="345"/>
      <c r="N249" s="546"/>
      <c r="O249" s="524">
        <v>45</v>
      </c>
      <c r="P249" s="726" t="str">
        <f t="shared" si="66"/>
        <v/>
      </c>
      <c r="Q249" s="708"/>
      <c r="R249" s="461"/>
      <c r="S249" s="462"/>
      <c r="T249" s="463"/>
      <c r="U249" s="743"/>
      <c r="V249" s="419" t="e">
        <f>IF(
OR(LEN(R249)&gt;0, LEN(#REF!)&gt;0, LEN(Q249)&gt;0,LEN(S249)&gt;1),
      IF(OR(LEN(M249)=0, LEN(Q249)=0),1,
          IF(OR(AND(LEN(#REF!)&gt;0, LEN(R249)&gt;0 ),LEN(R249)+LEN(#REF!)=0),0,1)
),
0)</f>
        <v>#REF!</v>
      </c>
      <c r="W249" s="419"/>
      <c r="X249" s="419"/>
      <c r="Y249" s="419" t="e">
        <f>IF(OR(LEN(AF249)&gt;0, LEN(#REF!)&gt;1),1, 0)</f>
        <v>#REF!</v>
      </c>
      <c r="Z249" s="419"/>
      <c r="AA249" s="426" t="str">
        <f t="shared" si="57"/>
        <v>H0</v>
      </c>
      <c r="AB249" s="427" t="str">
        <f t="shared" si="58"/>
        <v>Parkieranlage</v>
      </c>
      <c r="AC249" s="244" t="str">
        <f t="shared" si="59"/>
        <v/>
      </c>
      <c r="AD249" s="244" t="str">
        <f t="shared" si="60"/>
        <v/>
      </c>
      <c r="AE249" s="143" t="str">
        <f t="shared" si="61"/>
        <v/>
      </c>
      <c r="AF249" s="139" t="str">
        <f t="shared" si="62"/>
        <v/>
      </c>
      <c r="AG249" s="140" t="str">
        <f t="shared" si="63"/>
        <v/>
      </c>
      <c r="AH249" s="140" t="str">
        <f t="shared" si="65"/>
        <v/>
      </c>
      <c r="AI249" s="140" t="str">
        <f t="shared" si="64"/>
        <v/>
      </c>
      <c r="AJ249" s="474"/>
      <c r="AK249" s="756"/>
      <c r="AL249" s="751"/>
      <c r="AM249" s="419" t="e">
        <f t="shared" si="71"/>
        <v>#REF!</v>
      </c>
      <c r="AN249" s="419"/>
      <c r="AO249" s="419"/>
      <c r="AP249" s="419"/>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row>
    <row r="250" spans="1:88" s="221" customFormat="1" ht="41.4" hidden="1">
      <c r="A250" s="221" t="b">
        <f t="shared" si="69"/>
        <v>0</v>
      </c>
      <c r="B250" s="221" t="str">
        <f t="shared" si="67"/>
        <v/>
      </c>
      <c r="C250" s="221" t="str">
        <f>IF(ISNA(LEN(VLOOKUP(H250,B9:B468,1,FALSE)) &gt; 0),"",LEN(VLOOKUP(H250,B9:B468,1,FALSE)) &gt; 0)</f>
        <v/>
      </c>
      <c r="D250" s="221" t="str">
        <f t="shared" si="68"/>
        <v/>
      </c>
      <c r="E250" s="221" t="b">
        <f>IF(ISNA(VLOOKUP(H250,D9:D468,1,FALSE)=H250),FALSE,TRUE)</f>
        <v>0</v>
      </c>
      <c r="F250" s="221">
        <f t="shared" si="70"/>
        <v>0</v>
      </c>
      <c r="G250" s="418"/>
      <c r="H250" s="631" t="s">
        <v>250</v>
      </c>
      <c r="I250" s="603" t="str">
        <f>VLOOKUP(H250,LNG_EBKP!$S$11:$U$733,2)</f>
        <v>Materialtransportanlage</v>
      </c>
      <c r="J250" s="602" t="str">
        <f>VLOOKUP(H250,LNG_EBKP!$S$11:$U$733,3)</f>
        <v>Automatische Warentransportanlagen, Rohrpostanlagen und dgl., einschliesslich Antrieb und Steuerung</v>
      </c>
      <c r="K250" s="344"/>
      <c r="L250" s="344"/>
      <c r="M250" s="345"/>
      <c r="N250" s="546"/>
      <c r="O250" s="525">
        <v>45</v>
      </c>
      <c r="P250" s="727" t="str">
        <f t="shared" si="66"/>
        <v/>
      </c>
      <c r="Q250" s="709"/>
      <c r="R250" s="461"/>
      <c r="S250" s="462"/>
      <c r="T250" s="463"/>
      <c r="U250" s="743"/>
      <c r="V250" s="419" t="e">
        <f>IF(
OR(LEN(R250)&gt;0, LEN(#REF!)&gt;0, LEN(Q250)&gt;0,LEN(S250)&gt;1),
      IF(OR(LEN(M250)=0, LEN(Q250)=0),1,
          IF(OR(AND(LEN(#REF!)&gt;0, LEN(R250)&gt;0 ),LEN(R250)+LEN(#REF!)=0),0,1)
),
0)</f>
        <v>#REF!</v>
      </c>
      <c r="W250" s="419"/>
      <c r="X250" s="419"/>
      <c r="Y250" s="419" t="e">
        <f>IF(OR(LEN(AF250)&gt;0, LEN(#REF!)&gt;1),1, 0)</f>
        <v>#REF!</v>
      </c>
      <c r="Z250" s="419"/>
      <c r="AA250" s="426" t="str">
        <f t="shared" si="57"/>
        <v>H0</v>
      </c>
      <c r="AB250" s="427" t="str">
        <f t="shared" si="58"/>
        <v>Materialtransportanlage</v>
      </c>
      <c r="AC250" s="244" t="str">
        <f t="shared" si="59"/>
        <v/>
      </c>
      <c r="AD250" s="244" t="str">
        <f t="shared" si="60"/>
        <v/>
      </c>
      <c r="AE250" s="143" t="str">
        <f t="shared" si="61"/>
        <v/>
      </c>
      <c r="AF250" s="139" t="str">
        <f t="shared" si="62"/>
        <v/>
      </c>
      <c r="AG250" s="140" t="str">
        <f t="shared" si="63"/>
        <v/>
      </c>
      <c r="AH250" s="140" t="str">
        <f t="shared" si="65"/>
        <v/>
      </c>
      <c r="AI250" s="140" t="str">
        <f t="shared" si="64"/>
        <v/>
      </c>
      <c r="AJ250" s="474"/>
      <c r="AK250" s="756"/>
      <c r="AL250" s="751"/>
      <c r="AM250" s="419" t="e">
        <f t="shared" si="71"/>
        <v>#REF!</v>
      </c>
      <c r="AN250" s="419"/>
      <c r="AO250" s="419"/>
      <c r="AP250" s="419"/>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row>
    <row r="251" spans="1:88" s="221" customFormat="1" ht="27.6" hidden="1">
      <c r="A251" s="221" t="b">
        <f t="shared" si="69"/>
        <v>0</v>
      </c>
      <c r="B251" s="221" t="str">
        <f t="shared" si="67"/>
        <v/>
      </c>
      <c r="C251" s="221" t="str">
        <f>IF(ISNA(LEN(VLOOKUP(H251,B9:B468,1,FALSE)) &gt; 0),"",LEN(VLOOKUP(H251,B9:B468,1,FALSE)) &gt; 0)</f>
        <v/>
      </c>
      <c r="D251" s="221" t="str">
        <f t="shared" si="68"/>
        <v/>
      </c>
      <c r="E251" s="221" t="b">
        <f>IF(ISNA(VLOOKUP(H251,D9:D468,1,FALSE)=H251),FALSE,TRUE)</f>
        <v>0</v>
      </c>
      <c r="F251" s="221">
        <f t="shared" si="70"/>
        <v>0</v>
      </c>
      <c r="G251" s="418"/>
      <c r="H251" s="631" t="s">
        <v>251</v>
      </c>
      <c r="I251" s="603" t="str">
        <f>VLOOKUP(H251,LNG_EBKP!$S$11:$U$733,2)</f>
        <v>Kühlzelle</v>
      </c>
      <c r="J251" s="602" t="str">
        <f>VLOOKUP(H251,LNG_EBKP!$S$11:$U$733,3)</f>
        <v>Ertüchtigung und Ausstattung von Kühlräumen sowie gewerbliche Kälte</v>
      </c>
      <c r="K251" s="344"/>
      <c r="L251" s="344"/>
      <c r="M251" s="345"/>
      <c r="N251" s="546"/>
      <c r="O251" s="526">
        <v>45</v>
      </c>
      <c r="P251" s="727" t="str">
        <f t="shared" si="66"/>
        <v/>
      </c>
      <c r="Q251" s="709"/>
      <c r="R251" s="461"/>
      <c r="S251" s="462"/>
      <c r="T251" s="463"/>
      <c r="U251" s="743"/>
      <c r="V251" s="419" t="e">
        <f>IF(
OR(LEN(R251)&gt;0, LEN(#REF!)&gt;0, LEN(Q251)&gt;0,LEN(S251)&gt;1),
      IF(OR(LEN(M251)=0, LEN(Q251)=0),1,
          IF(OR(AND(LEN(#REF!)&gt;0, LEN(R251)&gt;0 ),LEN(R251)+LEN(#REF!)=0),0,1)
),
0)</f>
        <v>#REF!</v>
      </c>
      <c r="W251" s="419"/>
      <c r="X251" s="419"/>
      <c r="Y251" s="419" t="e">
        <f>IF(OR(LEN(AF251)&gt;0, LEN(#REF!)&gt;1),1, 0)</f>
        <v>#REF!</v>
      </c>
      <c r="Z251" s="419"/>
      <c r="AA251" s="426" t="str">
        <f t="shared" si="57"/>
        <v>H0</v>
      </c>
      <c r="AB251" s="427" t="str">
        <f t="shared" si="58"/>
        <v>Kühlzelle</v>
      </c>
      <c r="AC251" s="244" t="str">
        <f t="shared" si="59"/>
        <v/>
      </c>
      <c r="AD251" s="244" t="str">
        <f t="shared" si="60"/>
        <v/>
      </c>
      <c r="AE251" s="143" t="str">
        <f t="shared" si="61"/>
        <v/>
      </c>
      <c r="AF251" s="139" t="str">
        <f t="shared" si="62"/>
        <v/>
      </c>
      <c r="AG251" s="140" t="str">
        <f t="shared" si="63"/>
        <v/>
      </c>
      <c r="AH251" s="140" t="str">
        <f t="shared" si="65"/>
        <v/>
      </c>
      <c r="AI251" s="140" t="str">
        <f t="shared" si="64"/>
        <v/>
      </c>
      <c r="AJ251" s="474"/>
      <c r="AK251" s="756"/>
      <c r="AL251" s="751"/>
      <c r="AM251" s="419" t="e">
        <f t="shared" si="71"/>
        <v>#REF!</v>
      </c>
      <c r="AN251" s="419"/>
      <c r="AO251" s="419"/>
      <c r="AP251" s="419"/>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row>
    <row r="252" spans="1:88" s="221" customFormat="1" ht="55.8" hidden="1" thickBot="1">
      <c r="A252" s="221" t="b">
        <f t="shared" si="69"/>
        <v>0</v>
      </c>
      <c r="B252" s="221" t="str">
        <f t="shared" si="67"/>
        <v/>
      </c>
      <c r="C252" s="221" t="str">
        <f>IF(ISNA(LEN(VLOOKUP(H252,B9:B468,1,FALSE)) &gt; 0),"",LEN(VLOOKUP(H252,B9:B468,1,FALSE)) &gt; 0)</f>
        <v/>
      </c>
      <c r="D252" s="221" t="str">
        <f t="shared" si="68"/>
        <v/>
      </c>
      <c r="E252" s="221" t="b">
        <f>IF(ISNA(VLOOKUP(H252,D9:D468,1,FALSE)=H252),FALSE,TRUE)</f>
        <v>0</v>
      </c>
      <c r="F252" s="221">
        <f t="shared" si="70"/>
        <v>0</v>
      </c>
      <c r="G252" s="418"/>
      <c r="H252" s="633" t="s">
        <v>252</v>
      </c>
      <c r="I252" s="604" t="str">
        <f>VLOOKUP(H252,LNG_EBKP!$S$11:$U$733,2)</f>
        <v>Lagereinrichtung</v>
      </c>
      <c r="J252" s="605" t="str">
        <f>VLOOKUP(H252,LNG_EBKP!$S$11:$U$733,3)</f>
        <v>Lagereinrichtung für Zwischenlagerung und Archivierung wie Schiebeschrankanlagen, Rollgestellanlagen und Hochregallager, einschliesslich Antrieb und Steuerung</v>
      </c>
      <c r="K252" s="346"/>
      <c r="L252" s="346"/>
      <c r="M252" s="347"/>
      <c r="N252" s="546"/>
      <c r="O252" s="531">
        <v>45</v>
      </c>
      <c r="P252" s="730" t="str">
        <f t="shared" si="66"/>
        <v/>
      </c>
      <c r="Q252" s="714"/>
      <c r="R252" s="464"/>
      <c r="S252" s="465"/>
      <c r="T252" s="466"/>
      <c r="U252" s="744"/>
      <c r="V252" s="419" t="e">
        <f>IF(
OR(LEN(R252)&gt;0, LEN(#REF!)&gt;0, LEN(Q252)&gt;0,LEN(S252)&gt;1),
      IF(OR(LEN(M252)=0, LEN(Q252)=0),1,
          IF(OR(AND(LEN(#REF!)&gt;0, LEN(R252)&gt;0 ),LEN(R252)+LEN(#REF!)=0),0,1)
),
0)</f>
        <v>#REF!</v>
      </c>
      <c r="W252" s="419"/>
      <c r="X252" s="419"/>
      <c r="Y252" s="419" t="e">
        <f>IF(OR(LEN(AF252)&gt;0, LEN(#REF!)&gt;1),1, 0)</f>
        <v>#REF!</v>
      </c>
      <c r="Z252" s="419"/>
      <c r="AA252" s="426" t="str">
        <f t="shared" si="57"/>
        <v>H0</v>
      </c>
      <c r="AB252" s="427" t="str">
        <f t="shared" si="58"/>
        <v>Lagereinrichtung</v>
      </c>
      <c r="AC252" s="244" t="str">
        <f t="shared" si="59"/>
        <v/>
      </c>
      <c r="AD252" s="244" t="str">
        <f t="shared" si="60"/>
        <v/>
      </c>
      <c r="AE252" s="143" t="str">
        <f t="shared" si="61"/>
        <v/>
      </c>
      <c r="AF252" s="139" t="str">
        <f t="shared" si="62"/>
        <v/>
      </c>
      <c r="AG252" s="140" t="str">
        <f t="shared" si="63"/>
        <v/>
      </c>
      <c r="AH252" s="140" t="str">
        <f t="shared" si="65"/>
        <v/>
      </c>
      <c r="AI252" s="140" t="str">
        <f t="shared" si="64"/>
        <v/>
      </c>
      <c r="AJ252" s="474"/>
      <c r="AK252" s="756"/>
      <c r="AL252" s="751"/>
      <c r="AM252" s="419" t="e">
        <f t="shared" si="71"/>
        <v>#REF!</v>
      </c>
      <c r="AN252" s="419"/>
      <c r="AO252" s="419"/>
      <c r="AP252" s="419"/>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row>
    <row r="253" spans="1:88" s="3" customFormat="1" ht="27.6" hidden="1">
      <c r="A253" s="6" t="b">
        <f t="shared" si="69"/>
        <v>0</v>
      </c>
      <c r="B253" s="6" t="str">
        <f t="shared" si="67"/>
        <v/>
      </c>
      <c r="C253" s="3" t="str">
        <f>IF(ISNA(LEN(VLOOKUP(H253,B9:B468,1,FALSE)) &gt; 0),"",LEN(VLOOKUP(H253,B9:B468,1,FALSE)) &gt; 0)</f>
        <v/>
      </c>
      <c r="D253" s="3" t="str">
        <f t="shared" si="68"/>
        <v/>
      </c>
      <c r="E253" s="3" t="b">
        <f>IF(ISNA(VLOOKUP(H253,D9:D468,1,FALSE)=H253),FALSE,TRUE)</f>
        <v>0</v>
      </c>
      <c r="F253" s="6">
        <f t="shared" si="70"/>
        <v>0</v>
      </c>
      <c r="G253" s="418"/>
      <c r="H253" s="634" t="s">
        <v>253</v>
      </c>
      <c r="I253" s="599" t="str">
        <f>VLOOKUP(H253,LNG_EBKP!$S$11:$U$733,2)</f>
        <v>Umgebung Gebäude</v>
      </c>
      <c r="J253" s="600" t="str">
        <f>VLOOKUP(H253,LNG_EBKP!$S$11:$U$733,3)</f>
        <v>Gestaltung, Bauwerke und Einrichtungen in der Umgebung von Gebäuden</v>
      </c>
      <c r="K253" s="489"/>
      <c r="L253" s="489"/>
      <c r="M253" s="490"/>
      <c r="N253" s="552"/>
      <c r="O253" s="498"/>
      <c r="P253" s="725" t="str">
        <f t="shared" si="66"/>
        <v/>
      </c>
      <c r="Q253" s="713"/>
      <c r="R253" s="499"/>
      <c r="S253" s="500"/>
      <c r="T253" s="500"/>
      <c r="U253" s="747"/>
      <c r="V253" s="419" t="e">
        <f>IF(
OR(LEN(R253)&gt;0, LEN(#REF!)&gt;0, LEN(Q253)&gt;0,LEN(S253)&gt;1),
      IF(OR(LEN(M253)=0, LEN(Q253)=0),1,
          IF(OR(AND(LEN(#REF!)&gt;0, LEN(R253)&gt;0 ),LEN(R253)+LEN(#REF!)=0),0,1)
),
0)</f>
        <v>#REF!</v>
      </c>
      <c r="W253" s="419"/>
      <c r="X253" s="419"/>
      <c r="Y253" s="419" t="e">
        <f>IF(OR(LEN(AF253)&gt;0, LEN(#REF!)&gt;1),1, 0)</f>
        <v>#REF!</v>
      </c>
      <c r="Z253" s="419"/>
      <c r="AA253" s="426" t="str">
        <f t="shared" si="57"/>
        <v>I</v>
      </c>
      <c r="AB253" s="427" t="str">
        <f t="shared" si="58"/>
        <v>Umgebung Gebäude</v>
      </c>
      <c r="AC253" s="244" t="str">
        <f t="shared" si="59"/>
        <v/>
      </c>
      <c r="AD253" s="244" t="str">
        <f t="shared" si="60"/>
        <v/>
      </c>
      <c r="AE253" s="143" t="str">
        <f t="shared" si="61"/>
        <v/>
      </c>
      <c r="AF253" s="139" t="str">
        <f t="shared" si="62"/>
        <v/>
      </c>
      <c r="AG253" s="140" t="str">
        <f t="shared" si="63"/>
        <v/>
      </c>
      <c r="AH253" s="140" t="str">
        <f t="shared" si="65"/>
        <v/>
      </c>
      <c r="AI253" s="140" t="str">
        <f t="shared" si="64"/>
        <v/>
      </c>
      <c r="AJ253" s="505"/>
      <c r="AK253" s="757"/>
      <c r="AL253" s="754"/>
      <c r="AM253" s="419" t="e">
        <f t="shared" si="71"/>
        <v>#REF!</v>
      </c>
      <c r="AN253" s="419"/>
      <c r="AO253" s="419"/>
      <c r="AP253" s="419"/>
    </row>
    <row r="254" spans="1:88" s="221" customFormat="1" ht="41.4" hidden="1">
      <c r="A254" s="221" t="b">
        <f t="shared" si="69"/>
        <v>0</v>
      </c>
      <c r="B254" s="221" t="str">
        <f t="shared" si="67"/>
        <v/>
      </c>
      <c r="C254" s="221" t="str">
        <f>IF(ISNA(LEN(VLOOKUP(H254,B9:B468,1,FALSE)) &gt; 0),"",LEN(VLOOKUP(H254,B9:B468,1,FALSE)) &gt; 0)</f>
        <v/>
      </c>
      <c r="D254" s="221" t="str">
        <f t="shared" si="68"/>
        <v/>
      </c>
      <c r="E254" s="221" t="b">
        <f>IF(ISNA(VLOOKUP(H254,D9:D468,1,FALSE)=H254),FALSE,TRUE)</f>
        <v>0</v>
      </c>
      <c r="F254" s="221">
        <f t="shared" si="70"/>
        <v>0</v>
      </c>
      <c r="G254" s="418"/>
      <c r="H254" s="632" t="s">
        <v>254</v>
      </c>
      <c r="I254" s="601" t="str">
        <f>VLOOKUP(H254,LNG_EBKP!$S$11:$U$733,2)</f>
        <v>Umgebungsgestaltung</v>
      </c>
      <c r="J254" s="602" t="str">
        <f>VLOOKUP(H254,LNG_EBKP!$S$11:$U$733,3)</f>
        <v>Geländeanpassungen, Schutzmassnahmen und Entwässerungen
Hinweis: Baugrube (B06)</v>
      </c>
      <c r="K254" s="344"/>
      <c r="L254" s="344"/>
      <c r="M254" s="345"/>
      <c r="N254" s="546"/>
      <c r="O254" s="525">
        <v>45</v>
      </c>
      <c r="P254" s="727" t="str">
        <f t="shared" si="66"/>
        <v/>
      </c>
      <c r="Q254" s="709"/>
      <c r="R254" s="461"/>
      <c r="S254" s="462"/>
      <c r="T254" s="463"/>
      <c r="U254" s="743"/>
      <c r="V254" s="419" t="e">
        <f>IF(
OR(LEN(R254)&gt;0, LEN(#REF!)&gt;0, LEN(Q254)&gt;0,LEN(S254)&gt;1),
      IF(OR(LEN(M254)=0, LEN(Q254)=0),1,
          IF(OR(AND(LEN(#REF!)&gt;0, LEN(R254)&gt;0 ),LEN(R254)+LEN(#REF!)=0),0,1)
),
0)</f>
        <v>#REF!</v>
      </c>
      <c r="W254" s="419"/>
      <c r="X254" s="419"/>
      <c r="Y254" s="419" t="e">
        <f>IF(OR(LEN(AF254)&gt;0, LEN(#REF!)&gt;1),1, 0)</f>
        <v>#REF!</v>
      </c>
      <c r="Z254" s="419"/>
      <c r="AA254" s="426" t="str">
        <f t="shared" ref="AA254:AA317" si="72">LEFT(H254,2)</f>
        <v>I0</v>
      </c>
      <c r="AB254" s="427" t="str">
        <f t="shared" ref="AB254:AB317" si="73">IF(ISBLANK(AA254),"",IF(ISBLANK(I254), "", I254))</f>
        <v>Umgebungsgestaltung</v>
      </c>
      <c r="AC254" s="244" t="str">
        <f t="shared" si="59"/>
        <v/>
      </c>
      <c r="AD254" s="244" t="str">
        <f t="shared" si="60"/>
        <v/>
      </c>
      <c r="AE254" s="143" t="str">
        <f t="shared" si="61"/>
        <v/>
      </c>
      <c r="AF254" s="139" t="str">
        <f t="shared" si="62"/>
        <v/>
      </c>
      <c r="AG254" s="140" t="str">
        <f t="shared" si="63"/>
        <v/>
      </c>
      <c r="AH254" s="140" t="str">
        <f t="shared" si="65"/>
        <v/>
      </c>
      <c r="AI254" s="140" t="str">
        <f t="shared" si="64"/>
        <v/>
      </c>
      <c r="AJ254" s="474"/>
      <c r="AK254" s="756"/>
      <c r="AL254" s="751"/>
      <c r="AM254" s="419" t="e">
        <f t="shared" si="71"/>
        <v>#REF!</v>
      </c>
      <c r="AN254" s="419"/>
      <c r="AO254" s="419"/>
      <c r="AP254" s="419"/>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row>
    <row r="255" spans="1:88" s="227" customFormat="1" ht="27.6" hidden="1">
      <c r="A255" s="221" t="b">
        <f t="shared" si="69"/>
        <v>0</v>
      </c>
      <c r="B255" s="221" t="str">
        <f t="shared" si="67"/>
        <v/>
      </c>
      <c r="C255" s="227" t="str">
        <f>IF(ISNA(LEN(VLOOKUP(H255,B9:B468,1,FALSE)) &gt; 0),"",LEN(VLOOKUP(H255,B9:B468,1,FALSE)) &gt; 0)</f>
        <v/>
      </c>
      <c r="D255" s="227" t="str">
        <f t="shared" si="68"/>
        <v/>
      </c>
      <c r="E255" s="227" t="b">
        <f>IF(ISNA(VLOOKUP(H255,D9:D468,1,FALSE)=H255),FALSE,TRUE)</f>
        <v>0</v>
      </c>
      <c r="F255" s="221">
        <f t="shared" si="70"/>
        <v>0</v>
      </c>
      <c r="G255" s="418"/>
      <c r="H255" s="631" t="s">
        <v>255</v>
      </c>
      <c r="I255" s="603" t="str">
        <f>VLOOKUP(H255,LNG_EBKP!$S$11:$U$733,2)</f>
        <v>Geländeanpassung</v>
      </c>
      <c r="J255" s="602" t="str">
        <f>VLOOKUP(H255,LNG_EBKP!$S$11:$U$733,3)</f>
        <v>Geländeabtrag und Auffüllung, Rohplanie, einschliesslich Materiallieferungen und Transporte</v>
      </c>
      <c r="K255" s="344"/>
      <c r="L255" s="344"/>
      <c r="M255" s="345"/>
      <c r="N255" s="546"/>
      <c r="O255" s="527">
        <v>45</v>
      </c>
      <c r="P255" s="726" t="str">
        <f t="shared" si="66"/>
        <v/>
      </c>
      <c r="Q255" s="708"/>
      <c r="R255" s="461"/>
      <c r="S255" s="462"/>
      <c r="T255" s="463"/>
      <c r="U255" s="743"/>
      <c r="V255" s="419" t="e">
        <f>IF(
OR(LEN(R255)&gt;0, LEN(#REF!)&gt;0, LEN(Q255)&gt;0,LEN(S255)&gt;1),
      IF(OR(LEN(M255)=0, LEN(Q255)=0),1,
          IF(OR(AND(LEN(#REF!)&gt;0, LEN(R255)&gt;0 ),LEN(R255)+LEN(#REF!)=0),0,1)
),
0)</f>
        <v>#REF!</v>
      </c>
      <c r="W255" s="419"/>
      <c r="X255" s="419"/>
      <c r="Y255" s="419" t="e">
        <f>IF(OR(LEN(AF255)&gt;0, LEN(#REF!)&gt;1),1, 0)</f>
        <v>#REF!</v>
      </c>
      <c r="Z255" s="419"/>
      <c r="AA255" s="426" t="str">
        <f t="shared" si="72"/>
        <v>I0</v>
      </c>
      <c r="AB255" s="427" t="str">
        <f t="shared" si="73"/>
        <v>Geländeanpassung</v>
      </c>
      <c r="AC255" s="244" t="str">
        <f t="shared" si="59"/>
        <v/>
      </c>
      <c r="AD255" s="244" t="str">
        <f t="shared" si="60"/>
        <v/>
      </c>
      <c r="AE255" s="143" t="str">
        <f t="shared" si="61"/>
        <v/>
      </c>
      <c r="AF255" s="139" t="str">
        <f t="shared" si="62"/>
        <v/>
      </c>
      <c r="AG255" s="140" t="str">
        <f t="shared" si="63"/>
        <v/>
      </c>
      <c r="AH255" s="140" t="str">
        <f t="shared" si="65"/>
        <v/>
      </c>
      <c r="AI255" s="140" t="str">
        <f t="shared" si="64"/>
        <v/>
      </c>
      <c r="AJ255" s="474"/>
      <c r="AK255" s="756"/>
      <c r="AL255" s="751"/>
      <c r="AM255" s="419" t="e">
        <f t="shared" si="71"/>
        <v>#REF!</v>
      </c>
      <c r="AN255" s="419"/>
      <c r="AO255" s="419"/>
      <c r="AP255" s="419"/>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row>
    <row r="256" spans="1:88" s="221" customFormat="1" ht="27.6" hidden="1">
      <c r="A256" s="221" t="b">
        <f t="shared" si="69"/>
        <v>0</v>
      </c>
      <c r="B256" s="221" t="str">
        <f t="shared" si="67"/>
        <v/>
      </c>
      <c r="C256" s="221" t="str">
        <f>IF(ISNA(LEN(VLOOKUP(H256,B9:B468,1,FALSE)) &gt; 0),"",LEN(VLOOKUP(H256,B9:B468,1,FALSE)) &gt; 0)</f>
        <v/>
      </c>
      <c r="D256" s="221" t="str">
        <f t="shared" si="68"/>
        <v/>
      </c>
      <c r="E256" s="221" t="b">
        <f>IF(ISNA(VLOOKUP(H256,D9:D468,1,FALSE)=H256),FALSE,TRUE)</f>
        <v>0</v>
      </c>
      <c r="F256" s="221">
        <f t="shared" si="70"/>
        <v>0</v>
      </c>
      <c r="G256" s="418"/>
      <c r="H256" s="631" t="s">
        <v>256</v>
      </c>
      <c r="I256" s="603" t="str">
        <f>VLOOKUP(H256,LNG_EBKP!$S$11:$U$733,2)</f>
        <v>Tief liegende Entwässerung</v>
      </c>
      <c r="J256" s="602" t="str">
        <f>VLOOKUP(H256,LNG_EBKP!$S$11:$U$733,3)</f>
        <v>Drainageschichten, Leitungen, Schächte, Einläufe und dgl. zur Entwässerung von Umgebungsflächen</v>
      </c>
      <c r="K256" s="344"/>
      <c r="L256" s="344"/>
      <c r="M256" s="345"/>
      <c r="N256" s="546"/>
      <c r="O256" s="525">
        <v>45</v>
      </c>
      <c r="P256" s="727" t="str">
        <f t="shared" si="66"/>
        <v/>
      </c>
      <c r="Q256" s="709"/>
      <c r="R256" s="461"/>
      <c r="S256" s="462"/>
      <c r="T256" s="463"/>
      <c r="U256" s="743"/>
      <c r="V256" s="419" t="e">
        <f>IF(
OR(LEN(R256)&gt;0, LEN(#REF!)&gt;0, LEN(Q256)&gt;0,LEN(S256)&gt;1),
      IF(OR(LEN(M256)=0, LEN(Q256)=0),1,
          IF(OR(AND(LEN(#REF!)&gt;0, LEN(R256)&gt;0 ),LEN(R256)+LEN(#REF!)=0),0,1)
),
0)</f>
        <v>#REF!</v>
      </c>
      <c r="W256" s="419"/>
      <c r="X256" s="419"/>
      <c r="Y256" s="419" t="e">
        <f>IF(OR(LEN(AF256)&gt;0, LEN(#REF!)&gt;1),1, 0)</f>
        <v>#REF!</v>
      </c>
      <c r="Z256" s="419"/>
      <c r="AA256" s="426" t="str">
        <f t="shared" si="72"/>
        <v>I0</v>
      </c>
      <c r="AB256" s="427" t="str">
        <f t="shared" si="73"/>
        <v>Tief liegende Entwässerung</v>
      </c>
      <c r="AC256" s="244" t="str">
        <f t="shared" si="59"/>
        <v/>
      </c>
      <c r="AD256" s="244" t="str">
        <f t="shared" si="60"/>
        <v/>
      </c>
      <c r="AE256" s="143" t="str">
        <f t="shared" si="61"/>
        <v/>
      </c>
      <c r="AF256" s="139" t="str">
        <f t="shared" si="62"/>
        <v/>
      </c>
      <c r="AG256" s="140" t="str">
        <f t="shared" si="63"/>
        <v/>
      </c>
      <c r="AH256" s="140" t="str">
        <f t="shared" si="65"/>
        <v/>
      </c>
      <c r="AI256" s="140" t="str">
        <f t="shared" si="64"/>
        <v/>
      </c>
      <c r="AJ256" s="474"/>
      <c r="AK256" s="756"/>
      <c r="AL256" s="751"/>
      <c r="AM256" s="419" t="e">
        <f t="shared" si="71"/>
        <v>#REF!</v>
      </c>
      <c r="AN256" s="419"/>
      <c r="AO256" s="419"/>
      <c r="AP256" s="419"/>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row>
    <row r="257" spans="1:88" s="227" customFormat="1" ht="13.8" hidden="1">
      <c r="A257" s="221" t="b">
        <f t="shared" si="69"/>
        <v>0</v>
      </c>
      <c r="B257" s="221" t="str">
        <f t="shared" si="67"/>
        <v/>
      </c>
      <c r="C257" s="227" t="str">
        <f>IF(ISNA(LEN(VLOOKUP(H257,B9:B468,1,FALSE)) &gt; 0),"",LEN(VLOOKUP(H257,B9:B468,1,FALSE)) &gt; 0)</f>
        <v/>
      </c>
      <c r="D257" s="227" t="str">
        <f t="shared" si="68"/>
        <v/>
      </c>
      <c r="E257" s="227" t="b">
        <f>IF(ISNA(VLOOKUP(H257,D9:D468,1,FALSE)=H257),FALSE,TRUE)</f>
        <v>0</v>
      </c>
      <c r="F257" s="221">
        <f t="shared" si="70"/>
        <v>0</v>
      </c>
      <c r="G257" s="418"/>
      <c r="H257" s="632" t="s">
        <v>257</v>
      </c>
      <c r="I257" s="601" t="str">
        <f>VLOOKUP(H257,LNG_EBKP!$S$11:$U$733,2)</f>
        <v>Bauwerk in der Umgebung</v>
      </c>
      <c r="J257" s="602" t="str">
        <f>VLOOKUP(H257,LNG_EBKP!$S$11:$U$733,3)</f>
        <v>Bauwerke in der Umgebung, einschliesslich Aushub</v>
      </c>
      <c r="K257" s="344"/>
      <c r="L257" s="344"/>
      <c r="M257" s="345"/>
      <c r="N257" s="546"/>
      <c r="O257" s="527">
        <v>75</v>
      </c>
      <c r="P257" s="726" t="str">
        <f t="shared" si="66"/>
        <v/>
      </c>
      <c r="Q257" s="708"/>
      <c r="R257" s="461"/>
      <c r="S257" s="462"/>
      <c r="T257" s="463"/>
      <c r="U257" s="743"/>
      <c r="V257" s="419" t="e">
        <f>IF(
OR(LEN(R257)&gt;0, LEN(#REF!)&gt;0, LEN(Q257)&gt;0,LEN(S257)&gt;1),
      IF(OR(LEN(M257)=0, LEN(Q257)=0),1,
          IF(OR(AND(LEN(#REF!)&gt;0, LEN(R257)&gt;0 ),LEN(R257)+LEN(#REF!)=0),0,1)
),
0)</f>
        <v>#REF!</v>
      </c>
      <c r="W257" s="419"/>
      <c r="X257" s="419"/>
      <c r="Y257" s="419" t="e">
        <f>IF(OR(LEN(AF257)&gt;0, LEN(#REF!)&gt;1),1, 0)</f>
        <v>#REF!</v>
      </c>
      <c r="Z257" s="419"/>
      <c r="AA257" s="426" t="str">
        <f t="shared" si="72"/>
        <v>I0</v>
      </c>
      <c r="AB257" s="427" t="str">
        <f t="shared" si="73"/>
        <v>Bauwerk in der Umgebung</v>
      </c>
      <c r="AC257" s="244" t="str">
        <f t="shared" si="59"/>
        <v/>
      </c>
      <c r="AD257" s="244" t="str">
        <f t="shared" si="60"/>
        <v/>
      </c>
      <c r="AE257" s="143" t="str">
        <f t="shared" si="61"/>
        <v/>
      </c>
      <c r="AF257" s="139" t="str">
        <f t="shared" si="62"/>
        <v/>
      </c>
      <c r="AG257" s="140" t="str">
        <f t="shared" si="63"/>
        <v/>
      </c>
      <c r="AH257" s="140" t="str">
        <f t="shared" si="65"/>
        <v/>
      </c>
      <c r="AI257" s="140" t="str">
        <f t="shared" si="64"/>
        <v/>
      </c>
      <c r="AJ257" s="474"/>
      <c r="AK257" s="756"/>
      <c r="AL257" s="751"/>
      <c r="AM257" s="419" t="e">
        <f t="shared" si="71"/>
        <v>#REF!</v>
      </c>
      <c r="AN257" s="419"/>
      <c r="AO257" s="419"/>
      <c r="AP257" s="419"/>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row>
    <row r="258" spans="1:88" s="221" customFormat="1" ht="41.4" hidden="1">
      <c r="A258" s="221" t="b">
        <f t="shared" si="69"/>
        <v>0</v>
      </c>
      <c r="B258" s="221" t="str">
        <f t="shared" si="67"/>
        <v/>
      </c>
      <c r="C258" s="221" t="str">
        <f>IF(ISNA(LEN(VLOOKUP(H258,B9:B468,1,FALSE)) &gt; 0),"",LEN(VLOOKUP(H258,B9:B468,1,FALSE)) &gt; 0)</f>
        <v/>
      </c>
      <c r="D258" s="221" t="str">
        <f t="shared" si="68"/>
        <v/>
      </c>
      <c r="E258" s="221" t="b">
        <f>IF(ISNA(VLOOKUP(H258,D9:D468,1,FALSE)=H258),FALSE,TRUE)</f>
        <v>0</v>
      </c>
      <c r="F258" s="221">
        <f t="shared" si="70"/>
        <v>0</v>
      </c>
      <c r="G258" s="418"/>
      <c r="H258" s="631" t="s">
        <v>258</v>
      </c>
      <c r="I258" s="603" t="str">
        <f>VLOOKUP(H258,LNG_EBKP!$S$11:$U$733,2)</f>
        <v>Böschungsverbau</v>
      </c>
      <c r="J258" s="602" t="str">
        <f>VLOOKUP(H258,LNG_EBKP!$S$11:$U$733,3)</f>
        <v xml:space="preserve">Geneigte, hart verbaute Böschungs- und Ufersicherungen aus Spritzbeton, Fertigelementen und dgl. </v>
      </c>
      <c r="K258" s="344"/>
      <c r="L258" s="344"/>
      <c r="M258" s="345"/>
      <c r="N258" s="546"/>
      <c r="O258" s="525">
        <v>75</v>
      </c>
      <c r="P258" s="727" t="str">
        <f t="shared" si="66"/>
        <v/>
      </c>
      <c r="Q258" s="709"/>
      <c r="R258" s="461"/>
      <c r="S258" s="462"/>
      <c r="T258" s="463"/>
      <c r="U258" s="743"/>
      <c r="V258" s="419" t="e">
        <f>IF(
OR(LEN(R258)&gt;0, LEN(#REF!)&gt;0, LEN(Q258)&gt;0,LEN(S258)&gt;1),
      IF(OR(LEN(M258)=0, LEN(Q258)=0),1,
          IF(OR(AND(LEN(#REF!)&gt;0, LEN(R258)&gt;0 ),LEN(R258)+LEN(#REF!)=0),0,1)
),
0)</f>
        <v>#REF!</v>
      </c>
      <c r="W258" s="419"/>
      <c r="X258" s="419"/>
      <c r="Y258" s="419" t="e">
        <f>IF(OR(LEN(AF258)&gt;0, LEN(#REF!)&gt;1),1, 0)</f>
        <v>#REF!</v>
      </c>
      <c r="Z258" s="419"/>
      <c r="AA258" s="426" t="str">
        <f t="shared" si="72"/>
        <v>I0</v>
      </c>
      <c r="AB258" s="427" t="str">
        <f t="shared" si="73"/>
        <v>Böschungsverbau</v>
      </c>
      <c r="AC258" s="244" t="str">
        <f t="shared" si="59"/>
        <v/>
      </c>
      <c r="AD258" s="244" t="str">
        <f t="shared" si="60"/>
        <v/>
      </c>
      <c r="AE258" s="143" t="str">
        <f t="shared" si="61"/>
        <v/>
      </c>
      <c r="AF258" s="139" t="str">
        <f t="shared" si="62"/>
        <v/>
      </c>
      <c r="AG258" s="140" t="str">
        <f t="shared" si="63"/>
        <v/>
      </c>
      <c r="AH258" s="140" t="str">
        <f t="shared" si="65"/>
        <v/>
      </c>
      <c r="AI258" s="140" t="str">
        <f t="shared" si="64"/>
        <v/>
      </c>
      <c r="AJ258" s="474"/>
      <c r="AK258" s="756"/>
      <c r="AL258" s="751"/>
      <c r="AM258" s="419" t="e">
        <f t="shared" si="71"/>
        <v>#REF!</v>
      </c>
      <c r="AN258" s="419"/>
      <c r="AO258" s="419"/>
      <c r="AP258" s="419"/>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row>
    <row r="259" spans="1:88" s="227" customFormat="1" ht="27.6" hidden="1">
      <c r="A259" s="221" t="b">
        <f t="shared" si="69"/>
        <v>0</v>
      </c>
      <c r="B259" s="221" t="str">
        <f t="shared" si="67"/>
        <v/>
      </c>
      <c r="C259" s="227" t="str">
        <f>IF(ISNA(LEN(VLOOKUP(H259,B9:B468,1,FALSE)) &gt; 0),"",LEN(VLOOKUP(H259,B9:B468,1,FALSE)) &gt; 0)</f>
        <v/>
      </c>
      <c r="D259" s="227" t="str">
        <f t="shared" si="68"/>
        <v/>
      </c>
      <c r="E259" s="227" t="b">
        <f>IF(ISNA(VLOOKUP(H259,D9:D468,1,FALSE)=H259),FALSE,TRUE)</f>
        <v>0</v>
      </c>
      <c r="F259" s="221">
        <f t="shared" si="70"/>
        <v>0</v>
      </c>
      <c r="G259" s="418"/>
      <c r="H259" s="631" t="s">
        <v>259</v>
      </c>
      <c r="I259" s="603" t="str">
        <f>VLOOKUP(H259,LNG_EBKP!$S$11:$U$733,2)</f>
        <v>Stützmauer</v>
      </c>
      <c r="J259" s="602" t="str">
        <f>VLOOKUP(H259,LNG_EBKP!$S$11:$U$733,3)</f>
        <v>Wand mit Stützfunktion, einschliesslich Aushub, Fundationen und Hinterfüllung</v>
      </c>
      <c r="K259" s="344"/>
      <c r="L259" s="344"/>
      <c r="M259" s="345"/>
      <c r="N259" s="546"/>
      <c r="O259" s="527">
        <v>75</v>
      </c>
      <c r="P259" s="726" t="str">
        <f t="shared" si="66"/>
        <v/>
      </c>
      <c r="Q259" s="708"/>
      <c r="R259" s="461"/>
      <c r="S259" s="462"/>
      <c r="T259" s="463"/>
      <c r="U259" s="743"/>
      <c r="V259" s="419" t="e">
        <f>IF(
OR(LEN(R259)&gt;0, LEN(#REF!)&gt;0, LEN(Q259)&gt;0,LEN(S259)&gt;1),
      IF(OR(LEN(M259)=0, LEN(Q259)=0),1,
          IF(OR(AND(LEN(#REF!)&gt;0, LEN(R259)&gt;0 ),LEN(R259)+LEN(#REF!)=0),0,1)
),
0)</f>
        <v>#REF!</v>
      </c>
      <c r="W259" s="419"/>
      <c r="X259" s="419"/>
      <c r="Y259" s="419" t="e">
        <f>IF(OR(LEN(AF259)&gt;0, LEN(#REF!)&gt;1),1, 0)</f>
        <v>#REF!</v>
      </c>
      <c r="Z259" s="419"/>
      <c r="AA259" s="426" t="str">
        <f t="shared" si="72"/>
        <v>I0</v>
      </c>
      <c r="AB259" s="427" t="str">
        <f t="shared" si="73"/>
        <v>Stützmauer</v>
      </c>
      <c r="AC259" s="244" t="str">
        <f t="shared" si="59"/>
        <v/>
      </c>
      <c r="AD259" s="244" t="str">
        <f t="shared" si="60"/>
        <v/>
      </c>
      <c r="AE259" s="143" t="str">
        <f t="shared" si="61"/>
        <v/>
      </c>
      <c r="AF259" s="139" t="str">
        <f t="shared" si="62"/>
        <v/>
      </c>
      <c r="AG259" s="140" t="str">
        <f t="shared" si="63"/>
        <v/>
      </c>
      <c r="AH259" s="140" t="str">
        <f t="shared" si="65"/>
        <v/>
      </c>
      <c r="AI259" s="140" t="str">
        <f t="shared" si="64"/>
        <v/>
      </c>
      <c r="AJ259" s="474"/>
      <c r="AK259" s="756"/>
      <c r="AL259" s="751"/>
      <c r="AM259" s="419" t="e">
        <f t="shared" si="71"/>
        <v>#REF!</v>
      </c>
      <c r="AN259" s="419"/>
      <c r="AO259" s="419"/>
      <c r="AP259" s="419"/>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row>
    <row r="260" spans="1:88" s="221" customFormat="1" ht="41.4" hidden="1">
      <c r="A260" s="221" t="b">
        <f t="shared" si="69"/>
        <v>0</v>
      </c>
      <c r="B260" s="221" t="str">
        <f t="shared" si="67"/>
        <v/>
      </c>
      <c r="C260" s="221" t="str">
        <f>IF(ISNA(LEN(VLOOKUP(H260,B9:B468,1,FALSE)) &gt; 0),"",LEN(VLOOKUP(H260,B9:B468,1,FALSE)) &gt; 0)</f>
        <v/>
      </c>
      <c r="D260" s="221" t="str">
        <f t="shared" si="68"/>
        <v/>
      </c>
      <c r="E260" s="221" t="b">
        <f>IF(ISNA(VLOOKUP(H260,D9:D468,1,FALSE)=H260),FALSE,TRUE)</f>
        <v>0</v>
      </c>
      <c r="F260" s="221">
        <f t="shared" si="70"/>
        <v>0</v>
      </c>
      <c r="G260" s="418"/>
      <c r="H260" s="631" t="s">
        <v>260</v>
      </c>
      <c r="I260" s="603" t="str">
        <f>VLOOKUP(H260,LNG_EBKP!$S$11:$U$733,2)</f>
        <v>Frei stehende Wand</v>
      </c>
      <c r="J260" s="602" t="str">
        <f>VLOOKUP(H260,LNG_EBKP!$S$11:$U$733,3)</f>
        <v>Frei stehende Wände und Mauern, Lärmschutzwände, einschliesslich Aushub und Fundation</v>
      </c>
      <c r="K260" s="344"/>
      <c r="L260" s="344"/>
      <c r="M260" s="345"/>
      <c r="N260" s="546"/>
      <c r="O260" s="526">
        <v>75</v>
      </c>
      <c r="P260" s="727" t="str">
        <f t="shared" si="66"/>
        <v/>
      </c>
      <c r="Q260" s="709"/>
      <c r="R260" s="461"/>
      <c r="S260" s="462"/>
      <c r="T260" s="463"/>
      <c r="U260" s="743"/>
      <c r="V260" s="419" t="e">
        <f>IF(
OR(LEN(R260)&gt;0, LEN(#REF!)&gt;0, LEN(Q260)&gt;0,LEN(S260)&gt;1),
      IF(OR(LEN(M260)=0, LEN(Q260)=0),1,
          IF(OR(AND(LEN(#REF!)&gt;0, LEN(R260)&gt;0 ),LEN(R260)+LEN(#REF!)=0),0,1)
),
0)</f>
        <v>#REF!</v>
      </c>
      <c r="W260" s="419"/>
      <c r="X260" s="419"/>
      <c r="Y260" s="419" t="e">
        <f>IF(OR(LEN(AF260)&gt;0, LEN(#REF!)&gt;1),1, 0)</f>
        <v>#REF!</v>
      </c>
      <c r="Z260" s="419"/>
      <c r="AA260" s="426" t="str">
        <f t="shared" si="72"/>
        <v>I0</v>
      </c>
      <c r="AB260" s="427" t="str">
        <f t="shared" si="73"/>
        <v>Frei stehende Wand</v>
      </c>
      <c r="AC260" s="244" t="str">
        <f t="shared" si="59"/>
        <v/>
      </c>
      <c r="AD260" s="244" t="str">
        <f t="shared" si="60"/>
        <v/>
      </c>
      <c r="AE260" s="143" t="str">
        <f t="shared" si="61"/>
        <v/>
      </c>
      <c r="AF260" s="139" t="str">
        <f t="shared" si="62"/>
        <v/>
      </c>
      <c r="AG260" s="140" t="str">
        <f t="shared" si="63"/>
        <v/>
      </c>
      <c r="AH260" s="140" t="str">
        <f t="shared" si="65"/>
        <v/>
      </c>
      <c r="AI260" s="140" t="str">
        <f t="shared" si="64"/>
        <v/>
      </c>
      <c r="AJ260" s="474"/>
      <c r="AK260" s="756"/>
      <c r="AL260" s="751"/>
      <c r="AM260" s="419" t="e">
        <f t="shared" si="71"/>
        <v>#REF!</v>
      </c>
      <c r="AN260" s="419"/>
      <c r="AO260" s="419"/>
      <c r="AP260" s="419"/>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row>
    <row r="261" spans="1:88" s="221" customFormat="1" ht="27.6" hidden="1">
      <c r="A261" s="221" t="b">
        <f t="shared" si="69"/>
        <v>0</v>
      </c>
      <c r="B261" s="221" t="str">
        <f t="shared" si="67"/>
        <v/>
      </c>
      <c r="C261" s="221" t="str">
        <f>IF(ISNA(LEN(VLOOKUP(H261,B9:B468,1,FALSE)) &gt; 0),"",LEN(VLOOKUP(H261,B9:B468,1,FALSE)) &gt; 0)</f>
        <v/>
      </c>
      <c r="D261" s="221" t="str">
        <f t="shared" si="68"/>
        <v/>
      </c>
      <c r="E261" s="221" t="b">
        <f>IF(ISNA(VLOOKUP(H261,D9:D468,1,FALSE)=H261),FALSE,TRUE)</f>
        <v>0</v>
      </c>
      <c r="F261" s="221">
        <f t="shared" si="70"/>
        <v>0</v>
      </c>
      <c r="G261" s="418"/>
      <c r="H261" s="631" t="s">
        <v>261</v>
      </c>
      <c r="I261" s="603" t="str">
        <f>VLOOKUP(H261,LNG_EBKP!$S$11:$U$733,2)</f>
        <v>Treppe, Rampe</v>
      </c>
      <c r="J261" s="602" t="str">
        <f>VLOOKUP(H261,LNG_EBKP!$S$11:$U$733,3)</f>
        <v>Treppen aus Einzelstufen, vorgefertigte Treppen und Rampen, einschliesslich Fundation</v>
      </c>
      <c r="K261" s="344"/>
      <c r="L261" s="344"/>
      <c r="M261" s="345"/>
      <c r="N261" s="546"/>
      <c r="O261" s="525">
        <v>75</v>
      </c>
      <c r="P261" s="727" t="str">
        <f t="shared" si="66"/>
        <v/>
      </c>
      <c r="Q261" s="709"/>
      <c r="R261" s="461"/>
      <c r="S261" s="462"/>
      <c r="T261" s="463"/>
      <c r="U261" s="743"/>
      <c r="V261" s="419" t="e">
        <f>IF(
OR(LEN(R261)&gt;0, LEN(#REF!)&gt;0, LEN(Q261)&gt;0,LEN(S261)&gt;1),
      IF(OR(LEN(M261)=0, LEN(Q261)=0),1,
          IF(OR(AND(LEN(#REF!)&gt;0, LEN(R261)&gt;0 ),LEN(R261)+LEN(#REF!)=0),0,1)
),
0)</f>
        <v>#REF!</v>
      </c>
      <c r="W261" s="419"/>
      <c r="X261" s="419"/>
      <c r="Y261" s="419" t="e">
        <f>IF(OR(LEN(AF261)&gt;0, LEN(#REF!)&gt;1),1, 0)</f>
        <v>#REF!</v>
      </c>
      <c r="Z261" s="419"/>
      <c r="AA261" s="426" t="str">
        <f t="shared" si="72"/>
        <v>I0</v>
      </c>
      <c r="AB261" s="427" t="str">
        <f t="shared" si="73"/>
        <v>Treppe, Rampe</v>
      </c>
      <c r="AC261" s="244" t="str">
        <f t="shared" si="59"/>
        <v/>
      </c>
      <c r="AD261" s="244" t="str">
        <f t="shared" si="60"/>
        <v/>
      </c>
      <c r="AE261" s="143" t="str">
        <f t="shared" si="61"/>
        <v/>
      </c>
      <c r="AF261" s="139" t="str">
        <f t="shared" si="62"/>
        <v/>
      </c>
      <c r="AG261" s="140" t="str">
        <f t="shared" si="63"/>
        <v/>
      </c>
      <c r="AH261" s="140" t="str">
        <f t="shared" si="65"/>
        <v/>
      </c>
      <c r="AI261" s="140" t="str">
        <f t="shared" si="64"/>
        <v/>
      </c>
      <c r="AJ261" s="474"/>
      <c r="AK261" s="756"/>
      <c r="AL261" s="751"/>
      <c r="AM261" s="419" t="e">
        <f t="shared" si="71"/>
        <v>#REF!</v>
      </c>
      <c r="AN261" s="419"/>
      <c r="AO261" s="419"/>
      <c r="AP261" s="419"/>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row>
    <row r="262" spans="1:88" s="227" customFormat="1" ht="55.2" hidden="1">
      <c r="A262" s="221" t="b">
        <f t="shared" si="69"/>
        <v>0</v>
      </c>
      <c r="B262" s="221" t="str">
        <f t="shared" si="67"/>
        <v/>
      </c>
      <c r="C262" s="227" t="str">
        <f>IF(ISNA(LEN(VLOOKUP(H262,B9:B468,1,FALSE)) &gt; 0),"",LEN(VLOOKUP(H262,B9:B468,1,FALSE)) &gt; 0)</f>
        <v/>
      </c>
      <c r="D262" s="227" t="str">
        <f t="shared" si="68"/>
        <v/>
      </c>
      <c r="E262" s="227" t="b">
        <f>IF(ISNA(VLOOKUP(H262,D9:D468,1,FALSE)=H262),FALSE,TRUE)</f>
        <v>0</v>
      </c>
      <c r="F262" s="221">
        <f t="shared" si="70"/>
        <v>0</v>
      </c>
      <c r="G262" s="418"/>
      <c r="H262" s="631" t="s">
        <v>262</v>
      </c>
      <c r="I262" s="603" t="str">
        <f>VLOOKUP(H262,LNG_EBKP!$S$11:$U$733,2)</f>
        <v>Kleinbauwerk</v>
      </c>
      <c r="J262" s="602" t="str">
        <f>VLOOKUP(H262,LNG_EBKP!$S$11:$U$733,3)</f>
        <v>Kleinbauwerke wie Pavillons, Unterstände, Wasserbecken, Bühnen und dgl., einschliesslich Aushub, Fundation, Unterkonstruktion und Hinterfüllung</v>
      </c>
      <c r="K262" s="344"/>
      <c r="L262" s="344"/>
      <c r="M262" s="345"/>
      <c r="N262" s="546"/>
      <c r="O262" s="527">
        <v>75</v>
      </c>
      <c r="P262" s="726" t="str">
        <f t="shared" si="66"/>
        <v/>
      </c>
      <c r="Q262" s="708"/>
      <c r="R262" s="461"/>
      <c r="S262" s="462"/>
      <c r="T262" s="463"/>
      <c r="U262" s="743"/>
      <c r="V262" s="419" t="e">
        <f>IF(
OR(LEN(R262)&gt;0, LEN(#REF!)&gt;0, LEN(Q262)&gt;0,LEN(S262)&gt;1),
      IF(OR(LEN(M262)=0, LEN(Q262)=0),1,
          IF(OR(AND(LEN(#REF!)&gt;0, LEN(R262)&gt;0 ),LEN(R262)+LEN(#REF!)=0),0,1)
),
0)</f>
        <v>#REF!</v>
      </c>
      <c r="W262" s="419"/>
      <c r="X262" s="419"/>
      <c r="Y262" s="419" t="e">
        <f>IF(OR(LEN(AF262)&gt;0, LEN(#REF!)&gt;1),1, 0)</f>
        <v>#REF!</v>
      </c>
      <c r="Z262" s="419"/>
      <c r="AA262" s="426" t="str">
        <f t="shared" si="72"/>
        <v>I0</v>
      </c>
      <c r="AB262" s="427" t="str">
        <f t="shared" si="73"/>
        <v>Kleinbauwerk</v>
      </c>
      <c r="AC262" s="244" t="str">
        <f t="shared" si="59"/>
        <v/>
      </c>
      <c r="AD262" s="244" t="str">
        <f t="shared" si="60"/>
        <v/>
      </c>
      <c r="AE262" s="143" t="str">
        <f t="shared" si="61"/>
        <v/>
      </c>
      <c r="AF262" s="139" t="str">
        <f t="shared" si="62"/>
        <v/>
      </c>
      <c r="AG262" s="140" t="str">
        <f t="shared" si="63"/>
        <v/>
      </c>
      <c r="AH262" s="140" t="str">
        <f t="shared" si="65"/>
        <v/>
      </c>
      <c r="AI262" s="140" t="str">
        <f t="shared" si="64"/>
        <v/>
      </c>
      <c r="AJ262" s="474"/>
      <c r="AK262" s="756"/>
      <c r="AL262" s="751"/>
      <c r="AM262" s="419" t="e">
        <f t="shared" si="71"/>
        <v>#REF!</v>
      </c>
      <c r="AN262" s="419"/>
      <c r="AO262" s="419"/>
      <c r="AP262" s="419"/>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row>
    <row r="263" spans="1:88" s="221" customFormat="1" ht="41.4" hidden="1">
      <c r="A263" s="221" t="b">
        <f t="shared" si="69"/>
        <v>0</v>
      </c>
      <c r="B263" s="221" t="str">
        <f t="shared" si="67"/>
        <v/>
      </c>
      <c r="C263" s="221" t="str">
        <f>IF(ISNA(LEN(VLOOKUP(H263,B9:B468,1,FALSE)) &gt; 0),"",LEN(VLOOKUP(H263,B9:B468,1,FALSE)) &gt; 0)</f>
        <v/>
      </c>
      <c r="D263" s="221" t="str">
        <f t="shared" si="68"/>
        <v/>
      </c>
      <c r="E263" s="221" t="b">
        <f>IF(ISNA(VLOOKUP(H263,D9:D468,1,FALSE)=H263),FALSE,TRUE)</f>
        <v>0</v>
      </c>
      <c r="F263" s="221">
        <f t="shared" si="70"/>
        <v>0</v>
      </c>
      <c r="G263" s="418"/>
      <c r="H263" s="631" t="s">
        <v>263</v>
      </c>
      <c r="I263" s="603" t="str">
        <f>VLOOKUP(H263,LNG_EBKP!$S$11:$U$733,2)</f>
        <v>Unterirdisches Bauwerk</v>
      </c>
      <c r="J263" s="602" t="str">
        <f>VLOOKUP(H263,LNG_EBKP!$S$11:$U$733,3)</f>
        <v>Versorgungsbauwerke, Stollen, Brunnenstuben, Fluchtröhren und Notausstiege, einschliesslich Aushub, Fundation und Hinterfüllung</v>
      </c>
      <c r="K263" s="344"/>
      <c r="L263" s="344"/>
      <c r="M263" s="345"/>
      <c r="N263" s="546"/>
      <c r="O263" s="525">
        <v>75</v>
      </c>
      <c r="P263" s="727" t="str">
        <f t="shared" si="66"/>
        <v/>
      </c>
      <c r="Q263" s="709"/>
      <c r="R263" s="461"/>
      <c r="S263" s="462"/>
      <c r="T263" s="463"/>
      <c r="U263" s="743"/>
      <c r="V263" s="419" t="e">
        <f>IF(
OR(LEN(R263)&gt;0, LEN(#REF!)&gt;0, LEN(Q263)&gt;0,LEN(S263)&gt;1),
      IF(OR(LEN(M263)=0, LEN(Q263)=0),1,
          IF(OR(AND(LEN(#REF!)&gt;0, LEN(R263)&gt;0 ),LEN(R263)+LEN(#REF!)=0),0,1)
),
0)</f>
        <v>#REF!</v>
      </c>
      <c r="W263" s="419"/>
      <c r="X263" s="419"/>
      <c r="Y263" s="419" t="e">
        <f>IF(OR(LEN(AF263)&gt;0, LEN(#REF!)&gt;1),1, 0)</f>
        <v>#REF!</v>
      </c>
      <c r="Z263" s="419"/>
      <c r="AA263" s="426" t="str">
        <f t="shared" si="72"/>
        <v>I0</v>
      </c>
      <c r="AB263" s="427" t="str">
        <f t="shared" si="73"/>
        <v>Unterirdisches Bauwerk</v>
      </c>
      <c r="AC263" s="244" t="str">
        <f t="shared" si="59"/>
        <v/>
      </c>
      <c r="AD263" s="244" t="str">
        <f t="shared" si="60"/>
        <v/>
      </c>
      <c r="AE263" s="143" t="str">
        <f t="shared" si="61"/>
        <v/>
      </c>
      <c r="AF263" s="139" t="str">
        <f t="shared" si="62"/>
        <v/>
      </c>
      <c r="AG263" s="140" t="str">
        <f t="shared" si="63"/>
        <v/>
      </c>
      <c r="AH263" s="140" t="str">
        <f t="shared" si="65"/>
        <v/>
      </c>
      <c r="AI263" s="140" t="str">
        <f t="shared" si="64"/>
        <v/>
      </c>
      <c r="AJ263" s="474"/>
      <c r="AK263" s="756"/>
      <c r="AL263" s="751"/>
      <c r="AM263" s="419" t="e">
        <f t="shared" si="71"/>
        <v>#REF!</v>
      </c>
      <c r="AN263" s="419"/>
      <c r="AO263" s="419"/>
      <c r="AP263" s="419"/>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row>
    <row r="264" spans="1:88" s="227" customFormat="1" ht="13.8" hidden="1">
      <c r="A264" s="221" t="b">
        <f t="shared" si="69"/>
        <v>0</v>
      </c>
      <c r="B264" s="221" t="str">
        <f t="shared" si="67"/>
        <v/>
      </c>
      <c r="C264" s="227" t="str">
        <f>IF(ISNA(LEN(VLOOKUP(H264,B9:B468,1,FALSE)) &gt; 0),"",LEN(VLOOKUP(H264,B9:B468,1,FALSE)) &gt; 0)</f>
        <v/>
      </c>
      <c r="D264" s="227" t="str">
        <f t="shared" si="68"/>
        <v/>
      </c>
      <c r="E264" s="227" t="b">
        <f>IF(ISNA(VLOOKUP(H264,D9:D468,1,FALSE)=H264),FALSE,TRUE)</f>
        <v>0</v>
      </c>
      <c r="F264" s="221">
        <f t="shared" si="70"/>
        <v>0</v>
      </c>
      <c r="G264" s="418"/>
      <c r="H264" s="631" t="s">
        <v>264</v>
      </c>
      <c r="I264" s="603" t="str">
        <f>VLOOKUP(H264,LNG_EBKP!$S$11:$U$733,2)</f>
        <v>Absturz-, Anprallschutzeinrichtung für Umgebung</v>
      </c>
      <c r="J264" s="602" t="str">
        <f>VLOOKUP(H264,LNG_EBKP!$S$11:$U$733,3)</f>
        <v xml:space="preserve">Geländer, Handläufe, Anprallschutz und dgl. </v>
      </c>
      <c r="K264" s="344"/>
      <c r="L264" s="344"/>
      <c r="M264" s="345"/>
      <c r="N264" s="546"/>
      <c r="O264" s="527">
        <v>75</v>
      </c>
      <c r="P264" s="726" t="str">
        <f t="shared" si="66"/>
        <v/>
      </c>
      <c r="Q264" s="708"/>
      <c r="R264" s="461"/>
      <c r="S264" s="462"/>
      <c r="T264" s="463"/>
      <c r="U264" s="743"/>
      <c r="V264" s="419" t="e">
        <f>IF(
OR(LEN(R264)&gt;0, LEN(#REF!)&gt;0, LEN(Q264)&gt;0,LEN(S264)&gt;1),
      IF(OR(LEN(M264)=0, LEN(Q264)=0),1,
          IF(OR(AND(LEN(#REF!)&gt;0, LEN(R264)&gt;0 ),LEN(R264)+LEN(#REF!)=0),0,1)
),
0)</f>
        <v>#REF!</v>
      </c>
      <c r="W264" s="419"/>
      <c r="X264" s="419"/>
      <c r="Y264" s="419" t="e">
        <f>IF(OR(LEN(AF264)&gt;0, LEN(#REF!)&gt;1),1, 0)</f>
        <v>#REF!</v>
      </c>
      <c r="Z264" s="419"/>
      <c r="AA264" s="426" t="str">
        <f t="shared" si="72"/>
        <v>I0</v>
      </c>
      <c r="AB264" s="427" t="str">
        <f t="shared" si="73"/>
        <v>Absturz-, Anprallschutzeinrichtung für Umgebung</v>
      </c>
      <c r="AC264" s="244" t="str">
        <f t="shared" si="59"/>
        <v/>
      </c>
      <c r="AD264" s="244" t="str">
        <f t="shared" si="60"/>
        <v/>
      </c>
      <c r="AE264" s="143" t="str">
        <f t="shared" si="61"/>
        <v/>
      </c>
      <c r="AF264" s="139" t="str">
        <f t="shared" si="62"/>
        <v/>
      </c>
      <c r="AG264" s="140" t="str">
        <f t="shared" si="63"/>
        <v/>
      </c>
      <c r="AH264" s="140" t="str">
        <f t="shared" si="65"/>
        <v/>
      </c>
      <c r="AI264" s="140" t="str">
        <f t="shared" si="64"/>
        <v/>
      </c>
      <c r="AJ264" s="474"/>
      <c r="AK264" s="756"/>
      <c r="AL264" s="751"/>
      <c r="AM264" s="419" t="e">
        <f t="shared" si="71"/>
        <v>#REF!</v>
      </c>
      <c r="AN264" s="419"/>
      <c r="AO264" s="419"/>
      <c r="AP264" s="419"/>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row>
    <row r="265" spans="1:88" s="221" customFormat="1" ht="41.4" hidden="1">
      <c r="A265" s="221" t="b">
        <f t="shared" si="69"/>
        <v>0</v>
      </c>
      <c r="B265" s="221" t="str">
        <f t="shared" si="67"/>
        <v/>
      </c>
      <c r="C265" s="221" t="str">
        <f>IF(ISNA(LEN(VLOOKUP(H265,B9:B468,1,FALSE)) &gt; 0),"",LEN(VLOOKUP(H265,B9:B468,1,FALSE)) &gt; 0)</f>
        <v/>
      </c>
      <c r="D265" s="221" t="str">
        <f t="shared" si="68"/>
        <v/>
      </c>
      <c r="E265" s="221" t="b">
        <f>IF(ISNA(VLOOKUP(H265,D9:D468,1,FALSE)=H265),FALSE,TRUE)</f>
        <v>0</v>
      </c>
      <c r="F265" s="221">
        <f t="shared" si="70"/>
        <v>0</v>
      </c>
      <c r="G265" s="418"/>
      <c r="H265" s="631" t="s">
        <v>265</v>
      </c>
      <c r="I265" s="603" t="str">
        <f>VLOOKUP(H265,LNG_EBKP!$S$11:$U$733,2)</f>
        <v>Einfriedung</v>
      </c>
      <c r="J265" s="602" t="str">
        <f>VLOOKUP(H265,LNG_EBKP!$S$11:$U$733,3)</f>
        <v>Zäune, Mauern, Sicherung des Grundstücks gegen unbefugten Zutritt, Durchgänge wie Drehkreuze und dgl.</v>
      </c>
      <c r="K265" s="344"/>
      <c r="L265" s="344"/>
      <c r="M265" s="345"/>
      <c r="N265" s="546"/>
      <c r="O265" s="525">
        <v>75</v>
      </c>
      <c r="P265" s="727" t="str">
        <f t="shared" si="66"/>
        <v/>
      </c>
      <c r="Q265" s="709"/>
      <c r="R265" s="461"/>
      <c r="S265" s="462"/>
      <c r="T265" s="463"/>
      <c r="U265" s="743"/>
      <c r="V265" s="419" t="e">
        <f>IF(
OR(LEN(R265)&gt;0, LEN(#REF!)&gt;0, LEN(Q265)&gt;0,LEN(S265)&gt;1),
      IF(OR(LEN(M265)=0, LEN(Q265)=0),1,
          IF(OR(AND(LEN(#REF!)&gt;0, LEN(R265)&gt;0 ),LEN(R265)+LEN(#REF!)=0),0,1)
),
0)</f>
        <v>#REF!</v>
      </c>
      <c r="W265" s="419"/>
      <c r="X265" s="419"/>
      <c r="Y265" s="419" t="e">
        <f>IF(OR(LEN(AF265)&gt;0, LEN(#REF!)&gt;1),1, 0)</f>
        <v>#REF!</v>
      </c>
      <c r="Z265" s="419"/>
      <c r="AA265" s="426" t="str">
        <f t="shared" si="72"/>
        <v>I0</v>
      </c>
      <c r="AB265" s="427" t="str">
        <f t="shared" si="73"/>
        <v>Einfriedung</v>
      </c>
      <c r="AC265" s="244" t="str">
        <f t="shared" si="59"/>
        <v/>
      </c>
      <c r="AD265" s="244" t="str">
        <f t="shared" si="60"/>
        <v/>
      </c>
      <c r="AE265" s="143" t="str">
        <f t="shared" si="61"/>
        <v/>
      </c>
      <c r="AF265" s="139" t="str">
        <f t="shared" si="62"/>
        <v/>
      </c>
      <c r="AG265" s="140" t="str">
        <f t="shared" si="63"/>
        <v/>
      </c>
      <c r="AH265" s="140" t="str">
        <f t="shared" si="65"/>
        <v/>
      </c>
      <c r="AI265" s="140" t="str">
        <f t="shared" si="64"/>
        <v/>
      </c>
      <c r="AJ265" s="474"/>
      <c r="AK265" s="756"/>
      <c r="AL265" s="751"/>
      <c r="AM265" s="419" t="e">
        <f t="shared" si="71"/>
        <v>#REF!</v>
      </c>
      <c r="AN265" s="419"/>
      <c r="AO265" s="419"/>
      <c r="AP265" s="419"/>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row>
    <row r="266" spans="1:88" s="227" customFormat="1" ht="27.6" hidden="1">
      <c r="A266" s="221" t="b">
        <f t="shared" si="69"/>
        <v>0</v>
      </c>
      <c r="B266" s="221" t="str">
        <f t="shared" si="67"/>
        <v/>
      </c>
      <c r="C266" s="227" t="str">
        <f>IF(ISNA(LEN(VLOOKUP(H266,B9:B468,1,FALSE)) &gt; 0),"",LEN(VLOOKUP(H266,B9:B468,1,FALSE)) &gt; 0)</f>
        <v/>
      </c>
      <c r="D266" s="227" t="str">
        <f t="shared" si="68"/>
        <v/>
      </c>
      <c r="E266" s="227" t="b">
        <f>IF(ISNA(VLOOKUP(H266,D9:D468,1,FALSE)=H266),FALSE,TRUE)</f>
        <v>0</v>
      </c>
      <c r="F266" s="221">
        <f t="shared" si="70"/>
        <v>0</v>
      </c>
      <c r="G266" s="418"/>
      <c r="H266" s="632" t="s">
        <v>266</v>
      </c>
      <c r="I266" s="601" t="str">
        <f>VLOOKUP(H266,LNG_EBKP!$S$11:$U$733,2)</f>
        <v>Grünfläche</v>
      </c>
      <c r="J266" s="602" t="str">
        <f>VLOOKUP(H266,LNG_EBKP!$S$11:$U$733,3)</f>
        <v>Vegetationsschichten, Bepflanzungen und Wasserflächen</v>
      </c>
      <c r="K266" s="344"/>
      <c r="L266" s="344"/>
      <c r="M266" s="345"/>
      <c r="N266" s="546"/>
      <c r="O266" s="527">
        <v>30</v>
      </c>
      <c r="P266" s="726" t="str">
        <f t="shared" si="66"/>
        <v/>
      </c>
      <c r="Q266" s="708"/>
      <c r="R266" s="461"/>
      <c r="S266" s="462"/>
      <c r="T266" s="463"/>
      <c r="U266" s="743"/>
      <c r="V266" s="419" t="e">
        <f>IF(
OR(LEN(R266)&gt;0, LEN(#REF!)&gt;0, LEN(Q266)&gt;0,LEN(S266)&gt;1),
      IF(OR(LEN(M266)=0, LEN(Q266)=0),1,
          IF(OR(AND(LEN(#REF!)&gt;0, LEN(R266)&gt;0 ),LEN(R266)+LEN(#REF!)=0),0,1)
),
0)</f>
        <v>#REF!</v>
      </c>
      <c r="W266" s="419"/>
      <c r="X266" s="419"/>
      <c r="Y266" s="419" t="e">
        <f>IF(OR(LEN(AF266)&gt;0, LEN(#REF!)&gt;1),1, 0)</f>
        <v>#REF!</v>
      </c>
      <c r="Z266" s="419"/>
      <c r="AA266" s="426" t="str">
        <f t="shared" si="72"/>
        <v>I0</v>
      </c>
      <c r="AB266" s="427" t="str">
        <f t="shared" si="73"/>
        <v>Grünfläche</v>
      </c>
      <c r="AC266" s="244" t="str">
        <f t="shared" ref="AC266:AC329" si="74">IF(K266="","", K266)</f>
        <v/>
      </c>
      <c r="AD266" s="244" t="str">
        <f t="shared" ref="AD266:AD329" si="75">IF(L266="","", L266)</f>
        <v/>
      </c>
      <c r="AE266" s="143" t="str">
        <f t="shared" ref="AE266:AE329" si="76">IF(M266="","", M266)</f>
        <v/>
      </c>
      <c r="AF266" s="139" t="str">
        <f t="shared" ref="AF266:AF329" si="77">IF(S266="","", S266)</f>
        <v/>
      </c>
      <c r="AG266" s="140" t="str">
        <f t="shared" ref="AG266:AG329" si="78">IF(T266="","", T266)</f>
        <v/>
      </c>
      <c r="AH266" s="140" t="str">
        <f t="shared" si="65"/>
        <v/>
      </c>
      <c r="AI266" s="140" t="str">
        <f t="shared" ref="AI266:AI329" si="79">IF(R266="","", R266)</f>
        <v/>
      </c>
      <c r="AJ266" s="474"/>
      <c r="AK266" s="756"/>
      <c r="AL266" s="751"/>
      <c r="AM266" s="419" t="e">
        <f t="shared" si="71"/>
        <v>#REF!</v>
      </c>
      <c r="AN266" s="419"/>
      <c r="AO266" s="419"/>
      <c r="AP266" s="419"/>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row>
    <row r="267" spans="1:88" s="227" customFormat="1" ht="41.4" hidden="1">
      <c r="A267" s="221" t="b">
        <f t="shared" si="69"/>
        <v>0</v>
      </c>
      <c r="B267" s="221" t="str">
        <f t="shared" si="67"/>
        <v/>
      </c>
      <c r="C267" s="227" t="str">
        <f>IF(ISNA(LEN(VLOOKUP(H267,B9:B468,1,FALSE)) &gt; 0),"",LEN(VLOOKUP(H267,B9:B468,1,FALSE)) &gt; 0)</f>
        <v/>
      </c>
      <c r="D267" s="227" t="str">
        <f t="shared" si="68"/>
        <v/>
      </c>
      <c r="E267" s="227" t="b">
        <f>IF(ISNA(VLOOKUP(H267,D9:D468,1,FALSE)=H267),FALSE,TRUE)</f>
        <v>0</v>
      </c>
      <c r="F267" s="221">
        <f t="shared" si="70"/>
        <v>0</v>
      </c>
      <c r="G267" s="418"/>
      <c r="H267" s="631" t="s">
        <v>267</v>
      </c>
      <c r="I267" s="603" t="str">
        <f>VLOOKUP(H267,LNG_EBKP!$S$11:$U$733,2)</f>
        <v>Vegetationstragschicht</v>
      </c>
      <c r="J267" s="602" t="str">
        <f>VLOOKUP(H267,LNG_EBKP!$S$11:$U$733,3)</f>
        <v>Einbringen und Bearbeiten des Bodens zur Vorbereitung von Grünflächen, einschliesslich Rohplanie und Reinplanie</v>
      </c>
      <c r="K267" s="344"/>
      <c r="L267" s="344"/>
      <c r="M267" s="345"/>
      <c r="N267" s="546"/>
      <c r="O267" s="527">
        <v>30</v>
      </c>
      <c r="P267" s="726" t="str">
        <f t="shared" si="66"/>
        <v/>
      </c>
      <c r="Q267" s="708"/>
      <c r="R267" s="461"/>
      <c r="S267" s="462"/>
      <c r="T267" s="463"/>
      <c r="U267" s="743"/>
      <c r="V267" s="419" t="e">
        <f>IF(
OR(LEN(R267)&gt;0, LEN(#REF!)&gt;0, LEN(Q267)&gt;0,LEN(S267)&gt;1),
      IF(OR(LEN(M267)=0, LEN(Q267)=0),1,
          IF(OR(AND(LEN(#REF!)&gt;0, LEN(R267)&gt;0 ),LEN(R267)+LEN(#REF!)=0),0,1)
),
0)</f>
        <v>#REF!</v>
      </c>
      <c r="W267" s="419"/>
      <c r="X267" s="419"/>
      <c r="Y267" s="419" t="e">
        <f>IF(OR(LEN(AF267)&gt;0, LEN(#REF!)&gt;1),1, 0)</f>
        <v>#REF!</v>
      </c>
      <c r="Z267" s="419"/>
      <c r="AA267" s="426" t="str">
        <f t="shared" si="72"/>
        <v>I0</v>
      </c>
      <c r="AB267" s="427" t="str">
        <f t="shared" si="73"/>
        <v>Vegetationstragschicht</v>
      </c>
      <c r="AC267" s="244" t="str">
        <f t="shared" si="74"/>
        <v/>
      </c>
      <c r="AD267" s="244" t="str">
        <f t="shared" si="75"/>
        <v/>
      </c>
      <c r="AE267" s="143" t="str">
        <f t="shared" si="76"/>
        <v/>
      </c>
      <c r="AF267" s="139" t="str">
        <f t="shared" si="77"/>
        <v/>
      </c>
      <c r="AG267" s="140" t="str">
        <f t="shared" si="78"/>
        <v/>
      </c>
      <c r="AH267" s="140" t="str">
        <f t="shared" ref="AH267:AH330" si="80" xml:space="preserve"> IF(P267="","",P267)</f>
        <v/>
      </c>
      <c r="AI267" s="140" t="str">
        <f t="shared" si="79"/>
        <v/>
      </c>
      <c r="AJ267" s="474"/>
      <c r="AK267" s="756"/>
      <c r="AL267" s="751"/>
      <c r="AM267" s="419" t="e">
        <f t="shared" si="71"/>
        <v>#REF!</v>
      </c>
      <c r="AN267" s="419"/>
      <c r="AO267" s="419"/>
      <c r="AP267" s="419"/>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row>
    <row r="268" spans="1:88" s="227" customFormat="1" ht="27.6" hidden="1">
      <c r="A268" s="221" t="b">
        <f t="shared" si="69"/>
        <v>0</v>
      </c>
      <c r="B268" s="221" t="str">
        <f t="shared" si="67"/>
        <v/>
      </c>
      <c r="C268" s="227" t="str">
        <f>IF(ISNA(LEN(VLOOKUP(H268,B9:B468,1,FALSE)) &gt; 0),"",LEN(VLOOKUP(H268,B9:B468,1,FALSE)) &gt; 0)</f>
        <v/>
      </c>
      <c r="D268" s="227" t="str">
        <f t="shared" si="68"/>
        <v/>
      </c>
      <c r="E268" s="227" t="b">
        <f>IF(ISNA(VLOOKUP(H268,D9:D468,1,FALSE)=H268),FALSE,TRUE)</f>
        <v>0</v>
      </c>
      <c r="F268" s="221">
        <f t="shared" si="70"/>
        <v>0</v>
      </c>
      <c r="G268" s="418"/>
      <c r="H268" s="631" t="s">
        <v>268</v>
      </c>
      <c r="I268" s="603" t="str">
        <f>VLOOKUP(H268,LNG_EBKP!$S$11:$U$733,2)</f>
        <v>Saatfläche</v>
      </c>
      <c r="J268" s="602" t="str">
        <f>VLOOKUP(H268,LNG_EBKP!$S$11:$U$733,3)</f>
        <v>Flächige Einsaat und vorkultivierte Saatflächen wie Rollrasen, einschliesslich Bodenvorbereitung</v>
      </c>
      <c r="K268" s="344"/>
      <c r="L268" s="344"/>
      <c r="M268" s="345"/>
      <c r="N268" s="546"/>
      <c r="O268" s="527">
        <v>30</v>
      </c>
      <c r="P268" s="726" t="str">
        <f t="shared" ref="P268:P331" si="81">IF(N268+O268 = O268,"",N268+O268)</f>
        <v/>
      </c>
      <c r="Q268" s="708"/>
      <c r="R268" s="461"/>
      <c r="S268" s="462"/>
      <c r="T268" s="463"/>
      <c r="U268" s="743"/>
      <c r="V268" s="419" t="e">
        <f>IF(
OR(LEN(R268)&gt;0, LEN(#REF!)&gt;0, LEN(Q268)&gt;0,LEN(S268)&gt;1),
      IF(OR(LEN(M268)=0, LEN(Q268)=0),1,
          IF(OR(AND(LEN(#REF!)&gt;0, LEN(R268)&gt;0 ),LEN(R268)+LEN(#REF!)=0),0,1)
),
0)</f>
        <v>#REF!</v>
      </c>
      <c r="W268" s="419"/>
      <c r="X268" s="419"/>
      <c r="Y268" s="419" t="e">
        <f>IF(OR(LEN(AF268)&gt;0, LEN(#REF!)&gt;1),1, 0)</f>
        <v>#REF!</v>
      </c>
      <c r="Z268" s="419"/>
      <c r="AA268" s="426" t="str">
        <f t="shared" si="72"/>
        <v>I0</v>
      </c>
      <c r="AB268" s="427" t="str">
        <f t="shared" si="73"/>
        <v>Saatfläche</v>
      </c>
      <c r="AC268" s="244" t="str">
        <f t="shared" si="74"/>
        <v/>
      </c>
      <c r="AD268" s="244" t="str">
        <f t="shared" si="75"/>
        <v/>
      </c>
      <c r="AE268" s="143" t="str">
        <f t="shared" si="76"/>
        <v/>
      </c>
      <c r="AF268" s="139" t="str">
        <f t="shared" si="77"/>
        <v/>
      </c>
      <c r="AG268" s="140" t="str">
        <f t="shared" si="78"/>
        <v/>
      </c>
      <c r="AH268" s="140" t="str">
        <f t="shared" si="80"/>
        <v/>
      </c>
      <c r="AI268" s="140" t="str">
        <f t="shared" si="79"/>
        <v/>
      </c>
      <c r="AJ268" s="474"/>
      <c r="AK268" s="756"/>
      <c r="AL268" s="751"/>
      <c r="AM268" s="419" t="e">
        <f t="shared" si="71"/>
        <v>#REF!</v>
      </c>
      <c r="AN268" s="419"/>
      <c r="AO268" s="419"/>
      <c r="AP268" s="419"/>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row>
    <row r="269" spans="1:88" s="227" customFormat="1" ht="27.6" hidden="1">
      <c r="A269" s="221" t="b">
        <f t="shared" si="69"/>
        <v>0</v>
      </c>
      <c r="B269" s="221" t="str">
        <f t="shared" si="67"/>
        <v/>
      </c>
      <c r="C269" s="227" t="str">
        <f>IF(ISNA(LEN(VLOOKUP(H269,B9:B468,1,FALSE)) &gt; 0),"",LEN(VLOOKUP(H269,B9:B468,1,FALSE)) &gt; 0)</f>
        <v/>
      </c>
      <c r="D269" s="227" t="str">
        <f t="shared" si="68"/>
        <v/>
      </c>
      <c r="E269" s="227" t="b">
        <f>IF(ISNA(VLOOKUP(H269,D9:D468,1,FALSE)=H269),FALSE,TRUE)</f>
        <v>0</v>
      </c>
      <c r="F269" s="221">
        <f t="shared" si="70"/>
        <v>0</v>
      </c>
      <c r="G269" s="418"/>
      <c r="H269" s="631" t="s">
        <v>269</v>
      </c>
      <c r="I269" s="603" t="str">
        <f>VLOOKUP(H269,LNG_EBKP!$S$11:$U$733,2)</f>
        <v>Flächenbepflanzung, Hecke</v>
      </c>
      <c r="J269" s="602" t="str">
        <f>VLOOKUP(H269,LNG_EBKP!$S$11:$U$733,3)</f>
        <v>Bepflanzungen mit Stauden und Sträuchern, Hecken, einschliesslich Bodenvorbereitung</v>
      </c>
      <c r="K269" s="344"/>
      <c r="L269" s="344"/>
      <c r="M269" s="345"/>
      <c r="N269" s="546"/>
      <c r="O269" s="527">
        <v>30</v>
      </c>
      <c r="P269" s="726" t="str">
        <f t="shared" si="81"/>
        <v/>
      </c>
      <c r="Q269" s="708"/>
      <c r="R269" s="461"/>
      <c r="S269" s="462"/>
      <c r="T269" s="463"/>
      <c r="U269" s="743"/>
      <c r="V269" s="419" t="e">
        <f>IF(
OR(LEN(R269)&gt;0, LEN(#REF!)&gt;0, LEN(Q269)&gt;0,LEN(S269)&gt;1),
      IF(OR(LEN(M269)=0, LEN(Q269)=0),1,
          IF(OR(AND(LEN(#REF!)&gt;0, LEN(R269)&gt;0 ),LEN(R269)+LEN(#REF!)=0),0,1)
),
0)</f>
        <v>#REF!</v>
      </c>
      <c r="W269" s="419"/>
      <c r="X269" s="419"/>
      <c r="Y269" s="419" t="e">
        <f>IF(OR(LEN(AF269)&gt;0, LEN(#REF!)&gt;1),1, 0)</f>
        <v>#REF!</v>
      </c>
      <c r="Z269" s="419"/>
      <c r="AA269" s="426" t="str">
        <f t="shared" si="72"/>
        <v>I0</v>
      </c>
      <c r="AB269" s="427" t="str">
        <f t="shared" si="73"/>
        <v>Flächenbepflanzung, Hecke</v>
      </c>
      <c r="AC269" s="244" t="str">
        <f t="shared" si="74"/>
        <v/>
      </c>
      <c r="AD269" s="244" t="str">
        <f t="shared" si="75"/>
        <v/>
      </c>
      <c r="AE269" s="143" t="str">
        <f t="shared" si="76"/>
        <v/>
      </c>
      <c r="AF269" s="139" t="str">
        <f t="shared" si="77"/>
        <v/>
      </c>
      <c r="AG269" s="140" t="str">
        <f t="shared" si="78"/>
        <v/>
      </c>
      <c r="AH269" s="140" t="str">
        <f t="shared" si="80"/>
        <v/>
      </c>
      <c r="AI269" s="140" t="str">
        <f t="shared" si="79"/>
        <v/>
      </c>
      <c r="AJ269" s="474"/>
      <c r="AK269" s="756"/>
      <c r="AL269" s="751"/>
      <c r="AM269" s="419" t="e">
        <f t="shared" si="71"/>
        <v>#REF!</v>
      </c>
      <c r="AN269" s="419"/>
      <c r="AO269" s="419"/>
      <c r="AP269" s="419"/>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row>
    <row r="270" spans="1:88" s="221" customFormat="1" ht="27.6" hidden="1">
      <c r="A270" s="221" t="b">
        <f t="shared" si="69"/>
        <v>0</v>
      </c>
      <c r="B270" s="221" t="str">
        <f t="shared" ref="B270:B319" si="82">IF(LEN(H270)&gt;2,IF(A270=TRUE,LEFT(H270,LEN(H270)-2),""),"")</f>
        <v/>
      </c>
      <c r="C270" s="221" t="str">
        <f>IF(ISNA(LEN(VLOOKUP(H270,B9:B468,1,FALSE)) &gt; 0),"",LEN(VLOOKUP(H270,B9:B468,1,FALSE)) &gt; 0)</f>
        <v/>
      </c>
      <c r="D270" s="221" t="str">
        <f t="shared" ref="D270:D319" si="83">LEFT(B270,1)</f>
        <v/>
      </c>
      <c r="E270" s="221" t="b">
        <f>IF(ISNA(VLOOKUP(H270,D9:D468,1,FALSE)=H270),FALSE,TRUE)</f>
        <v>0</v>
      </c>
      <c r="F270" s="221">
        <f t="shared" si="70"/>
        <v>0</v>
      </c>
      <c r="G270" s="418"/>
      <c r="H270" s="631" t="s">
        <v>270</v>
      </c>
      <c r="I270" s="603" t="str">
        <f>VLOOKUP(H270,LNG_EBKP!$S$11:$U$733,2)</f>
        <v>Vertikale Begrünung</v>
      </c>
      <c r="J270" s="602" t="str">
        <f>VLOOKUP(H270,LNG_EBKP!$S$11:$U$733,3)</f>
        <v>Vertikale Begrünung von Wänden und Einfriedungen</v>
      </c>
      <c r="K270" s="344"/>
      <c r="L270" s="344"/>
      <c r="M270" s="345"/>
      <c r="N270" s="546"/>
      <c r="O270" s="525">
        <v>30</v>
      </c>
      <c r="P270" s="727" t="str">
        <f t="shared" si="81"/>
        <v/>
      </c>
      <c r="Q270" s="709"/>
      <c r="R270" s="461"/>
      <c r="S270" s="462"/>
      <c r="T270" s="463"/>
      <c r="U270" s="743"/>
      <c r="V270" s="419" t="e">
        <f>IF(
OR(LEN(R270)&gt;0, LEN(#REF!)&gt;0, LEN(Q270)&gt;0,LEN(S270)&gt;1),
      IF(OR(LEN(M270)=0, LEN(Q270)=0),1,
          IF(OR(AND(LEN(#REF!)&gt;0, LEN(R270)&gt;0 ),LEN(R270)+LEN(#REF!)=0),0,1)
),
0)</f>
        <v>#REF!</v>
      </c>
      <c r="W270" s="419"/>
      <c r="X270" s="419"/>
      <c r="Y270" s="419" t="e">
        <f>IF(OR(LEN(AF270)&gt;0, LEN(#REF!)&gt;1),1, 0)</f>
        <v>#REF!</v>
      </c>
      <c r="Z270" s="419"/>
      <c r="AA270" s="426" t="str">
        <f t="shared" si="72"/>
        <v>I0</v>
      </c>
      <c r="AB270" s="427" t="str">
        <f t="shared" si="73"/>
        <v>Vertikale Begrünung</v>
      </c>
      <c r="AC270" s="244" t="str">
        <f t="shared" si="74"/>
        <v/>
      </c>
      <c r="AD270" s="244" t="str">
        <f t="shared" si="75"/>
        <v/>
      </c>
      <c r="AE270" s="143" t="str">
        <f t="shared" si="76"/>
        <v/>
      </c>
      <c r="AF270" s="139" t="str">
        <f t="shared" si="77"/>
        <v/>
      </c>
      <c r="AG270" s="140" t="str">
        <f t="shared" si="78"/>
        <v/>
      </c>
      <c r="AH270" s="140" t="str">
        <f t="shared" si="80"/>
        <v/>
      </c>
      <c r="AI270" s="140" t="str">
        <f t="shared" si="79"/>
        <v/>
      </c>
      <c r="AJ270" s="474"/>
      <c r="AK270" s="756"/>
      <c r="AL270" s="751"/>
      <c r="AM270" s="419" t="e">
        <f t="shared" si="71"/>
        <v>#REF!</v>
      </c>
      <c r="AN270" s="419"/>
      <c r="AO270" s="419"/>
      <c r="AP270" s="419"/>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row>
    <row r="271" spans="1:88" s="227" customFormat="1" ht="27.6" hidden="1">
      <c r="A271" s="221" t="b">
        <f t="shared" si="69"/>
        <v>0</v>
      </c>
      <c r="B271" s="221" t="str">
        <f t="shared" si="82"/>
        <v/>
      </c>
      <c r="C271" s="227" t="str">
        <f>IF(ISNA(LEN(VLOOKUP(H271,B9:B468,1,FALSE)) &gt; 0),"",LEN(VLOOKUP(H271,B9:B468,1,FALSE)) &gt; 0)</f>
        <v/>
      </c>
      <c r="D271" s="227" t="str">
        <f t="shared" si="83"/>
        <v/>
      </c>
      <c r="E271" s="227" t="b">
        <f>IF(ISNA(VLOOKUP(H271,D9:D468,1,FALSE)=H271),FALSE,TRUE)</f>
        <v>0</v>
      </c>
      <c r="F271" s="221">
        <f t="shared" si="70"/>
        <v>0</v>
      </c>
      <c r="G271" s="418"/>
      <c r="H271" s="631" t="s">
        <v>271</v>
      </c>
      <c r="I271" s="603" t="str">
        <f>VLOOKUP(H271,LNG_EBKP!$S$11:$U$733,2)</f>
        <v>Einzelbepflanzung</v>
      </c>
      <c r="J271" s="602" t="str">
        <f>VLOOKUP(H271,LNG_EBKP!$S$11:$U$733,3)</f>
        <v>Bepflanzung mit Bäumen und Grosssträuchern, einschliesslich Baumgruben und Baumquartier</v>
      </c>
      <c r="K271" s="344"/>
      <c r="L271" s="344"/>
      <c r="M271" s="345"/>
      <c r="N271" s="546"/>
      <c r="O271" s="527">
        <v>30</v>
      </c>
      <c r="P271" s="726" t="str">
        <f t="shared" si="81"/>
        <v/>
      </c>
      <c r="Q271" s="708"/>
      <c r="R271" s="461"/>
      <c r="S271" s="462"/>
      <c r="T271" s="463"/>
      <c r="U271" s="743"/>
      <c r="V271" s="419" t="e">
        <f>IF(
OR(LEN(R271)&gt;0, LEN(#REF!)&gt;0, LEN(Q271)&gt;0,LEN(S271)&gt;1),
      IF(OR(LEN(M271)=0, LEN(Q271)=0),1,
          IF(OR(AND(LEN(#REF!)&gt;0, LEN(R271)&gt;0 ),LEN(R271)+LEN(#REF!)=0),0,1)
),
0)</f>
        <v>#REF!</v>
      </c>
      <c r="W271" s="419"/>
      <c r="X271" s="419"/>
      <c r="Y271" s="419" t="e">
        <f>IF(OR(LEN(AF271)&gt;0, LEN(#REF!)&gt;1),1, 0)</f>
        <v>#REF!</v>
      </c>
      <c r="Z271" s="419"/>
      <c r="AA271" s="426" t="str">
        <f t="shared" si="72"/>
        <v>I0</v>
      </c>
      <c r="AB271" s="427" t="str">
        <f t="shared" si="73"/>
        <v>Einzelbepflanzung</v>
      </c>
      <c r="AC271" s="244" t="str">
        <f t="shared" si="74"/>
        <v/>
      </c>
      <c r="AD271" s="244" t="str">
        <f t="shared" si="75"/>
        <v/>
      </c>
      <c r="AE271" s="143" t="str">
        <f t="shared" si="76"/>
        <v/>
      </c>
      <c r="AF271" s="139" t="str">
        <f t="shared" si="77"/>
        <v/>
      </c>
      <c r="AG271" s="140" t="str">
        <f t="shared" si="78"/>
        <v/>
      </c>
      <c r="AH271" s="140" t="str">
        <f t="shared" si="80"/>
        <v/>
      </c>
      <c r="AI271" s="140" t="str">
        <f t="shared" si="79"/>
        <v/>
      </c>
      <c r="AJ271" s="474"/>
      <c r="AK271" s="756"/>
      <c r="AL271" s="751"/>
      <c r="AM271" s="419" t="e">
        <f t="shared" si="71"/>
        <v>#REF!</v>
      </c>
      <c r="AN271" s="419"/>
      <c r="AO271" s="419"/>
      <c r="AP271" s="419"/>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row>
    <row r="272" spans="1:88" s="227" customFormat="1" ht="27.6" hidden="1">
      <c r="A272" s="221" t="b">
        <f t="shared" ref="A272:A320" si="84" xml:space="preserve"> LEN(K272)+ LEN(M272)&gt;0</f>
        <v>0</v>
      </c>
      <c r="B272" s="221" t="str">
        <f t="shared" si="82"/>
        <v/>
      </c>
      <c r="C272" s="227" t="str">
        <f>IF(ISNA(LEN(VLOOKUP(H272,B9:B468,1,FALSE)) &gt; 0),"",LEN(VLOOKUP(H272,B9:B468,1,FALSE)) &gt; 0)</f>
        <v/>
      </c>
      <c r="D272" s="227" t="str">
        <f t="shared" si="83"/>
        <v/>
      </c>
      <c r="E272" s="227" t="b">
        <f>IF(ISNA(VLOOKUP(H272,D9:D468,1,FALSE)=H272),FALSE,TRUE)</f>
        <v>0</v>
      </c>
      <c r="F272" s="221">
        <f t="shared" ref="F272:F320" si="85">IF(OR(A272=TRUE,E272=TRUE,C272=TRUE,LEN(B272)&gt;0),1,0)</f>
        <v>0</v>
      </c>
      <c r="G272" s="418"/>
      <c r="H272" s="631" t="s">
        <v>272</v>
      </c>
      <c r="I272" s="603" t="str">
        <f>VLOOKUP(H272,LNG_EBKP!$S$11:$U$733,2)</f>
        <v>Einfassung, Abschluss Gründfläche</v>
      </c>
      <c r="J272" s="602" t="str">
        <f>VLOOKUP(H272,LNG_EBKP!$S$11:$U$733,3)</f>
        <v>Einfassungen und Abschlüsse zwischen Grünflächen</v>
      </c>
      <c r="K272" s="344"/>
      <c r="L272" s="344"/>
      <c r="M272" s="345"/>
      <c r="N272" s="546"/>
      <c r="O272" s="527">
        <v>30</v>
      </c>
      <c r="P272" s="726" t="str">
        <f t="shared" si="81"/>
        <v/>
      </c>
      <c r="Q272" s="708"/>
      <c r="R272" s="461"/>
      <c r="S272" s="462"/>
      <c r="T272" s="463"/>
      <c r="U272" s="743"/>
      <c r="V272" s="419" t="e">
        <f>IF(
OR(LEN(R272)&gt;0, LEN(#REF!)&gt;0, LEN(Q272)&gt;0,LEN(S272)&gt;1),
      IF(OR(LEN(M272)=0, LEN(Q272)=0),1,
          IF(OR(AND(LEN(#REF!)&gt;0, LEN(R272)&gt;0 ),LEN(R272)+LEN(#REF!)=0),0,1)
),
0)</f>
        <v>#REF!</v>
      </c>
      <c r="W272" s="419"/>
      <c r="X272" s="419"/>
      <c r="Y272" s="419" t="e">
        <f>IF(OR(LEN(AF272)&gt;0, LEN(#REF!)&gt;1),1, 0)</f>
        <v>#REF!</v>
      </c>
      <c r="Z272" s="419"/>
      <c r="AA272" s="426" t="str">
        <f t="shared" si="72"/>
        <v>I0</v>
      </c>
      <c r="AB272" s="427" t="str">
        <f t="shared" si="73"/>
        <v>Einfassung, Abschluss Gründfläche</v>
      </c>
      <c r="AC272" s="244" t="str">
        <f t="shared" si="74"/>
        <v/>
      </c>
      <c r="AD272" s="244" t="str">
        <f t="shared" si="75"/>
        <v/>
      </c>
      <c r="AE272" s="143" t="str">
        <f t="shared" si="76"/>
        <v/>
      </c>
      <c r="AF272" s="139" t="str">
        <f t="shared" si="77"/>
        <v/>
      </c>
      <c r="AG272" s="140" t="str">
        <f t="shared" si="78"/>
        <v/>
      </c>
      <c r="AH272" s="140" t="str">
        <f t="shared" si="80"/>
        <v/>
      </c>
      <c r="AI272" s="140" t="str">
        <f t="shared" si="79"/>
        <v/>
      </c>
      <c r="AJ272" s="474"/>
      <c r="AK272" s="756"/>
      <c r="AL272" s="751"/>
      <c r="AM272" s="419" t="e">
        <f t="shared" ref="AM272:AM320" si="86">IF(AND(Y272=1, OR(LEN(AL272)=0, LEN(AJ272)=0)),1,0)</f>
        <v>#REF!</v>
      </c>
      <c r="AN272" s="419"/>
      <c r="AO272" s="419"/>
      <c r="AP272" s="419"/>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row>
    <row r="273" spans="1:88" s="221" customFormat="1" ht="27.6" hidden="1">
      <c r="A273" s="221" t="b">
        <f t="shared" si="84"/>
        <v>0</v>
      </c>
      <c r="B273" s="221" t="str">
        <f t="shared" si="82"/>
        <v/>
      </c>
      <c r="C273" s="221" t="str">
        <f>IF(ISNA(LEN(VLOOKUP(H273,B9:B468,1,FALSE)) &gt; 0),"",LEN(VLOOKUP(H273,B9:B468,1,FALSE)) &gt; 0)</f>
        <v/>
      </c>
      <c r="D273" s="221" t="str">
        <f t="shared" si="83"/>
        <v/>
      </c>
      <c r="E273" s="221" t="b">
        <f>IF(ISNA(VLOOKUP(H273,D9:D468,1,FALSE)=H273),FALSE,TRUE)</f>
        <v>0</v>
      </c>
      <c r="F273" s="221">
        <f t="shared" si="85"/>
        <v>0</v>
      </c>
      <c r="G273" s="418"/>
      <c r="H273" s="631" t="s">
        <v>273</v>
      </c>
      <c r="I273" s="603" t="str">
        <f>VLOOKUP(H273,LNG_EBKP!$S$11:$U$733,2)</f>
        <v>Naturnahe Wasserfläche</v>
      </c>
      <c r="J273" s="602" t="str">
        <f>VLOOKUP(H273,LNG_EBKP!$S$11:$U$733,3)</f>
        <v>Wasserflächen, einschliesslich Aushub, Abdichtungen und Bepflanzung</v>
      </c>
      <c r="K273" s="344"/>
      <c r="L273" s="344"/>
      <c r="M273" s="345"/>
      <c r="N273" s="546"/>
      <c r="O273" s="525">
        <v>30</v>
      </c>
      <c r="P273" s="727" t="str">
        <f t="shared" si="81"/>
        <v/>
      </c>
      <c r="Q273" s="709"/>
      <c r="R273" s="461"/>
      <c r="S273" s="462"/>
      <c r="T273" s="463"/>
      <c r="U273" s="743"/>
      <c r="V273" s="419" t="e">
        <f>IF(
OR(LEN(R273)&gt;0, LEN(#REF!)&gt;0, LEN(Q273)&gt;0,LEN(S273)&gt;1),
      IF(OR(LEN(M273)=0, LEN(Q273)=0),1,
          IF(OR(AND(LEN(#REF!)&gt;0, LEN(R273)&gt;0 ),LEN(R273)+LEN(#REF!)=0),0,1)
),
0)</f>
        <v>#REF!</v>
      </c>
      <c r="W273" s="419"/>
      <c r="X273" s="419"/>
      <c r="Y273" s="419" t="e">
        <f>IF(OR(LEN(AF273)&gt;0, LEN(#REF!)&gt;1),1, 0)</f>
        <v>#REF!</v>
      </c>
      <c r="Z273" s="419"/>
      <c r="AA273" s="426" t="str">
        <f t="shared" si="72"/>
        <v>I0</v>
      </c>
      <c r="AB273" s="427" t="str">
        <f t="shared" si="73"/>
        <v>Naturnahe Wasserfläche</v>
      </c>
      <c r="AC273" s="244" t="str">
        <f t="shared" si="74"/>
        <v/>
      </c>
      <c r="AD273" s="244" t="str">
        <f t="shared" si="75"/>
        <v/>
      </c>
      <c r="AE273" s="143" t="str">
        <f t="shared" si="76"/>
        <v/>
      </c>
      <c r="AF273" s="139" t="str">
        <f t="shared" si="77"/>
        <v/>
      </c>
      <c r="AG273" s="140" t="str">
        <f t="shared" si="78"/>
        <v/>
      </c>
      <c r="AH273" s="140" t="str">
        <f t="shared" si="80"/>
        <v/>
      </c>
      <c r="AI273" s="140" t="str">
        <f t="shared" si="79"/>
        <v/>
      </c>
      <c r="AJ273" s="474"/>
      <c r="AK273" s="756"/>
      <c r="AL273" s="751"/>
      <c r="AM273" s="419" t="e">
        <f t="shared" si="86"/>
        <v>#REF!</v>
      </c>
      <c r="AN273" s="419"/>
      <c r="AO273" s="419"/>
      <c r="AP273" s="419"/>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row>
    <row r="274" spans="1:88" s="227" customFormat="1" ht="27.6" hidden="1">
      <c r="A274" s="221" t="b">
        <f t="shared" si="84"/>
        <v>0</v>
      </c>
      <c r="B274" s="221" t="str">
        <f t="shared" si="82"/>
        <v/>
      </c>
      <c r="C274" s="227" t="str">
        <f>IF(ISNA(LEN(VLOOKUP(H274,B9:B468,1,FALSE)) &gt; 0),"",LEN(VLOOKUP(H274,B9:B468,1,FALSE)) &gt; 0)</f>
        <v/>
      </c>
      <c r="D274" s="227" t="str">
        <f t="shared" si="83"/>
        <v/>
      </c>
      <c r="E274" s="227" t="b">
        <f>IF(ISNA(VLOOKUP(H274,D9:D468,1,FALSE)=H274),FALSE,TRUE)</f>
        <v>0</v>
      </c>
      <c r="F274" s="221">
        <f t="shared" si="85"/>
        <v>0</v>
      </c>
      <c r="G274" s="418"/>
      <c r="H274" s="631" t="s">
        <v>274</v>
      </c>
      <c r="I274" s="603" t="str">
        <f>VLOOKUP(H274,LNG_EBKP!$S$11:$U$733,2)</f>
        <v>Ingenieurbiologische Massnahmen</v>
      </c>
      <c r="J274" s="602" t="str">
        <f>VLOOKUP(H274,LNG_EBKP!$S$11:$U$733,3)</f>
        <v>Ingenieurbiologische Böschungssicherungen wie bewachsene Netze, Faschinen und dgl.</v>
      </c>
      <c r="K274" s="344"/>
      <c r="L274" s="344"/>
      <c r="M274" s="345"/>
      <c r="N274" s="546"/>
      <c r="O274" s="527">
        <v>30</v>
      </c>
      <c r="P274" s="726" t="str">
        <f t="shared" si="81"/>
        <v/>
      </c>
      <c r="Q274" s="708"/>
      <c r="R274" s="461"/>
      <c r="S274" s="462"/>
      <c r="T274" s="463"/>
      <c r="U274" s="743"/>
      <c r="V274" s="419" t="e">
        <f>IF(
OR(LEN(R274)&gt;0, LEN(#REF!)&gt;0, LEN(Q274)&gt;0,LEN(S274)&gt;1),
      IF(OR(LEN(M274)=0, LEN(Q274)=0),1,
          IF(OR(AND(LEN(#REF!)&gt;0, LEN(R274)&gt;0 ),LEN(R274)+LEN(#REF!)=0),0,1)
),
0)</f>
        <v>#REF!</v>
      </c>
      <c r="W274" s="419"/>
      <c r="X274" s="419"/>
      <c r="Y274" s="419" t="e">
        <f>IF(OR(LEN(AF274)&gt;0, LEN(#REF!)&gt;1),1, 0)</f>
        <v>#REF!</v>
      </c>
      <c r="Z274" s="419"/>
      <c r="AA274" s="426" t="str">
        <f t="shared" si="72"/>
        <v>I0</v>
      </c>
      <c r="AB274" s="427" t="str">
        <f t="shared" si="73"/>
        <v>Ingenieurbiologische Massnahmen</v>
      </c>
      <c r="AC274" s="244" t="str">
        <f t="shared" si="74"/>
        <v/>
      </c>
      <c r="AD274" s="244" t="str">
        <f t="shared" si="75"/>
        <v/>
      </c>
      <c r="AE274" s="143" t="str">
        <f t="shared" si="76"/>
        <v/>
      </c>
      <c r="AF274" s="139" t="str">
        <f t="shared" si="77"/>
        <v/>
      </c>
      <c r="AG274" s="140" t="str">
        <f t="shared" si="78"/>
        <v/>
      </c>
      <c r="AH274" s="140" t="str">
        <f t="shared" si="80"/>
        <v/>
      </c>
      <c r="AI274" s="140" t="str">
        <f t="shared" si="79"/>
        <v/>
      </c>
      <c r="AJ274" s="474"/>
      <c r="AK274" s="756"/>
      <c r="AL274" s="751"/>
      <c r="AM274" s="419" t="e">
        <f t="shared" si="86"/>
        <v>#REF!</v>
      </c>
      <c r="AN274" s="419"/>
      <c r="AO274" s="419"/>
      <c r="AP274" s="419"/>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row>
    <row r="275" spans="1:88" s="227" customFormat="1" ht="13.8" hidden="1">
      <c r="A275" s="221" t="b">
        <f t="shared" si="84"/>
        <v>0</v>
      </c>
      <c r="B275" s="221" t="str">
        <f t="shared" si="82"/>
        <v/>
      </c>
      <c r="C275" s="227" t="str">
        <f>IF(ISNA(LEN(VLOOKUP(H275,B9:B468,1,FALSE)) &gt; 0),"",LEN(VLOOKUP(H275,B9:B468,1,FALSE)) &gt; 0)</f>
        <v/>
      </c>
      <c r="D275" s="227" t="str">
        <f t="shared" si="83"/>
        <v/>
      </c>
      <c r="E275" s="227" t="b">
        <f>IF(ISNA(VLOOKUP(H275,D9:D468,1,FALSE)=H275),FALSE,TRUE)</f>
        <v>0</v>
      </c>
      <c r="F275" s="221">
        <f t="shared" si="85"/>
        <v>0</v>
      </c>
      <c r="G275" s="418"/>
      <c r="H275" s="631" t="s">
        <v>275</v>
      </c>
      <c r="I275" s="603" t="str">
        <f>VLOOKUP(H275,LNG_EBKP!$S$11:$U$733,2)</f>
        <v>Pflegemassnahme bis Übergabe</v>
      </c>
      <c r="J275" s="602" t="str">
        <f>VLOOKUP(H275,LNG_EBKP!$S$11:$U$733,3)</f>
        <v>Grünflächenpflege und Erstellungspflege</v>
      </c>
      <c r="K275" s="344"/>
      <c r="L275" s="344"/>
      <c r="M275" s="345"/>
      <c r="N275" s="546"/>
      <c r="O275" s="527">
        <v>30</v>
      </c>
      <c r="P275" s="726" t="str">
        <f t="shared" si="81"/>
        <v/>
      </c>
      <c r="Q275" s="708"/>
      <c r="R275" s="461"/>
      <c r="S275" s="462"/>
      <c r="T275" s="463"/>
      <c r="U275" s="743"/>
      <c r="V275" s="419" t="e">
        <f>IF(
OR(LEN(R275)&gt;0, LEN(#REF!)&gt;0, LEN(Q275)&gt;0,LEN(S275)&gt;1),
      IF(OR(LEN(M275)=0, LEN(Q275)=0),1,
          IF(OR(AND(LEN(#REF!)&gt;0, LEN(R275)&gt;0 ),LEN(R275)+LEN(#REF!)=0),0,1)
),
0)</f>
        <v>#REF!</v>
      </c>
      <c r="W275" s="419"/>
      <c r="X275" s="419"/>
      <c r="Y275" s="419" t="e">
        <f>IF(OR(LEN(AF275)&gt;0, LEN(#REF!)&gt;1),1, 0)</f>
        <v>#REF!</v>
      </c>
      <c r="Z275" s="419"/>
      <c r="AA275" s="426" t="str">
        <f t="shared" si="72"/>
        <v>I0</v>
      </c>
      <c r="AB275" s="427" t="str">
        <f t="shared" si="73"/>
        <v>Pflegemassnahme bis Übergabe</v>
      </c>
      <c r="AC275" s="244" t="str">
        <f t="shared" si="74"/>
        <v/>
      </c>
      <c r="AD275" s="244" t="str">
        <f t="shared" si="75"/>
        <v/>
      </c>
      <c r="AE275" s="143" t="str">
        <f t="shared" si="76"/>
        <v/>
      </c>
      <c r="AF275" s="139" t="str">
        <f t="shared" si="77"/>
        <v/>
      </c>
      <c r="AG275" s="140" t="str">
        <f t="shared" si="78"/>
        <v/>
      </c>
      <c r="AH275" s="140" t="str">
        <f t="shared" si="80"/>
        <v/>
      </c>
      <c r="AI275" s="140" t="str">
        <f t="shared" si="79"/>
        <v/>
      </c>
      <c r="AJ275" s="474"/>
      <c r="AK275" s="756"/>
      <c r="AL275" s="751"/>
      <c r="AM275" s="419" t="e">
        <f t="shared" si="86"/>
        <v>#REF!</v>
      </c>
      <c r="AN275" s="419"/>
      <c r="AO275" s="419"/>
      <c r="AP275" s="419"/>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row>
    <row r="276" spans="1:88" s="227" customFormat="1" ht="13.8" hidden="1">
      <c r="A276" s="221" t="b">
        <f t="shared" si="84"/>
        <v>0</v>
      </c>
      <c r="B276" s="221" t="str">
        <f t="shared" si="82"/>
        <v/>
      </c>
      <c r="C276" s="227" t="str">
        <f>IF(ISNA(LEN(VLOOKUP(H276,B9:B468,1,FALSE)) &gt; 0),"",LEN(VLOOKUP(H276,B9:B468,1,FALSE)) &gt; 0)</f>
        <v/>
      </c>
      <c r="D276" s="227" t="str">
        <f t="shared" si="83"/>
        <v/>
      </c>
      <c r="E276" s="227" t="b">
        <f>IF(ISNA(VLOOKUP(H276,D9:D468,1,FALSE)=H276),FALSE,TRUE)</f>
        <v>0</v>
      </c>
      <c r="F276" s="221">
        <f t="shared" si="85"/>
        <v>0</v>
      </c>
      <c r="G276" s="418"/>
      <c r="H276" s="632" t="s">
        <v>276</v>
      </c>
      <c r="I276" s="601" t="str">
        <f>VLOOKUP(H276,LNG_EBKP!$S$11:$U$733,2)</f>
        <v>Hartfläche</v>
      </c>
      <c r="J276" s="602" t="str">
        <f>VLOOKUP(H276,LNG_EBKP!$S$11:$U$733,3)</f>
        <v>Hartflächen für Strassen, Wege, Plätze</v>
      </c>
      <c r="K276" s="344"/>
      <c r="L276" s="344"/>
      <c r="M276" s="345"/>
      <c r="N276" s="546"/>
      <c r="O276" s="527">
        <v>30</v>
      </c>
      <c r="P276" s="726" t="str">
        <f t="shared" si="81"/>
        <v/>
      </c>
      <c r="Q276" s="708"/>
      <c r="R276" s="461"/>
      <c r="S276" s="462"/>
      <c r="T276" s="463"/>
      <c r="U276" s="743"/>
      <c r="V276" s="419" t="e">
        <f>IF(
OR(LEN(R276)&gt;0, LEN(#REF!)&gt;0, LEN(Q276)&gt;0,LEN(S276)&gt;1),
      IF(OR(LEN(M276)=0, LEN(Q276)=0),1,
          IF(OR(AND(LEN(#REF!)&gt;0, LEN(R276)&gt;0 ),LEN(R276)+LEN(#REF!)=0),0,1)
),
0)</f>
        <v>#REF!</v>
      </c>
      <c r="W276" s="419"/>
      <c r="X276" s="419"/>
      <c r="Y276" s="419" t="e">
        <f>IF(OR(LEN(AF276)&gt;0, LEN(#REF!)&gt;1),1, 0)</f>
        <v>#REF!</v>
      </c>
      <c r="Z276" s="419"/>
      <c r="AA276" s="426" t="str">
        <f t="shared" si="72"/>
        <v>I0</v>
      </c>
      <c r="AB276" s="427" t="str">
        <f t="shared" si="73"/>
        <v>Hartfläche</v>
      </c>
      <c r="AC276" s="244" t="str">
        <f t="shared" si="74"/>
        <v/>
      </c>
      <c r="AD276" s="244" t="str">
        <f t="shared" si="75"/>
        <v/>
      </c>
      <c r="AE276" s="143" t="str">
        <f t="shared" si="76"/>
        <v/>
      </c>
      <c r="AF276" s="139" t="str">
        <f t="shared" si="77"/>
        <v/>
      </c>
      <c r="AG276" s="140" t="str">
        <f t="shared" si="78"/>
        <v/>
      </c>
      <c r="AH276" s="140" t="str">
        <f t="shared" si="80"/>
        <v/>
      </c>
      <c r="AI276" s="140" t="str">
        <f t="shared" si="79"/>
        <v/>
      </c>
      <c r="AJ276" s="474"/>
      <c r="AK276" s="756"/>
      <c r="AL276" s="751"/>
      <c r="AM276" s="419" t="e">
        <f t="shared" si="86"/>
        <v>#REF!</v>
      </c>
      <c r="AN276" s="419"/>
      <c r="AO276" s="419"/>
      <c r="AP276" s="419"/>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row>
    <row r="277" spans="1:88" s="227" customFormat="1" ht="41.4" hidden="1">
      <c r="A277" s="221" t="b">
        <f t="shared" si="84"/>
        <v>0</v>
      </c>
      <c r="B277" s="221" t="str">
        <f t="shared" si="82"/>
        <v/>
      </c>
      <c r="C277" s="227" t="str">
        <f>IF(ISNA(LEN(VLOOKUP(H277,B9:B468,1,FALSE)) &gt; 0),"",LEN(VLOOKUP(H277,B9:B468,1,FALSE)) &gt; 0)</f>
        <v/>
      </c>
      <c r="D277" s="227" t="str">
        <f t="shared" si="83"/>
        <v/>
      </c>
      <c r="E277" s="227" t="b">
        <f>IF(ISNA(VLOOKUP(H277,D9:D468,1,FALSE)=H277),FALSE,TRUE)</f>
        <v>0</v>
      </c>
      <c r="F277" s="221">
        <f t="shared" si="85"/>
        <v>0</v>
      </c>
      <c r="G277" s="418"/>
      <c r="H277" s="631" t="s">
        <v>277</v>
      </c>
      <c r="I277" s="603" t="str">
        <f>VLOOKUP(H277,LNG_EBKP!$S$11:$U$733,2)</f>
        <v>Fundations-, Tragschicht</v>
      </c>
      <c r="J277" s="602" t="str">
        <f>VLOOKUP(H277,LNG_EBKP!$S$11:$U$733,3)</f>
        <v>Gebundene und ungebundene Fundations- und Tragschichten, einschliesslich Rohplanie und Trennlagen</v>
      </c>
      <c r="K277" s="344"/>
      <c r="L277" s="344"/>
      <c r="M277" s="345"/>
      <c r="N277" s="546"/>
      <c r="O277" s="527">
        <v>30</v>
      </c>
      <c r="P277" s="726" t="str">
        <f t="shared" si="81"/>
        <v/>
      </c>
      <c r="Q277" s="708"/>
      <c r="R277" s="461"/>
      <c r="S277" s="462"/>
      <c r="T277" s="463"/>
      <c r="U277" s="743"/>
      <c r="V277" s="419" t="e">
        <f>IF(
OR(LEN(R277)&gt;0, LEN(#REF!)&gt;0, LEN(Q277)&gt;0,LEN(S277)&gt;1),
      IF(OR(LEN(M277)=0, LEN(Q277)=0),1,
          IF(OR(AND(LEN(#REF!)&gt;0, LEN(R277)&gt;0 ),LEN(R277)+LEN(#REF!)=0),0,1)
),
0)</f>
        <v>#REF!</v>
      </c>
      <c r="W277" s="419"/>
      <c r="X277" s="419"/>
      <c r="Y277" s="419" t="e">
        <f>IF(OR(LEN(AF277)&gt;0, LEN(#REF!)&gt;1),1, 0)</f>
        <v>#REF!</v>
      </c>
      <c r="Z277" s="419"/>
      <c r="AA277" s="426" t="str">
        <f t="shared" si="72"/>
        <v>I0</v>
      </c>
      <c r="AB277" s="427" t="str">
        <f t="shared" si="73"/>
        <v>Fundations-, Tragschicht</v>
      </c>
      <c r="AC277" s="244" t="str">
        <f t="shared" si="74"/>
        <v/>
      </c>
      <c r="AD277" s="244" t="str">
        <f t="shared" si="75"/>
        <v/>
      </c>
      <c r="AE277" s="143" t="str">
        <f t="shared" si="76"/>
        <v/>
      </c>
      <c r="AF277" s="139" t="str">
        <f t="shared" si="77"/>
        <v/>
      </c>
      <c r="AG277" s="140" t="str">
        <f t="shared" si="78"/>
        <v/>
      </c>
      <c r="AH277" s="140" t="str">
        <f t="shared" si="80"/>
        <v/>
      </c>
      <c r="AI277" s="140" t="str">
        <f t="shared" si="79"/>
        <v/>
      </c>
      <c r="AJ277" s="474"/>
      <c r="AK277" s="756"/>
      <c r="AL277" s="751"/>
      <c r="AM277" s="419" t="e">
        <f t="shared" si="86"/>
        <v>#REF!</v>
      </c>
      <c r="AN277" s="419"/>
      <c r="AO277" s="419"/>
      <c r="AP277" s="419"/>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row>
    <row r="278" spans="1:88" s="221" customFormat="1" ht="13.8" hidden="1">
      <c r="A278" s="221" t="b">
        <f t="shared" si="84"/>
        <v>0</v>
      </c>
      <c r="B278" s="221" t="str">
        <f t="shared" si="82"/>
        <v/>
      </c>
      <c r="C278" s="221" t="str">
        <f>IF(ISNA(LEN(VLOOKUP(H278,B9:B468,1,FALSE)) &gt; 0),"",LEN(VLOOKUP(H278,B9:B468,1,FALSE)) &gt; 0)</f>
        <v/>
      </c>
      <c r="D278" s="221" t="str">
        <f t="shared" si="83"/>
        <v/>
      </c>
      <c r="E278" s="221" t="b">
        <f>IF(ISNA(VLOOKUP(H278,D9:D468,1,FALSE)=H278),FALSE,TRUE)</f>
        <v>0</v>
      </c>
      <c r="F278" s="221">
        <f t="shared" si="85"/>
        <v>0</v>
      </c>
      <c r="G278" s="418"/>
      <c r="H278" s="631" t="s">
        <v>278</v>
      </c>
      <c r="I278" s="603" t="str">
        <f>VLOOKUP(H278,LNG_EBKP!$S$11:$U$733,2)</f>
        <v>Einfassung, Abschluss Hartfläche</v>
      </c>
      <c r="J278" s="602" t="str">
        <f>VLOOKUP(H278,LNG_EBKP!$S$11:$U$733,3)</f>
        <v>Abschlüsse zur Abgrenzung von Belägen</v>
      </c>
      <c r="K278" s="344"/>
      <c r="L278" s="344"/>
      <c r="M278" s="345"/>
      <c r="N278" s="546"/>
      <c r="O278" s="525">
        <v>30</v>
      </c>
      <c r="P278" s="727" t="str">
        <f t="shared" si="81"/>
        <v/>
      </c>
      <c r="Q278" s="709"/>
      <c r="R278" s="461"/>
      <c r="S278" s="462"/>
      <c r="T278" s="463"/>
      <c r="U278" s="743"/>
      <c r="V278" s="419" t="e">
        <f>IF(
OR(LEN(R278)&gt;0, LEN(#REF!)&gt;0, LEN(Q278)&gt;0,LEN(S278)&gt;1),
      IF(OR(LEN(M278)=0, LEN(Q278)=0),1,
          IF(OR(AND(LEN(#REF!)&gt;0, LEN(R278)&gt;0 ),LEN(R278)+LEN(#REF!)=0),0,1)
),
0)</f>
        <v>#REF!</v>
      </c>
      <c r="W278" s="419"/>
      <c r="X278" s="419"/>
      <c r="Y278" s="419" t="e">
        <f>IF(OR(LEN(AF278)&gt;0, LEN(#REF!)&gt;1),1, 0)</f>
        <v>#REF!</v>
      </c>
      <c r="Z278" s="419"/>
      <c r="AA278" s="426" t="str">
        <f t="shared" si="72"/>
        <v>I0</v>
      </c>
      <c r="AB278" s="427" t="str">
        <f t="shared" si="73"/>
        <v>Einfassung, Abschluss Hartfläche</v>
      </c>
      <c r="AC278" s="244" t="str">
        <f t="shared" si="74"/>
        <v/>
      </c>
      <c r="AD278" s="244" t="str">
        <f t="shared" si="75"/>
        <v/>
      </c>
      <c r="AE278" s="143" t="str">
        <f t="shared" si="76"/>
        <v/>
      </c>
      <c r="AF278" s="139" t="str">
        <f t="shared" si="77"/>
        <v/>
      </c>
      <c r="AG278" s="140" t="str">
        <f t="shared" si="78"/>
        <v/>
      </c>
      <c r="AH278" s="140" t="str">
        <f t="shared" si="80"/>
        <v/>
      </c>
      <c r="AI278" s="140" t="str">
        <f t="shared" si="79"/>
        <v/>
      </c>
      <c r="AJ278" s="474"/>
      <c r="AK278" s="756"/>
      <c r="AL278" s="751"/>
      <c r="AM278" s="419" t="e">
        <f t="shared" si="86"/>
        <v>#REF!</v>
      </c>
      <c r="AN278" s="419"/>
      <c r="AO278" s="419"/>
      <c r="AP278" s="419"/>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row>
    <row r="279" spans="1:88" s="227" customFormat="1" ht="13.8" hidden="1">
      <c r="A279" s="221" t="b">
        <f t="shared" si="84"/>
        <v>0</v>
      </c>
      <c r="B279" s="221" t="str">
        <f t="shared" si="82"/>
        <v/>
      </c>
      <c r="C279" s="227" t="str">
        <f>IF(ISNA(LEN(VLOOKUP(H279,B9:B468,1,FALSE)) &gt; 0),"",LEN(VLOOKUP(H279,B9:B468,1,FALSE)) &gt; 0)</f>
        <v/>
      </c>
      <c r="D279" s="227" t="str">
        <f t="shared" si="83"/>
        <v/>
      </c>
      <c r="E279" s="227" t="b">
        <f>IF(ISNA(VLOOKUP(H279,D9:D468,1,FALSE)=H279),FALSE,TRUE)</f>
        <v>0</v>
      </c>
      <c r="F279" s="221">
        <f t="shared" si="85"/>
        <v>0</v>
      </c>
      <c r="G279" s="418"/>
      <c r="H279" s="631" t="s">
        <v>279</v>
      </c>
      <c r="I279" s="603" t="str">
        <f>VLOOKUP(H279,LNG_EBKP!$S$11:$U$733,2)</f>
        <v>Deckschicht</v>
      </c>
      <c r="J279" s="602" t="str">
        <f>VLOOKUP(H279,LNG_EBKP!$S$11:$U$733,3)</f>
        <v>Gebundene und ungebundene Deckschicht</v>
      </c>
      <c r="K279" s="344"/>
      <c r="L279" s="344"/>
      <c r="M279" s="345"/>
      <c r="N279" s="546"/>
      <c r="O279" s="527">
        <v>30</v>
      </c>
      <c r="P279" s="726" t="str">
        <f t="shared" si="81"/>
        <v/>
      </c>
      <c r="Q279" s="708"/>
      <c r="R279" s="461"/>
      <c r="S279" s="462"/>
      <c r="T279" s="463"/>
      <c r="U279" s="743"/>
      <c r="V279" s="419" t="e">
        <f>IF(
OR(LEN(R279)&gt;0, LEN(#REF!)&gt;0, LEN(Q279)&gt;0,LEN(S279)&gt;1),
      IF(OR(LEN(M279)=0, LEN(Q279)=0),1,
          IF(OR(AND(LEN(#REF!)&gt;0, LEN(R279)&gt;0 ),LEN(R279)+LEN(#REF!)=0),0,1)
),
0)</f>
        <v>#REF!</v>
      </c>
      <c r="W279" s="419"/>
      <c r="X279" s="419"/>
      <c r="Y279" s="419" t="e">
        <f>IF(OR(LEN(AF279)&gt;0, LEN(#REF!)&gt;1),1, 0)</f>
        <v>#REF!</v>
      </c>
      <c r="Z279" s="419"/>
      <c r="AA279" s="426" t="str">
        <f t="shared" si="72"/>
        <v>I0</v>
      </c>
      <c r="AB279" s="427" t="str">
        <f t="shared" si="73"/>
        <v>Deckschicht</v>
      </c>
      <c r="AC279" s="244" t="str">
        <f t="shared" si="74"/>
        <v/>
      </c>
      <c r="AD279" s="244" t="str">
        <f t="shared" si="75"/>
        <v/>
      </c>
      <c r="AE279" s="143" t="str">
        <f t="shared" si="76"/>
        <v/>
      </c>
      <c r="AF279" s="139" t="str">
        <f t="shared" si="77"/>
        <v/>
      </c>
      <c r="AG279" s="140" t="str">
        <f t="shared" si="78"/>
        <v/>
      </c>
      <c r="AH279" s="140" t="str">
        <f t="shared" si="80"/>
        <v/>
      </c>
      <c r="AI279" s="140" t="str">
        <f t="shared" si="79"/>
        <v/>
      </c>
      <c r="AJ279" s="474"/>
      <c r="AK279" s="756"/>
      <c r="AL279" s="751"/>
      <c r="AM279" s="419" t="e">
        <f t="shared" si="86"/>
        <v>#REF!</v>
      </c>
      <c r="AN279" s="419"/>
      <c r="AO279" s="419"/>
      <c r="AP279" s="419"/>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row>
    <row r="280" spans="1:88" s="227" customFormat="1" ht="27.6" hidden="1">
      <c r="A280" s="221" t="b">
        <f t="shared" si="84"/>
        <v>0</v>
      </c>
      <c r="B280" s="221" t="str">
        <f t="shared" si="82"/>
        <v/>
      </c>
      <c r="C280" s="227" t="str">
        <f>IF(ISNA(LEN(VLOOKUP(H280,B9:B468,1,FALSE)) &gt; 0),"",LEN(VLOOKUP(H280,B9:B468,1,FALSE)) &gt; 0)</f>
        <v/>
      </c>
      <c r="D280" s="227" t="str">
        <f t="shared" si="83"/>
        <v/>
      </c>
      <c r="E280" s="227" t="b">
        <f>IF(ISNA(VLOOKUP(H280,D9:D468,1,FALSE)=H280),FALSE,TRUE)</f>
        <v>0</v>
      </c>
      <c r="F280" s="221">
        <f t="shared" si="85"/>
        <v>0</v>
      </c>
      <c r="G280" s="418"/>
      <c r="H280" s="631" t="s">
        <v>280</v>
      </c>
      <c r="I280" s="603" t="str">
        <f>VLOOKUP(H280,LNG_EBKP!$S$11:$U$733,2)</f>
        <v>Bodenmarkierung</v>
      </c>
      <c r="J280" s="602" t="str">
        <f>VLOOKUP(H280,LNG_EBKP!$S$11:$U$733,3)</f>
        <v>Zusätzliche Markierungen auf Boden mit Farbanstrichen, Nägeln, Kaltplastik und dgl.</v>
      </c>
      <c r="K280" s="344"/>
      <c r="L280" s="344"/>
      <c r="M280" s="345"/>
      <c r="N280" s="546"/>
      <c r="O280" s="527">
        <v>30</v>
      </c>
      <c r="P280" s="726" t="str">
        <f t="shared" si="81"/>
        <v/>
      </c>
      <c r="Q280" s="708"/>
      <c r="R280" s="461"/>
      <c r="S280" s="462"/>
      <c r="T280" s="463"/>
      <c r="U280" s="743"/>
      <c r="V280" s="419" t="e">
        <f>IF(
OR(LEN(R280)&gt;0, LEN(#REF!)&gt;0, LEN(Q280)&gt;0,LEN(S280)&gt;1),
      IF(OR(LEN(M280)=0, LEN(Q280)=0),1,
          IF(OR(AND(LEN(#REF!)&gt;0, LEN(R280)&gt;0 ),LEN(R280)+LEN(#REF!)=0),0,1)
),
0)</f>
        <v>#REF!</v>
      </c>
      <c r="W280" s="419"/>
      <c r="X280" s="419"/>
      <c r="Y280" s="419" t="e">
        <f>IF(OR(LEN(AF280)&gt;0, LEN(#REF!)&gt;1),1, 0)</f>
        <v>#REF!</v>
      </c>
      <c r="Z280" s="419"/>
      <c r="AA280" s="426" t="str">
        <f t="shared" si="72"/>
        <v>I0</v>
      </c>
      <c r="AB280" s="427" t="str">
        <f t="shared" si="73"/>
        <v>Bodenmarkierung</v>
      </c>
      <c r="AC280" s="244" t="str">
        <f t="shared" si="74"/>
        <v/>
      </c>
      <c r="AD280" s="244" t="str">
        <f t="shared" si="75"/>
        <v/>
      </c>
      <c r="AE280" s="143" t="str">
        <f t="shared" si="76"/>
        <v/>
      </c>
      <c r="AF280" s="139" t="str">
        <f t="shared" si="77"/>
        <v/>
      </c>
      <c r="AG280" s="140" t="str">
        <f t="shared" si="78"/>
        <v/>
      </c>
      <c r="AH280" s="140" t="str">
        <f t="shared" si="80"/>
        <v/>
      </c>
      <c r="AI280" s="140" t="str">
        <f t="shared" si="79"/>
        <v/>
      </c>
      <c r="AJ280" s="474"/>
      <c r="AK280" s="756"/>
      <c r="AL280" s="751"/>
      <c r="AM280" s="419" t="e">
        <f t="shared" si="86"/>
        <v>#REF!</v>
      </c>
      <c r="AN280" s="419"/>
      <c r="AO280" s="419"/>
      <c r="AP280" s="419"/>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row>
    <row r="281" spans="1:88" s="221" customFormat="1" ht="13.8" hidden="1">
      <c r="A281" s="221" t="b">
        <f t="shared" si="84"/>
        <v>0</v>
      </c>
      <c r="B281" s="221" t="str">
        <f t="shared" si="82"/>
        <v/>
      </c>
      <c r="C281" s="221" t="str">
        <f>IF(ISNA(LEN(VLOOKUP(H281,B9:B468,1,FALSE)) &gt; 0),"",LEN(VLOOKUP(H281,B9:B468,1,FALSE)) &gt; 0)</f>
        <v/>
      </c>
      <c r="D281" s="221" t="str">
        <f t="shared" si="83"/>
        <v/>
      </c>
      <c r="E281" s="221" t="b">
        <f>IF(ISNA(VLOOKUP(H281,D9:D468,1,FALSE)=H281),FALSE,TRUE)</f>
        <v>0</v>
      </c>
      <c r="F281" s="221">
        <f t="shared" si="85"/>
        <v>0</v>
      </c>
      <c r="G281" s="418"/>
      <c r="H281" s="632" t="s">
        <v>281</v>
      </c>
      <c r="I281" s="601" t="str">
        <f>VLOOKUP(H281,LNG_EBKP!$S$11:$U$733,2)</f>
        <v>Technik Umgebung</v>
      </c>
      <c r="J281" s="602" t="str">
        <f>VLOOKUP(H281,LNG_EBKP!$S$11:$U$733,3)</f>
        <v>Technische Anlagen in der Umgebung</v>
      </c>
      <c r="K281" s="344"/>
      <c r="L281" s="344"/>
      <c r="M281" s="345"/>
      <c r="N281" s="546"/>
      <c r="O281" s="526">
        <v>30</v>
      </c>
      <c r="P281" s="727" t="str">
        <f t="shared" si="81"/>
        <v/>
      </c>
      <c r="Q281" s="709"/>
      <c r="R281" s="461"/>
      <c r="S281" s="462"/>
      <c r="T281" s="463"/>
      <c r="U281" s="743"/>
      <c r="V281" s="419" t="e">
        <f>IF(
OR(LEN(R281)&gt;0, LEN(#REF!)&gt;0, LEN(Q281)&gt;0,LEN(S281)&gt;1),
      IF(OR(LEN(M281)=0, LEN(Q281)=0),1,
          IF(OR(AND(LEN(#REF!)&gt;0, LEN(R281)&gt;0 ),LEN(R281)+LEN(#REF!)=0),0,1)
),
0)</f>
        <v>#REF!</v>
      </c>
      <c r="W281" s="419"/>
      <c r="X281" s="419"/>
      <c r="Y281" s="419" t="e">
        <f>IF(OR(LEN(AF281)&gt;0, LEN(#REF!)&gt;1),1, 0)</f>
        <v>#REF!</v>
      </c>
      <c r="Z281" s="419"/>
      <c r="AA281" s="426" t="str">
        <f t="shared" si="72"/>
        <v>I0</v>
      </c>
      <c r="AB281" s="427" t="str">
        <f t="shared" si="73"/>
        <v>Technik Umgebung</v>
      </c>
      <c r="AC281" s="244" t="str">
        <f t="shared" si="74"/>
        <v/>
      </c>
      <c r="AD281" s="244" t="str">
        <f t="shared" si="75"/>
        <v/>
      </c>
      <c r="AE281" s="143" t="str">
        <f t="shared" si="76"/>
        <v/>
      </c>
      <c r="AF281" s="139" t="str">
        <f t="shared" si="77"/>
        <v/>
      </c>
      <c r="AG281" s="140" t="str">
        <f t="shared" si="78"/>
        <v/>
      </c>
      <c r="AH281" s="140" t="str">
        <f t="shared" si="80"/>
        <v/>
      </c>
      <c r="AI281" s="140" t="str">
        <f t="shared" si="79"/>
        <v/>
      </c>
      <c r="AJ281" s="474"/>
      <c r="AK281" s="756"/>
      <c r="AL281" s="751"/>
      <c r="AM281" s="419" t="e">
        <f t="shared" si="86"/>
        <v>#REF!</v>
      </c>
      <c r="AN281" s="419"/>
      <c r="AO281" s="419"/>
      <c r="AP281" s="419"/>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row>
    <row r="282" spans="1:88" s="221" customFormat="1" ht="55.2" hidden="1">
      <c r="A282" s="221" t="b">
        <f t="shared" si="84"/>
        <v>0</v>
      </c>
      <c r="B282" s="221" t="str">
        <f t="shared" si="82"/>
        <v/>
      </c>
      <c r="C282" s="221" t="str">
        <f>IF(ISNA(LEN(VLOOKUP(H282,B9:B468,1,FALSE)) &gt; 0),"",LEN(VLOOKUP(H282,B9:B468,1,FALSE)) &gt; 0)</f>
        <v/>
      </c>
      <c r="D282" s="221" t="str">
        <f t="shared" si="83"/>
        <v/>
      </c>
      <c r="E282" s="221" t="b">
        <f>IF(ISNA(VLOOKUP(H282,D9:D468,1,FALSE)=H282),FALSE,TRUE)</f>
        <v>0</v>
      </c>
      <c r="F282" s="221">
        <f t="shared" si="85"/>
        <v>0</v>
      </c>
      <c r="G282" s="418"/>
      <c r="H282" s="631" t="s">
        <v>282</v>
      </c>
      <c r="I282" s="603" t="str">
        <f>VLOOKUP(H282,LNG_EBKP!$S$11:$U$733,2)</f>
        <v>Elektroanlage Starkstrom für Umgebung</v>
      </c>
      <c r="J282" s="602" t="str">
        <f>VLOOKUP(H282,LNG_EBKP!$S$11:$U$733,3)</f>
        <v>Zuleitungen, Schaltgerätekombinationen (SGK), Starkstrom- und Beleuchtungsinstallationen, Starkstromapparate, Aussenleuchten, Medienpunkte und dgl.</v>
      </c>
      <c r="K282" s="344"/>
      <c r="L282" s="344"/>
      <c r="M282" s="345"/>
      <c r="N282" s="546"/>
      <c r="O282" s="525">
        <v>30</v>
      </c>
      <c r="P282" s="727" t="str">
        <f t="shared" si="81"/>
        <v/>
      </c>
      <c r="Q282" s="709"/>
      <c r="R282" s="461"/>
      <c r="S282" s="462"/>
      <c r="T282" s="463"/>
      <c r="U282" s="743"/>
      <c r="V282" s="419" t="e">
        <f>IF(
OR(LEN(R282)&gt;0, LEN(#REF!)&gt;0, LEN(Q282)&gt;0,LEN(S282)&gt;1),
      IF(OR(LEN(M282)=0, LEN(Q282)=0),1,
          IF(OR(AND(LEN(#REF!)&gt;0, LEN(R282)&gt;0 ),LEN(R282)+LEN(#REF!)=0),0,1)
),
0)</f>
        <v>#REF!</v>
      </c>
      <c r="W282" s="419"/>
      <c r="X282" s="419"/>
      <c r="Y282" s="419" t="e">
        <f>IF(OR(LEN(AF282)&gt;0, LEN(#REF!)&gt;1),1, 0)</f>
        <v>#REF!</v>
      </c>
      <c r="Z282" s="419"/>
      <c r="AA282" s="426" t="str">
        <f t="shared" si="72"/>
        <v>I0</v>
      </c>
      <c r="AB282" s="427" t="str">
        <f t="shared" si="73"/>
        <v>Elektroanlage Starkstrom für Umgebung</v>
      </c>
      <c r="AC282" s="244" t="str">
        <f t="shared" si="74"/>
        <v/>
      </c>
      <c r="AD282" s="244" t="str">
        <f t="shared" si="75"/>
        <v/>
      </c>
      <c r="AE282" s="143" t="str">
        <f t="shared" si="76"/>
        <v/>
      </c>
      <c r="AF282" s="139" t="str">
        <f t="shared" si="77"/>
        <v/>
      </c>
      <c r="AG282" s="140" t="str">
        <f t="shared" si="78"/>
        <v/>
      </c>
      <c r="AH282" s="140" t="str">
        <f t="shared" si="80"/>
        <v/>
      </c>
      <c r="AI282" s="140" t="str">
        <f t="shared" si="79"/>
        <v/>
      </c>
      <c r="AJ282" s="474"/>
      <c r="AK282" s="756"/>
      <c r="AL282" s="751"/>
      <c r="AM282" s="419" t="e">
        <f t="shared" si="86"/>
        <v>#REF!</v>
      </c>
      <c r="AN282" s="419"/>
      <c r="AO282" s="419"/>
      <c r="AP282" s="419"/>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row>
    <row r="283" spans="1:88" s="227" customFormat="1" ht="27.6" hidden="1">
      <c r="A283" s="221" t="b">
        <f t="shared" si="84"/>
        <v>0</v>
      </c>
      <c r="B283" s="221" t="str">
        <f t="shared" si="82"/>
        <v/>
      </c>
      <c r="C283" s="227" t="str">
        <f>IF(ISNA(LEN(VLOOKUP(H283,B9:B468,1,FALSE)) &gt; 0),"",LEN(VLOOKUP(H283,B9:B468,1,FALSE)) &gt; 0)</f>
        <v/>
      </c>
      <c r="D283" s="227" t="str">
        <f t="shared" si="83"/>
        <v/>
      </c>
      <c r="E283" s="227" t="b">
        <f>IF(ISNA(VLOOKUP(H283,D9:D468,1,FALSE)=H283),FALSE,TRUE)</f>
        <v>0</v>
      </c>
      <c r="F283" s="221">
        <f t="shared" si="85"/>
        <v>0</v>
      </c>
      <c r="G283" s="418"/>
      <c r="H283" s="631" t="s">
        <v>283</v>
      </c>
      <c r="I283" s="603" t="str">
        <f>VLOOKUP(H283,LNG_EBKP!$S$11:$U$733,2)</f>
        <v>Elektroanlage Schwachstrom für Umgebung</v>
      </c>
      <c r="J283" s="602" t="str">
        <f>VLOOKUP(H283,LNG_EBKP!$S$11:$U$733,3)</f>
        <v>Automations-, Leit- und Kommunikationssysteme, WLAN-Infrastruktur und dgl.</v>
      </c>
      <c r="K283" s="344"/>
      <c r="L283" s="344"/>
      <c r="M283" s="345"/>
      <c r="N283" s="546"/>
      <c r="O283" s="527">
        <v>30</v>
      </c>
      <c r="P283" s="726" t="str">
        <f t="shared" si="81"/>
        <v/>
      </c>
      <c r="Q283" s="708"/>
      <c r="R283" s="461"/>
      <c r="S283" s="462"/>
      <c r="T283" s="463"/>
      <c r="U283" s="743"/>
      <c r="V283" s="419" t="e">
        <f>IF(
OR(LEN(R283)&gt;0, LEN(#REF!)&gt;0, LEN(Q283)&gt;0,LEN(S283)&gt;1),
      IF(OR(LEN(M283)=0, LEN(Q283)=0),1,
          IF(OR(AND(LEN(#REF!)&gt;0, LEN(R283)&gt;0 ),LEN(R283)+LEN(#REF!)=0),0,1)
),
0)</f>
        <v>#REF!</v>
      </c>
      <c r="W283" s="419"/>
      <c r="X283" s="419"/>
      <c r="Y283" s="419" t="e">
        <f>IF(OR(LEN(AF283)&gt;0, LEN(#REF!)&gt;1),1, 0)</f>
        <v>#REF!</v>
      </c>
      <c r="Z283" s="419"/>
      <c r="AA283" s="426" t="str">
        <f t="shared" si="72"/>
        <v>I0</v>
      </c>
      <c r="AB283" s="427" t="str">
        <f t="shared" si="73"/>
        <v>Elektroanlage Schwachstrom für Umgebung</v>
      </c>
      <c r="AC283" s="244" t="str">
        <f t="shared" si="74"/>
        <v/>
      </c>
      <c r="AD283" s="244" t="str">
        <f t="shared" si="75"/>
        <v/>
      </c>
      <c r="AE283" s="143" t="str">
        <f t="shared" si="76"/>
        <v/>
      </c>
      <c r="AF283" s="139" t="str">
        <f t="shared" si="77"/>
        <v/>
      </c>
      <c r="AG283" s="140" t="str">
        <f t="shared" si="78"/>
        <v/>
      </c>
      <c r="AH283" s="140" t="str">
        <f t="shared" si="80"/>
        <v/>
      </c>
      <c r="AI283" s="140" t="str">
        <f t="shared" si="79"/>
        <v/>
      </c>
      <c r="AJ283" s="474"/>
      <c r="AK283" s="756"/>
      <c r="AL283" s="751"/>
      <c r="AM283" s="419" t="e">
        <f t="shared" si="86"/>
        <v>#REF!</v>
      </c>
      <c r="AN283" s="419"/>
      <c r="AO283" s="419"/>
      <c r="AP283" s="419"/>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row>
    <row r="284" spans="1:88" s="227" customFormat="1" ht="41.4" hidden="1">
      <c r="A284" s="221" t="b">
        <f t="shared" si="84"/>
        <v>0</v>
      </c>
      <c r="B284" s="221" t="str">
        <f t="shared" si="82"/>
        <v/>
      </c>
      <c r="C284" s="227" t="str">
        <f>IF(ISNA(LEN(VLOOKUP(H284,B9:B468,1,FALSE)) &gt; 0),"",LEN(VLOOKUP(H284,B9:B468,1,FALSE)) &gt; 0)</f>
        <v/>
      </c>
      <c r="D284" s="227" t="str">
        <f t="shared" si="83"/>
        <v/>
      </c>
      <c r="E284" s="227" t="b">
        <f>IF(ISNA(VLOOKUP(H284,D9:D468,1,FALSE)=H284),FALSE,TRUE)</f>
        <v>0</v>
      </c>
      <c r="F284" s="221">
        <f t="shared" si="85"/>
        <v>0</v>
      </c>
      <c r="G284" s="418"/>
      <c r="H284" s="631" t="s">
        <v>284</v>
      </c>
      <c r="I284" s="603" t="str">
        <f>VLOOKUP(H284,LNG_EBKP!$S$11:$U$733,2)</f>
        <v>Wärmeanlage für Umgebung</v>
      </c>
      <c r="J284" s="602" t="str">
        <f>VLOOKUP(H284,LNG_EBKP!$S$11:$U$733,3)</f>
        <v>Anlagen zur Lagerung, Erzeugung, Verteilung und Abgabe von Wärme in der Umgebung wie Rasenheizung und dgl.</v>
      </c>
      <c r="K284" s="344"/>
      <c r="L284" s="344"/>
      <c r="M284" s="345"/>
      <c r="N284" s="546"/>
      <c r="O284" s="527">
        <v>30</v>
      </c>
      <c r="P284" s="726" t="str">
        <f t="shared" si="81"/>
        <v/>
      </c>
      <c r="Q284" s="708"/>
      <c r="R284" s="461"/>
      <c r="S284" s="462"/>
      <c r="T284" s="463"/>
      <c r="U284" s="743"/>
      <c r="V284" s="419" t="e">
        <f>IF(
OR(LEN(R284)&gt;0, LEN(#REF!)&gt;0, LEN(Q284)&gt;0,LEN(S284)&gt;1),
      IF(OR(LEN(M284)=0, LEN(Q284)=0),1,
          IF(OR(AND(LEN(#REF!)&gt;0, LEN(R284)&gt;0 ),LEN(R284)+LEN(#REF!)=0),0,1)
),
0)</f>
        <v>#REF!</v>
      </c>
      <c r="W284" s="419"/>
      <c r="X284" s="419"/>
      <c r="Y284" s="419" t="e">
        <f>IF(OR(LEN(AF284)&gt;0, LEN(#REF!)&gt;1),1, 0)</f>
        <v>#REF!</v>
      </c>
      <c r="Z284" s="419"/>
      <c r="AA284" s="426" t="str">
        <f t="shared" si="72"/>
        <v>I0</v>
      </c>
      <c r="AB284" s="427" t="str">
        <f t="shared" si="73"/>
        <v>Wärmeanlage für Umgebung</v>
      </c>
      <c r="AC284" s="244" t="str">
        <f t="shared" si="74"/>
        <v/>
      </c>
      <c r="AD284" s="244" t="str">
        <f t="shared" si="75"/>
        <v/>
      </c>
      <c r="AE284" s="143" t="str">
        <f t="shared" si="76"/>
        <v/>
      </c>
      <c r="AF284" s="139" t="str">
        <f t="shared" si="77"/>
        <v/>
      </c>
      <c r="AG284" s="140" t="str">
        <f t="shared" si="78"/>
        <v/>
      </c>
      <c r="AH284" s="140" t="str">
        <f t="shared" si="80"/>
        <v/>
      </c>
      <c r="AI284" s="140" t="str">
        <f t="shared" si="79"/>
        <v/>
      </c>
      <c r="AJ284" s="474"/>
      <c r="AK284" s="756"/>
      <c r="AL284" s="751"/>
      <c r="AM284" s="419" t="e">
        <f t="shared" si="86"/>
        <v>#REF!</v>
      </c>
      <c r="AN284" s="419"/>
      <c r="AO284" s="419"/>
      <c r="AP284" s="419"/>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row>
    <row r="285" spans="1:88" s="227" customFormat="1" ht="41.4" hidden="1">
      <c r="A285" s="221" t="b">
        <f t="shared" si="84"/>
        <v>0</v>
      </c>
      <c r="B285" s="221" t="str">
        <f t="shared" si="82"/>
        <v/>
      </c>
      <c r="C285" s="227" t="str">
        <f>IF(ISNA(LEN(VLOOKUP(H285,B9:B468,1,FALSE)) &gt; 0),"",LEN(VLOOKUP(H285,B9:B468,1,FALSE)) &gt; 0)</f>
        <v/>
      </c>
      <c r="D285" s="227" t="str">
        <f t="shared" si="83"/>
        <v/>
      </c>
      <c r="E285" s="227" t="b">
        <f>IF(ISNA(VLOOKUP(H285,D9:D468,1,FALSE)=H285),FALSE,TRUE)</f>
        <v>0</v>
      </c>
      <c r="F285" s="221">
        <f t="shared" si="85"/>
        <v>0</v>
      </c>
      <c r="G285" s="418"/>
      <c r="H285" s="631" t="s">
        <v>285</v>
      </c>
      <c r="I285" s="603" t="str">
        <f>VLOOKUP(H285,LNG_EBKP!$S$11:$U$733,2)</f>
        <v>Kälteanlage für Umgebung</v>
      </c>
      <c r="J285" s="602" t="str">
        <f>VLOOKUP(H285,LNG_EBKP!$S$11:$U$733,3)</f>
        <v>Anlagen zur Lagerung, Erzeugung, Verteilung und Abgabe von Kälte in der Umgebung wie Sprühnebelkühlung</v>
      </c>
      <c r="K285" s="344"/>
      <c r="L285" s="344"/>
      <c r="M285" s="345"/>
      <c r="N285" s="546"/>
      <c r="O285" s="527">
        <v>30</v>
      </c>
      <c r="P285" s="726" t="str">
        <f t="shared" si="81"/>
        <v/>
      </c>
      <c r="Q285" s="708"/>
      <c r="R285" s="461"/>
      <c r="S285" s="462"/>
      <c r="T285" s="463"/>
      <c r="U285" s="743"/>
      <c r="V285" s="419" t="e">
        <f>IF(
OR(LEN(R285)&gt;0, LEN(#REF!)&gt;0, LEN(Q285)&gt;0,LEN(S285)&gt;1),
      IF(OR(LEN(M285)=0, LEN(Q285)=0),1,
          IF(OR(AND(LEN(#REF!)&gt;0, LEN(R285)&gt;0 ),LEN(R285)+LEN(#REF!)=0),0,1)
),
0)</f>
        <v>#REF!</v>
      </c>
      <c r="W285" s="419"/>
      <c r="X285" s="419"/>
      <c r="Y285" s="419" t="e">
        <f>IF(OR(LEN(AF285)&gt;0, LEN(#REF!)&gt;1),1, 0)</f>
        <v>#REF!</v>
      </c>
      <c r="Z285" s="419"/>
      <c r="AA285" s="426" t="str">
        <f t="shared" si="72"/>
        <v>I0</v>
      </c>
      <c r="AB285" s="427" t="str">
        <f t="shared" si="73"/>
        <v>Kälteanlage für Umgebung</v>
      </c>
      <c r="AC285" s="244" t="str">
        <f t="shared" si="74"/>
        <v/>
      </c>
      <c r="AD285" s="244" t="str">
        <f t="shared" si="75"/>
        <v/>
      </c>
      <c r="AE285" s="143" t="str">
        <f t="shared" si="76"/>
        <v/>
      </c>
      <c r="AF285" s="139" t="str">
        <f t="shared" si="77"/>
        <v/>
      </c>
      <c r="AG285" s="140" t="str">
        <f t="shared" si="78"/>
        <v/>
      </c>
      <c r="AH285" s="140" t="str">
        <f t="shared" si="80"/>
        <v/>
      </c>
      <c r="AI285" s="140" t="str">
        <f t="shared" si="79"/>
        <v/>
      </c>
      <c r="AJ285" s="474"/>
      <c r="AK285" s="756"/>
      <c r="AL285" s="751"/>
      <c r="AM285" s="419" t="e">
        <f t="shared" si="86"/>
        <v>#REF!</v>
      </c>
      <c r="AN285" s="419"/>
      <c r="AO285" s="419"/>
      <c r="AP285" s="419"/>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row>
    <row r="286" spans="1:88" s="227" customFormat="1" ht="27.6" hidden="1">
      <c r="A286" s="221" t="b">
        <f t="shared" si="84"/>
        <v>0</v>
      </c>
      <c r="B286" s="221" t="str">
        <f t="shared" si="82"/>
        <v/>
      </c>
      <c r="C286" s="227" t="str">
        <f>IF(ISNA(LEN(VLOOKUP(H286,B9:B468,1,FALSE)) &gt; 0),"",LEN(VLOOKUP(H286,B9:B468,1,FALSE)) &gt; 0)</f>
        <v/>
      </c>
      <c r="D286" s="227" t="str">
        <f t="shared" si="83"/>
        <v/>
      </c>
      <c r="E286" s="227" t="b">
        <f>IF(ISNA(VLOOKUP(H286,D9:D468,1,FALSE)=H286),FALSE,TRUE)</f>
        <v>0</v>
      </c>
      <c r="F286" s="221">
        <f t="shared" si="85"/>
        <v>0</v>
      </c>
      <c r="G286" s="418"/>
      <c r="H286" s="631" t="s">
        <v>286</v>
      </c>
      <c r="I286" s="603" t="str">
        <f>VLOOKUP(H286,LNG_EBKP!$S$11:$U$733,2)</f>
        <v>Sanitäre Anlage für Umgebung</v>
      </c>
      <c r="J286" s="602" t="str">
        <f>VLOOKUP(H286,LNG_EBKP!$S$11:$U$733,3)</f>
        <v>Leitungen, Anschlüsse für sanitäre Anlagen, Brunnen und Bewässerung</v>
      </c>
      <c r="K286" s="344"/>
      <c r="L286" s="344"/>
      <c r="M286" s="345"/>
      <c r="N286" s="546"/>
      <c r="O286" s="527">
        <v>30</v>
      </c>
      <c r="P286" s="726" t="str">
        <f t="shared" si="81"/>
        <v/>
      </c>
      <c r="Q286" s="708"/>
      <c r="R286" s="461"/>
      <c r="S286" s="462"/>
      <c r="T286" s="463"/>
      <c r="U286" s="743"/>
      <c r="V286" s="419" t="e">
        <f>IF(
OR(LEN(R286)&gt;0, LEN(#REF!)&gt;0, LEN(Q286)&gt;0,LEN(S286)&gt;1),
      IF(OR(LEN(M286)=0, LEN(Q286)=0),1,
          IF(OR(AND(LEN(#REF!)&gt;0, LEN(R286)&gt;0 ),LEN(R286)+LEN(#REF!)=0),0,1)
),
0)</f>
        <v>#REF!</v>
      </c>
      <c r="W286" s="419"/>
      <c r="X286" s="419"/>
      <c r="Y286" s="419" t="e">
        <f>IF(OR(LEN(AF286)&gt;0, LEN(#REF!)&gt;1),1, 0)</f>
        <v>#REF!</v>
      </c>
      <c r="Z286" s="419"/>
      <c r="AA286" s="426" t="str">
        <f t="shared" si="72"/>
        <v>I0</v>
      </c>
      <c r="AB286" s="427" t="str">
        <f t="shared" si="73"/>
        <v>Sanitäre Anlage für Umgebung</v>
      </c>
      <c r="AC286" s="244" t="str">
        <f t="shared" si="74"/>
        <v/>
      </c>
      <c r="AD286" s="244" t="str">
        <f t="shared" si="75"/>
        <v/>
      </c>
      <c r="AE286" s="143" t="str">
        <f t="shared" si="76"/>
        <v/>
      </c>
      <c r="AF286" s="139" t="str">
        <f t="shared" si="77"/>
        <v/>
      </c>
      <c r="AG286" s="140" t="str">
        <f t="shared" si="78"/>
        <v/>
      </c>
      <c r="AH286" s="140" t="str">
        <f t="shared" si="80"/>
        <v/>
      </c>
      <c r="AI286" s="140" t="str">
        <f t="shared" si="79"/>
        <v/>
      </c>
      <c r="AJ286" s="474"/>
      <c r="AK286" s="756"/>
      <c r="AL286" s="751"/>
      <c r="AM286" s="419" t="e">
        <f t="shared" si="86"/>
        <v>#REF!</v>
      </c>
      <c r="AN286" s="419"/>
      <c r="AO286" s="419"/>
      <c r="AP286" s="419"/>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row>
    <row r="287" spans="1:88" s="227" customFormat="1" ht="41.4" hidden="1">
      <c r="A287" s="221" t="b">
        <f t="shared" si="84"/>
        <v>0</v>
      </c>
      <c r="B287" s="221" t="str">
        <f t="shared" si="82"/>
        <v/>
      </c>
      <c r="C287" s="227" t="str">
        <f>IF(ISNA(LEN(VLOOKUP(H287,B9:B468,1,FALSE)) &gt; 0),"",LEN(VLOOKUP(H287,B9:B468,1,FALSE)) &gt; 0)</f>
        <v/>
      </c>
      <c r="D287" s="227" t="str">
        <f t="shared" si="83"/>
        <v/>
      </c>
      <c r="E287" s="227" t="b">
        <f>IF(ISNA(VLOOKUP(H287,D9:D468,1,FALSE)=H287),FALSE,TRUE)</f>
        <v>0</v>
      </c>
      <c r="F287" s="221">
        <f t="shared" si="85"/>
        <v>0</v>
      </c>
      <c r="G287" s="418"/>
      <c r="H287" s="631" t="s">
        <v>287</v>
      </c>
      <c r="I287" s="603" t="str">
        <f>VLOOKUP(H287,LNG_EBKP!$S$11:$U$733,2)</f>
        <v>Oberflächenentwässerung für Umgebung</v>
      </c>
      <c r="J287" s="602" t="str">
        <f>VLOOKUP(H287,LNG_EBKP!$S$11:$U$733,3)</f>
        <v>Leitungen zur Oberflächenentwässerung, einschliesslich Retentionsfilterbecken, Sickergalerien und Flächendrainagen</v>
      </c>
      <c r="K287" s="344"/>
      <c r="L287" s="344"/>
      <c r="M287" s="345"/>
      <c r="N287" s="546"/>
      <c r="O287" s="527">
        <v>30</v>
      </c>
      <c r="P287" s="726" t="str">
        <f t="shared" si="81"/>
        <v/>
      </c>
      <c r="Q287" s="708"/>
      <c r="R287" s="461"/>
      <c r="S287" s="462"/>
      <c r="T287" s="463"/>
      <c r="U287" s="743"/>
      <c r="V287" s="419" t="e">
        <f>IF(
OR(LEN(R287)&gt;0, LEN(#REF!)&gt;0, LEN(Q287)&gt;0,LEN(S287)&gt;1),
      IF(OR(LEN(M287)=0, LEN(Q287)=0),1,
          IF(OR(AND(LEN(#REF!)&gt;0, LEN(R287)&gt;0 ),LEN(R287)+LEN(#REF!)=0),0,1)
),
0)</f>
        <v>#REF!</v>
      </c>
      <c r="W287" s="419"/>
      <c r="X287" s="419"/>
      <c r="Y287" s="419" t="e">
        <f>IF(OR(LEN(AF287)&gt;0, LEN(#REF!)&gt;1),1, 0)</f>
        <v>#REF!</v>
      </c>
      <c r="Z287" s="419"/>
      <c r="AA287" s="426" t="str">
        <f t="shared" si="72"/>
        <v>I0</v>
      </c>
      <c r="AB287" s="427" t="str">
        <f t="shared" si="73"/>
        <v>Oberflächenentwässerung für Umgebung</v>
      </c>
      <c r="AC287" s="244" t="str">
        <f t="shared" si="74"/>
        <v/>
      </c>
      <c r="AD287" s="244" t="str">
        <f t="shared" si="75"/>
        <v/>
      </c>
      <c r="AE287" s="143" t="str">
        <f t="shared" si="76"/>
        <v/>
      </c>
      <c r="AF287" s="139" t="str">
        <f t="shared" si="77"/>
        <v/>
      </c>
      <c r="AG287" s="140" t="str">
        <f t="shared" si="78"/>
        <v/>
      </c>
      <c r="AH287" s="140" t="str">
        <f t="shared" si="80"/>
        <v/>
      </c>
      <c r="AI287" s="140" t="str">
        <f t="shared" si="79"/>
        <v/>
      </c>
      <c r="AJ287" s="474"/>
      <c r="AK287" s="756"/>
      <c r="AL287" s="751"/>
      <c r="AM287" s="419" t="e">
        <f t="shared" si="86"/>
        <v>#REF!</v>
      </c>
      <c r="AN287" s="419"/>
      <c r="AO287" s="419"/>
      <c r="AP287" s="419"/>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row>
    <row r="288" spans="1:88" s="227" customFormat="1" ht="41.4" hidden="1">
      <c r="A288" s="221" t="b">
        <f t="shared" si="84"/>
        <v>0</v>
      </c>
      <c r="B288" s="221" t="str">
        <f t="shared" si="82"/>
        <v/>
      </c>
      <c r="C288" s="227" t="str">
        <f>IF(ISNA(LEN(VLOOKUP(H288,B9:B468,1,FALSE)) &gt; 0),"",LEN(VLOOKUP(H288,B9:B468,1,FALSE)) &gt; 0)</f>
        <v/>
      </c>
      <c r="D288" s="227" t="str">
        <f t="shared" si="83"/>
        <v/>
      </c>
      <c r="E288" s="227" t="b">
        <f>IF(ISNA(VLOOKUP(H288,D9:D468,1,FALSE)=H288),FALSE,TRUE)</f>
        <v>0</v>
      </c>
      <c r="F288" s="221">
        <f t="shared" si="85"/>
        <v>0</v>
      </c>
      <c r="G288" s="418"/>
      <c r="H288" s="631" t="s">
        <v>288</v>
      </c>
      <c r="I288" s="603" t="str">
        <f>VLOOKUP(H288,LNG_EBKP!$S$11:$U$733,2)</f>
        <v>Transportanlage für Umgebung</v>
      </c>
      <c r="J288" s="602" t="str">
        <f>VLOOKUP(H288,LNG_EBKP!$S$11:$U$733,3)</f>
        <v>Anlagen zur Beförderung von Personen und Lasten in der Umgebung wie Aufzugsanlagen und Treppenlifte</v>
      </c>
      <c r="K288" s="344"/>
      <c r="L288" s="344"/>
      <c r="M288" s="345"/>
      <c r="N288" s="546"/>
      <c r="O288" s="527">
        <v>30</v>
      </c>
      <c r="P288" s="726" t="str">
        <f t="shared" si="81"/>
        <v/>
      </c>
      <c r="Q288" s="708"/>
      <c r="R288" s="461"/>
      <c r="S288" s="462"/>
      <c r="T288" s="463"/>
      <c r="U288" s="743"/>
      <c r="V288" s="419" t="e">
        <f>IF(
OR(LEN(R288)&gt;0, LEN(#REF!)&gt;0, LEN(Q288)&gt;0,LEN(S288)&gt;1),
      IF(OR(LEN(M288)=0, LEN(Q288)=0),1,
          IF(OR(AND(LEN(#REF!)&gt;0, LEN(R288)&gt;0 ),LEN(R288)+LEN(#REF!)=0),0,1)
),
0)</f>
        <v>#REF!</v>
      </c>
      <c r="W288" s="419"/>
      <c r="X288" s="419"/>
      <c r="Y288" s="419" t="e">
        <f>IF(OR(LEN(AF288)&gt;0, LEN(#REF!)&gt;1),1, 0)</f>
        <v>#REF!</v>
      </c>
      <c r="Z288" s="419"/>
      <c r="AA288" s="426" t="str">
        <f t="shared" si="72"/>
        <v>I0</v>
      </c>
      <c r="AB288" s="427" t="str">
        <f t="shared" si="73"/>
        <v>Transportanlage für Umgebung</v>
      </c>
      <c r="AC288" s="244" t="str">
        <f t="shared" si="74"/>
        <v/>
      </c>
      <c r="AD288" s="244" t="str">
        <f t="shared" si="75"/>
        <v/>
      </c>
      <c r="AE288" s="143" t="str">
        <f t="shared" si="76"/>
        <v/>
      </c>
      <c r="AF288" s="139" t="str">
        <f t="shared" si="77"/>
        <v/>
      </c>
      <c r="AG288" s="140" t="str">
        <f t="shared" si="78"/>
        <v/>
      </c>
      <c r="AH288" s="140" t="str">
        <f t="shared" si="80"/>
        <v/>
      </c>
      <c r="AI288" s="140" t="str">
        <f t="shared" si="79"/>
        <v/>
      </c>
      <c r="AJ288" s="474"/>
      <c r="AK288" s="756"/>
      <c r="AL288" s="751"/>
      <c r="AM288" s="419" t="e">
        <f t="shared" si="86"/>
        <v>#REF!</v>
      </c>
      <c r="AN288" s="419"/>
      <c r="AO288" s="419"/>
      <c r="AP288" s="419"/>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row>
    <row r="289" spans="1:88" s="227" customFormat="1" ht="41.4" hidden="1">
      <c r="A289" s="221" t="b">
        <f t="shared" si="84"/>
        <v>0</v>
      </c>
      <c r="B289" s="221" t="str">
        <f t="shared" si="82"/>
        <v/>
      </c>
      <c r="C289" s="227" t="str">
        <f>IF(ISNA(LEN(VLOOKUP(H289,B9:B468,1,FALSE)) &gt; 0),"",LEN(VLOOKUP(H289,B9:B468,1,FALSE)) &gt; 0)</f>
        <v/>
      </c>
      <c r="D289" s="227" t="str">
        <f t="shared" si="83"/>
        <v/>
      </c>
      <c r="E289" s="227" t="b">
        <f>IF(ISNA(VLOOKUP(H289,D9:D468,1,FALSE)=H289),FALSE,TRUE)</f>
        <v>0</v>
      </c>
      <c r="F289" s="221">
        <f t="shared" si="85"/>
        <v>0</v>
      </c>
      <c r="G289" s="418"/>
      <c r="H289" s="631" t="s">
        <v>289</v>
      </c>
      <c r="I289" s="603" t="str">
        <f>VLOOKUP(H289,LNG_EBKP!$S$11:$U$733,2)</f>
        <v>Perimeterschutz</v>
      </c>
      <c r="J289" s="602" t="str">
        <f>VLOOKUP(H289,LNG_EBKP!$S$11:$U$733,3)</f>
        <v>Schutz eines Perimeters durch technische Massnahmen im umgebenden freien Raum bis und mit Grundstücksgrenze</v>
      </c>
      <c r="K289" s="344"/>
      <c r="L289" s="344"/>
      <c r="M289" s="345"/>
      <c r="N289" s="546"/>
      <c r="O289" s="527">
        <v>30</v>
      </c>
      <c r="P289" s="726" t="str">
        <f t="shared" si="81"/>
        <v/>
      </c>
      <c r="Q289" s="708"/>
      <c r="R289" s="461"/>
      <c r="S289" s="462"/>
      <c r="T289" s="463"/>
      <c r="U289" s="743"/>
      <c r="V289" s="419" t="e">
        <f>IF(
OR(LEN(R289)&gt;0, LEN(#REF!)&gt;0, LEN(Q289)&gt;0,LEN(S289)&gt;1),
      IF(OR(LEN(M289)=0, LEN(Q289)=0),1,
          IF(OR(AND(LEN(#REF!)&gt;0, LEN(R289)&gt;0 ),LEN(R289)+LEN(#REF!)=0),0,1)
),
0)</f>
        <v>#REF!</v>
      </c>
      <c r="W289" s="419"/>
      <c r="X289" s="419"/>
      <c r="Y289" s="419" t="e">
        <f>IF(OR(LEN(AF289)&gt;0, LEN(#REF!)&gt;1),1, 0)</f>
        <v>#REF!</v>
      </c>
      <c r="Z289" s="419"/>
      <c r="AA289" s="426" t="str">
        <f t="shared" si="72"/>
        <v>I0</v>
      </c>
      <c r="AB289" s="427" t="str">
        <f t="shared" si="73"/>
        <v>Perimeterschutz</v>
      </c>
      <c r="AC289" s="244" t="str">
        <f t="shared" si="74"/>
        <v/>
      </c>
      <c r="AD289" s="244" t="str">
        <f t="shared" si="75"/>
        <v/>
      </c>
      <c r="AE289" s="143" t="str">
        <f t="shared" si="76"/>
        <v/>
      </c>
      <c r="AF289" s="139" t="str">
        <f t="shared" si="77"/>
        <v/>
      </c>
      <c r="AG289" s="140" t="str">
        <f t="shared" si="78"/>
        <v/>
      </c>
      <c r="AH289" s="140" t="str">
        <f t="shared" si="80"/>
        <v/>
      </c>
      <c r="AI289" s="140" t="str">
        <f t="shared" si="79"/>
        <v/>
      </c>
      <c r="AJ289" s="474"/>
      <c r="AK289" s="756"/>
      <c r="AL289" s="751"/>
      <c r="AM289" s="419" t="e">
        <f t="shared" si="86"/>
        <v>#REF!</v>
      </c>
      <c r="AN289" s="419"/>
      <c r="AO289" s="419"/>
      <c r="AP289" s="419"/>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row>
    <row r="290" spans="1:88" s="227" customFormat="1" ht="13.8" hidden="1">
      <c r="A290" s="221" t="b">
        <f t="shared" si="84"/>
        <v>0</v>
      </c>
      <c r="B290" s="221" t="str">
        <f t="shared" si="82"/>
        <v/>
      </c>
      <c r="C290" s="227" t="str">
        <f>IF(ISNA(LEN(VLOOKUP(H290,B9:B468,1,FALSE)) &gt; 0),"",LEN(VLOOKUP(H290,B9:B468,1,FALSE)) &gt; 0)</f>
        <v/>
      </c>
      <c r="D290" s="227" t="str">
        <f t="shared" si="83"/>
        <v/>
      </c>
      <c r="E290" s="227" t="b">
        <f>IF(ISNA(VLOOKUP(H290,D9:D468,1,FALSE)=H290),FALSE,TRUE)</f>
        <v>0</v>
      </c>
      <c r="F290" s="221">
        <f t="shared" si="85"/>
        <v>0</v>
      </c>
      <c r="G290" s="418"/>
      <c r="H290" s="632" t="s">
        <v>290</v>
      </c>
      <c r="I290" s="601" t="str">
        <f>VLOOKUP(H290,LNG_EBKP!$S$11:$U$733,2)</f>
        <v>Ausstattung Umgebung</v>
      </c>
      <c r="J290" s="602" t="str">
        <f>VLOOKUP(H290,LNG_EBKP!$S$11:$U$733,3)</f>
        <v>Mobiliar, Spiel- und Sportgeräte in der Umgebung</v>
      </c>
      <c r="K290" s="344"/>
      <c r="L290" s="344"/>
      <c r="M290" s="345"/>
      <c r="N290" s="546"/>
      <c r="O290" s="527">
        <v>30</v>
      </c>
      <c r="P290" s="726" t="str">
        <f t="shared" si="81"/>
        <v/>
      </c>
      <c r="Q290" s="708"/>
      <c r="R290" s="461"/>
      <c r="S290" s="462"/>
      <c r="T290" s="463"/>
      <c r="U290" s="743"/>
      <c r="V290" s="419" t="e">
        <f>IF(
OR(LEN(R290)&gt;0, LEN(#REF!)&gt;0, LEN(Q290)&gt;0,LEN(S290)&gt;1),
      IF(OR(LEN(M290)=0, LEN(Q290)=0),1,
          IF(OR(AND(LEN(#REF!)&gt;0, LEN(R290)&gt;0 ),LEN(R290)+LEN(#REF!)=0),0,1)
),
0)</f>
        <v>#REF!</v>
      </c>
      <c r="W290" s="419"/>
      <c r="X290" s="419"/>
      <c r="Y290" s="419" t="e">
        <f>IF(OR(LEN(AF290)&gt;0, LEN(#REF!)&gt;1),1, 0)</f>
        <v>#REF!</v>
      </c>
      <c r="Z290" s="419"/>
      <c r="AA290" s="426" t="str">
        <f t="shared" si="72"/>
        <v>I0</v>
      </c>
      <c r="AB290" s="427" t="str">
        <f t="shared" si="73"/>
        <v>Ausstattung Umgebung</v>
      </c>
      <c r="AC290" s="244" t="str">
        <f t="shared" si="74"/>
        <v/>
      </c>
      <c r="AD290" s="244" t="str">
        <f t="shared" si="75"/>
        <v/>
      </c>
      <c r="AE290" s="143" t="str">
        <f t="shared" si="76"/>
        <v/>
      </c>
      <c r="AF290" s="139" t="str">
        <f t="shared" si="77"/>
        <v/>
      </c>
      <c r="AG290" s="140" t="str">
        <f t="shared" si="78"/>
        <v/>
      </c>
      <c r="AH290" s="140" t="str">
        <f t="shared" si="80"/>
        <v/>
      </c>
      <c r="AI290" s="140" t="str">
        <f t="shared" si="79"/>
        <v/>
      </c>
      <c r="AJ290" s="474"/>
      <c r="AK290" s="756"/>
      <c r="AL290" s="751"/>
      <c r="AM290" s="419" t="e">
        <f t="shared" si="86"/>
        <v>#REF!</v>
      </c>
      <c r="AN290" s="419"/>
      <c r="AO290" s="419"/>
      <c r="AP290" s="419"/>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row>
    <row r="291" spans="1:88" s="227" customFormat="1" ht="27.6" hidden="1">
      <c r="A291" s="221" t="b">
        <f t="shared" si="84"/>
        <v>0</v>
      </c>
      <c r="B291" s="221" t="str">
        <f t="shared" si="82"/>
        <v/>
      </c>
      <c r="C291" s="227" t="str">
        <f>IF(ISNA(LEN(VLOOKUP(H291,B9:B468,1,FALSE)) &gt; 0),"",LEN(VLOOKUP(H291,B9:B468,1,FALSE)) &gt; 0)</f>
        <v/>
      </c>
      <c r="D291" s="227" t="str">
        <f t="shared" si="83"/>
        <v/>
      </c>
      <c r="E291" s="227" t="b">
        <f>IF(ISNA(VLOOKUP(H291,D9:D468,1,FALSE)=H291),FALSE,TRUE)</f>
        <v>0</v>
      </c>
      <c r="F291" s="221">
        <f t="shared" si="85"/>
        <v>0</v>
      </c>
      <c r="G291" s="418"/>
      <c r="H291" s="631" t="s">
        <v>291</v>
      </c>
      <c r="I291" s="603" t="str">
        <f>VLOOKUP(H291,LNG_EBKP!$S$11:$U$733,2)</f>
        <v>Mobile Ausstattung für Umgebung</v>
      </c>
      <c r="J291" s="602" t="str">
        <f>VLOOKUP(H291,LNG_EBKP!$S$11:$U$733,3)</f>
        <v>Mobile Ausstattungsgegenstände wie Tische, Bänke, Stühle und dgl.</v>
      </c>
      <c r="K291" s="344"/>
      <c r="L291" s="344"/>
      <c r="M291" s="345"/>
      <c r="N291" s="546"/>
      <c r="O291" s="527">
        <v>30</v>
      </c>
      <c r="P291" s="726" t="str">
        <f t="shared" si="81"/>
        <v/>
      </c>
      <c r="Q291" s="708"/>
      <c r="R291" s="461"/>
      <c r="S291" s="462"/>
      <c r="T291" s="463"/>
      <c r="U291" s="743"/>
      <c r="V291" s="419" t="e">
        <f>IF(
OR(LEN(R291)&gt;0, LEN(#REF!)&gt;0, LEN(Q291)&gt;0,LEN(S291)&gt;1),
      IF(OR(LEN(M291)=0, LEN(Q291)=0),1,
          IF(OR(AND(LEN(#REF!)&gt;0, LEN(R291)&gt;0 ),LEN(R291)+LEN(#REF!)=0),0,1)
),
0)</f>
        <v>#REF!</v>
      </c>
      <c r="W291" s="419"/>
      <c r="X291" s="419"/>
      <c r="Y291" s="419" t="e">
        <f>IF(OR(LEN(AF291)&gt;0, LEN(#REF!)&gt;1),1, 0)</f>
        <v>#REF!</v>
      </c>
      <c r="Z291" s="419"/>
      <c r="AA291" s="426" t="str">
        <f t="shared" si="72"/>
        <v>I0</v>
      </c>
      <c r="AB291" s="427" t="str">
        <f t="shared" si="73"/>
        <v>Mobile Ausstattung für Umgebung</v>
      </c>
      <c r="AC291" s="244" t="str">
        <f t="shared" si="74"/>
        <v/>
      </c>
      <c r="AD291" s="244" t="str">
        <f t="shared" si="75"/>
        <v/>
      </c>
      <c r="AE291" s="143" t="str">
        <f t="shared" si="76"/>
        <v/>
      </c>
      <c r="AF291" s="139" t="str">
        <f t="shared" si="77"/>
        <v/>
      </c>
      <c r="AG291" s="140" t="str">
        <f t="shared" si="78"/>
        <v/>
      </c>
      <c r="AH291" s="140" t="str">
        <f t="shared" si="80"/>
        <v/>
      </c>
      <c r="AI291" s="140" t="str">
        <f t="shared" si="79"/>
        <v/>
      </c>
      <c r="AJ291" s="474"/>
      <c r="AK291" s="756"/>
      <c r="AL291" s="751"/>
      <c r="AM291" s="419" t="e">
        <f t="shared" si="86"/>
        <v>#REF!</v>
      </c>
      <c r="AN291" s="419"/>
      <c r="AO291" s="419"/>
      <c r="AP291" s="419"/>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row>
    <row r="292" spans="1:88" s="227" customFormat="1" ht="41.4" hidden="1">
      <c r="A292" s="221" t="b">
        <f t="shared" si="84"/>
        <v>0</v>
      </c>
      <c r="B292" s="221" t="str">
        <f t="shared" si="82"/>
        <v/>
      </c>
      <c r="C292" s="227" t="str">
        <f>IF(ISNA(LEN(VLOOKUP(H292,B9:B468,1,FALSE)) &gt; 0),"",LEN(VLOOKUP(H292,B9:B468,1,FALSE)) &gt; 0)</f>
        <v/>
      </c>
      <c r="D292" s="227" t="str">
        <f t="shared" si="83"/>
        <v/>
      </c>
      <c r="E292" s="227" t="b">
        <f>IF(ISNA(VLOOKUP(H292,D9:D468,1,FALSE)=H292),FALSE,TRUE)</f>
        <v>0</v>
      </c>
      <c r="F292" s="221">
        <f t="shared" si="85"/>
        <v>0</v>
      </c>
      <c r="G292" s="418"/>
      <c r="H292" s="631" t="s">
        <v>292</v>
      </c>
      <c r="I292" s="603" t="str">
        <f>VLOOKUP(H292,LNG_EBKP!$S$11:$U$733,2)</f>
        <v>Fixierte Ausstattung für Umgebung</v>
      </c>
      <c r="J292" s="602" t="str">
        <f>VLOOKUP(H292,LNG_EBKP!$S$11:$U$733,3)</f>
        <v xml:space="preserve">Fest eingebaute Objekte wie Brunnen, Briefkästen, Veloständer, Verkehrsschilder, Absperrpfosten und dgl. </v>
      </c>
      <c r="K292" s="344"/>
      <c r="L292" s="344"/>
      <c r="M292" s="345"/>
      <c r="N292" s="546"/>
      <c r="O292" s="527">
        <v>30</v>
      </c>
      <c r="P292" s="726" t="str">
        <f t="shared" si="81"/>
        <v/>
      </c>
      <c r="Q292" s="708"/>
      <c r="R292" s="461"/>
      <c r="S292" s="462"/>
      <c r="T292" s="463"/>
      <c r="U292" s="743"/>
      <c r="V292" s="419" t="e">
        <f>IF(
OR(LEN(R292)&gt;0, LEN(#REF!)&gt;0, LEN(Q292)&gt;0,LEN(S292)&gt;1),
      IF(OR(LEN(M292)=0, LEN(Q292)=0),1,
          IF(OR(AND(LEN(#REF!)&gt;0, LEN(R292)&gt;0 ),LEN(R292)+LEN(#REF!)=0),0,1)
),
0)</f>
        <v>#REF!</v>
      </c>
      <c r="W292" s="419"/>
      <c r="X292" s="419"/>
      <c r="Y292" s="419" t="e">
        <f>IF(OR(LEN(AF292)&gt;0, LEN(#REF!)&gt;1),1, 0)</f>
        <v>#REF!</v>
      </c>
      <c r="Z292" s="419"/>
      <c r="AA292" s="426" t="str">
        <f t="shared" si="72"/>
        <v>I0</v>
      </c>
      <c r="AB292" s="427" t="str">
        <f t="shared" si="73"/>
        <v>Fixierte Ausstattung für Umgebung</v>
      </c>
      <c r="AC292" s="244" t="str">
        <f t="shared" si="74"/>
        <v/>
      </c>
      <c r="AD292" s="244" t="str">
        <f t="shared" si="75"/>
        <v/>
      </c>
      <c r="AE292" s="143" t="str">
        <f t="shared" si="76"/>
        <v/>
      </c>
      <c r="AF292" s="139" t="str">
        <f t="shared" si="77"/>
        <v/>
      </c>
      <c r="AG292" s="140" t="str">
        <f t="shared" si="78"/>
        <v/>
      </c>
      <c r="AH292" s="140" t="str">
        <f t="shared" si="80"/>
        <v/>
      </c>
      <c r="AI292" s="140" t="str">
        <f t="shared" si="79"/>
        <v/>
      </c>
      <c r="AJ292" s="474"/>
      <c r="AK292" s="756"/>
      <c r="AL292" s="751"/>
      <c r="AM292" s="419" t="e">
        <f t="shared" si="86"/>
        <v>#REF!</v>
      </c>
      <c r="AN292" s="419"/>
      <c r="AO292" s="419"/>
      <c r="AP292" s="419"/>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row>
    <row r="293" spans="1:88" s="227" customFormat="1" ht="27.6" hidden="1">
      <c r="A293" s="221" t="b">
        <f t="shared" si="84"/>
        <v>0</v>
      </c>
      <c r="B293" s="221" t="str">
        <f t="shared" si="82"/>
        <v/>
      </c>
      <c r="C293" s="227" t="str">
        <f>IF(ISNA(LEN(VLOOKUP(H293,B9:B468,1,FALSE)) &gt; 0),"",LEN(VLOOKUP(H293,B9:B468,1,FALSE)) &gt; 0)</f>
        <v/>
      </c>
      <c r="D293" s="227" t="str">
        <f t="shared" si="83"/>
        <v/>
      </c>
      <c r="E293" s="227" t="b">
        <f>IF(ISNA(VLOOKUP(H293,D9:D468,1,FALSE)=H293),FALSE,TRUE)</f>
        <v>0</v>
      </c>
      <c r="F293" s="221">
        <f t="shared" si="85"/>
        <v>0</v>
      </c>
      <c r="G293" s="418"/>
      <c r="H293" s="631" t="s">
        <v>293</v>
      </c>
      <c r="I293" s="603" t="str">
        <f>VLOOKUP(H293,LNG_EBKP!$S$11:$U$733,2)</f>
        <v>Spiel-, Sportgerät für Umgebung</v>
      </c>
      <c r="J293" s="602" t="str">
        <f>VLOOKUP(H293,LNG_EBKP!$S$11:$U$733,3)</f>
        <v>Spiel- und Sportgeräte in der Umgebung, einschliesslich Unterkonstruktion</v>
      </c>
      <c r="K293" s="344"/>
      <c r="L293" s="344"/>
      <c r="M293" s="345"/>
      <c r="N293" s="546"/>
      <c r="O293" s="527">
        <v>30</v>
      </c>
      <c r="P293" s="726" t="str">
        <f t="shared" si="81"/>
        <v/>
      </c>
      <c r="Q293" s="708"/>
      <c r="R293" s="461"/>
      <c r="S293" s="462"/>
      <c r="T293" s="463"/>
      <c r="U293" s="743"/>
      <c r="V293" s="419" t="e">
        <f>IF(
OR(LEN(R293)&gt;0, LEN(#REF!)&gt;0, LEN(Q293)&gt;0,LEN(S293)&gt;1),
      IF(OR(LEN(M293)=0, LEN(Q293)=0),1,
          IF(OR(AND(LEN(#REF!)&gt;0, LEN(R293)&gt;0 ),LEN(R293)+LEN(#REF!)=0),0,1)
),
0)</f>
        <v>#REF!</v>
      </c>
      <c r="W293" s="419"/>
      <c r="X293" s="419"/>
      <c r="Y293" s="419" t="e">
        <f>IF(OR(LEN(AF293)&gt;0, LEN(#REF!)&gt;1),1, 0)</f>
        <v>#REF!</v>
      </c>
      <c r="Z293" s="419"/>
      <c r="AA293" s="426" t="str">
        <f t="shared" si="72"/>
        <v>I0</v>
      </c>
      <c r="AB293" s="427" t="str">
        <f t="shared" si="73"/>
        <v>Spiel-, Sportgerät für Umgebung</v>
      </c>
      <c r="AC293" s="244" t="str">
        <f t="shared" si="74"/>
        <v/>
      </c>
      <c r="AD293" s="244" t="str">
        <f t="shared" si="75"/>
        <v/>
      </c>
      <c r="AE293" s="143" t="str">
        <f t="shared" si="76"/>
        <v/>
      </c>
      <c r="AF293" s="139" t="str">
        <f t="shared" si="77"/>
        <v/>
      </c>
      <c r="AG293" s="140" t="str">
        <f t="shared" si="78"/>
        <v/>
      </c>
      <c r="AH293" s="140" t="str">
        <f t="shared" si="80"/>
        <v/>
      </c>
      <c r="AI293" s="140" t="str">
        <f t="shared" si="79"/>
        <v/>
      </c>
      <c r="AJ293" s="474"/>
      <c r="AK293" s="756"/>
      <c r="AL293" s="751"/>
      <c r="AM293" s="419" t="e">
        <f t="shared" si="86"/>
        <v>#REF!</v>
      </c>
      <c r="AN293" s="419"/>
      <c r="AO293" s="419"/>
      <c r="AP293" s="419"/>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row>
    <row r="294" spans="1:88" s="227" customFormat="1" ht="28.2" hidden="1" thickBot="1">
      <c r="A294" s="221" t="b">
        <f t="shared" si="84"/>
        <v>0</v>
      </c>
      <c r="B294" s="221" t="str">
        <f t="shared" si="82"/>
        <v/>
      </c>
      <c r="C294" s="227" t="str">
        <f>IF(ISNA(LEN(VLOOKUP(H294,B9:B468,1,FALSE)) &gt; 0),"",LEN(VLOOKUP(H294,B9:B468,1,FALSE)) &gt; 0)</f>
        <v/>
      </c>
      <c r="D294" s="227" t="str">
        <f t="shared" si="83"/>
        <v/>
      </c>
      <c r="E294" s="227" t="b">
        <f>IF(ISNA(VLOOKUP(H294,D9:D468,1,FALSE)=H294),FALSE,TRUE)</f>
        <v>0</v>
      </c>
      <c r="F294" s="221">
        <f t="shared" si="85"/>
        <v>0</v>
      </c>
      <c r="G294" s="418"/>
      <c r="H294" s="633" t="s">
        <v>294</v>
      </c>
      <c r="I294" s="604" t="str">
        <f>VLOOKUP(H294,LNG_EBKP!$S$11:$U$733,2)</f>
        <v>Abfallentsorgungseinrichtung für Umgebung</v>
      </c>
      <c r="J294" s="605" t="str">
        <f>VLOOKUP(H294,LNG_EBKP!$S$11:$U$733,3)</f>
        <v>Einrichtung für unter- und oberirdische Abfallentsorgung, einschliesslich Unterkonstruktion</v>
      </c>
      <c r="K294" s="346"/>
      <c r="L294" s="346"/>
      <c r="M294" s="347"/>
      <c r="N294" s="549"/>
      <c r="O294" s="528">
        <v>30</v>
      </c>
      <c r="P294" s="728" t="str">
        <f t="shared" si="81"/>
        <v/>
      </c>
      <c r="Q294" s="710"/>
      <c r="R294" s="464"/>
      <c r="S294" s="465"/>
      <c r="T294" s="466"/>
      <c r="U294" s="744"/>
      <c r="V294" s="419" t="e">
        <f>IF(
OR(LEN(R294)&gt;0, LEN(#REF!)&gt;0, LEN(Q294)&gt;0,LEN(S294)&gt;1),
      IF(OR(LEN(M294)=0, LEN(Q294)=0),1,
          IF(OR(AND(LEN(#REF!)&gt;0, LEN(R294)&gt;0 ),LEN(R294)+LEN(#REF!)=0),0,1)
),
0)</f>
        <v>#REF!</v>
      </c>
      <c r="W294" s="419"/>
      <c r="X294" s="419"/>
      <c r="Y294" s="419" t="e">
        <f>IF(OR(LEN(AF294)&gt;0, LEN(#REF!)&gt;1),1, 0)</f>
        <v>#REF!</v>
      </c>
      <c r="Z294" s="419"/>
      <c r="AA294" s="426" t="str">
        <f t="shared" si="72"/>
        <v>I0</v>
      </c>
      <c r="AB294" s="427" t="str">
        <f t="shared" si="73"/>
        <v>Abfallentsorgungseinrichtung für Umgebung</v>
      </c>
      <c r="AC294" s="244" t="str">
        <f t="shared" si="74"/>
        <v/>
      </c>
      <c r="AD294" s="244" t="str">
        <f t="shared" si="75"/>
        <v/>
      </c>
      <c r="AE294" s="143" t="str">
        <f t="shared" si="76"/>
        <v/>
      </c>
      <c r="AF294" s="139" t="str">
        <f t="shared" si="77"/>
        <v/>
      </c>
      <c r="AG294" s="140" t="str">
        <f t="shared" si="78"/>
        <v/>
      </c>
      <c r="AH294" s="140" t="str">
        <f t="shared" si="80"/>
        <v/>
      </c>
      <c r="AI294" s="140" t="str">
        <f t="shared" si="79"/>
        <v/>
      </c>
      <c r="AJ294" s="474"/>
      <c r="AK294" s="756"/>
      <c r="AL294" s="751"/>
      <c r="AM294" s="419" t="e">
        <f t="shared" si="86"/>
        <v>#REF!</v>
      </c>
      <c r="AN294" s="419"/>
      <c r="AO294" s="419"/>
      <c r="AP294" s="419"/>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row>
    <row r="295" spans="1:88" s="227" customFormat="1" ht="27.6" hidden="1">
      <c r="A295" s="221" t="b">
        <f t="shared" si="84"/>
        <v>0</v>
      </c>
      <c r="B295" s="221" t="str">
        <f t="shared" si="82"/>
        <v/>
      </c>
      <c r="C295" s="227" t="str">
        <f>IF(ISNA(LEN(VLOOKUP(H295,B9:B468,1,FALSE)) &gt; 0),"",LEN(VLOOKUP(H295,B9:B468,1,FALSE)) &gt; 0)</f>
        <v/>
      </c>
      <c r="D295" s="227" t="str">
        <f t="shared" si="83"/>
        <v/>
      </c>
      <c r="E295" s="227" t="b">
        <f>IF(ISNA(VLOOKUP(H295,D9:D468,1,FALSE)=H295),FALSE,TRUE)</f>
        <v>0</v>
      </c>
      <c r="F295" s="221">
        <f t="shared" si="85"/>
        <v>0</v>
      </c>
      <c r="G295" s="418"/>
      <c r="H295" s="635" t="s">
        <v>295</v>
      </c>
      <c r="I295" s="611" t="str">
        <f>VLOOKUP(H295,LNG_EBKP!$S$11:$U$733,2)</f>
        <v>Ausstattung Gebäude</v>
      </c>
      <c r="J295" s="600" t="str">
        <f>VLOOKUP(H295,LNG_EBKP!$S$11:$U$733,3)</f>
        <v>Ausstattung von Gebäuden wie Mobiliar, Kleininventar und Kunstobjekte</v>
      </c>
      <c r="K295" s="350"/>
      <c r="L295" s="350"/>
      <c r="M295" s="351"/>
      <c r="N295" s="553"/>
      <c r="O295" s="532">
        <v>30</v>
      </c>
      <c r="P295" s="725" t="str">
        <f t="shared" si="81"/>
        <v/>
      </c>
      <c r="Q295" s="715"/>
      <c r="R295" s="470"/>
      <c r="S295" s="472"/>
      <c r="T295" s="471"/>
      <c r="U295" s="748"/>
      <c r="V295" s="419" t="e">
        <f>IF(
OR(LEN(R295)&gt;0, LEN(#REF!)&gt;0, LEN(Q295)&gt;0,LEN(S295)&gt;1),
      IF(OR(LEN(M295)=0, LEN(Q295)=0),1,
          IF(OR(AND(LEN(#REF!)&gt;0, LEN(R295)&gt;0 ),LEN(R295)+LEN(#REF!)=0),0,1)
),
0)</f>
        <v>#REF!</v>
      </c>
      <c r="W295" s="419"/>
      <c r="X295" s="419"/>
      <c r="Y295" s="419" t="e">
        <f>IF(OR(LEN(AF295)&gt;0, LEN(#REF!)&gt;1),1, 0)</f>
        <v>#REF!</v>
      </c>
      <c r="Z295" s="419"/>
      <c r="AA295" s="426" t="str">
        <f t="shared" si="72"/>
        <v>J0</v>
      </c>
      <c r="AB295" s="427" t="str">
        <f t="shared" si="73"/>
        <v>Ausstattung Gebäude</v>
      </c>
      <c r="AC295" s="244" t="str">
        <f t="shared" si="74"/>
        <v/>
      </c>
      <c r="AD295" s="244" t="str">
        <f t="shared" si="75"/>
        <v/>
      </c>
      <c r="AE295" s="143" t="str">
        <f t="shared" si="76"/>
        <v/>
      </c>
      <c r="AF295" s="139" t="str">
        <f t="shared" si="77"/>
        <v/>
      </c>
      <c r="AG295" s="140" t="str">
        <f t="shared" si="78"/>
        <v/>
      </c>
      <c r="AH295" s="140" t="str">
        <f t="shared" si="80"/>
        <v/>
      </c>
      <c r="AI295" s="140" t="str">
        <f t="shared" si="79"/>
        <v/>
      </c>
      <c r="AJ295" s="474"/>
      <c r="AK295" s="756"/>
      <c r="AL295" s="751"/>
      <c r="AM295" s="419" t="e">
        <f t="shared" si="86"/>
        <v>#REF!</v>
      </c>
      <c r="AN295" s="419"/>
      <c r="AO295" s="419"/>
      <c r="AP295" s="419"/>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row>
    <row r="296" spans="1:88" s="227" customFormat="1" ht="13.8" hidden="1">
      <c r="A296" s="221" t="b">
        <f t="shared" si="84"/>
        <v>0</v>
      </c>
      <c r="B296" s="221" t="str">
        <f t="shared" si="82"/>
        <v/>
      </c>
      <c r="C296" s="227" t="str">
        <f>IF(ISNA(LEN(VLOOKUP(H296,B9:B468,1,FALSE)) &gt; 0),"",LEN(VLOOKUP(H296,B9:B468,1,FALSE)) &gt; 0)</f>
        <v/>
      </c>
      <c r="D296" s="227" t="str">
        <f t="shared" si="83"/>
        <v/>
      </c>
      <c r="E296" s="227" t="b">
        <f>IF(ISNA(VLOOKUP(H296,D9:D468,1,FALSE)=H296),FALSE,TRUE)</f>
        <v>0</v>
      </c>
      <c r="F296" s="221">
        <f t="shared" si="85"/>
        <v>0</v>
      </c>
      <c r="G296" s="418"/>
      <c r="H296" s="632" t="s">
        <v>296</v>
      </c>
      <c r="I296" s="601" t="str">
        <f>VLOOKUP(H296,LNG_EBKP!$S$11:$U$733,2)</f>
        <v>Mobiliar</v>
      </c>
      <c r="J296" s="602" t="str">
        <f>VLOOKUP(H296,LNG_EBKP!$S$11:$U$733,3)</f>
        <v>Mobile und nicht fest eingebaute Gegenstände</v>
      </c>
      <c r="K296" s="344"/>
      <c r="L296" s="344"/>
      <c r="M296" s="345"/>
      <c r="N296" s="546"/>
      <c r="O296" s="527">
        <v>30</v>
      </c>
      <c r="P296" s="726" t="str">
        <f t="shared" si="81"/>
        <v/>
      </c>
      <c r="Q296" s="708"/>
      <c r="R296" s="461"/>
      <c r="S296" s="462"/>
      <c r="T296" s="463"/>
      <c r="U296" s="743"/>
      <c r="V296" s="419" t="e">
        <f>IF(
OR(LEN(R296)&gt;0, LEN(#REF!)&gt;0, LEN(Q296)&gt;0,LEN(S296)&gt;1),
      IF(OR(LEN(M296)=0, LEN(Q296)=0),1,
          IF(OR(AND(LEN(#REF!)&gt;0, LEN(R296)&gt;0 ),LEN(R296)+LEN(#REF!)=0),0,1)
),
0)</f>
        <v>#REF!</v>
      </c>
      <c r="W296" s="419"/>
      <c r="X296" s="419"/>
      <c r="Y296" s="419" t="e">
        <f>IF(OR(LEN(AF296)&gt;0, LEN(#REF!)&gt;1),1, 0)</f>
        <v>#REF!</v>
      </c>
      <c r="Z296" s="419"/>
      <c r="AA296" s="426" t="str">
        <f t="shared" si="72"/>
        <v>J0</v>
      </c>
      <c r="AB296" s="427" t="str">
        <f t="shared" si="73"/>
        <v>Mobiliar</v>
      </c>
      <c r="AC296" s="244" t="str">
        <f t="shared" si="74"/>
        <v/>
      </c>
      <c r="AD296" s="244" t="str">
        <f t="shared" si="75"/>
        <v/>
      </c>
      <c r="AE296" s="143" t="str">
        <f t="shared" si="76"/>
        <v/>
      </c>
      <c r="AF296" s="139" t="str">
        <f t="shared" si="77"/>
        <v/>
      </c>
      <c r="AG296" s="140" t="str">
        <f t="shared" si="78"/>
        <v/>
      </c>
      <c r="AH296" s="140" t="str">
        <f t="shared" si="80"/>
        <v/>
      </c>
      <c r="AI296" s="140" t="str">
        <f t="shared" si="79"/>
        <v/>
      </c>
      <c r="AJ296" s="474"/>
      <c r="AK296" s="756"/>
      <c r="AL296" s="751"/>
      <c r="AM296" s="419" t="e">
        <f t="shared" si="86"/>
        <v>#REF!</v>
      </c>
      <c r="AN296" s="419"/>
      <c r="AO296" s="419"/>
      <c r="AP296" s="419"/>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row>
    <row r="297" spans="1:88" s="227" customFormat="1" ht="27.6" hidden="1">
      <c r="A297" s="221" t="b">
        <f t="shared" si="84"/>
        <v>0</v>
      </c>
      <c r="B297" s="221" t="str">
        <f t="shared" si="82"/>
        <v/>
      </c>
      <c r="C297" s="227" t="str">
        <f>IF(ISNA(LEN(VLOOKUP(H297,B9:B468,1,FALSE)) &gt; 0),"",LEN(VLOOKUP(H297,B9:B468,1,FALSE)) &gt; 0)</f>
        <v/>
      </c>
      <c r="D297" s="227" t="str">
        <f t="shared" si="83"/>
        <v/>
      </c>
      <c r="E297" s="227" t="b">
        <f>IF(ISNA(VLOOKUP(H297,D9:D468,1,FALSE)=H297),FALSE,TRUE)</f>
        <v>0</v>
      </c>
      <c r="F297" s="221">
        <f t="shared" si="85"/>
        <v>0</v>
      </c>
      <c r="G297" s="418"/>
      <c r="H297" s="631" t="s">
        <v>297</v>
      </c>
      <c r="I297" s="603" t="str">
        <f>VLOOKUP(H297,LNG_EBKP!$S$11:$U$733,2)</f>
        <v>Allgemeines Mobiliar</v>
      </c>
      <c r="J297" s="602" t="str">
        <f>VLOOKUP(H297,LNG_EBKP!$S$11:$U$733,3)</f>
        <v>Allgemeines Mobiliar wie Tische, Stühle, Schränke und dgl.</v>
      </c>
      <c r="K297" s="344"/>
      <c r="L297" s="344"/>
      <c r="M297" s="345"/>
      <c r="N297" s="546"/>
      <c r="O297" s="527">
        <v>30</v>
      </c>
      <c r="P297" s="726" t="str">
        <f t="shared" si="81"/>
        <v/>
      </c>
      <c r="Q297" s="708"/>
      <c r="R297" s="461"/>
      <c r="S297" s="462"/>
      <c r="T297" s="463"/>
      <c r="U297" s="743"/>
      <c r="V297" s="419" t="e">
        <f>IF(
OR(LEN(R297)&gt;0, LEN(#REF!)&gt;0, LEN(Q297)&gt;0,LEN(S297)&gt;1),
      IF(OR(LEN(M297)=0, LEN(Q297)=0),1,
          IF(OR(AND(LEN(#REF!)&gt;0, LEN(R297)&gt;0 ),LEN(R297)+LEN(#REF!)=0),0,1)
),
0)</f>
        <v>#REF!</v>
      </c>
      <c r="W297" s="419"/>
      <c r="X297" s="419"/>
      <c r="Y297" s="419" t="e">
        <f>IF(OR(LEN(AF297)&gt;0, LEN(#REF!)&gt;1),1, 0)</f>
        <v>#REF!</v>
      </c>
      <c r="Z297" s="419"/>
      <c r="AA297" s="426" t="str">
        <f t="shared" si="72"/>
        <v>J0</v>
      </c>
      <c r="AB297" s="427" t="str">
        <f t="shared" si="73"/>
        <v>Allgemeines Mobiliar</v>
      </c>
      <c r="AC297" s="244" t="str">
        <f t="shared" si="74"/>
        <v/>
      </c>
      <c r="AD297" s="244" t="str">
        <f t="shared" si="75"/>
        <v/>
      </c>
      <c r="AE297" s="143" t="str">
        <f t="shared" si="76"/>
        <v/>
      </c>
      <c r="AF297" s="139" t="str">
        <f t="shared" si="77"/>
        <v/>
      </c>
      <c r="AG297" s="140" t="str">
        <f t="shared" si="78"/>
        <v/>
      </c>
      <c r="AH297" s="140" t="str">
        <f t="shared" si="80"/>
        <v/>
      </c>
      <c r="AI297" s="140" t="str">
        <f t="shared" si="79"/>
        <v/>
      </c>
      <c r="AJ297" s="474"/>
      <c r="AK297" s="756"/>
      <c r="AL297" s="751"/>
      <c r="AM297" s="419" t="e">
        <f t="shared" si="86"/>
        <v>#REF!</v>
      </c>
      <c r="AN297" s="419"/>
      <c r="AO297" s="419"/>
      <c r="AP297" s="419"/>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row>
    <row r="298" spans="1:88" s="227" customFormat="1" ht="27.6" hidden="1">
      <c r="A298" s="221" t="b">
        <f t="shared" si="84"/>
        <v>0</v>
      </c>
      <c r="B298" s="221" t="str">
        <f t="shared" si="82"/>
        <v/>
      </c>
      <c r="C298" s="227" t="str">
        <f>IF(ISNA(LEN(VLOOKUP(H298,B9:B468,1,FALSE)) &gt; 0),"",LEN(VLOOKUP(H298,B9:B468,1,FALSE)) &gt; 0)</f>
        <v/>
      </c>
      <c r="D298" s="227" t="str">
        <f t="shared" si="83"/>
        <v/>
      </c>
      <c r="E298" s="227" t="b">
        <f>IF(ISNA(VLOOKUP(H298,D9:D468,1,FALSE)=H298),FALSE,TRUE)</f>
        <v>0</v>
      </c>
      <c r="F298" s="221">
        <f t="shared" si="85"/>
        <v>0</v>
      </c>
      <c r="G298" s="418"/>
      <c r="H298" s="631" t="s">
        <v>298</v>
      </c>
      <c r="I298" s="603" t="str">
        <f>VLOOKUP(H298,LNG_EBKP!$S$11:$U$733,2)</f>
        <v>Nutzungsspezifisches Mobiliar</v>
      </c>
      <c r="J298" s="602" t="str">
        <f>VLOOKUP(H298,LNG_EBKP!$S$11:$U$733,3)</f>
        <v>Nutzungsspezifisches Mobiliar wie Schulmöbel, Büromöbel und dgl.</v>
      </c>
      <c r="K298" s="344"/>
      <c r="L298" s="344"/>
      <c r="M298" s="345"/>
      <c r="N298" s="546"/>
      <c r="O298" s="527">
        <v>30</v>
      </c>
      <c r="P298" s="726" t="str">
        <f t="shared" si="81"/>
        <v/>
      </c>
      <c r="Q298" s="708"/>
      <c r="R298" s="461"/>
      <c r="S298" s="462"/>
      <c r="T298" s="463"/>
      <c r="U298" s="743"/>
      <c r="V298" s="419" t="e">
        <f>IF(
OR(LEN(R298)&gt;0, LEN(#REF!)&gt;0, LEN(Q298)&gt;0,LEN(S298)&gt;1),
      IF(OR(LEN(M298)=0, LEN(Q298)=0),1,
          IF(OR(AND(LEN(#REF!)&gt;0, LEN(R298)&gt;0 ),LEN(R298)+LEN(#REF!)=0),0,1)
),
0)</f>
        <v>#REF!</v>
      </c>
      <c r="W298" s="419"/>
      <c r="X298" s="419"/>
      <c r="Y298" s="419" t="e">
        <f>IF(OR(LEN(AF298)&gt;0, LEN(#REF!)&gt;1),1, 0)</f>
        <v>#REF!</v>
      </c>
      <c r="Z298" s="419"/>
      <c r="AA298" s="426" t="str">
        <f t="shared" si="72"/>
        <v>J0</v>
      </c>
      <c r="AB298" s="427" t="str">
        <f t="shared" si="73"/>
        <v>Nutzungsspezifisches Mobiliar</v>
      </c>
      <c r="AC298" s="244" t="str">
        <f t="shared" si="74"/>
        <v/>
      </c>
      <c r="AD298" s="244" t="str">
        <f t="shared" si="75"/>
        <v/>
      </c>
      <c r="AE298" s="143" t="str">
        <f t="shared" si="76"/>
        <v/>
      </c>
      <c r="AF298" s="139" t="str">
        <f t="shared" si="77"/>
        <v/>
      </c>
      <c r="AG298" s="140" t="str">
        <f t="shared" si="78"/>
        <v/>
      </c>
      <c r="AH298" s="140" t="str">
        <f t="shared" si="80"/>
        <v/>
      </c>
      <c r="AI298" s="140" t="str">
        <f t="shared" si="79"/>
        <v/>
      </c>
      <c r="AJ298" s="474"/>
      <c r="AK298" s="756"/>
      <c r="AL298" s="751"/>
      <c r="AM298" s="419" t="e">
        <f t="shared" si="86"/>
        <v>#REF!</v>
      </c>
      <c r="AN298" s="419"/>
      <c r="AO298" s="419"/>
      <c r="AP298" s="419"/>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row>
    <row r="299" spans="1:88" s="227" customFormat="1" ht="27.6" hidden="1">
      <c r="A299" s="221" t="b">
        <f t="shared" si="84"/>
        <v>0</v>
      </c>
      <c r="B299" s="221" t="str">
        <f t="shared" si="82"/>
        <v/>
      </c>
      <c r="C299" s="227" t="str">
        <f>IF(ISNA(LEN(VLOOKUP(H299,B9:B468,1,FALSE)) &gt; 0),"",LEN(VLOOKUP(H299,B9:B468,1,FALSE)) &gt; 0)</f>
        <v/>
      </c>
      <c r="D299" s="227" t="str">
        <f t="shared" si="83"/>
        <v/>
      </c>
      <c r="E299" s="227" t="b">
        <f>IF(ISNA(VLOOKUP(H299,D9:D468,1,FALSE)=H299),FALSE,TRUE)</f>
        <v>0</v>
      </c>
      <c r="F299" s="221">
        <f t="shared" si="85"/>
        <v>0</v>
      </c>
      <c r="G299" s="418"/>
      <c r="H299" s="631" t="s">
        <v>299</v>
      </c>
      <c r="I299" s="603" t="str">
        <f>VLOOKUP(H299,LNG_EBKP!$S$11:$U$733,2)</f>
        <v>Mobile Leuchten</v>
      </c>
      <c r="J299" s="602" t="str">
        <f>VLOOKUP(H299,LNG_EBKP!$S$11:$U$733,3)</f>
        <v>Mobile und nicht fest eingebaute Leuchten, einschliesslich Lampen</v>
      </c>
      <c r="K299" s="344"/>
      <c r="L299" s="344"/>
      <c r="M299" s="345"/>
      <c r="N299" s="546"/>
      <c r="O299" s="527">
        <v>30</v>
      </c>
      <c r="P299" s="726" t="str">
        <f t="shared" si="81"/>
        <v/>
      </c>
      <c r="Q299" s="708"/>
      <c r="R299" s="461"/>
      <c r="S299" s="462"/>
      <c r="T299" s="463"/>
      <c r="U299" s="743"/>
      <c r="V299" s="419" t="e">
        <f>IF(
OR(LEN(R299)&gt;0, LEN(#REF!)&gt;0, LEN(Q299)&gt;0,LEN(S299)&gt;1),
      IF(OR(LEN(M299)=0, LEN(Q299)=0),1,
          IF(OR(AND(LEN(#REF!)&gt;0, LEN(R299)&gt;0 ),LEN(R299)+LEN(#REF!)=0),0,1)
),
0)</f>
        <v>#REF!</v>
      </c>
      <c r="W299" s="419"/>
      <c r="X299" s="419"/>
      <c r="Y299" s="419" t="e">
        <f>IF(OR(LEN(AF299)&gt;0, LEN(#REF!)&gt;1),1, 0)</f>
        <v>#REF!</v>
      </c>
      <c r="Z299" s="419"/>
      <c r="AA299" s="426" t="str">
        <f t="shared" si="72"/>
        <v>J0</v>
      </c>
      <c r="AB299" s="427" t="str">
        <f t="shared" si="73"/>
        <v>Mobile Leuchten</v>
      </c>
      <c r="AC299" s="244" t="str">
        <f t="shared" si="74"/>
        <v/>
      </c>
      <c r="AD299" s="244" t="str">
        <f t="shared" si="75"/>
        <v/>
      </c>
      <c r="AE299" s="143" t="str">
        <f t="shared" si="76"/>
        <v/>
      </c>
      <c r="AF299" s="139" t="str">
        <f t="shared" si="77"/>
        <v/>
      </c>
      <c r="AG299" s="140" t="str">
        <f t="shared" si="78"/>
        <v/>
      </c>
      <c r="AH299" s="140" t="str">
        <f t="shared" si="80"/>
        <v/>
      </c>
      <c r="AI299" s="140" t="str">
        <f t="shared" si="79"/>
        <v/>
      </c>
      <c r="AJ299" s="474"/>
      <c r="AK299" s="756"/>
      <c r="AL299" s="751"/>
      <c r="AM299" s="419" t="e">
        <f t="shared" si="86"/>
        <v>#REF!</v>
      </c>
      <c r="AN299" s="419"/>
      <c r="AO299" s="419"/>
      <c r="AP299" s="419"/>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row>
    <row r="300" spans="1:88" s="221" customFormat="1" ht="27.6" hidden="1">
      <c r="A300" s="221" t="b">
        <f t="shared" si="84"/>
        <v>0</v>
      </c>
      <c r="B300" s="221" t="str">
        <f t="shared" si="82"/>
        <v/>
      </c>
      <c r="C300" s="221" t="str">
        <f>IF(ISNA(LEN(VLOOKUP(H300,B9:B468,1,FALSE)) &gt; 0),"",LEN(VLOOKUP(H300,B9:B468,1,FALSE)) &gt; 0)</f>
        <v/>
      </c>
      <c r="D300" s="221" t="str">
        <f t="shared" si="83"/>
        <v/>
      </c>
      <c r="E300" s="221" t="b">
        <f>IF(ISNA(VLOOKUP(H300,D9:D468,1,FALSE)=H300),FALSE,TRUE)</f>
        <v>0</v>
      </c>
      <c r="F300" s="221">
        <f t="shared" si="85"/>
        <v>0</v>
      </c>
      <c r="G300" s="418"/>
      <c r="H300" s="631" t="s">
        <v>300</v>
      </c>
      <c r="I300" s="603" t="str">
        <f>VLOOKUP(H300,LNG_EBKP!$S$11:$U$733,2)</f>
        <v>Signaletik</v>
      </c>
      <c r="J300" s="602" t="str">
        <f>VLOOKUP(H300,LNG_EBKP!$S$11:$U$733,3)</f>
        <v xml:space="preserve">Tafeln, Schilder, Markierungen zur Information und Orientierung </v>
      </c>
      <c r="K300" s="344"/>
      <c r="L300" s="344"/>
      <c r="M300" s="345"/>
      <c r="N300" s="546"/>
      <c r="O300" s="525">
        <v>30</v>
      </c>
      <c r="P300" s="727" t="str">
        <f t="shared" si="81"/>
        <v/>
      </c>
      <c r="Q300" s="709"/>
      <c r="R300" s="461"/>
      <c r="S300" s="462"/>
      <c r="T300" s="463"/>
      <c r="U300" s="743"/>
      <c r="V300" s="419" t="e">
        <f>IF(
OR(LEN(R300)&gt;0, LEN(#REF!)&gt;0, LEN(Q300)&gt;0,LEN(S300)&gt;1),
      IF(OR(LEN(M300)=0, LEN(Q300)=0),1,
          IF(OR(AND(LEN(#REF!)&gt;0, LEN(R300)&gt;0 ),LEN(R300)+LEN(#REF!)=0),0,1)
),
0)</f>
        <v>#REF!</v>
      </c>
      <c r="W300" s="419"/>
      <c r="X300" s="419"/>
      <c r="Y300" s="419" t="e">
        <f>IF(OR(LEN(AF300)&gt;0, LEN(#REF!)&gt;1),1, 0)</f>
        <v>#REF!</v>
      </c>
      <c r="Z300" s="419"/>
      <c r="AA300" s="426" t="str">
        <f t="shared" si="72"/>
        <v>J0</v>
      </c>
      <c r="AB300" s="427" t="str">
        <f t="shared" si="73"/>
        <v>Signaletik</v>
      </c>
      <c r="AC300" s="244" t="str">
        <f t="shared" si="74"/>
        <v/>
      </c>
      <c r="AD300" s="244" t="str">
        <f t="shared" si="75"/>
        <v/>
      </c>
      <c r="AE300" s="143" t="str">
        <f t="shared" si="76"/>
        <v/>
      </c>
      <c r="AF300" s="139" t="str">
        <f t="shared" si="77"/>
        <v/>
      </c>
      <c r="AG300" s="140" t="str">
        <f t="shared" si="78"/>
        <v/>
      </c>
      <c r="AH300" s="140" t="str">
        <f t="shared" si="80"/>
        <v/>
      </c>
      <c r="AI300" s="140" t="str">
        <f t="shared" si="79"/>
        <v/>
      </c>
      <c r="AJ300" s="474"/>
      <c r="AK300" s="756"/>
      <c r="AL300" s="751"/>
      <c r="AM300" s="419" t="e">
        <f t="shared" si="86"/>
        <v>#REF!</v>
      </c>
      <c r="AN300" s="419"/>
      <c r="AO300" s="419"/>
      <c r="AP300" s="419"/>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row>
    <row r="301" spans="1:88" s="227" customFormat="1" ht="27.6" hidden="1">
      <c r="A301" s="221" t="b">
        <f t="shared" si="84"/>
        <v>0</v>
      </c>
      <c r="B301" s="221" t="str">
        <f t="shared" si="82"/>
        <v/>
      </c>
      <c r="C301" s="227" t="str">
        <f>IF(ISNA(LEN(VLOOKUP(H301,B9:B468,1,FALSE)) &gt; 0),"",LEN(VLOOKUP(H301,B9:B468,1,FALSE)) &gt; 0)</f>
        <v/>
      </c>
      <c r="D301" s="227" t="str">
        <f t="shared" si="83"/>
        <v/>
      </c>
      <c r="E301" s="227" t="b">
        <f>IF(ISNA(VLOOKUP(H301,D9:D468,1,FALSE)=H301),FALSE,TRUE)</f>
        <v>0</v>
      </c>
      <c r="F301" s="221">
        <f t="shared" si="85"/>
        <v>0</v>
      </c>
      <c r="G301" s="418"/>
      <c r="H301" s="632" t="s">
        <v>301</v>
      </c>
      <c r="I301" s="601" t="str">
        <f>VLOOKUP(H301,LNG_EBKP!$S$11:$U$733,2)</f>
        <v>Kleininventar</v>
      </c>
      <c r="J301" s="602" t="str">
        <f>VLOOKUP(H301,LNG_EBKP!$S$11:$U$733,3)</f>
        <v>Kleininventar wie Gefässe, Behälter, Geschirr, Besteck, Papierkörbe und dgl.</v>
      </c>
      <c r="K301" s="344"/>
      <c r="L301" s="344"/>
      <c r="M301" s="345"/>
      <c r="N301" s="546"/>
      <c r="O301" s="527">
        <v>30</v>
      </c>
      <c r="P301" s="726" t="str">
        <f t="shared" si="81"/>
        <v/>
      </c>
      <c r="Q301" s="708"/>
      <c r="R301" s="461"/>
      <c r="S301" s="462"/>
      <c r="T301" s="463"/>
      <c r="U301" s="743"/>
      <c r="V301" s="419" t="e">
        <f>IF(
OR(LEN(R301)&gt;0, LEN(#REF!)&gt;0, LEN(Q301)&gt;0,LEN(S301)&gt;1),
      IF(OR(LEN(M301)=0, LEN(Q301)=0),1,
          IF(OR(AND(LEN(#REF!)&gt;0, LEN(R301)&gt;0 ),LEN(R301)+LEN(#REF!)=0),0,1)
),
0)</f>
        <v>#REF!</v>
      </c>
      <c r="W301" s="419"/>
      <c r="X301" s="419"/>
      <c r="Y301" s="419" t="e">
        <f>IF(OR(LEN(AF301)&gt;0, LEN(#REF!)&gt;1),1, 0)</f>
        <v>#REF!</v>
      </c>
      <c r="Z301" s="419"/>
      <c r="AA301" s="426" t="str">
        <f t="shared" si="72"/>
        <v>J0</v>
      </c>
      <c r="AB301" s="427" t="str">
        <f t="shared" si="73"/>
        <v>Kleininventar</v>
      </c>
      <c r="AC301" s="244" t="str">
        <f t="shared" si="74"/>
        <v/>
      </c>
      <c r="AD301" s="244" t="str">
        <f t="shared" si="75"/>
        <v/>
      </c>
      <c r="AE301" s="143" t="str">
        <f t="shared" si="76"/>
        <v/>
      </c>
      <c r="AF301" s="139" t="str">
        <f t="shared" si="77"/>
        <v/>
      </c>
      <c r="AG301" s="140" t="str">
        <f t="shared" si="78"/>
        <v/>
      </c>
      <c r="AH301" s="140" t="str">
        <f t="shared" si="80"/>
        <v/>
      </c>
      <c r="AI301" s="140" t="str">
        <f t="shared" si="79"/>
        <v/>
      </c>
      <c r="AJ301" s="474"/>
      <c r="AK301" s="756"/>
      <c r="AL301" s="751"/>
      <c r="AM301" s="419" t="e">
        <f t="shared" si="86"/>
        <v>#REF!</v>
      </c>
      <c r="AN301" s="419"/>
      <c r="AO301" s="419"/>
      <c r="AP301" s="419"/>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row>
    <row r="302" spans="1:88" s="227" customFormat="1" ht="27.6" hidden="1">
      <c r="A302" s="221" t="b">
        <f t="shared" si="84"/>
        <v>0</v>
      </c>
      <c r="B302" s="221" t="str">
        <f t="shared" si="82"/>
        <v/>
      </c>
      <c r="C302" s="227" t="str">
        <f>IF(ISNA(LEN(VLOOKUP(H302,B9:B468,1,FALSE)) &gt; 0),"",LEN(VLOOKUP(H302,B9:B468,1,FALSE)) &gt; 0)</f>
        <v/>
      </c>
      <c r="D302" s="227" t="str">
        <f t="shared" si="83"/>
        <v/>
      </c>
      <c r="E302" s="227" t="b">
        <f>IF(ISNA(VLOOKUP(H302,D9:D468,1,FALSE)=H302),FALSE,TRUE)</f>
        <v>0</v>
      </c>
      <c r="F302" s="221">
        <f t="shared" si="85"/>
        <v>0</v>
      </c>
      <c r="G302" s="418"/>
      <c r="H302" s="631" t="s">
        <v>302</v>
      </c>
      <c r="I302" s="603" t="str">
        <f>VLOOKUP(H302,LNG_EBKP!$S$11:$U$733,2)</f>
        <v>Allgemeines Kleininventar</v>
      </c>
      <c r="J302" s="602" t="str">
        <f>VLOOKUP(H302,LNG_EBKP!$S$11:$U$733,3)</f>
        <v>Allgemeines Kleininventar wie Geschirr, Besteck und dgl.</v>
      </c>
      <c r="K302" s="344"/>
      <c r="L302" s="344"/>
      <c r="M302" s="345"/>
      <c r="N302" s="546"/>
      <c r="O302" s="527">
        <v>30</v>
      </c>
      <c r="P302" s="726" t="str">
        <f t="shared" si="81"/>
        <v/>
      </c>
      <c r="Q302" s="708"/>
      <c r="R302" s="461"/>
      <c r="S302" s="462"/>
      <c r="T302" s="463"/>
      <c r="U302" s="743"/>
      <c r="V302" s="419" t="e">
        <f>IF(
OR(LEN(R302)&gt;0, LEN(#REF!)&gt;0, LEN(Q302)&gt;0,LEN(S302)&gt;1),
      IF(OR(LEN(M302)=0, LEN(Q302)=0),1,
          IF(OR(AND(LEN(#REF!)&gt;0, LEN(R302)&gt;0 ),LEN(R302)+LEN(#REF!)=0),0,1)
),
0)</f>
        <v>#REF!</v>
      </c>
      <c r="W302" s="419"/>
      <c r="X302" s="419"/>
      <c r="Y302" s="419" t="e">
        <f>IF(OR(LEN(AF302)&gt;0, LEN(#REF!)&gt;1),1, 0)</f>
        <v>#REF!</v>
      </c>
      <c r="Z302" s="419"/>
      <c r="AA302" s="426" t="str">
        <f t="shared" si="72"/>
        <v>J0</v>
      </c>
      <c r="AB302" s="427" t="str">
        <f t="shared" si="73"/>
        <v>Allgemeines Kleininventar</v>
      </c>
      <c r="AC302" s="244" t="str">
        <f t="shared" si="74"/>
        <v/>
      </c>
      <c r="AD302" s="244" t="str">
        <f t="shared" si="75"/>
        <v/>
      </c>
      <c r="AE302" s="143" t="str">
        <f t="shared" si="76"/>
        <v/>
      </c>
      <c r="AF302" s="139" t="str">
        <f t="shared" si="77"/>
        <v/>
      </c>
      <c r="AG302" s="140" t="str">
        <f t="shared" si="78"/>
        <v/>
      </c>
      <c r="AH302" s="140" t="str">
        <f t="shared" si="80"/>
        <v/>
      </c>
      <c r="AI302" s="140" t="str">
        <f t="shared" si="79"/>
        <v/>
      </c>
      <c r="AJ302" s="474"/>
      <c r="AK302" s="756"/>
      <c r="AL302" s="751"/>
      <c r="AM302" s="419" t="e">
        <f t="shared" si="86"/>
        <v>#REF!</v>
      </c>
      <c r="AN302" s="419"/>
      <c r="AO302" s="419"/>
      <c r="AP302" s="419"/>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row>
    <row r="303" spans="1:88" s="227" customFormat="1" ht="27.6" hidden="1">
      <c r="A303" s="221" t="b">
        <f t="shared" si="84"/>
        <v>0</v>
      </c>
      <c r="B303" s="221" t="str">
        <f t="shared" si="82"/>
        <v/>
      </c>
      <c r="C303" s="227" t="str">
        <f>IF(ISNA(LEN(VLOOKUP(H303,B9:B468,1,FALSE)) &gt; 0),"",LEN(VLOOKUP(H303,B9:B468,1,FALSE)) &gt; 0)</f>
        <v/>
      </c>
      <c r="D303" s="227" t="str">
        <f t="shared" si="83"/>
        <v/>
      </c>
      <c r="E303" s="227" t="b">
        <f>IF(ISNA(VLOOKUP(H303,D9:D468,1,FALSE)=H303),FALSE,TRUE)</f>
        <v>0</v>
      </c>
      <c r="F303" s="221">
        <f t="shared" si="85"/>
        <v>0</v>
      </c>
      <c r="G303" s="418"/>
      <c r="H303" s="631" t="s">
        <v>303</v>
      </c>
      <c r="I303" s="603" t="str">
        <f>VLOOKUP(H303,LNG_EBKP!$S$11:$U$733,2)</f>
        <v>Nutzungsspezifisches Kleininventar</v>
      </c>
      <c r="J303" s="602" t="str">
        <f>VLOOKUP(H303,LNG_EBKP!$S$11:$U$733,3)</f>
        <v>Nutzungsspezifisches Kleininventar wie Werkzeuge, Behälter für chemische Flüssigkeiten und dgl.</v>
      </c>
      <c r="K303" s="344"/>
      <c r="L303" s="344"/>
      <c r="M303" s="345"/>
      <c r="N303" s="546"/>
      <c r="O303" s="527">
        <v>30</v>
      </c>
      <c r="P303" s="726" t="str">
        <f t="shared" si="81"/>
        <v/>
      </c>
      <c r="Q303" s="708"/>
      <c r="R303" s="461"/>
      <c r="S303" s="462"/>
      <c r="T303" s="463"/>
      <c r="U303" s="743"/>
      <c r="V303" s="419" t="e">
        <f>IF(
OR(LEN(R303)&gt;0, LEN(#REF!)&gt;0, LEN(Q303)&gt;0,LEN(S303)&gt;1),
      IF(OR(LEN(M303)=0, LEN(Q303)=0),1,
          IF(OR(AND(LEN(#REF!)&gt;0, LEN(R303)&gt;0 ),LEN(R303)+LEN(#REF!)=0),0,1)
),
0)</f>
        <v>#REF!</v>
      </c>
      <c r="W303" s="419"/>
      <c r="X303" s="419"/>
      <c r="Y303" s="419" t="e">
        <f>IF(OR(LEN(AF303)&gt;0, LEN(#REF!)&gt;1),1, 0)</f>
        <v>#REF!</v>
      </c>
      <c r="Z303" s="419"/>
      <c r="AA303" s="426" t="str">
        <f t="shared" si="72"/>
        <v>J0</v>
      </c>
      <c r="AB303" s="427" t="str">
        <f t="shared" si="73"/>
        <v>Nutzungsspezifisches Kleininventar</v>
      </c>
      <c r="AC303" s="244" t="str">
        <f t="shared" si="74"/>
        <v/>
      </c>
      <c r="AD303" s="244" t="str">
        <f t="shared" si="75"/>
        <v/>
      </c>
      <c r="AE303" s="143" t="str">
        <f t="shared" si="76"/>
        <v/>
      </c>
      <c r="AF303" s="139" t="str">
        <f t="shared" si="77"/>
        <v/>
      </c>
      <c r="AG303" s="140" t="str">
        <f t="shared" si="78"/>
        <v/>
      </c>
      <c r="AH303" s="140" t="str">
        <f t="shared" si="80"/>
        <v/>
      </c>
      <c r="AI303" s="140" t="str">
        <f t="shared" si="79"/>
        <v/>
      </c>
      <c r="AJ303" s="474"/>
      <c r="AK303" s="756"/>
      <c r="AL303" s="751"/>
      <c r="AM303" s="419" t="e">
        <f t="shared" si="86"/>
        <v>#REF!</v>
      </c>
      <c r="AN303" s="419"/>
      <c r="AO303" s="419"/>
      <c r="AP303" s="419"/>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row>
    <row r="304" spans="1:88" s="227" customFormat="1" ht="27.6" hidden="1">
      <c r="A304" s="221" t="b">
        <f t="shared" si="84"/>
        <v>0</v>
      </c>
      <c r="B304" s="221" t="str">
        <f t="shared" si="82"/>
        <v/>
      </c>
      <c r="C304" s="227" t="str">
        <f>IF(ISNA(LEN(VLOOKUP(H304,B9:B468,1,FALSE)) &gt; 0),"",LEN(VLOOKUP(H304,B9:B468,1,FALSE)) &gt; 0)</f>
        <v/>
      </c>
      <c r="D304" s="227" t="str">
        <f t="shared" si="83"/>
        <v/>
      </c>
      <c r="E304" s="227" t="b">
        <f>IF(ISNA(VLOOKUP(H304,D9:D468,1,FALSE)=H304),FALSE,TRUE)</f>
        <v>0</v>
      </c>
      <c r="F304" s="221">
        <f t="shared" si="85"/>
        <v>0</v>
      </c>
      <c r="G304" s="418"/>
      <c r="H304" s="631" t="s">
        <v>304</v>
      </c>
      <c r="I304" s="603" t="str">
        <f>VLOOKUP(H304,LNG_EBKP!$S$11:$U$733,2)</f>
        <v>Mobiles Gerät</v>
      </c>
      <c r="J304" s="602" t="str">
        <f>VLOOKUP(H304,LNG_EBKP!$S$11:$U$733,3)</f>
        <v>Mobile Geräte und Apparate wie Kopierer, Putzmaschinen, Kaffeeautomaten und dgl.</v>
      </c>
      <c r="K304" s="344"/>
      <c r="L304" s="344"/>
      <c r="M304" s="345"/>
      <c r="N304" s="546"/>
      <c r="O304" s="527">
        <v>30</v>
      </c>
      <c r="P304" s="726" t="str">
        <f t="shared" si="81"/>
        <v/>
      </c>
      <c r="Q304" s="708"/>
      <c r="R304" s="461"/>
      <c r="S304" s="462"/>
      <c r="T304" s="463"/>
      <c r="U304" s="743"/>
      <c r="V304" s="419" t="e">
        <f>IF(
OR(LEN(R304)&gt;0, LEN(#REF!)&gt;0, LEN(Q304)&gt;0,LEN(S304)&gt;1),
      IF(OR(LEN(M304)=0, LEN(Q304)=0),1,
          IF(OR(AND(LEN(#REF!)&gt;0, LEN(R304)&gt;0 ),LEN(R304)+LEN(#REF!)=0),0,1)
),
0)</f>
        <v>#REF!</v>
      </c>
      <c r="W304" s="419"/>
      <c r="X304" s="419"/>
      <c r="Y304" s="419" t="e">
        <f>IF(OR(LEN(AF304)&gt;0, LEN(#REF!)&gt;1),1, 0)</f>
        <v>#REF!</v>
      </c>
      <c r="Z304" s="419"/>
      <c r="AA304" s="426" t="str">
        <f t="shared" si="72"/>
        <v>J0</v>
      </c>
      <c r="AB304" s="427" t="str">
        <f t="shared" si="73"/>
        <v>Mobiles Gerät</v>
      </c>
      <c r="AC304" s="244" t="str">
        <f t="shared" si="74"/>
        <v/>
      </c>
      <c r="AD304" s="244" t="str">
        <f t="shared" si="75"/>
        <v/>
      </c>
      <c r="AE304" s="143" t="str">
        <f t="shared" si="76"/>
        <v/>
      </c>
      <c r="AF304" s="139" t="str">
        <f t="shared" si="77"/>
        <v/>
      </c>
      <c r="AG304" s="140" t="str">
        <f t="shared" si="78"/>
        <v/>
      </c>
      <c r="AH304" s="140" t="str">
        <f t="shared" si="80"/>
        <v/>
      </c>
      <c r="AI304" s="140" t="str">
        <f t="shared" si="79"/>
        <v/>
      </c>
      <c r="AJ304" s="474"/>
      <c r="AK304" s="756"/>
      <c r="AL304" s="751"/>
      <c r="AM304" s="419" t="e">
        <f t="shared" si="86"/>
        <v>#REF!</v>
      </c>
      <c r="AN304" s="419"/>
      <c r="AO304" s="419"/>
      <c r="AP304" s="419"/>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row>
    <row r="305" spans="1:88" s="227" customFormat="1" ht="27.6" hidden="1">
      <c r="A305" s="221" t="b">
        <f t="shared" si="84"/>
        <v>0</v>
      </c>
      <c r="B305" s="221" t="str">
        <f t="shared" si="82"/>
        <v/>
      </c>
      <c r="C305" s="227" t="str">
        <f>IF(ISNA(LEN(VLOOKUP(H305,B9:B468,1,FALSE)) &gt; 0),"",LEN(VLOOKUP(H305,B9:B468,1,FALSE)) &gt; 0)</f>
        <v/>
      </c>
      <c r="D305" s="227" t="str">
        <f t="shared" si="83"/>
        <v/>
      </c>
      <c r="E305" s="227" t="b">
        <f>IF(ISNA(VLOOKUP(H305,D9:D468,1,FALSE)=H305),FALSE,TRUE)</f>
        <v>0</v>
      </c>
      <c r="F305" s="221">
        <f t="shared" si="85"/>
        <v>0</v>
      </c>
      <c r="G305" s="418"/>
      <c r="H305" s="632" t="s">
        <v>305</v>
      </c>
      <c r="I305" s="601" t="str">
        <f>VLOOKUP(H305,LNG_EBKP!$S$11:$U$733,2)</f>
        <v>Textilien</v>
      </c>
      <c r="J305" s="602" t="str">
        <f>VLOOKUP(H305,LNG_EBKP!$S$11:$U$733,3)</f>
        <v>Textilien wie Teppiche, Vorhänge, Handtücher, Tischwäsche und dgl.</v>
      </c>
      <c r="K305" s="344"/>
      <c r="L305" s="344"/>
      <c r="M305" s="345"/>
      <c r="N305" s="546"/>
      <c r="O305" s="527">
        <v>30</v>
      </c>
      <c r="P305" s="726" t="str">
        <f t="shared" si="81"/>
        <v/>
      </c>
      <c r="Q305" s="708"/>
      <c r="R305" s="461"/>
      <c r="S305" s="462"/>
      <c r="T305" s="463"/>
      <c r="U305" s="743"/>
      <c r="V305" s="419" t="e">
        <f>IF(
OR(LEN(R305)&gt;0, LEN(#REF!)&gt;0, LEN(Q305)&gt;0,LEN(S305)&gt;1),
      IF(OR(LEN(M305)=0, LEN(Q305)=0),1,
          IF(OR(AND(LEN(#REF!)&gt;0, LEN(R305)&gt;0 ),LEN(R305)+LEN(#REF!)=0),0,1)
),
0)</f>
        <v>#REF!</v>
      </c>
      <c r="W305" s="419"/>
      <c r="X305" s="419"/>
      <c r="Y305" s="419" t="e">
        <f>IF(OR(LEN(AF305)&gt;0, LEN(#REF!)&gt;1),1, 0)</f>
        <v>#REF!</v>
      </c>
      <c r="Z305" s="419"/>
      <c r="AA305" s="426" t="str">
        <f t="shared" si="72"/>
        <v>J0</v>
      </c>
      <c r="AB305" s="427" t="str">
        <f t="shared" si="73"/>
        <v>Textilien</v>
      </c>
      <c r="AC305" s="244" t="str">
        <f t="shared" si="74"/>
        <v/>
      </c>
      <c r="AD305" s="244" t="str">
        <f t="shared" si="75"/>
        <v/>
      </c>
      <c r="AE305" s="143" t="str">
        <f t="shared" si="76"/>
        <v/>
      </c>
      <c r="AF305" s="139" t="str">
        <f t="shared" si="77"/>
        <v/>
      </c>
      <c r="AG305" s="140" t="str">
        <f t="shared" si="78"/>
        <v/>
      </c>
      <c r="AH305" s="140" t="str">
        <f t="shared" si="80"/>
        <v/>
      </c>
      <c r="AI305" s="140" t="str">
        <f t="shared" si="79"/>
        <v/>
      </c>
      <c r="AJ305" s="474"/>
      <c r="AK305" s="756"/>
      <c r="AL305" s="751"/>
      <c r="AM305" s="419" t="e">
        <f t="shared" si="86"/>
        <v>#REF!</v>
      </c>
      <c r="AN305" s="419"/>
      <c r="AO305" s="419"/>
      <c r="AP305" s="419"/>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row>
    <row r="306" spans="1:88" s="227" customFormat="1" ht="55.2" hidden="1">
      <c r="A306" s="221" t="b">
        <f t="shared" si="84"/>
        <v>0</v>
      </c>
      <c r="B306" s="221" t="str">
        <f t="shared" si="82"/>
        <v/>
      </c>
      <c r="C306" s="227" t="str">
        <f>IF(ISNA(LEN(VLOOKUP(H306,B9:B468,1,FALSE)) &gt; 0),"",LEN(VLOOKUP(H306,B9:B468,1,FALSE)) &gt; 0)</f>
        <v/>
      </c>
      <c r="D306" s="227" t="str">
        <f t="shared" si="83"/>
        <v/>
      </c>
      <c r="E306" s="227" t="b">
        <f>IF(ISNA(VLOOKUP(H306,D9:D468,1,FALSE)=H306),FALSE,TRUE)</f>
        <v>0</v>
      </c>
      <c r="F306" s="221">
        <f t="shared" si="85"/>
        <v>0</v>
      </c>
      <c r="G306" s="418"/>
      <c r="H306" s="631" t="s">
        <v>306</v>
      </c>
      <c r="I306" s="603" t="str">
        <f>VLOOKUP(H306,LNG_EBKP!$S$11:$U$733,2)</f>
        <v>Allgemeine Textilien</v>
      </c>
      <c r="J306" s="602" t="str">
        <f>VLOOKUP(H306,LNG_EBKP!$S$11:$U$733,3)</f>
        <v>Allgemeine Textilien wie Vorhänge, Teppiche und dgl.
Hinweis: Innerer Abschluss (G05.04); Bodenbelag (G02.02)</v>
      </c>
      <c r="K306" s="344"/>
      <c r="L306" s="344"/>
      <c r="M306" s="345"/>
      <c r="N306" s="546"/>
      <c r="O306" s="527">
        <v>30</v>
      </c>
      <c r="P306" s="726" t="str">
        <f t="shared" si="81"/>
        <v/>
      </c>
      <c r="Q306" s="708"/>
      <c r="R306" s="461"/>
      <c r="S306" s="462"/>
      <c r="T306" s="463"/>
      <c r="U306" s="743"/>
      <c r="V306" s="419" t="e">
        <f>IF(
OR(LEN(R306)&gt;0, LEN(#REF!)&gt;0, LEN(Q306)&gt;0,LEN(S306)&gt;1),
      IF(OR(LEN(M306)=0, LEN(Q306)=0),1,
          IF(OR(AND(LEN(#REF!)&gt;0, LEN(R306)&gt;0 ),LEN(R306)+LEN(#REF!)=0),0,1)
),
0)</f>
        <v>#REF!</v>
      </c>
      <c r="W306" s="419"/>
      <c r="X306" s="419"/>
      <c r="Y306" s="419" t="e">
        <f>IF(OR(LEN(AF306)&gt;0, LEN(#REF!)&gt;1),1, 0)</f>
        <v>#REF!</v>
      </c>
      <c r="Z306" s="419"/>
      <c r="AA306" s="426" t="str">
        <f t="shared" si="72"/>
        <v>J0</v>
      </c>
      <c r="AB306" s="427" t="str">
        <f t="shared" si="73"/>
        <v>Allgemeine Textilien</v>
      </c>
      <c r="AC306" s="244" t="str">
        <f t="shared" si="74"/>
        <v/>
      </c>
      <c r="AD306" s="244" t="str">
        <f t="shared" si="75"/>
        <v/>
      </c>
      <c r="AE306" s="143" t="str">
        <f t="shared" si="76"/>
        <v/>
      </c>
      <c r="AF306" s="139" t="str">
        <f t="shared" si="77"/>
        <v/>
      </c>
      <c r="AG306" s="140" t="str">
        <f t="shared" si="78"/>
        <v/>
      </c>
      <c r="AH306" s="140" t="str">
        <f t="shared" si="80"/>
        <v/>
      </c>
      <c r="AI306" s="140" t="str">
        <f t="shared" si="79"/>
        <v/>
      </c>
      <c r="AJ306" s="474"/>
      <c r="AK306" s="756"/>
      <c r="AL306" s="751"/>
      <c r="AM306" s="419" t="e">
        <f t="shared" si="86"/>
        <v>#REF!</v>
      </c>
      <c r="AN306" s="419"/>
      <c r="AO306" s="419"/>
      <c r="AP306" s="419"/>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row>
    <row r="307" spans="1:88" s="227" customFormat="1" ht="55.2" hidden="1">
      <c r="A307" s="221" t="b">
        <f t="shared" si="84"/>
        <v>0</v>
      </c>
      <c r="B307" s="221" t="str">
        <f t="shared" si="82"/>
        <v/>
      </c>
      <c r="C307" s="227" t="str">
        <f>IF(ISNA(LEN(VLOOKUP(H307,B9:B468,1,FALSE)) &gt; 0),"",LEN(VLOOKUP(H307,B9:B468,1,FALSE)) &gt; 0)</f>
        <v/>
      </c>
      <c r="D307" s="227" t="str">
        <f t="shared" si="83"/>
        <v/>
      </c>
      <c r="E307" s="227" t="b">
        <f>IF(ISNA(VLOOKUP(H307,D9:D468,1,FALSE)=H307),FALSE,TRUE)</f>
        <v>0</v>
      </c>
      <c r="F307" s="221">
        <f t="shared" si="85"/>
        <v>0</v>
      </c>
      <c r="G307" s="418"/>
      <c r="H307" s="631" t="s">
        <v>307</v>
      </c>
      <c r="I307" s="603" t="str">
        <f>VLOOKUP(H307,LNG_EBKP!$S$11:$U$733,2)</f>
        <v>Nutzungsspezifische Textilien</v>
      </c>
      <c r="J307" s="602" t="str">
        <f>VLOOKUP(H307,LNG_EBKP!$S$11:$U$733,3)</f>
        <v>Nutzungsspezifische Textilien wie Hotelbettwäsche, Tischwäsche in Restaurants und dgl.
Hinweis: Innerer Abschluss (G05.04); Bodenbelag (G02.02)</v>
      </c>
      <c r="K307" s="344"/>
      <c r="L307" s="344"/>
      <c r="M307" s="345"/>
      <c r="N307" s="546"/>
      <c r="O307" s="527">
        <v>30</v>
      </c>
      <c r="P307" s="726" t="str">
        <f t="shared" si="81"/>
        <v/>
      </c>
      <c r="Q307" s="708"/>
      <c r="R307" s="461"/>
      <c r="S307" s="462"/>
      <c r="T307" s="463"/>
      <c r="U307" s="743"/>
      <c r="V307" s="419" t="e">
        <f>IF(
OR(LEN(R307)&gt;0, LEN(#REF!)&gt;0, LEN(Q307)&gt;0,LEN(S307)&gt;1),
      IF(OR(LEN(M307)=0, LEN(Q307)=0),1,
          IF(OR(AND(LEN(#REF!)&gt;0, LEN(R307)&gt;0 ),LEN(R307)+LEN(#REF!)=0),0,1)
),
0)</f>
        <v>#REF!</v>
      </c>
      <c r="W307" s="419"/>
      <c r="X307" s="419"/>
      <c r="Y307" s="419" t="e">
        <f>IF(OR(LEN(AF307)&gt;0, LEN(#REF!)&gt;1),1, 0)</f>
        <v>#REF!</v>
      </c>
      <c r="Z307" s="419"/>
      <c r="AA307" s="426" t="str">
        <f t="shared" si="72"/>
        <v>J0</v>
      </c>
      <c r="AB307" s="427" t="str">
        <f t="shared" si="73"/>
        <v>Nutzungsspezifische Textilien</v>
      </c>
      <c r="AC307" s="244" t="str">
        <f t="shared" si="74"/>
        <v/>
      </c>
      <c r="AD307" s="244" t="str">
        <f t="shared" si="75"/>
        <v/>
      </c>
      <c r="AE307" s="143" t="str">
        <f t="shared" si="76"/>
        <v/>
      </c>
      <c r="AF307" s="139" t="str">
        <f t="shared" si="77"/>
        <v/>
      </c>
      <c r="AG307" s="140" t="str">
        <f t="shared" si="78"/>
        <v/>
      </c>
      <c r="AH307" s="140" t="str">
        <f t="shared" si="80"/>
        <v/>
      </c>
      <c r="AI307" s="140" t="str">
        <f t="shared" si="79"/>
        <v/>
      </c>
      <c r="AJ307" s="474"/>
      <c r="AK307" s="756"/>
      <c r="AL307" s="751"/>
      <c r="AM307" s="419" t="e">
        <f t="shared" si="86"/>
        <v>#REF!</v>
      </c>
      <c r="AN307" s="419"/>
      <c r="AO307" s="419"/>
      <c r="AP307" s="419"/>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row>
    <row r="308" spans="1:88" s="227" customFormat="1" ht="13.8" hidden="1">
      <c r="A308" s="221" t="b">
        <f t="shared" si="84"/>
        <v>0</v>
      </c>
      <c r="B308" s="221" t="str">
        <f t="shared" si="82"/>
        <v/>
      </c>
      <c r="C308" s="227" t="str">
        <f>IF(ISNA(LEN(VLOOKUP(H308,B9:B468,1,FALSE)) &gt; 0),"",LEN(VLOOKUP(H308,B9:B468,1,FALSE)) &gt; 0)</f>
        <v/>
      </c>
      <c r="D308" s="227" t="str">
        <f t="shared" si="83"/>
        <v/>
      </c>
      <c r="E308" s="227" t="b">
        <f>IF(ISNA(VLOOKUP(H308,D9:D468,1,FALSE)=H308),FALSE,TRUE)</f>
        <v>0</v>
      </c>
      <c r="F308" s="221">
        <f t="shared" si="85"/>
        <v>0</v>
      </c>
      <c r="G308" s="418"/>
      <c r="H308" s="632" t="s">
        <v>308</v>
      </c>
      <c r="I308" s="601" t="str">
        <f>VLOOKUP(H308,LNG_EBKP!$S$11:$U$733,2)</f>
        <v>Kunst am Bau</v>
      </c>
      <c r="J308" s="602" t="str">
        <f>VLOOKUP(H308,LNG_EBKP!$S$11:$U$733,3)</f>
        <v>Künstlerisch gestaltete Objekte und Bauteile</v>
      </c>
      <c r="K308" s="344"/>
      <c r="L308" s="344"/>
      <c r="M308" s="345"/>
      <c r="N308" s="546"/>
      <c r="O308" s="527">
        <v>30</v>
      </c>
      <c r="P308" s="726" t="str">
        <f t="shared" si="81"/>
        <v/>
      </c>
      <c r="Q308" s="708"/>
      <c r="R308" s="461"/>
      <c r="S308" s="462"/>
      <c r="T308" s="463"/>
      <c r="U308" s="743"/>
      <c r="V308" s="419" t="e">
        <f>IF(
OR(LEN(R308)&gt;0, LEN(#REF!)&gt;0, LEN(Q308)&gt;0,LEN(S308)&gt;1),
      IF(OR(LEN(M308)=0, LEN(Q308)=0),1,
          IF(OR(AND(LEN(#REF!)&gt;0, LEN(R308)&gt;0 ),LEN(R308)+LEN(#REF!)=0),0,1)
),
0)</f>
        <v>#REF!</v>
      </c>
      <c r="W308" s="419"/>
      <c r="X308" s="419"/>
      <c r="Y308" s="419" t="e">
        <f>IF(OR(LEN(AF308)&gt;0, LEN(#REF!)&gt;1),1, 0)</f>
        <v>#REF!</v>
      </c>
      <c r="Z308" s="419"/>
      <c r="AA308" s="426" t="str">
        <f t="shared" si="72"/>
        <v>J0</v>
      </c>
      <c r="AB308" s="427" t="str">
        <f t="shared" si="73"/>
        <v>Kunst am Bau</v>
      </c>
      <c r="AC308" s="244" t="str">
        <f t="shared" si="74"/>
        <v/>
      </c>
      <c r="AD308" s="244" t="str">
        <f t="shared" si="75"/>
        <v/>
      </c>
      <c r="AE308" s="143" t="str">
        <f t="shared" si="76"/>
        <v/>
      </c>
      <c r="AF308" s="139" t="str">
        <f t="shared" si="77"/>
        <v/>
      </c>
      <c r="AG308" s="140" t="str">
        <f t="shared" si="78"/>
        <v/>
      </c>
      <c r="AH308" s="140" t="str">
        <f t="shared" si="80"/>
        <v/>
      </c>
      <c r="AI308" s="140" t="str">
        <f t="shared" si="79"/>
        <v/>
      </c>
      <c r="AJ308" s="474"/>
      <c r="AK308" s="756"/>
      <c r="AL308" s="751"/>
      <c r="AM308" s="419" t="e">
        <f t="shared" si="86"/>
        <v>#REF!</v>
      </c>
      <c r="AN308" s="419"/>
      <c r="AO308" s="419"/>
      <c r="AP308" s="419"/>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row>
    <row r="309" spans="1:88" s="227" customFormat="1" ht="27.6" hidden="1">
      <c r="A309" s="221" t="b">
        <f t="shared" si="84"/>
        <v>0</v>
      </c>
      <c r="B309" s="221" t="str">
        <f t="shared" si="82"/>
        <v/>
      </c>
      <c r="C309" s="227" t="str">
        <f>IF(ISNA(LEN(VLOOKUP(H309,B9:B468,1,FALSE)) &gt; 0),"",LEN(VLOOKUP(H309,B9:B468,1,FALSE)) &gt; 0)</f>
        <v/>
      </c>
      <c r="D309" s="227" t="str">
        <f t="shared" si="83"/>
        <v/>
      </c>
      <c r="E309" s="227" t="b">
        <f>IF(ISNA(VLOOKUP(H309,D9:D468,1,FALSE)=H309),FALSE,TRUE)</f>
        <v>0</v>
      </c>
      <c r="F309" s="221">
        <f t="shared" si="85"/>
        <v>0</v>
      </c>
      <c r="G309" s="418"/>
      <c r="H309" s="631" t="s">
        <v>309</v>
      </c>
      <c r="I309" s="603" t="str">
        <f>VLOOKUP(H309,LNG_EBKP!$S$11:$U$733,2)</f>
        <v>Kunstobjekt</v>
      </c>
      <c r="J309" s="602" t="str">
        <f>VLOOKUP(H309,LNG_EBKP!$S$11:$U$733,3)</f>
        <v>Künstlerisch gestaltete Objekte wie Skulpturen, Gemälde und dgl., einschliesslich Künstlerhonorar</v>
      </c>
      <c r="K309" s="344"/>
      <c r="L309" s="344"/>
      <c r="M309" s="345"/>
      <c r="N309" s="546"/>
      <c r="O309" s="527">
        <v>30</v>
      </c>
      <c r="P309" s="726" t="str">
        <f t="shared" si="81"/>
        <v/>
      </c>
      <c r="Q309" s="708"/>
      <c r="R309" s="461"/>
      <c r="S309" s="462"/>
      <c r="T309" s="463"/>
      <c r="U309" s="743"/>
      <c r="V309" s="419" t="e">
        <f>IF(
OR(LEN(R309)&gt;0, LEN(#REF!)&gt;0, LEN(Q309)&gt;0,LEN(S309)&gt;1),
      IF(OR(LEN(M309)=0, LEN(Q309)=0),1,
          IF(OR(AND(LEN(#REF!)&gt;0, LEN(R309)&gt;0 ),LEN(R309)+LEN(#REF!)=0),0,1)
),
0)</f>
        <v>#REF!</v>
      </c>
      <c r="W309" s="419"/>
      <c r="X309" s="419"/>
      <c r="Y309" s="419" t="e">
        <f>IF(OR(LEN(AF309)&gt;0, LEN(#REF!)&gt;1),1, 0)</f>
        <v>#REF!</v>
      </c>
      <c r="Z309" s="419"/>
      <c r="AA309" s="426" t="str">
        <f t="shared" si="72"/>
        <v>J0</v>
      </c>
      <c r="AB309" s="427" t="str">
        <f t="shared" si="73"/>
        <v>Kunstobjekt</v>
      </c>
      <c r="AC309" s="244" t="str">
        <f t="shared" si="74"/>
        <v/>
      </c>
      <c r="AD309" s="244" t="str">
        <f t="shared" si="75"/>
        <v/>
      </c>
      <c r="AE309" s="143" t="str">
        <f t="shared" si="76"/>
        <v/>
      </c>
      <c r="AF309" s="139" t="str">
        <f t="shared" si="77"/>
        <v/>
      </c>
      <c r="AG309" s="140" t="str">
        <f t="shared" si="78"/>
        <v/>
      </c>
      <c r="AH309" s="140" t="str">
        <f t="shared" si="80"/>
        <v/>
      </c>
      <c r="AI309" s="140" t="str">
        <f t="shared" si="79"/>
        <v/>
      </c>
      <c r="AJ309" s="474"/>
      <c r="AK309" s="756"/>
      <c r="AL309" s="751"/>
      <c r="AM309" s="419" t="e">
        <f t="shared" si="86"/>
        <v>#REF!</v>
      </c>
      <c r="AN309" s="419"/>
      <c r="AO309" s="419"/>
      <c r="AP309" s="419"/>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row>
    <row r="310" spans="1:88" s="227" customFormat="1" ht="42" hidden="1" thickBot="1">
      <c r="A310" s="221" t="b">
        <f t="shared" si="84"/>
        <v>0</v>
      </c>
      <c r="B310" s="221" t="str">
        <f t="shared" si="82"/>
        <v/>
      </c>
      <c r="C310" s="227" t="str">
        <f>IF(ISNA(LEN(VLOOKUP(H310,B9:B468,1,FALSE)) &gt; 0),"",LEN(VLOOKUP(H310,B9:B468,1,FALSE)) &gt; 0)</f>
        <v/>
      </c>
      <c r="D310" s="227" t="str">
        <f t="shared" si="83"/>
        <v/>
      </c>
      <c r="E310" s="227" t="b">
        <f>IF(ISNA(VLOOKUP(H310,D9:D468,1,FALSE)=H310),FALSE,TRUE)</f>
        <v>0</v>
      </c>
      <c r="F310" s="221">
        <f t="shared" si="85"/>
        <v>0</v>
      </c>
      <c r="G310" s="418"/>
      <c r="H310" s="633" t="s">
        <v>310</v>
      </c>
      <c r="I310" s="604" t="str">
        <f>VLOOKUP(H310,LNG_EBKP!$S$11:$U$733,2)</f>
        <v>Künstlerisch gestaltetes Bauteil</v>
      </c>
      <c r="J310" s="605" t="str">
        <f>VLOOKUP(H310,LNG_EBKP!$S$11:$U$733,3)</f>
        <v>Künstlerisch gestaltete Bauwerksteile wie Reliefs, Mosaiken, Fresken und dgl., einschliesslich Künstlerhonorar</v>
      </c>
      <c r="K310" s="346"/>
      <c r="L310" s="346"/>
      <c r="M310" s="347"/>
      <c r="N310" s="546"/>
      <c r="O310" s="528">
        <v>30</v>
      </c>
      <c r="P310" s="728" t="str">
        <f t="shared" si="81"/>
        <v/>
      </c>
      <c r="Q310" s="710"/>
      <c r="R310" s="464"/>
      <c r="S310" s="465"/>
      <c r="T310" s="466"/>
      <c r="U310" s="744"/>
      <c r="V310" s="419" t="e">
        <f>IF(
OR(LEN(R310)&gt;0, LEN(#REF!)&gt;0, LEN(Q310)&gt;0,LEN(S310)&gt;1),
      IF(OR(LEN(M310)=0, LEN(Q310)=0),1,
          IF(OR(AND(LEN(#REF!)&gt;0, LEN(R310)&gt;0 ),LEN(R310)+LEN(#REF!)=0),0,1)
),
0)</f>
        <v>#REF!</v>
      </c>
      <c r="W310" s="419"/>
      <c r="X310" s="419"/>
      <c r="Y310" s="419" t="e">
        <f>IF(OR(LEN(AF310)&gt;0, LEN(#REF!)&gt;1),1, 0)</f>
        <v>#REF!</v>
      </c>
      <c r="Z310" s="419"/>
      <c r="AA310" s="426" t="str">
        <f t="shared" si="72"/>
        <v>J0</v>
      </c>
      <c r="AB310" s="427" t="str">
        <f t="shared" si="73"/>
        <v>Künstlerisch gestaltetes Bauteil</v>
      </c>
      <c r="AC310" s="244" t="str">
        <f t="shared" si="74"/>
        <v/>
      </c>
      <c r="AD310" s="244" t="str">
        <f t="shared" si="75"/>
        <v/>
      </c>
      <c r="AE310" s="143" t="str">
        <f t="shared" si="76"/>
        <v/>
      </c>
      <c r="AF310" s="139" t="str">
        <f t="shared" si="77"/>
        <v/>
      </c>
      <c r="AG310" s="140" t="str">
        <f t="shared" si="78"/>
        <v/>
      </c>
      <c r="AH310" s="140" t="str">
        <f t="shared" si="80"/>
        <v/>
      </c>
      <c r="AI310" s="140" t="str">
        <f t="shared" si="79"/>
        <v/>
      </c>
      <c r="AJ310" s="474"/>
      <c r="AK310" s="756"/>
      <c r="AL310" s="751"/>
      <c r="AM310" s="419" t="e">
        <f t="shared" si="86"/>
        <v>#REF!</v>
      </c>
      <c r="AN310" s="419"/>
      <c r="AO310" s="419"/>
      <c r="AP310" s="419"/>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row>
    <row r="311" spans="1:88" s="3" customFormat="1" ht="14.4" hidden="1" thickBot="1">
      <c r="A311" s="6" t="b">
        <f t="shared" si="84"/>
        <v>0</v>
      </c>
      <c r="B311" s="6" t="str">
        <f t="shared" si="82"/>
        <v/>
      </c>
      <c r="C311" s="3" t="str">
        <f>IF(ISNA(LEN(VLOOKUP(H311,B9:B468,1,FALSE)) &gt; 0),"",LEN(VLOOKUP(H311,B9:B468,1,FALSE)) &gt; 0)</f>
        <v/>
      </c>
      <c r="D311" s="3" t="str">
        <f t="shared" si="83"/>
        <v/>
      </c>
      <c r="E311" s="3" t="b">
        <f>IF(ISNA(VLOOKUP(H311,D9:D468,1,FALSE)=H311),FALSE,TRUE)</f>
        <v>0</v>
      </c>
      <c r="F311" s="6">
        <f t="shared" si="85"/>
        <v>0</v>
      </c>
      <c r="G311" s="418"/>
      <c r="H311" s="636" t="s">
        <v>311</v>
      </c>
      <c r="I311" s="612" t="str">
        <f>VLOOKUP(H311,LNG_EBKP!$S$11:$U$733,2)</f>
        <v>Vorbereitung Tiefbau</v>
      </c>
      <c r="J311" s="613" t="str">
        <f>VLOOKUP(H311,LNG_EBKP!$S$11:$U$733,3)</f>
        <v>Bauvorbereitung und Bauunterstützung</v>
      </c>
      <c r="K311" s="501"/>
      <c r="L311" s="501"/>
      <c r="M311" s="502"/>
      <c r="N311" s="554"/>
      <c r="O311" s="503"/>
      <c r="P311" s="731" t="str">
        <f t="shared" si="81"/>
        <v/>
      </c>
      <c r="Q311" s="716"/>
      <c r="R311" s="503"/>
      <c r="S311" s="504"/>
      <c r="T311" s="504"/>
      <c r="U311" s="749"/>
      <c r="V311" s="419" t="e">
        <f>IF(
OR(LEN(R311)&gt;0, LEN(#REF!)&gt;0, LEN(Q311)&gt;0,LEN(S311)&gt;1),
      IF(OR(LEN(M311)=0, LEN(Q311)=0),1,
          IF(OR(AND(LEN(#REF!)&gt;0, LEN(R311)&gt;0 ),LEN(R311)+LEN(#REF!)=0),0,1)
),
0)</f>
        <v>#REF!</v>
      </c>
      <c r="W311" s="419"/>
      <c r="X311" s="419"/>
      <c r="Y311" s="419" t="e">
        <f>IF(OR(LEN(AF311)&gt;0, LEN(#REF!)&gt;1),1, 0)</f>
        <v>#REF!</v>
      </c>
      <c r="Z311" s="419"/>
      <c r="AA311" s="426" t="str">
        <f t="shared" si="72"/>
        <v>L</v>
      </c>
      <c r="AB311" s="427" t="str">
        <f t="shared" si="73"/>
        <v>Vorbereitung Tiefbau</v>
      </c>
      <c r="AC311" s="244" t="str">
        <f t="shared" si="74"/>
        <v/>
      </c>
      <c r="AD311" s="244" t="str">
        <f t="shared" si="75"/>
        <v/>
      </c>
      <c r="AE311" s="143" t="str">
        <f t="shared" si="76"/>
        <v/>
      </c>
      <c r="AF311" s="139" t="str">
        <f t="shared" si="77"/>
        <v/>
      </c>
      <c r="AG311" s="140" t="str">
        <f t="shared" si="78"/>
        <v/>
      </c>
      <c r="AH311" s="140" t="str">
        <f t="shared" si="80"/>
        <v/>
      </c>
      <c r="AI311" s="140" t="str">
        <f t="shared" si="79"/>
        <v/>
      </c>
      <c r="AJ311" s="505"/>
      <c r="AK311" s="757"/>
      <c r="AL311" s="754"/>
      <c r="AM311" s="419" t="e">
        <f t="shared" si="86"/>
        <v>#REF!</v>
      </c>
      <c r="AN311" s="419"/>
      <c r="AO311" s="419"/>
      <c r="AP311" s="419"/>
    </row>
    <row r="312" spans="1:88" s="3" customFormat="1" ht="27.6" hidden="1">
      <c r="A312" s="6" t="b">
        <f t="shared" si="84"/>
        <v>0</v>
      </c>
      <c r="B312" s="6" t="str">
        <f t="shared" si="82"/>
        <v/>
      </c>
      <c r="C312" s="3" t="str">
        <f>IF(ISNA(LEN(VLOOKUP(H312,B9:B468,1,FALSE)) &gt; 0),"",LEN(VLOOKUP(H312,B9:B468,1,FALSE)) &gt; 0)</f>
        <v/>
      </c>
      <c r="D312" s="3" t="str">
        <f t="shared" si="83"/>
        <v/>
      </c>
      <c r="E312" s="3" t="b">
        <f>IF(ISNA(VLOOKUP(H312,D9:D468,1,FALSE)=H312),FALSE,TRUE)</f>
        <v>0</v>
      </c>
      <c r="F312" s="6">
        <f t="shared" si="85"/>
        <v>0</v>
      </c>
      <c r="G312" s="418"/>
      <c r="H312" s="634" t="s">
        <v>312</v>
      </c>
      <c r="I312" s="614" t="str">
        <f>VLOOKUP(H312,LNG_EBKP!$S$11:$U$733,2)</f>
        <v>Erdbau, Spezialtiefbau</v>
      </c>
      <c r="J312" s="615" t="str">
        <f>VLOOKUP(H312,LNG_EBKP!$S$11:$U$733,3)</f>
        <v>Erdbewegungen, Baugrundverbesserung sowie Sicherung des Baugrunds</v>
      </c>
      <c r="K312" s="489"/>
      <c r="L312" s="489"/>
      <c r="M312" s="490"/>
      <c r="N312" s="555"/>
      <c r="O312" s="498"/>
      <c r="P312" s="725" t="str">
        <f t="shared" si="81"/>
        <v/>
      </c>
      <c r="Q312" s="713"/>
      <c r="R312" s="498"/>
      <c r="S312" s="500"/>
      <c r="T312" s="500"/>
      <c r="U312" s="747"/>
      <c r="V312" s="419" t="e">
        <f>IF(
OR(LEN(R312)&gt;0, LEN(#REF!)&gt;0, LEN(Q312)&gt;0,LEN(S312)&gt;1),
      IF(OR(LEN(M312)=0, LEN(Q312)=0),1,
          IF(OR(AND(LEN(#REF!)&gt;0, LEN(R312)&gt;0 ),LEN(R312)+LEN(#REF!)=0),0,1)
),
0)</f>
        <v>#REF!</v>
      </c>
      <c r="W312" s="419"/>
      <c r="X312" s="419"/>
      <c r="Y312" s="419" t="e">
        <f>IF(OR(LEN(AF312)&gt;0, LEN(#REF!)&gt;1),1, 0)</f>
        <v>#REF!</v>
      </c>
      <c r="Z312" s="419"/>
      <c r="AA312" s="426" t="str">
        <f t="shared" si="72"/>
        <v>M</v>
      </c>
      <c r="AB312" s="427" t="str">
        <f t="shared" si="73"/>
        <v>Erdbau, Spezialtiefbau</v>
      </c>
      <c r="AC312" s="244" t="str">
        <f t="shared" si="74"/>
        <v/>
      </c>
      <c r="AD312" s="244" t="str">
        <f t="shared" si="75"/>
        <v/>
      </c>
      <c r="AE312" s="143" t="str">
        <f t="shared" si="76"/>
        <v/>
      </c>
      <c r="AF312" s="139" t="str">
        <f t="shared" si="77"/>
        <v/>
      </c>
      <c r="AG312" s="140" t="str">
        <f t="shared" si="78"/>
        <v/>
      </c>
      <c r="AH312" s="140" t="str">
        <f t="shared" si="80"/>
        <v/>
      </c>
      <c r="AI312" s="140" t="str">
        <f t="shared" si="79"/>
        <v/>
      </c>
      <c r="AJ312" s="505"/>
      <c r="AK312" s="757"/>
      <c r="AL312" s="754"/>
      <c r="AM312" s="419" t="e">
        <f t="shared" si="86"/>
        <v>#REF!</v>
      </c>
      <c r="AN312" s="419"/>
      <c r="AO312" s="419"/>
      <c r="AP312" s="419"/>
    </row>
    <row r="313" spans="1:88" s="227" customFormat="1" ht="27.6" hidden="1">
      <c r="A313" s="221" t="b">
        <f t="shared" si="84"/>
        <v>0</v>
      </c>
      <c r="B313" s="221" t="str">
        <f t="shared" si="82"/>
        <v/>
      </c>
      <c r="C313" s="227" t="str">
        <f>IF(ISNA(LEN(VLOOKUP(H313,B9:B468,1,FALSE)) &gt; 0),"",LEN(VLOOKUP(H313,B9:B468,1,FALSE)) &gt; 0)</f>
        <v/>
      </c>
      <c r="D313" s="227" t="str">
        <f t="shared" si="83"/>
        <v/>
      </c>
      <c r="E313" s="227" t="b">
        <f>IF(ISNA(VLOOKUP(H313,D9:D468,1,FALSE)=H313),FALSE,TRUE)</f>
        <v>0</v>
      </c>
      <c r="F313" s="221">
        <f t="shared" si="85"/>
        <v>0</v>
      </c>
      <c r="G313" s="418"/>
      <c r="H313" s="632" t="s">
        <v>313</v>
      </c>
      <c r="I313" s="616" t="str">
        <f>VLOOKUP(H313,LNG_EBKP!$S$11:$U$733,2)</f>
        <v>Sicherung, Verbauung</v>
      </c>
      <c r="J313" s="617" t="str">
        <f>VLOOKUP(H313,LNG_EBKP!$S$11:$U$733,3)</f>
        <v>Sicherung und Verbauung von Böschungen, Hängen und Ufern</v>
      </c>
      <c r="K313" s="344"/>
      <c r="L313" s="344"/>
      <c r="M313" s="345"/>
      <c r="N313" s="546"/>
      <c r="O313" s="527">
        <v>45</v>
      </c>
      <c r="P313" s="726" t="str">
        <f t="shared" si="81"/>
        <v/>
      </c>
      <c r="Q313" s="708"/>
      <c r="R313" s="461"/>
      <c r="S313" s="462"/>
      <c r="T313" s="463"/>
      <c r="U313" s="743"/>
      <c r="V313" s="419" t="e">
        <f>IF(
OR(LEN(R313)&gt;0, LEN(#REF!)&gt;0, LEN(Q313)&gt;0,LEN(S313)&gt;1),
      IF(OR(LEN(M313)=0, LEN(Q313)=0),1,
          IF(OR(AND(LEN(#REF!)&gt;0, LEN(R313)&gt;0 ),LEN(R313)+LEN(#REF!)=0),0,1)
),
0)</f>
        <v>#REF!</v>
      </c>
      <c r="W313" s="419"/>
      <c r="X313" s="419"/>
      <c r="Y313" s="419" t="e">
        <f>IF(OR(LEN(AF313)&gt;0, LEN(#REF!)&gt;1),1, 0)</f>
        <v>#REF!</v>
      </c>
      <c r="Z313" s="419"/>
      <c r="AA313" s="426" t="str">
        <f t="shared" si="72"/>
        <v>M0</v>
      </c>
      <c r="AB313" s="427" t="str">
        <f t="shared" si="73"/>
        <v>Sicherung, Verbauung</v>
      </c>
      <c r="AC313" s="244" t="str">
        <f t="shared" si="74"/>
        <v/>
      </c>
      <c r="AD313" s="244" t="str">
        <f t="shared" si="75"/>
        <v/>
      </c>
      <c r="AE313" s="143" t="str">
        <f t="shared" si="76"/>
        <v/>
      </c>
      <c r="AF313" s="139" t="str">
        <f t="shared" si="77"/>
        <v/>
      </c>
      <c r="AG313" s="140" t="str">
        <f t="shared" si="78"/>
        <v/>
      </c>
      <c r="AH313" s="140" t="str">
        <f t="shared" si="80"/>
        <v/>
      </c>
      <c r="AI313" s="140" t="str">
        <f t="shared" si="79"/>
        <v/>
      </c>
      <c r="AJ313" s="474"/>
      <c r="AK313" s="756"/>
      <c r="AL313" s="751"/>
      <c r="AM313" s="419" t="e">
        <f t="shared" si="86"/>
        <v>#REF!</v>
      </c>
      <c r="AN313" s="419"/>
      <c r="AO313" s="419"/>
      <c r="AP313" s="419"/>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row>
    <row r="314" spans="1:88" s="227" customFormat="1" ht="82.8" hidden="1">
      <c r="A314" s="221" t="b">
        <f t="shared" si="84"/>
        <v>0</v>
      </c>
      <c r="B314" s="221" t="str">
        <f t="shared" si="82"/>
        <v/>
      </c>
      <c r="C314" s="227" t="str">
        <f>IF(ISNA(LEN(VLOOKUP(H314,B9:B468,1,FALSE)) &gt; 0),"",LEN(VLOOKUP(H314,B9:B468,1,FALSE)) &gt; 0)</f>
        <v/>
      </c>
      <c r="D314" s="227" t="str">
        <f t="shared" si="83"/>
        <v/>
      </c>
      <c r="E314" s="227" t="b">
        <f>IF(ISNA(VLOOKUP(H314,D9:D468,1,FALSE)=H314),FALSE,TRUE)</f>
        <v>0</v>
      </c>
      <c r="F314" s="221">
        <f t="shared" si="85"/>
        <v>0</v>
      </c>
      <c r="G314" s="418"/>
      <c r="H314" s="631" t="s">
        <v>314</v>
      </c>
      <c r="I314" s="618" t="str">
        <f>VLOOKUP(H314,LNG_EBKP!$S$11:$U$733,2)</f>
        <v>Hangsicherung, Böschungssicherung</v>
      </c>
      <c r="J314" s="617" t="str">
        <f>VLOOKUP(H314,LNG_EBKP!$S$11:$U$733,3)</f>
        <v>Sicherung und Stabilisierung von natürlich oder künstlich angelegten Hängen und Böschungen durch Holzkästen, Hangroste, Netze, Geflechte, Folien, Spritzbeton, Bodenvernagelung, ingenieurbiologische Massnahmen und dgl. sowie vorbeugender Fels- und Bodenabtrag</v>
      </c>
      <c r="K314" s="344"/>
      <c r="L314" s="344"/>
      <c r="M314" s="345"/>
      <c r="N314" s="546"/>
      <c r="O314" s="527">
        <v>45</v>
      </c>
      <c r="P314" s="726" t="str">
        <f t="shared" si="81"/>
        <v/>
      </c>
      <c r="Q314" s="708"/>
      <c r="R314" s="461"/>
      <c r="S314" s="462"/>
      <c r="T314" s="463"/>
      <c r="U314" s="743"/>
      <c r="V314" s="419" t="e">
        <f>IF(
OR(LEN(R314)&gt;0, LEN(#REF!)&gt;0, LEN(Q314)&gt;0,LEN(S314)&gt;1),
      IF(OR(LEN(M314)=0, LEN(Q314)=0),1,
          IF(OR(AND(LEN(#REF!)&gt;0, LEN(R314)&gt;0 ),LEN(R314)+LEN(#REF!)=0),0,1)
),
0)</f>
        <v>#REF!</v>
      </c>
      <c r="W314" s="419"/>
      <c r="X314" s="419"/>
      <c r="Y314" s="419" t="e">
        <f>IF(OR(LEN(AF314)&gt;0, LEN(#REF!)&gt;1),1, 0)</f>
        <v>#REF!</v>
      </c>
      <c r="Z314" s="419"/>
      <c r="AA314" s="426" t="str">
        <f t="shared" si="72"/>
        <v>M0</v>
      </c>
      <c r="AB314" s="427" t="str">
        <f t="shared" si="73"/>
        <v>Hangsicherung, Böschungssicherung</v>
      </c>
      <c r="AC314" s="244" t="str">
        <f t="shared" si="74"/>
        <v/>
      </c>
      <c r="AD314" s="244" t="str">
        <f t="shared" si="75"/>
        <v/>
      </c>
      <c r="AE314" s="143" t="str">
        <f t="shared" si="76"/>
        <v/>
      </c>
      <c r="AF314" s="139" t="str">
        <f t="shared" si="77"/>
        <v/>
      </c>
      <c r="AG314" s="140" t="str">
        <f t="shared" si="78"/>
        <v/>
      </c>
      <c r="AH314" s="140" t="str">
        <f t="shared" si="80"/>
        <v/>
      </c>
      <c r="AI314" s="140" t="str">
        <f t="shared" si="79"/>
        <v/>
      </c>
      <c r="AJ314" s="474"/>
      <c r="AK314" s="756"/>
      <c r="AL314" s="751"/>
      <c r="AM314" s="419" t="e">
        <f t="shared" si="86"/>
        <v>#REF!</v>
      </c>
      <c r="AN314" s="419"/>
      <c r="AO314" s="419"/>
      <c r="AP314" s="419"/>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row>
    <row r="315" spans="1:88" s="227" customFormat="1" ht="41.4" hidden="1">
      <c r="A315" s="221" t="b">
        <f t="shared" si="84"/>
        <v>0</v>
      </c>
      <c r="B315" s="221" t="str">
        <f t="shared" si="82"/>
        <v/>
      </c>
      <c r="C315" s="227" t="str">
        <f>IF(ISNA(LEN(VLOOKUP(H315,B9:B468,1,FALSE)) &gt; 0),"",LEN(VLOOKUP(H315,B9:B468,1,FALSE)) &gt; 0)</f>
        <v/>
      </c>
      <c r="D315" s="227" t="str">
        <f t="shared" si="83"/>
        <v/>
      </c>
      <c r="E315" s="227" t="b">
        <f>IF(ISNA(VLOOKUP(H315,D9:D468,1,FALSE)=H315),FALSE,TRUE)</f>
        <v>0</v>
      </c>
      <c r="F315" s="221">
        <f t="shared" si="85"/>
        <v>0</v>
      </c>
      <c r="G315" s="418"/>
      <c r="H315" s="631" t="s">
        <v>315</v>
      </c>
      <c r="I315" s="618" t="str">
        <f>VLOOKUP(H315,LNG_EBKP!$S$11:$U$733,2)</f>
        <v>Steinschlagverbau</v>
      </c>
      <c r="J315" s="617" t="str">
        <f>VLOOKUP(H315,LNG_EBKP!$S$11:$U$733,3)</f>
        <v>Stütz- , Umlenk- und Bremsverbauungen wie Rechen und Netze zum Schutz vor Steinschlag und Murgang</v>
      </c>
      <c r="K315" s="344"/>
      <c r="L315" s="344"/>
      <c r="M315" s="345"/>
      <c r="N315" s="546"/>
      <c r="O315" s="527">
        <v>45</v>
      </c>
      <c r="P315" s="726" t="str">
        <f t="shared" si="81"/>
        <v/>
      </c>
      <c r="Q315" s="708"/>
      <c r="R315" s="461"/>
      <c r="S315" s="462"/>
      <c r="T315" s="463"/>
      <c r="U315" s="743"/>
      <c r="V315" s="419" t="e">
        <f>IF(
OR(LEN(R315)&gt;0, LEN(#REF!)&gt;0, LEN(Q315)&gt;0,LEN(S315)&gt;1),
      IF(OR(LEN(M315)=0, LEN(Q315)=0),1,
          IF(OR(AND(LEN(#REF!)&gt;0, LEN(R315)&gt;0 ),LEN(R315)+LEN(#REF!)=0),0,1)
),
0)</f>
        <v>#REF!</v>
      </c>
      <c r="W315" s="419"/>
      <c r="X315" s="419"/>
      <c r="Y315" s="419" t="e">
        <f>IF(OR(LEN(AF315)&gt;0, LEN(#REF!)&gt;1),1, 0)</f>
        <v>#REF!</v>
      </c>
      <c r="Z315" s="419"/>
      <c r="AA315" s="426" t="str">
        <f t="shared" si="72"/>
        <v>M0</v>
      </c>
      <c r="AB315" s="427" t="str">
        <f t="shared" si="73"/>
        <v>Steinschlagverbau</v>
      </c>
      <c r="AC315" s="244" t="str">
        <f t="shared" si="74"/>
        <v/>
      </c>
      <c r="AD315" s="244" t="str">
        <f t="shared" si="75"/>
        <v/>
      </c>
      <c r="AE315" s="143" t="str">
        <f t="shared" si="76"/>
        <v/>
      </c>
      <c r="AF315" s="139" t="str">
        <f t="shared" si="77"/>
        <v/>
      </c>
      <c r="AG315" s="140" t="str">
        <f t="shared" si="78"/>
        <v/>
      </c>
      <c r="AH315" s="140" t="str">
        <f t="shared" si="80"/>
        <v/>
      </c>
      <c r="AI315" s="140" t="str">
        <f t="shared" si="79"/>
        <v/>
      </c>
      <c r="AJ315" s="474"/>
      <c r="AK315" s="756"/>
      <c r="AL315" s="751"/>
      <c r="AM315" s="419" t="e">
        <f t="shared" si="86"/>
        <v>#REF!</v>
      </c>
      <c r="AN315" s="419"/>
      <c r="AO315" s="419"/>
      <c r="AP315" s="419"/>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row>
    <row r="316" spans="1:88" s="227" customFormat="1" ht="55.2" hidden="1">
      <c r="A316" s="221" t="b">
        <f t="shared" si="84"/>
        <v>0</v>
      </c>
      <c r="B316" s="221" t="str">
        <f t="shared" si="82"/>
        <v/>
      </c>
      <c r="C316" s="227" t="str">
        <f>IF(ISNA(LEN(VLOOKUP(H316,B9:B468,1,FALSE)) &gt; 0),"",LEN(VLOOKUP(H316,B9:B468,1,FALSE)) &gt; 0)</f>
        <v/>
      </c>
      <c r="D316" s="227" t="str">
        <f t="shared" si="83"/>
        <v/>
      </c>
      <c r="E316" s="227" t="b">
        <f>IF(ISNA(VLOOKUP(H316,D9:D468,1,FALSE)=H316),FALSE,TRUE)</f>
        <v>0</v>
      </c>
      <c r="F316" s="221">
        <f t="shared" si="85"/>
        <v>0</v>
      </c>
      <c r="G316" s="418"/>
      <c r="H316" s="631" t="s">
        <v>316</v>
      </c>
      <c r="I316" s="618" t="str">
        <f>VLOOKUP(H316,LNG_EBKP!$S$11:$U$733,2)</f>
        <v>Lawinenverbau</v>
      </c>
      <c r="J316" s="617" t="str">
        <f>VLOOKUP(H316,LNG_EBKP!$S$11:$U$733,3)</f>
        <v>Stütz-, Umlenk- und Bremsverbauungen wie Schneebrücken, -rechen, -netze und dgl. zum Schutz vor Lawinen sowie Systeme zur künstlichen Auslösung von Lawinen</v>
      </c>
      <c r="K316" s="344"/>
      <c r="L316" s="344"/>
      <c r="M316" s="345"/>
      <c r="N316" s="546"/>
      <c r="O316" s="527">
        <v>45</v>
      </c>
      <c r="P316" s="726" t="str">
        <f t="shared" si="81"/>
        <v/>
      </c>
      <c r="Q316" s="708"/>
      <c r="R316" s="461"/>
      <c r="S316" s="462"/>
      <c r="T316" s="463"/>
      <c r="U316" s="743"/>
      <c r="V316" s="419" t="e">
        <f>IF(
OR(LEN(R316)&gt;0, LEN(#REF!)&gt;0, LEN(Q316)&gt;0,LEN(S316)&gt;1),
      IF(OR(LEN(M316)=0, LEN(Q316)=0),1,
          IF(OR(AND(LEN(#REF!)&gt;0, LEN(R316)&gt;0 ),LEN(R316)+LEN(#REF!)=0),0,1)
),
0)</f>
        <v>#REF!</v>
      </c>
      <c r="W316" s="419"/>
      <c r="X316" s="419"/>
      <c r="Y316" s="419" t="e">
        <f>IF(OR(LEN(AF316)&gt;0, LEN(#REF!)&gt;1),1, 0)</f>
        <v>#REF!</v>
      </c>
      <c r="Z316" s="419"/>
      <c r="AA316" s="426" t="str">
        <f t="shared" si="72"/>
        <v>M0</v>
      </c>
      <c r="AB316" s="427" t="str">
        <f t="shared" si="73"/>
        <v>Lawinenverbau</v>
      </c>
      <c r="AC316" s="244" t="str">
        <f t="shared" si="74"/>
        <v/>
      </c>
      <c r="AD316" s="244" t="str">
        <f t="shared" si="75"/>
        <v/>
      </c>
      <c r="AE316" s="143" t="str">
        <f t="shared" si="76"/>
        <v/>
      </c>
      <c r="AF316" s="139" t="str">
        <f t="shared" si="77"/>
        <v/>
      </c>
      <c r="AG316" s="140" t="str">
        <f t="shared" si="78"/>
        <v/>
      </c>
      <c r="AH316" s="140" t="str">
        <f t="shared" si="80"/>
        <v/>
      </c>
      <c r="AI316" s="140" t="str">
        <f t="shared" si="79"/>
        <v/>
      </c>
      <c r="AJ316" s="474"/>
      <c r="AK316" s="756"/>
      <c r="AL316" s="751"/>
      <c r="AM316" s="419" t="e">
        <f t="shared" si="86"/>
        <v>#REF!</v>
      </c>
      <c r="AN316" s="419"/>
      <c r="AO316" s="419"/>
      <c r="AP316" s="419"/>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row>
    <row r="317" spans="1:88" s="227" customFormat="1" ht="27.6" hidden="1">
      <c r="A317" s="221" t="b">
        <f t="shared" si="84"/>
        <v>0</v>
      </c>
      <c r="B317" s="221" t="str">
        <f t="shared" si="82"/>
        <v/>
      </c>
      <c r="C317" s="227" t="str">
        <f>IF(ISNA(LEN(VLOOKUP(H317,B9:B468,1,FALSE)) &gt; 0),"",LEN(VLOOKUP(H317,B9:B468,1,FALSE)) &gt; 0)</f>
        <v/>
      </c>
      <c r="D317" s="227" t="str">
        <f t="shared" si="83"/>
        <v/>
      </c>
      <c r="E317" s="227" t="b">
        <f>IF(ISNA(VLOOKUP(H317,D9:D468,1,FALSE)=H317),FALSE,TRUE)</f>
        <v>0</v>
      </c>
      <c r="F317" s="221">
        <f t="shared" si="85"/>
        <v>0</v>
      </c>
      <c r="G317" s="418"/>
      <c r="H317" s="631" t="s">
        <v>317</v>
      </c>
      <c r="I317" s="618" t="str">
        <f>VLOOKUP(H317,LNG_EBKP!$S$11:$U$733,2)</f>
        <v>Flussverbau, Bachverbau</v>
      </c>
      <c r="J317" s="617" t="str">
        <f>VLOOKUP(H317,LNG_EBKP!$S$11:$U$733,3)</f>
        <v>Ufer- und Sohlenstabilisierung sowie Verbauungen als Erosionsschutz</v>
      </c>
      <c r="K317" s="344"/>
      <c r="L317" s="344"/>
      <c r="M317" s="345"/>
      <c r="N317" s="546"/>
      <c r="O317" s="527">
        <v>45</v>
      </c>
      <c r="P317" s="726" t="str">
        <f t="shared" si="81"/>
        <v/>
      </c>
      <c r="Q317" s="708"/>
      <c r="R317" s="461"/>
      <c r="S317" s="462"/>
      <c r="T317" s="463"/>
      <c r="U317" s="743"/>
      <c r="V317" s="419" t="e">
        <f>IF(
OR(LEN(R317)&gt;0, LEN(#REF!)&gt;0, LEN(Q317)&gt;0,LEN(S317)&gt;1),
      IF(OR(LEN(M317)=0, LEN(Q317)=0),1,
          IF(OR(AND(LEN(#REF!)&gt;0, LEN(R317)&gt;0 ),LEN(R317)+LEN(#REF!)=0),0,1)
),
0)</f>
        <v>#REF!</v>
      </c>
      <c r="W317" s="419"/>
      <c r="X317" s="419"/>
      <c r="Y317" s="419" t="e">
        <f>IF(OR(LEN(AF317)&gt;0, LEN(#REF!)&gt;1),1, 0)</f>
        <v>#REF!</v>
      </c>
      <c r="Z317" s="419"/>
      <c r="AA317" s="426" t="str">
        <f t="shared" si="72"/>
        <v>M0</v>
      </c>
      <c r="AB317" s="427" t="str">
        <f t="shared" si="73"/>
        <v>Flussverbau, Bachverbau</v>
      </c>
      <c r="AC317" s="244" t="str">
        <f t="shared" si="74"/>
        <v/>
      </c>
      <c r="AD317" s="244" t="str">
        <f t="shared" si="75"/>
        <v/>
      </c>
      <c r="AE317" s="143" t="str">
        <f t="shared" si="76"/>
        <v/>
      </c>
      <c r="AF317" s="139" t="str">
        <f t="shared" si="77"/>
        <v/>
      </c>
      <c r="AG317" s="140" t="str">
        <f t="shared" si="78"/>
        <v/>
      </c>
      <c r="AH317" s="140" t="str">
        <f t="shared" si="80"/>
        <v/>
      </c>
      <c r="AI317" s="140" t="str">
        <f t="shared" si="79"/>
        <v/>
      </c>
      <c r="AJ317" s="474"/>
      <c r="AK317" s="756"/>
      <c r="AL317" s="751"/>
      <c r="AM317" s="419" t="e">
        <f t="shared" si="86"/>
        <v>#REF!</v>
      </c>
      <c r="AN317" s="419"/>
      <c r="AO317" s="419"/>
      <c r="AP317" s="419"/>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row>
    <row r="318" spans="1:88" s="227" customFormat="1" ht="41.4" hidden="1">
      <c r="A318" s="221" t="b">
        <f t="shared" si="84"/>
        <v>0</v>
      </c>
      <c r="B318" s="221" t="str">
        <f t="shared" si="82"/>
        <v/>
      </c>
      <c r="C318" s="227" t="str">
        <f>IF(ISNA(LEN(VLOOKUP(H318,B9:B468,1,FALSE)) &gt; 0),"",LEN(VLOOKUP(H318,B9:B468,1,FALSE)) &gt; 0)</f>
        <v/>
      </c>
      <c r="D318" s="227" t="str">
        <f t="shared" si="83"/>
        <v/>
      </c>
      <c r="E318" s="227" t="b">
        <f>IF(ISNA(VLOOKUP(H318,D9:D468,1,FALSE)=H318),FALSE,TRUE)</f>
        <v>0</v>
      </c>
      <c r="F318" s="221">
        <f t="shared" si="85"/>
        <v>0</v>
      </c>
      <c r="G318" s="418"/>
      <c r="H318" s="631" t="s">
        <v>318</v>
      </c>
      <c r="I318" s="618" t="str">
        <f>VLOOKUP(H318,LNG_EBKP!$S$11:$U$733,2)</f>
        <v>Flusseinbaute, Bacheinbaute</v>
      </c>
      <c r="J318" s="617" t="str">
        <f>VLOOKUP(H318,LNG_EBKP!$S$11:$U$733,3)</f>
        <v>Einbauten in Fliessgewässern zur Fliess- und Geschiebekontrolle wie Sperren, Buhnen, Schwellen und dgl.</v>
      </c>
      <c r="K318" s="344"/>
      <c r="L318" s="344"/>
      <c r="M318" s="345"/>
      <c r="N318" s="546"/>
      <c r="O318" s="527">
        <v>45</v>
      </c>
      <c r="P318" s="726" t="str">
        <f t="shared" si="81"/>
        <v/>
      </c>
      <c r="Q318" s="708"/>
      <c r="R318" s="461"/>
      <c r="S318" s="462"/>
      <c r="T318" s="463"/>
      <c r="U318" s="743"/>
      <c r="V318" s="419" t="e">
        <f>IF(
OR(LEN(R318)&gt;0, LEN(#REF!)&gt;0, LEN(Q318)&gt;0,LEN(S318)&gt;1),
      IF(OR(LEN(M318)=0, LEN(Q318)=0),1,
          IF(OR(AND(LEN(#REF!)&gt;0, LEN(R318)&gt;0 ),LEN(R318)+LEN(#REF!)=0),0,1)
),
0)</f>
        <v>#REF!</v>
      </c>
      <c r="W318" s="419"/>
      <c r="X318" s="419"/>
      <c r="Y318" s="419" t="e">
        <f>IF(OR(LEN(AF318)&gt;0, LEN(#REF!)&gt;1),1, 0)</f>
        <v>#REF!</v>
      </c>
      <c r="Z318" s="419"/>
      <c r="AA318" s="426" t="str">
        <f t="shared" ref="AA318:AA381" si="87">LEFT(H318,2)</f>
        <v>M0</v>
      </c>
      <c r="AB318" s="427" t="str">
        <f t="shared" ref="AB318:AB381" si="88">IF(ISBLANK(AA318),"",IF(ISBLANK(I318), "", I318))</f>
        <v>Flusseinbaute, Bacheinbaute</v>
      </c>
      <c r="AC318" s="244" t="str">
        <f t="shared" si="74"/>
        <v/>
      </c>
      <c r="AD318" s="244" t="str">
        <f t="shared" si="75"/>
        <v/>
      </c>
      <c r="AE318" s="143" t="str">
        <f t="shared" si="76"/>
        <v/>
      </c>
      <c r="AF318" s="139" t="str">
        <f t="shared" si="77"/>
        <v/>
      </c>
      <c r="AG318" s="140" t="str">
        <f t="shared" si="78"/>
        <v/>
      </c>
      <c r="AH318" s="140" t="str">
        <f t="shared" si="80"/>
        <v/>
      </c>
      <c r="AI318" s="140" t="str">
        <f t="shared" si="79"/>
        <v/>
      </c>
      <c r="AJ318" s="474"/>
      <c r="AK318" s="756"/>
      <c r="AL318" s="751"/>
      <c r="AM318" s="419" t="e">
        <f t="shared" si="86"/>
        <v>#REF!</v>
      </c>
      <c r="AN318" s="419"/>
      <c r="AO318" s="419"/>
      <c r="AP318" s="419"/>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row>
    <row r="319" spans="1:88" s="227" customFormat="1" ht="28.2" hidden="1" thickBot="1">
      <c r="A319" s="221" t="b">
        <f t="shared" si="84"/>
        <v>0</v>
      </c>
      <c r="B319" s="221" t="str">
        <f t="shared" si="82"/>
        <v/>
      </c>
      <c r="C319" s="227" t="str">
        <f>IF(ISNA(LEN(VLOOKUP(H319,B9:B468,1,FALSE)) &gt; 0),"",LEN(VLOOKUP(H319,B9:B468,1,FALSE)) &gt; 0)</f>
        <v/>
      </c>
      <c r="D319" s="227" t="str">
        <f t="shared" si="83"/>
        <v/>
      </c>
      <c r="E319" s="227" t="b">
        <f>IF(ISNA(VLOOKUP(H319,D9:D468,1,FALSE)=H319),FALSE,TRUE)</f>
        <v>0</v>
      </c>
      <c r="F319" s="221">
        <f t="shared" si="85"/>
        <v>0</v>
      </c>
      <c r="G319" s="418"/>
      <c r="H319" s="637" t="s">
        <v>319</v>
      </c>
      <c r="I319" s="619" t="str">
        <f>VLOOKUP(H319,LNG_EBKP!$S$11:$U$733,2)</f>
        <v>Landschaftsgestaltung</v>
      </c>
      <c r="J319" s="620" t="str">
        <f>VLOOKUP(H319,LNG_EBKP!$S$11:$U$733,3)</f>
        <v>Bodenauftrag, Rekultivierung und Anlegen von Wasserflächen</v>
      </c>
      <c r="K319" s="346"/>
      <c r="L319" s="346"/>
      <c r="M319" s="347"/>
      <c r="N319" s="546"/>
      <c r="O319" s="528">
        <v>45</v>
      </c>
      <c r="P319" s="728" t="str">
        <f t="shared" si="81"/>
        <v/>
      </c>
      <c r="Q319" s="710"/>
      <c r="R319" s="464"/>
      <c r="S319" s="465"/>
      <c r="T319" s="466"/>
      <c r="U319" s="744"/>
      <c r="V319" s="419" t="e">
        <f>IF(
OR(LEN(R319)&gt;0, LEN(#REF!)&gt;0, LEN(Q319)&gt;0,LEN(S319)&gt;1),
      IF(OR(LEN(M319)=0, LEN(Q319)=0),1,
          IF(OR(AND(LEN(#REF!)&gt;0, LEN(R319)&gt;0 ),LEN(R319)+LEN(#REF!)=0),0,1)
),
0)</f>
        <v>#REF!</v>
      </c>
      <c r="W319" s="419"/>
      <c r="X319" s="419"/>
      <c r="Y319" s="419" t="e">
        <f>IF(OR(LEN(AF319)&gt;0, LEN(#REF!)&gt;1),1, 0)</f>
        <v>#REF!</v>
      </c>
      <c r="Z319" s="419"/>
      <c r="AA319" s="426" t="str">
        <f t="shared" si="87"/>
        <v>M0</v>
      </c>
      <c r="AB319" s="427" t="str">
        <f t="shared" si="88"/>
        <v>Landschaftsgestaltung</v>
      </c>
      <c r="AC319" s="244" t="str">
        <f t="shared" si="74"/>
        <v/>
      </c>
      <c r="AD319" s="244" t="str">
        <f t="shared" si="75"/>
        <v/>
      </c>
      <c r="AE319" s="143" t="str">
        <f t="shared" si="76"/>
        <v/>
      </c>
      <c r="AF319" s="139" t="str">
        <f t="shared" si="77"/>
        <v/>
      </c>
      <c r="AG319" s="140" t="str">
        <f t="shared" si="78"/>
        <v/>
      </c>
      <c r="AH319" s="140" t="str">
        <f t="shared" si="80"/>
        <v/>
      </c>
      <c r="AI319" s="140" t="str">
        <f t="shared" si="79"/>
        <v/>
      </c>
      <c r="AJ319" s="474"/>
      <c r="AK319" s="756"/>
      <c r="AL319" s="751"/>
      <c r="AM319" s="419" t="e">
        <f t="shared" si="86"/>
        <v>#REF!</v>
      </c>
      <c r="AN319" s="419"/>
      <c r="AO319" s="419"/>
      <c r="AP319" s="419"/>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row>
    <row r="320" spans="1:88" s="3" customFormat="1" ht="13.8" hidden="1">
      <c r="A320" s="6" t="b">
        <f t="shared" si="84"/>
        <v>0</v>
      </c>
      <c r="B320" s="6" t="str">
        <f t="shared" ref="B320:B372" si="89">IF(LEN(H320)&gt;2,IF(A320=TRUE,LEFT(H320,LEN(H320)-2),""),"")</f>
        <v/>
      </c>
      <c r="C320" s="3" t="str">
        <f>IF(ISNA(LEN(VLOOKUP(H320,B9:B468,1,FALSE)) &gt; 0),"",LEN(VLOOKUP(H320,B9:B468,1,FALSE)) &gt; 0)</f>
        <v/>
      </c>
      <c r="D320" s="3" t="str">
        <f t="shared" ref="D320:D372" si="90">LEFT(B320,1)</f>
        <v/>
      </c>
      <c r="E320" s="3" t="b">
        <f>IF(ISNA(VLOOKUP(H320,D9:D468,1,FALSE)=H320),FALSE,TRUE)</f>
        <v>0</v>
      </c>
      <c r="F320" s="6">
        <f t="shared" si="85"/>
        <v>0</v>
      </c>
      <c r="G320" s="418"/>
      <c r="H320" s="634" t="s">
        <v>320</v>
      </c>
      <c r="I320" s="614" t="str">
        <f>VLOOKUP(H320,LNG_EBKP!$S$11:$U$733,2)</f>
        <v>Untertagbau</v>
      </c>
      <c r="J320" s="615" t="str">
        <f>VLOOKUP(H320,LNG_EBKP!$S$11:$U$733,3)</f>
        <v>Vortrieb, Verkleidung und Ausbau im Untertagbau</v>
      </c>
      <c r="K320" s="489"/>
      <c r="L320" s="489"/>
      <c r="M320" s="490"/>
      <c r="N320" s="552"/>
      <c r="O320" s="498"/>
      <c r="P320" s="725" t="str">
        <f t="shared" si="81"/>
        <v/>
      </c>
      <c r="Q320" s="713"/>
      <c r="R320" s="498"/>
      <c r="S320" s="500"/>
      <c r="T320" s="500"/>
      <c r="U320" s="747"/>
      <c r="V320" s="419" t="e">
        <f>IF(
OR(LEN(R320)&gt;0, LEN(#REF!)&gt;0, LEN(Q320)&gt;0,LEN(S320)&gt;1),
      IF(OR(LEN(M320)=0, LEN(Q320)=0),1,
          IF(OR(AND(LEN(#REF!)&gt;0, LEN(R320)&gt;0 ),LEN(R320)+LEN(#REF!)=0),0,1)
),
0)</f>
        <v>#REF!</v>
      </c>
      <c r="W320" s="419"/>
      <c r="X320" s="419"/>
      <c r="Y320" s="419" t="e">
        <f>IF(OR(LEN(AF320)&gt;0, LEN(#REF!)&gt;1),1, 0)</f>
        <v>#REF!</v>
      </c>
      <c r="Z320" s="419"/>
      <c r="AA320" s="426" t="str">
        <f t="shared" si="87"/>
        <v>N</v>
      </c>
      <c r="AB320" s="427" t="str">
        <f t="shared" si="88"/>
        <v>Untertagbau</v>
      </c>
      <c r="AC320" s="244" t="str">
        <f t="shared" si="74"/>
        <v/>
      </c>
      <c r="AD320" s="244" t="str">
        <f t="shared" si="75"/>
        <v/>
      </c>
      <c r="AE320" s="143" t="str">
        <f t="shared" si="76"/>
        <v/>
      </c>
      <c r="AF320" s="139" t="str">
        <f t="shared" si="77"/>
        <v/>
      </c>
      <c r="AG320" s="140" t="str">
        <f t="shared" si="78"/>
        <v/>
      </c>
      <c r="AH320" s="140" t="str">
        <f t="shared" si="80"/>
        <v/>
      </c>
      <c r="AI320" s="140" t="str">
        <f t="shared" si="79"/>
        <v/>
      </c>
      <c r="AJ320" s="505"/>
      <c r="AK320" s="757"/>
      <c r="AL320" s="751"/>
      <c r="AM320" s="419" t="e">
        <f t="shared" si="86"/>
        <v>#REF!</v>
      </c>
      <c r="AN320" s="419"/>
      <c r="AO320" s="419"/>
      <c r="AP320" s="419"/>
    </row>
    <row r="321" spans="1:88" s="227" customFormat="1" ht="27.6" hidden="1">
      <c r="A321" s="221" t="b">
        <f t="shared" ref="A321:A374" si="91" xml:space="preserve"> LEN(K321)+ LEN(M321)&gt;0</f>
        <v>0</v>
      </c>
      <c r="B321" s="221" t="str">
        <f t="shared" si="89"/>
        <v/>
      </c>
      <c r="C321" s="227" t="str">
        <f>IF(ISNA(LEN(VLOOKUP(H321,B9:B468,1,FALSE)) &gt; 0),"",LEN(VLOOKUP(H321,B9:B468,1,FALSE)) &gt; 0)</f>
        <v/>
      </c>
      <c r="D321" s="227" t="str">
        <f t="shared" si="90"/>
        <v/>
      </c>
      <c r="E321" s="227" t="b">
        <f>IF(ISNA(VLOOKUP(H321,D9:D468,1,FALSE)=H321),FALSE,TRUE)</f>
        <v>0</v>
      </c>
      <c r="F321" s="221">
        <f t="shared" ref="F321:F374" si="92">IF(OR(A321=TRUE,E321=TRUE,C321=TRUE,LEN(B321)&gt;0),1,0)</f>
        <v>0</v>
      </c>
      <c r="G321" s="418"/>
      <c r="H321" s="632" t="s">
        <v>321</v>
      </c>
      <c r="I321" s="616" t="str">
        <f>VLOOKUP(H321,LNG_EBKP!$S$11:$U$733,2)</f>
        <v>Ausbau Untertagbau</v>
      </c>
      <c r="J321" s="617" t="str">
        <f>VLOOKUP(H321,LNG_EBKP!$S$11:$U$733,3)</f>
        <v>Ein- oder zweischaliger Ausbau in Ortbeton, vorgehängte Verkleidungen</v>
      </c>
      <c r="K321" s="344"/>
      <c r="L321" s="344"/>
      <c r="M321" s="345"/>
      <c r="N321" s="546"/>
      <c r="O321" s="527">
        <v>90</v>
      </c>
      <c r="P321" s="726" t="str">
        <f t="shared" si="81"/>
        <v/>
      </c>
      <c r="Q321" s="708"/>
      <c r="R321" s="461"/>
      <c r="S321" s="462"/>
      <c r="T321" s="463"/>
      <c r="U321" s="743"/>
      <c r="V321" s="419" t="e">
        <f>IF(
OR(LEN(R321)&gt;0, LEN(#REF!)&gt;0, LEN(Q321)&gt;0,LEN(S321)&gt;1),
      IF(OR(LEN(M321)=0, LEN(Q321)=0),1,
          IF(OR(AND(LEN(#REF!)&gt;0, LEN(R321)&gt;0 ),LEN(R321)+LEN(#REF!)=0),0,1)
),
0)</f>
        <v>#REF!</v>
      </c>
      <c r="W321" s="419"/>
      <c r="X321" s="419"/>
      <c r="Y321" s="419" t="e">
        <f>IF(OR(LEN(AF321)&gt;0, LEN(#REF!)&gt;1),1, 0)</f>
        <v>#REF!</v>
      </c>
      <c r="Z321" s="419"/>
      <c r="AA321" s="426" t="str">
        <f t="shared" si="87"/>
        <v>N0</v>
      </c>
      <c r="AB321" s="427" t="str">
        <f t="shared" si="88"/>
        <v>Ausbau Untertagbau</v>
      </c>
      <c r="AC321" s="244" t="str">
        <f t="shared" si="74"/>
        <v/>
      </c>
      <c r="AD321" s="244" t="str">
        <f t="shared" si="75"/>
        <v/>
      </c>
      <c r="AE321" s="143" t="str">
        <f t="shared" si="76"/>
        <v/>
      </c>
      <c r="AF321" s="139" t="str">
        <f t="shared" si="77"/>
        <v/>
      </c>
      <c r="AG321" s="140" t="str">
        <f t="shared" si="78"/>
        <v/>
      </c>
      <c r="AH321" s="140" t="str">
        <f t="shared" si="80"/>
        <v/>
      </c>
      <c r="AI321" s="140" t="str">
        <f t="shared" si="79"/>
        <v/>
      </c>
      <c r="AJ321" s="474"/>
      <c r="AK321" s="756"/>
      <c r="AL321" s="751"/>
      <c r="AM321" s="419" t="e">
        <f t="shared" ref="AM321:AM374" si="93">IF(AND(Y321=1, OR(LEN(AL321)=0, LEN(AJ321)=0)),1,0)</f>
        <v>#REF!</v>
      </c>
      <c r="AN321" s="419"/>
      <c r="AO321" s="419"/>
      <c r="AP321" s="419"/>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row>
    <row r="322" spans="1:88" s="227" customFormat="1" ht="69" hidden="1">
      <c r="A322" s="221" t="b">
        <f t="shared" si="91"/>
        <v>0</v>
      </c>
      <c r="B322" s="221" t="str">
        <f t="shared" si="89"/>
        <v/>
      </c>
      <c r="C322" s="227" t="str">
        <f>IF(ISNA(LEN(VLOOKUP(H322,B9:B468,1,FALSE)) &gt; 0),"",LEN(VLOOKUP(H322,B9:B468,1,FALSE)) &gt; 0)</f>
        <v/>
      </c>
      <c r="D322" s="227" t="str">
        <f t="shared" si="90"/>
        <v/>
      </c>
      <c r="E322" s="227" t="b">
        <f>IF(ISNA(VLOOKUP(H322,D9:D468,1,FALSE)=H322),FALSE,TRUE)</f>
        <v>0</v>
      </c>
      <c r="F322" s="221">
        <f t="shared" si="92"/>
        <v>0</v>
      </c>
      <c r="G322" s="418"/>
      <c r="H322" s="631" t="s">
        <v>322</v>
      </c>
      <c r="I322" s="618" t="str">
        <f>VLOOKUP(H322,LNG_EBKP!$S$11:$U$733,2)</f>
        <v>Abdichtung Untertagbau</v>
      </c>
      <c r="J322" s="617" t="str">
        <f>VLOOKUP(H322,LNG_EBKP!$S$11:$U$733,3)</f>
        <v>Entwässerung auf der Nassseite der Abdichtungen, bestehend aus Gewölbe- und Sohlenabdichtung, einschliesslich Abdichtungsunterlagen, Schutzschichten, Drainageschichten und Sickerleitung</v>
      </c>
      <c r="K322" s="344"/>
      <c r="L322" s="344"/>
      <c r="M322" s="345"/>
      <c r="N322" s="546"/>
      <c r="O322" s="527">
        <v>90</v>
      </c>
      <c r="P322" s="726" t="str">
        <f t="shared" si="81"/>
        <v/>
      </c>
      <c r="Q322" s="708"/>
      <c r="R322" s="461"/>
      <c r="S322" s="462"/>
      <c r="T322" s="463"/>
      <c r="U322" s="743"/>
      <c r="V322" s="419" t="e">
        <f>IF(
OR(LEN(R322)&gt;0, LEN(#REF!)&gt;0, LEN(Q322)&gt;0,LEN(S322)&gt;1),
      IF(OR(LEN(M322)=0, LEN(Q322)=0),1,
          IF(OR(AND(LEN(#REF!)&gt;0, LEN(R322)&gt;0 ),LEN(R322)+LEN(#REF!)=0),0,1)
),
0)</f>
        <v>#REF!</v>
      </c>
      <c r="W322" s="419"/>
      <c r="X322" s="419"/>
      <c r="Y322" s="419" t="e">
        <f>IF(OR(LEN(AF322)&gt;0, LEN(#REF!)&gt;1),1, 0)</f>
        <v>#REF!</v>
      </c>
      <c r="Z322" s="419"/>
      <c r="AA322" s="426" t="str">
        <f t="shared" si="87"/>
        <v>N0</v>
      </c>
      <c r="AB322" s="427" t="str">
        <f t="shared" si="88"/>
        <v>Abdichtung Untertagbau</v>
      </c>
      <c r="AC322" s="244" t="str">
        <f t="shared" si="74"/>
        <v/>
      </c>
      <c r="AD322" s="244" t="str">
        <f t="shared" si="75"/>
        <v/>
      </c>
      <c r="AE322" s="143" t="str">
        <f t="shared" si="76"/>
        <v/>
      </c>
      <c r="AF322" s="139" t="str">
        <f t="shared" si="77"/>
        <v/>
      </c>
      <c r="AG322" s="140" t="str">
        <f t="shared" si="78"/>
        <v/>
      </c>
      <c r="AH322" s="140" t="str">
        <f t="shared" si="80"/>
        <v/>
      </c>
      <c r="AI322" s="140" t="str">
        <f t="shared" si="79"/>
        <v/>
      </c>
      <c r="AJ322" s="474"/>
      <c r="AK322" s="756"/>
      <c r="AL322" s="751"/>
      <c r="AM322" s="419" t="e">
        <f t="shared" si="93"/>
        <v>#REF!</v>
      </c>
      <c r="AN322" s="419"/>
      <c r="AO322" s="419"/>
      <c r="AP322" s="419"/>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row>
    <row r="323" spans="1:88" s="221" customFormat="1" ht="69" hidden="1">
      <c r="A323" s="221" t="b">
        <f t="shared" si="91"/>
        <v>0</v>
      </c>
      <c r="B323" s="221" t="str">
        <f t="shared" si="89"/>
        <v/>
      </c>
      <c r="C323" s="221" t="str">
        <f>IF(ISNA(LEN(VLOOKUP(H323,B9:B468,1,FALSE)) &gt; 0),"",LEN(VLOOKUP(H323,B9:B468,1,FALSE)) &gt; 0)</f>
        <v/>
      </c>
      <c r="D323" s="221" t="str">
        <f t="shared" si="90"/>
        <v/>
      </c>
      <c r="E323" s="221" t="b">
        <f>IF(ISNA(VLOOKUP(H323,D9:D468,1,FALSE)=H323),FALSE,TRUE)</f>
        <v>0</v>
      </c>
      <c r="F323" s="221">
        <f t="shared" si="92"/>
        <v>0</v>
      </c>
      <c r="G323" s="418"/>
      <c r="H323" s="631" t="s">
        <v>323</v>
      </c>
      <c r="I323" s="618" t="str">
        <f>VLOOKUP(H323,LNG_EBKP!$S$11:$U$733,2)</f>
        <v>Entwässerung Untertagbau</v>
      </c>
      <c r="J323" s="617" t="str">
        <f>VLOOKUP(H323,LNG_EBKP!$S$11:$U$733,3)</f>
        <v>Entwässerung auf der Trockenseite der Abdichtungen, bestehend aus Sohlendrainage für Leckwasser, geschlossenen Bergwasser- und Entwässerungsleitungen, einschliesslich Abläufe, Strassenabläufe und Kontrollschächte</v>
      </c>
      <c r="K323" s="344"/>
      <c r="L323" s="344"/>
      <c r="M323" s="345"/>
      <c r="N323" s="546"/>
      <c r="O323" s="525">
        <v>90</v>
      </c>
      <c r="P323" s="727" t="str">
        <f t="shared" si="81"/>
        <v/>
      </c>
      <c r="Q323" s="709"/>
      <c r="R323" s="461"/>
      <c r="S323" s="462"/>
      <c r="T323" s="463"/>
      <c r="U323" s="743"/>
      <c r="V323" s="419" t="e">
        <f>IF(
OR(LEN(R323)&gt;0, LEN(#REF!)&gt;0, LEN(Q323)&gt;0,LEN(S323)&gt;1),
      IF(OR(LEN(M323)=0, LEN(Q323)=0),1,
          IF(OR(AND(LEN(#REF!)&gt;0, LEN(R323)&gt;0 ),LEN(R323)+LEN(#REF!)=0),0,1)
),
0)</f>
        <v>#REF!</v>
      </c>
      <c r="W323" s="419"/>
      <c r="X323" s="419"/>
      <c r="Y323" s="419" t="e">
        <f>IF(OR(LEN(AF323)&gt;0, LEN(#REF!)&gt;1),1, 0)</f>
        <v>#REF!</v>
      </c>
      <c r="Z323" s="419"/>
      <c r="AA323" s="426" t="str">
        <f t="shared" si="87"/>
        <v>N0</v>
      </c>
      <c r="AB323" s="427" t="str">
        <f t="shared" si="88"/>
        <v>Entwässerung Untertagbau</v>
      </c>
      <c r="AC323" s="244" t="str">
        <f t="shared" si="74"/>
        <v/>
      </c>
      <c r="AD323" s="244" t="str">
        <f t="shared" si="75"/>
        <v/>
      </c>
      <c r="AE323" s="143" t="str">
        <f t="shared" si="76"/>
        <v/>
      </c>
      <c r="AF323" s="139" t="str">
        <f t="shared" si="77"/>
        <v/>
      </c>
      <c r="AG323" s="140" t="str">
        <f t="shared" si="78"/>
        <v/>
      </c>
      <c r="AH323" s="140" t="str">
        <f t="shared" si="80"/>
        <v/>
      </c>
      <c r="AI323" s="140" t="str">
        <f t="shared" si="79"/>
        <v/>
      </c>
      <c r="AJ323" s="474"/>
      <c r="AK323" s="756"/>
      <c r="AL323" s="751"/>
      <c r="AM323" s="419" t="e">
        <f t="shared" si="93"/>
        <v>#REF!</v>
      </c>
      <c r="AN323" s="419"/>
      <c r="AO323" s="419"/>
      <c r="AP323" s="419"/>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row>
    <row r="324" spans="1:88" s="227" customFormat="1" ht="69" hidden="1">
      <c r="A324" s="221" t="b">
        <f t="shared" si="91"/>
        <v>0</v>
      </c>
      <c r="B324" s="221" t="str">
        <f t="shared" si="89"/>
        <v/>
      </c>
      <c r="C324" s="227" t="str">
        <f>IF(ISNA(LEN(VLOOKUP(H324,B9:B468,1,FALSE)) &gt; 0),"",LEN(VLOOKUP(H324,B9:B468,1,FALSE)) &gt; 0)</f>
        <v/>
      </c>
      <c r="D324" s="227" t="str">
        <f t="shared" si="90"/>
        <v/>
      </c>
      <c r="E324" s="227" t="b">
        <f>IF(ISNA(VLOOKUP(H324,D9:D468,1,FALSE)=H324),FALSE,TRUE)</f>
        <v>0</v>
      </c>
      <c r="F324" s="221">
        <f t="shared" si="92"/>
        <v>0</v>
      </c>
      <c r="G324" s="418"/>
      <c r="H324" s="631" t="s">
        <v>324</v>
      </c>
      <c r="I324" s="618" t="str">
        <f>VLOOKUP(H324,LNG_EBKP!$S$11:$U$733,2)</f>
        <v>Verkleidung Untertagbau</v>
      </c>
      <c r="J324" s="617" t="str">
        <f>VLOOKUP(H324,LNG_EBKP!$S$11:$U$733,3)</f>
        <v>Sohle und Gewölbeauflager, Gewölbe des Innenrings von Tunneln und Schächten, Verkleidungen von Kavernen, Querschläge und Nischen, einschliesslich Einlagen und Aussparungen</v>
      </c>
      <c r="K324" s="344"/>
      <c r="L324" s="344"/>
      <c r="M324" s="345"/>
      <c r="N324" s="546"/>
      <c r="O324" s="527">
        <v>90</v>
      </c>
      <c r="P324" s="726" t="str">
        <f t="shared" si="81"/>
        <v/>
      </c>
      <c r="Q324" s="708"/>
      <c r="R324" s="461"/>
      <c r="S324" s="462"/>
      <c r="T324" s="463"/>
      <c r="U324" s="743"/>
      <c r="V324" s="419" t="e">
        <f>IF(
OR(LEN(R324)&gt;0, LEN(#REF!)&gt;0, LEN(Q324)&gt;0,LEN(S324)&gt;1),
      IF(OR(LEN(M324)=0, LEN(Q324)=0),1,
          IF(OR(AND(LEN(#REF!)&gt;0, LEN(R324)&gt;0 ),LEN(R324)+LEN(#REF!)=0),0,1)
),
0)</f>
        <v>#REF!</v>
      </c>
      <c r="W324" s="419"/>
      <c r="X324" s="419"/>
      <c r="Y324" s="419" t="e">
        <f>IF(OR(LEN(AF324)&gt;0, LEN(#REF!)&gt;1),1, 0)</f>
        <v>#REF!</v>
      </c>
      <c r="Z324" s="419"/>
      <c r="AA324" s="426" t="str">
        <f t="shared" si="87"/>
        <v>N0</v>
      </c>
      <c r="AB324" s="427" t="str">
        <f t="shared" si="88"/>
        <v>Verkleidung Untertagbau</v>
      </c>
      <c r="AC324" s="244" t="str">
        <f t="shared" si="74"/>
        <v/>
      </c>
      <c r="AD324" s="244" t="str">
        <f t="shared" si="75"/>
        <v/>
      </c>
      <c r="AE324" s="143" t="str">
        <f t="shared" si="76"/>
        <v/>
      </c>
      <c r="AF324" s="139" t="str">
        <f t="shared" si="77"/>
        <v/>
      </c>
      <c r="AG324" s="140" t="str">
        <f t="shared" si="78"/>
        <v/>
      </c>
      <c r="AH324" s="140" t="str">
        <f t="shared" si="80"/>
        <v/>
      </c>
      <c r="AI324" s="140" t="str">
        <f t="shared" si="79"/>
        <v/>
      </c>
      <c r="AJ324" s="474"/>
      <c r="AK324" s="756"/>
      <c r="AL324" s="751"/>
      <c r="AM324" s="419" t="e">
        <f t="shared" si="93"/>
        <v>#REF!</v>
      </c>
      <c r="AN324" s="419"/>
      <c r="AO324" s="419"/>
      <c r="AP324" s="419"/>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row>
    <row r="325" spans="1:88" s="227" customFormat="1" ht="27.6" hidden="1">
      <c r="A325" s="221" t="b">
        <f t="shared" si="91"/>
        <v>0</v>
      </c>
      <c r="B325" s="221" t="str">
        <f t="shared" si="89"/>
        <v/>
      </c>
      <c r="C325" s="227" t="str">
        <f>IF(ISNA(LEN(VLOOKUP(H325,B9:B468,1,FALSE)) &gt; 0),"",LEN(VLOOKUP(H325,B9:B468,1,FALSE)) &gt; 0)</f>
        <v/>
      </c>
      <c r="D325" s="227" t="str">
        <f t="shared" si="90"/>
        <v/>
      </c>
      <c r="E325" s="227" t="b">
        <f>IF(ISNA(VLOOKUP(H325,D9:D468,1,FALSE)=H325),FALSE,TRUE)</f>
        <v>0</v>
      </c>
      <c r="F325" s="221">
        <f t="shared" si="92"/>
        <v>0</v>
      </c>
      <c r="G325" s="418"/>
      <c r="H325" s="632" t="s">
        <v>325</v>
      </c>
      <c r="I325" s="616" t="str">
        <f>VLOOKUP(H325,LNG_EBKP!$S$11:$U$733,2)</f>
        <v>Innenausbau Untertagbau</v>
      </c>
      <c r="J325" s="617" t="str">
        <f>VLOOKUP(H325,LNG_EBKP!$S$11:$U$733,3)</f>
        <v>Fahrbahnplatten, Zwischendecken, Bankette, Kabelkanäle und dgl.</v>
      </c>
      <c r="K325" s="344"/>
      <c r="L325" s="344"/>
      <c r="M325" s="345"/>
      <c r="N325" s="546"/>
      <c r="O325" s="527">
        <v>90</v>
      </c>
      <c r="P325" s="726" t="str">
        <f t="shared" si="81"/>
        <v/>
      </c>
      <c r="Q325" s="708"/>
      <c r="R325" s="461"/>
      <c r="S325" s="462"/>
      <c r="T325" s="463"/>
      <c r="U325" s="743"/>
      <c r="V325" s="419" t="e">
        <f>IF(
OR(LEN(R325)&gt;0, LEN(#REF!)&gt;0, LEN(Q325)&gt;0,LEN(S325)&gt;1),
      IF(OR(LEN(M325)=0, LEN(Q325)=0),1,
          IF(OR(AND(LEN(#REF!)&gt;0, LEN(R325)&gt;0 ),LEN(R325)+LEN(#REF!)=0),0,1)
),
0)</f>
        <v>#REF!</v>
      </c>
      <c r="W325" s="419"/>
      <c r="X325" s="419"/>
      <c r="Y325" s="419" t="e">
        <f>IF(OR(LEN(AF325)&gt;0, LEN(#REF!)&gt;1),1, 0)</f>
        <v>#REF!</v>
      </c>
      <c r="Z325" s="419"/>
      <c r="AA325" s="426" t="str">
        <f t="shared" si="87"/>
        <v>N0</v>
      </c>
      <c r="AB325" s="427" t="str">
        <f t="shared" si="88"/>
        <v>Innenausbau Untertagbau</v>
      </c>
      <c r="AC325" s="244" t="str">
        <f t="shared" si="74"/>
        <v/>
      </c>
      <c r="AD325" s="244" t="str">
        <f t="shared" si="75"/>
        <v/>
      </c>
      <c r="AE325" s="143" t="str">
        <f t="shared" si="76"/>
        <v/>
      </c>
      <c r="AF325" s="139" t="str">
        <f t="shared" si="77"/>
        <v/>
      </c>
      <c r="AG325" s="140" t="str">
        <f t="shared" si="78"/>
        <v/>
      </c>
      <c r="AH325" s="140" t="str">
        <f t="shared" si="80"/>
        <v/>
      </c>
      <c r="AI325" s="140" t="str">
        <f t="shared" si="79"/>
        <v/>
      </c>
      <c r="AJ325" s="474"/>
      <c r="AK325" s="756"/>
      <c r="AL325" s="751"/>
      <c r="AM325" s="419" t="e">
        <f t="shared" si="93"/>
        <v>#REF!</v>
      </c>
      <c r="AN325" s="419"/>
      <c r="AO325" s="419"/>
      <c r="AP325" s="419"/>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row>
    <row r="326" spans="1:88" s="227" customFormat="1" ht="41.4" hidden="1">
      <c r="A326" s="221" t="b">
        <f t="shared" si="91"/>
        <v>0</v>
      </c>
      <c r="B326" s="221" t="str">
        <f t="shared" si="89"/>
        <v/>
      </c>
      <c r="C326" s="227" t="str">
        <f>IF(ISNA(LEN(VLOOKUP(H326,B9:B468,1,FALSE)) &gt; 0),"",LEN(VLOOKUP(H326,B9:B468,1,FALSE)) &gt; 0)</f>
        <v/>
      </c>
      <c r="D326" s="227" t="str">
        <f t="shared" si="90"/>
        <v/>
      </c>
      <c r="E326" s="227" t="b">
        <f>IF(ISNA(VLOOKUP(H326,D9:D468,1,FALSE)=H326),FALSE,TRUE)</f>
        <v>0</v>
      </c>
      <c r="F326" s="221">
        <f t="shared" si="92"/>
        <v>0</v>
      </c>
      <c r="G326" s="418"/>
      <c r="H326" s="631" t="s">
        <v>326</v>
      </c>
      <c r="I326" s="618" t="str">
        <f>VLOOKUP(H326,LNG_EBKP!$S$11:$U$733,2)</f>
        <v xml:space="preserve">Profileinbaute Untertagbau </v>
      </c>
      <c r="J326" s="617" t="str">
        <f>VLOOKUP(H326,LNG_EBKP!$S$11:$U$733,3)</f>
        <v>Einbauten im Normalprofil wie Fahrbahnplatten, Zwischendecken, einschliesslich Trennwände, Aufhängungen und dgl.</v>
      </c>
      <c r="K326" s="344"/>
      <c r="L326" s="344"/>
      <c r="M326" s="345"/>
      <c r="N326" s="546"/>
      <c r="O326" s="527">
        <v>90</v>
      </c>
      <c r="P326" s="726" t="str">
        <f t="shared" si="81"/>
        <v/>
      </c>
      <c r="Q326" s="708"/>
      <c r="R326" s="461"/>
      <c r="S326" s="462"/>
      <c r="T326" s="463"/>
      <c r="U326" s="743"/>
      <c r="V326" s="419" t="e">
        <f>IF(
OR(LEN(R326)&gt;0, LEN(#REF!)&gt;0, LEN(Q326)&gt;0,LEN(S326)&gt;1),
      IF(OR(LEN(M326)=0, LEN(Q326)=0),1,
          IF(OR(AND(LEN(#REF!)&gt;0, LEN(R326)&gt;0 ),LEN(R326)+LEN(#REF!)=0),0,1)
),
0)</f>
        <v>#REF!</v>
      </c>
      <c r="W326" s="419"/>
      <c r="X326" s="419"/>
      <c r="Y326" s="419" t="e">
        <f>IF(OR(LEN(AF326)&gt;0, LEN(#REF!)&gt;1),1, 0)</f>
        <v>#REF!</v>
      </c>
      <c r="Z326" s="419"/>
      <c r="AA326" s="426" t="str">
        <f t="shared" si="87"/>
        <v>N0</v>
      </c>
      <c r="AB326" s="427" t="str">
        <f t="shared" si="88"/>
        <v xml:space="preserve">Profileinbaute Untertagbau </v>
      </c>
      <c r="AC326" s="244" t="str">
        <f t="shared" si="74"/>
        <v/>
      </c>
      <c r="AD326" s="244" t="str">
        <f t="shared" si="75"/>
        <v/>
      </c>
      <c r="AE326" s="143" t="str">
        <f t="shared" si="76"/>
        <v/>
      </c>
      <c r="AF326" s="139" t="str">
        <f t="shared" si="77"/>
        <v/>
      </c>
      <c r="AG326" s="140" t="str">
        <f t="shared" si="78"/>
        <v/>
      </c>
      <c r="AH326" s="140" t="str">
        <f t="shared" si="80"/>
        <v/>
      </c>
      <c r="AI326" s="140" t="str">
        <f t="shared" si="79"/>
        <v/>
      </c>
      <c r="AJ326" s="474"/>
      <c r="AK326" s="756"/>
      <c r="AL326" s="751"/>
      <c r="AM326" s="419" t="e">
        <f t="shared" si="93"/>
        <v>#REF!</v>
      </c>
      <c r="AN326" s="419"/>
      <c r="AO326" s="419"/>
      <c r="AP326" s="419"/>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row>
    <row r="327" spans="1:88" s="227" customFormat="1" ht="27.6" hidden="1">
      <c r="A327" s="221" t="b">
        <f t="shared" si="91"/>
        <v>0</v>
      </c>
      <c r="B327" s="221" t="str">
        <f t="shared" si="89"/>
        <v/>
      </c>
      <c r="C327" s="227" t="str">
        <f>IF(ISNA(LEN(VLOOKUP(H327,B9:B468,1,FALSE)) &gt; 0),"",LEN(VLOOKUP(H327,B9:B468,1,FALSE)) &gt; 0)</f>
        <v/>
      </c>
      <c r="D327" s="227" t="str">
        <f t="shared" si="90"/>
        <v/>
      </c>
      <c r="E327" s="227" t="b">
        <f>IF(ISNA(VLOOKUP(H327,D9:D468,1,FALSE)=H327),FALSE,TRUE)</f>
        <v>0</v>
      </c>
      <c r="F327" s="221">
        <f t="shared" si="92"/>
        <v>0</v>
      </c>
      <c r="G327" s="418"/>
      <c r="H327" s="631" t="s">
        <v>327</v>
      </c>
      <c r="I327" s="618" t="str">
        <f>VLOOKUP(H327,LNG_EBKP!$S$11:$U$733,2)</f>
        <v>Bankett Untertagbau</v>
      </c>
      <c r="J327" s="617" t="str">
        <f>VLOOKUP(H327,LNG_EBKP!$S$11:$U$733,3)</f>
        <v>Bauteile für das Bankett, einschliesslich Verfüllung, Ummantelung und dgl.</v>
      </c>
      <c r="K327" s="344"/>
      <c r="L327" s="344"/>
      <c r="M327" s="345"/>
      <c r="N327" s="546"/>
      <c r="O327" s="527">
        <v>90</v>
      </c>
      <c r="P327" s="726" t="str">
        <f t="shared" si="81"/>
        <v/>
      </c>
      <c r="Q327" s="708"/>
      <c r="R327" s="461"/>
      <c r="S327" s="462"/>
      <c r="T327" s="463"/>
      <c r="U327" s="743"/>
      <c r="V327" s="419" t="e">
        <f>IF(
OR(LEN(R327)&gt;0, LEN(#REF!)&gt;0, LEN(Q327)&gt;0,LEN(S327)&gt;1),
      IF(OR(LEN(M327)=0, LEN(Q327)=0),1,
          IF(OR(AND(LEN(#REF!)&gt;0, LEN(R327)&gt;0 ),LEN(R327)+LEN(#REF!)=0),0,1)
),
0)</f>
        <v>#REF!</v>
      </c>
      <c r="W327" s="419"/>
      <c r="X327" s="419"/>
      <c r="Y327" s="419" t="e">
        <f>IF(OR(LEN(AF327)&gt;0, LEN(#REF!)&gt;1),1, 0)</f>
        <v>#REF!</v>
      </c>
      <c r="Z327" s="419"/>
      <c r="AA327" s="426" t="str">
        <f t="shared" si="87"/>
        <v>N0</v>
      </c>
      <c r="AB327" s="427" t="str">
        <f t="shared" si="88"/>
        <v>Bankett Untertagbau</v>
      </c>
      <c r="AC327" s="244" t="str">
        <f t="shared" si="74"/>
        <v/>
      </c>
      <c r="AD327" s="244" t="str">
        <f t="shared" si="75"/>
        <v/>
      </c>
      <c r="AE327" s="143" t="str">
        <f t="shared" si="76"/>
        <v/>
      </c>
      <c r="AF327" s="139" t="str">
        <f t="shared" si="77"/>
        <v/>
      </c>
      <c r="AG327" s="140" t="str">
        <f t="shared" si="78"/>
        <v/>
      </c>
      <c r="AH327" s="140" t="str">
        <f t="shared" si="80"/>
        <v/>
      </c>
      <c r="AI327" s="140" t="str">
        <f t="shared" si="79"/>
        <v/>
      </c>
      <c r="AJ327" s="474"/>
      <c r="AK327" s="756"/>
      <c r="AL327" s="751"/>
      <c r="AM327" s="419" t="e">
        <f t="shared" si="93"/>
        <v>#REF!</v>
      </c>
      <c r="AN327" s="419"/>
      <c r="AO327" s="419"/>
      <c r="AP327" s="419"/>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row>
    <row r="328" spans="1:88" s="227" customFormat="1" ht="28.2" hidden="1" thickBot="1">
      <c r="A328" s="221" t="b">
        <f t="shared" si="91"/>
        <v>0</v>
      </c>
      <c r="B328" s="221" t="str">
        <f t="shared" si="89"/>
        <v/>
      </c>
      <c r="C328" s="227" t="str">
        <f>IF(ISNA(LEN(VLOOKUP(H328,B9:B468,1,FALSE)) &gt; 0),"",LEN(VLOOKUP(H328,B9:B468,1,FALSE)) &gt; 0)</f>
        <v/>
      </c>
      <c r="D328" s="227" t="str">
        <f t="shared" si="90"/>
        <v/>
      </c>
      <c r="E328" s="227" t="b">
        <f>IF(ISNA(VLOOKUP(H328,D9:D468,1,FALSE)=H328),FALSE,TRUE)</f>
        <v>0</v>
      </c>
      <c r="F328" s="221">
        <f t="shared" si="92"/>
        <v>0</v>
      </c>
      <c r="G328" s="418"/>
      <c r="H328" s="633" t="s">
        <v>328</v>
      </c>
      <c r="I328" s="621" t="str">
        <f>VLOOKUP(H328,LNG_EBKP!$S$11:$U$733,2)</f>
        <v>Werkleitungskanal Untertagsbau</v>
      </c>
      <c r="J328" s="620" t="str">
        <f>VLOOKUP(H328,LNG_EBKP!$S$11:$U$733,3)</f>
        <v>Bauteile für Werkleitungskanäle, einschliesslich Verfüllung, Ummantelung und dgl.</v>
      </c>
      <c r="K328" s="346"/>
      <c r="L328" s="346"/>
      <c r="M328" s="347"/>
      <c r="N328" s="546"/>
      <c r="O328" s="528">
        <v>90</v>
      </c>
      <c r="P328" s="728" t="str">
        <f t="shared" si="81"/>
        <v/>
      </c>
      <c r="Q328" s="710"/>
      <c r="R328" s="464"/>
      <c r="S328" s="465"/>
      <c r="T328" s="466"/>
      <c r="U328" s="744"/>
      <c r="V328" s="419" t="e">
        <f>IF(
OR(LEN(R328)&gt;0, LEN(#REF!)&gt;0, LEN(Q328)&gt;0,LEN(S328)&gt;1),
      IF(OR(LEN(M328)=0, LEN(Q328)=0),1,
          IF(OR(AND(LEN(#REF!)&gt;0, LEN(R328)&gt;0 ),LEN(R328)+LEN(#REF!)=0),0,1)
),
0)</f>
        <v>#REF!</v>
      </c>
      <c r="W328" s="419"/>
      <c r="X328" s="419"/>
      <c r="Y328" s="419" t="e">
        <f>IF(OR(LEN(AF328)&gt;0, LEN(#REF!)&gt;1),1, 0)</f>
        <v>#REF!</v>
      </c>
      <c r="Z328" s="419"/>
      <c r="AA328" s="426" t="str">
        <f t="shared" si="87"/>
        <v>N0</v>
      </c>
      <c r="AB328" s="427" t="str">
        <f t="shared" si="88"/>
        <v>Werkleitungskanal Untertagsbau</v>
      </c>
      <c r="AC328" s="244" t="str">
        <f t="shared" si="74"/>
        <v/>
      </c>
      <c r="AD328" s="244" t="str">
        <f t="shared" si="75"/>
        <v/>
      </c>
      <c r="AE328" s="143" t="str">
        <f t="shared" si="76"/>
        <v/>
      </c>
      <c r="AF328" s="139" t="str">
        <f t="shared" si="77"/>
        <v/>
      </c>
      <c r="AG328" s="140" t="str">
        <f t="shared" si="78"/>
        <v/>
      </c>
      <c r="AH328" s="140" t="str">
        <f t="shared" si="80"/>
        <v/>
      </c>
      <c r="AI328" s="140" t="str">
        <f t="shared" si="79"/>
        <v/>
      </c>
      <c r="AJ328" s="474"/>
      <c r="AK328" s="756"/>
      <c r="AL328" s="751"/>
      <c r="AM328" s="419" t="e">
        <f t="shared" si="93"/>
        <v>#REF!</v>
      </c>
      <c r="AN328" s="419"/>
      <c r="AO328" s="419"/>
      <c r="AP328" s="419"/>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row>
    <row r="329" spans="1:88" s="3" customFormat="1" ht="13.8" hidden="1">
      <c r="A329" s="6" t="b">
        <f t="shared" si="91"/>
        <v>0</v>
      </c>
      <c r="B329" s="6" t="str">
        <f t="shared" si="89"/>
        <v/>
      </c>
      <c r="C329" s="3" t="str">
        <f>IF(ISNA(LEN(VLOOKUP(H329,B9:B468,1,FALSE)) &gt; 0),"",LEN(VLOOKUP(H329,B9:B468,1,FALSE)) &gt; 0)</f>
        <v/>
      </c>
      <c r="D329" s="3" t="str">
        <f t="shared" si="90"/>
        <v/>
      </c>
      <c r="E329" s="3" t="b">
        <f>IF(ISNA(VLOOKUP(H329,D9:D468,1,FALSE)=H329),FALSE,TRUE)</f>
        <v>0</v>
      </c>
      <c r="F329" s="6">
        <f t="shared" si="92"/>
        <v>0</v>
      </c>
      <c r="G329" s="418"/>
      <c r="H329" s="634" t="s">
        <v>329</v>
      </c>
      <c r="I329" s="614" t="str">
        <f>VLOOKUP(H329,LNG_EBKP!$S$11:$U$733,2)</f>
        <v>Konstruktion Kunstbauten</v>
      </c>
      <c r="J329" s="615" t="str">
        <f>VLOOKUP(H329,LNG_EBKP!$S$11:$U$733,3)</f>
        <v>Konstruktion von Kunstbauten</v>
      </c>
      <c r="K329" s="489"/>
      <c r="L329" s="489"/>
      <c r="M329" s="490"/>
      <c r="N329" s="552"/>
      <c r="O329" s="498"/>
      <c r="P329" s="725" t="str">
        <f t="shared" si="81"/>
        <v/>
      </c>
      <c r="Q329" s="713"/>
      <c r="R329" s="498"/>
      <c r="S329" s="500"/>
      <c r="T329" s="500"/>
      <c r="U329" s="747"/>
      <c r="V329" s="419" t="e">
        <f>IF(
OR(LEN(R329)&gt;0, LEN(#REF!)&gt;0, LEN(Q329)&gt;0,LEN(S329)&gt;1),
      IF(OR(LEN(M329)=0, LEN(Q329)=0),1,
          IF(OR(AND(LEN(#REF!)&gt;0, LEN(R329)&gt;0 ),LEN(R329)+LEN(#REF!)=0),0,1)
),
0)</f>
        <v>#REF!</v>
      </c>
      <c r="W329" s="419"/>
      <c r="X329" s="419"/>
      <c r="Y329" s="419" t="e">
        <f>IF(OR(LEN(AF329)&gt;0, LEN(#REF!)&gt;1),1, 0)</f>
        <v>#REF!</v>
      </c>
      <c r="Z329" s="419"/>
      <c r="AA329" s="426" t="str">
        <f t="shared" si="87"/>
        <v>O</v>
      </c>
      <c r="AB329" s="427" t="str">
        <f t="shared" si="88"/>
        <v>Konstruktion Kunstbauten</v>
      </c>
      <c r="AC329" s="244" t="str">
        <f t="shared" si="74"/>
        <v/>
      </c>
      <c r="AD329" s="244" t="str">
        <f t="shared" si="75"/>
        <v/>
      </c>
      <c r="AE329" s="143" t="str">
        <f t="shared" si="76"/>
        <v/>
      </c>
      <c r="AF329" s="139" t="str">
        <f t="shared" si="77"/>
        <v/>
      </c>
      <c r="AG329" s="140" t="str">
        <f t="shared" si="78"/>
        <v/>
      </c>
      <c r="AH329" s="140" t="str">
        <f t="shared" si="80"/>
        <v/>
      </c>
      <c r="AI329" s="140" t="str">
        <f t="shared" si="79"/>
        <v/>
      </c>
      <c r="AJ329" s="505"/>
      <c r="AK329" s="757"/>
      <c r="AL329" s="754"/>
      <c r="AM329" s="419" t="e">
        <f t="shared" si="93"/>
        <v>#REF!</v>
      </c>
      <c r="AN329" s="419"/>
      <c r="AO329" s="419"/>
      <c r="AP329" s="419"/>
    </row>
    <row r="330" spans="1:88" s="221" customFormat="1" ht="27.6" hidden="1">
      <c r="A330" s="221" t="b">
        <f t="shared" si="91"/>
        <v>0</v>
      </c>
      <c r="B330" s="221" t="str">
        <f t="shared" si="89"/>
        <v/>
      </c>
      <c r="C330" s="221" t="str">
        <f>IF(ISNA(LEN(VLOOKUP(H330,B9:B468,1,FALSE)) &gt; 0),"",LEN(VLOOKUP(H330,B9:B468,1,FALSE)) &gt; 0)</f>
        <v/>
      </c>
      <c r="D330" s="221" t="str">
        <f t="shared" si="90"/>
        <v/>
      </c>
      <c r="E330" s="221" t="b">
        <f>IF(ISNA(VLOOKUP(H330,D9:D468,1,FALSE)=H330),FALSE,TRUE)</f>
        <v>0</v>
      </c>
      <c r="F330" s="221">
        <f t="shared" si="92"/>
        <v>0</v>
      </c>
      <c r="G330" s="418"/>
      <c r="H330" s="632" t="s">
        <v>330</v>
      </c>
      <c r="I330" s="616" t="str">
        <f>VLOOKUP(H330,LNG_EBKP!$S$11:$U$733,2)</f>
        <v>Fundament</v>
      </c>
      <c r="J330" s="617" t="str">
        <f>VLOOKUP(H330,LNG_EBKP!$S$11:$U$733,3)</f>
        <v>Einzel-, Streifen- und Flächenfundamente, einschliesslich Sauberkeitsschicht</v>
      </c>
      <c r="K330" s="344"/>
      <c r="L330" s="344"/>
      <c r="M330" s="345"/>
      <c r="N330" s="546"/>
      <c r="O330" s="525">
        <v>90</v>
      </c>
      <c r="P330" s="727" t="str">
        <f t="shared" si="81"/>
        <v/>
      </c>
      <c r="Q330" s="709"/>
      <c r="R330" s="461"/>
      <c r="S330" s="462"/>
      <c r="T330" s="463"/>
      <c r="U330" s="743"/>
      <c r="V330" s="419" t="e">
        <f>IF(
OR(LEN(R330)&gt;0, LEN(#REF!)&gt;0, LEN(Q330)&gt;0,LEN(S330)&gt;1),
      IF(OR(LEN(M330)=0, LEN(Q330)=0),1,
          IF(OR(AND(LEN(#REF!)&gt;0, LEN(R330)&gt;0 ),LEN(R330)+LEN(#REF!)=0),0,1)
),
0)</f>
        <v>#REF!</v>
      </c>
      <c r="W330" s="419"/>
      <c r="X330" s="419"/>
      <c r="Y330" s="419" t="e">
        <f>IF(OR(LEN(AF330)&gt;0, LEN(#REF!)&gt;1),1, 0)</f>
        <v>#REF!</v>
      </c>
      <c r="Z330" s="419"/>
      <c r="AA330" s="426" t="str">
        <f t="shared" si="87"/>
        <v>O0</v>
      </c>
      <c r="AB330" s="427" t="str">
        <f t="shared" si="88"/>
        <v>Fundament</v>
      </c>
      <c r="AC330" s="244" t="str">
        <f t="shared" ref="AC330:AC393" si="94">IF(K330="","", K330)</f>
        <v/>
      </c>
      <c r="AD330" s="244" t="str">
        <f t="shared" ref="AD330:AD393" si="95">IF(L330="","", L330)</f>
        <v/>
      </c>
      <c r="AE330" s="143" t="str">
        <f t="shared" ref="AE330:AE393" si="96">IF(M330="","", M330)</f>
        <v/>
      </c>
      <c r="AF330" s="139" t="str">
        <f t="shared" ref="AF330:AF393" si="97">IF(S330="","", S330)</f>
        <v/>
      </c>
      <c r="AG330" s="140" t="str">
        <f t="shared" ref="AG330:AG393" si="98">IF(T330="","", T330)</f>
        <v/>
      </c>
      <c r="AH330" s="140" t="str">
        <f t="shared" si="80"/>
        <v/>
      </c>
      <c r="AI330" s="140" t="str">
        <f t="shared" ref="AI330:AI393" si="99">IF(R330="","", R330)</f>
        <v/>
      </c>
      <c r="AJ330" s="474"/>
      <c r="AK330" s="756"/>
      <c r="AL330" s="751"/>
      <c r="AM330" s="419" t="e">
        <f t="shared" si="93"/>
        <v>#REF!</v>
      </c>
      <c r="AN330" s="419"/>
      <c r="AO330" s="419"/>
      <c r="AP330" s="419"/>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row>
    <row r="331" spans="1:88" s="227" customFormat="1" ht="27.6" hidden="1">
      <c r="A331" s="221" t="b">
        <f t="shared" si="91"/>
        <v>0</v>
      </c>
      <c r="B331" s="221" t="str">
        <f t="shared" si="89"/>
        <v/>
      </c>
      <c r="C331" s="227" t="str">
        <f>IF(ISNA(LEN(VLOOKUP(H331,B9:B468,1,FALSE)) &gt; 0),"",LEN(VLOOKUP(H331,B9:B468,1,FALSE)) &gt; 0)</f>
        <v/>
      </c>
      <c r="D331" s="227" t="str">
        <f t="shared" si="90"/>
        <v/>
      </c>
      <c r="E331" s="227" t="b">
        <f>IF(ISNA(VLOOKUP(H331,D9:D468,1,FALSE)=H331),FALSE,TRUE)</f>
        <v>0</v>
      </c>
      <c r="F331" s="221">
        <f t="shared" si="92"/>
        <v>0</v>
      </c>
      <c r="G331" s="418"/>
      <c r="H331" s="631" t="s">
        <v>331</v>
      </c>
      <c r="I331" s="618" t="str">
        <f>VLOOKUP(H331,LNG_EBKP!$S$11:$U$733,2)</f>
        <v>Abdichtung, Dämmung unter Fundament</v>
      </c>
      <c r="J331" s="617" t="str">
        <f>VLOOKUP(H331,LNG_EBKP!$S$11:$U$733,3)</f>
        <v>Abdichtung gegen Wasser sowie lasttragende Wärmedämmung unter Fundament</v>
      </c>
      <c r="K331" s="344"/>
      <c r="L331" s="344"/>
      <c r="M331" s="345"/>
      <c r="N331" s="546"/>
      <c r="O331" s="527">
        <v>90</v>
      </c>
      <c r="P331" s="726" t="str">
        <f t="shared" si="81"/>
        <v/>
      </c>
      <c r="Q331" s="708"/>
      <c r="R331" s="461"/>
      <c r="S331" s="462"/>
      <c r="T331" s="463"/>
      <c r="U331" s="743"/>
      <c r="V331" s="419" t="e">
        <f>IF(
OR(LEN(R331)&gt;0, LEN(#REF!)&gt;0, LEN(Q331)&gt;0,LEN(S331)&gt;1),
      IF(OR(LEN(M331)=0, LEN(Q331)=0),1,
          IF(OR(AND(LEN(#REF!)&gt;0, LEN(R331)&gt;0 ),LEN(R331)+LEN(#REF!)=0),0,1)
),
0)</f>
        <v>#REF!</v>
      </c>
      <c r="W331" s="419"/>
      <c r="X331" s="419"/>
      <c r="Y331" s="419" t="e">
        <f>IF(OR(LEN(AF331)&gt;0, LEN(#REF!)&gt;1),1, 0)</f>
        <v>#REF!</v>
      </c>
      <c r="Z331" s="419"/>
      <c r="AA331" s="426" t="str">
        <f t="shared" si="87"/>
        <v>O0</v>
      </c>
      <c r="AB331" s="427" t="str">
        <f t="shared" si="88"/>
        <v>Abdichtung, Dämmung unter Fundament</v>
      </c>
      <c r="AC331" s="244" t="str">
        <f t="shared" si="94"/>
        <v/>
      </c>
      <c r="AD331" s="244" t="str">
        <f t="shared" si="95"/>
        <v/>
      </c>
      <c r="AE331" s="143" t="str">
        <f t="shared" si="96"/>
        <v/>
      </c>
      <c r="AF331" s="139" t="str">
        <f t="shared" si="97"/>
        <v/>
      </c>
      <c r="AG331" s="140" t="str">
        <f t="shared" si="98"/>
        <v/>
      </c>
      <c r="AH331" s="140" t="str">
        <f t="shared" ref="AH331:AH394" si="100" xml:space="preserve"> IF(P331="","",P331)</f>
        <v/>
      </c>
      <c r="AI331" s="140" t="str">
        <f t="shared" si="99"/>
        <v/>
      </c>
      <c r="AJ331" s="474"/>
      <c r="AK331" s="756"/>
      <c r="AL331" s="751"/>
      <c r="AM331" s="419" t="e">
        <f t="shared" si="93"/>
        <v>#REF!</v>
      </c>
      <c r="AN331" s="419"/>
      <c r="AO331" s="419"/>
      <c r="AP331" s="419"/>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row>
    <row r="332" spans="1:88" s="227" customFormat="1" ht="27.6" hidden="1">
      <c r="A332" s="221" t="b">
        <f t="shared" si="91"/>
        <v>0</v>
      </c>
      <c r="B332" s="221" t="str">
        <f t="shared" si="89"/>
        <v/>
      </c>
      <c r="C332" s="227" t="str">
        <f>IF(ISNA(LEN(VLOOKUP(H332,B9:B468,1,FALSE)) &gt; 0),"",LEN(VLOOKUP(H332,B9:B468,1,FALSE)) &gt; 0)</f>
        <v/>
      </c>
      <c r="D332" s="227" t="str">
        <f t="shared" si="90"/>
        <v/>
      </c>
      <c r="E332" s="227" t="b">
        <f>IF(ISNA(VLOOKUP(H332,D9:D468,1,FALSE)=H332),FALSE,TRUE)</f>
        <v>0</v>
      </c>
      <c r="F332" s="221">
        <f t="shared" si="92"/>
        <v>0</v>
      </c>
      <c r="G332" s="418"/>
      <c r="H332" s="631" t="s">
        <v>332</v>
      </c>
      <c r="I332" s="618" t="str">
        <f>VLOOKUP(H332,LNG_EBKP!$S$11:$U$733,2)</f>
        <v>Einzelfundament, Streifenfundament</v>
      </c>
      <c r="J332" s="617" t="str">
        <f>VLOOKUP(H332,LNG_EBKP!$S$11:$U$733,3)</f>
        <v>Einzel- und Streifenfundamente, einschliesslich Sauberkeitsschicht</v>
      </c>
      <c r="K332" s="344"/>
      <c r="L332" s="344"/>
      <c r="M332" s="345"/>
      <c r="N332" s="546"/>
      <c r="O332" s="527">
        <v>90</v>
      </c>
      <c r="P332" s="726" t="str">
        <f t="shared" ref="P332:P395" si="101">IF(N332+O332 = O332,"",N332+O332)</f>
        <v/>
      </c>
      <c r="Q332" s="708"/>
      <c r="R332" s="461"/>
      <c r="S332" s="462"/>
      <c r="T332" s="463"/>
      <c r="U332" s="743"/>
      <c r="V332" s="419" t="e">
        <f>IF(
OR(LEN(R332)&gt;0, LEN(#REF!)&gt;0, LEN(Q332)&gt;0,LEN(S332)&gt;1),
      IF(OR(LEN(M332)=0, LEN(Q332)=0),1,
          IF(OR(AND(LEN(#REF!)&gt;0, LEN(R332)&gt;0 ),LEN(R332)+LEN(#REF!)=0),0,1)
),
0)</f>
        <v>#REF!</v>
      </c>
      <c r="W332" s="419"/>
      <c r="X332" s="419"/>
      <c r="Y332" s="419" t="e">
        <f>IF(OR(LEN(AF332)&gt;0, LEN(#REF!)&gt;1),1, 0)</f>
        <v>#REF!</v>
      </c>
      <c r="Z332" s="419"/>
      <c r="AA332" s="426" t="str">
        <f t="shared" si="87"/>
        <v>O0</v>
      </c>
      <c r="AB332" s="427" t="str">
        <f t="shared" si="88"/>
        <v>Einzelfundament, Streifenfundament</v>
      </c>
      <c r="AC332" s="244" t="str">
        <f t="shared" si="94"/>
        <v/>
      </c>
      <c r="AD332" s="244" t="str">
        <f t="shared" si="95"/>
        <v/>
      </c>
      <c r="AE332" s="143" t="str">
        <f t="shared" si="96"/>
        <v/>
      </c>
      <c r="AF332" s="139" t="str">
        <f t="shared" si="97"/>
        <v/>
      </c>
      <c r="AG332" s="140" t="str">
        <f t="shared" si="98"/>
        <v/>
      </c>
      <c r="AH332" s="140" t="str">
        <f t="shared" si="100"/>
        <v/>
      </c>
      <c r="AI332" s="140" t="str">
        <f t="shared" si="99"/>
        <v/>
      </c>
      <c r="AJ332" s="474"/>
      <c r="AK332" s="756"/>
      <c r="AL332" s="751"/>
      <c r="AM332" s="419" t="e">
        <f t="shared" si="93"/>
        <v>#REF!</v>
      </c>
      <c r="AN332" s="419"/>
      <c r="AO332" s="419"/>
      <c r="AP332" s="419"/>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row>
    <row r="333" spans="1:88" s="221" customFormat="1" ht="27.6" hidden="1">
      <c r="A333" s="221" t="b">
        <f t="shared" si="91"/>
        <v>0</v>
      </c>
      <c r="B333" s="221" t="str">
        <f t="shared" si="89"/>
        <v/>
      </c>
      <c r="C333" s="221" t="str">
        <f>IF(ISNA(LEN(VLOOKUP(H333,B9:B468,1,FALSE)) &gt; 0),"",LEN(VLOOKUP(H333,B9:B468,1,FALSE)) &gt; 0)</f>
        <v/>
      </c>
      <c r="D333" s="221" t="str">
        <f t="shared" si="90"/>
        <v/>
      </c>
      <c r="E333" s="221" t="b">
        <f>IF(ISNA(VLOOKUP(H333,D9:D468,1,FALSE)=H333),FALSE,TRUE)</f>
        <v>0</v>
      </c>
      <c r="F333" s="221">
        <f t="shared" si="92"/>
        <v>0</v>
      </c>
      <c r="G333" s="418"/>
      <c r="H333" s="631" t="s">
        <v>333</v>
      </c>
      <c r="I333" s="618" t="str">
        <f>VLOOKUP(H333,LNG_EBKP!$S$11:$U$733,2)</f>
        <v>Flächenfundament</v>
      </c>
      <c r="J333" s="617" t="str">
        <f>VLOOKUP(H333,LNG_EBKP!$S$11:$U$733,3)</f>
        <v>Tragende Bodenplatten, einschliesslich Sauberkeitsschicht</v>
      </c>
      <c r="K333" s="344"/>
      <c r="L333" s="344"/>
      <c r="M333" s="345"/>
      <c r="N333" s="546"/>
      <c r="O333" s="526">
        <v>90</v>
      </c>
      <c r="P333" s="727" t="str">
        <f t="shared" si="101"/>
        <v/>
      </c>
      <c r="Q333" s="709"/>
      <c r="R333" s="461"/>
      <c r="S333" s="462"/>
      <c r="T333" s="463"/>
      <c r="U333" s="743"/>
      <c r="V333" s="419" t="e">
        <f>IF(
OR(LEN(R333)&gt;0, LEN(#REF!)&gt;0, LEN(Q333)&gt;0,LEN(S333)&gt;1),
      IF(OR(LEN(M333)=0, LEN(Q333)=0),1,
          IF(OR(AND(LEN(#REF!)&gt;0, LEN(R333)&gt;0 ),LEN(R333)+LEN(#REF!)=0),0,1)
),
0)</f>
        <v>#REF!</v>
      </c>
      <c r="W333" s="419"/>
      <c r="X333" s="419"/>
      <c r="Y333" s="419" t="e">
        <f>IF(OR(LEN(AF333)&gt;0, LEN(#REF!)&gt;1),1, 0)</f>
        <v>#REF!</v>
      </c>
      <c r="Z333" s="419"/>
      <c r="AA333" s="426" t="str">
        <f t="shared" si="87"/>
        <v>O0</v>
      </c>
      <c r="AB333" s="427" t="str">
        <f t="shared" si="88"/>
        <v>Flächenfundament</v>
      </c>
      <c r="AC333" s="244" t="str">
        <f t="shared" si="94"/>
        <v/>
      </c>
      <c r="AD333" s="244" t="str">
        <f t="shared" si="95"/>
        <v/>
      </c>
      <c r="AE333" s="143" t="str">
        <f t="shared" si="96"/>
        <v/>
      </c>
      <c r="AF333" s="139" t="str">
        <f t="shared" si="97"/>
        <v/>
      </c>
      <c r="AG333" s="140" t="str">
        <f t="shared" si="98"/>
        <v/>
      </c>
      <c r="AH333" s="140" t="str">
        <f t="shared" si="100"/>
        <v/>
      </c>
      <c r="AI333" s="140" t="str">
        <f t="shared" si="99"/>
        <v/>
      </c>
      <c r="AJ333" s="474"/>
      <c r="AK333" s="756"/>
      <c r="AL333" s="751"/>
      <c r="AM333" s="419" t="e">
        <f t="shared" si="93"/>
        <v>#REF!</v>
      </c>
      <c r="AN333" s="419"/>
      <c r="AO333" s="419"/>
      <c r="AP333" s="419"/>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row>
    <row r="334" spans="1:88" s="221" customFormat="1" ht="27.6" hidden="1">
      <c r="A334" s="221" t="b">
        <f t="shared" si="91"/>
        <v>0</v>
      </c>
      <c r="B334" s="221" t="str">
        <f t="shared" si="89"/>
        <v/>
      </c>
      <c r="C334" s="221" t="str">
        <f>IF(ISNA(LEN(VLOOKUP(H334,B9:B468,1,FALSE)) &gt; 0),"",LEN(VLOOKUP(H334,B9:B468,1,FALSE)) &gt; 0)</f>
        <v/>
      </c>
      <c r="D334" s="221" t="str">
        <f t="shared" si="90"/>
        <v/>
      </c>
      <c r="E334" s="221" t="b">
        <f>IF(ISNA(VLOOKUP(H334,D9:D468,1,FALSE)=H334),FALSE,TRUE)</f>
        <v>0</v>
      </c>
      <c r="F334" s="221">
        <f t="shared" si="92"/>
        <v>0</v>
      </c>
      <c r="G334" s="418"/>
      <c r="H334" s="631" t="s">
        <v>334</v>
      </c>
      <c r="I334" s="618" t="str">
        <f>VLOOKUP(H334,LNG_EBKP!$S$11:$U$733,2)</f>
        <v>Bodenplatte nicht tragend</v>
      </c>
      <c r="J334" s="617" t="str">
        <f>VLOOKUP(H334,LNG_EBKP!$S$11:$U$733,3)</f>
        <v>Nicht tragende, schwimmende Bodenplatten, einschliesslich Sauberkeitsschicht</v>
      </c>
      <c r="K334" s="344"/>
      <c r="L334" s="344"/>
      <c r="M334" s="345"/>
      <c r="N334" s="546"/>
      <c r="O334" s="525">
        <v>90</v>
      </c>
      <c r="P334" s="727" t="str">
        <f t="shared" si="101"/>
        <v/>
      </c>
      <c r="Q334" s="709"/>
      <c r="R334" s="461"/>
      <c r="S334" s="462"/>
      <c r="T334" s="463"/>
      <c r="U334" s="743"/>
      <c r="V334" s="419" t="e">
        <f>IF(
OR(LEN(R334)&gt;0, LEN(#REF!)&gt;0, LEN(Q334)&gt;0,LEN(S334)&gt;1),
      IF(OR(LEN(M334)=0, LEN(Q334)=0),1,
          IF(OR(AND(LEN(#REF!)&gt;0, LEN(R334)&gt;0 ),LEN(R334)+LEN(#REF!)=0),0,1)
),
0)</f>
        <v>#REF!</v>
      </c>
      <c r="W334" s="419"/>
      <c r="X334" s="419"/>
      <c r="Y334" s="419" t="e">
        <f>IF(OR(LEN(AF334)&gt;0, LEN(#REF!)&gt;1),1, 0)</f>
        <v>#REF!</v>
      </c>
      <c r="Z334" s="419"/>
      <c r="AA334" s="426" t="str">
        <f t="shared" si="87"/>
        <v>O0</v>
      </c>
      <c r="AB334" s="427" t="str">
        <f t="shared" si="88"/>
        <v>Bodenplatte nicht tragend</v>
      </c>
      <c r="AC334" s="244" t="str">
        <f t="shared" si="94"/>
        <v/>
      </c>
      <c r="AD334" s="244" t="str">
        <f t="shared" si="95"/>
        <v/>
      </c>
      <c r="AE334" s="143" t="str">
        <f t="shared" si="96"/>
        <v/>
      </c>
      <c r="AF334" s="139" t="str">
        <f t="shared" si="97"/>
        <v/>
      </c>
      <c r="AG334" s="140" t="str">
        <f t="shared" si="98"/>
        <v/>
      </c>
      <c r="AH334" s="140" t="str">
        <f t="shared" si="100"/>
        <v/>
      </c>
      <c r="AI334" s="140" t="str">
        <f t="shared" si="99"/>
        <v/>
      </c>
      <c r="AJ334" s="474"/>
      <c r="AK334" s="756"/>
      <c r="AL334" s="751"/>
      <c r="AM334" s="419" t="e">
        <f t="shared" si="93"/>
        <v>#REF!</v>
      </c>
      <c r="AN334" s="419"/>
      <c r="AO334" s="419"/>
      <c r="AP334" s="419"/>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row>
    <row r="335" spans="1:88" s="227" customFormat="1" ht="27.6" hidden="1">
      <c r="A335" s="221" t="b">
        <f t="shared" si="91"/>
        <v>0</v>
      </c>
      <c r="B335" s="221" t="str">
        <f t="shared" si="89"/>
        <v/>
      </c>
      <c r="C335" s="227" t="str">
        <f>IF(ISNA(LEN(VLOOKUP(H335,B9:B468,1,FALSE)) &gt; 0),"",LEN(VLOOKUP(H335,B9:B468,1,FALSE)) &gt; 0)</f>
        <v/>
      </c>
      <c r="D335" s="227" t="str">
        <f t="shared" si="90"/>
        <v/>
      </c>
      <c r="E335" s="227" t="b">
        <f>IF(ISNA(VLOOKUP(H335,D9:D468,1,FALSE)=H335),FALSE,TRUE)</f>
        <v>0</v>
      </c>
      <c r="F335" s="221">
        <f t="shared" si="92"/>
        <v>0</v>
      </c>
      <c r="G335" s="418"/>
      <c r="H335" s="632" t="s">
        <v>335</v>
      </c>
      <c r="I335" s="616" t="str">
        <f>VLOOKUP(H335,LNG_EBKP!$S$11:$U$733,2)</f>
        <v>Wand, Stütze</v>
      </c>
      <c r="J335" s="617" t="str">
        <f>VLOOKUP(H335,LNG_EBKP!$S$11:$U$733,3)</f>
        <v>Vertikale Konstruktionen von Kunstbauten wie Wände und Stützen</v>
      </c>
      <c r="K335" s="344"/>
      <c r="L335" s="344"/>
      <c r="M335" s="345"/>
      <c r="N335" s="546"/>
      <c r="O335" s="527">
        <v>90</v>
      </c>
      <c r="P335" s="726" t="str">
        <f t="shared" si="101"/>
        <v/>
      </c>
      <c r="Q335" s="708"/>
      <c r="R335" s="461"/>
      <c r="S335" s="462"/>
      <c r="T335" s="463"/>
      <c r="U335" s="743"/>
      <c r="V335" s="419" t="e">
        <f>IF(
OR(LEN(R335)&gt;0, LEN(#REF!)&gt;0, LEN(Q335)&gt;0,LEN(S335)&gt;1),
      IF(OR(LEN(M335)=0, LEN(Q335)=0),1,
          IF(OR(AND(LEN(#REF!)&gt;0, LEN(R335)&gt;0 ),LEN(R335)+LEN(#REF!)=0),0,1)
),
0)</f>
        <v>#REF!</v>
      </c>
      <c r="W335" s="419"/>
      <c r="X335" s="419"/>
      <c r="Y335" s="419" t="e">
        <f>IF(OR(LEN(AF335)&gt;0, LEN(#REF!)&gt;1),1, 0)</f>
        <v>#REF!</v>
      </c>
      <c r="Z335" s="419"/>
      <c r="AA335" s="426" t="str">
        <f t="shared" si="87"/>
        <v>O0</v>
      </c>
      <c r="AB335" s="427" t="str">
        <f t="shared" si="88"/>
        <v>Wand, Stütze</v>
      </c>
      <c r="AC335" s="244" t="str">
        <f t="shared" si="94"/>
        <v/>
      </c>
      <c r="AD335" s="244" t="str">
        <f t="shared" si="95"/>
        <v/>
      </c>
      <c r="AE335" s="143" t="str">
        <f t="shared" si="96"/>
        <v/>
      </c>
      <c r="AF335" s="139" t="str">
        <f t="shared" si="97"/>
        <v/>
      </c>
      <c r="AG335" s="140" t="str">
        <f t="shared" si="98"/>
        <v/>
      </c>
      <c r="AH335" s="140" t="str">
        <f t="shared" si="100"/>
        <v/>
      </c>
      <c r="AI335" s="140" t="str">
        <f t="shared" si="99"/>
        <v/>
      </c>
      <c r="AJ335" s="474"/>
      <c r="AK335" s="756"/>
      <c r="AL335" s="751"/>
      <c r="AM335" s="419" t="e">
        <f t="shared" si="93"/>
        <v>#REF!</v>
      </c>
      <c r="AN335" s="419"/>
      <c r="AO335" s="419"/>
      <c r="AP335" s="419"/>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row>
    <row r="336" spans="1:88" s="227" customFormat="1" ht="41.4" hidden="1">
      <c r="A336" s="221" t="b">
        <f t="shared" si="91"/>
        <v>0</v>
      </c>
      <c r="B336" s="221" t="str">
        <f t="shared" si="89"/>
        <v/>
      </c>
      <c r="C336" s="227" t="str">
        <f>IF(ISNA(LEN(VLOOKUP(H336,B9:B468,1,FALSE)) &gt; 0),"",LEN(VLOOKUP(H336,B9:B468,1,FALSE)) &gt; 0)</f>
        <v/>
      </c>
      <c r="D336" s="227" t="str">
        <f t="shared" si="90"/>
        <v/>
      </c>
      <c r="E336" s="227" t="b">
        <f>IF(ISNA(VLOOKUP(H336,D9:D468,1,FALSE)=H336),FALSE,TRUE)</f>
        <v>0</v>
      </c>
      <c r="F336" s="221">
        <f t="shared" si="92"/>
        <v>0</v>
      </c>
      <c r="G336" s="418"/>
      <c r="H336" s="631" t="s">
        <v>336</v>
      </c>
      <c r="I336" s="618" t="str">
        <f>VLOOKUP(H336,LNG_EBKP!$S$11:$U$733,2)</f>
        <v>Wand</v>
      </c>
      <c r="J336" s="617" t="str">
        <f>VLOOKUP(H336,LNG_EBKP!$S$11:$U$733,3)</f>
        <v>Wände von Kunstbauten, einschliesslich Vor- und Rücksprünge, Öffnungen, Verstärkungen, Stürze, Brüstungen und Fugen</v>
      </c>
      <c r="K336" s="344"/>
      <c r="L336" s="344"/>
      <c r="M336" s="345"/>
      <c r="N336" s="546"/>
      <c r="O336" s="527">
        <v>90</v>
      </c>
      <c r="P336" s="726" t="str">
        <f t="shared" si="101"/>
        <v/>
      </c>
      <c r="Q336" s="708"/>
      <c r="R336" s="461"/>
      <c r="S336" s="462"/>
      <c r="T336" s="463"/>
      <c r="U336" s="743"/>
      <c r="V336" s="419" t="e">
        <f>IF(
OR(LEN(R336)&gt;0, LEN(#REF!)&gt;0, LEN(Q336)&gt;0,LEN(S336)&gt;1),
      IF(OR(LEN(M336)=0, LEN(Q336)=0),1,
          IF(OR(AND(LEN(#REF!)&gt;0, LEN(R336)&gt;0 ),LEN(R336)+LEN(#REF!)=0),0,1)
),
0)</f>
        <v>#REF!</v>
      </c>
      <c r="W336" s="419"/>
      <c r="X336" s="419"/>
      <c r="Y336" s="419" t="e">
        <f>IF(OR(LEN(AF336)&gt;0, LEN(#REF!)&gt;1),1, 0)</f>
        <v>#REF!</v>
      </c>
      <c r="Z336" s="419"/>
      <c r="AA336" s="426" t="str">
        <f t="shared" si="87"/>
        <v>O0</v>
      </c>
      <c r="AB336" s="427" t="str">
        <f t="shared" si="88"/>
        <v>Wand</v>
      </c>
      <c r="AC336" s="244" t="str">
        <f t="shared" si="94"/>
        <v/>
      </c>
      <c r="AD336" s="244" t="str">
        <f t="shared" si="95"/>
        <v/>
      </c>
      <c r="AE336" s="143" t="str">
        <f t="shared" si="96"/>
        <v/>
      </c>
      <c r="AF336" s="139" t="str">
        <f t="shared" si="97"/>
        <v/>
      </c>
      <c r="AG336" s="140" t="str">
        <f t="shared" si="98"/>
        <v/>
      </c>
      <c r="AH336" s="140" t="str">
        <f t="shared" si="100"/>
        <v/>
      </c>
      <c r="AI336" s="140" t="str">
        <f t="shared" si="99"/>
        <v/>
      </c>
      <c r="AJ336" s="474"/>
      <c r="AK336" s="756"/>
      <c r="AL336" s="751"/>
      <c r="AM336" s="419" t="e">
        <f t="shared" si="93"/>
        <v>#REF!</v>
      </c>
      <c r="AN336" s="419"/>
      <c r="AO336" s="419"/>
      <c r="AP336" s="419"/>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row>
    <row r="337" spans="1:88" s="227" customFormat="1" ht="27.6" hidden="1">
      <c r="A337" s="221" t="b">
        <f t="shared" si="91"/>
        <v>0</v>
      </c>
      <c r="B337" s="221" t="str">
        <f t="shared" si="89"/>
        <v/>
      </c>
      <c r="C337" s="227" t="str">
        <f>IF(ISNA(LEN(VLOOKUP(H337,B9:B468,1,FALSE)) &gt; 0),"",LEN(VLOOKUP(H337,B9:B468,1,FALSE)) &gt; 0)</f>
        <v/>
      </c>
      <c r="D337" s="227" t="str">
        <f t="shared" si="90"/>
        <v/>
      </c>
      <c r="E337" s="227" t="b">
        <f>IF(ISNA(VLOOKUP(H337,D9:D468,1,FALSE)=H337),FALSE,TRUE)</f>
        <v>0</v>
      </c>
      <c r="F337" s="221">
        <f t="shared" si="92"/>
        <v>0</v>
      </c>
      <c r="G337" s="418"/>
      <c r="H337" s="631" t="s">
        <v>337</v>
      </c>
      <c r="I337" s="618" t="str">
        <f>VLOOKUP(H337,LNG_EBKP!$S$11:$U$733,2)</f>
        <v>Stütze</v>
      </c>
      <c r="J337" s="617" t="str">
        <f>VLOOKUP(H337,LNG_EBKP!$S$11:$U$733,3)</f>
        <v>Stützen von Kunstbauten, einschliesslich Auflager und Durchstanzbewehrung</v>
      </c>
      <c r="K337" s="344"/>
      <c r="L337" s="344"/>
      <c r="M337" s="345"/>
      <c r="N337" s="546"/>
      <c r="O337" s="527">
        <v>90</v>
      </c>
      <c r="P337" s="726" t="str">
        <f t="shared" si="101"/>
        <v/>
      </c>
      <c r="Q337" s="708"/>
      <c r="R337" s="461"/>
      <c r="S337" s="462"/>
      <c r="T337" s="463"/>
      <c r="U337" s="743"/>
      <c r="V337" s="419" t="e">
        <f>IF(
OR(LEN(R337)&gt;0, LEN(#REF!)&gt;0, LEN(Q337)&gt;0,LEN(S337)&gt;1),
      IF(OR(LEN(M337)=0, LEN(Q337)=0),1,
          IF(OR(AND(LEN(#REF!)&gt;0, LEN(R337)&gt;0 ),LEN(R337)+LEN(#REF!)=0),0,1)
),
0)</f>
        <v>#REF!</v>
      </c>
      <c r="W337" s="419"/>
      <c r="X337" s="419"/>
      <c r="Y337" s="419" t="e">
        <f>IF(OR(LEN(AF337)&gt;0, LEN(#REF!)&gt;1),1, 0)</f>
        <v>#REF!</v>
      </c>
      <c r="Z337" s="419"/>
      <c r="AA337" s="426" t="str">
        <f t="shared" si="87"/>
        <v>O0</v>
      </c>
      <c r="AB337" s="427" t="str">
        <f t="shared" si="88"/>
        <v>Stütze</v>
      </c>
      <c r="AC337" s="244" t="str">
        <f t="shared" si="94"/>
        <v/>
      </c>
      <c r="AD337" s="244" t="str">
        <f t="shared" si="95"/>
        <v/>
      </c>
      <c r="AE337" s="143" t="str">
        <f t="shared" si="96"/>
        <v/>
      </c>
      <c r="AF337" s="139" t="str">
        <f t="shared" si="97"/>
        <v/>
      </c>
      <c r="AG337" s="140" t="str">
        <f t="shared" si="98"/>
        <v/>
      </c>
      <c r="AH337" s="140" t="str">
        <f t="shared" si="100"/>
        <v/>
      </c>
      <c r="AI337" s="140" t="str">
        <f t="shared" si="99"/>
        <v/>
      </c>
      <c r="AJ337" s="474"/>
      <c r="AK337" s="756"/>
      <c r="AL337" s="751"/>
      <c r="AM337" s="419" t="e">
        <f t="shared" si="93"/>
        <v>#REF!</v>
      </c>
      <c r="AN337" s="419"/>
      <c r="AO337" s="419"/>
      <c r="AP337" s="419"/>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row>
    <row r="338" spans="1:88" s="227" customFormat="1" ht="41.4" hidden="1">
      <c r="A338" s="221" t="b">
        <f t="shared" si="91"/>
        <v>0</v>
      </c>
      <c r="B338" s="221" t="str">
        <f t="shared" si="89"/>
        <v/>
      </c>
      <c r="C338" s="227" t="str">
        <f>IF(ISNA(LEN(VLOOKUP(H338,B9:B468,1,FALSE)) &gt; 0),"",LEN(VLOOKUP(H338,B9:B468,1,FALSE)) &gt; 0)</f>
        <v/>
      </c>
      <c r="D338" s="227" t="str">
        <f t="shared" si="90"/>
        <v/>
      </c>
      <c r="E338" s="227" t="b">
        <f>IF(ISNA(VLOOKUP(H338,D9:D468,1,FALSE)=H338),FALSE,TRUE)</f>
        <v>0</v>
      </c>
      <c r="F338" s="221">
        <f t="shared" si="92"/>
        <v>0</v>
      </c>
      <c r="G338" s="418"/>
      <c r="H338" s="632" t="s">
        <v>338</v>
      </c>
      <c r="I338" s="616" t="str">
        <f>VLOOKUP(H338,LNG_EBKP!$S$11:$U$733,2)</f>
        <v>Unterbau Brücke</v>
      </c>
      <c r="J338" s="617" t="str">
        <f>VLOOKUP(H338,LNG_EBKP!$S$11:$U$733,3)</f>
        <v>Konstruktive Elemente des Brückenunterbaus wie Widerlager, Pfeiler und dgl., einschliesslich Vorspannung</v>
      </c>
      <c r="K338" s="344"/>
      <c r="L338" s="344"/>
      <c r="M338" s="345"/>
      <c r="N338" s="546"/>
      <c r="O338" s="527">
        <v>90</v>
      </c>
      <c r="P338" s="726" t="str">
        <f t="shared" si="101"/>
        <v/>
      </c>
      <c r="Q338" s="708"/>
      <c r="R338" s="461"/>
      <c r="S338" s="462"/>
      <c r="T338" s="463"/>
      <c r="U338" s="743"/>
      <c r="V338" s="419" t="e">
        <f>IF(
OR(LEN(R338)&gt;0, LEN(#REF!)&gt;0, LEN(Q338)&gt;0,LEN(S338)&gt;1),
      IF(OR(LEN(M338)=0, LEN(Q338)=0),1,
          IF(OR(AND(LEN(#REF!)&gt;0, LEN(R338)&gt;0 ),LEN(R338)+LEN(#REF!)=0),0,1)
),
0)</f>
        <v>#REF!</v>
      </c>
      <c r="W338" s="419"/>
      <c r="X338" s="419"/>
      <c r="Y338" s="419" t="e">
        <f>IF(OR(LEN(AF338)&gt;0, LEN(#REF!)&gt;1),1, 0)</f>
        <v>#REF!</v>
      </c>
      <c r="Z338" s="419"/>
      <c r="AA338" s="426" t="str">
        <f t="shared" si="87"/>
        <v>O0</v>
      </c>
      <c r="AB338" s="427" t="str">
        <f t="shared" si="88"/>
        <v>Unterbau Brücke</v>
      </c>
      <c r="AC338" s="244" t="str">
        <f t="shared" si="94"/>
        <v/>
      </c>
      <c r="AD338" s="244" t="str">
        <f t="shared" si="95"/>
        <v/>
      </c>
      <c r="AE338" s="143" t="str">
        <f t="shared" si="96"/>
        <v/>
      </c>
      <c r="AF338" s="139" t="str">
        <f t="shared" si="97"/>
        <v/>
      </c>
      <c r="AG338" s="140" t="str">
        <f t="shared" si="98"/>
        <v/>
      </c>
      <c r="AH338" s="140" t="str">
        <f t="shared" si="100"/>
        <v/>
      </c>
      <c r="AI338" s="140" t="str">
        <f t="shared" si="99"/>
        <v/>
      </c>
      <c r="AJ338" s="474"/>
      <c r="AK338" s="756"/>
      <c r="AL338" s="751"/>
      <c r="AM338" s="419" t="e">
        <f t="shared" si="93"/>
        <v>#REF!</v>
      </c>
      <c r="AN338" s="419"/>
      <c r="AO338" s="419"/>
      <c r="AP338" s="419"/>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row>
    <row r="339" spans="1:88" s="227" customFormat="1" ht="27.6" hidden="1">
      <c r="A339" s="221" t="b">
        <f t="shared" si="91"/>
        <v>0</v>
      </c>
      <c r="B339" s="221" t="str">
        <f t="shared" si="89"/>
        <v/>
      </c>
      <c r="C339" s="227" t="str">
        <f>IF(ISNA(LEN(VLOOKUP(H339,B9:B468,1,FALSE)) &gt; 0),"",LEN(VLOOKUP(H339,B9:B468,1,FALSE)) &gt; 0)</f>
        <v/>
      </c>
      <c r="D339" s="227" t="str">
        <f t="shared" si="90"/>
        <v/>
      </c>
      <c r="E339" s="227" t="b">
        <f>IF(ISNA(VLOOKUP(H339,D9:D468,1,FALSE)=H339),FALSE,TRUE)</f>
        <v>0</v>
      </c>
      <c r="F339" s="221">
        <f t="shared" si="92"/>
        <v>0</v>
      </c>
      <c r="G339" s="418"/>
      <c r="H339" s="631" t="s">
        <v>339</v>
      </c>
      <c r="I339" s="618" t="str">
        <f>VLOOKUP(H339,LNG_EBKP!$S$11:$U$733,2)</f>
        <v>Brückenwiderlager</v>
      </c>
      <c r="J339" s="617" t="str">
        <f>VLOOKUP(H339,LNG_EBKP!$S$11:$U$733,3)</f>
        <v>Widerlager, Kämpfer und Abspannblöcke für Hängeseile der Brückenkonstruktion</v>
      </c>
      <c r="K339" s="344"/>
      <c r="L339" s="344"/>
      <c r="M339" s="345"/>
      <c r="N339" s="546"/>
      <c r="O339" s="527">
        <v>90</v>
      </c>
      <c r="P339" s="726" t="str">
        <f t="shared" si="101"/>
        <v/>
      </c>
      <c r="Q339" s="708"/>
      <c r="R339" s="461"/>
      <c r="S339" s="462"/>
      <c r="T339" s="463"/>
      <c r="U339" s="743"/>
      <c r="V339" s="419" t="e">
        <f>IF(
OR(LEN(R339)&gt;0, LEN(#REF!)&gt;0, LEN(Q339)&gt;0,LEN(S339)&gt;1),
      IF(OR(LEN(M339)=0, LEN(Q339)=0),1,
          IF(OR(AND(LEN(#REF!)&gt;0, LEN(R339)&gt;0 ),LEN(R339)+LEN(#REF!)=0),0,1)
),
0)</f>
        <v>#REF!</v>
      </c>
      <c r="W339" s="419"/>
      <c r="X339" s="419"/>
      <c r="Y339" s="419" t="e">
        <f>IF(OR(LEN(AF339)&gt;0, LEN(#REF!)&gt;1),1, 0)</f>
        <v>#REF!</v>
      </c>
      <c r="Z339" s="419"/>
      <c r="AA339" s="426" t="str">
        <f t="shared" si="87"/>
        <v>O0</v>
      </c>
      <c r="AB339" s="427" t="str">
        <f t="shared" si="88"/>
        <v>Brückenwiderlager</v>
      </c>
      <c r="AC339" s="244" t="str">
        <f t="shared" si="94"/>
        <v/>
      </c>
      <c r="AD339" s="244" t="str">
        <f t="shared" si="95"/>
        <v/>
      </c>
      <c r="AE339" s="143" t="str">
        <f t="shared" si="96"/>
        <v/>
      </c>
      <c r="AF339" s="139" t="str">
        <f t="shared" si="97"/>
        <v/>
      </c>
      <c r="AG339" s="140" t="str">
        <f t="shared" si="98"/>
        <v/>
      </c>
      <c r="AH339" s="140" t="str">
        <f t="shared" si="100"/>
        <v/>
      </c>
      <c r="AI339" s="140" t="str">
        <f t="shared" si="99"/>
        <v/>
      </c>
      <c r="AJ339" s="474"/>
      <c r="AK339" s="756"/>
      <c r="AL339" s="751"/>
      <c r="AM339" s="419" t="e">
        <f t="shared" si="93"/>
        <v>#REF!</v>
      </c>
      <c r="AN339" s="419"/>
      <c r="AO339" s="419"/>
      <c r="AP339" s="419"/>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row>
    <row r="340" spans="1:88" s="227" customFormat="1" ht="13.8" hidden="1">
      <c r="A340" s="221" t="b">
        <f t="shared" si="91"/>
        <v>0</v>
      </c>
      <c r="B340" s="221" t="str">
        <f t="shared" si="89"/>
        <v/>
      </c>
      <c r="C340" s="227" t="str">
        <f>IF(ISNA(LEN(VLOOKUP(H340,B9:B468,1,FALSE)) &gt; 0),"",LEN(VLOOKUP(H340,B9:B468,1,FALSE)) &gt; 0)</f>
        <v/>
      </c>
      <c r="D340" s="227" t="str">
        <f t="shared" si="90"/>
        <v/>
      </c>
      <c r="E340" s="227" t="b">
        <f>IF(ISNA(VLOOKUP(H340,D9:D468,1,FALSE)=H340),FALSE,TRUE)</f>
        <v>0</v>
      </c>
      <c r="F340" s="221">
        <f t="shared" si="92"/>
        <v>0</v>
      </c>
      <c r="G340" s="418"/>
      <c r="H340" s="631" t="s">
        <v>340</v>
      </c>
      <c r="I340" s="618" t="str">
        <f>VLOOKUP(H340,LNG_EBKP!$S$11:$U$733,2)</f>
        <v>Schleppplatte Brücke</v>
      </c>
      <c r="J340" s="617" t="str">
        <f>VLOOKUP(H340,LNG_EBKP!$S$11:$U$733,3)</f>
        <v>Schleppplatten von Brückenkonstruktionen</v>
      </c>
      <c r="K340" s="344"/>
      <c r="L340" s="344"/>
      <c r="M340" s="345"/>
      <c r="N340" s="546"/>
      <c r="O340" s="527">
        <v>90</v>
      </c>
      <c r="P340" s="726" t="str">
        <f t="shared" si="101"/>
        <v/>
      </c>
      <c r="Q340" s="708"/>
      <c r="R340" s="461"/>
      <c r="S340" s="462"/>
      <c r="T340" s="463"/>
      <c r="U340" s="743"/>
      <c r="V340" s="419" t="e">
        <f>IF(
OR(LEN(R340)&gt;0, LEN(#REF!)&gt;0, LEN(Q340)&gt;0,LEN(S340)&gt;1),
      IF(OR(LEN(M340)=0, LEN(Q340)=0),1,
          IF(OR(AND(LEN(#REF!)&gt;0, LEN(R340)&gt;0 ),LEN(R340)+LEN(#REF!)=0),0,1)
),
0)</f>
        <v>#REF!</v>
      </c>
      <c r="W340" s="419"/>
      <c r="X340" s="419"/>
      <c r="Y340" s="419" t="e">
        <f>IF(OR(LEN(AF340)&gt;0, LEN(#REF!)&gt;1),1, 0)</f>
        <v>#REF!</v>
      </c>
      <c r="Z340" s="419"/>
      <c r="AA340" s="426" t="str">
        <f t="shared" si="87"/>
        <v>O0</v>
      </c>
      <c r="AB340" s="427" t="str">
        <f t="shared" si="88"/>
        <v>Schleppplatte Brücke</v>
      </c>
      <c r="AC340" s="244" t="str">
        <f t="shared" si="94"/>
        <v/>
      </c>
      <c r="AD340" s="244" t="str">
        <f t="shared" si="95"/>
        <v/>
      </c>
      <c r="AE340" s="143" t="str">
        <f t="shared" si="96"/>
        <v/>
      </c>
      <c r="AF340" s="139" t="str">
        <f t="shared" si="97"/>
        <v/>
      </c>
      <c r="AG340" s="140" t="str">
        <f t="shared" si="98"/>
        <v/>
      </c>
      <c r="AH340" s="140" t="str">
        <f t="shared" si="100"/>
        <v/>
      </c>
      <c r="AI340" s="140" t="str">
        <f t="shared" si="99"/>
        <v/>
      </c>
      <c r="AJ340" s="474"/>
      <c r="AK340" s="756"/>
      <c r="AL340" s="751"/>
      <c r="AM340" s="419" t="e">
        <f t="shared" si="93"/>
        <v>#REF!</v>
      </c>
      <c r="AN340" s="419"/>
      <c r="AO340" s="419"/>
      <c r="AP340" s="419"/>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row>
    <row r="341" spans="1:88" s="227" customFormat="1" ht="55.2" hidden="1">
      <c r="A341" s="221" t="b">
        <f t="shared" si="91"/>
        <v>0</v>
      </c>
      <c r="B341" s="221" t="str">
        <f t="shared" si="89"/>
        <v/>
      </c>
      <c r="C341" s="227" t="str">
        <f>IF(ISNA(LEN(VLOOKUP(H341,B9:B468,1,FALSE)) &gt; 0),"",LEN(VLOOKUP(H341,B9:B468,1,FALSE)) &gt; 0)</f>
        <v/>
      </c>
      <c r="D341" s="227" t="str">
        <f t="shared" si="90"/>
        <v/>
      </c>
      <c r="E341" s="227" t="b">
        <f>IF(ISNA(VLOOKUP(H341,D9:D468,1,FALSE)=H341),FALSE,TRUE)</f>
        <v>0</v>
      </c>
      <c r="F341" s="221">
        <f t="shared" si="92"/>
        <v>0</v>
      </c>
      <c r="G341" s="418"/>
      <c r="H341" s="631" t="s">
        <v>341</v>
      </c>
      <c r="I341" s="618" t="str">
        <f>VLOOKUP(H341,LNG_EBKP!$S$11:$U$733,2)</f>
        <v>Brückenpfeiler</v>
      </c>
      <c r="J341" s="617" t="str">
        <f>VLOOKUP(H341,LNG_EBKP!$S$11:$U$733,3)</f>
        <v>Einfache oder zusammengesetzte Pfeiler, Ständer und Sprengwerke, in massiver oder aufgelöster Bauweise, einschliesslich Verstrebungen und Abspannungen</v>
      </c>
      <c r="K341" s="344"/>
      <c r="L341" s="344"/>
      <c r="M341" s="345"/>
      <c r="N341" s="546"/>
      <c r="O341" s="527">
        <v>90</v>
      </c>
      <c r="P341" s="726" t="str">
        <f t="shared" si="101"/>
        <v/>
      </c>
      <c r="Q341" s="708"/>
      <c r="R341" s="461"/>
      <c r="S341" s="462"/>
      <c r="T341" s="463"/>
      <c r="U341" s="743"/>
      <c r="V341" s="419" t="e">
        <f>IF(
OR(LEN(R341)&gt;0, LEN(#REF!)&gt;0, LEN(Q341)&gt;0,LEN(S341)&gt;1),
      IF(OR(LEN(M341)=0, LEN(Q341)=0),1,
          IF(OR(AND(LEN(#REF!)&gt;0, LEN(R341)&gt;0 ),LEN(R341)+LEN(#REF!)=0),0,1)
),
0)</f>
        <v>#REF!</v>
      </c>
      <c r="W341" s="419"/>
      <c r="X341" s="419"/>
      <c r="Y341" s="419" t="e">
        <f>IF(OR(LEN(AF341)&gt;0, LEN(#REF!)&gt;1),1, 0)</f>
        <v>#REF!</v>
      </c>
      <c r="Z341" s="419"/>
      <c r="AA341" s="426" t="str">
        <f t="shared" si="87"/>
        <v>O0</v>
      </c>
      <c r="AB341" s="427" t="str">
        <f t="shared" si="88"/>
        <v>Brückenpfeiler</v>
      </c>
      <c r="AC341" s="244" t="str">
        <f t="shared" si="94"/>
        <v/>
      </c>
      <c r="AD341" s="244" t="str">
        <f t="shared" si="95"/>
        <v/>
      </c>
      <c r="AE341" s="143" t="str">
        <f t="shared" si="96"/>
        <v/>
      </c>
      <c r="AF341" s="139" t="str">
        <f t="shared" si="97"/>
        <v/>
      </c>
      <c r="AG341" s="140" t="str">
        <f t="shared" si="98"/>
        <v/>
      </c>
      <c r="AH341" s="140" t="str">
        <f t="shared" si="100"/>
        <v/>
      </c>
      <c r="AI341" s="140" t="str">
        <f t="shared" si="99"/>
        <v/>
      </c>
      <c r="AJ341" s="474"/>
      <c r="AK341" s="756"/>
      <c r="AL341" s="751"/>
      <c r="AM341" s="419" t="e">
        <f t="shared" si="93"/>
        <v>#REF!</v>
      </c>
      <c r="AN341" s="419"/>
      <c r="AO341" s="419"/>
      <c r="AP341" s="419"/>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row>
    <row r="342" spans="1:88" s="227" customFormat="1" ht="41.4" hidden="1">
      <c r="A342" s="221" t="b">
        <f t="shared" si="91"/>
        <v>0</v>
      </c>
      <c r="B342" s="221" t="str">
        <f t="shared" si="89"/>
        <v/>
      </c>
      <c r="C342" s="227" t="str">
        <f>IF(ISNA(LEN(VLOOKUP(H342,B9:B468,1,FALSE)) &gt; 0),"",LEN(VLOOKUP(H342,B9:B468,1,FALSE)) &gt; 0)</f>
        <v/>
      </c>
      <c r="D342" s="227" t="str">
        <f t="shared" si="90"/>
        <v/>
      </c>
      <c r="E342" s="227" t="b">
        <f>IF(ISNA(VLOOKUP(H342,D9:D468,1,FALSE)=H342),FALSE,TRUE)</f>
        <v>0</v>
      </c>
      <c r="F342" s="221">
        <f t="shared" si="92"/>
        <v>0</v>
      </c>
      <c r="G342" s="418"/>
      <c r="H342" s="631" t="s">
        <v>342</v>
      </c>
      <c r="I342" s="618" t="str">
        <f>VLOOKUP(H342,LNG_EBKP!$S$11:$U$733,2)</f>
        <v>Brückenpylon</v>
      </c>
      <c r="J342" s="617" t="str">
        <f>VLOOKUP(H342,LNG_EBKP!$S$11:$U$733,3)</f>
        <v>Einfache oder zusammengesetzte Pylonen in massiver oder aufgelöster Bauweise, einschliesslich Verstrebungen und Abspannungen</v>
      </c>
      <c r="K342" s="344"/>
      <c r="L342" s="344"/>
      <c r="M342" s="345"/>
      <c r="N342" s="546"/>
      <c r="O342" s="527">
        <v>90</v>
      </c>
      <c r="P342" s="726" t="str">
        <f t="shared" si="101"/>
        <v/>
      </c>
      <c r="Q342" s="708"/>
      <c r="R342" s="461"/>
      <c r="S342" s="462"/>
      <c r="T342" s="463"/>
      <c r="U342" s="743"/>
      <c r="V342" s="419" t="e">
        <f>IF(
OR(LEN(R342)&gt;0, LEN(#REF!)&gt;0, LEN(Q342)&gt;0,LEN(S342)&gt;1),
      IF(OR(LEN(M342)=0, LEN(Q342)=0),1,
          IF(OR(AND(LEN(#REF!)&gt;0, LEN(R342)&gt;0 ),LEN(R342)+LEN(#REF!)=0),0,1)
),
0)</f>
        <v>#REF!</v>
      </c>
      <c r="W342" s="419"/>
      <c r="X342" s="419"/>
      <c r="Y342" s="419" t="e">
        <f>IF(OR(LEN(AF342)&gt;0, LEN(#REF!)&gt;1),1, 0)</f>
        <v>#REF!</v>
      </c>
      <c r="Z342" s="419"/>
      <c r="AA342" s="426" t="str">
        <f t="shared" si="87"/>
        <v>O0</v>
      </c>
      <c r="AB342" s="427" t="str">
        <f t="shared" si="88"/>
        <v>Brückenpylon</v>
      </c>
      <c r="AC342" s="244" t="str">
        <f t="shared" si="94"/>
        <v/>
      </c>
      <c r="AD342" s="244" t="str">
        <f t="shared" si="95"/>
        <v/>
      </c>
      <c r="AE342" s="143" t="str">
        <f t="shared" si="96"/>
        <v/>
      </c>
      <c r="AF342" s="139" t="str">
        <f t="shared" si="97"/>
        <v/>
      </c>
      <c r="AG342" s="140" t="str">
        <f t="shared" si="98"/>
        <v/>
      </c>
      <c r="AH342" s="140" t="str">
        <f t="shared" si="100"/>
        <v/>
      </c>
      <c r="AI342" s="140" t="str">
        <f t="shared" si="99"/>
        <v/>
      </c>
      <c r="AJ342" s="474"/>
      <c r="AK342" s="756"/>
      <c r="AL342" s="751"/>
      <c r="AM342" s="419" t="e">
        <f t="shared" si="93"/>
        <v>#REF!</v>
      </c>
      <c r="AN342" s="419"/>
      <c r="AO342" s="419"/>
      <c r="AP342" s="419"/>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row>
    <row r="343" spans="1:88" s="227" customFormat="1" ht="13.8" hidden="1">
      <c r="A343" s="221" t="b">
        <f t="shared" si="91"/>
        <v>0</v>
      </c>
      <c r="B343" s="221" t="str">
        <f t="shared" si="89"/>
        <v/>
      </c>
      <c r="C343" s="227" t="str">
        <f>IF(ISNA(LEN(VLOOKUP(H343,B9:B468,1,FALSE)) &gt; 0),"",LEN(VLOOKUP(H343,B9:B468,1,FALSE)) &gt; 0)</f>
        <v/>
      </c>
      <c r="D343" s="227" t="str">
        <f t="shared" si="90"/>
        <v/>
      </c>
      <c r="E343" s="227" t="b">
        <f>IF(ISNA(VLOOKUP(H343,D9:D468,1,FALSE)=H343),FALSE,TRUE)</f>
        <v>0</v>
      </c>
      <c r="F343" s="221">
        <f t="shared" si="92"/>
        <v>0</v>
      </c>
      <c r="G343" s="418"/>
      <c r="H343" s="631" t="s">
        <v>343</v>
      </c>
      <c r="I343" s="618" t="str">
        <f>VLOOKUP(H343,LNG_EBKP!$S$11:$U$733,2)</f>
        <v>Brückenbogen</v>
      </c>
      <c r="J343" s="617" t="str">
        <f>VLOOKUP(H343,LNG_EBKP!$S$11:$U$733,3)</f>
        <v>Brückenbogen, einschliesslich Vorspannung</v>
      </c>
      <c r="K343" s="344"/>
      <c r="L343" s="344"/>
      <c r="M343" s="345"/>
      <c r="N343" s="546"/>
      <c r="O343" s="527">
        <v>90</v>
      </c>
      <c r="P343" s="726" t="str">
        <f t="shared" si="101"/>
        <v/>
      </c>
      <c r="Q343" s="708"/>
      <c r="R343" s="461"/>
      <c r="S343" s="462"/>
      <c r="T343" s="463"/>
      <c r="U343" s="743"/>
      <c r="V343" s="419" t="e">
        <f>IF(
OR(LEN(R343)&gt;0, LEN(#REF!)&gt;0, LEN(Q343)&gt;0,LEN(S343)&gt;1),
      IF(OR(LEN(M343)=0, LEN(Q343)=0),1,
          IF(OR(AND(LEN(#REF!)&gt;0, LEN(R343)&gt;0 ),LEN(R343)+LEN(#REF!)=0),0,1)
),
0)</f>
        <v>#REF!</v>
      </c>
      <c r="W343" s="419"/>
      <c r="X343" s="419"/>
      <c r="Y343" s="419" t="e">
        <f>IF(OR(LEN(AF343)&gt;0, LEN(#REF!)&gt;1),1, 0)</f>
        <v>#REF!</v>
      </c>
      <c r="Z343" s="419"/>
      <c r="AA343" s="426" t="str">
        <f t="shared" si="87"/>
        <v>O0</v>
      </c>
      <c r="AB343" s="427" t="str">
        <f t="shared" si="88"/>
        <v>Brückenbogen</v>
      </c>
      <c r="AC343" s="244" t="str">
        <f t="shared" si="94"/>
        <v/>
      </c>
      <c r="AD343" s="244" t="str">
        <f t="shared" si="95"/>
        <v/>
      </c>
      <c r="AE343" s="143" t="str">
        <f t="shared" si="96"/>
        <v/>
      </c>
      <c r="AF343" s="139" t="str">
        <f t="shared" si="97"/>
        <v/>
      </c>
      <c r="AG343" s="140" t="str">
        <f t="shared" si="98"/>
        <v/>
      </c>
      <c r="AH343" s="140" t="str">
        <f t="shared" si="100"/>
        <v/>
      </c>
      <c r="AI343" s="140" t="str">
        <f t="shared" si="99"/>
        <v/>
      </c>
      <c r="AJ343" s="474"/>
      <c r="AK343" s="756"/>
      <c r="AL343" s="751"/>
      <c r="AM343" s="419" t="e">
        <f t="shared" si="93"/>
        <v>#REF!</v>
      </c>
      <c r="AN343" s="419"/>
      <c r="AO343" s="419"/>
      <c r="AP343" s="419"/>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row>
    <row r="344" spans="1:88" s="227" customFormat="1" ht="41.4" hidden="1">
      <c r="A344" s="221" t="b">
        <f t="shared" si="91"/>
        <v>0</v>
      </c>
      <c r="B344" s="221" t="str">
        <f t="shared" si="89"/>
        <v/>
      </c>
      <c r="C344" s="227" t="str">
        <f>IF(ISNA(LEN(VLOOKUP(H344,B9:B468,1,FALSE)) &gt; 0),"",LEN(VLOOKUP(H344,B9:B468,1,FALSE)) &gt; 0)</f>
        <v/>
      </c>
      <c r="D344" s="227" t="str">
        <f t="shared" si="90"/>
        <v/>
      </c>
      <c r="E344" s="227" t="b">
        <f>IF(ISNA(VLOOKUP(H344,D9:D468,1,FALSE)=H344),FALSE,TRUE)</f>
        <v>0</v>
      </c>
      <c r="F344" s="221">
        <f t="shared" si="92"/>
        <v>0</v>
      </c>
      <c r="G344" s="418"/>
      <c r="H344" s="632" t="s">
        <v>344</v>
      </c>
      <c r="I344" s="616" t="str">
        <f>VLOOKUP(H344,LNG_EBKP!$S$11:$U$733,2)</f>
        <v>Überbau Brücke</v>
      </c>
      <c r="J344" s="617" t="str">
        <f>VLOOKUP(H344,LNG_EBKP!$S$11:$U$733,3)</f>
        <v>Konstruktive Elemente des Brückenüberbaus wie Haupt- und Querträger, Fahrbahnplatten und dgl., einschliesslich Vorspannung</v>
      </c>
      <c r="K344" s="344"/>
      <c r="L344" s="344"/>
      <c r="M344" s="345"/>
      <c r="N344" s="546"/>
      <c r="O344" s="527">
        <v>90</v>
      </c>
      <c r="P344" s="726" t="str">
        <f t="shared" si="101"/>
        <v/>
      </c>
      <c r="Q344" s="708"/>
      <c r="R344" s="461"/>
      <c r="S344" s="462"/>
      <c r="T344" s="463"/>
      <c r="U344" s="743"/>
      <c r="V344" s="419" t="e">
        <f>IF(
OR(LEN(R344)&gt;0, LEN(#REF!)&gt;0, LEN(Q344)&gt;0,LEN(S344)&gt;1),
      IF(OR(LEN(M344)=0, LEN(Q344)=0),1,
          IF(OR(AND(LEN(#REF!)&gt;0, LEN(R344)&gt;0 ),LEN(R344)+LEN(#REF!)=0),0,1)
),
0)</f>
        <v>#REF!</v>
      </c>
      <c r="W344" s="419"/>
      <c r="X344" s="419"/>
      <c r="Y344" s="419" t="e">
        <f>IF(OR(LEN(AF344)&gt;0, LEN(#REF!)&gt;1),1, 0)</f>
        <v>#REF!</v>
      </c>
      <c r="Z344" s="419"/>
      <c r="AA344" s="426" t="str">
        <f t="shared" si="87"/>
        <v>O0</v>
      </c>
      <c r="AB344" s="427" t="str">
        <f t="shared" si="88"/>
        <v>Überbau Brücke</v>
      </c>
      <c r="AC344" s="244" t="str">
        <f t="shared" si="94"/>
        <v/>
      </c>
      <c r="AD344" s="244" t="str">
        <f t="shared" si="95"/>
        <v/>
      </c>
      <c r="AE344" s="143" t="str">
        <f t="shared" si="96"/>
        <v/>
      </c>
      <c r="AF344" s="139" t="str">
        <f t="shared" si="97"/>
        <v/>
      </c>
      <c r="AG344" s="140" t="str">
        <f t="shared" si="98"/>
        <v/>
      </c>
      <c r="AH344" s="140" t="str">
        <f t="shared" si="100"/>
        <v/>
      </c>
      <c r="AI344" s="140" t="str">
        <f t="shared" si="99"/>
        <v/>
      </c>
      <c r="AJ344" s="474"/>
      <c r="AK344" s="756"/>
      <c r="AL344" s="751"/>
      <c r="AM344" s="419" t="e">
        <f t="shared" si="93"/>
        <v>#REF!</v>
      </c>
      <c r="AN344" s="419"/>
      <c r="AO344" s="419"/>
      <c r="AP344" s="419"/>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row>
    <row r="345" spans="1:88" s="227" customFormat="1" ht="41.4" hidden="1">
      <c r="A345" s="221" t="b">
        <f t="shared" si="91"/>
        <v>0</v>
      </c>
      <c r="B345" s="221" t="str">
        <f t="shared" si="89"/>
        <v/>
      </c>
      <c r="C345" s="227" t="str">
        <f>IF(ISNA(LEN(VLOOKUP(H345,B9:B468,1,FALSE)) &gt; 0),"",LEN(VLOOKUP(H345,B9:B468,1,FALSE)) &gt; 0)</f>
        <v/>
      </c>
      <c r="D345" s="227" t="str">
        <f t="shared" si="90"/>
        <v/>
      </c>
      <c r="E345" s="227" t="b">
        <f>IF(ISNA(VLOOKUP(H345,D9:D468,1,FALSE)=H345),FALSE,TRUE)</f>
        <v>0</v>
      </c>
      <c r="F345" s="221">
        <f t="shared" si="92"/>
        <v>0</v>
      </c>
      <c r="G345" s="418"/>
      <c r="H345" s="631" t="s">
        <v>345</v>
      </c>
      <c r="I345" s="618" t="str">
        <f>VLOOKUP(H345,LNG_EBKP!$S$11:$U$733,2)</f>
        <v>Hauptträger Brücke</v>
      </c>
      <c r="J345" s="617" t="str">
        <f>VLOOKUP(H345,LNG_EBKP!$S$11:$U$733,3)</f>
        <v>Hauptträger von Brückenkonstruktionen, einschliesslich zugehöriger Vorspannung, Verstrebungen und dgl.</v>
      </c>
      <c r="K345" s="344"/>
      <c r="L345" s="344"/>
      <c r="M345" s="345"/>
      <c r="N345" s="546"/>
      <c r="O345" s="527">
        <v>90</v>
      </c>
      <c r="P345" s="726" t="str">
        <f t="shared" si="101"/>
        <v/>
      </c>
      <c r="Q345" s="708"/>
      <c r="R345" s="461"/>
      <c r="S345" s="462"/>
      <c r="T345" s="463"/>
      <c r="U345" s="743"/>
      <c r="V345" s="419" t="e">
        <f>IF(
OR(LEN(R345)&gt;0, LEN(#REF!)&gt;0, LEN(Q345)&gt;0,LEN(S345)&gt;1),
      IF(OR(LEN(M345)=0, LEN(Q345)=0),1,
          IF(OR(AND(LEN(#REF!)&gt;0, LEN(R345)&gt;0 ),LEN(R345)+LEN(#REF!)=0),0,1)
),
0)</f>
        <v>#REF!</v>
      </c>
      <c r="W345" s="419"/>
      <c r="X345" s="419"/>
      <c r="Y345" s="419" t="e">
        <f>IF(OR(LEN(AF345)&gt;0, LEN(#REF!)&gt;1),1, 0)</f>
        <v>#REF!</v>
      </c>
      <c r="Z345" s="419"/>
      <c r="AA345" s="426" t="str">
        <f t="shared" si="87"/>
        <v>O0</v>
      </c>
      <c r="AB345" s="427" t="str">
        <f t="shared" si="88"/>
        <v>Hauptträger Brücke</v>
      </c>
      <c r="AC345" s="244" t="str">
        <f t="shared" si="94"/>
        <v/>
      </c>
      <c r="AD345" s="244" t="str">
        <f t="shared" si="95"/>
        <v/>
      </c>
      <c r="AE345" s="143" t="str">
        <f t="shared" si="96"/>
        <v/>
      </c>
      <c r="AF345" s="139" t="str">
        <f t="shared" si="97"/>
        <v/>
      </c>
      <c r="AG345" s="140" t="str">
        <f t="shared" si="98"/>
        <v/>
      </c>
      <c r="AH345" s="140" t="str">
        <f t="shared" si="100"/>
        <v/>
      </c>
      <c r="AI345" s="140" t="str">
        <f t="shared" si="99"/>
        <v/>
      </c>
      <c r="AJ345" s="474"/>
      <c r="AK345" s="756"/>
      <c r="AL345" s="751"/>
      <c r="AM345" s="419" t="e">
        <f t="shared" si="93"/>
        <v>#REF!</v>
      </c>
      <c r="AN345" s="419"/>
      <c r="AO345" s="419"/>
      <c r="AP345" s="419"/>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row>
    <row r="346" spans="1:88" s="227" customFormat="1" ht="27.6" hidden="1">
      <c r="A346" s="221" t="b">
        <f t="shared" si="91"/>
        <v>0</v>
      </c>
      <c r="B346" s="221" t="str">
        <f t="shared" si="89"/>
        <v/>
      </c>
      <c r="C346" s="227" t="str">
        <f>IF(ISNA(LEN(VLOOKUP(H346,B9:B468,1,FALSE)) &gt; 0),"",LEN(VLOOKUP(H346,B9:B468,1,FALSE)) &gt; 0)</f>
        <v/>
      </c>
      <c r="D346" s="227" t="str">
        <f t="shared" si="90"/>
        <v/>
      </c>
      <c r="E346" s="227" t="b">
        <f>IF(ISNA(VLOOKUP(H346,D9:D468,1,FALSE)=H346),FALSE,TRUE)</f>
        <v>0</v>
      </c>
      <c r="F346" s="221">
        <f t="shared" si="92"/>
        <v>0</v>
      </c>
      <c r="G346" s="418"/>
      <c r="H346" s="631" t="s">
        <v>346</v>
      </c>
      <c r="I346" s="618" t="str">
        <f>VLOOKUP(H346,LNG_EBKP!$S$11:$U$733,2)</f>
        <v>Hängekabel, Schrägseil</v>
      </c>
      <c r="J346" s="617" t="str">
        <f>VLOOKUP(H346,LNG_EBKP!$S$11:$U$733,3)</f>
        <v>Hängekabel, Schrägseile und Hängeseile von Brückenkonstruktionen</v>
      </c>
      <c r="K346" s="344"/>
      <c r="L346" s="344"/>
      <c r="M346" s="345"/>
      <c r="N346" s="546"/>
      <c r="O346" s="527">
        <v>90</v>
      </c>
      <c r="P346" s="726" t="str">
        <f t="shared" si="101"/>
        <v/>
      </c>
      <c r="Q346" s="708"/>
      <c r="R346" s="461"/>
      <c r="S346" s="462"/>
      <c r="T346" s="463"/>
      <c r="U346" s="743"/>
      <c r="V346" s="419" t="e">
        <f>IF(
OR(LEN(R346)&gt;0, LEN(#REF!)&gt;0, LEN(Q346)&gt;0,LEN(S346)&gt;1),
      IF(OR(LEN(M346)=0, LEN(Q346)=0),1,
          IF(OR(AND(LEN(#REF!)&gt;0, LEN(R346)&gt;0 ),LEN(R346)+LEN(#REF!)=0),0,1)
),
0)</f>
        <v>#REF!</v>
      </c>
      <c r="W346" s="419"/>
      <c r="X346" s="419"/>
      <c r="Y346" s="419" t="e">
        <f>IF(OR(LEN(AF346)&gt;0, LEN(#REF!)&gt;1),1, 0)</f>
        <v>#REF!</v>
      </c>
      <c r="Z346" s="419"/>
      <c r="AA346" s="426" t="str">
        <f t="shared" si="87"/>
        <v>O0</v>
      </c>
      <c r="AB346" s="427" t="str">
        <f t="shared" si="88"/>
        <v>Hängekabel, Schrägseil</v>
      </c>
      <c r="AC346" s="244" t="str">
        <f t="shared" si="94"/>
        <v/>
      </c>
      <c r="AD346" s="244" t="str">
        <f t="shared" si="95"/>
        <v/>
      </c>
      <c r="AE346" s="143" t="str">
        <f t="shared" si="96"/>
        <v/>
      </c>
      <c r="AF346" s="139" t="str">
        <f t="shared" si="97"/>
        <v/>
      </c>
      <c r="AG346" s="140" t="str">
        <f t="shared" si="98"/>
        <v/>
      </c>
      <c r="AH346" s="140" t="str">
        <f t="shared" si="100"/>
        <v/>
      </c>
      <c r="AI346" s="140" t="str">
        <f t="shared" si="99"/>
        <v/>
      </c>
      <c r="AJ346" s="474"/>
      <c r="AK346" s="756"/>
      <c r="AL346" s="751"/>
      <c r="AM346" s="419" t="e">
        <f t="shared" si="93"/>
        <v>#REF!</v>
      </c>
      <c r="AN346" s="419"/>
      <c r="AO346" s="419"/>
      <c r="AP346" s="419"/>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row>
    <row r="347" spans="1:88" s="227" customFormat="1" ht="41.4" hidden="1">
      <c r="A347" s="221" t="b">
        <f t="shared" si="91"/>
        <v>0</v>
      </c>
      <c r="B347" s="221" t="str">
        <f t="shared" si="89"/>
        <v/>
      </c>
      <c r="C347" s="227" t="str">
        <f>IF(ISNA(LEN(VLOOKUP(H347,B9:B468,1,FALSE)) &gt; 0),"",LEN(VLOOKUP(H347,B9:B468,1,FALSE)) &gt; 0)</f>
        <v/>
      </c>
      <c r="D347" s="227" t="str">
        <f t="shared" si="90"/>
        <v/>
      </c>
      <c r="E347" s="227" t="b">
        <f>IF(ISNA(VLOOKUP(H347,D9:D468,1,FALSE)=H347),FALSE,TRUE)</f>
        <v>0</v>
      </c>
      <c r="F347" s="221">
        <f t="shared" si="92"/>
        <v>0</v>
      </c>
      <c r="G347" s="418"/>
      <c r="H347" s="631" t="s">
        <v>347</v>
      </c>
      <c r="I347" s="618" t="str">
        <f>VLOOKUP(H347,LNG_EBKP!$S$11:$U$733,2)</f>
        <v>Querträger Brücke</v>
      </c>
      <c r="J347" s="617" t="str">
        <f>VLOOKUP(H347,LNG_EBKP!$S$11:$U$733,3)</f>
        <v>Querträger von Brückenkonstruktionen, einschliesslich zugehöriger Vorspannung, Verstrebung und dgl.</v>
      </c>
      <c r="K347" s="344"/>
      <c r="L347" s="344"/>
      <c r="M347" s="345"/>
      <c r="N347" s="546"/>
      <c r="O347" s="527">
        <v>90</v>
      </c>
      <c r="P347" s="726" t="str">
        <f t="shared" si="101"/>
        <v/>
      </c>
      <c r="Q347" s="708"/>
      <c r="R347" s="461"/>
      <c r="S347" s="462"/>
      <c r="T347" s="463"/>
      <c r="U347" s="743"/>
      <c r="V347" s="419" t="e">
        <f>IF(
OR(LEN(R347)&gt;0, LEN(#REF!)&gt;0, LEN(Q347)&gt;0,LEN(S347)&gt;1),
      IF(OR(LEN(M347)=0, LEN(Q347)=0),1,
          IF(OR(AND(LEN(#REF!)&gt;0, LEN(R347)&gt;0 ),LEN(R347)+LEN(#REF!)=0),0,1)
),
0)</f>
        <v>#REF!</v>
      </c>
      <c r="W347" s="419"/>
      <c r="X347" s="419"/>
      <c r="Y347" s="419" t="e">
        <f>IF(OR(LEN(AF347)&gt;0, LEN(#REF!)&gt;1),1, 0)</f>
        <v>#REF!</v>
      </c>
      <c r="Z347" s="419"/>
      <c r="AA347" s="426" t="str">
        <f t="shared" si="87"/>
        <v>O0</v>
      </c>
      <c r="AB347" s="427" t="str">
        <f t="shared" si="88"/>
        <v>Querträger Brücke</v>
      </c>
      <c r="AC347" s="244" t="str">
        <f t="shared" si="94"/>
        <v/>
      </c>
      <c r="AD347" s="244" t="str">
        <f t="shared" si="95"/>
        <v/>
      </c>
      <c r="AE347" s="143" t="str">
        <f t="shared" si="96"/>
        <v/>
      </c>
      <c r="AF347" s="139" t="str">
        <f t="shared" si="97"/>
        <v/>
      </c>
      <c r="AG347" s="140" t="str">
        <f t="shared" si="98"/>
        <v/>
      </c>
      <c r="AH347" s="140" t="str">
        <f t="shared" si="100"/>
        <v/>
      </c>
      <c r="AI347" s="140" t="str">
        <f t="shared" si="99"/>
        <v/>
      </c>
      <c r="AJ347" s="474"/>
      <c r="AK347" s="756"/>
      <c r="AL347" s="751"/>
      <c r="AM347" s="419" t="e">
        <f t="shared" si="93"/>
        <v>#REF!</v>
      </c>
      <c r="AN347" s="419"/>
      <c r="AO347" s="419"/>
      <c r="AP347" s="419"/>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row>
    <row r="348" spans="1:88" s="227" customFormat="1" ht="41.4" hidden="1">
      <c r="A348" s="221" t="b">
        <f t="shared" si="91"/>
        <v>0</v>
      </c>
      <c r="B348" s="221" t="str">
        <f t="shared" si="89"/>
        <v/>
      </c>
      <c r="C348" s="227" t="str">
        <f>IF(ISNA(LEN(VLOOKUP(H348,B9:B468,1,FALSE)) &gt; 0),"",LEN(VLOOKUP(H348,B9:B468,1,FALSE)) &gt; 0)</f>
        <v/>
      </c>
      <c r="D348" s="227" t="str">
        <f t="shared" si="90"/>
        <v/>
      </c>
      <c r="E348" s="227" t="b">
        <f>IF(ISNA(VLOOKUP(H348,D9:D468,1,FALSE)=H348),FALSE,TRUE)</f>
        <v>0</v>
      </c>
      <c r="F348" s="221">
        <f t="shared" si="92"/>
        <v>0</v>
      </c>
      <c r="G348" s="418"/>
      <c r="H348" s="631" t="s">
        <v>348</v>
      </c>
      <c r="I348" s="618" t="str">
        <f>VLOOKUP(H348,LNG_EBKP!$S$11:$U$733,2)</f>
        <v>Fahrbahnplatte Brücke</v>
      </c>
      <c r="J348" s="617" t="str">
        <f>VLOOKUP(H348,LNG_EBKP!$S$11:$U$733,3)</f>
        <v>Fahrbahnplatten von Brückenkonstruktionen, einschliesslich Konsolen, Randabschlüsse sowie zugehöriger Vorspannung und dgl.</v>
      </c>
      <c r="K348" s="344"/>
      <c r="L348" s="344"/>
      <c r="M348" s="345"/>
      <c r="N348" s="546"/>
      <c r="O348" s="527">
        <v>90</v>
      </c>
      <c r="P348" s="726" t="str">
        <f t="shared" si="101"/>
        <v/>
      </c>
      <c r="Q348" s="708"/>
      <c r="R348" s="461"/>
      <c r="S348" s="462"/>
      <c r="T348" s="463"/>
      <c r="U348" s="743"/>
      <c r="V348" s="419" t="e">
        <f>IF(
OR(LEN(R348)&gt;0, LEN(#REF!)&gt;0, LEN(Q348)&gt;0,LEN(S348)&gt;1),
      IF(OR(LEN(M348)=0, LEN(Q348)=0),1,
          IF(OR(AND(LEN(#REF!)&gt;0, LEN(R348)&gt;0 ),LEN(R348)+LEN(#REF!)=0),0,1)
),
0)</f>
        <v>#REF!</v>
      </c>
      <c r="W348" s="419"/>
      <c r="X348" s="419"/>
      <c r="Y348" s="419" t="e">
        <f>IF(OR(LEN(AF348)&gt;0, LEN(#REF!)&gt;1),1, 0)</f>
        <v>#REF!</v>
      </c>
      <c r="Z348" s="419"/>
      <c r="AA348" s="426" t="str">
        <f t="shared" si="87"/>
        <v>O0</v>
      </c>
      <c r="AB348" s="427" t="str">
        <f t="shared" si="88"/>
        <v>Fahrbahnplatte Brücke</v>
      </c>
      <c r="AC348" s="244" t="str">
        <f t="shared" si="94"/>
        <v/>
      </c>
      <c r="AD348" s="244" t="str">
        <f t="shared" si="95"/>
        <v/>
      </c>
      <c r="AE348" s="143" t="str">
        <f t="shared" si="96"/>
        <v/>
      </c>
      <c r="AF348" s="139" t="str">
        <f t="shared" si="97"/>
        <v/>
      </c>
      <c r="AG348" s="140" t="str">
        <f t="shared" si="98"/>
        <v/>
      </c>
      <c r="AH348" s="140" t="str">
        <f t="shared" si="100"/>
        <v/>
      </c>
      <c r="AI348" s="140" t="str">
        <f t="shared" si="99"/>
        <v/>
      </c>
      <c r="AJ348" s="474"/>
      <c r="AK348" s="756"/>
      <c r="AL348" s="751"/>
      <c r="AM348" s="419" t="e">
        <f t="shared" si="93"/>
        <v>#REF!</v>
      </c>
      <c r="AN348" s="419"/>
      <c r="AO348" s="419"/>
      <c r="AP348" s="419"/>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row>
    <row r="349" spans="1:88" s="227" customFormat="1" ht="41.4" hidden="1">
      <c r="A349" s="221" t="b">
        <f t="shared" si="91"/>
        <v>0</v>
      </c>
      <c r="B349" s="221" t="str">
        <f t="shared" si="89"/>
        <v/>
      </c>
      <c r="C349" s="227" t="str">
        <f>IF(ISNA(LEN(VLOOKUP(H349,B9:B468,1,FALSE)) &gt; 0),"",LEN(VLOOKUP(H349,B9:B468,1,FALSE)) &gt; 0)</f>
        <v/>
      </c>
      <c r="D349" s="227" t="str">
        <f t="shared" si="90"/>
        <v/>
      </c>
      <c r="E349" s="227" t="b">
        <f>IF(ISNA(VLOOKUP(H349,D9:D468,1,FALSE)=H349),FALSE,TRUE)</f>
        <v>0</v>
      </c>
      <c r="F349" s="221">
        <f t="shared" si="92"/>
        <v>0</v>
      </c>
      <c r="G349" s="418"/>
      <c r="H349" s="631" t="s">
        <v>349</v>
      </c>
      <c r="I349" s="618" t="str">
        <f>VLOOKUP(H349,LNG_EBKP!$S$11:$U$733,2)</f>
        <v>Konsolkopf Fahrbahnplatte</v>
      </c>
      <c r="J349" s="617" t="str">
        <f>VLOOKUP(H349,LNG_EBKP!$S$11:$U$733,3)</f>
        <v>Nachträglich gefertigte Konsolköpfe, Leitmauern, Kragenplatten und dgl. als Randabschluss der Fahrbahnplatte</v>
      </c>
      <c r="K349" s="344"/>
      <c r="L349" s="344"/>
      <c r="M349" s="345"/>
      <c r="N349" s="546"/>
      <c r="O349" s="527">
        <v>90</v>
      </c>
      <c r="P349" s="726" t="str">
        <f t="shared" si="101"/>
        <v/>
      </c>
      <c r="Q349" s="708"/>
      <c r="R349" s="461"/>
      <c r="S349" s="462"/>
      <c r="T349" s="463"/>
      <c r="U349" s="743"/>
      <c r="V349" s="419" t="e">
        <f>IF(
OR(LEN(R349)&gt;0, LEN(#REF!)&gt;0, LEN(Q349)&gt;0,LEN(S349)&gt;1),
      IF(OR(LEN(M349)=0, LEN(Q349)=0),1,
          IF(OR(AND(LEN(#REF!)&gt;0, LEN(R349)&gt;0 ),LEN(R349)+LEN(#REF!)=0),0,1)
),
0)</f>
        <v>#REF!</v>
      </c>
      <c r="W349" s="419"/>
      <c r="X349" s="419"/>
      <c r="Y349" s="419" t="e">
        <f>IF(OR(LEN(AF349)&gt;0, LEN(#REF!)&gt;1),1, 0)</f>
        <v>#REF!</v>
      </c>
      <c r="Z349" s="419"/>
      <c r="AA349" s="426" t="str">
        <f t="shared" si="87"/>
        <v>O0</v>
      </c>
      <c r="AB349" s="427" t="str">
        <f t="shared" si="88"/>
        <v>Konsolkopf Fahrbahnplatte</v>
      </c>
      <c r="AC349" s="244" t="str">
        <f t="shared" si="94"/>
        <v/>
      </c>
      <c r="AD349" s="244" t="str">
        <f t="shared" si="95"/>
        <v/>
      </c>
      <c r="AE349" s="143" t="str">
        <f t="shared" si="96"/>
        <v/>
      </c>
      <c r="AF349" s="139" t="str">
        <f t="shared" si="97"/>
        <v/>
      </c>
      <c r="AG349" s="140" t="str">
        <f t="shared" si="98"/>
        <v/>
      </c>
      <c r="AH349" s="140" t="str">
        <f t="shared" si="100"/>
        <v/>
      </c>
      <c r="AI349" s="140" t="str">
        <f t="shared" si="99"/>
        <v/>
      </c>
      <c r="AJ349" s="474"/>
      <c r="AK349" s="756"/>
      <c r="AL349" s="751"/>
      <c r="AM349" s="419" t="e">
        <f t="shared" si="93"/>
        <v>#REF!</v>
      </c>
      <c r="AN349" s="419"/>
      <c r="AO349" s="419"/>
      <c r="AP349" s="419"/>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row>
    <row r="350" spans="1:88" s="227" customFormat="1" ht="27.6" hidden="1">
      <c r="A350" s="221" t="b">
        <f t="shared" si="91"/>
        <v>0</v>
      </c>
      <c r="B350" s="221" t="str">
        <f t="shared" si="89"/>
        <v/>
      </c>
      <c r="C350" s="227" t="str">
        <f>IF(ISNA(LEN(VLOOKUP(H350,B9:B468,1,FALSE)) &gt; 0),"",LEN(VLOOKUP(H350,B9:B468,1,FALSE)) &gt; 0)</f>
        <v/>
      </c>
      <c r="D350" s="227" t="str">
        <f t="shared" si="90"/>
        <v/>
      </c>
      <c r="E350" s="227" t="b">
        <f>IF(ISNA(VLOOKUP(H350,D9:D468,1,FALSE)=H350),FALSE,TRUE)</f>
        <v>0</v>
      </c>
      <c r="F350" s="221">
        <f t="shared" si="92"/>
        <v>0</v>
      </c>
      <c r="G350" s="418"/>
      <c r="H350" s="632" t="s">
        <v>350</v>
      </c>
      <c r="I350" s="616" t="str">
        <f>VLOOKUP(H350,LNG_EBKP!$S$11:$U$733,2)</f>
        <v>Brückenlager, Fahrbahnübergang</v>
      </c>
      <c r="J350" s="617" t="str">
        <f>VLOOKUP(H350,LNG_EBKP!$S$11:$U$733,3)</f>
        <v>Kontakt,- Bewegungs- und Übergangsbauteile zwischen konstruktiven Elementen</v>
      </c>
      <c r="K350" s="344"/>
      <c r="L350" s="344"/>
      <c r="M350" s="345"/>
      <c r="N350" s="546"/>
      <c r="O350" s="527">
        <v>45</v>
      </c>
      <c r="P350" s="726" t="str">
        <f t="shared" si="101"/>
        <v/>
      </c>
      <c r="Q350" s="708"/>
      <c r="R350" s="461"/>
      <c r="S350" s="462"/>
      <c r="T350" s="463"/>
      <c r="U350" s="743"/>
      <c r="V350" s="419" t="e">
        <f>IF(
OR(LEN(R350)&gt;0, LEN(#REF!)&gt;0, LEN(Q350)&gt;0,LEN(S350)&gt;1),
      IF(OR(LEN(M350)=0, LEN(Q350)=0),1,
          IF(OR(AND(LEN(#REF!)&gt;0, LEN(R350)&gt;0 ),LEN(R350)+LEN(#REF!)=0),0,1)
),
0)</f>
        <v>#REF!</v>
      </c>
      <c r="W350" s="419"/>
      <c r="X350" s="419"/>
      <c r="Y350" s="419" t="e">
        <f>IF(OR(LEN(AF350)&gt;0, LEN(#REF!)&gt;1),1, 0)</f>
        <v>#REF!</v>
      </c>
      <c r="Z350" s="419"/>
      <c r="AA350" s="426" t="str">
        <f t="shared" si="87"/>
        <v>O0</v>
      </c>
      <c r="AB350" s="427" t="str">
        <f t="shared" si="88"/>
        <v>Brückenlager, Fahrbahnübergang</v>
      </c>
      <c r="AC350" s="244" t="str">
        <f t="shared" si="94"/>
        <v/>
      </c>
      <c r="AD350" s="244" t="str">
        <f t="shared" si="95"/>
        <v/>
      </c>
      <c r="AE350" s="143" t="str">
        <f t="shared" si="96"/>
        <v/>
      </c>
      <c r="AF350" s="139" t="str">
        <f t="shared" si="97"/>
        <v/>
      </c>
      <c r="AG350" s="140" t="str">
        <f t="shared" si="98"/>
        <v/>
      </c>
      <c r="AH350" s="140" t="str">
        <f t="shared" si="100"/>
        <v/>
      </c>
      <c r="AI350" s="140" t="str">
        <f t="shared" si="99"/>
        <v/>
      </c>
      <c r="AJ350" s="474"/>
      <c r="AK350" s="756"/>
      <c r="AL350" s="751"/>
      <c r="AM350" s="419" t="e">
        <f t="shared" si="93"/>
        <v>#REF!</v>
      </c>
      <c r="AN350" s="419"/>
      <c r="AO350" s="419"/>
      <c r="AP350" s="419"/>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row>
    <row r="351" spans="1:88" s="227" customFormat="1" ht="13.8" hidden="1">
      <c r="A351" s="221" t="b">
        <f t="shared" si="91"/>
        <v>0</v>
      </c>
      <c r="B351" s="221" t="str">
        <f t="shared" si="89"/>
        <v/>
      </c>
      <c r="C351" s="227" t="str">
        <f>IF(ISNA(LEN(VLOOKUP(H351,B9:B468,1,FALSE)) &gt; 0),"",LEN(VLOOKUP(H351,B9:B468,1,FALSE)) &gt; 0)</f>
        <v/>
      </c>
      <c r="D351" s="227" t="str">
        <f t="shared" si="90"/>
        <v/>
      </c>
      <c r="E351" s="227" t="b">
        <f>IF(ISNA(VLOOKUP(H351,D9:D468,1,FALSE)=H351),FALSE,TRUE)</f>
        <v>0</v>
      </c>
      <c r="F351" s="221">
        <f t="shared" si="92"/>
        <v>0</v>
      </c>
      <c r="G351" s="418"/>
      <c r="H351" s="631" t="s">
        <v>351</v>
      </c>
      <c r="I351" s="618" t="str">
        <f>VLOOKUP(H351,LNG_EBKP!$S$11:$U$733,2)</f>
        <v>Brückenlager</v>
      </c>
      <c r="J351" s="617" t="str">
        <f>VLOOKUP(H351,LNG_EBKP!$S$11:$U$733,3)</f>
        <v>Dreh-, Kipp-, Roll- und Gleitlager</v>
      </c>
      <c r="K351" s="344"/>
      <c r="L351" s="344"/>
      <c r="M351" s="345"/>
      <c r="N351" s="546"/>
      <c r="O351" s="527">
        <v>45</v>
      </c>
      <c r="P351" s="726" t="str">
        <f t="shared" si="101"/>
        <v/>
      </c>
      <c r="Q351" s="708"/>
      <c r="R351" s="461"/>
      <c r="S351" s="462"/>
      <c r="T351" s="463"/>
      <c r="U351" s="743"/>
      <c r="V351" s="419" t="e">
        <f>IF(
OR(LEN(R351)&gt;0, LEN(#REF!)&gt;0, LEN(Q351)&gt;0,LEN(S351)&gt;1),
      IF(OR(LEN(M351)=0, LEN(Q351)=0),1,
          IF(OR(AND(LEN(#REF!)&gt;0, LEN(R351)&gt;0 ),LEN(R351)+LEN(#REF!)=0),0,1)
),
0)</f>
        <v>#REF!</v>
      </c>
      <c r="W351" s="419"/>
      <c r="X351" s="419"/>
      <c r="Y351" s="419" t="e">
        <f>IF(OR(LEN(AF351)&gt;0, LEN(#REF!)&gt;1),1, 0)</f>
        <v>#REF!</v>
      </c>
      <c r="Z351" s="419"/>
      <c r="AA351" s="426" t="str">
        <f t="shared" si="87"/>
        <v>O0</v>
      </c>
      <c r="AB351" s="427" t="str">
        <f t="shared" si="88"/>
        <v>Brückenlager</v>
      </c>
      <c r="AC351" s="244" t="str">
        <f t="shared" si="94"/>
        <v/>
      </c>
      <c r="AD351" s="244" t="str">
        <f t="shared" si="95"/>
        <v/>
      </c>
      <c r="AE351" s="143" t="str">
        <f t="shared" si="96"/>
        <v/>
      </c>
      <c r="AF351" s="139" t="str">
        <f t="shared" si="97"/>
        <v/>
      </c>
      <c r="AG351" s="140" t="str">
        <f t="shared" si="98"/>
        <v/>
      </c>
      <c r="AH351" s="140" t="str">
        <f t="shared" si="100"/>
        <v/>
      </c>
      <c r="AI351" s="140" t="str">
        <f t="shared" si="99"/>
        <v/>
      </c>
      <c r="AJ351" s="474"/>
      <c r="AK351" s="756"/>
      <c r="AL351" s="751"/>
      <c r="AM351" s="419" t="e">
        <f t="shared" si="93"/>
        <v>#REF!</v>
      </c>
      <c r="AN351" s="419"/>
      <c r="AO351" s="419"/>
      <c r="AP351" s="419"/>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row>
    <row r="352" spans="1:88" s="227" customFormat="1" ht="13.8" hidden="1">
      <c r="A352" s="221" t="b">
        <f t="shared" si="91"/>
        <v>0</v>
      </c>
      <c r="B352" s="221" t="str">
        <f t="shared" si="89"/>
        <v/>
      </c>
      <c r="C352" s="227" t="str">
        <f>IF(ISNA(LEN(VLOOKUP(H352,B9:B468,1,FALSE)) &gt; 0),"",LEN(VLOOKUP(H352,B9:B468,1,FALSE)) &gt; 0)</f>
        <v/>
      </c>
      <c r="D352" s="227" t="str">
        <f t="shared" si="90"/>
        <v/>
      </c>
      <c r="E352" s="227" t="b">
        <f>IF(ISNA(VLOOKUP(H352,D9:D468,1,FALSE)=H352),FALSE,TRUE)</f>
        <v>0</v>
      </c>
      <c r="F352" s="221">
        <f t="shared" si="92"/>
        <v>0</v>
      </c>
      <c r="G352" s="418"/>
      <c r="H352" s="631" t="s">
        <v>352</v>
      </c>
      <c r="I352" s="618" t="str">
        <f>VLOOKUP(H352,LNG_EBKP!$S$11:$U$733,2)</f>
        <v>Fahrbahnübergang</v>
      </c>
      <c r="J352" s="617" t="str">
        <f>VLOOKUP(H352,LNG_EBKP!$S$11:$U$733,3)</f>
        <v>Fahrbahnübergänge, Bewegungsfugen und dgl.</v>
      </c>
      <c r="K352" s="344"/>
      <c r="L352" s="344"/>
      <c r="M352" s="345"/>
      <c r="N352" s="546"/>
      <c r="O352" s="527">
        <v>45</v>
      </c>
      <c r="P352" s="726" t="str">
        <f t="shared" si="101"/>
        <v/>
      </c>
      <c r="Q352" s="708"/>
      <c r="R352" s="461"/>
      <c r="S352" s="462"/>
      <c r="T352" s="463"/>
      <c r="U352" s="743"/>
      <c r="V352" s="419" t="e">
        <f>IF(
OR(LEN(R352)&gt;0, LEN(#REF!)&gt;0, LEN(Q352)&gt;0,LEN(S352)&gt;1),
      IF(OR(LEN(M352)=0, LEN(Q352)=0),1,
          IF(OR(AND(LEN(#REF!)&gt;0, LEN(R352)&gt;0 ),LEN(R352)+LEN(#REF!)=0),0,1)
),
0)</f>
        <v>#REF!</v>
      </c>
      <c r="W352" s="419"/>
      <c r="X352" s="419"/>
      <c r="Y352" s="419" t="e">
        <f>IF(OR(LEN(AF352)&gt;0, LEN(#REF!)&gt;1),1, 0)</f>
        <v>#REF!</v>
      </c>
      <c r="Z352" s="419"/>
      <c r="AA352" s="426" t="str">
        <f t="shared" si="87"/>
        <v>O0</v>
      </c>
      <c r="AB352" s="427" t="str">
        <f t="shared" si="88"/>
        <v>Fahrbahnübergang</v>
      </c>
      <c r="AC352" s="244" t="str">
        <f t="shared" si="94"/>
        <v/>
      </c>
      <c r="AD352" s="244" t="str">
        <f t="shared" si="95"/>
        <v/>
      </c>
      <c r="AE352" s="143" t="str">
        <f t="shared" si="96"/>
        <v/>
      </c>
      <c r="AF352" s="139" t="str">
        <f t="shared" si="97"/>
        <v/>
      </c>
      <c r="AG352" s="140" t="str">
        <f t="shared" si="98"/>
        <v/>
      </c>
      <c r="AH352" s="140" t="str">
        <f t="shared" si="100"/>
        <v/>
      </c>
      <c r="AI352" s="140" t="str">
        <f t="shared" si="99"/>
        <v/>
      </c>
      <c r="AJ352" s="474"/>
      <c r="AK352" s="756"/>
      <c r="AL352" s="751"/>
      <c r="AM352" s="419" t="e">
        <f t="shared" si="93"/>
        <v>#REF!</v>
      </c>
      <c r="AN352" s="419"/>
      <c r="AO352" s="419"/>
      <c r="AP352" s="419"/>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row>
    <row r="353" spans="1:88" s="227" customFormat="1" ht="13.8" hidden="1">
      <c r="A353" s="221" t="b">
        <f t="shared" si="91"/>
        <v>0</v>
      </c>
      <c r="B353" s="221" t="str">
        <f t="shared" si="89"/>
        <v/>
      </c>
      <c r="C353" s="227" t="str">
        <f>IF(ISNA(LEN(VLOOKUP(H353,B9:B468,1,FALSE)) &gt; 0),"",LEN(VLOOKUP(H353,B9:B468,1,FALSE)) &gt; 0)</f>
        <v/>
      </c>
      <c r="D353" s="227" t="str">
        <f t="shared" si="90"/>
        <v/>
      </c>
      <c r="E353" s="227" t="b">
        <f>IF(ISNA(VLOOKUP(H353,D9:D468,1,FALSE)=H353),FALSE,TRUE)</f>
        <v>0</v>
      </c>
      <c r="F353" s="221">
        <f t="shared" si="92"/>
        <v>0</v>
      </c>
      <c r="G353" s="418"/>
      <c r="H353" s="632" t="s">
        <v>353</v>
      </c>
      <c r="I353" s="616" t="str">
        <f>VLOOKUP(H353,LNG_EBKP!$S$11:$U$733,2)</f>
        <v>Spezialkonstruktion</v>
      </c>
      <c r="J353" s="617" t="str">
        <f>VLOOKUP(H353,LNG_EBKP!$S$11:$U$733,3)</f>
        <v>Spezialkonstruktionen wie Masten, Gewölbe und dgl.</v>
      </c>
      <c r="K353" s="344"/>
      <c r="L353" s="344"/>
      <c r="M353" s="345"/>
      <c r="N353" s="546"/>
      <c r="O353" s="527">
        <v>30</v>
      </c>
      <c r="P353" s="726" t="str">
        <f t="shared" si="101"/>
        <v/>
      </c>
      <c r="Q353" s="708"/>
      <c r="R353" s="461"/>
      <c r="S353" s="462"/>
      <c r="T353" s="463"/>
      <c r="U353" s="743"/>
      <c r="V353" s="419" t="e">
        <f>IF(
OR(LEN(R353)&gt;0, LEN(#REF!)&gt;0, LEN(Q353)&gt;0,LEN(S353)&gt;1),
      IF(OR(LEN(M353)=0, LEN(Q353)=0),1,
          IF(OR(AND(LEN(#REF!)&gt;0, LEN(R353)&gt;0 ),LEN(R353)+LEN(#REF!)=0),0,1)
),
0)</f>
        <v>#REF!</v>
      </c>
      <c r="W353" s="419"/>
      <c r="X353" s="419"/>
      <c r="Y353" s="419" t="e">
        <f>IF(OR(LEN(AF353)&gt;0, LEN(#REF!)&gt;1),1, 0)</f>
        <v>#REF!</v>
      </c>
      <c r="Z353" s="419"/>
      <c r="AA353" s="426" t="str">
        <f t="shared" si="87"/>
        <v>O0</v>
      </c>
      <c r="AB353" s="427" t="str">
        <f t="shared" si="88"/>
        <v>Spezialkonstruktion</v>
      </c>
      <c r="AC353" s="244" t="str">
        <f t="shared" si="94"/>
        <v/>
      </c>
      <c r="AD353" s="244" t="str">
        <f t="shared" si="95"/>
        <v/>
      </c>
      <c r="AE353" s="143" t="str">
        <f t="shared" si="96"/>
        <v/>
      </c>
      <c r="AF353" s="139" t="str">
        <f t="shared" si="97"/>
        <v/>
      </c>
      <c r="AG353" s="140" t="str">
        <f t="shared" si="98"/>
        <v/>
      </c>
      <c r="AH353" s="140" t="str">
        <f t="shared" si="100"/>
        <v/>
      </c>
      <c r="AI353" s="140" t="str">
        <f t="shared" si="99"/>
        <v/>
      </c>
      <c r="AJ353" s="474"/>
      <c r="AK353" s="756"/>
      <c r="AL353" s="751"/>
      <c r="AM353" s="419" t="e">
        <f t="shared" si="93"/>
        <v>#REF!</v>
      </c>
      <c r="AN353" s="419"/>
      <c r="AO353" s="419"/>
      <c r="AP353" s="419"/>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row>
    <row r="354" spans="1:88" s="227" customFormat="1" ht="41.4" hidden="1">
      <c r="A354" s="221" t="b">
        <f t="shared" si="91"/>
        <v>0</v>
      </c>
      <c r="B354" s="221" t="str">
        <f t="shared" si="89"/>
        <v/>
      </c>
      <c r="C354" s="227" t="str">
        <f>IF(ISNA(LEN(VLOOKUP(H354,B9:B468,1,FALSE)) &gt; 0),"",LEN(VLOOKUP(H354,B9:B468,1,FALSE)) &gt; 0)</f>
        <v/>
      </c>
      <c r="D354" s="227" t="str">
        <f t="shared" si="90"/>
        <v/>
      </c>
      <c r="E354" s="227" t="b">
        <f>IF(ISNA(VLOOKUP(H354,D9:D468,1,FALSE)=H354),FALSE,TRUE)</f>
        <v>0</v>
      </c>
      <c r="F354" s="221">
        <f t="shared" si="92"/>
        <v>0</v>
      </c>
      <c r="G354" s="418"/>
      <c r="H354" s="631" t="s">
        <v>354</v>
      </c>
      <c r="I354" s="618" t="str">
        <f>VLOOKUP(H354,LNG_EBKP!$S$11:$U$733,2)</f>
        <v>Mast</v>
      </c>
      <c r="J354" s="617" t="str">
        <f>VLOOKUP(H354,LNG_EBKP!$S$11:$U$733,3)</f>
        <v>Einfache oder zusammengesetzte Masten in massiver oder aufgelöster Bauweise, einschliesslich Verstrebungen und Abspannungen</v>
      </c>
      <c r="K354" s="344"/>
      <c r="L354" s="344"/>
      <c r="M354" s="345"/>
      <c r="N354" s="546"/>
      <c r="O354" s="527">
        <v>30</v>
      </c>
      <c r="P354" s="726" t="str">
        <f t="shared" si="101"/>
        <v/>
      </c>
      <c r="Q354" s="708"/>
      <c r="R354" s="461"/>
      <c r="S354" s="462"/>
      <c r="T354" s="463"/>
      <c r="U354" s="743"/>
      <c r="V354" s="419" t="e">
        <f>IF(
OR(LEN(R354)&gt;0, LEN(#REF!)&gt;0, LEN(Q354)&gt;0,LEN(S354)&gt;1),
      IF(OR(LEN(M354)=0, LEN(Q354)=0),1,
          IF(OR(AND(LEN(#REF!)&gt;0, LEN(R354)&gt;0 ),LEN(R354)+LEN(#REF!)=0),0,1)
),
0)</f>
        <v>#REF!</v>
      </c>
      <c r="W354" s="419"/>
      <c r="X354" s="419"/>
      <c r="Y354" s="419" t="e">
        <f>IF(OR(LEN(AF354)&gt;0, LEN(#REF!)&gt;1),1, 0)</f>
        <v>#REF!</v>
      </c>
      <c r="Z354" s="419"/>
      <c r="AA354" s="426" t="str">
        <f t="shared" si="87"/>
        <v>O0</v>
      </c>
      <c r="AB354" s="427" t="str">
        <f t="shared" si="88"/>
        <v>Mast</v>
      </c>
      <c r="AC354" s="244" t="str">
        <f t="shared" si="94"/>
        <v/>
      </c>
      <c r="AD354" s="244" t="str">
        <f t="shared" si="95"/>
        <v/>
      </c>
      <c r="AE354" s="143" t="str">
        <f t="shared" si="96"/>
        <v/>
      </c>
      <c r="AF354" s="139" t="str">
        <f t="shared" si="97"/>
        <v/>
      </c>
      <c r="AG354" s="140" t="str">
        <f t="shared" si="98"/>
        <v/>
      </c>
      <c r="AH354" s="140" t="str">
        <f t="shared" si="100"/>
        <v/>
      </c>
      <c r="AI354" s="140" t="str">
        <f t="shared" si="99"/>
        <v/>
      </c>
      <c r="AJ354" s="474"/>
      <c r="AK354" s="756"/>
      <c r="AL354" s="751"/>
      <c r="AM354" s="419" t="e">
        <f t="shared" si="93"/>
        <v>#REF!</v>
      </c>
      <c r="AN354" s="419"/>
      <c r="AO354" s="419"/>
      <c r="AP354" s="419"/>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row>
    <row r="355" spans="1:88" s="227" customFormat="1" ht="13.8" hidden="1">
      <c r="A355" s="221" t="b">
        <f t="shared" si="91"/>
        <v>0</v>
      </c>
      <c r="B355" s="221" t="str">
        <f t="shared" si="89"/>
        <v/>
      </c>
      <c r="C355" s="227" t="str">
        <f>IF(ISNA(LEN(VLOOKUP(H355,B9:B468,1,FALSE)) &gt; 0),"",LEN(VLOOKUP(H355,B9:B468,1,FALSE)) &gt; 0)</f>
        <v/>
      </c>
      <c r="D355" s="227" t="str">
        <f t="shared" si="90"/>
        <v/>
      </c>
      <c r="E355" s="227" t="b">
        <f>IF(ISNA(VLOOKUP(H355,D9:D468,1,FALSE)=H355),FALSE,TRUE)</f>
        <v>0</v>
      </c>
      <c r="F355" s="221">
        <f t="shared" si="92"/>
        <v>0</v>
      </c>
      <c r="G355" s="418"/>
      <c r="H355" s="631" t="s">
        <v>355</v>
      </c>
      <c r="I355" s="618" t="str">
        <f>VLOOKUP(H355,LNG_EBKP!$S$11:$U$733,2)</f>
        <v>Gewölbe</v>
      </c>
      <c r="J355" s="617" t="str">
        <f>VLOOKUP(H355,LNG_EBKP!$S$11:$U$733,3)</f>
        <v>Gewölbe- und Bogenkonstruktionen</v>
      </c>
      <c r="K355" s="344"/>
      <c r="L355" s="344"/>
      <c r="M355" s="345"/>
      <c r="N355" s="546"/>
      <c r="O355" s="527">
        <v>30</v>
      </c>
      <c r="P355" s="726" t="str">
        <f t="shared" si="101"/>
        <v/>
      </c>
      <c r="Q355" s="708"/>
      <c r="R355" s="461"/>
      <c r="S355" s="462"/>
      <c r="T355" s="463"/>
      <c r="U355" s="743"/>
      <c r="V355" s="419" t="e">
        <f>IF(
OR(LEN(R355)&gt;0, LEN(#REF!)&gt;0, LEN(Q355)&gt;0,LEN(S355)&gt;1),
      IF(OR(LEN(M355)=0, LEN(Q355)=0),1,
          IF(OR(AND(LEN(#REF!)&gt;0, LEN(R355)&gt;0 ),LEN(R355)+LEN(#REF!)=0),0,1)
),
0)</f>
        <v>#REF!</v>
      </c>
      <c r="W355" s="419"/>
      <c r="X355" s="419"/>
      <c r="Y355" s="419" t="e">
        <f>IF(OR(LEN(AF355)&gt;0, LEN(#REF!)&gt;1),1, 0)</f>
        <v>#REF!</v>
      </c>
      <c r="Z355" s="419"/>
      <c r="AA355" s="426" t="str">
        <f t="shared" si="87"/>
        <v>O0</v>
      </c>
      <c r="AB355" s="427" t="str">
        <f t="shared" si="88"/>
        <v>Gewölbe</v>
      </c>
      <c r="AC355" s="244" t="str">
        <f t="shared" si="94"/>
        <v/>
      </c>
      <c r="AD355" s="244" t="str">
        <f t="shared" si="95"/>
        <v/>
      </c>
      <c r="AE355" s="143" t="str">
        <f t="shared" si="96"/>
        <v/>
      </c>
      <c r="AF355" s="139" t="str">
        <f t="shared" si="97"/>
        <v/>
      </c>
      <c r="AG355" s="140" t="str">
        <f t="shared" si="98"/>
        <v/>
      </c>
      <c r="AH355" s="140" t="str">
        <f t="shared" si="100"/>
        <v/>
      </c>
      <c r="AI355" s="140" t="str">
        <f t="shared" si="99"/>
        <v/>
      </c>
      <c r="AJ355" s="474"/>
      <c r="AK355" s="756"/>
      <c r="AL355" s="751"/>
      <c r="AM355" s="419" t="e">
        <f t="shared" si="93"/>
        <v>#REF!</v>
      </c>
      <c r="AN355" s="419"/>
      <c r="AO355" s="419"/>
      <c r="AP355" s="419"/>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row>
    <row r="356" spans="1:88" s="227" customFormat="1" ht="13.8" hidden="1">
      <c r="A356" s="221" t="b">
        <f t="shared" si="91"/>
        <v>0</v>
      </c>
      <c r="B356" s="221" t="str">
        <f t="shared" si="89"/>
        <v/>
      </c>
      <c r="C356" s="227" t="str">
        <f>IF(ISNA(LEN(VLOOKUP(H356,B9:B468,1,FALSE)) &gt; 0),"",LEN(VLOOKUP(H356,B9:B468,1,FALSE)) &gt; 0)</f>
        <v/>
      </c>
      <c r="D356" s="227" t="str">
        <f t="shared" si="90"/>
        <v/>
      </c>
      <c r="E356" s="227" t="b">
        <f>IF(ISNA(VLOOKUP(H356,D9:D468,1,FALSE)=H356),FALSE,TRUE)</f>
        <v>0</v>
      </c>
      <c r="F356" s="221">
        <f t="shared" si="92"/>
        <v>0</v>
      </c>
      <c r="G356" s="418"/>
      <c r="H356" s="631" t="s">
        <v>356</v>
      </c>
      <c r="I356" s="618" t="str">
        <f>VLOOKUP(H356,LNG_EBKP!$S$11:$U$733,2)</f>
        <v>Schale</v>
      </c>
      <c r="J356" s="617" t="str">
        <f>VLOOKUP(H356,LNG_EBKP!$S$11:$U$733,3)</f>
        <v>Schalen und Membranen</v>
      </c>
      <c r="K356" s="344"/>
      <c r="L356" s="344"/>
      <c r="M356" s="345"/>
      <c r="N356" s="546"/>
      <c r="O356" s="527">
        <v>30</v>
      </c>
      <c r="P356" s="726" t="str">
        <f t="shared" si="101"/>
        <v/>
      </c>
      <c r="Q356" s="708"/>
      <c r="R356" s="461"/>
      <c r="S356" s="462"/>
      <c r="T356" s="463"/>
      <c r="U356" s="743"/>
      <c r="V356" s="419" t="e">
        <f>IF(
OR(LEN(R356)&gt;0, LEN(#REF!)&gt;0, LEN(Q356)&gt;0,LEN(S356)&gt;1),
      IF(OR(LEN(M356)=0, LEN(Q356)=0),1,
          IF(OR(AND(LEN(#REF!)&gt;0, LEN(R356)&gt;0 ),LEN(R356)+LEN(#REF!)=0),0,1)
),
0)</f>
        <v>#REF!</v>
      </c>
      <c r="W356" s="419"/>
      <c r="X356" s="419"/>
      <c r="Y356" s="419" t="e">
        <f>IF(OR(LEN(AF356)&gt;0, LEN(#REF!)&gt;1),1, 0)</f>
        <v>#REF!</v>
      </c>
      <c r="Z356" s="419"/>
      <c r="AA356" s="426" t="str">
        <f t="shared" si="87"/>
        <v>O0</v>
      </c>
      <c r="AB356" s="427" t="str">
        <f t="shared" si="88"/>
        <v>Schale</v>
      </c>
      <c r="AC356" s="244" t="str">
        <f t="shared" si="94"/>
        <v/>
      </c>
      <c r="AD356" s="244" t="str">
        <f t="shared" si="95"/>
        <v/>
      </c>
      <c r="AE356" s="143" t="str">
        <f t="shared" si="96"/>
        <v/>
      </c>
      <c r="AF356" s="139" t="str">
        <f t="shared" si="97"/>
        <v/>
      </c>
      <c r="AG356" s="140" t="str">
        <f t="shared" si="98"/>
        <v/>
      </c>
      <c r="AH356" s="140" t="str">
        <f t="shared" si="100"/>
        <v/>
      </c>
      <c r="AI356" s="140" t="str">
        <f t="shared" si="99"/>
        <v/>
      </c>
      <c r="AJ356" s="474"/>
      <c r="AK356" s="756"/>
      <c r="AL356" s="751"/>
      <c r="AM356" s="419" t="e">
        <f t="shared" si="93"/>
        <v>#REF!</v>
      </c>
      <c r="AN356" s="419"/>
      <c r="AO356" s="419"/>
      <c r="AP356" s="419"/>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row>
    <row r="357" spans="1:88" s="227" customFormat="1" ht="13.8" hidden="1">
      <c r="A357" s="221" t="b">
        <f t="shared" si="91"/>
        <v>0</v>
      </c>
      <c r="B357" s="221" t="str">
        <f t="shared" si="89"/>
        <v/>
      </c>
      <c r="C357" s="227" t="str">
        <f>IF(ISNA(LEN(VLOOKUP(H357,B9:B468,1,FALSE)) &gt; 0),"",LEN(VLOOKUP(H357,B9:B468,1,FALSE)) &gt; 0)</f>
        <v/>
      </c>
      <c r="D357" s="227" t="str">
        <f t="shared" si="90"/>
        <v/>
      </c>
      <c r="E357" s="227" t="b">
        <f>IF(ISNA(VLOOKUP(H357,D9:D468,1,FALSE)=H357),FALSE,TRUE)</f>
        <v>0</v>
      </c>
      <c r="F357" s="221">
        <f t="shared" si="92"/>
        <v>0</v>
      </c>
      <c r="G357" s="418"/>
      <c r="H357" s="631" t="s">
        <v>357</v>
      </c>
      <c r="I357" s="618" t="str">
        <f>VLOOKUP(H357,LNG_EBKP!$S$11:$U$733,2)</f>
        <v>Zugglied</v>
      </c>
      <c r="J357" s="617" t="str">
        <f>VLOOKUP(H357,LNG_EBKP!$S$11:$U$733,3)</f>
        <v>Zugglieder, Spannseile und dgl.</v>
      </c>
      <c r="K357" s="344"/>
      <c r="L357" s="344"/>
      <c r="M357" s="345"/>
      <c r="N357" s="546"/>
      <c r="O357" s="527">
        <v>30</v>
      </c>
      <c r="P357" s="726" t="str">
        <f t="shared" si="101"/>
        <v/>
      </c>
      <c r="Q357" s="708"/>
      <c r="R357" s="461"/>
      <c r="S357" s="462"/>
      <c r="T357" s="463"/>
      <c r="U357" s="743"/>
      <c r="V357" s="419" t="e">
        <f>IF(
OR(LEN(R357)&gt;0, LEN(#REF!)&gt;0, LEN(Q357)&gt;0,LEN(S357)&gt;1),
      IF(OR(LEN(M357)=0, LEN(Q357)=0),1,
          IF(OR(AND(LEN(#REF!)&gt;0, LEN(R357)&gt;0 ),LEN(R357)+LEN(#REF!)=0),0,1)
),
0)</f>
        <v>#REF!</v>
      </c>
      <c r="W357" s="419"/>
      <c r="X357" s="419"/>
      <c r="Y357" s="419" t="e">
        <f>IF(OR(LEN(AF357)&gt;0, LEN(#REF!)&gt;1),1, 0)</f>
        <v>#REF!</v>
      </c>
      <c r="Z357" s="419"/>
      <c r="AA357" s="426" t="str">
        <f t="shared" si="87"/>
        <v>O0</v>
      </c>
      <c r="AB357" s="427" t="str">
        <f t="shared" si="88"/>
        <v>Zugglied</v>
      </c>
      <c r="AC357" s="244" t="str">
        <f t="shared" si="94"/>
        <v/>
      </c>
      <c r="AD357" s="244" t="str">
        <f t="shared" si="95"/>
        <v/>
      </c>
      <c r="AE357" s="143" t="str">
        <f t="shared" si="96"/>
        <v/>
      </c>
      <c r="AF357" s="139" t="str">
        <f t="shared" si="97"/>
        <v/>
      </c>
      <c r="AG357" s="140" t="str">
        <f t="shared" si="98"/>
        <v/>
      </c>
      <c r="AH357" s="140" t="str">
        <f t="shared" si="100"/>
        <v/>
      </c>
      <c r="AI357" s="140" t="str">
        <f t="shared" si="99"/>
        <v/>
      </c>
      <c r="AJ357" s="474"/>
      <c r="AK357" s="756"/>
      <c r="AL357" s="751"/>
      <c r="AM357" s="419" t="e">
        <f t="shared" si="93"/>
        <v>#REF!</v>
      </c>
      <c r="AN357" s="419"/>
      <c r="AO357" s="419"/>
      <c r="AP357" s="419"/>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row>
    <row r="358" spans="1:88" s="3" customFormat="1" ht="27.6" hidden="1">
      <c r="A358" s="6" t="b">
        <f t="shared" si="91"/>
        <v>0</v>
      </c>
      <c r="B358" s="6" t="str">
        <f t="shared" si="89"/>
        <v/>
      </c>
      <c r="C358" s="3" t="str">
        <f>IF(ISNA(LEN(VLOOKUP(H358,B9:B468,1,FALSE)) &gt; 0),"",LEN(VLOOKUP(H358,B9:B468,1,FALSE)) &gt; 0)</f>
        <v/>
      </c>
      <c r="D358" s="3" t="str">
        <f t="shared" si="90"/>
        <v/>
      </c>
      <c r="E358" s="3" t="b">
        <f>IF(ISNA(VLOOKUP(H358,D9:D468,1,FALSE)=H358),FALSE,TRUE)</f>
        <v>0</v>
      </c>
      <c r="F358" s="6">
        <f t="shared" si="92"/>
        <v>0</v>
      </c>
      <c r="G358" s="418"/>
      <c r="H358" s="634" t="s">
        <v>358</v>
      </c>
      <c r="I358" s="614" t="str">
        <f>VLOOKUP(H358,LNG_EBKP!$S$11:$U$733,2)</f>
        <v>Hülle, Ausbau</v>
      </c>
      <c r="J358" s="615" t="str">
        <f>VLOOKUP(H358,LNG_EBKP!$S$11:$U$733,3)</f>
        <v>Äussere und innere Bekleidungen, Bodenbeläge, Trennwände und Einbauten</v>
      </c>
      <c r="K358" s="489"/>
      <c r="L358" s="489"/>
      <c r="M358" s="490"/>
      <c r="N358" s="551"/>
      <c r="O358" s="498"/>
      <c r="P358" s="725" t="str">
        <f t="shared" si="101"/>
        <v/>
      </c>
      <c r="Q358" s="713"/>
      <c r="R358" s="498"/>
      <c r="S358" s="500"/>
      <c r="T358" s="500"/>
      <c r="U358" s="747"/>
      <c r="V358" s="419" t="e">
        <f>IF(
OR(LEN(R358)&gt;0, LEN(#REF!)&gt;0, LEN(Q358)&gt;0,LEN(S358)&gt;1),
      IF(OR(LEN(M358)=0, LEN(Q358)=0),1,
          IF(OR(AND(LEN(#REF!)&gt;0, LEN(R358)&gt;0 ),LEN(R358)+LEN(#REF!)=0),0,1)
),
0)</f>
        <v>#REF!</v>
      </c>
      <c r="W358" s="419"/>
      <c r="X358" s="419"/>
      <c r="Y358" s="419" t="e">
        <f>IF(OR(LEN(AF358)&gt;0, LEN(#REF!)&gt;1),1, 0)</f>
        <v>#REF!</v>
      </c>
      <c r="Z358" s="419"/>
      <c r="AA358" s="426" t="str">
        <f t="shared" si="87"/>
        <v>P</v>
      </c>
      <c r="AB358" s="427" t="str">
        <f t="shared" si="88"/>
        <v>Hülle, Ausbau</v>
      </c>
      <c r="AC358" s="244" t="str">
        <f t="shared" si="94"/>
        <v/>
      </c>
      <c r="AD358" s="244" t="str">
        <f t="shared" si="95"/>
        <v/>
      </c>
      <c r="AE358" s="143" t="str">
        <f t="shared" si="96"/>
        <v/>
      </c>
      <c r="AF358" s="139" t="str">
        <f t="shared" si="97"/>
        <v/>
      </c>
      <c r="AG358" s="140" t="str">
        <f t="shared" si="98"/>
        <v/>
      </c>
      <c r="AH358" s="140" t="str">
        <f t="shared" si="100"/>
        <v/>
      </c>
      <c r="AI358" s="140" t="str">
        <f t="shared" si="99"/>
        <v/>
      </c>
      <c r="AJ358" s="505"/>
      <c r="AK358" s="757"/>
      <c r="AL358" s="754"/>
      <c r="AM358" s="419" t="e">
        <f t="shared" si="93"/>
        <v>#REF!</v>
      </c>
      <c r="AN358" s="419"/>
      <c r="AO358" s="419"/>
      <c r="AP358" s="419"/>
    </row>
    <row r="359" spans="1:88" s="227" customFormat="1" ht="13.8" hidden="1">
      <c r="A359" s="221" t="b">
        <f t="shared" si="91"/>
        <v>0</v>
      </c>
      <c r="B359" s="221" t="str">
        <f t="shared" si="89"/>
        <v/>
      </c>
      <c r="C359" s="227" t="str">
        <f>IF(ISNA(LEN(VLOOKUP(H359,B9:B468,1,FALSE)) &gt; 0),"",LEN(VLOOKUP(H359,B9:B468,1,FALSE)) &gt; 0)</f>
        <v/>
      </c>
      <c r="D359" s="227" t="str">
        <f t="shared" si="90"/>
        <v/>
      </c>
      <c r="E359" s="227" t="b">
        <f>IF(ISNA(VLOOKUP(H359,D9:D468,1,FALSE)=H359),FALSE,TRUE)</f>
        <v>0</v>
      </c>
      <c r="F359" s="221">
        <f t="shared" si="92"/>
        <v>0</v>
      </c>
      <c r="G359" s="418"/>
      <c r="H359" s="632" t="s">
        <v>359</v>
      </c>
      <c r="I359" s="616" t="str">
        <f>VLOOKUP(H359,LNG_EBKP!$S$11:$U$733,2)</f>
        <v>Oberflächen aussen</v>
      </c>
      <c r="J359" s="617" t="str">
        <f>VLOOKUP(H359,LNG_EBKP!$S$11:$U$733,3)</f>
        <v>Äussere Beschichtungen und Bekleidungen</v>
      </c>
      <c r="K359" s="344"/>
      <c r="L359" s="344"/>
      <c r="M359" s="345"/>
      <c r="N359" s="546"/>
      <c r="O359" s="527">
        <v>30</v>
      </c>
      <c r="P359" s="726" t="str">
        <f t="shared" si="101"/>
        <v/>
      </c>
      <c r="Q359" s="708"/>
      <c r="R359" s="461"/>
      <c r="S359" s="462"/>
      <c r="T359" s="463"/>
      <c r="U359" s="743"/>
      <c r="V359" s="419" t="e">
        <f>IF(
OR(LEN(R359)&gt;0, LEN(#REF!)&gt;0, LEN(Q359)&gt;0,LEN(S359)&gt;1),
      IF(OR(LEN(M359)=0, LEN(Q359)=0),1,
          IF(OR(AND(LEN(#REF!)&gt;0, LEN(R359)&gt;0 ),LEN(R359)+LEN(#REF!)=0),0,1)
),
0)</f>
        <v>#REF!</v>
      </c>
      <c r="W359" s="419"/>
      <c r="X359" s="419"/>
      <c r="Y359" s="419" t="e">
        <f>IF(OR(LEN(AF359)&gt;0, LEN(#REF!)&gt;1),1, 0)</f>
        <v>#REF!</v>
      </c>
      <c r="Z359" s="419"/>
      <c r="AA359" s="426" t="str">
        <f t="shared" si="87"/>
        <v>P0</v>
      </c>
      <c r="AB359" s="427" t="str">
        <f t="shared" si="88"/>
        <v>Oberflächen aussen</v>
      </c>
      <c r="AC359" s="244" t="str">
        <f t="shared" si="94"/>
        <v/>
      </c>
      <c r="AD359" s="244" t="str">
        <f t="shared" si="95"/>
        <v/>
      </c>
      <c r="AE359" s="143" t="str">
        <f t="shared" si="96"/>
        <v/>
      </c>
      <c r="AF359" s="139" t="str">
        <f t="shared" si="97"/>
        <v/>
      </c>
      <c r="AG359" s="140" t="str">
        <f t="shared" si="98"/>
        <v/>
      </c>
      <c r="AH359" s="140" t="str">
        <f t="shared" si="100"/>
        <v/>
      </c>
      <c r="AI359" s="140" t="str">
        <f t="shared" si="99"/>
        <v/>
      </c>
      <c r="AJ359" s="474"/>
      <c r="AK359" s="756"/>
      <c r="AL359" s="751"/>
      <c r="AM359" s="419" t="e">
        <f t="shared" si="93"/>
        <v>#REF!</v>
      </c>
      <c r="AN359" s="419"/>
      <c r="AO359" s="419"/>
      <c r="AP359" s="419"/>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row>
    <row r="360" spans="1:88" s="221" customFormat="1" ht="41.4" hidden="1">
      <c r="A360" s="221" t="b">
        <f t="shared" si="91"/>
        <v>0</v>
      </c>
      <c r="B360" s="221" t="str">
        <f t="shared" si="89"/>
        <v/>
      </c>
      <c r="C360" s="221" t="str">
        <f>IF(ISNA(LEN(VLOOKUP(H360,B9:B468,1,FALSE)) &gt; 0),"",LEN(VLOOKUP(H360,B9:B468,1,FALSE)) &gt; 0)</f>
        <v/>
      </c>
      <c r="D360" s="221" t="str">
        <f t="shared" si="90"/>
        <v/>
      </c>
      <c r="E360" s="221" t="b">
        <f>IF(ISNA(VLOOKUP(H360,D9:D468,1,FALSE)=H360),FALSE,TRUE)</f>
        <v>0</v>
      </c>
      <c r="F360" s="221">
        <f t="shared" si="92"/>
        <v>0</v>
      </c>
      <c r="G360" s="418"/>
      <c r="H360" s="631" t="s">
        <v>360</v>
      </c>
      <c r="I360" s="618" t="str">
        <f>VLOOKUP(H360,LNG_EBKP!$S$11:$U$733,2)</f>
        <v>Abdichtung, Schutzschicht unter Terrain</v>
      </c>
      <c r="J360" s="617" t="str">
        <f>VLOOKUP(H360,LNG_EBKP!$S$11:$U$733,3)</f>
        <v>Äussere Abdichtungen gegen Wasser und Schutzschichten gegen mechanische Einwirkungen unter Terrain, einschliesslich Anschlüsse</v>
      </c>
      <c r="K360" s="344"/>
      <c r="L360" s="344"/>
      <c r="M360" s="345"/>
      <c r="N360" s="546"/>
      <c r="O360" s="525">
        <v>30</v>
      </c>
      <c r="P360" s="727" t="str">
        <f t="shared" si="101"/>
        <v/>
      </c>
      <c r="Q360" s="709"/>
      <c r="R360" s="461"/>
      <c r="S360" s="462"/>
      <c r="T360" s="463"/>
      <c r="U360" s="743"/>
      <c r="V360" s="419" t="e">
        <f>IF(
OR(LEN(R360)&gt;0, LEN(#REF!)&gt;0, LEN(Q360)&gt;0,LEN(S360)&gt;1),
      IF(OR(LEN(M360)=0, LEN(Q360)=0),1,
          IF(OR(AND(LEN(#REF!)&gt;0, LEN(R360)&gt;0 ),LEN(R360)+LEN(#REF!)=0),0,1)
),
0)</f>
        <v>#REF!</v>
      </c>
      <c r="W360" s="419"/>
      <c r="X360" s="419"/>
      <c r="Y360" s="419" t="e">
        <f>IF(OR(LEN(AF360)&gt;0, LEN(#REF!)&gt;1),1, 0)</f>
        <v>#REF!</v>
      </c>
      <c r="Z360" s="419"/>
      <c r="AA360" s="426" t="str">
        <f t="shared" si="87"/>
        <v>P0</v>
      </c>
      <c r="AB360" s="427" t="str">
        <f t="shared" si="88"/>
        <v>Abdichtung, Schutzschicht unter Terrain</v>
      </c>
      <c r="AC360" s="244" t="str">
        <f t="shared" si="94"/>
        <v/>
      </c>
      <c r="AD360" s="244" t="str">
        <f t="shared" si="95"/>
        <v/>
      </c>
      <c r="AE360" s="143" t="str">
        <f t="shared" si="96"/>
        <v/>
      </c>
      <c r="AF360" s="139" t="str">
        <f t="shared" si="97"/>
        <v/>
      </c>
      <c r="AG360" s="140" t="str">
        <f t="shared" si="98"/>
        <v/>
      </c>
      <c r="AH360" s="140" t="str">
        <f t="shared" si="100"/>
        <v/>
      </c>
      <c r="AI360" s="140" t="str">
        <f t="shared" si="99"/>
        <v/>
      </c>
      <c r="AJ360" s="474"/>
      <c r="AK360" s="756"/>
      <c r="AL360" s="751"/>
      <c r="AM360" s="419" t="e">
        <f t="shared" si="93"/>
        <v>#REF!</v>
      </c>
      <c r="AN360" s="419"/>
      <c r="AO360" s="419"/>
      <c r="AP360" s="419"/>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row>
    <row r="361" spans="1:88" s="227" customFormat="1" ht="41.4" hidden="1">
      <c r="A361" s="221" t="b">
        <f t="shared" si="91"/>
        <v>0</v>
      </c>
      <c r="B361" s="221" t="str">
        <f t="shared" si="89"/>
        <v/>
      </c>
      <c r="C361" s="227" t="str">
        <f>IF(ISNA(LEN(VLOOKUP(H361,B9:B468,1,FALSE)) &gt; 0),"",LEN(VLOOKUP(H361,B9:B468,1,FALSE)) &gt; 0)</f>
        <v/>
      </c>
      <c r="D361" s="227" t="str">
        <f t="shared" si="90"/>
        <v/>
      </c>
      <c r="E361" s="227" t="b">
        <f>IF(ISNA(VLOOKUP(H361,D9:D468,1,FALSE)=H361),FALSE,TRUE)</f>
        <v>0</v>
      </c>
      <c r="F361" s="221">
        <f t="shared" si="92"/>
        <v>0</v>
      </c>
      <c r="G361" s="418"/>
      <c r="H361" s="631" t="s">
        <v>361</v>
      </c>
      <c r="I361" s="618" t="str">
        <f>VLOOKUP(H361,LNG_EBKP!$S$11:$U$733,2)</f>
        <v>Abdichtung Kunstbauten</v>
      </c>
      <c r="J361" s="617" t="str">
        <f>VLOOKUP(H361,LNG_EBKP!$S$11:$U$733,3)</f>
        <v>Äussere Abdichtungen gegen Wasser und chemische Einwirkungen wie Brückenabdichtungen und dgl., einschliesslich Anschlüsse</v>
      </c>
      <c r="K361" s="344"/>
      <c r="L361" s="344"/>
      <c r="M361" s="345"/>
      <c r="N361" s="546"/>
      <c r="O361" s="527">
        <v>30</v>
      </c>
      <c r="P361" s="726" t="str">
        <f t="shared" si="101"/>
        <v/>
      </c>
      <c r="Q361" s="708"/>
      <c r="R361" s="461"/>
      <c r="S361" s="462"/>
      <c r="T361" s="463"/>
      <c r="U361" s="743"/>
      <c r="V361" s="419" t="e">
        <f>IF(
OR(LEN(R361)&gt;0, LEN(#REF!)&gt;0, LEN(Q361)&gt;0,LEN(S361)&gt;1),
      IF(OR(LEN(M361)=0, LEN(Q361)=0),1,
          IF(OR(AND(LEN(#REF!)&gt;0, LEN(R361)&gt;0 ),LEN(R361)+LEN(#REF!)=0),0,1)
),
0)</f>
        <v>#REF!</v>
      </c>
      <c r="W361" s="419"/>
      <c r="X361" s="419"/>
      <c r="Y361" s="419" t="e">
        <f>IF(OR(LEN(AF361)&gt;0, LEN(#REF!)&gt;1),1, 0)</f>
        <v>#REF!</v>
      </c>
      <c r="Z361" s="419"/>
      <c r="AA361" s="426" t="str">
        <f t="shared" si="87"/>
        <v>P0</v>
      </c>
      <c r="AB361" s="427" t="str">
        <f t="shared" si="88"/>
        <v>Abdichtung Kunstbauten</v>
      </c>
      <c r="AC361" s="244" t="str">
        <f t="shared" si="94"/>
        <v/>
      </c>
      <c r="AD361" s="244" t="str">
        <f t="shared" si="95"/>
        <v/>
      </c>
      <c r="AE361" s="143" t="str">
        <f t="shared" si="96"/>
        <v/>
      </c>
      <c r="AF361" s="139" t="str">
        <f t="shared" si="97"/>
        <v/>
      </c>
      <c r="AG361" s="140" t="str">
        <f t="shared" si="98"/>
        <v/>
      </c>
      <c r="AH361" s="140" t="str">
        <f t="shared" si="100"/>
        <v/>
      </c>
      <c r="AI361" s="140" t="str">
        <f t="shared" si="99"/>
        <v/>
      </c>
      <c r="AJ361" s="474"/>
      <c r="AK361" s="756"/>
      <c r="AL361" s="751"/>
      <c r="AM361" s="419" t="e">
        <f t="shared" si="93"/>
        <v>#REF!</v>
      </c>
      <c r="AN361" s="419"/>
      <c r="AO361" s="419"/>
      <c r="AP361" s="419"/>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row>
    <row r="362" spans="1:88" s="227" customFormat="1" ht="55.2" hidden="1">
      <c r="A362" s="221" t="b">
        <f t="shared" si="91"/>
        <v>0</v>
      </c>
      <c r="B362" s="221" t="str">
        <f t="shared" si="89"/>
        <v/>
      </c>
      <c r="C362" s="227" t="str">
        <f>IF(ISNA(LEN(VLOOKUP(H362,B9:B468,1,FALSE)) &gt; 0),"",LEN(VLOOKUP(H362,B9:B468,1,FALSE)) &gt; 0)</f>
        <v/>
      </c>
      <c r="D362" s="227" t="str">
        <f t="shared" si="90"/>
        <v/>
      </c>
      <c r="E362" s="227" t="b">
        <f>IF(ISNA(VLOOKUP(H362,D9:D468,1,FALSE)=H362),FALSE,TRUE)</f>
        <v>0</v>
      </c>
      <c r="F362" s="221">
        <f t="shared" si="92"/>
        <v>0</v>
      </c>
      <c r="G362" s="418"/>
      <c r="H362" s="631" t="s">
        <v>362</v>
      </c>
      <c r="I362" s="618" t="str">
        <f>VLOOKUP(H362,LNG_EBKP!$S$11:$U$733,2)</f>
        <v>Äussere Beschichtung</v>
      </c>
      <c r="J362" s="617" t="str">
        <f>VLOOKUP(H362,LNG_EBKP!$S$11:$U$733,3)</f>
        <v>Äussere Beschichtungen wie Putze, Anstriche, multifunktionaler und Hochleistungs-Oberflächenschutz, Grafittischutz, Hydrophobierung und dgl.</v>
      </c>
      <c r="K362" s="344"/>
      <c r="L362" s="344"/>
      <c r="M362" s="345"/>
      <c r="N362" s="546"/>
      <c r="O362" s="527">
        <v>30</v>
      </c>
      <c r="P362" s="726" t="str">
        <f t="shared" si="101"/>
        <v/>
      </c>
      <c r="Q362" s="708"/>
      <c r="R362" s="461"/>
      <c r="S362" s="462"/>
      <c r="T362" s="463"/>
      <c r="U362" s="743"/>
      <c r="V362" s="419" t="e">
        <f>IF(
OR(LEN(R362)&gt;0, LEN(#REF!)&gt;0, LEN(Q362)&gt;0,LEN(S362)&gt;1),
      IF(OR(LEN(M362)=0, LEN(Q362)=0),1,
          IF(OR(AND(LEN(#REF!)&gt;0, LEN(R362)&gt;0 ),LEN(R362)+LEN(#REF!)=0),0,1)
),
0)</f>
        <v>#REF!</v>
      </c>
      <c r="W362" s="419"/>
      <c r="X362" s="419"/>
      <c r="Y362" s="419" t="e">
        <f>IF(OR(LEN(AF362)&gt;0, LEN(#REF!)&gt;1),1, 0)</f>
        <v>#REF!</v>
      </c>
      <c r="Z362" s="419"/>
      <c r="AA362" s="426" t="str">
        <f t="shared" si="87"/>
        <v>P0</v>
      </c>
      <c r="AB362" s="427" t="str">
        <f t="shared" si="88"/>
        <v>Äussere Beschichtung</v>
      </c>
      <c r="AC362" s="244" t="str">
        <f t="shared" si="94"/>
        <v/>
      </c>
      <c r="AD362" s="244" t="str">
        <f t="shared" si="95"/>
        <v/>
      </c>
      <c r="AE362" s="143" t="str">
        <f t="shared" si="96"/>
        <v/>
      </c>
      <c r="AF362" s="139" t="str">
        <f t="shared" si="97"/>
        <v/>
      </c>
      <c r="AG362" s="140" t="str">
        <f t="shared" si="98"/>
        <v/>
      </c>
      <c r="AH362" s="140" t="str">
        <f t="shared" si="100"/>
        <v/>
      </c>
      <c r="AI362" s="140" t="str">
        <f t="shared" si="99"/>
        <v/>
      </c>
      <c r="AJ362" s="474"/>
      <c r="AK362" s="756"/>
      <c r="AL362" s="751"/>
      <c r="AM362" s="419" t="e">
        <f t="shared" si="93"/>
        <v>#REF!</v>
      </c>
      <c r="AN362" s="419"/>
      <c r="AO362" s="419"/>
      <c r="AP362" s="419"/>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row>
    <row r="363" spans="1:88" s="221" customFormat="1" ht="41.4" hidden="1">
      <c r="A363" s="221" t="b">
        <f t="shared" si="91"/>
        <v>0</v>
      </c>
      <c r="B363" s="221" t="str">
        <f t="shared" si="89"/>
        <v/>
      </c>
      <c r="C363" s="221" t="str">
        <f>IF(ISNA(LEN(VLOOKUP(H363,B9:B468,1,FALSE)) &gt; 0),"",LEN(VLOOKUP(H363,B9:B468,1,FALSE)) &gt; 0)</f>
        <v/>
      </c>
      <c r="D363" s="221" t="str">
        <f t="shared" si="90"/>
        <v/>
      </c>
      <c r="E363" s="221" t="b">
        <f>IF(ISNA(VLOOKUP(H363,D9:D468,1,FALSE)=H363),FALSE,TRUE)</f>
        <v>0</v>
      </c>
      <c r="F363" s="221">
        <f t="shared" si="92"/>
        <v>0</v>
      </c>
      <c r="G363" s="418"/>
      <c r="H363" s="631" t="s">
        <v>363</v>
      </c>
      <c r="I363" s="618" t="str">
        <f>VLOOKUP(H363,LNG_EBKP!$S$11:$U$733,2)</f>
        <v>Aussenwärmedämmung</v>
      </c>
      <c r="J363" s="617" t="str">
        <f>VLOOKUP(H363,LNG_EBKP!$S$11:$U$733,3)</f>
        <v>Aussenwärmedämmungen mit Gewebeeinlage, Grund- und Deckputz, einschliesslich Befestigung, Kanten, Leibungen und Abschlüsse</v>
      </c>
      <c r="K363" s="344"/>
      <c r="L363" s="344"/>
      <c r="M363" s="345"/>
      <c r="N363" s="546"/>
      <c r="O363" s="525">
        <v>30</v>
      </c>
      <c r="P363" s="727" t="str">
        <f t="shared" si="101"/>
        <v/>
      </c>
      <c r="Q363" s="709"/>
      <c r="R363" s="461"/>
      <c r="S363" s="462"/>
      <c r="T363" s="463"/>
      <c r="U363" s="743"/>
      <c r="V363" s="419" t="e">
        <f>IF(
OR(LEN(R363)&gt;0, LEN(#REF!)&gt;0, LEN(Q363)&gt;0,LEN(S363)&gt;1),
      IF(OR(LEN(M363)=0, LEN(Q363)=0),1,
          IF(OR(AND(LEN(#REF!)&gt;0, LEN(R363)&gt;0 ),LEN(R363)+LEN(#REF!)=0),0,1)
),
0)</f>
        <v>#REF!</v>
      </c>
      <c r="W363" s="419"/>
      <c r="X363" s="419"/>
      <c r="Y363" s="419" t="e">
        <f>IF(OR(LEN(AF363)&gt;0, LEN(#REF!)&gt;1),1, 0)</f>
        <v>#REF!</v>
      </c>
      <c r="Z363" s="419"/>
      <c r="AA363" s="426" t="str">
        <f t="shared" si="87"/>
        <v>P0</v>
      </c>
      <c r="AB363" s="427" t="str">
        <f t="shared" si="88"/>
        <v>Aussenwärmedämmung</v>
      </c>
      <c r="AC363" s="244" t="str">
        <f t="shared" si="94"/>
        <v/>
      </c>
      <c r="AD363" s="244" t="str">
        <f t="shared" si="95"/>
        <v/>
      </c>
      <c r="AE363" s="143" t="str">
        <f t="shared" si="96"/>
        <v/>
      </c>
      <c r="AF363" s="139" t="str">
        <f t="shared" si="97"/>
        <v/>
      </c>
      <c r="AG363" s="140" t="str">
        <f t="shared" si="98"/>
        <v/>
      </c>
      <c r="AH363" s="140" t="str">
        <f t="shared" si="100"/>
        <v/>
      </c>
      <c r="AI363" s="140" t="str">
        <f t="shared" si="99"/>
        <v/>
      </c>
      <c r="AJ363" s="474"/>
      <c r="AK363" s="756"/>
      <c r="AL363" s="751"/>
      <c r="AM363" s="419" t="e">
        <f t="shared" si="93"/>
        <v>#REF!</v>
      </c>
      <c r="AN363" s="419"/>
      <c r="AO363" s="419"/>
      <c r="AP363" s="419"/>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row>
    <row r="364" spans="1:88" s="227" customFormat="1" ht="55.2" hidden="1">
      <c r="A364" s="221" t="b">
        <f t="shared" si="91"/>
        <v>0</v>
      </c>
      <c r="B364" s="221" t="str">
        <f t="shared" si="89"/>
        <v/>
      </c>
      <c r="C364" s="227" t="str">
        <f>IF(ISNA(LEN(VLOOKUP(H364,B9:B468,1,FALSE)) &gt; 0),"",LEN(VLOOKUP(H364,B9:B468,1,FALSE)) &gt; 0)</f>
        <v/>
      </c>
      <c r="D364" s="227" t="str">
        <f t="shared" si="90"/>
        <v/>
      </c>
      <c r="E364" s="227" t="b">
        <f>IF(ISNA(VLOOKUP(H364,D9:D468,1,FALSE)=H364),FALSE,TRUE)</f>
        <v>0</v>
      </c>
      <c r="F364" s="221">
        <f t="shared" si="92"/>
        <v>0</v>
      </c>
      <c r="G364" s="418"/>
      <c r="H364" s="631" t="s">
        <v>364</v>
      </c>
      <c r="I364" s="618" t="str">
        <f>VLOOKUP(H364,LNG_EBKP!$S$11:$U$733,2)</f>
        <v>Fassadenbekleidung, Fassadensystem</v>
      </c>
      <c r="J364" s="617" t="str">
        <f>VLOOKUP(H364,LNG_EBKP!$S$11:$U$733,3)</f>
        <v>Hinterlüftete Fassadenbekleidungen und Fassadensysteme, einschliesslich Wärmedämmung, Unterkonstruktion und Untersichten</v>
      </c>
      <c r="K364" s="344"/>
      <c r="L364" s="344"/>
      <c r="M364" s="345"/>
      <c r="N364" s="546"/>
      <c r="O364" s="527">
        <v>30</v>
      </c>
      <c r="P364" s="726" t="str">
        <f t="shared" si="101"/>
        <v/>
      </c>
      <c r="Q364" s="708"/>
      <c r="R364" s="461"/>
      <c r="S364" s="462"/>
      <c r="T364" s="463"/>
      <c r="U364" s="743"/>
      <c r="V364" s="419" t="e">
        <f>IF(
OR(LEN(R364)&gt;0, LEN(#REF!)&gt;0, LEN(Q364)&gt;0,LEN(S364)&gt;1),
      IF(OR(LEN(M364)=0, LEN(Q364)=0),1,
          IF(OR(AND(LEN(#REF!)&gt;0, LEN(R364)&gt;0 ),LEN(R364)+LEN(#REF!)=0),0,1)
),
0)</f>
        <v>#REF!</v>
      </c>
      <c r="W364" s="419"/>
      <c r="X364" s="419"/>
      <c r="Y364" s="419" t="e">
        <f>IF(OR(LEN(AF364)&gt;0, LEN(#REF!)&gt;1),1, 0)</f>
        <v>#REF!</v>
      </c>
      <c r="Z364" s="419"/>
      <c r="AA364" s="426" t="str">
        <f t="shared" si="87"/>
        <v>P0</v>
      </c>
      <c r="AB364" s="427" t="str">
        <f t="shared" si="88"/>
        <v>Fassadenbekleidung, Fassadensystem</v>
      </c>
      <c r="AC364" s="244" t="str">
        <f t="shared" si="94"/>
        <v/>
      </c>
      <c r="AD364" s="244" t="str">
        <f t="shared" si="95"/>
        <v/>
      </c>
      <c r="AE364" s="143" t="str">
        <f t="shared" si="96"/>
        <v/>
      </c>
      <c r="AF364" s="139" t="str">
        <f t="shared" si="97"/>
        <v/>
      </c>
      <c r="AG364" s="140" t="str">
        <f t="shared" si="98"/>
        <v/>
      </c>
      <c r="AH364" s="140" t="str">
        <f t="shared" si="100"/>
        <v/>
      </c>
      <c r="AI364" s="140" t="str">
        <f t="shared" si="99"/>
        <v/>
      </c>
      <c r="AJ364" s="474"/>
      <c r="AK364" s="756"/>
      <c r="AL364" s="751"/>
      <c r="AM364" s="419" t="e">
        <f t="shared" si="93"/>
        <v>#REF!</v>
      </c>
      <c r="AN364" s="419"/>
      <c r="AO364" s="419"/>
      <c r="AP364" s="419"/>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row>
    <row r="365" spans="1:88" s="227" customFormat="1" ht="69" hidden="1">
      <c r="A365" s="221" t="b">
        <f t="shared" si="91"/>
        <v>0</v>
      </c>
      <c r="B365" s="221" t="str">
        <f t="shared" si="89"/>
        <v/>
      </c>
      <c r="C365" s="227" t="str">
        <f>IF(ISNA(LEN(VLOOKUP(H365,B9:B468,1,FALSE)) &gt; 0),"",LEN(VLOOKUP(H365,B9:B468,1,FALSE)) &gt; 0)</f>
        <v/>
      </c>
      <c r="D365" s="227" t="str">
        <f t="shared" si="90"/>
        <v/>
      </c>
      <c r="E365" s="227" t="b">
        <f>IF(ISNA(VLOOKUP(H365,D9:D468,1,FALSE)=H365),FALSE,TRUE)</f>
        <v>0</v>
      </c>
      <c r="F365" s="221">
        <f t="shared" si="92"/>
        <v>0</v>
      </c>
      <c r="G365" s="418"/>
      <c r="H365" s="631" t="s">
        <v>365</v>
      </c>
      <c r="I365" s="618" t="str">
        <f>VLOOKUP(H365,LNG_EBKP!$S$11:$U$733,2)</f>
        <v>Dachhaut</v>
      </c>
      <c r="J365" s="617" t="str">
        <f>VLOOKUP(H365,LNG_EBKP!$S$11:$U$733,3)</f>
        <v>Dampfbremse, Wärmedämmung, Abdichtung, Beschwerungsschicht, An- und Abschlüsse aus Blech, Dachbegrünungen sowie integrierte Systeme zur Energieerzeugung, Absturzsicherungen und Blitzschutz</v>
      </c>
      <c r="K365" s="344"/>
      <c r="L365" s="344"/>
      <c r="M365" s="345"/>
      <c r="N365" s="546"/>
      <c r="O365" s="527">
        <v>30</v>
      </c>
      <c r="P365" s="726" t="str">
        <f t="shared" si="101"/>
        <v/>
      </c>
      <c r="Q365" s="708"/>
      <c r="R365" s="461"/>
      <c r="S365" s="462"/>
      <c r="T365" s="463"/>
      <c r="U365" s="743"/>
      <c r="V365" s="419" t="e">
        <f>IF(
OR(LEN(R365)&gt;0, LEN(#REF!)&gt;0, LEN(Q365)&gt;0,LEN(S365)&gt;1),
      IF(OR(LEN(M365)=0, LEN(Q365)=0),1,
          IF(OR(AND(LEN(#REF!)&gt;0, LEN(R365)&gt;0 ),LEN(R365)+LEN(#REF!)=0),0,1)
),
0)</f>
        <v>#REF!</v>
      </c>
      <c r="W365" s="419"/>
      <c r="X365" s="419"/>
      <c r="Y365" s="419" t="e">
        <f>IF(OR(LEN(AF365)&gt;0, LEN(#REF!)&gt;1),1, 0)</f>
        <v>#REF!</v>
      </c>
      <c r="Z365" s="419"/>
      <c r="AA365" s="426" t="str">
        <f t="shared" si="87"/>
        <v>P0</v>
      </c>
      <c r="AB365" s="427" t="str">
        <f t="shared" si="88"/>
        <v>Dachhaut</v>
      </c>
      <c r="AC365" s="244" t="str">
        <f t="shared" si="94"/>
        <v/>
      </c>
      <c r="AD365" s="244" t="str">
        <f t="shared" si="95"/>
        <v/>
      </c>
      <c r="AE365" s="143" t="str">
        <f t="shared" si="96"/>
        <v/>
      </c>
      <c r="AF365" s="139" t="str">
        <f t="shared" si="97"/>
        <v/>
      </c>
      <c r="AG365" s="140" t="str">
        <f t="shared" si="98"/>
        <v/>
      </c>
      <c r="AH365" s="140" t="str">
        <f t="shared" si="100"/>
        <v/>
      </c>
      <c r="AI365" s="140" t="str">
        <f t="shared" si="99"/>
        <v/>
      </c>
      <c r="AJ365" s="474"/>
      <c r="AK365" s="756"/>
      <c r="AL365" s="751"/>
      <c r="AM365" s="419" t="e">
        <f t="shared" si="93"/>
        <v>#REF!</v>
      </c>
      <c r="AN365" s="419"/>
      <c r="AO365" s="419"/>
      <c r="AP365" s="419"/>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row>
    <row r="366" spans="1:88" s="221" customFormat="1" ht="27.6" hidden="1">
      <c r="A366" s="221" t="b">
        <f t="shared" si="91"/>
        <v>0</v>
      </c>
      <c r="B366" s="221" t="str">
        <f t="shared" si="89"/>
        <v/>
      </c>
      <c r="C366" s="221" t="str">
        <f>IF(ISNA(LEN(VLOOKUP(H366,B9:B468,1,FALSE)) &gt; 0),"",LEN(VLOOKUP(H366,B9:B468,1,FALSE)) &gt; 0)</f>
        <v/>
      </c>
      <c r="D366" s="221" t="str">
        <f t="shared" si="90"/>
        <v/>
      </c>
      <c r="E366" s="221" t="b">
        <f>IF(ISNA(VLOOKUP(H366,D9:D468,1,FALSE)=H366),FALSE,TRUE)</f>
        <v>0</v>
      </c>
      <c r="F366" s="221">
        <f t="shared" si="92"/>
        <v>0</v>
      </c>
      <c r="G366" s="418"/>
      <c r="H366" s="631" t="s">
        <v>366</v>
      </c>
      <c r="I366" s="618" t="str">
        <f>VLOOKUP(H366,LNG_EBKP!$S$11:$U$733,2)</f>
        <v>Lärmschutzbekleidung aussen</v>
      </c>
      <c r="J366" s="617" t="str">
        <f>VLOOKUP(H366,LNG_EBKP!$S$11:$U$733,3)</f>
        <v>Lärmschutzbekleidungen und Lärmschutzsysteme, einschliesslich Befestigungsmittel</v>
      </c>
      <c r="K366" s="344"/>
      <c r="L366" s="344"/>
      <c r="M366" s="345"/>
      <c r="N366" s="546"/>
      <c r="O366" s="526">
        <v>30</v>
      </c>
      <c r="P366" s="727" t="str">
        <f t="shared" si="101"/>
        <v/>
      </c>
      <c r="Q366" s="709"/>
      <c r="R366" s="461"/>
      <c r="S366" s="462"/>
      <c r="T366" s="463"/>
      <c r="U366" s="743"/>
      <c r="V366" s="419" t="e">
        <f>IF(
OR(LEN(R366)&gt;0, LEN(#REF!)&gt;0, LEN(Q366)&gt;0,LEN(S366)&gt;1),
      IF(OR(LEN(M366)=0, LEN(Q366)=0),1,
          IF(OR(AND(LEN(#REF!)&gt;0, LEN(R366)&gt;0 ),LEN(R366)+LEN(#REF!)=0),0,1)
),
0)</f>
        <v>#REF!</v>
      </c>
      <c r="W366" s="419"/>
      <c r="X366" s="419"/>
      <c r="Y366" s="419" t="e">
        <f>IF(OR(LEN(AF366)&gt;0, LEN(#REF!)&gt;1),1, 0)</f>
        <v>#REF!</v>
      </c>
      <c r="Z366" s="419"/>
      <c r="AA366" s="426" t="str">
        <f t="shared" si="87"/>
        <v>P0</v>
      </c>
      <c r="AB366" s="427" t="str">
        <f t="shared" si="88"/>
        <v>Lärmschutzbekleidung aussen</v>
      </c>
      <c r="AC366" s="244" t="str">
        <f t="shared" si="94"/>
        <v/>
      </c>
      <c r="AD366" s="244" t="str">
        <f t="shared" si="95"/>
        <v/>
      </c>
      <c r="AE366" s="143" t="str">
        <f t="shared" si="96"/>
        <v/>
      </c>
      <c r="AF366" s="139" t="str">
        <f t="shared" si="97"/>
        <v/>
      </c>
      <c r="AG366" s="140" t="str">
        <f t="shared" si="98"/>
        <v/>
      </c>
      <c r="AH366" s="140" t="str">
        <f t="shared" si="100"/>
        <v/>
      </c>
      <c r="AI366" s="140" t="str">
        <f t="shared" si="99"/>
        <v/>
      </c>
      <c r="AJ366" s="474"/>
      <c r="AK366" s="756"/>
      <c r="AL366" s="751"/>
      <c r="AM366" s="419" t="e">
        <f t="shared" si="93"/>
        <v>#REF!</v>
      </c>
      <c r="AN366" s="419"/>
      <c r="AO366" s="419"/>
      <c r="AP366" s="419"/>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row>
    <row r="367" spans="1:88" s="3" customFormat="1" ht="27.6" hidden="1">
      <c r="A367" s="6" t="b">
        <f t="shared" si="91"/>
        <v>0</v>
      </c>
      <c r="B367" s="6" t="str">
        <f t="shared" si="89"/>
        <v/>
      </c>
      <c r="C367" s="3" t="str">
        <f>IF(ISNA(LEN(VLOOKUP(H367,B9:B468,1,FALSE)) &gt; 0),"",LEN(VLOOKUP(H367,B9:B468,1,FALSE)) &gt; 0)</f>
        <v/>
      </c>
      <c r="D367" s="3" t="str">
        <f t="shared" si="90"/>
        <v/>
      </c>
      <c r="E367" s="3" t="b">
        <f>IF(ISNA(VLOOKUP(H367,D9:D468,1,FALSE)=H367),FALSE,TRUE)</f>
        <v>0</v>
      </c>
      <c r="F367" s="6">
        <f t="shared" si="92"/>
        <v>0</v>
      </c>
      <c r="G367" s="418"/>
      <c r="H367" s="634" t="s">
        <v>367</v>
      </c>
      <c r="I367" s="614" t="str">
        <f>VLOOKUP(H367,LNG_EBKP!$S$11:$U$733,2)</f>
        <v>Leitungsbau</v>
      </c>
      <c r="J367" s="615" t="str">
        <f>VLOOKUP(H367,LNG_EBKP!$S$11:$U$733,3)</f>
        <v>Leitungsbau, einschliesslich Schächte und Spezialbauwerke</v>
      </c>
      <c r="K367" s="489"/>
      <c r="L367" s="489"/>
      <c r="M367" s="490"/>
      <c r="N367" s="552"/>
      <c r="O367" s="498"/>
      <c r="P367" s="725" t="str">
        <f t="shared" si="101"/>
        <v/>
      </c>
      <c r="Q367" s="713"/>
      <c r="R367" s="499"/>
      <c r="S367" s="500"/>
      <c r="T367" s="500"/>
      <c r="U367" s="747"/>
      <c r="V367" s="419" t="e">
        <f>IF(
OR(LEN(R367)&gt;0, LEN(#REF!)&gt;0, LEN(Q367)&gt;0,LEN(S367)&gt;1),
      IF(OR(LEN(M367)=0, LEN(Q367)=0),1,
          IF(OR(AND(LEN(#REF!)&gt;0, LEN(R367)&gt;0 ),LEN(R367)+LEN(#REF!)=0),0,1)
),
0)</f>
        <v>#REF!</v>
      </c>
      <c r="W367" s="419"/>
      <c r="X367" s="419"/>
      <c r="Y367" s="419" t="e">
        <f>IF(OR(LEN(AF367)&gt;0, LEN(#REF!)&gt;1),1, 0)</f>
        <v>#REF!</v>
      </c>
      <c r="Z367" s="419"/>
      <c r="AA367" s="426" t="str">
        <f t="shared" si="87"/>
        <v>Q</v>
      </c>
      <c r="AB367" s="427" t="str">
        <f t="shared" si="88"/>
        <v>Leitungsbau</v>
      </c>
      <c r="AC367" s="244" t="str">
        <f t="shared" si="94"/>
        <v/>
      </c>
      <c r="AD367" s="244" t="str">
        <f t="shared" si="95"/>
        <v/>
      </c>
      <c r="AE367" s="143" t="str">
        <f t="shared" si="96"/>
        <v/>
      </c>
      <c r="AF367" s="139" t="str">
        <f t="shared" si="97"/>
        <v/>
      </c>
      <c r="AG367" s="140" t="str">
        <f t="shared" si="98"/>
        <v/>
      </c>
      <c r="AH367" s="140" t="str">
        <f t="shared" si="100"/>
        <v/>
      </c>
      <c r="AI367" s="140" t="str">
        <f t="shared" si="99"/>
        <v/>
      </c>
      <c r="AJ367" s="505"/>
      <c r="AK367" s="757"/>
      <c r="AL367" s="754"/>
      <c r="AM367" s="419" t="e">
        <f t="shared" si="93"/>
        <v>#REF!</v>
      </c>
      <c r="AN367" s="419"/>
      <c r="AO367" s="419"/>
      <c r="AP367" s="419"/>
    </row>
    <row r="368" spans="1:88" s="227" customFormat="1" ht="41.4" hidden="1">
      <c r="A368" s="221" t="b">
        <f t="shared" si="91"/>
        <v>0</v>
      </c>
      <c r="B368" s="221" t="str">
        <f t="shared" si="89"/>
        <v/>
      </c>
      <c r="C368" s="227" t="str">
        <f>IF(ISNA(LEN(VLOOKUP(H368,B9:B468,1,FALSE)) &gt; 0),"",LEN(VLOOKUP(H368,B9:B468,1,FALSE)) &gt; 0)</f>
        <v/>
      </c>
      <c r="D368" s="227" t="str">
        <f t="shared" si="90"/>
        <v/>
      </c>
      <c r="E368" s="227" t="b">
        <f>IF(ISNA(VLOOKUP(H368,D9:D468,1,FALSE)=H368),FALSE,TRUE)</f>
        <v>0</v>
      </c>
      <c r="F368" s="221">
        <f t="shared" si="92"/>
        <v>0</v>
      </c>
      <c r="G368" s="418"/>
      <c r="H368" s="632" t="s">
        <v>368</v>
      </c>
      <c r="I368" s="616" t="str">
        <f>VLOOKUP(H368,LNG_EBKP!$S$11:$U$733,2)</f>
        <v>Entwässerung Kanalisation</v>
      </c>
      <c r="J368" s="617" t="str">
        <f>VLOOKUP(H368,LNG_EBKP!$S$11:$U$733,3)</f>
        <v>Geschlossene und offene Entwässerungs- und Kanalisationsleitungen, einschliesslich Einläufe und Zugangsbauwerke</v>
      </c>
      <c r="K368" s="344"/>
      <c r="L368" s="344"/>
      <c r="M368" s="345"/>
      <c r="N368" s="546"/>
      <c r="O368" s="527">
        <v>45</v>
      </c>
      <c r="P368" s="726" t="str">
        <f t="shared" si="101"/>
        <v/>
      </c>
      <c r="Q368" s="708"/>
      <c r="R368" s="461"/>
      <c r="S368" s="462"/>
      <c r="T368" s="463"/>
      <c r="U368" s="743"/>
      <c r="V368" s="419" t="e">
        <f>IF(
OR(LEN(R368)&gt;0, LEN(#REF!)&gt;0, LEN(Q368)&gt;0,LEN(S368)&gt;1),
      IF(OR(LEN(M368)=0, LEN(Q368)=0),1,
          IF(OR(AND(LEN(#REF!)&gt;0, LEN(R368)&gt;0 ),LEN(R368)+LEN(#REF!)=0),0,1)
),
0)</f>
        <v>#REF!</v>
      </c>
      <c r="W368" s="419"/>
      <c r="X368" s="419"/>
      <c r="Y368" s="419" t="e">
        <f>IF(OR(LEN(AF368)&gt;0, LEN(#REF!)&gt;1),1, 0)</f>
        <v>#REF!</v>
      </c>
      <c r="Z368" s="419"/>
      <c r="AA368" s="426" t="str">
        <f t="shared" si="87"/>
        <v>Q0</v>
      </c>
      <c r="AB368" s="427" t="str">
        <f t="shared" si="88"/>
        <v>Entwässerung Kanalisation</v>
      </c>
      <c r="AC368" s="244" t="str">
        <f t="shared" si="94"/>
        <v/>
      </c>
      <c r="AD368" s="244" t="str">
        <f t="shared" si="95"/>
        <v/>
      </c>
      <c r="AE368" s="143" t="str">
        <f t="shared" si="96"/>
        <v/>
      </c>
      <c r="AF368" s="139" t="str">
        <f t="shared" si="97"/>
        <v/>
      </c>
      <c r="AG368" s="140" t="str">
        <f t="shared" si="98"/>
        <v/>
      </c>
      <c r="AH368" s="140" t="str">
        <f t="shared" si="100"/>
        <v/>
      </c>
      <c r="AI368" s="140" t="str">
        <f t="shared" si="99"/>
        <v/>
      </c>
      <c r="AJ368" s="474"/>
      <c r="AK368" s="756"/>
      <c r="AL368" s="751"/>
      <c r="AM368" s="419" t="e">
        <f t="shared" si="93"/>
        <v>#REF!</v>
      </c>
      <c r="AN368" s="419"/>
      <c r="AO368" s="419"/>
      <c r="AP368" s="419"/>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row>
    <row r="369" spans="1:88" s="227" customFormat="1" ht="27.6" hidden="1">
      <c r="A369" s="221" t="b">
        <f t="shared" si="91"/>
        <v>0</v>
      </c>
      <c r="B369" s="221" t="str">
        <f t="shared" si="89"/>
        <v/>
      </c>
      <c r="C369" s="227" t="str">
        <f>IF(ISNA(LEN(VLOOKUP(H369,B9:B468,1,FALSE)) &gt; 0),"",LEN(VLOOKUP(H369,B9:B468,1,FALSE)) &gt; 0)</f>
        <v/>
      </c>
      <c r="D369" s="227" t="str">
        <f t="shared" si="90"/>
        <v/>
      </c>
      <c r="E369" s="227" t="b">
        <f>IF(ISNA(VLOOKUP(H369,D9:D468,1,FALSE)=H369),FALSE,TRUE)</f>
        <v>0</v>
      </c>
      <c r="F369" s="221">
        <f t="shared" si="92"/>
        <v>0</v>
      </c>
      <c r="G369" s="418"/>
      <c r="H369" s="631" t="s">
        <v>369</v>
      </c>
      <c r="I369" s="618" t="str">
        <f>VLOOKUP(H369,LNG_EBKP!$S$11:$U$733,2)</f>
        <v>Entwässerungsrinne</v>
      </c>
      <c r="J369" s="617" t="str">
        <f>VLOOKUP(H369,LNG_EBKP!$S$11:$U$733,3)</f>
        <v>Entwässerungsrinnen mit Rostabdeckung und Schlitzrinnen</v>
      </c>
      <c r="K369" s="344"/>
      <c r="L369" s="344"/>
      <c r="M369" s="345"/>
      <c r="N369" s="546"/>
      <c r="O369" s="527">
        <v>45</v>
      </c>
      <c r="P369" s="726" t="str">
        <f t="shared" si="101"/>
        <v/>
      </c>
      <c r="Q369" s="708"/>
      <c r="R369" s="461"/>
      <c r="S369" s="462"/>
      <c r="T369" s="463"/>
      <c r="U369" s="743"/>
      <c r="V369" s="419" t="e">
        <f>IF(
OR(LEN(R369)&gt;0, LEN(#REF!)&gt;0, LEN(Q369)&gt;0,LEN(S369)&gt;1),
      IF(OR(LEN(M369)=0, LEN(Q369)=0),1,
          IF(OR(AND(LEN(#REF!)&gt;0, LEN(R369)&gt;0 ),LEN(R369)+LEN(#REF!)=0),0,1)
),
0)</f>
        <v>#REF!</v>
      </c>
      <c r="W369" s="419"/>
      <c r="X369" s="419"/>
      <c r="Y369" s="419" t="e">
        <f>IF(OR(LEN(AF369)&gt;0, LEN(#REF!)&gt;1),1, 0)</f>
        <v>#REF!</v>
      </c>
      <c r="Z369" s="419"/>
      <c r="AA369" s="426" t="str">
        <f t="shared" si="87"/>
        <v>Q0</v>
      </c>
      <c r="AB369" s="427" t="str">
        <f t="shared" si="88"/>
        <v>Entwässerungsrinne</v>
      </c>
      <c r="AC369" s="244" t="str">
        <f t="shared" si="94"/>
        <v/>
      </c>
      <c r="AD369" s="244" t="str">
        <f t="shared" si="95"/>
        <v/>
      </c>
      <c r="AE369" s="143" t="str">
        <f t="shared" si="96"/>
        <v/>
      </c>
      <c r="AF369" s="139" t="str">
        <f t="shared" si="97"/>
        <v/>
      </c>
      <c r="AG369" s="140" t="str">
        <f t="shared" si="98"/>
        <v/>
      </c>
      <c r="AH369" s="140" t="str">
        <f t="shared" si="100"/>
        <v/>
      </c>
      <c r="AI369" s="140" t="str">
        <f t="shared" si="99"/>
        <v/>
      </c>
      <c r="AJ369" s="474"/>
      <c r="AK369" s="756"/>
      <c r="AL369" s="751"/>
      <c r="AM369" s="419" t="e">
        <f t="shared" si="93"/>
        <v>#REF!</v>
      </c>
      <c r="AN369" s="419"/>
      <c r="AO369" s="419"/>
      <c r="AP369" s="419"/>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row>
    <row r="370" spans="1:88" s="227" customFormat="1" ht="27.6" hidden="1">
      <c r="A370" s="221" t="b">
        <f t="shared" si="91"/>
        <v>0</v>
      </c>
      <c r="B370" s="221" t="str">
        <f t="shared" si="89"/>
        <v/>
      </c>
      <c r="C370" s="227" t="str">
        <f>IF(ISNA(LEN(VLOOKUP(H370,B9:B468,1,FALSE)) &gt; 0),"",LEN(VLOOKUP(H370,B9:B468,1,FALSE)) &gt; 0)</f>
        <v/>
      </c>
      <c r="D370" s="227" t="str">
        <f t="shared" si="90"/>
        <v/>
      </c>
      <c r="E370" s="227" t="b">
        <f>IF(ISNA(VLOOKUP(H370,D9:D468,1,FALSE)=H370),FALSE,TRUE)</f>
        <v>0</v>
      </c>
      <c r="F370" s="221">
        <f t="shared" si="92"/>
        <v>0</v>
      </c>
      <c r="G370" s="418"/>
      <c r="H370" s="631" t="s">
        <v>370</v>
      </c>
      <c r="I370" s="618" t="str">
        <f>VLOOKUP(H370,LNG_EBKP!$S$11:$U$733,2)</f>
        <v>Entwässerungs-, Kanalisationsleitung</v>
      </c>
      <c r="J370" s="617" t="str">
        <f>VLOOKUP(H370,LNG_EBKP!$S$11:$U$733,3)</f>
        <v>Entwässerungs- und Kanalisationsleitungen, einschliesslich Formstücke, Anschlüsse und Schnitte</v>
      </c>
      <c r="K370" s="344"/>
      <c r="L370" s="344"/>
      <c r="M370" s="345"/>
      <c r="N370" s="546"/>
      <c r="O370" s="527">
        <v>45</v>
      </c>
      <c r="P370" s="726" t="str">
        <f t="shared" si="101"/>
        <v/>
      </c>
      <c r="Q370" s="708"/>
      <c r="R370" s="461"/>
      <c r="S370" s="462"/>
      <c r="T370" s="463"/>
      <c r="U370" s="743"/>
      <c r="V370" s="419" t="e">
        <f>IF(
OR(LEN(R370)&gt;0, LEN(#REF!)&gt;0, LEN(Q370)&gt;0,LEN(S370)&gt;1),
      IF(OR(LEN(M370)=0, LEN(Q370)=0),1,
          IF(OR(AND(LEN(#REF!)&gt;0, LEN(R370)&gt;0 ),LEN(R370)+LEN(#REF!)=0),0,1)
),
0)</f>
        <v>#REF!</v>
      </c>
      <c r="W370" s="419"/>
      <c r="X370" s="419"/>
      <c r="Y370" s="419" t="e">
        <f>IF(OR(LEN(AF370)&gt;0, LEN(#REF!)&gt;1),1, 0)</f>
        <v>#REF!</v>
      </c>
      <c r="Z370" s="419"/>
      <c r="AA370" s="426" t="str">
        <f t="shared" si="87"/>
        <v>Q0</v>
      </c>
      <c r="AB370" s="427" t="str">
        <f t="shared" si="88"/>
        <v>Entwässerungs-, Kanalisationsleitung</v>
      </c>
      <c r="AC370" s="244" t="str">
        <f t="shared" si="94"/>
        <v/>
      </c>
      <c r="AD370" s="244" t="str">
        <f t="shared" si="95"/>
        <v/>
      </c>
      <c r="AE370" s="143" t="str">
        <f t="shared" si="96"/>
        <v/>
      </c>
      <c r="AF370" s="139" t="str">
        <f t="shared" si="97"/>
        <v/>
      </c>
      <c r="AG370" s="140" t="str">
        <f t="shared" si="98"/>
        <v/>
      </c>
      <c r="AH370" s="140" t="str">
        <f t="shared" si="100"/>
        <v/>
      </c>
      <c r="AI370" s="140" t="str">
        <f t="shared" si="99"/>
        <v/>
      </c>
      <c r="AJ370" s="474"/>
      <c r="AK370" s="756"/>
      <c r="AL370" s="751"/>
      <c r="AM370" s="419" t="e">
        <f t="shared" si="93"/>
        <v>#REF!</v>
      </c>
      <c r="AN370" s="419"/>
      <c r="AO370" s="419"/>
      <c r="AP370" s="419"/>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row>
    <row r="371" spans="1:88" s="227" customFormat="1" ht="41.4" hidden="1">
      <c r="A371" s="221" t="b">
        <f t="shared" si="91"/>
        <v>0</v>
      </c>
      <c r="B371" s="221" t="str">
        <f t="shared" si="89"/>
        <v/>
      </c>
      <c r="C371" s="227" t="str">
        <f>IF(ISNA(LEN(VLOOKUP(H371,B9:B468,1,FALSE)) &gt; 0),"",LEN(VLOOKUP(H371,B9:B468,1,FALSE)) &gt; 0)</f>
        <v/>
      </c>
      <c r="D371" s="227" t="str">
        <f t="shared" si="90"/>
        <v/>
      </c>
      <c r="E371" s="227" t="b">
        <f>IF(ISNA(VLOOKUP(H371,D9:D468,1,FALSE)=H371),FALSE,TRUE)</f>
        <v>0</v>
      </c>
      <c r="F371" s="221">
        <f t="shared" si="92"/>
        <v>0</v>
      </c>
      <c r="G371" s="418"/>
      <c r="H371" s="631" t="s">
        <v>371</v>
      </c>
      <c r="I371" s="618" t="str">
        <f>VLOOKUP(H371,LNG_EBKP!$S$11:$U$733,2)</f>
        <v>Entwässerungs-, Kanalisationskanal</v>
      </c>
      <c r="J371" s="617" t="str">
        <f>VLOOKUP(H371,LNG_EBKP!$S$11:$U$733,3)</f>
        <v>Vor Ort erstellte Entwässerungs- und Kanalisationskanäle, einschliesslich Innenausbau und Anschlüsse</v>
      </c>
      <c r="K371" s="344"/>
      <c r="L371" s="344"/>
      <c r="M371" s="345"/>
      <c r="N371" s="546"/>
      <c r="O371" s="527">
        <v>45</v>
      </c>
      <c r="P371" s="726" t="str">
        <f t="shared" si="101"/>
        <v/>
      </c>
      <c r="Q371" s="708"/>
      <c r="R371" s="461"/>
      <c r="S371" s="462"/>
      <c r="T371" s="463"/>
      <c r="U371" s="743"/>
      <c r="V371" s="419" t="e">
        <f>IF(
OR(LEN(R371)&gt;0, LEN(#REF!)&gt;0, LEN(Q371)&gt;0,LEN(S371)&gt;1),
      IF(OR(LEN(M371)=0, LEN(Q371)=0),1,
          IF(OR(AND(LEN(#REF!)&gt;0, LEN(R371)&gt;0 ),LEN(R371)+LEN(#REF!)=0),0,1)
),
0)</f>
        <v>#REF!</v>
      </c>
      <c r="W371" s="419"/>
      <c r="X371" s="419"/>
      <c r="Y371" s="419" t="e">
        <f>IF(OR(LEN(AF371)&gt;0, LEN(#REF!)&gt;1),1, 0)</f>
        <v>#REF!</v>
      </c>
      <c r="Z371" s="419"/>
      <c r="AA371" s="426" t="str">
        <f t="shared" si="87"/>
        <v>Q0</v>
      </c>
      <c r="AB371" s="427" t="str">
        <f t="shared" si="88"/>
        <v>Entwässerungs-, Kanalisationskanal</v>
      </c>
      <c r="AC371" s="244" t="str">
        <f t="shared" si="94"/>
        <v/>
      </c>
      <c r="AD371" s="244" t="str">
        <f t="shared" si="95"/>
        <v/>
      </c>
      <c r="AE371" s="143" t="str">
        <f t="shared" si="96"/>
        <v/>
      </c>
      <c r="AF371" s="139" t="str">
        <f t="shared" si="97"/>
        <v/>
      </c>
      <c r="AG371" s="140" t="str">
        <f t="shared" si="98"/>
        <v/>
      </c>
      <c r="AH371" s="140" t="str">
        <f t="shared" si="100"/>
        <v/>
      </c>
      <c r="AI371" s="140" t="str">
        <f t="shared" si="99"/>
        <v/>
      </c>
      <c r="AJ371" s="474"/>
      <c r="AK371" s="756"/>
      <c r="AL371" s="751"/>
      <c r="AM371" s="419" t="e">
        <f t="shared" si="93"/>
        <v>#REF!</v>
      </c>
      <c r="AN371" s="419"/>
      <c r="AO371" s="419"/>
      <c r="AP371" s="419"/>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row>
    <row r="372" spans="1:88" s="227" customFormat="1" ht="55.2" hidden="1">
      <c r="A372" s="221" t="b">
        <f t="shared" si="91"/>
        <v>0</v>
      </c>
      <c r="B372" s="221" t="str">
        <f t="shared" si="89"/>
        <v/>
      </c>
      <c r="C372" s="227" t="str">
        <f>IF(ISNA(LEN(VLOOKUP(H372,B9:B468,1,FALSE)) &gt; 0),"",LEN(VLOOKUP(H372,B9:B468,1,FALSE)) &gt; 0)</f>
        <v/>
      </c>
      <c r="D372" s="227" t="str">
        <f t="shared" si="90"/>
        <v/>
      </c>
      <c r="E372" s="227" t="b">
        <f>IF(ISNA(VLOOKUP(H372,D9:D468,1,FALSE)=H372),FALSE,TRUE)</f>
        <v>0</v>
      </c>
      <c r="F372" s="221">
        <f t="shared" si="92"/>
        <v>0</v>
      </c>
      <c r="G372" s="418"/>
      <c r="H372" s="631" t="s">
        <v>372</v>
      </c>
      <c r="I372" s="618" t="str">
        <f>VLOOKUP(H372,LNG_EBKP!$S$11:$U$733,2)</f>
        <v>Ablauf, Schacht</v>
      </c>
      <c r="J372" s="617" t="str">
        <f>VLOOKUP(H372,LNG_EBKP!$S$11:$U$733,3)</f>
        <v>Kontroll- und Einsteigschächte, Strassenabläufe, Abläufe, Versickerungs- und Filterschächte von Entwässerungs- und Kanalisationsleitungen, einschliesslich Armaturen</v>
      </c>
      <c r="K372" s="344"/>
      <c r="L372" s="344"/>
      <c r="M372" s="345"/>
      <c r="N372" s="546"/>
      <c r="O372" s="527">
        <v>45</v>
      </c>
      <c r="P372" s="726" t="str">
        <f t="shared" si="101"/>
        <v/>
      </c>
      <c r="Q372" s="708"/>
      <c r="R372" s="461"/>
      <c r="S372" s="462"/>
      <c r="T372" s="463"/>
      <c r="U372" s="743"/>
      <c r="V372" s="419" t="e">
        <f>IF(
OR(LEN(R372)&gt;0, LEN(#REF!)&gt;0, LEN(Q372)&gt;0,LEN(S372)&gt;1),
      IF(OR(LEN(M372)=0, LEN(Q372)=0),1,
          IF(OR(AND(LEN(#REF!)&gt;0, LEN(R372)&gt;0 ),LEN(R372)+LEN(#REF!)=0),0,1)
),
0)</f>
        <v>#REF!</v>
      </c>
      <c r="W372" s="419"/>
      <c r="X372" s="419"/>
      <c r="Y372" s="419" t="e">
        <f>IF(OR(LEN(AF372)&gt;0, LEN(#REF!)&gt;1),1, 0)</f>
        <v>#REF!</v>
      </c>
      <c r="Z372" s="419"/>
      <c r="AA372" s="426" t="str">
        <f t="shared" si="87"/>
        <v>Q0</v>
      </c>
      <c r="AB372" s="427" t="str">
        <f t="shared" si="88"/>
        <v>Ablauf, Schacht</v>
      </c>
      <c r="AC372" s="244" t="str">
        <f t="shared" si="94"/>
        <v/>
      </c>
      <c r="AD372" s="244" t="str">
        <f t="shared" si="95"/>
        <v/>
      </c>
      <c r="AE372" s="143" t="str">
        <f t="shared" si="96"/>
        <v/>
      </c>
      <c r="AF372" s="139" t="str">
        <f t="shared" si="97"/>
        <v/>
      </c>
      <c r="AG372" s="140" t="str">
        <f t="shared" si="98"/>
        <v/>
      </c>
      <c r="AH372" s="140" t="str">
        <f t="shared" si="100"/>
        <v/>
      </c>
      <c r="AI372" s="140" t="str">
        <f t="shared" si="99"/>
        <v/>
      </c>
      <c r="AJ372" s="474"/>
      <c r="AK372" s="756"/>
      <c r="AL372" s="751"/>
      <c r="AM372" s="419" t="e">
        <f t="shared" si="93"/>
        <v>#REF!</v>
      </c>
      <c r="AN372" s="419"/>
      <c r="AO372" s="419"/>
      <c r="AP372" s="419"/>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row>
    <row r="373" spans="1:88" s="227" customFormat="1" ht="41.4" hidden="1">
      <c r="A373" s="221" t="b">
        <f t="shared" si="91"/>
        <v>0</v>
      </c>
      <c r="B373" s="221" t="str">
        <f t="shared" ref="B373:B434" si="102">IF(LEN(H373)&gt;2,IF(A373=TRUE,LEFT(H373,LEN(H373)-2),""),"")</f>
        <v/>
      </c>
      <c r="C373" s="227" t="str">
        <f>IF(ISNA(LEN(VLOOKUP(H373,B9:B468,1,FALSE)) &gt; 0),"",LEN(VLOOKUP(H373,B9:B468,1,FALSE)) &gt; 0)</f>
        <v/>
      </c>
      <c r="D373" s="227" t="str">
        <f t="shared" ref="D373:D434" si="103">LEFT(B373,1)</f>
        <v/>
      </c>
      <c r="E373" s="227" t="b">
        <f>IF(ISNA(VLOOKUP(H373,D9:D468,1,FALSE)=H373),FALSE,TRUE)</f>
        <v>0</v>
      </c>
      <c r="F373" s="221">
        <f t="shared" si="92"/>
        <v>0</v>
      </c>
      <c r="G373" s="418"/>
      <c r="H373" s="631" t="s">
        <v>373</v>
      </c>
      <c r="I373" s="618" t="str">
        <f>VLOOKUP(H373,LNG_EBKP!$S$11:$U$733,2)</f>
        <v>Spezialbauwerk Entwässerung, Kanalisation</v>
      </c>
      <c r="J373" s="617" t="str">
        <f>VLOOKUP(H373,LNG_EBKP!$S$11:$U$733,3)</f>
        <v>Spezialbauwerke für Entwässerung und Kanalisation wie Überlauf- und Rückhaltebecken, einschliesslich Armaturen</v>
      </c>
      <c r="K373" s="344"/>
      <c r="L373" s="344"/>
      <c r="M373" s="345"/>
      <c r="N373" s="546"/>
      <c r="O373" s="527">
        <v>45</v>
      </c>
      <c r="P373" s="726" t="str">
        <f t="shared" si="101"/>
        <v/>
      </c>
      <c r="Q373" s="708"/>
      <c r="R373" s="461"/>
      <c r="S373" s="462"/>
      <c r="T373" s="463"/>
      <c r="U373" s="743"/>
      <c r="V373" s="419" t="e">
        <f>IF(
OR(LEN(R373)&gt;0, LEN(#REF!)&gt;0, LEN(Q373)&gt;0,LEN(S373)&gt;1),
      IF(OR(LEN(M373)=0, LEN(Q373)=0),1,
          IF(OR(AND(LEN(#REF!)&gt;0, LEN(R373)&gt;0 ),LEN(R373)+LEN(#REF!)=0),0,1)
),
0)</f>
        <v>#REF!</v>
      </c>
      <c r="W373" s="419"/>
      <c r="X373" s="419"/>
      <c r="Y373" s="419" t="e">
        <f>IF(OR(LEN(AF373)&gt;0, LEN(#REF!)&gt;1),1, 0)</f>
        <v>#REF!</v>
      </c>
      <c r="Z373" s="419"/>
      <c r="AA373" s="426" t="str">
        <f t="shared" si="87"/>
        <v>Q0</v>
      </c>
      <c r="AB373" s="427" t="str">
        <f t="shared" si="88"/>
        <v>Spezialbauwerk Entwässerung, Kanalisation</v>
      </c>
      <c r="AC373" s="244" t="str">
        <f t="shared" si="94"/>
        <v/>
      </c>
      <c r="AD373" s="244" t="str">
        <f t="shared" si="95"/>
        <v/>
      </c>
      <c r="AE373" s="143" t="str">
        <f t="shared" si="96"/>
        <v/>
      </c>
      <c r="AF373" s="139" t="str">
        <f t="shared" si="97"/>
        <v/>
      </c>
      <c r="AG373" s="140" t="str">
        <f t="shared" si="98"/>
        <v/>
      </c>
      <c r="AH373" s="140" t="str">
        <f t="shared" si="100"/>
        <v/>
      </c>
      <c r="AI373" s="140" t="str">
        <f t="shared" si="99"/>
        <v/>
      </c>
      <c r="AJ373" s="474"/>
      <c r="AK373" s="756"/>
      <c r="AL373" s="751"/>
      <c r="AM373" s="419" t="e">
        <f t="shared" si="93"/>
        <v>#REF!</v>
      </c>
      <c r="AN373" s="419"/>
      <c r="AO373" s="419"/>
      <c r="AP373" s="419"/>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row>
    <row r="374" spans="1:88" s="227" customFormat="1" ht="27.6" hidden="1">
      <c r="A374" s="221" t="b">
        <f t="shared" si="91"/>
        <v>0</v>
      </c>
      <c r="B374" s="221" t="str">
        <f t="shared" si="102"/>
        <v/>
      </c>
      <c r="C374" s="227" t="str">
        <f>IF(ISNA(LEN(VLOOKUP(H374,B9:B468,1,FALSE)) &gt; 0),"",LEN(VLOOKUP(H374,B9:B468,1,FALSE)) &gt; 0)</f>
        <v/>
      </c>
      <c r="D374" s="227" t="str">
        <f t="shared" si="103"/>
        <v/>
      </c>
      <c r="E374" s="227" t="b">
        <f>IF(ISNA(VLOOKUP(H374,D9:D468,1,FALSE)=H374),FALSE,TRUE)</f>
        <v>0</v>
      </c>
      <c r="F374" s="221">
        <f t="shared" si="92"/>
        <v>0</v>
      </c>
      <c r="G374" s="418"/>
      <c r="H374" s="632" t="s">
        <v>374</v>
      </c>
      <c r="I374" s="616" t="str">
        <f>VLOOKUP(H374,LNG_EBKP!$S$11:$U$733,2)</f>
        <v>Wasserversorgung</v>
      </c>
      <c r="J374" s="617" t="str">
        <f>VLOOKUP(H374,LNG_EBKP!$S$11:$U$733,3)</f>
        <v>Leitungen, Schächte und Spezialbauwerke der Wasserversorgung</v>
      </c>
      <c r="K374" s="344"/>
      <c r="L374" s="344"/>
      <c r="M374" s="345"/>
      <c r="N374" s="546"/>
      <c r="O374" s="527">
        <v>45</v>
      </c>
      <c r="P374" s="726" t="str">
        <f t="shared" si="101"/>
        <v/>
      </c>
      <c r="Q374" s="708"/>
      <c r="R374" s="461"/>
      <c r="S374" s="462"/>
      <c r="T374" s="463"/>
      <c r="U374" s="743"/>
      <c r="V374" s="419" t="e">
        <f>IF(
OR(LEN(R374)&gt;0, LEN(#REF!)&gt;0, LEN(Q374)&gt;0,LEN(S374)&gt;1),
      IF(OR(LEN(M374)=0, LEN(Q374)=0),1,
          IF(OR(AND(LEN(#REF!)&gt;0, LEN(R374)&gt;0 ),LEN(R374)+LEN(#REF!)=0),0,1)
),
0)</f>
        <v>#REF!</v>
      </c>
      <c r="W374" s="419"/>
      <c r="X374" s="419"/>
      <c r="Y374" s="419" t="e">
        <f>IF(OR(LEN(AF374)&gt;0, LEN(#REF!)&gt;1),1, 0)</f>
        <v>#REF!</v>
      </c>
      <c r="Z374" s="419"/>
      <c r="AA374" s="426" t="str">
        <f t="shared" si="87"/>
        <v>Q0</v>
      </c>
      <c r="AB374" s="427" t="str">
        <f t="shared" si="88"/>
        <v>Wasserversorgung</v>
      </c>
      <c r="AC374" s="244" t="str">
        <f t="shared" si="94"/>
        <v/>
      </c>
      <c r="AD374" s="244" t="str">
        <f t="shared" si="95"/>
        <v/>
      </c>
      <c r="AE374" s="143" t="str">
        <f t="shared" si="96"/>
        <v/>
      </c>
      <c r="AF374" s="139" t="str">
        <f t="shared" si="97"/>
        <v/>
      </c>
      <c r="AG374" s="140" t="str">
        <f t="shared" si="98"/>
        <v/>
      </c>
      <c r="AH374" s="140" t="str">
        <f t="shared" si="100"/>
        <v/>
      </c>
      <c r="AI374" s="140" t="str">
        <f t="shared" si="99"/>
        <v/>
      </c>
      <c r="AJ374" s="474"/>
      <c r="AK374" s="756"/>
      <c r="AL374" s="751"/>
      <c r="AM374" s="419" t="e">
        <f t="shared" si="93"/>
        <v>#REF!</v>
      </c>
      <c r="AN374" s="419"/>
      <c r="AO374" s="419"/>
      <c r="AP374" s="419"/>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row>
    <row r="375" spans="1:88" s="227" customFormat="1" ht="27.6" hidden="1">
      <c r="A375" s="221" t="b">
        <f t="shared" ref="A375:A436" si="104" xml:space="preserve"> LEN(K375)+ LEN(M375)&gt;0</f>
        <v>0</v>
      </c>
      <c r="B375" s="221" t="str">
        <f t="shared" si="102"/>
        <v/>
      </c>
      <c r="C375" s="227" t="str">
        <f>IF(ISNA(LEN(VLOOKUP(H375,B9:B468,1,FALSE)) &gt; 0),"",LEN(VLOOKUP(H375,B9:B468,1,FALSE)) &gt; 0)</f>
        <v/>
      </c>
      <c r="D375" s="227" t="str">
        <f t="shared" si="103"/>
        <v/>
      </c>
      <c r="E375" s="227" t="b">
        <f>IF(ISNA(VLOOKUP(H375,D9:D468,1,FALSE)=H375),FALSE,TRUE)</f>
        <v>0</v>
      </c>
      <c r="F375" s="221">
        <f t="shared" ref="F375:F436" si="105">IF(OR(A375=TRUE,E375=TRUE,C375=TRUE,LEN(B375)&gt;0),1,0)</f>
        <v>0</v>
      </c>
      <c r="G375" s="418"/>
      <c r="H375" s="631" t="s">
        <v>375</v>
      </c>
      <c r="I375" s="618" t="str">
        <f>VLOOKUP(H375,LNG_EBKP!$S$11:$U$733,2)</f>
        <v>Leitung Wasserversorgung</v>
      </c>
      <c r="J375" s="617" t="str">
        <f>VLOOKUP(H375,LNG_EBKP!$S$11:$U$733,3)</f>
        <v>Wasserversorgungs- und Löschwasserleitungen, einschliesslich Formstücke, Anschlüsse und Schnitte</v>
      </c>
      <c r="K375" s="344"/>
      <c r="L375" s="344"/>
      <c r="M375" s="345"/>
      <c r="N375" s="546"/>
      <c r="O375" s="527">
        <v>45</v>
      </c>
      <c r="P375" s="726" t="str">
        <f t="shared" si="101"/>
        <v/>
      </c>
      <c r="Q375" s="708"/>
      <c r="R375" s="461"/>
      <c r="S375" s="462"/>
      <c r="T375" s="463"/>
      <c r="U375" s="743"/>
      <c r="V375" s="419" t="e">
        <f>IF(
OR(LEN(R375)&gt;0, LEN(#REF!)&gt;0, LEN(Q375)&gt;0,LEN(S375)&gt;1),
      IF(OR(LEN(M375)=0, LEN(Q375)=0),1,
          IF(OR(AND(LEN(#REF!)&gt;0, LEN(R375)&gt;0 ),LEN(R375)+LEN(#REF!)=0),0,1)
),
0)</f>
        <v>#REF!</v>
      </c>
      <c r="W375" s="419"/>
      <c r="X375" s="419"/>
      <c r="Y375" s="419" t="e">
        <f>IF(OR(LEN(AF375)&gt;0, LEN(#REF!)&gt;1),1, 0)</f>
        <v>#REF!</v>
      </c>
      <c r="Z375" s="419"/>
      <c r="AA375" s="426" t="str">
        <f t="shared" si="87"/>
        <v>Q0</v>
      </c>
      <c r="AB375" s="427" t="str">
        <f t="shared" si="88"/>
        <v>Leitung Wasserversorgung</v>
      </c>
      <c r="AC375" s="244" t="str">
        <f t="shared" si="94"/>
        <v/>
      </c>
      <c r="AD375" s="244" t="str">
        <f t="shared" si="95"/>
        <v/>
      </c>
      <c r="AE375" s="143" t="str">
        <f t="shared" si="96"/>
        <v/>
      </c>
      <c r="AF375" s="139" t="str">
        <f t="shared" si="97"/>
        <v/>
      </c>
      <c r="AG375" s="140" t="str">
        <f t="shared" si="98"/>
        <v/>
      </c>
      <c r="AH375" s="140" t="str">
        <f t="shared" si="100"/>
        <v/>
      </c>
      <c r="AI375" s="140" t="str">
        <f t="shared" si="99"/>
        <v/>
      </c>
      <c r="AJ375" s="474"/>
      <c r="AK375" s="756"/>
      <c r="AL375" s="751"/>
      <c r="AM375" s="419" t="e">
        <f t="shared" ref="AM375:AM436" si="106">IF(AND(Y375=1, OR(LEN(AL375)=0, LEN(AJ375)=0)),1,0)</f>
        <v>#REF!</v>
      </c>
      <c r="AN375" s="419"/>
      <c r="AO375" s="419"/>
      <c r="AP375" s="419"/>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row>
    <row r="376" spans="1:88" s="227" customFormat="1" ht="27.6" hidden="1">
      <c r="A376" s="221" t="b">
        <f t="shared" si="104"/>
        <v>0</v>
      </c>
      <c r="B376" s="221" t="str">
        <f t="shared" si="102"/>
        <v/>
      </c>
      <c r="C376" s="227" t="str">
        <f>IF(ISNA(LEN(VLOOKUP(H376,B9:B468,1,FALSE)) &gt; 0),"",LEN(VLOOKUP(H376,B9:B468,1,FALSE)) &gt; 0)</f>
        <v/>
      </c>
      <c r="D376" s="227" t="str">
        <f t="shared" si="103"/>
        <v/>
      </c>
      <c r="E376" s="227" t="b">
        <f>IF(ISNA(VLOOKUP(H376,D9:D468,1,FALSE)=H376),FALSE,TRUE)</f>
        <v>0</v>
      </c>
      <c r="F376" s="221">
        <f t="shared" si="105"/>
        <v>0</v>
      </c>
      <c r="G376" s="418"/>
      <c r="H376" s="631" t="s">
        <v>376</v>
      </c>
      <c r="I376" s="618" t="str">
        <f>VLOOKUP(H376,LNG_EBKP!$S$11:$U$733,2)</f>
        <v>Armatur Wasserversorgung</v>
      </c>
      <c r="J376" s="617" t="str">
        <f>VLOOKUP(H376,LNG_EBKP!$S$11:$U$733,3)</f>
        <v>Schieber, Klappen, Ventile, Hydranten und dgl., einschliesslich Steuerung</v>
      </c>
      <c r="K376" s="344"/>
      <c r="L376" s="344"/>
      <c r="M376" s="345"/>
      <c r="N376" s="546"/>
      <c r="O376" s="527">
        <v>45</v>
      </c>
      <c r="P376" s="726" t="str">
        <f t="shared" si="101"/>
        <v/>
      </c>
      <c r="Q376" s="708"/>
      <c r="R376" s="461"/>
      <c r="S376" s="462"/>
      <c r="T376" s="463"/>
      <c r="U376" s="743"/>
      <c r="V376" s="419" t="e">
        <f>IF(
OR(LEN(R376)&gt;0, LEN(#REF!)&gt;0, LEN(Q376)&gt;0,LEN(S376)&gt;1),
      IF(OR(LEN(M376)=0, LEN(Q376)=0),1,
          IF(OR(AND(LEN(#REF!)&gt;0, LEN(R376)&gt;0 ),LEN(R376)+LEN(#REF!)=0),0,1)
),
0)</f>
        <v>#REF!</v>
      </c>
      <c r="W376" s="419"/>
      <c r="X376" s="419"/>
      <c r="Y376" s="419" t="e">
        <f>IF(OR(LEN(AF376)&gt;0, LEN(#REF!)&gt;1),1, 0)</f>
        <v>#REF!</v>
      </c>
      <c r="Z376" s="419"/>
      <c r="AA376" s="426" t="str">
        <f t="shared" si="87"/>
        <v>Q0</v>
      </c>
      <c r="AB376" s="427" t="str">
        <f t="shared" si="88"/>
        <v>Armatur Wasserversorgung</v>
      </c>
      <c r="AC376" s="244" t="str">
        <f t="shared" si="94"/>
        <v/>
      </c>
      <c r="AD376" s="244" t="str">
        <f t="shared" si="95"/>
        <v/>
      </c>
      <c r="AE376" s="143" t="str">
        <f t="shared" si="96"/>
        <v/>
      </c>
      <c r="AF376" s="139" t="str">
        <f t="shared" si="97"/>
        <v/>
      </c>
      <c r="AG376" s="140" t="str">
        <f t="shared" si="98"/>
        <v/>
      </c>
      <c r="AH376" s="140" t="str">
        <f t="shared" si="100"/>
        <v/>
      </c>
      <c r="AI376" s="140" t="str">
        <f t="shared" si="99"/>
        <v/>
      </c>
      <c r="AJ376" s="474"/>
      <c r="AK376" s="756"/>
      <c r="AL376" s="751"/>
      <c r="AM376" s="419" t="e">
        <f t="shared" si="106"/>
        <v>#REF!</v>
      </c>
      <c r="AN376" s="419"/>
      <c r="AO376" s="419"/>
      <c r="AP376" s="419"/>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row>
    <row r="377" spans="1:88" s="227" customFormat="1" ht="27.6" hidden="1">
      <c r="A377" s="221" t="b">
        <f t="shared" si="104"/>
        <v>0</v>
      </c>
      <c r="B377" s="221" t="str">
        <f t="shared" si="102"/>
        <v/>
      </c>
      <c r="C377" s="227" t="str">
        <f>IF(ISNA(LEN(VLOOKUP(H377,B9:B468,1,FALSE)) &gt; 0),"",LEN(VLOOKUP(H377,B9:B468,1,FALSE)) &gt; 0)</f>
        <v/>
      </c>
      <c r="D377" s="227" t="str">
        <f t="shared" si="103"/>
        <v/>
      </c>
      <c r="E377" s="227" t="b">
        <f>IF(ISNA(VLOOKUP(H377,D9:D468,1,FALSE)=H377),FALSE,TRUE)</f>
        <v>0</v>
      </c>
      <c r="F377" s="221">
        <f t="shared" si="105"/>
        <v>0</v>
      </c>
      <c r="G377" s="418"/>
      <c r="H377" s="631" t="s">
        <v>377</v>
      </c>
      <c r="I377" s="618" t="str">
        <f>VLOOKUP(H377,LNG_EBKP!$S$11:$U$733,2)</f>
        <v>Schacht Wasserversorgung</v>
      </c>
      <c r="J377" s="617" t="str">
        <f>VLOOKUP(H377,LNG_EBKP!$S$11:$U$733,3)</f>
        <v>Kontroll-, Einsteig- und Schieberschächte zu Wasserversorgung</v>
      </c>
      <c r="K377" s="344"/>
      <c r="L377" s="344"/>
      <c r="M377" s="345"/>
      <c r="N377" s="546"/>
      <c r="O377" s="527">
        <v>45</v>
      </c>
      <c r="P377" s="726" t="str">
        <f t="shared" si="101"/>
        <v/>
      </c>
      <c r="Q377" s="708"/>
      <c r="R377" s="461"/>
      <c r="S377" s="462"/>
      <c r="T377" s="463"/>
      <c r="U377" s="743"/>
      <c r="V377" s="419" t="e">
        <f>IF(
OR(LEN(R377)&gt;0, LEN(#REF!)&gt;0, LEN(Q377)&gt;0,LEN(S377)&gt;1),
      IF(OR(LEN(M377)=0, LEN(Q377)=0),1,
          IF(OR(AND(LEN(#REF!)&gt;0, LEN(R377)&gt;0 ),LEN(R377)+LEN(#REF!)=0),0,1)
),
0)</f>
        <v>#REF!</v>
      </c>
      <c r="W377" s="419"/>
      <c r="X377" s="419"/>
      <c r="Y377" s="419" t="e">
        <f>IF(OR(LEN(AF377)&gt;0, LEN(#REF!)&gt;1),1, 0)</f>
        <v>#REF!</v>
      </c>
      <c r="Z377" s="419"/>
      <c r="AA377" s="426" t="str">
        <f t="shared" si="87"/>
        <v>Q0</v>
      </c>
      <c r="AB377" s="427" t="str">
        <f t="shared" si="88"/>
        <v>Schacht Wasserversorgung</v>
      </c>
      <c r="AC377" s="244" t="str">
        <f t="shared" si="94"/>
        <v/>
      </c>
      <c r="AD377" s="244" t="str">
        <f t="shared" si="95"/>
        <v/>
      </c>
      <c r="AE377" s="143" t="str">
        <f t="shared" si="96"/>
        <v/>
      </c>
      <c r="AF377" s="139" t="str">
        <f t="shared" si="97"/>
        <v/>
      </c>
      <c r="AG377" s="140" t="str">
        <f t="shared" si="98"/>
        <v/>
      </c>
      <c r="AH377" s="140" t="str">
        <f t="shared" si="100"/>
        <v/>
      </c>
      <c r="AI377" s="140" t="str">
        <f t="shared" si="99"/>
        <v/>
      </c>
      <c r="AJ377" s="474"/>
      <c r="AK377" s="756"/>
      <c r="AL377" s="751"/>
      <c r="AM377" s="419" t="e">
        <f t="shared" si="106"/>
        <v>#REF!</v>
      </c>
      <c r="AN377" s="419"/>
      <c r="AO377" s="419"/>
      <c r="AP377" s="419"/>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row>
    <row r="378" spans="1:88" s="227" customFormat="1" ht="13.8" hidden="1">
      <c r="A378" s="221" t="b">
        <f t="shared" si="104"/>
        <v>0</v>
      </c>
      <c r="B378" s="221" t="str">
        <f t="shared" si="102"/>
        <v/>
      </c>
      <c r="C378" s="227" t="str">
        <f>IF(ISNA(LEN(VLOOKUP(H378,B9:B468,1,FALSE)) &gt; 0),"",LEN(VLOOKUP(H378,B9:B468,1,FALSE)) &gt; 0)</f>
        <v/>
      </c>
      <c r="D378" s="227" t="str">
        <f t="shared" si="103"/>
        <v/>
      </c>
      <c r="E378" s="227" t="b">
        <f>IF(ISNA(VLOOKUP(H378,D9:D468,1,FALSE)=H378),FALSE,TRUE)</f>
        <v>0</v>
      </c>
      <c r="F378" s="221">
        <f t="shared" si="105"/>
        <v>0</v>
      </c>
      <c r="G378" s="418"/>
      <c r="H378" s="631" t="s">
        <v>378</v>
      </c>
      <c r="I378" s="618" t="str">
        <f>VLOOKUP(H378,LNG_EBKP!$S$11:$U$733,2)</f>
        <v>Spezialbauwerk Wasserversorgung</v>
      </c>
      <c r="J378" s="617" t="str">
        <f>VLOOKUP(H378,LNG_EBKP!$S$11:$U$733,3)</f>
        <v>Spezialbauwerke der Wasserversorgung</v>
      </c>
      <c r="K378" s="344"/>
      <c r="L378" s="344"/>
      <c r="M378" s="345"/>
      <c r="N378" s="546"/>
      <c r="O378" s="527">
        <v>45</v>
      </c>
      <c r="P378" s="726" t="str">
        <f t="shared" si="101"/>
        <v/>
      </c>
      <c r="Q378" s="708"/>
      <c r="R378" s="461"/>
      <c r="S378" s="462"/>
      <c r="T378" s="463"/>
      <c r="U378" s="743"/>
      <c r="V378" s="419" t="e">
        <f>IF(
OR(LEN(R378)&gt;0, LEN(#REF!)&gt;0, LEN(Q378)&gt;0,LEN(S378)&gt;1),
      IF(OR(LEN(M378)=0, LEN(Q378)=0),1,
          IF(OR(AND(LEN(#REF!)&gt;0, LEN(R378)&gt;0 ),LEN(R378)+LEN(#REF!)=0),0,1)
),
0)</f>
        <v>#REF!</v>
      </c>
      <c r="W378" s="419"/>
      <c r="X378" s="419"/>
      <c r="Y378" s="419" t="e">
        <f>IF(OR(LEN(AF378)&gt;0, LEN(#REF!)&gt;1),1, 0)</f>
        <v>#REF!</v>
      </c>
      <c r="Z378" s="419"/>
      <c r="AA378" s="426" t="str">
        <f t="shared" si="87"/>
        <v>Q0</v>
      </c>
      <c r="AB378" s="427" t="str">
        <f t="shared" si="88"/>
        <v>Spezialbauwerk Wasserversorgung</v>
      </c>
      <c r="AC378" s="244" t="str">
        <f t="shared" si="94"/>
        <v/>
      </c>
      <c r="AD378" s="244" t="str">
        <f t="shared" si="95"/>
        <v/>
      </c>
      <c r="AE378" s="143" t="str">
        <f t="shared" si="96"/>
        <v/>
      </c>
      <c r="AF378" s="139" t="str">
        <f t="shared" si="97"/>
        <v/>
      </c>
      <c r="AG378" s="140" t="str">
        <f t="shared" si="98"/>
        <v/>
      </c>
      <c r="AH378" s="140" t="str">
        <f t="shared" si="100"/>
        <v/>
      </c>
      <c r="AI378" s="140" t="str">
        <f t="shared" si="99"/>
        <v/>
      </c>
      <c r="AJ378" s="474"/>
      <c r="AK378" s="756"/>
      <c r="AL378" s="751"/>
      <c r="AM378" s="419" t="e">
        <f t="shared" si="106"/>
        <v>#REF!</v>
      </c>
      <c r="AN378" s="419"/>
      <c r="AO378" s="419"/>
      <c r="AP378" s="419"/>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row>
    <row r="379" spans="1:88" s="227" customFormat="1" ht="27.6" hidden="1">
      <c r="A379" s="221" t="b">
        <f t="shared" si="104"/>
        <v>0</v>
      </c>
      <c r="B379" s="221" t="str">
        <f t="shared" si="102"/>
        <v/>
      </c>
      <c r="C379" s="227" t="str">
        <f>IF(ISNA(LEN(VLOOKUP(H379,B9:B468,1,FALSE)) &gt; 0),"",LEN(VLOOKUP(H379,B9:B468,1,FALSE)) &gt; 0)</f>
        <v/>
      </c>
      <c r="D379" s="227" t="str">
        <f t="shared" si="103"/>
        <v/>
      </c>
      <c r="E379" s="227" t="b">
        <f>IF(ISNA(VLOOKUP(H379,D9:D468,1,FALSE)=H379),FALSE,TRUE)</f>
        <v>0</v>
      </c>
      <c r="F379" s="221">
        <f t="shared" si="105"/>
        <v>0</v>
      </c>
      <c r="G379" s="418"/>
      <c r="H379" s="632" t="s">
        <v>379</v>
      </c>
      <c r="I379" s="616" t="str">
        <f>VLOOKUP(H379,LNG_EBKP!$S$11:$U$733,2)</f>
        <v>Gasversorgung</v>
      </c>
      <c r="J379" s="617" t="str">
        <f>VLOOKUP(H379,LNG_EBKP!$S$11:$U$733,3)</f>
        <v>Leitungen, Schächte und Spezialbauwerke der Gasversorgung</v>
      </c>
      <c r="K379" s="344"/>
      <c r="L379" s="344"/>
      <c r="M379" s="345"/>
      <c r="N379" s="546"/>
      <c r="O379" s="527">
        <v>45</v>
      </c>
      <c r="P379" s="726" t="str">
        <f t="shared" si="101"/>
        <v/>
      </c>
      <c r="Q379" s="708"/>
      <c r="R379" s="461"/>
      <c r="S379" s="462"/>
      <c r="T379" s="463"/>
      <c r="U379" s="743"/>
      <c r="V379" s="419" t="e">
        <f>IF(
OR(LEN(R379)&gt;0, LEN(#REF!)&gt;0, LEN(Q379)&gt;0,LEN(S379)&gt;1),
      IF(OR(LEN(M379)=0, LEN(Q379)=0),1,
          IF(OR(AND(LEN(#REF!)&gt;0, LEN(R379)&gt;0 ),LEN(R379)+LEN(#REF!)=0),0,1)
),
0)</f>
        <v>#REF!</v>
      </c>
      <c r="W379" s="419"/>
      <c r="X379" s="419"/>
      <c r="Y379" s="419" t="e">
        <f>IF(OR(LEN(AF379)&gt;0, LEN(#REF!)&gt;1),1, 0)</f>
        <v>#REF!</v>
      </c>
      <c r="Z379" s="419"/>
      <c r="AA379" s="426" t="str">
        <f t="shared" si="87"/>
        <v>Q0</v>
      </c>
      <c r="AB379" s="427" t="str">
        <f t="shared" si="88"/>
        <v>Gasversorgung</v>
      </c>
      <c r="AC379" s="244" t="str">
        <f t="shared" si="94"/>
        <v/>
      </c>
      <c r="AD379" s="244" t="str">
        <f t="shared" si="95"/>
        <v/>
      </c>
      <c r="AE379" s="143" t="str">
        <f t="shared" si="96"/>
        <v/>
      </c>
      <c r="AF379" s="139" t="str">
        <f t="shared" si="97"/>
        <v/>
      </c>
      <c r="AG379" s="140" t="str">
        <f t="shared" si="98"/>
        <v/>
      </c>
      <c r="AH379" s="140" t="str">
        <f t="shared" si="100"/>
        <v/>
      </c>
      <c r="AI379" s="140" t="str">
        <f t="shared" si="99"/>
        <v/>
      </c>
      <c r="AJ379" s="474"/>
      <c r="AK379" s="756"/>
      <c r="AL379" s="751"/>
      <c r="AM379" s="419" t="e">
        <f t="shared" si="106"/>
        <v>#REF!</v>
      </c>
      <c r="AN379" s="419"/>
      <c r="AO379" s="419"/>
      <c r="AP379" s="419"/>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row>
    <row r="380" spans="1:88" s="221" customFormat="1" ht="41.4" hidden="1">
      <c r="A380" s="221" t="b">
        <f t="shared" si="104"/>
        <v>0</v>
      </c>
      <c r="B380" s="221" t="str">
        <f t="shared" si="102"/>
        <v/>
      </c>
      <c r="C380" s="221" t="str">
        <f>IF(ISNA(LEN(VLOOKUP(H380,B9:B468,1,FALSE)) &gt; 0),"",LEN(VLOOKUP(H380,B9:B468,1,FALSE)) &gt; 0)</f>
        <v/>
      </c>
      <c r="D380" s="221" t="str">
        <f t="shared" si="103"/>
        <v/>
      </c>
      <c r="E380" s="221" t="b">
        <f>IF(ISNA(VLOOKUP(H380,D9:D468,1,FALSE)=H380),FALSE,TRUE)</f>
        <v>0</v>
      </c>
      <c r="F380" s="221">
        <f t="shared" si="105"/>
        <v>0</v>
      </c>
      <c r="G380" s="418"/>
      <c r="H380" s="631" t="s">
        <v>380</v>
      </c>
      <c r="I380" s="618" t="str">
        <f>VLOOKUP(H380,LNG_EBKP!$S$11:$U$733,2)</f>
        <v>Leitung Gasversorgung</v>
      </c>
      <c r="J380" s="617" t="str">
        <f>VLOOKUP(H380,LNG_EBKP!$S$11:$U$733,3)</f>
        <v>Niederdruck- und Mitteldruckleitungen der Gasversorgung, einschliesslich Formstücke, Anschlüsse und Schnitte</v>
      </c>
      <c r="K380" s="344"/>
      <c r="L380" s="344"/>
      <c r="M380" s="345"/>
      <c r="N380" s="546"/>
      <c r="O380" s="525">
        <v>45</v>
      </c>
      <c r="P380" s="727" t="str">
        <f t="shared" si="101"/>
        <v/>
      </c>
      <c r="Q380" s="709"/>
      <c r="R380" s="461"/>
      <c r="S380" s="462"/>
      <c r="T380" s="463"/>
      <c r="U380" s="743"/>
      <c r="V380" s="419" t="e">
        <f>IF(
OR(LEN(R380)&gt;0, LEN(#REF!)&gt;0, LEN(Q380)&gt;0,LEN(S380)&gt;1),
      IF(OR(LEN(M380)=0, LEN(Q380)=0),1,
          IF(OR(AND(LEN(#REF!)&gt;0, LEN(R380)&gt;0 ),LEN(R380)+LEN(#REF!)=0),0,1)
),
0)</f>
        <v>#REF!</v>
      </c>
      <c r="W380" s="419"/>
      <c r="X380" s="419"/>
      <c r="Y380" s="419" t="e">
        <f>IF(OR(LEN(AF380)&gt;0, LEN(#REF!)&gt;1),1, 0)</f>
        <v>#REF!</v>
      </c>
      <c r="Z380" s="419"/>
      <c r="AA380" s="426" t="str">
        <f t="shared" si="87"/>
        <v>Q0</v>
      </c>
      <c r="AB380" s="427" t="str">
        <f t="shared" si="88"/>
        <v>Leitung Gasversorgung</v>
      </c>
      <c r="AC380" s="244" t="str">
        <f t="shared" si="94"/>
        <v/>
      </c>
      <c r="AD380" s="244" t="str">
        <f t="shared" si="95"/>
        <v/>
      </c>
      <c r="AE380" s="143" t="str">
        <f t="shared" si="96"/>
        <v/>
      </c>
      <c r="AF380" s="139" t="str">
        <f t="shared" si="97"/>
        <v/>
      </c>
      <c r="AG380" s="140" t="str">
        <f t="shared" si="98"/>
        <v/>
      </c>
      <c r="AH380" s="140" t="str">
        <f t="shared" si="100"/>
        <v/>
      </c>
      <c r="AI380" s="140" t="str">
        <f t="shared" si="99"/>
        <v/>
      </c>
      <c r="AJ380" s="474"/>
      <c r="AK380" s="756"/>
      <c r="AL380" s="751"/>
      <c r="AM380" s="419" t="e">
        <f t="shared" si="106"/>
        <v>#REF!</v>
      </c>
      <c r="AN380" s="419"/>
      <c r="AO380" s="419"/>
      <c r="AP380" s="419"/>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row>
    <row r="381" spans="1:88" s="227" customFormat="1" ht="27.6" hidden="1">
      <c r="A381" s="221" t="b">
        <f t="shared" si="104"/>
        <v>0</v>
      </c>
      <c r="B381" s="221" t="str">
        <f t="shared" si="102"/>
        <v/>
      </c>
      <c r="C381" s="227" t="str">
        <f>IF(ISNA(LEN(VLOOKUP(H381,B9:B468,1,FALSE)) &gt; 0),"",LEN(VLOOKUP(H381,B9:B468,1,FALSE)) &gt; 0)</f>
        <v/>
      </c>
      <c r="D381" s="227" t="str">
        <f t="shared" si="103"/>
        <v/>
      </c>
      <c r="E381" s="227" t="b">
        <f>IF(ISNA(VLOOKUP(H381,D9:D468,1,FALSE)=H381),FALSE,TRUE)</f>
        <v>0</v>
      </c>
      <c r="F381" s="221">
        <f t="shared" si="105"/>
        <v>0</v>
      </c>
      <c r="G381" s="418"/>
      <c r="H381" s="631" t="s">
        <v>381</v>
      </c>
      <c r="I381" s="618" t="str">
        <f>VLOOKUP(H381,LNG_EBKP!$S$11:$U$733,2)</f>
        <v>Armatur Gasversorgung</v>
      </c>
      <c r="J381" s="617" t="str">
        <f>VLOOKUP(H381,LNG_EBKP!$S$11:$U$733,3)</f>
        <v>Schieber, Klappen, Ventile und dgl., einschliesslich Steuerung</v>
      </c>
      <c r="K381" s="344"/>
      <c r="L381" s="344"/>
      <c r="M381" s="345"/>
      <c r="N381" s="546"/>
      <c r="O381" s="527">
        <v>45</v>
      </c>
      <c r="P381" s="726" t="str">
        <f t="shared" si="101"/>
        <v/>
      </c>
      <c r="Q381" s="708"/>
      <c r="R381" s="461"/>
      <c r="S381" s="462"/>
      <c r="T381" s="463"/>
      <c r="U381" s="743"/>
      <c r="V381" s="419" t="e">
        <f>IF(
OR(LEN(R381)&gt;0, LEN(#REF!)&gt;0, LEN(Q381)&gt;0,LEN(S381)&gt;1),
      IF(OR(LEN(M381)=0, LEN(Q381)=0),1,
          IF(OR(AND(LEN(#REF!)&gt;0, LEN(R381)&gt;0 ),LEN(R381)+LEN(#REF!)=0),0,1)
),
0)</f>
        <v>#REF!</v>
      </c>
      <c r="W381" s="419"/>
      <c r="X381" s="419"/>
      <c r="Y381" s="419" t="e">
        <f>IF(OR(LEN(AF381)&gt;0, LEN(#REF!)&gt;1),1, 0)</f>
        <v>#REF!</v>
      </c>
      <c r="Z381" s="419"/>
      <c r="AA381" s="426" t="str">
        <f t="shared" si="87"/>
        <v>Q0</v>
      </c>
      <c r="AB381" s="427" t="str">
        <f t="shared" si="88"/>
        <v>Armatur Gasversorgung</v>
      </c>
      <c r="AC381" s="244" t="str">
        <f t="shared" si="94"/>
        <v/>
      </c>
      <c r="AD381" s="244" t="str">
        <f t="shared" si="95"/>
        <v/>
      </c>
      <c r="AE381" s="143" t="str">
        <f t="shared" si="96"/>
        <v/>
      </c>
      <c r="AF381" s="139" t="str">
        <f t="shared" si="97"/>
        <v/>
      </c>
      <c r="AG381" s="140" t="str">
        <f t="shared" si="98"/>
        <v/>
      </c>
      <c r="AH381" s="140" t="str">
        <f t="shared" si="100"/>
        <v/>
      </c>
      <c r="AI381" s="140" t="str">
        <f t="shared" si="99"/>
        <v/>
      </c>
      <c r="AJ381" s="474"/>
      <c r="AK381" s="756"/>
      <c r="AL381" s="751"/>
      <c r="AM381" s="419" t="e">
        <f t="shared" si="106"/>
        <v>#REF!</v>
      </c>
      <c r="AN381" s="419"/>
      <c r="AO381" s="419"/>
      <c r="AP381" s="419"/>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row>
    <row r="382" spans="1:88" s="221" customFormat="1" ht="27.6" hidden="1">
      <c r="A382" s="221" t="b">
        <f t="shared" si="104"/>
        <v>0</v>
      </c>
      <c r="B382" s="221" t="str">
        <f t="shared" si="102"/>
        <v/>
      </c>
      <c r="C382" s="221" t="str">
        <f>IF(ISNA(LEN(VLOOKUP(H382,B9:B468,1,FALSE)) &gt; 0),"",LEN(VLOOKUP(H382,B9:B468,1,FALSE)) &gt; 0)</f>
        <v/>
      </c>
      <c r="D382" s="221" t="str">
        <f t="shared" si="103"/>
        <v/>
      </c>
      <c r="E382" s="221" t="b">
        <f>IF(ISNA(VLOOKUP(H382,D9:D468,1,FALSE)=H382),FALSE,TRUE)</f>
        <v>0</v>
      </c>
      <c r="F382" s="221">
        <f t="shared" si="105"/>
        <v>0</v>
      </c>
      <c r="G382" s="418"/>
      <c r="H382" s="631" t="s">
        <v>382</v>
      </c>
      <c r="I382" s="618" t="str">
        <f>VLOOKUP(H382,LNG_EBKP!$S$11:$U$733,2)</f>
        <v>Schacht Gasversorgung</v>
      </c>
      <c r="J382" s="617" t="str">
        <f>VLOOKUP(H382,LNG_EBKP!$S$11:$U$733,3)</f>
        <v>Kontroll-, Einsteig- und Schieberschächte zu Gasversorgung</v>
      </c>
      <c r="K382" s="344"/>
      <c r="L382" s="344"/>
      <c r="M382" s="345"/>
      <c r="N382" s="546"/>
      <c r="O382" s="525">
        <v>45</v>
      </c>
      <c r="P382" s="727" t="str">
        <f t="shared" si="101"/>
        <v/>
      </c>
      <c r="Q382" s="709"/>
      <c r="R382" s="461"/>
      <c r="S382" s="462"/>
      <c r="T382" s="463"/>
      <c r="U382" s="743"/>
      <c r="V382" s="419" t="e">
        <f>IF(
OR(LEN(R382)&gt;0, LEN(#REF!)&gt;0, LEN(Q382)&gt;0,LEN(S382)&gt;1),
      IF(OR(LEN(M382)=0, LEN(Q382)=0),1,
          IF(OR(AND(LEN(#REF!)&gt;0, LEN(R382)&gt;0 ),LEN(R382)+LEN(#REF!)=0),0,1)
),
0)</f>
        <v>#REF!</v>
      </c>
      <c r="W382" s="419"/>
      <c r="X382" s="419"/>
      <c r="Y382" s="419" t="e">
        <f>IF(OR(LEN(AF382)&gt;0, LEN(#REF!)&gt;1),1, 0)</f>
        <v>#REF!</v>
      </c>
      <c r="Z382" s="419"/>
      <c r="AA382" s="426" t="str">
        <f t="shared" ref="AA382:AA445" si="107">LEFT(H382,2)</f>
        <v>Q0</v>
      </c>
      <c r="AB382" s="427" t="str">
        <f t="shared" ref="AB382:AB445" si="108">IF(ISBLANK(AA382),"",IF(ISBLANK(I382), "", I382))</f>
        <v>Schacht Gasversorgung</v>
      </c>
      <c r="AC382" s="244" t="str">
        <f t="shared" si="94"/>
        <v/>
      </c>
      <c r="AD382" s="244" t="str">
        <f t="shared" si="95"/>
        <v/>
      </c>
      <c r="AE382" s="143" t="str">
        <f t="shared" si="96"/>
        <v/>
      </c>
      <c r="AF382" s="139" t="str">
        <f t="shared" si="97"/>
        <v/>
      </c>
      <c r="AG382" s="140" t="str">
        <f t="shared" si="98"/>
        <v/>
      </c>
      <c r="AH382" s="140" t="str">
        <f t="shared" si="100"/>
        <v/>
      </c>
      <c r="AI382" s="140" t="str">
        <f t="shared" si="99"/>
        <v/>
      </c>
      <c r="AJ382" s="474"/>
      <c r="AK382" s="756"/>
      <c r="AL382" s="751"/>
      <c r="AM382" s="419" t="e">
        <f t="shared" si="106"/>
        <v>#REF!</v>
      </c>
      <c r="AN382" s="419"/>
      <c r="AO382" s="419"/>
      <c r="AP382" s="419"/>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row>
    <row r="383" spans="1:88" s="227" customFormat="1" ht="13.8" hidden="1">
      <c r="A383" s="221" t="b">
        <f t="shared" si="104"/>
        <v>0</v>
      </c>
      <c r="B383" s="221" t="str">
        <f t="shared" si="102"/>
        <v/>
      </c>
      <c r="C383" s="227" t="str">
        <f>IF(ISNA(LEN(VLOOKUP(H383,B9:B468,1,FALSE)) &gt; 0),"",LEN(VLOOKUP(H383,B9:B468,1,FALSE)) &gt; 0)</f>
        <v/>
      </c>
      <c r="D383" s="227" t="str">
        <f t="shared" si="103"/>
        <v/>
      </c>
      <c r="E383" s="227" t="b">
        <f>IF(ISNA(VLOOKUP(H383,D9:D468,1,FALSE)=H383),FALSE,TRUE)</f>
        <v>0</v>
      </c>
      <c r="F383" s="221">
        <f t="shared" si="105"/>
        <v>0</v>
      </c>
      <c r="G383" s="418"/>
      <c r="H383" s="631" t="s">
        <v>383</v>
      </c>
      <c r="I383" s="618" t="str">
        <f>VLOOKUP(H383,LNG_EBKP!$S$11:$U$733,2)</f>
        <v>Spezialbauwerk Gasversorgung</v>
      </c>
      <c r="J383" s="617" t="str">
        <f>VLOOKUP(H383,LNG_EBKP!$S$11:$U$733,3)</f>
        <v>Spezialbauwerke der Gasversorgung</v>
      </c>
      <c r="K383" s="344"/>
      <c r="L383" s="344"/>
      <c r="M383" s="345"/>
      <c r="N383" s="546"/>
      <c r="O383" s="527">
        <v>45</v>
      </c>
      <c r="P383" s="726" t="str">
        <f t="shared" si="101"/>
        <v/>
      </c>
      <c r="Q383" s="708"/>
      <c r="R383" s="461"/>
      <c r="S383" s="462"/>
      <c r="T383" s="463"/>
      <c r="U383" s="743"/>
      <c r="V383" s="419" t="e">
        <f>IF(
OR(LEN(R383)&gt;0, LEN(#REF!)&gt;0, LEN(Q383)&gt;0,LEN(S383)&gt;1),
      IF(OR(LEN(M383)=0, LEN(Q383)=0),1,
          IF(OR(AND(LEN(#REF!)&gt;0, LEN(R383)&gt;0 ),LEN(R383)+LEN(#REF!)=0),0,1)
),
0)</f>
        <v>#REF!</v>
      </c>
      <c r="W383" s="419"/>
      <c r="X383" s="419"/>
      <c r="Y383" s="419" t="e">
        <f>IF(OR(LEN(AF383)&gt;0, LEN(#REF!)&gt;1),1, 0)</f>
        <v>#REF!</v>
      </c>
      <c r="Z383" s="419"/>
      <c r="AA383" s="426" t="str">
        <f t="shared" si="107"/>
        <v>Q0</v>
      </c>
      <c r="AB383" s="427" t="str">
        <f t="shared" si="108"/>
        <v>Spezialbauwerk Gasversorgung</v>
      </c>
      <c r="AC383" s="244" t="str">
        <f t="shared" si="94"/>
        <v/>
      </c>
      <c r="AD383" s="244" t="str">
        <f t="shared" si="95"/>
        <v/>
      </c>
      <c r="AE383" s="143" t="str">
        <f t="shared" si="96"/>
        <v/>
      </c>
      <c r="AF383" s="139" t="str">
        <f t="shared" si="97"/>
        <v/>
      </c>
      <c r="AG383" s="140" t="str">
        <f t="shared" si="98"/>
        <v/>
      </c>
      <c r="AH383" s="140" t="str">
        <f t="shared" si="100"/>
        <v/>
      </c>
      <c r="AI383" s="140" t="str">
        <f t="shared" si="99"/>
        <v/>
      </c>
      <c r="AJ383" s="474"/>
      <c r="AK383" s="756"/>
      <c r="AL383" s="751"/>
      <c r="AM383" s="419" t="e">
        <f t="shared" si="106"/>
        <v>#REF!</v>
      </c>
      <c r="AN383" s="419"/>
      <c r="AO383" s="419"/>
      <c r="AP383" s="419"/>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row>
    <row r="384" spans="1:88" s="221" customFormat="1" ht="27.6" hidden="1">
      <c r="A384" s="221" t="b">
        <f t="shared" si="104"/>
        <v>0</v>
      </c>
      <c r="B384" s="221" t="str">
        <f t="shared" si="102"/>
        <v/>
      </c>
      <c r="C384" s="221" t="str">
        <f>IF(ISNA(LEN(VLOOKUP(H384,B9:B468,1,FALSE)) &gt; 0),"",LEN(VLOOKUP(H384,B9:B468,1,FALSE)) &gt; 0)</f>
        <v/>
      </c>
      <c r="D384" s="221" t="str">
        <f t="shared" si="103"/>
        <v/>
      </c>
      <c r="E384" s="221" t="b">
        <f>IF(ISNA(VLOOKUP(H384,D9:D468,1,FALSE)=H384),FALSE,TRUE)</f>
        <v>0</v>
      </c>
      <c r="F384" s="221">
        <f t="shared" si="105"/>
        <v>0</v>
      </c>
      <c r="G384" s="418"/>
      <c r="H384" s="632" t="s">
        <v>384</v>
      </c>
      <c r="I384" s="616" t="str">
        <f>VLOOKUP(H384,LNG_EBKP!$S$11:$U$733,2)</f>
        <v>Fernwärme, Fernkälte</v>
      </c>
      <c r="J384" s="617" t="str">
        <f>VLOOKUP(H384,LNG_EBKP!$S$11:$U$733,3)</f>
        <v>Leitungen, Schächte und Spezialbauwerke der Fernwärme- und Fernkälteversorgung</v>
      </c>
      <c r="K384" s="344"/>
      <c r="L384" s="344"/>
      <c r="M384" s="345"/>
      <c r="N384" s="546"/>
      <c r="O384" s="525">
        <v>45</v>
      </c>
      <c r="P384" s="727" t="str">
        <f t="shared" si="101"/>
        <v/>
      </c>
      <c r="Q384" s="709"/>
      <c r="R384" s="461"/>
      <c r="S384" s="462"/>
      <c r="T384" s="463"/>
      <c r="U384" s="743"/>
      <c r="V384" s="419" t="e">
        <f>IF(
OR(LEN(R384)&gt;0, LEN(#REF!)&gt;0, LEN(Q384)&gt;0,LEN(S384)&gt;1),
      IF(OR(LEN(M384)=0, LEN(Q384)=0),1,
          IF(OR(AND(LEN(#REF!)&gt;0, LEN(R384)&gt;0 ),LEN(R384)+LEN(#REF!)=0),0,1)
),
0)</f>
        <v>#REF!</v>
      </c>
      <c r="W384" s="419"/>
      <c r="X384" s="419"/>
      <c r="Y384" s="419" t="e">
        <f>IF(OR(LEN(AF384)&gt;0, LEN(#REF!)&gt;1),1, 0)</f>
        <v>#REF!</v>
      </c>
      <c r="Z384" s="419"/>
      <c r="AA384" s="426" t="str">
        <f t="shared" si="107"/>
        <v>Q0</v>
      </c>
      <c r="AB384" s="427" t="str">
        <f t="shared" si="108"/>
        <v>Fernwärme, Fernkälte</v>
      </c>
      <c r="AC384" s="244" t="str">
        <f t="shared" si="94"/>
        <v/>
      </c>
      <c r="AD384" s="244" t="str">
        <f t="shared" si="95"/>
        <v/>
      </c>
      <c r="AE384" s="143" t="str">
        <f t="shared" si="96"/>
        <v/>
      </c>
      <c r="AF384" s="139" t="str">
        <f t="shared" si="97"/>
        <v/>
      </c>
      <c r="AG384" s="140" t="str">
        <f t="shared" si="98"/>
        <v/>
      </c>
      <c r="AH384" s="140" t="str">
        <f t="shared" si="100"/>
        <v/>
      </c>
      <c r="AI384" s="140" t="str">
        <f t="shared" si="99"/>
        <v/>
      </c>
      <c r="AJ384" s="474"/>
      <c r="AK384" s="756"/>
      <c r="AL384" s="751"/>
      <c r="AM384" s="419" t="e">
        <f t="shared" si="106"/>
        <v>#REF!</v>
      </c>
      <c r="AN384" s="419"/>
      <c r="AO384" s="419"/>
      <c r="AP384" s="419"/>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row>
    <row r="385" spans="1:88" s="227" customFormat="1" ht="41.4" hidden="1">
      <c r="A385" s="221" t="b">
        <f t="shared" si="104"/>
        <v>0</v>
      </c>
      <c r="B385" s="221" t="str">
        <f t="shared" si="102"/>
        <v/>
      </c>
      <c r="C385" s="227" t="str">
        <f>IF(ISNA(LEN(VLOOKUP(H385,B9:B468,1,FALSE)) &gt; 0),"",LEN(VLOOKUP(H385,B9:B468,1,FALSE)) &gt; 0)</f>
        <v/>
      </c>
      <c r="D385" s="227" t="str">
        <f t="shared" si="103"/>
        <v/>
      </c>
      <c r="E385" s="227" t="b">
        <f>IF(ISNA(VLOOKUP(H385,D9:D468,1,FALSE)=H385),FALSE,TRUE)</f>
        <v>0</v>
      </c>
      <c r="F385" s="221">
        <f t="shared" si="105"/>
        <v>0</v>
      </c>
      <c r="G385" s="418"/>
      <c r="H385" s="631" t="s">
        <v>385</v>
      </c>
      <c r="I385" s="618" t="str">
        <f>VLOOKUP(H385,LNG_EBKP!$S$11:$U$733,2)</f>
        <v>Leitung Fernwärme, Fernkälte</v>
      </c>
      <c r="J385" s="617" t="str">
        <f>VLOOKUP(H385,LNG_EBKP!$S$11:$U$733,3)</f>
        <v>Leitungen der Fernwärme- und Fernkälteversorgung, einschliesslich Formstücke, Anschlüsse und Schnitte</v>
      </c>
      <c r="K385" s="344"/>
      <c r="L385" s="344"/>
      <c r="M385" s="345"/>
      <c r="N385" s="546"/>
      <c r="O385" s="527">
        <v>45</v>
      </c>
      <c r="P385" s="726" t="str">
        <f t="shared" si="101"/>
        <v/>
      </c>
      <c r="Q385" s="708"/>
      <c r="R385" s="461"/>
      <c r="S385" s="462"/>
      <c r="T385" s="463"/>
      <c r="U385" s="743"/>
      <c r="V385" s="419" t="e">
        <f>IF(
OR(LEN(R385)&gt;0, LEN(#REF!)&gt;0, LEN(Q385)&gt;0,LEN(S385)&gt;1),
      IF(OR(LEN(M385)=0, LEN(Q385)=0),1,
          IF(OR(AND(LEN(#REF!)&gt;0, LEN(R385)&gt;0 ),LEN(R385)+LEN(#REF!)=0),0,1)
),
0)</f>
        <v>#REF!</v>
      </c>
      <c r="W385" s="419"/>
      <c r="X385" s="419"/>
      <c r="Y385" s="419" t="e">
        <f>IF(OR(LEN(AF385)&gt;0, LEN(#REF!)&gt;1),1, 0)</f>
        <v>#REF!</v>
      </c>
      <c r="Z385" s="419"/>
      <c r="AA385" s="426" t="str">
        <f t="shared" si="107"/>
        <v>Q0</v>
      </c>
      <c r="AB385" s="427" t="str">
        <f t="shared" si="108"/>
        <v>Leitung Fernwärme, Fernkälte</v>
      </c>
      <c r="AC385" s="244" t="str">
        <f t="shared" si="94"/>
        <v/>
      </c>
      <c r="AD385" s="244" t="str">
        <f t="shared" si="95"/>
        <v/>
      </c>
      <c r="AE385" s="143" t="str">
        <f t="shared" si="96"/>
        <v/>
      </c>
      <c r="AF385" s="139" t="str">
        <f t="shared" si="97"/>
        <v/>
      </c>
      <c r="AG385" s="140" t="str">
        <f t="shared" si="98"/>
        <v/>
      </c>
      <c r="AH385" s="140" t="str">
        <f t="shared" si="100"/>
        <v/>
      </c>
      <c r="AI385" s="140" t="str">
        <f t="shared" si="99"/>
        <v/>
      </c>
      <c r="AJ385" s="474"/>
      <c r="AK385" s="756"/>
      <c r="AL385" s="751"/>
      <c r="AM385" s="419" t="e">
        <f t="shared" si="106"/>
        <v>#REF!</v>
      </c>
      <c r="AN385" s="419"/>
      <c r="AO385" s="419"/>
      <c r="AP385" s="419"/>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row>
    <row r="386" spans="1:88" s="227" customFormat="1" ht="27.6" hidden="1">
      <c r="A386" s="221" t="b">
        <f t="shared" si="104"/>
        <v>0</v>
      </c>
      <c r="B386" s="221" t="str">
        <f t="shared" si="102"/>
        <v/>
      </c>
      <c r="C386" s="227" t="str">
        <f>IF(ISNA(LEN(VLOOKUP(H386,B9:B468,1,FALSE)) &gt; 0),"",LEN(VLOOKUP(H386,B9:B468,1,FALSE)) &gt; 0)</f>
        <v/>
      </c>
      <c r="D386" s="227" t="str">
        <f t="shared" si="103"/>
        <v/>
      </c>
      <c r="E386" s="227" t="b">
        <f>IF(ISNA(VLOOKUP(H386,D9:D468,1,FALSE)=H386),FALSE,TRUE)</f>
        <v>0</v>
      </c>
      <c r="F386" s="221">
        <f t="shared" si="105"/>
        <v>0</v>
      </c>
      <c r="G386" s="418"/>
      <c r="H386" s="631" t="s">
        <v>386</v>
      </c>
      <c r="I386" s="618" t="str">
        <f>VLOOKUP(H386,LNG_EBKP!$S$11:$U$733,2)</f>
        <v>Armatur Fernwärme, Fernkälte</v>
      </c>
      <c r="J386" s="617" t="str">
        <f>VLOOKUP(H386,LNG_EBKP!$S$11:$U$733,3)</f>
        <v>Schieber, Klappen, Ventile und dgl., einschliesslich Steuerung</v>
      </c>
      <c r="K386" s="344"/>
      <c r="L386" s="344"/>
      <c r="M386" s="345"/>
      <c r="N386" s="546"/>
      <c r="O386" s="527">
        <v>45</v>
      </c>
      <c r="P386" s="726" t="str">
        <f t="shared" si="101"/>
        <v/>
      </c>
      <c r="Q386" s="708"/>
      <c r="R386" s="461"/>
      <c r="S386" s="462"/>
      <c r="T386" s="463"/>
      <c r="U386" s="743"/>
      <c r="V386" s="419" t="e">
        <f>IF(
OR(LEN(R386)&gt;0, LEN(#REF!)&gt;0, LEN(Q386)&gt;0,LEN(S386)&gt;1),
      IF(OR(LEN(M386)=0, LEN(Q386)=0),1,
          IF(OR(AND(LEN(#REF!)&gt;0, LEN(R386)&gt;0 ),LEN(R386)+LEN(#REF!)=0),0,1)
),
0)</f>
        <v>#REF!</v>
      </c>
      <c r="W386" s="419"/>
      <c r="X386" s="419"/>
      <c r="Y386" s="419" t="e">
        <f>IF(OR(LEN(AF386)&gt;0, LEN(#REF!)&gt;1),1, 0)</f>
        <v>#REF!</v>
      </c>
      <c r="Z386" s="419"/>
      <c r="AA386" s="426" t="str">
        <f t="shared" si="107"/>
        <v>Q0</v>
      </c>
      <c r="AB386" s="427" t="str">
        <f t="shared" si="108"/>
        <v>Armatur Fernwärme, Fernkälte</v>
      </c>
      <c r="AC386" s="244" t="str">
        <f t="shared" si="94"/>
        <v/>
      </c>
      <c r="AD386" s="244" t="str">
        <f t="shared" si="95"/>
        <v/>
      </c>
      <c r="AE386" s="143" t="str">
        <f t="shared" si="96"/>
        <v/>
      </c>
      <c r="AF386" s="139" t="str">
        <f t="shared" si="97"/>
        <v/>
      </c>
      <c r="AG386" s="140" t="str">
        <f t="shared" si="98"/>
        <v/>
      </c>
      <c r="AH386" s="140" t="str">
        <f t="shared" si="100"/>
        <v/>
      </c>
      <c r="AI386" s="140" t="str">
        <f t="shared" si="99"/>
        <v/>
      </c>
      <c r="AJ386" s="474"/>
      <c r="AK386" s="756"/>
      <c r="AL386" s="751"/>
      <c r="AM386" s="419" t="e">
        <f t="shared" si="106"/>
        <v>#REF!</v>
      </c>
      <c r="AN386" s="419"/>
      <c r="AO386" s="419"/>
      <c r="AP386" s="419"/>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row>
    <row r="387" spans="1:88" s="221" customFormat="1" ht="27.6" hidden="1">
      <c r="A387" s="221" t="b">
        <f t="shared" si="104"/>
        <v>0</v>
      </c>
      <c r="B387" s="221" t="str">
        <f t="shared" si="102"/>
        <v/>
      </c>
      <c r="C387" s="221" t="str">
        <f>IF(ISNA(LEN(VLOOKUP(H387,B9:B468,1,FALSE)) &gt; 0),"",LEN(VLOOKUP(H387,B9:B468,1,FALSE)) &gt; 0)</f>
        <v/>
      </c>
      <c r="D387" s="221" t="str">
        <f t="shared" si="103"/>
        <v/>
      </c>
      <c r="E387" s="221" t="b">
        <f>IF(ISNA(VLOOKUP(H387,D9:D468,1,FALSE)=H387),FALSE,TRUE)</f>
        <v>0</v>
      </c>
      <c r="F387" s="221">
        <f t="shared" si="105"/>
        <v>0</v>
      </c>
      <c r="G387" s="418"/>
      <c r="H387" s="631" t="s">
        <v>387</v>
      </c>
      <c r="I387" s="618" t="str">
        <f>VLOOKUP(H387,LNG_EBKP!$S$11:$U$733,2)</f>
        <v>Schacht Fernwärme, Fernkälte</v>
      </c>
      <c r="J387" s="617" t="str">
        <f>VLOOKUP(H387,LNG_EBKP!$S$11:$U$733,3)</f>
        <v>Kontroll-, Einsteig- und Schieberschächte sowie Schieber zu Fernwärme- und Fernkälteversorgung</v>
      </c>
      <c r="K387" s="344"/>
      <c r="L387" s="344"/>
      <c r="M387" s="345"/>
      <c r="N387" s="546"/>
      <c r="O387" s="526">
        <v>45</v>
      </c>
      <c r="P387" s="727" t="str">
        <f t="shared" si="101"/>
        <v/>
      </c>
      <c r="Q387" s="709"/>
      <c r="R387" s="461"/>
      <c r="S387" s="462"/>
      <c r="T387" s="463"/>
      <c r="U387" s="743"/>
      <c r="V387" s="419" t="e">
        <f>IF(
OR(LEN(R387)&gt;0, LEN(#REF!)&gt;0, LEN(Q387)&gt;0,LEN(S387)&gt;1),
      IF(OR(LEN(M387)=0, LEN(Q387)=0),1,
          IF(OR(AND(LEN(#REF!)&gt;0, LEN(R387)&gt;0 ),LEN(R387)+LEN(#REF!)=0),0,1)
),
0)</f>
        <v>#REF!</v>
      </c>
      <c r="W387" s="419"/>
      <c r="X387" s="419"/>
      <c r="Y387" s="419" t="e">
        <f>IF(OR(LEN(AF387)&gt;0, LEN(#REF!)&gt;1),1, 0)</f>
        <v>#REF!</v>
      </c>
      <c r="Z387" s="419"/>
      <c r="AA387" s="426" t="str">
        <f t="shared" si="107"/>
        <v>Q0</v>
      </c>
      <c r="AB387" s="427" t="str">
        <f t="shared" si="108"/>
        <v>Schacht Fernwärme, Fernkälte</v>
      </c>
      <c r="AC387" s="244" t="str">
        <f t="shared" si="94"/>
        <v/>
      </c>
      <c r="AD387" s="244" t="str">
        <f t="shared" si="95"/>
        <v/>
      </c>
      <c r="AE387" s="143" t="str">
        <f t="shared" si="96"/>
        <v/>
      </c>
      <c r="AF387" s="139" t="str">
        <f t="shared" si="97"/>
        <v/>
      </c>
      <c r="AG387" s="140" t="str">
        <f t="shared" si="98"/>
        <v/>
      </c>
      <c r="AH387" s="140" t="str">
        <f t="shared" si="100"/>
        <v/>
      </c>
      <c r="AI387" s="140" t="str">
        <f t="shared" si="99"/>
        <v/>
      </c>
      <c r="AJ387" s="474"/>
      <c r="AK387" s="756"/>
      <c r="AL387" s="751"/>
      <c r="AM387" s="419" t="e">
        <f t="shared" si="106"/>
        <v>#REF!</v>
      </c>
      <c r="AN387" s="419"/>
      <c r="AO387" s="419"/>
      <c r="AP387" s="419"/>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row>
    <row r="388" spans="1:88" s="221" customFormat="1" ht="27.6" hidden="1">
      <c r="A388" s="221" t="b">
        <f t="shared" si="104"/>
        <v>0</v>
      </c>
      <c r="B388" s="221" t="str">
        <f t="shared" si="102"/>
        <v/>
      </c>
      <c r="C388" s="221" t="str">
        <f>IF(ISNA(LEN(VLOOKUP(H388,B9:B468,1,FALSE)) &gt; 0),"",LEN(VLOOKUP(H388,B9:B468,1,FALSE)) &gt; 0)</f>
        <v/>
      </c>
      <c r="D388" s="221" t="str">
        <f t="shared" si="103"/>
        <v/>
      </c>
      <c r="E388" s="221" t="b">
        <f>IF(ISNA(VLOOKUP(H388,D9:D468,1,FALSE)=H388),FALSE,TRUE)</f>
        <v>0</v>
      </c>
      <c r="F388" s="221">
        <f t="shared" si="105"/>
        <v>0</v>
      </c>
      <c r="G388" s="418"/>
      <c r="H388" s="631" t="s">
        <v>388</v>
      </c>
      <c r="I388" s="618" t="str">
        <f>VLOOKUP(H388,LNG_EBKP!$S$11:$U$733,2)</f>
        <v>Spezialbauwerk Fernwärme, Fernkälte</v>
      </c>
      <c r="J388" s="617" t="str">
        <f>VLOOKUP(H388,LNG_EBKP!$S$11:$U$733,3)</f>
        <v>Spezialbauwerke der Fernwärme- und Fernkälteversorgung</v>
      </c>
      <c r="K388" s="344"/>
      <c r="L388" s="344"/>
      <c r="M388" s="345"/>
      <c r="N388" s="546"/>
      <c r="O388" s="525">
        <v>45</v>
      </c>
      <c r="P388" s="727" t="str">
        <f t="shared" si="101"/>
        <v/>
      </c>
      <c r="Q388" s="709"/>
      <c r="R388" s="461"/>
      <c r="S388" s="462"/>
      <c r="T388" s="463"/>
      <c r="U388" s="743"/>
      <c r="V388" s="419" t="e">
        <f>IF(
OR(LEN(R388)&gt;0, LEN(#REF!)&gt;0, LEN(Q388)&gt;0,LEN(S388)&gt;1),
      IF(OR(LEN(M388)=0, LEN(Q388)=0),1,
          IF(OR(AND(LEN(#REF!)&gt;0, LEN(R388)&gt;0 ),LEN(R388)+LEN(#REF!)=0),0,1)
),
0)</f>
        <v>#REF!</v>
      </c>
      <c r="W388" s="419"/>
      <c r="X388" s="419"/>
      <c r="Y388" s="419" t="e">
        <f>IF(OR(LEN(AF388)&gt;0, LEN(#REF!)&gt;1),1, 0)</f>
        <v>#REF!</v>
      </c>
      <c r="Z388" s="419"/>
      <c r="AA388" s="426" t="str">
        <f t="shared" si="107"/>
        <v>Q0</v>
      </c>
      <c r="AB388" s="427" t="str">
        <f t="shared" si="108"/>
        <v>Spezialbauwerk Fernwärme, Fernkälte</v>
      </c>
      <c r="AC388" s="244" t="str">
        <f t="shared" si="94"/>
        <v/>
      </c>
      <c r="AD388" s="244" t="str">
        <f t="shared" si="95"/>
        <v/>
      </c>
      <c r="AE388" s="143" t="str">
        <f t="shared" si="96"/>
        <v/>
      </c>
      <c r="AF388" s="139" t="str">
        <f t="shared" si="97"/>
        <v/>
      </c>
      <c r="AG388" s="140" t="str">
        <f t="shared" si="98"/>
        <v/>
      </c>
      <c r="AH388" s="140" t="str">
        <f t="shared" si="100"/>
        <v/>
      </c>
      <c r="AI388" s="140" t="str">
        <f t="shared" si="99"/>
        <v/>
      </c>
      <c r="AJ388" s="474"/>
      <c r="AK388" s="756"/>
      <c r="AL388" s="751"/>
      <c r="AM388" s="419" t="e">
        <f t="shared" si="106"/>
        <v>#REF!</v>
      </c>
      <c r="AN388" s="419"/>
      <c r="AO388" s="419"/>
      <c r="AP388" s="419"/>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row>
    <row r="389" spans="1:88" s="227" customFormat="1" ht="55.2" hidden="1">
      <c r="A389" s="221" t="b">
        <f t="shared" si="104"/>
        <v>0</v>
      </c>
      <c r="B389" s="221" t="str">
        <f t="shared" si="102"/>
        <v/>
      </c>
      <c r="C389" s="227" t="str">
        <f>IF(ISNA(LEN(VLOOKUP(H389,B9:B468,1,FALSE)) &gt; 0),"",LEN(VLOOKUP(H389,B9:B468,1,FALSE)) &gt; 0)</f>
        <v/>
      </c>
      <c r="D389" s="227" t="str">
        <f t="shared" si="103"/>
        <v/>
      </c>
      <c r="E389" s="227" t="b">
        <f>IF(ISNA(VLOOKUP(H389,D9:D468,1,FALSE)=H389),FALSE,TRUE)</f>
        <v>0</v>
      </c>
      <c r="F389" s="221">
        <f t="shared" si="105"/>
        <v>0</v>
      </c>
      <c r="G389" s="418"/>
      <c r="H389" s="632" t="s">
        <v>389</v>
      </c>
      <c r="I389" s="616" t="str">
        <f>VLOOKUP(H389,LNG_EBKP!$S$11:$U$733,2)</f>
        <v>Rohrblock, Kabelkanal</v>
      </c>
      <c r="J389" s="617" t="str">
        <f>VLOOKUP(H389,LNG_EBKP!$S$11:$U$733,3)</f>
        <v>Baulicher Teil von Rohrblockanlagen und Kabelkanälen
Hinweis: Betriebs-, Sicherheitsanlage (S);
Erdbewegung (M 1)</v>
      </c>
      <c r="K389" s="344"/>
      <c r="L389" s="344"/>
      <c r="M389" s="345"/>
      <c r="N389" s="546"/>
      <c r="O389" s="527">
        <v>60</v>
      </c>
      <c r="P389" s="726" t="str">
        <f t="shared" si="101"/>
        <v/>
      </c>
      <c r="Q389" s="708"/>
      <c r="R389" s="461"/>
      <c r="S389" s="462"/>
      <c r="T389" s="463"/>
      <c r="U389" s="743"/>
      <c r="V389" s="419" t="e">
        <f>IF(
OR(LEN(R389)&gt;0, LEN(#REF!)&gt;0, LEN(Q389)&gt;0,LEN(S389)&gt;1),
      IF(OR(LEN(M389)=0, LEN(Q389)=0),1,
          IF(OR(AND(LEN(#REF!)&gt;0, LEN(R389)&gt;0 ),LEN(R389)+LEN(#REF!)=0),0,1)
),
0)</f>
        <v>#REF!</v>
      </c>
      <c r="W389" s="419"/>
      <c r="X389" s="419"/>
      <c r="Y389" s="419" t="e">
        <f>IF(OR(LEN(AF389)&gt;0, LEN(#REF!)&gt;1),1, 0)</f>
        <v>#REF!</v>
      </c>
      <c r="Z389" s="419"/>
      <c r="AA389" s="426" t="str">
        <f t="shared" si="107"/>
        <v>Q0</v>
      </c>
      <c r="AB389" s="427" t="str">
        <f t="shared" si="108"/>
        <v>Rohrblock, Kabelkanal</v>
      </c>
      <c r="AC389" s="244" t="str">
        <f t="shared" si="94"/>
        <v/>
      </c>
      <c r="AD389" s="244" t="str">
        <f t="shared" si="95"/>
        <v/>
      </c>
      <c r="AE389" s="143" t="str">
        <f t="shared" si="96"/>
        <v/>
      </c>
      <c r="AF389" s="139" t="str">
        <f t="shared" si="97"/>
        <v/>
      </c>
      <c r="AG389" s="140" t="str">
        <f t="shared" si="98"/>
        <v/>
      </c>
      <c r="AH389" s="140" t="str">
        <f t="shared" si="100"/>
        <v/>
      </c>
      <c r="AI389" s="140" t="str">
        <f t="shared" si="99"/>
        <v/>
      </c>
      <c r="AJ389" s="474"/>
      <c r="AK389" s="756"/>
      <c r="AL389" s="751"/>
      <c r="AM389" s="419" t="e">
        <f t="shared" si="106"/>
        <v>#REF!</v>
      </c>
      <c r="AN389" s="419"/>
      <c r="AO389" s="419"/>
      <c r="AP389" s="419"/>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row>
    <row r="390" spans="1:88" s="227" customFormat="1" ht="27.6" hidden="1">
      <c r="A390" s="221" t="b">
        <f t="shared" si="104"/>
        <v>0</v>
      </c>
      <c r="B390" s="221" t="str">
        <f t="shared" si="102"/>
        <v/>
      </c>
      <c r="C390" s="227" t="str">
        <f>IF(ISNA(LEN(VLOOKUP(H390,B9:B468,1,FALSE)) &gt; 0),"",LEN(VLOOKUP(H390,B9:B468,1,FALSE)) &gt; 0)</f>
        <v/>
      </c>
      <c r="D390" s="227" t="str">
        <f t="shared" si="103"/>
        <v/>
      </c>
      <c r="E390" s="227" t="b">
        <f>IF(ISNA(VLOOKUP(H390,D9:D468,1,FALSE)=H390),FALSE,TRUE)</f>
        <v>0</v>
      </c>
      <c r="F390" s="221">
        <f t="shared" si="105"/>
        <v>0</v>
      </c>
      <c r="G390" s="418"/>
      <c r="H390" s="631" t="s">
        <v>390</v>
      </c>
      <c r="I390" s="618" t="str">
        <f>VLOOKUP(H390,LNG_EBKP!$S$11:$U$733,2)</f>
        <v>Rohrblockanlage</v>
      </c>
      <c r="J390" s="617" t="str">
        <f>VLOOKUP(H390,LNG_EBKP!$S$11:$U$733,3)</f>
        <v>Baulicher Teil von Rohrblockanlagen und Kabelkanälen</v>
      </c>
      <c r="K390" s="344"/>
      <c r="L390" s="344"/>
      <c r="M390" s="345"/>
      <c r="N390" s="546"/>
      <c r="O390" s="527">
        <v>60</v>
      </c>
      <c r="P390" s="726" t="str">
        <f t="shared" si="101"/>
        <v/>
      </c>
      <c r="Q390" s="708"/>
      <c r="R390" s="461"/>
      <c r="S390" s="462"/>
      <c r="T390" s="463"/>
      <c r="U390" s="743"/>
      <c r="V390" s="419" t="e">
        <f>IF(
OR(LEN(R390)&gt;0, LEN(#REF!)&gt;0, LEN(Q390)&gt;0,LEN(S390)&gt;1),
      IF(OR(LEN(M390)=0, LEN(Q390)=0),1,
          IF(OR(AND(LEN(#REF!)&gt;0, LEN(R390)&gt;0 ),LEN(R390)+LEN(#REF!)=0),0,1)
),
0)</f>
        <v>#REF!</v>
      </c>
      <c r="W390" s="419"/>
      <c r="X390" s="419"/>
      <c r="Y390" s="419" t="e">
        <f>IF(OR(LEN(AF390)&gt;0, LEN(#REF!)&gt;1),1, 0)</f>
        <v>#REF!</v>
      </c>
      <c r="Z390" s="419"/>
      <c r="AA390" s="426" t="str">
        <f t="shared" si="107"/>
        <v>Q0</v>
      </c>
      <c r="AB390" s="427" t="str">
        <f t="shared" si="108"/>
        <v>Rohrblockanlage</v>
      </c>
      <c r="AC390" s="244" t="str">
        <f t="shared" si="94"/>
        <v/>
      </c>
      <c r="AD390" s="244" t="str">
        <f t="shared" si="95"/>
        <v/>
      </c>
      <c r="AE390" s="143" t="str">
        <f t="shared" si="96"/>
        <v/>
      </c>
      <c r="AF390" s="139" t="str">
        <f t="shared" si="97"/>
        <v/>
      </c>
      <c r="AG390" s="140" t="str">
        <f t="shared" si="98"/>
        <v/>
      </c>
      <c r="AH390" s="140" t="str">
        <f t="shared" si="100"/>
        <v/>
      </c>
      <c r="AI390" s="140" t="str">
        <f t="shared" si="99"/>
        <v/>
      </c>
      <c r="AJ390" s="474"/>
      <c r="AK390" s="756"/>
      <c r="AL390" s="751"/>
      <c r="AM390" s="419" t="e">
        <f t="shared" si="106"/>
        <v>#REF!</v>
      </c>
      <c r="AN390" s="419"/>
      <c r="AO390" s="419"/>
      <c r="AP390" s="419"/>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row>
    <row r="391" spans="1:88" s="227" customFormat="1" ht="27.6" hidden="1">
      <c r="A391" s="221" t="b">
        <f t="shared" si="104"/>
        <v>0</v>
      </c>
      <c r="B391" s="221" t="str">
        <f t="shared" si="102"/>
        <v/>
      </c>
      <c r="C391" s="227" t="str">
        <f>IF(ISNA(LEN(VLOOKUP(H391,B9:B468,1,FALSE)) &gt; 0),"",LEN(VLOOKUP(H391,B9:B468,1,FALSE)) &gt; 0)</f>
        <v/>
      </c>
      <c r="D391" s="227" t="str">
        <f t="shared" si="103"/>
        <v/>
      </c>
      <c r="E391" s="227" t="b">
        <f>IF(ISNA(VLOOKUP(H391,D9:D468,1,FALSE)=H391),FALSE,TRUE)</f>
        <v>0</v>
      </c>
      <c r="F391" s="221">
        <f t="shared" si="105"/>
        <v>0</v>
      </c>
      <c r="G391" s="418"/>
      <c r="H391" s="631" t="s">
        <v>391</v>
      </c>
      <c r="I391" s="618" t="str">
        <f>VLOOKUP(H391,LNG_EBKP!$S$11:$U$733,2)</f>
        <v>Schacht Rohrblockanlage</v>
      </c>
      <c r="J391" s="617" t="str">
        <f>VLOOKUP(H391,LNG_EBKP!$S$11:$U$733,3)</f>
        <v>Kontroll-, Einstieg- und Kabelzugschächte zu Rohrblockanlagen</v>
      </c>
      <c r="K391" s="344"/>
      <c r="L391" s="344"/>
      <c r="M391" s="345"/>
      <c r="N391" s="546"/>
      <c r="O391" s="527">
        <v>60</v>
      </c>
      <c r="P391" s="726" t="str">
        <f t="shared" si="101"/>
        <v/>
      </c>
      <c r="Q391" s="708"/>
      <c r="R391" s="461"/>
      <c r="S391" s="462"/>
      <c r="T391" s="463"/>
      <c r="U391" s="743"/>
      <c r="V391" s="419" t="e">
        <f>IF(
OR(LEN(R391)&gt;0, LEN(#REF!)&gt;0, LEN(Q391)&gt;0,LEN(S391)&gt;1),
      IF(OR(LEN(M391)=0, LEN(Q391)=0),1,
          IF(OR(AND(LEN(#REF!)&gt;0, LEN(R391)&gt;0 ),LEN(R391)+LEN(#REF!)=0),0,1)
),
0)</f>
        <v>#REF!</v>
      </c>
      <c r="W391" s="419"/>
      <c r="X391" s="419"/>
      <c r="Y391" s="419" t="e">
        <f>IF(OR(LEN(AF391)&gt;0, LEN(#REF!)&gt;1),1, 0)</f>
        <v>#REF!</v>
      </c>
      <c r="Z391" s="419"/>
      <c r="AA391" s="426" t="str">
        <f t="shared" si="107"/>
        <v>Q0</v>
      </c>
      <c r="AB391" s="427" t="str">
        <f t="shared" si="108"/>
        <v>Schacht Rohrblockanlage</v>
      </c>
      <c r="AC391" s="244" t="str">
        <f t="shared" si="94"/>
        <v/>
      </c>
      <c r="AD391" s="244" t="str">
        <f t="shared" si="95"/>
        <v/>
      </c>
      <c r="AE391" s="143" t="str">
        <f t="shared" si="96"/>
        <v/>
      </c>
      <c r="AF391" s="139" t="str">
        <f t="shared" si="97"/>
        <v/>
      </c>
      <c r="AG391" s="140" t="str">
        <f t="shared" si="98"/>
        <v/>
      </c>
      <c r="AH391" s="140" t="str">
        <f t="shared" si="100"/>
        <v/>
      </c>
      <c r="AI391" s="140" t="str">
        <f t="shared" si="99"/>
        <v/>
      </c>
      <c r="AJ391" s="474"/>
      <c r="AK391" s="756"/>
      <c r="AL391" s="751"/>
      <c r="AM391" s="419" t="e">
        <f t="shared" si="106"/>
        <v>#REF!</v>
      </c>
      <c r="AN391" s="419"/>
      <c r="AO391" s="419"/>
      <c r="AP391" s="419"/>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row>
    <row r="392" spans="1:88" s="227" customFormat="1" ht="13.8" hidden="1">
      <c r="A392" s="221" t="b">
        <f t="shared" si="104"/>
        <v>0</v>
      </c>
      <c r="B392" s="221" t="str">
        <f t="shared" si="102"/>
        <v/>
      </c>
      <c r="C392" s="227" t="str">
        <f>IF(ISNA(LEN(VLOOKUP(H392,B9:B468,1,FALSE)) &gt; 0),"",LEN(VLOOKUP(H392,B9:B468,1,FALSE)) &gt; 0)</f>
        <v/>
      </c>
      <c r="D392" s="227" t="str">
        <f t="shared" si="103"/>
        <v/>
      </c>
      <c r="E392" s="227" t="b">
        <f>IF(ISNA(VLOOKUP(H392,D9:D468,1,FALSE)=H392),FALSE,TRUE)</f>
        <v>0</v>
      </c>
      <c r="F392" s="221">
        <f t="shared" si="105"/>
        <v>0</v>
      </c>
      <c r="G392" s="418"/>
      <c r="H392" s="631" t="s">
        <v>392</v>
      </c>
      <c r="I392" s="618" t="str">
        <f>VLOOKUP(H392,LNG_EBKP!$S$11:$U$733,2)</f>
        <v>Spezialbauwerk Rohrblockanlage</v>
      </c>
      <c r="J392" s="617" t="str">
        <f>VLOOKUP(H392,LNG_EBKP!$S$11:$U$733,3)</f>
        <v>Spezialbauwerke zu Rohrblockanlagen</v>
      </c>
      <c r="K392" s="344"/>
      <c r="L392" s="344"/>
      <c r="M392" s="345"/>
      <c r="N392" s="546"/>
      <c r="O392" s="527">
        <v>60</v>
      </c>
      <c r="P392" s="726" t="str">
        <f t="shared" si="101"/>
        <v/>
      </c>
      <c r="Q392" s="708"/>
      <c r="R392" s="461"/>
      <c r="S392" s="462"/>
      <c r="T392" s="463"/>
      <c r="U392" s="743"/>
      <c r="V392" s="419" t="e">
        <f>IF(
OR(LEN(R392)&gt;0, LEN(#REF!)&gt;0, LEN(Q392)&gt;0,LEN(S392)&gt;1),
      IF(OR(LEN(M392)=0, LEN(Q392)=0),1,
          IF(OR(AND(LEN(#REF!)&gt;0, LEN(R392)&gt;0 ),LEN(R392)+LEN(#REF!)=0),0,1)
),
0)</f>
        <v>#REF!</v>
      </c>
      <c r="W392" s="419"/>
      <c r="X392" s="419"/>
      <c r="Y392" s="419" t="e">
        <f>IF(OR(LEN(AF392)&gt;0, LEN(#REF!)&gt;1),1, 0)</f>
        <v>#REF!</v>
      </c>
      <c r="Z392" s="419"/>
      <c r="AA392" s="426" t="str">
        <f t="shared" si="107"/>
        <v>Q0</v>
      </c>
      <c r="AB392" s="427" t="str">
        <f t="shared" si="108"/>
        <v>Spezialbauwerk Rohrblockanlage</v>
      </c>
      <c r="AC392" s="244" t="str">
        <f t="shared" si="94"/>
        <v/>
      </c>
      <c r="AD392" s="244" t="str">
        <f t="shared" si="95"/>
        <v/>
      </c>
      <c r="AE392" s="143" t="str">
        <f t="shared" si="96"/>
        <v/>
      </c>
      <c r="AF392" s="139" t="str">
        <f t="shared" si="97"/>
        <v/>
      </c>
      <c r="AG392" s="140" t="str">
        <f t="shared" si="98"/>
        <v/>
      </c>
      <c r="AH392" s="140" t="str">
        <f t="shared" si="100"/>
        <v/>
      </c>
      <c r="AI392" s="140" t="str">
        <f t="shared" si="99"/>
        <v/>
      </c>
      <c r="AJ392" s="474"/>
      <c r="AK392" s="756"/>
      <c r="AL392" s="751"/>
      <c r="AM392" s="419" t="e">
        <f t="shared" si="106"/>
        <v>#REF!</v>
      </c>
      <c r="AN392" s="419"/>
      <c r="AO392" s="419"/>
      <c r="AP392" s="419"/>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row>
    <row r="393" spans="1:88" s="227" customFormat="1" ht="41.4" hidden="1">
      <c r="A393" s="221" t="b">
        <f t="shared" si="104"/>
        <v>0</v>
      </c>
      <c r="B393" s="221" t="str">
        <f t="shared" si="102"/>
        <v/>
      </c>
      <c r="C393" s="227" t="str">
        <f>IF(ISNA(LEN(VLOOKUP(H393,B9:B468,1,FALSE)) &gt; 0),"",LEN(VLOOKUP(H393,B9:B468,1,FALSE)) &gt; 0)</f>
        <v/>
      </c>
      <c r="D393" s="227" t="str">
        <f t="shared" si="103"/>
        <v/>
      </c>
      <c r="E393" s="227" t="b">
        <f>IF(ISNA(VLOOKUP(H393,D9:D468,1,FALSE)=H393),FALSE,TRUE)</f>
        <v>0</v>
      </c>
      <c r="F393" s="221">
        <f t="shared" si="105"/>
        <v>0</v>
      </c>
      <c r="G393" s="418"/>
      <c r="H393" s="632" t="s">
        <v>393</v>
      </c>
      <c r="I393" s="616" t="str">
        <f>VLOOKUP(H393,LNG_EBKP!$S$11:$U$733,2)</f>
        <v>Rohrleitungsanlage</v>
      </c>
      <c r="J393" s="617" t="str">
        <f>VLOOKUP(H393,LNG_EBKP!$S$11:$U$733,3)</f>
        <v>Rohrleitungsanlagen gemäss Rohrleitungsgesetz und Rohrleitungsverordnung des Bundes, einschliesslich Zugangsbauwerke</v>
      </c>
      <c r="K393" s="344"/>
      <c r="L393" s="344"/>
      <c r="M393" s="345"/>
      <c r="N393" s="546"/>
      <c r="O393" s="527">
        <v>45</v>
      </c>
      <c r="P393" s="726" t="str">
        <f t="shared" si="101"/>
        <v/>
      </c>
      <c r="Q393" s="708"/>
      <c r="R393" s="461"/>
      <c r="S393" s="462"/>
      <c r="T393" s="463"/>
      <c r="U393" s="743"/>
      <c r="V393" s="419" t="e">
        <f>IF(
OR(LEN(R393)&gt;0, LEN(#REF!)&gt;0, LEN(Q393)&gt;0,LEN(S393)&gt;1),
      IF(OR(LEN(M393)=0, LEN(Q393)=0),1,
          IF(OR(AND(LEN(#REF!)&gt;0, LEN(R393)&gt;0 ),LEN(R393)+LEN(#REF!)=0),0,1)
),
0)</f>
        <v>#REF!</v>
      </c>
      <c r="W393" s="419"/>
      <c r="X393" s="419"/>
      <c r="Y393" s="419" t="e">
        <f>IF(OR(LEN(AF393)&gt;0, LEN(#REF!)&gt;1),1, 0)</f>
        <v>#REF!</v>
      </c>
      <c r="Z393" s="419"/>
      <c r="AA393" s="426" t="str">
        <f t="shared" si="107"/>
        <v>Q0</v>
      </c>
      <c r="AB393" s="427" t="str">
        <f t="shared" si="108"/>
        <v>Rohrleitungsanlage</v>
      </c>
      <c r="AC393" s="244" t="str">
        <f t="shared" si="94"/>
        <v/>
      </c>
      <c r="AD393" s="244" t="str">
        <f t="shared" si="95"/>
        <v/>
      </c>
      <c r="AE393" s="143" t="str">
        <f t="shared" si="96"/>
        <v/>
      </c>
      <c r="AF393" s="139" t="str">
        <f t="shared" si="97"/>
        <v/>
      </c>
      <c r="AG393" s="140" t="str">
        <f t="shared" si="98"/>
        <v/>
      </c>
      <c r="AH393" s="140" t="str">
        <f t="shared" si="100"/>
        <v/>
      </c>
      <c r="AI393" s="140" t="str">
        <f t="shared" si="99"/>
        <v/>
      </c>
      <c r="AJ393" s="474"/>
      <c r="AK393" s="756"/>
      <c r="AL393" s="751"/>
      <c r="AM393" s="419" t="e">
        <f t="shared" si="106"/>
        <v>#REF!</v>
      </c>
      <c r="AN393" s="419"/>
      <c r="AO393" s="419"/>
      <c r="AP393" s="419"/>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row>
    <row r="394" spans="1:88" s="221" customFormat="1" ht="41.4" hidden="1">
      <c r="A394" s="221" t="b">
        <f t="shared" si="104"/>
        <v>0</v>
      </c>
      <c r="B394" s="221" t="str">
        <f t="shared" si="102"/>
        <v/>
      </c>
      <c r="C394" s="221" t="str">
        <f>IF(ISNA(LEN(VLOOKUP(H394,B9:B468,1,FALSE)) &gt; 0),"",LEN(VLOOKUP(H394,B9:B468,1,FALSE)) &gt; 0)</f>
        <v/>
      </c>
      <c r="D394" s="221" t="str">
        <f t="shared" si="103"/>
        <v/>
      </c>
      <c r="E394" s="221" t="b">
        <f>IF(ISNA(VLOOKUP(H394,D9:D468,1,FALSE)=H394),FALSE,TRUE)</f>
        <v>0</v>
      </c>
      <c r="F394" s="221">
        <f t="shared" si="105"/>
        <v>0</v>
      </c>
      <c r="G394" s="418"/>
      <c r="H394" s="631" t="s">
        <v>394</v>
      </c>
      <c r="I394" s="618" t="str">
        <f>VLOOKUP(H394,LNG_EBKP!$S$11:$U$733,2)</f>
        <v>Rohrleitung</v>
      </c>
      <c r="J394" s="617" t="str">
        <f>VLOOKUP(H394,LNG_EBKP!$S$11:$U$733,3)</f>
        <v>Rohrleitungen für flüssige und gasförmige Energieträger, einschliesslich kathodischen Schutzes sowie Achs- und Parzellenmarkierung</v>
      </c>
      <c r="K394" s="344"/>
      <c r="L394" s="344"/>
      <c r="M394" s="345"/>
      <c r="N394" s="546"/>
      <c r="O394" s="525">
        <v>45</v>
      </c>
      <c r="P394" s="727" t="str">
        <f t="shared" si="101"/>
        <v/>
      </c>
      <c r="Q394" s="709"/>
      <c r="R394" s="461"/>
      <c r="S394" s="462"/>
      <c r="T394" s="463"/>
      <c r="U394" s="743"/>
      <c r="V394" s="419" t="e">
        <f>IF(
OR(LEN(R394)&gt;0, LEN(#REF!)&gt;0, LEN(Q394)&gt;0,LEN(S394)&gt;1),
      IF(OR(LEN(M394)=0, LEN(Q394)=0),1,
          IF(OR(AND(LEN(#REF!)&gt;0, LEN(R394)&gt;0 ),LEN(R394)+LEN(#REF!)=0),0,1)
),
0)</f>
        <v>#REF!</v>
      </c>
      <c r="W394" s="419"/>
      <c r="X394" s="419"/>
      <c r="Y394" s="419" t="e">
        <f>IF(OR(LEN(AF394)&gt;0, LEN(#REF!)&gt;1),1, 0)</f>
        <v>#REF!</v>
      </c>
      <c r="Z394" s="419"/>
      <c r="AA394" s="426" t="str">
        <f t="shared" si="107"/>
        <v>Q0</v>
      </c>
      <c r="AB394" s="427" t="str">
        <f t="shared" si="108"/>
        <v>Rohrleitung</v>
      </c>
      <c r="AC394" s="244" t="str">
        <f t="shared" ref="AC394:AC457" si="109">IF(K394="","", K394)</f>
        <v/>
      </c>
      <c r="AD394" s="244" t="str">
        <f t="shared" ref="AD394:AD457" si="110">IF(L394="","", L394)</f>
        <v/>
      </c>
      <c r="AE394" s="143" t="str">
        <f t="shared" ref="AE394:AE457" si="111">IF(M394="","", M394)</f>
        <v/>
      </c>
      <c r="AF394" s="139" t="str">
        <f t="shared" ref="AF394:AF458" si="112">IF(S394="","", S394)</f>
        <v/>
      </c>
      <c r="AG394" s="140" t="str">
        <f t="shared" ref="AG394:AG458" si="113">IF(T394="","", T394)</f>
        <v/>
      </c>
      <c r="AH394" s="140" t="str">
        <f t="shared" si="100"/>
        <v/>
      </c>
      <c r="AI394" s="140" t="str">
        <f t="shared" ref="AI394:AI458" si="114">IF(R394="","", R394)</f>
        <v/>
      </c>
      <c r="AJ394" s="474"/>
      <c r="AK394" s="756"/>
      <c r="AL394" s="751"/>
      <c r="AM394" s="419" t="e">
        <f t="shared" si="106"/>
        <v>#REF!</v>
      </c>
      <c r="AN394" s="419"/>
      <c r="AO394" s="419"/>
      <c r="AP394" s="419"/>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row>
    <row r="395" spans="1:88" s="221" customFormat="1" ht="55.2" hidden="1">
      <c r="A395" s="221" t="b">
        <f t="shared" si="104"/>
        <v>0</v>
      </c>
      <c r="B395" s="221" t="str">
        <f t="shared" si="102"/>
        <v/>
      </c>
      <c r="C395" s="221" t="str">
        <f>IF(ISNA(LEN(VLOOKUP(H395,B9:B468,1,FALSE)) &gt; 0),"",LEN(VLOOKUP(H395,B9:B468,1,FALSE)) &gt; 0)</f>
        <v/>
      </c>
      <c r="D395" s="221" t="str">
        <f t="shared" si="103"/>
        <v/>
      </c>
      <c r="E395" s="221" t="b">
        <f>IF(ISNA(VLOOKUP(H395,D9:D468,1,FALSE)=H395),FALSE,TRUE)</f>
        <v>0</v>
      </c>
      <c r="F395" s="221">
        <f t="shared" si="105"/>
        <v>0</v>
      </c>
      <c r="G395" s="418"/>
      <c r="H395" s="631" t="s">
        <v>395</v>
      </c>
      <c r="I395" s="618" t="str">
        <f>VLOOKUP(H395,LNG_EBKP!$S$11:$U$733,2)</f>
        <v>Absperrorgan, Entlastungselement</v>
      </c>
      <c r="J395" s="617" t="str">
        <f>VLOOKUP(H395,LNG_EBKP!$S$11:$U$733,3)</f>
        <v>Streckenschieber, Ausbläser, Molchschleusen und Entleerungsanschlüsse, einschliesslich Motorisierung, Explosionsschutz, Erdung und Blitzschutz</v>
      </c>
      <c r="K395" s="344"/>
      <c r="L395" s="344"/>
      <c r="M395" s="345"/>
      <c r="N395" s="546"/>
      <c r="O395" s="525">
        <v>45</v>
      </c>
      <c r="P395" s="727" t="str">
        <f t="shared" si="101"/>
        <v/>
      </c>
      <c r="Q395" s="709"/>
      <c r="R395" s="461"/>
      <c r="S395" s="462"/>
      <c r="T395" s="463"/>
      <c r="U395" s="743"/>
      <c r="V395" s="419" t="e">
        <f>IF(
OR(LEN(R395)&gt;0, LEN(#REF!)&gt;0, LEN(Q395)&gt;0,LEN(S395)&gt;1),
      IF(OR(LEN(M395)=0, LEN(Q395)=0),1,
          IF(OR(AND(LEN(#REF!)&gt;0, LEN(R395)&gt;0 ),LEN(R395)+LEN(#REF!)=0),0,1)
),
0)</f>
        <v>#REF!</v>
      </c>
      <c r="W395" s="419"/>
      <c r="X395" s="419"/>
      <c r="Y395" s="419" t="e">
        <f>IF(OR(LEN(AF395)&gt;0, LEN(#REF!)&gt;1),1, 0)</f>
        <v>#REF!</v>
      </c>
      <c r="Z395" s="419"/>
      <c r="AA395" s="426" t="str">
        <f t="shared" si="107"/>
        <v>Q0</v>
      </c>
      <c r="AB395" s="427" t="str">
        <f t="shared" si="108"/>
        <v>Absperrorgan, Entlastungselement</v>
      </c>
      <c r="AC395" s="244" t="str">
        <f t="shared" si="109"/>
        <v/>
      </c>
      <c r="AD395" s="244" t="str">
        <f t="shared" si="110"/>
        <v/>
      </c>
      <c r="AE395" s="143" t="str">
        <f t="shared" si="111"/>
        <v/>
      </c>
      <c r="AF395" s="139" t="str">
        <f t="shared" si="112"/>
        <v/>
      </c>
      <c r="AG395" s="140" t="str">
        <f t="shared" si="113"/>
        <v/>
      </c>
      <c r="AH395" s="140" t="str">
        <f t="shared" ref="AH395:AH458" si="115" xml:space="preserve"> IF(P395="","",P395)</f>
        <v/>
      </c>
      <c r="AI395" s="140" t="str">
        <f t="shared" si="114"/>
        <v/>
      </c>
      <c r="AJ395" s="474"/>
      <c r="AK395" s="756"/>
      <c r="AL395" s="751"/>
      <c r="AM395" s="419" t="e">
        <f t="shared" si="106"/>
        <v>#REF!</v>
      </c>
      <c r="AN395" s="419"/>
      <c r="AO395" s="419"/>
      <c r="AP395" s="419"/>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row>
    <row r="396" spans="1:88" s="227" customFormat="1" ht="55.8" hidden="1" thickBot="1">
      <c r="A396" s="221" t="b">
        <f t="shared" si="104"/>
        <v>0</v>
      </c>
      <c r="B396" s="221" t="str">
        <f t="shared" si="102"/>
        <v/>
      </c>
      <c r="C396" s="227" t="str">
        <f>IF(ISNA(LEN(VLOOKUP(H396,B9:B468,1,FALSE)) &gt; 0),"",LEN(VLOOKUP(H396,B9:B468,1,FALSE)) &gt; 0)</f>
        <v/>
      </c>
      <c r="D396" s="227" t="str">
        <f t="shared" si="103"/>
        <v/>
      </c>
      <c r="E396" s="227" t="b">
        <f>IF(ISNA(VLOOKUP(H396,D9:D468,1,FALSE)=H396),FALSE,TRUE)</f>
        <v>0</v>
      </c>
      <c r="F396" s="221">
        <f t="shared" si="105"/>
        <v>0</v>
      </c>
      <c r="G396" s="418"/>
      <c r="H396" s="633" t="s">
        <v>396</v>
      </c>
      <c r="I396" s="621" t="str">
        <f>VLOOKUP(H396,LNG_EBKP!$S$11:$U$733,2)</f>
        <v>Nebenanlage Rohrleitung</v>
      </c>
      <c r="J396" s="620" t="str">
        <f>VLOOKUP(H396,LNG_EBKP!$S$11:$U$733,3)</f>
        <v>Pumpen, Kompressoren, Druckreduktionsstationen, Portale und Fenster, einschliesslich Motorisierung, Brand- und Explosionsschutz, Erdung und Blitzschutz</v>
      </c>
      <c r="K396" s="346"/>
      <c r="L396" s="346"/>
      <c r="M396" s="347"/>
      <c r="N396" s="546"/>
      <c r="O396" s="528">
        <v>45</v>
      </c>
      <c r="P396" s="728" t="str">
        <f t="shared" ref="P396:P459" si="116">IF(N396+O396 = O396,"",N396+O396)</f>
        <v/>
      </c>
      <c r="Q396" s="710"/>
      <c r="R396" s="464"/>
      <c r="S396" s="465"/>
      <c r="T396" s="466"/>
      <c r="U396" s="744"/>
      <c r="V396" s="419" t="e">
        <f>IF(
OR(LEN(R396)&gt;0, LEN(#REF!)&gt;0, LEN(Q396)&gt;0,LEN(S396)&gt;1),
      IF(OR(LEN(M396)=0, LEN(Q396)=0),1,
          IF(OR(AND(LEN(#REF!)&gt;0, LEN(R396)&gt;0 ),LEN(R396)+LEN(#REF!)=0),0,1)
),
0)</f>
        <v>#REF!</v>
      </c>
      <c r="W396" s="419"/>
      <c r="X396" s="419"/>
      <c r="Y396" s="419" t="e">
        <f>IF(OR(LEN(AF396)&gt;0, LEN(#REF!)&gt;1),1, 0)</f>
        <v>#REF!</v>
      </c>
      <c r="Z396" s="419"/>
      <c r="AA396" s="426" t="str">
        <f t="shared" si="107"/>
        <v>Q0</v>
      </c>
      <c r="AB396" s="427" t="str">
        <f t="shared" si="108"/>
        <v>Nebenanlage Rohrleitung</v>
      </c>
      <c r="AC396" s="244" t="str">
        <f t="shared" si="109"/>
        <v/>
      </c>
      <c r="AD396" s="244" t="str">
        <f t="shared" si="110"/>
        <v/>
      </c>
      <c r="AE396" s="143" t="str">
        <f t="shared" si="111"/>
        <v/>
      </c>
      <c r="AF396" s="139" t="str">
        <f t="shared" si="112"/>
        <v/>
      </c>
      <c r="AG396" s="140" t="str">
        <f t="shared" si="113"/>
        <v/>
      </c>
      <c r="AH396" s="140" t="str">
        <f t="shared" si="115"/>
        <v/>
      </c>
      <c r="AI396" s="140" t="str">
        <f t="shared" si="114"/>
        <v/>
      </c>
      <c r="AJ396" s="474"/>
      <c r="AK396" s="756"/>
      <c r="AL396" s="751"/>
      <c r="AM396" s="419" t="e">
        <f t="shared" si="106"/>
        <v>#REF!</v>
      </c>
      <c r="AN396" s="419"/>
      <c r="AO396" s="419"/>
      <c r="AP396" s="419"/>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row>
    <row r="397" spans="1:88" s="3" customFormat="1" ht="41.4" hidden="1">
      <c r="A397" s="6" t="b">
        <f t="shared" si="104"/>
        <v>0</v>
      </c>
      <c r="B397" s="6" t="str">
        <f t="shared" si="102"/>
        <v/>
      </c>
      <c r="C397" s="3" t="str">
        <f>IF(ISNA(LEN(VLOOKUP(H397,B9:B468,1,FALSE)) &gt; 0),"",LEN(VLOOKUP(H397,B9:B468,1,FALSE)) &gt; 0)</f>
        <v/>
      </c>
      <c r="D397" s="3" t="str">
        <f t="shared" si="103"/>
        <v/>
      </c>
      <c r="E397" s="3" t="b">
        <f>IF(ISNA(VLOOKUP(H397,D9:D468,1,FALSE)=H397),FALSE,TRUE)</f>
        <v>0</v>
      </c>
      <c r="F397" s="6">
        <f t="shared" si="105"/>
        <v>0</v>
      </c>
      <c r="G397" s="418"/>
      <c r="H397" s="634" t="s">
        <v>397</v>
      </c>
      <c r="I397" s="614" t="str">
        <f>VLOOKUP(H397,LNG_EBKP!$S$11:$U$733,2)</f>
        <v>Fahrbahn</v>
      </c>
      <c r="J397" s="615" t="str">
        <f>VLOOKUP(H397,LNG_EBKP!$S$11:$U$733,3)</f>
        <v>Fahrbahnkonstruktion für Strassen und Schienen, bestehend aus Oberbau, Unterbau, Bahntechnik und Kleinbauwerken</v>
      </c>
      <c r="K397" s="489"/>
      <c r="L397" s="489"/>
      <c r="M397" s="490"/>
      <c r="N397" s="552"/>
      <c r="O397" s="498"/>
      <c r="P397" s="725" t="str">
        <f t="shared" si="116"/>
        <v/>
      </c>
      <c r="Q397" s="713"/>
      <c r="R397" s="498"/>
      <c r="S397" s="500"/>
      <c r="T397" s="500"/>
      <c r="U397" s="747"/>
      <c r="V397" s="419" t="e">
        <f>IF(
OR(LEN(R397)&gt;0, LEN(#REF!)&gt;0, LEN(Q397)&gt;0,LEN(S397)&gt;1),
      IF(OR(LEN(M397)=0, LEN(Q397)=0),1,
          IF(OR(AND(LEN(#REF!)&gt;0, LEN(R397)&gt;0 ),LEN(R397)+LEN(#REF!)=0),0,1)
),
0)</f>
        <v>#REF!</v>
      </c>
      <c r="W397" s="419"/>
      <c r="X397" s="419"/>
      <c r="Y397" s="419" t="e">
        <f>IF(OR(LEN(AF397)&gt;0, LEN(#REF!)&gt;1),1, 0)</f>
        <v>#REF!</v>
      </c>
      <c r="Z397" s="419"/>
      <c r="AA397" s="426" t="str">
        <f t="shared" si="107"/>
        <v>R</v>
      </c>
      <c r="AB397" s="427" t="str">
        <f t="shared" si="108"/>
        <v>Fahrbahn</v>
      </c>
      <c r="AC397" s="244" t="str">
        <f t="shared" si="109"/>
        <v/>
      </c>
      <c r="AD397" s="244" t="str">
        <f t="shared" si="110"/>
        <v/>
      </c>
      <c r="AE397" s="143" t="str">
        <f t="shared" si="111"/>
        <v/>
      </c>
      <c r="AF397" s="139" t="str">
        <f t="shared" si="112"/>
        <v/>
      </c>
      <c r="AG397" s="140" t="str">
        <f t="shared" si="113"/>
        <v/>
      </c>
      <c r="AH397" s="140" t="str">
        <f t="shared" si="115"/>
        <v/>
      </c>
      <c r="AI397" s="140" t="str">
        <f t="shared" si="114"/>
        <v/>
      </c>
      <c r="AJ397" s="505"/>
      <c r="AK397" s="757"/>
      <c r="AL397" s="754"/>
      <c r="AM397" s="419" t="e">
        <f t="shared" si="106"/>
        <v>#REF!</v>
      </c>
      <c r="AN397" s="419"/>
      <c r="AO397" s="419"/>
      <c r="AP397" s="419"/>
    </row>
    <row r="398" spans="1:88" s="227" customFormat="1" ht="41.4" hidden="1">
      <c r="A398" s="221" t="b">
        <f t="shared" si="104"/>
        <v>0</v>
      </c>
      <c r="B398" s="221" t="str">
        <f t="shared" si="102"/>
        <v/>
      </c>
      <c r="C398" s="227" t="str">
        <f>IF(ISNA(LEN(VLOOKUP(H398,B9:B468,1,FALSE)) &gt; 0),"",LEN(VLOOKUP(H398,B9:B468,1,FALSE)) &gt; 0)</f>
        <v/>
      </c>
      <c r="D398" s="227" t="str">
        <f t="shared" si="103"/>
        <v/>
      </c>
      <c r="E398" s="227" t="b">
        <f>IF(ISNA(VLOOKUP(H398,D9:D468,1,FALSE)=H398),FALSE,TRUE)</f>
        <v>0</v>
      </c>
      <c r="F398" s="221">
        <f t="shared" si="105"/>
        <v>0</v>
      </c>
      <c r="G398" s="418"/>
      <c r="H398" s="632" t="s">
        <v>398</v>
      </c>
      <c r="I398" s="616" t="str">
        <f>VLOOKUP(H398,LNG_EBKP!$S$11:$U$733,2)</f>
        <v>Oberbau Strasse</v>
      </c>
      <c r="J398" s="617" t="str">
        <f>VLOOKUP(H398,LNG_EBKP!$S$11:$U$733,3)</f>
        <v>Fahrbahnkonstruktion für Strassen und Plätze, bestehend aus Fundations-, Trag- und Deckschichten</v>
      </c>
      <c r="K398" s="344"/>
      <c r="L398" s="344"/>
      <c r="M398" s="345"/>
      <c r="N398" s="546"/>
      <c r="O398" s="527">
        <v>45</v>
      </c>
      <c r="P398" s="726" t="str">
        <f t="shared" si="116"/>
        <v/>
      </c>
      <c r="Q398" s="708"/>
      <c r="R398" s="461"/>
      <c r="S398" s="462"/>
      <c r="T398" s="463"/>
      <c r="U398" s="743"/>
      <c r="V398" s="419" t="e">
        <f>IF(
OR(LEN(R398)&gt;0, LEN(#REF!)&gt;0, LEN(Q398)&gt;0,LEN(S398)&gt;1),
      IF(OR(LEN(M398)=0, LEN(Q398)=0),1,
          IF(OR(AND(LEN(#REF!)&gt;0, LEN(R398)&gt;0 ),LEN(R398)+LEN(#REF!)=0),0,1)
),
0)</f>
        <v>#REF!</v>
      </c>
      <c r="W398" s="419"/>
      <c r="X398" s="419"/>
      <c r="Y398" s="419" t="e">
        <f>IF(OR(LEN(AF398)&gt;0, LEN(#REF!)&gt;1),1, 0)</f>
        <v>#REF!</v>
      </c>
      <c r="Z398" s="419"/>
      <c r="AA398" s="426" t="str">
        <f t="shared" si="107"/>
        <v>R0</v>
      </c>
      <c r="AB398" s="427" t="str">
        <f t="shared" si="108"/>
        <v>Oberbau Strasse</v>
      </c>
      <c r="AC398" s="244" t="str">
        <f t="shared" si="109"/>
        <v/>
      </c>
      <c r="AD398" s="244" t="str">
        <f t="shared" si="110"/>
        <v/>
      </c>
      <c r="AE398" s="143" t="str">
        <f t="shared" si="111"/>
        <v/>
      </c>
      <c r="AF398" s="139" t="str">
        <f t="shared" si="112"/>
        <v/>
      </c>
      <c r="AG398" s="140" t="str">
        <f t="shared" si="113"/>
        <v/>
      </c>
      <c r="AH398" s="140" t="str">
        <f t="shared" si="115"/>
        <v/>
      </c>
      <c r="AI398" s="140" t="str">
        <f t="shared" si="114"/>
        <v/>
      </c>
      <c r="AJ398" s="474"/>
      <c r="AK398" s="756"/>
      <c r="AL398" s="751"/>
      <c r="AM398" s="419" t="e">
        <f t="shared" si="106"/>
        <v>#REF!</v>
      </c>
      <c r="AN398" s="419"/>
      <c r="AO398" s="419"/>
      <c r="AP398" s="419"/>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row>
    <row r="399" spans="1:88" s="227" customFormat="1" ht="41.4" hidden="1">
      <c r="A399" s="221" t="b">
        <f t="shared" si="104"/>
        <v>0</v>
      </c>
      <c r="B399" s="221" t="str">
        <f t="shared" si="102"/>
        <v/>
      </c>
      <c r="C399" s="227" t="str">
        <f>IF(ISNA(LEN(VLOOKUP(H399,B9:B468,1,FALSE)) &gt; 0),"",LEN(VLOOKUP(H399,B9:B468,1,FALSE)) &gt; 0)</f>
        <v/>
      </c>
      <c r="D399" s="227" t="str">
        <f t="shared" si="103"/>
        <v/>
      </c>
      <c r="E399" s="227" t="b">
        <f>IF(ISNA(VLOOKUP(H399,D9:D468,1,FALSE)=H399),FALSE,TRUE)</f>
        <v>0</v>
      </c>
      <c r="F399" s="221">
        <f t="shared" si="105"/>
        <v>0</v>
      </c>
      <c r="G399" s="418"/>
      <c r="H399" s="631" t="s">
        <v>399</v>
      </c>
      <c r="I399" s="618" t="str">
        <f>VLOOKUP(H399,LNG_EBKP!$S$11:$U$733,2)</f>
        <v>Fundationsschicht Strasse</v>
      </c>
      <c r="J399" s="617" t="str">
        <f>VLOOKUP(H399,LNG_EBKP!$S$11:$U$733,3)</f>
        <v>Fundations- und Übergangsschichten, einschliesslich Geotextilien sowie Stabilisierung und Planie der Fundationsschicht</v>
      </c>
      <c r="K399" s="344"/>
      <c r="L399" s="344"/>
      <c r="M399" s="345"/>
      <c r="N399" s="546"/>
      <c r="O399" s="527">
        <v>45</v>
      </c>
      <c r="P399" s="726" t="str">
        <f t="shared" si="116"/>
        <v/>
      </c>
      <c r="Q399" s="708"/>
      <c r="R399" s="461"/>
      <c r="S399" s="462"/>
      <c r="T399" s="463"/>
      <c r="U399" s="743"/>
      <c r="V399" s="419" t="e">
        <f>IF(
OR(LEN(R399)&gt;0, LEN(#REF!)&gt;0, LEN(Q399)&gt;0,LEN(S399)&gt;1),
      IF(OR(LEN(M399)=0, LEN(Q399)=0),1,
          IF(OR(AND(LEN(#REF!)&gt;0, LEN(R399)&gt;0 ),LEN(R399)+LEN(#REF!)=0),0,1)
),
0)</f>
        <v>#REF!</v>
      </c>
      <c r="W399" s="419"/>
      <c r="X399" s="419"/>
      <c r="Y399" s="419" t="e">
        <f>IF(OR(LEN(AF399)&gt;0, LEN(#REF!)&gt;1),1, 0)</f>
        <v>#REF!</v>
      </c>
      <c r="Z399" s="419"/>
      <c r="AA399" s="426" t="str">
        <f t="shared" si="107"/>
        <v>R0</v>
      </c>
      <c r="AB399" s="427" t="str">
        <f t="shared" si="108"/>
        <v>Fundationsschicht Strasse</v>
      </c>
      <c r="AC399" s="244" t="str">
        <f t="shared" si="109"/>
        <v/>
      </c>
      <c r="AD399" s="244" t="str">
        <f t="shared" si="110"/>
        <v/>
      </c>
      <c r="AE399" s="143" t="str">
        <f t="shared" si="111"/>
        <v/>
      </c>
      <c r="AF399" s="139" t="str">
        <f t="shared" si="112"/>
        <v/>
      </c>
      <c r="AG399" s="140" t="str">
        <f t="shared" si="113"/>
        <v/>
      </c>
      <c r="AH399" s="140" t="str">
        <f t="shared" si="115"/>
        <v/>
      </c>
      <c r="AI399" s="140" t="str">
        <f t="shared" si="114"/>
        <v/>
      </c>
      <c r="AJ399" s="474"/>
      <c r="AK399" s="756"/>
      <c r="AL399" s="751"/>
      <c r="AM399" s="419" t="e">
        <f t="shared" si="106"/>
        <v>#REF!</v>
      </c>
      <c r="AN399" s="419"/>
      <c r="AO399" s="419"/>
      <c r="AP399" s="419"/>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row>
    <row r="400" spans="1:88" s="227" customFormat="1" ht="27.6" hidden="1">
      <c r="A400" s="221" t="b">
        <f t="shared" si="104"/>
        <v>0</v>
      </c>
      <c r="B400" s="221" t="str">
        <f t="shared" si="102"/>
        <v/>
      </c>
      <c r="C400" s="227" t="str">
        <f>IF(ISNA(LEN(VLOOKUP(H400,B9:B468,1,FALSE)) &gt; 0),"",LEN(VLOOKUP(H400,B9:B468,1,FALSE)) &gt; 0)</f>
        <v/>
      </c>
      <c r="D400" s="227" t="str">
        <f t="shared" si="103"/>
        <v/>
      </c>
      <c r="E400" s="227" t="b">
        <f>IF(ISNA(VLOOKUP(H400,D9:D468,1,FALSE)=H400),FALSE,TRUE)</f>
        <v>0</v>
      </c>
      <c r="F400" s="221">
        <f t="shared" si="105"/>
        <v>0</v>
      </c>
      <c r="G400" s="418"/>
      <c r="H400" s="631" t="s">
        <v>400</v>
      </c>
      <c r="I400" s="618" t="str">
        <f>VLOOKUP(H400,LNG_EBKP!$S$11:$U$733,2)</f>
        <v>Randabschluss</v>
      </c>
      <c r="J400" s="617" t="str">
        <f>VLOOKUP(H400,LNG_EBKP!$S$11:$U$733,3)</f>
        <v>Seitliche Randabschlüsse von Fahrbahnen wie Randsteine, Stellplatten, Asphaltborde und dgl.</v>
      </c>
      <c r="K400" s="344"/>
      <c r="L400" s="344"/>
      <c r="M400" s="345"/>
      <c r="N400" s="546"/>
      <c r="O400" s="527">
        <v>45</v>
      </c>
      <c r="P400" s="726" t="str">
        <f t="shared" si="116"/>
        <v/>
      </c>
      <c r="Q400" s="708"/>
      <c r="R400" s="461"/>
      <c r="S400" s="462"/>
      <c r="T400" s="463"/>
      <c r="U400" s="743"/>
      <c r="V400" s="419" t="e">
        <f>IF(
OR(LEN(R400)&gt;0, LEN(#REF!)&gt;0, LEN(Q400)&gt;0,LEN(S400)&gt;1),
      IF(OR(LEN(M400)=0, LEN(Q400)=0),1,
          IF(OR(AND(LEN(#REF!)&gt;0, LEN(R400)&gt;0 ),LEN(R400)+LEN(#REF!)=0),0,1)
),
0)</f>
        <v>#REF!</v>
      </c>
      <c r="W400" s="419"/>
      <c r="X400" s="419"/>
      <c r="Y400" s="419" t="e">
        <f>IF(OR(LEN(AF400)&gt;0, LEN(#REF!)&gt;1),1, 0)</f>
        <v>#REF!</v>
      </c>
      <c r="Z400" s="419"/>
      <c r="AA400" s="426" t="str">
        <f t="shared" si="107"/>
        <v>R0</v>
      </c>
      <c r="AB400" s="427" t="str">
        <f t="shared" si="108"/>
        <v>Randabschluss</v>
      </c>
      <c r="AC400" s="244" t="str">
        <f t="shared" si="109"/>
        <v/>
      </c>
      <c r="AD400" s="244" t="str">
        <f t="shared" si="110"/>
        <v/>
      </c>
      <c r="AE400" s="143" t="str">
        <f t="shared" si="111"/>
        <v/>
      </c>
      <c r="AF400" s="139" t="str">
        <f t="shared" si="112"/>
        <v/>
      </c>
      <c r="AG400" s="140" t="str">
        <f t="shared" si="113"/>
        <v/>
      </c>
      <c r="AH400" s="140" t="str">
        <f t="shared" si="115"/>
        <v/>
      </c>
      <c r="AI400" s="140" t="str">
        <f t="shared" si="114"/>
        <v/>
      </c>
      <c r="AJ400" s="474"/>
      <c r="AK400" s="756"/>
      <c r="AL400" s="751"/>
      <c r="AM400" s="419" t="e">
        <f t="shared" si="106"/>
        <v>#REF!</v>
      </c>
      <c r="AN400" s="419"/>
      <c r="AO400" s="419"/>
      <c r="AP400" s="419"/>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row>
    <row r="401" spans="1:88" s="227" customFormat="1" ht="55.2" hidden="1">
      <c r="A401" s="221" t="b">
        <f t="shared" si="104"/>
        <v>0</v>
      </c>
      <c r="B401" s="221" t="str">
        <f t="shared" si="102"/>
        <v/>
      </c>
      <c r="C401" s="227" t="str">
        <f>IF(ISNA(LEN(VLOOKUP(H401,B9:B468,1,FALSE)) &gt; 0),"",LEN(VLOOKUP(H401,B9:B468,1,FALSE)) &gt; 0)</f>
        <v/>
      </c>
      <c r="D401" s="227" t="str">
        <f t="shared" si="103"/>
        <v/>
      </c>
      <c r="E401" s="227" t="b">
        <f>IF(ISNA(VLOOKUP(H401,D9:D468,1,FALSE)=H401),FALSE,TRUE)</f>
        <v>0</v>
      </c>
      <c r="F401" s="221">
        <f t="shared" si="105"/>
        <v>0</v>
      </c>
      <c r="G401" s="418"/>
      <c r="H401" s="631" t="s">
        <v>401</v>
      </c>
      <c r="I401" s="618" t="str">
        <f>VLOOKUP(H401,LNG_EBKP!$S$11:$U$733,2)</f>
        <v>Tragschicht, Binderschicht</v>
      </c>
      <c r="J401" s="617" t="str">
        <f>VLOOKUP(H401,LNG_EBKP!$S$11:$U$733,3)</f>
        <v>Ungebundene und gebundene Trag- und Binderschichten für Trassen, Tunnel und Brücken, einschliesslich Stabilisierung und Planie der Tragschicht</v>
      </c>
      <c r="K401" s="344"/>
      <c r="L401" s="344"/>
      <c r="M401" s="345"/>
      <c r="N401" s="546"/>
      <c r="O401" s="527">
        <v>45</v>
      </c>
      <c r="P401" s="726" t="str">
        <f t="shared" si="116"/>
        <v/>
      </c>
      <c r="Q401" s="708"/>
      <c r="R401" s="461"/>
      <c r="S401" s="462"/>
      <c r="T401" s="463"/>
      <c r="U401" s="743"/>
      <c r="V401" s="419" t="e">
        <f>IF(
OR(LEN(R401)&gt;0, LEN(#REF!)&gt;0, LEN(Q401)&gt;0,LEN(S401)&gt;1),
      IF(OR(LEN(M401)=0, LEN(Q401)=0),1,
          IF(OR(AND(LEN(#REF!)&gt;0, LEN(R401)&gt;0 ),LEN(R401)+LEN(#REF!)=0),0,1)
),
0)</f>
        <v>#REF!</v>
      </c>
      <c r="W401" s="419"/>
      <c r="X401" s="419"/>
      <c r="Y401" s="419" t="e">
        <f>IF(OR(LEN(AF401)&gt;0, LEN(#REF!)&gt;1),1, 0)</f>
        <v>#REF!</v>
      </c>
      <c r="Z401" s="419"/>
      <c r="AA401" s="426" t="str">
        <f t="shared" si="107"/>
        <v>R0</v>
      </c>
      <c r="AB401" s="427" t="str">
        <f t="shared" si="108"/>
        <v>Tragschicht, Binderschicht</v>
      </c>
      <c r="AC401" s="244" t="str">
        <f t="shared" si="109"/>
        <v/>
      </c>
      <c r="AD401" s="244" t="str">
        <f t="shared" si="110"/>
        <v/>
      </c>
      <c r="AE401" s="143" t="str">
        <f t="shared" si="111"/>
        <v/>
      </c>
      <c r="AF401" s="139" t="str">
        <f t="shared" si="112"/>
        <v/>
      </c>
      <c r="AG401" s="140" t="str">
        <f t="shared" si="113"/>
        <v/>
      </c>
      <c r="AH401" s="140" t="str">
        <f t="shared" si="115"/>
        <v/>
      </c>
      <c r="AI401" s="140" t="str">
        <f t="shared" si="114"/>
        <v/>
      </c>
      <c r="AJ401" s="474"/>
      <c r="AK401" s="756"/>
      <c r="AL401" s="751"/>
      <c r="AM401" s="419" t="e">
        <f t="shared" si="106"/>
        <v>#REF!</v>
      </c>
      <c r="AN401" s="419"/>
      <c r="AO401" s="419"/>
      <c r="AP401" s="419"/>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row>
    <row r="402" spans="1:88" s="227" customFormat="1" ht="27.6" hidden="1">
      <c r="A402" s="221" t="b">
        <f t="shared" si="104"/>
        <v>0</v>
      </c>
      <c r="B402" s="221" t="str">
        <f t="shared" si="102"/>
        <v/>
      </c>
      <c r="C402" s="227" t="str">
        <f>IF(ISNA(LEN(VLOOKUP(H402,B9:B468,1,FALSE)) &gt; 0),"",LEN(VLOOKUP(H402,B9:B468,1,FALSE)) &gt; 0)</f>
        <v/>
      </c>
      <c r="D402" s="227" t="str">
        <f t="shared" si="103"/>
        <v/>
      </c>
      <c r="E402" s="227" t="b">
        <f>IF(ISNA(VLOOKUP(H402,D9:D468,1,FALSE)=H402),FALSE,TRUE)</f>
        <v>0</v>
      </c>
      <c r="F402" s="221">
        <f t="shared" si="105"/>
        <v>0</v>
      </c>
      <c r="G402" s="418"/>
      <c r="H402" s="631" t="s">
        <v>402</v>
      </c>
      <c r="I402" s="618" t="str">
        <f>VLOOKUP(H402,LNG_EBKP!$S$11:$U$733,2)</f>
        <v>Deckschicht</v>
      </c>
      <c r="J402" s="617" t="str">
        <f>VLOOKUP(H402,LNG_EBKP!$S$11:$U$733,3)</f>
        <v>Ungebundene und gebundene Deckschichten der Fahrbahn für Trassen, Tunnel und Brücken</v>
      </c>
      <c r="K402" s="344"/>
      <c r="L402" s="344"/>
      <c r="M402" s="345"/>
      <c r="N402" s="546"/>
      <c r="O402" s="527">
        <v>45</v>
      </c>
      <c r="P402" s="726" t="str">
        <f t="shared" si="116"/>
        <v/>
      </c>
      <c r="Q402" s="708"/>
      <c r="R402" s="461"/>
      <c r="S402" s="462"/>
      <c r="T402" s="463"/>
      <c r="U402" s="743"/>
      <c r="V402" s="419" t="e">
        <f>IF(
OR(LEN(R402)&gt;0, LEN(#REF!)&gt;0, LEN(Q402)&gt;0,LEN(S402)&gt;1),
      IF(OR(LEN(M402)=0, LEN(Q402)=0),1,
          IF(OR(AND(LEN(#REF!)&gt;0, LEN(R402)&gt;0 ),LEN(R402)+LEN(#REF!)=0),0,1)
),
0)</f>
        <v>#REF!</v>
      </c>
      <c r="W402" s="419"/>
      <c r="X402" s="419"/>
      <c r="Y402" s="419" t="e">
        <f>IF(OR(LEN(AF402)&gt;0, LEN(#REF!)&gt;1),1, 0)</f>
        <v>#REF!</v>
      </c>
      <c r="Z402" s="419"/>
      <c r="AA402" s="426" t="str">
        <f t="shared" si="107"/>
        <v>R0</v>
      </c>
      <c r="AB402" s="427" t="str">
        <f t="shared" si="108"/>
        <v>Deckschicht</v>
      </c>
      <c r="AC402" s="244" t="str">
        <f t="shared" si="109"/>
        <v/>
      </c>
      <c r="AD402" s="244" t="str">
        <f t="shared" si="110"/>
        <v/>
      </c>
      <c r="AE402" s="143" t="str">
        <f t="shared" si="111"/>
        <v/>
      </c>
      <c r="AF402" s="139" t="str">
        <f t="shared" si="112"/>
        <v/>
      </c>
      <c r="AG402" s="140" t="str">
        <f t="shared" si="113"/>
        <v/>
      </c>
      <c r="AH402" s="140" t="str">
        <f t="shared" si="115"/>
        <v/>
      </c>
      <c r="AI402" s="140" t="str">
        <f t="shared" si="114"/>
        <v/>
      </c>
      <c r="AJ402" s="474"/>
      <c r="AK402" s="756"/>
      <c r="AL402" s="751"/>
      <c r="AM402" s="419" t="e">
        <f t="shared" si="106"/>
        <v>#REF!</v>
      </c>
      <c r="AN402" s="419"/>
      <c r="AO402" s="419"/>
      <c r="AP402" s="419"/>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row>
    <row r="403" spans="1:88" s="221" customFormat="1" ht="27.6" hidden="1">
      <c r="A403" s="221" t="b">
        <f t="shared" si="104"/>
        <v>0</v>
      </c>
      <c r="B403" s="221" t="str">
        <f t="shared" si="102"/>
        <v/>
      </c>
      <c r="C403" s="221" t="str">
        <f>IF(ISNA(LEN(VLOOKUP(H403,B9:B468,1,FALSE)) &gt; 0),"",LEN(VLOOKUP(H403,B9:B468,1,FALSE)) &gt; 0)</f>
        <v/>
      </c>
      <c r="D403" s="221" t="str">
        <f t="shared" si="103"/>
        <v/>
      </c>
      <c r="E403" s="221" t="b">
        <f>IF(ISNA(VLOOKUP(H403,D9:D468,1,FALSE)=H403),FALSE,TRUE)</f>
        <v>0</v>
      </c>
      <c r="F403" s="221">
        <f t="shared" si="105"/>
        <v>0</v>
      </c>
      <c r="G403" s="418"/>
      <c r="H403" s="631" t="s">
        <v>403</v>
      </c>
      <c r="I403" s="618" t="str">
        <f>VLOOKUP(H403,LNG_EBKP!$S$11:$U$733,2)</f>
        <v>Bankett</v>
      </c>
      <c r="J403" s="617" t="str">
        <f>VLOOKUP(H403,LNG_EBKP!$S$11:$U$733,3)</f>
        <v>Ungebundene und gebundene Bankette der Fahrbahn</v>
      </c>
      <c r="K403" s="344"/>
      <c r="L403" s="344"/>
      <c r="M403" s="345"/>
      <c r="N403" s="546"/>
      <c r="O403" s="525">
        <v>45</v>
      </c>
      <c r="P403" s="727" t="str">
        <f t="shared" si="116"/>
        <v/>
      </c>
      <c r="Q403" s="709"/>
      <c r="R403" s="461"/>
      <c r="S403" s="462"/>
      <c r="T403" s="463"/>
      <c r="U403" s="743"/>
      <c r="V403" s="419" t="e">
        <f>IF(
OR(LEN(R403)&gt;0, LEN(#REF!)&gt;0, LEN(Q403)&gt;0,LEN(S403)&gt;1),
      IF(OR(LEN(M403)=0, LEN(Q403)=0),1,
          IF(OR(AND(LEN(#REF!)&gt;0, LEN(R403)&gt;0 ),LEN(R403)+LEN(#REF!)=0),0,1)
),
0)</f>
        <v>#REF!</v>
      </c>
      <c r="W403" s="419"/>
      <c r="X403" s="419"/>
      <c r="Y403" s="419" t="e">
        <f>IF(OR(LEN(AF403)&gt;0, LEN(#REF!)&gt;1),1, 0)</f>
        <v>#REF!</v>
      </c>
      <c r="Z403" s="419"/>
      <c r="AA403" s="426" t="str">
        <f t="shared" si="107"/>
        <v>R0</v>
      </c>
      <c r="AB403" s="427" t="str">
        <f t="shared" si="108"/>
        <v>Bankett</v>
      </c>
      <c r="AC403" s="244" t="str">
        <f t="shared" si="109"/>
        <v/>
      </c>
      <c r="AD403" s="244" t="str">
        <f t="shared" si="110"/>
        <v/>
      </c>
      <c r="AE403" s="143" t="str">
        <f t="shared" si="111"/>
        <v/>
      </c>
      <c r="AF403" s="139" t="str">
        <f t="shared" si="112"/>
        <v/>
      </c>
      <c r="AG403" s="140" t="str">
        <f t="shared" si="113"/>
        <v/>
      </c>
      <c r="AH403" s="140" t="str">
        <f t="shared" si="115"/>
        <v/>
      </c>
      <c r="AI403" s="140" t="str">
        <f t="shared" si="114"/>
        <v/>
      </c>
      <c r="AJ403" s="474"/>
      <c r="AK403" s="756"/>
      <c r="AL403" s="751"/>
      <c r="AM403" s="419" t="e">
        <f t="shared" si="106"/>
        <v>#REF!</v>
      </c>
      <c r="AN403" s="419"/>
      <c r="AO403" s="419"/>
      <c r="AP403" s="419"/>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row>
    <row r="404" spans="1:88" s="227" customFormat="1" ht="27.6" hidden="1">
      <c r="A404" s="221" t="b">
        <f t="shared" si="104"/>
        <v>0</v>
      </c>
      <c r="B404" s="221" t="str">
        <f t="shared" si="102"/>
        <v/>
      </c>
      <c r="C404" s="227" t="str">
        <f>IF(ISNA(LEN(VLOOKUP(H404,B9:B468,1,FALSE)) &gt; 0),"",LEN(VLOOKUP(H404,B9:B468,1,FALSE)) &gt; 0)</f>
        <v/>
      </c>
      <c r="D404" s="227" t="str">
        <f t="shared" si="103"/>
        <v/>
      </c>
      <c r="E404" s="227" t="b">
        <f>IF(ISNA(VLOOKUP(H404,D9:D468,1,FALSE)=H404),FALSE,TRUE)</f>
        <v>0</v>
      </c>
      <c r="F404" s="221">
        <f t="shared" si="105"/>
        <v>0</v>
      </c>
      <c r="G404" s="418"/>
      <c r="H404" s="632" t="s">
        <v>404</v>
      </c>
      <c r="I404" s="616" t="str">
        <f>VLOOKUP(H404,LNG_EBKP!$S$11:$U$733,2)</f>
        <v>Bahnstrasse</v>
      </c>
      <c r="J404" s="617" t="str">
        <f>VLOOKUP(H404,LNG_EBKP!$S$11:$U$733,3)</f>
        <v>Fahrbahnkonstruktion für Gleise, bestehend aus Unter- und Oberbau</v>
      </c>
      <c r="K404" s="344"/>
      <c r="L404" s="344"/>
      <c r="M404" s="345"/>
      <c r="N404" s="546"/>
      <c r="O404" s="527">
        <v>30</v>
      </c>
      <c r="P404" s="726" t="str">
        <f t="shared" si="116"/>
        <v/>
      </c>
      <c r="Q404" s="708"/>
      <c r="R404" s="461"/>
      <c r="S404" s="462"/>
      <c r="T404" s="463"/>
      <c r="U404" s="743"/>
      <c r="V404" s="419" t="e">
        <f>IF(
OR(LEN(R404)&gt;0, LEN(#REF!)&gt;0, LEN(Q404)&gt;0,LEN(S404)&gt;1),
      IF(OR(LEN(M404)=0, LEN(Q404)=0),1,
          IF(OR(AND(LEN(#REF!)&gt;0, LEN(R404)&gt;0 ),LEN(R404)+LEN(#REF!)=0),0,1)
),
0)</f>
        <v>#REF!</v>
      </c>
      <c r="W404" s="419"/>
      <c r="X404" s="419"/>
      <c r="Y404" s="419" t="e">
        <f>IF(OR(LEN(AF404)&gt;0, LEN(#REF!)&gt;1),1, 0)</f>
        <v>#REF!</v>
      </c>
      <c r="Z404" s="419"/>
      <c r="AA404" s="426" t="str">
        <f t="shared" si="107"/>
        <v>R0</v>
      </c>
      <c r="AB404" s="427" t="str">
        <f t="shared" si="108"/>
        <v>Bahnstrasse</v>
      </c>
      <c r="AC404" s="244" t="str">
        <f t="shared" si="109"/>
        <v/>
      </c>
      <c r="AD404" s="244" t="str">
        <f t="shared" si="110"/>
        <v/>
      </c>
      <c r="AE404" s="143" t="str">
        <f t="shared" si="111"/>
        <v/>
      </c>
      <c r="AF404" s="139" t="str">
        <f t="shared" si="112"/>
        <v/>
      </c>
      <c r="AG404" s="140" t="str">
        <f t="shared" si="113"/>
        <v/>
      </c>
      <c r="AH404" s="140" t="str">
        <f t="shared" si="115"/>
        <v/>
      </c>
      <c r="AI404" s="140" t="str">
        <f t="shared" si="114"/>
        <v/>
      </c>
      <c r="AJ404" s="474"/>
      <c r="AK404" s="756"/>
      <c r="AL404" s="751"/>
      <c r="AM404" s="419" t="e">
        <f t="shared" si="106"/>
        <v>#REF!</v>
      </c>
      <c r="AN404" s="419"/>
      <c r="AO404" s="419"/>
      <c r="AP404" s="419"/>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row>
    <row r="405" spans="1:88" s="227" customFormat="1" ht="41.4" hidden="1">
      <c r="A405" s="221" t="b">
        <f t="shared" si="104"/>
        <v>0</v>
      </c>
      <c r="B405" s="221" t="str">
        <f t="shared" si="102"/>
        <v/>
      </c>
      <c r="C405" s="227" t="str">
        <f>IF(ISNA(LEN(VLOOKUP(H405,B9:B468,1,FALSE)) &gt; 0),"",LEN(VLOOKUP(H405,B9:B468,1,FALSE)) &gt; 0)</f>
        <v/>
      </c>
      <c r="D405" s="227" t="str">
        <f t="shared" si="103"/>
        <v/>
      </c>
      <c r="E405" s="227" t="b">
        <f>IF(ISNA(VLOOKUP(H405,D9:D468,1,FALSE)=H405),FALSE,TRUE)</f>
        <v>0</v>
      </c>
      <c r="F405" s="221">
        <f t="shared" si="105"/>
        <v>0</v>
      </c>
      <c r="G405" s="418"/>
      <c r="H405" s="631" t="s">
        <v>405</v>
      </c>
      <c r="I405" s="618" t="str">
        <f>VLOOKUP(H405,LNG_EBKP!$S$11:$U$733,2)</f>
        <v>Fundationsschicht Bahntrasse</v>
      </c>
      <c r="J405" s="617" t="str">
        <f>VLOOKUP(H405,LNG_EBKP!$S$11:$U$733,3)</f>
        <v>Fundations-, Übergangs- und Schutzschichten, einschliesslich Geotextilien sowie Stabilisierung und Planie der Fundationsschicht</v>
      </c>
      <c r="K405" s="344"/>
      <c r="L405" s="344"/>
      <c r="M405" s="345"/>
      <c r="N405" s="546"/>
      <c r="O405" s="527">
        <v>30</v>
      </c>
      <c r="P405" s="726" t="str">
        <f t="shared" si="116"/>
        <v/>
      </c>
      <c r="Q405" s="708"/>
      <c r="R405" s="461"/>
      <c r="S405" s="462"/>
      <c r="T405" s="463"/>
      <c r="U405" s="743"/>
      <c r="V405" s="419" t="e">
        <f>IF(
OR(LEN(R405)&gt;0, LEN(#REF!)&gt;0, LEN(Q405)&gt;0,LEN(S405)&gt;1),
      IF(OR(LEN(M405)=0, LEN(Q405)=0),1,
          IF(OR(AND(LEN(#REF!)&gt;0, LEN(R405)&gt;0 ),LEN(R405)+LEN(#REF!)=0),0,1)
),
0)</f>
        <v>#REF!</v>
      </c>
      <c r="W405" s="419"/>
      <c r="X405" s="419"/>
      <c r="Y405" s="419" t="e">
        <f>IF(OR(LEN(AF405)&gt;0, LEN(#REF!)&gt;1),1, 0)</f>
        <v>#REF!</v>
      </c>
      <c r="Z405" s="419"/>
      <c r="AA405" s="426" t="str">
        <f t="shared" si="107"/>
        <v>R0</v>
      </c>
      <c r="AB405" s="427" t="str">
        <f t="shared" si="108"/>
        <v>Fundationsschicht Bahntrasse</v>
      </c>
      <c r="AC405" s="244" t="str">
        <f t="shared" si="109"/>
        <v/>
      </c>
      <c r="AD405" s="244" t="str">
        <f t="shared" si="110"/>
        <v/>
      </c>
      <c r="AE405" s="143" t="str">
        <f t="shared" si="111"/>
        <v/>
      </c>
      <c r="AF405" s="139" t="str">
        <f t="shared" si="112"/>
        <v/>
      </c>
      <c r="AG405" s="140" t="str">
        <f t="shared" si="113"/>
        <v/>
      </c>
      <c r="AH405" s="140" t="str">
        <f t="shared" si="115"/>
        <v/>
      </c>
      <c r="AI405" s="140" t="str">
        <f t="shared" si="114"/>
        <v/>
      </c>
      <c r="AJ405" s="474"/>
      <c r="AK405" s="756"/>
      <c r="AL405" s="751"/>
      <c r="AM405" s="419" t="e">
        <f t="shared" si="106"/>
        <v>#REF!</v>
      </c>
      <c r="AN405" s="419"/>
      <c r="AO405" s="419"/>
      <c r="AP405" s="419"/>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row>
    <row r="406" spans="1:88" s="227" customFormat="1" ht="13.8" hidden="1">
      <c r="A406" s="221" t="b">
        <f t="shared" si="104"/>
        <v>0</v>
      </c>
      <c r="B406" s="221" t="str">
        <f t="shared" si="102"/>
        <v/>
      </c>
      <c r="C406" s="227" t="str">
        <f>IF(ISNA(LEN(VLOOKUP(H406,B9:B468,1,FALSE)) &gt; 0),"",LEN(VLOOKUP(H406,B9:B468,1,FALSE)) &gt; 0)</f>
        <v/>
      </c>
      <c r="D406" s="227" t="str">
        <f t="shared" si="103"/>
        <v/>
      </c>
      <c r="E406" s="227" t="b">
        <f>IF(ISNA(VLOOKUP(H406,D9:D468,1,FALSE)=H406),FALSE,TRUE)</f>
        <v>0</v>
      </c>
      <c r="F406" s="221">
        <f t="shared" si="105"/>
        <v>0</v>
      </c>
      <c r="G406" s="418"/>
      <c r="H406" s="631" t="s">
        <v>406</v>
      </c>
      <c r="I406" s="618" t="str">
        <f>VLOOKUP(H406,LNG_EBKP!$S$11:$U$733,2)</f>
        <v>Sperrschicht</v>
      </c>
      <c r="J406" s="617" t="str">
        <f>VLOOKUP(H406,LNG_EBKP!$S$11:$U$733,3)</f>
        <v>Bitumenhaltige oder mineralische Sperrschicht</v>
      </c>
      <c r="K406" s="344"/>
      <c r="L406" s="344"/>
      <c r="M406" s="345"/>
      <c r="N406" s="546"/>
      <c r="O406" s="527">
        <v>30</v>
      </c>
      <c r="P406" s="726" t="str">
        <f t="shared" si="116"/>
        <v/>
      </c>
      <c r="Q406" s="708"/>
      <c r="R406" s="461"/>
      <c r="S406" s="462"/>
      <c r="T406" s="463"/>
      <c r="U406" s="743"/>
      <c r="V406" s="419" t="e">
        <f>IF(
OR(LEN(R406)&gt;0, LEN(#REF!)&gt;0, LEN(Q406)&gt;0,LEN(S406)&gt;1),
      IF(OR(LEN(M406)=0, LEN(Q406)=0),1,
          IF(OR(AND(LEN(#REF!)&gt;0, LEN(R406)&gt;0 ),LEN(R406)+LEN(#REF!)=0),0,1)
),
0)</f>
        <v>#REF!</v>
      </c>
      <c r="W406" s="419"/>
      <c r="X406" s="419"/>
      <c r="Y406" s="419" t="e">
        <f>IF(OR(LEN(AF406)&gt;0, LEN(#REF!)&gt;1),1, 0)</f>
        <v>#REF!</v>
      </c>
      <c r="Z406" s="419"/>
      <c r="AA406" s="426" t="str">
        <f t="shared" si="107"/>
        <v>R0</v>
      </c>
      <c r="AB406" s="427" t="str">
        <f t="shared" si="108"/>
        <v>Sperrschicht</v>
      </c>
      <c r="AC406" s="244" t="str">
        <f t="shared" si="109"/>
        <v/>
      </c>
      <c r="AD406" s="244" t="str">
        <f t="shared" si="110"/>
        <v/>
      </c>
      <c r="AE406" s="143" t="str">
        <f t="shared" si="111"/>
        <v/>
      </c>
      <c r="AF406" s="139" t="str">
        <f t="shared" si="112"/>
        <v/>
      </c>
      <c r="AG406" s="140" t="str">
        <f t="shared" si="113"/>
        <v/>
      </c>
      <c r="AH406" s="140" t="str">
        <f t="shared" si="115"/>
        <v/>
      </c>
      <c r="AI406" s="140" t="str">
        <f t="shared" si="114"/>
        <v/>
      </c>
      <c r="AJ406" s="474"/>
      <c r="AK406" s="756"/>
      <c r="AL406" s="751"/>
      <c r="AM406" s="419" t="e">
        <f t="shared" si="106"/>
        <v>#REF!</v>
      </c>
      <c r="AN406" s="419"/>
      <c r="AO406" s="419"/>
      <c r="AP406" s="419"/>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row>
    <row r="407" spans="1:88" s="227" customFormat="1" ht="41.4" hidden="1">
      <c r="A407" s="221" t="b">
        <f t="shared" si="104"/>
        <v>0</v>
      </c>
      <c r="B407" s="221" t="str">
        <f t="shared" si="102"/>
        <v/>
      </c>
      <c r="C407" s="227" t="str">
        <f>IF(ISNA(LEN(VLOOKUP(H407,B9:B468,1,FALSE)) &gt; 0),"",LEN(VLOOKUP(H407,B9:B468,1,FALSE)) &gt; 0)</f>
        <v/>
      </c>
      <c r="D407" s="227" t="str">
        <f t="shared" si="103"/>
        <v/>
      </c>
      <c r="E407" s="227" t="b">
        <f>IF(ISNA(VLOOKUP(H407,D9:D468,1,FALSE)=H407),FALSE,TRUE)</f>
        <v>0</v>
      </c>
      <c r="F407" s="221">
        <f t="shared" si="105"/>
        <v>0</v>
      </c>
      <c r="G407" s="418"/>
      <c r="H407" s="631" t="s">
        <v>407</v>
      </c>
      <c r="I407" s="618" t="str">
        <f>VLOOKUP(H407,LNG_EBKP!$S$11:$U$733,2)</f>
        <v>Gleisoberbau</v>
      </c>
      <c r="J407" s="617" t="str">
        <f>VLOOKUP(H407,LNG_EBKP!$S$11:$U$733,3)</f>
        <v>Gleisoberbau aus Schotter, Schwellen und Schienen, einschliesslich Entgleisungsschutz, Zahnstangen und dgl.</v>
      </c>
      <c r="K407" s="344"/>
      <c r="L407" s="344"/>
      <c r="M407" s="345"/>
      <c r="N407" s="546"/>
      <c r="O407" s="527">
        <v>30</v>
      </c>
      <c r="P407" s="726" t="str">
        <f t="shared" si="116"/>
        <v/>
      </c>
      <c r="Q407" s="708"/>
      <c r="R407" s="461"/>
      <c r="S407" s="462"/>
      <c r="T407" s="463"/>
      <c r="U407" s="743"/>
      <c r="V407" s="419" t="e">
        <f>IF(
OR(LEN(R407)&gt;0, LEN(#REF!)&gt;0, LEN(Q407)&gt;0,LEN(S407)&gt;1),
      IF(OR(LEN(M407)=0, LEN(Q407)=0),1,
          IF(OR(AND(LEN(#REF!)&gt;0, LEN(R407)&gt;0 ),LEN(R407)+LEN(#REF!)=0),0,1)
),
0)</f>
        <v>#REF!</v>
      </c>
      <c r="W407" s="419"/>
      <c r="X407" s="419"/>
      <c r="Y407" s="419" t="e">
        <f>IF(OR(LEN(AF407)&gt;0, LEN(#REF!)&gt;1),1, 0)</f>
        <v>#REF!</v>
      </c>
      <c r="Z407" s="419"/>
      <c r="AA407" s="426" t="str">
        <f t="shared" si="107"/>
        <v>R0</v>
      </c>
      <c r="AB407" s="427" t="str">
        <f t="shared" si="108"/>
        <v>Gleisoberbau</v>
      </c>
      <c r="AC407" s="244" t="str">
        <f t="shared" si="109"/>
        <v/>
      </c>
      <c r="AD407" s="244" t="str">
        <f t="shared" si="110"/>
        <v/>
      </c>
      <c r="AE407" s="143" t="str">
        <f t="shared" si="111"/>
        <v/>
      </c>
      <c r="AF407" s="139" t="str">
        <f t="shared" si="112"/>
        <v/>
      </c>
      <c r="AG407" s="140" t="str">
        <f t="shared" si="113"/>
        <v/>
      </c>
      <c r="AH407" s="140" t="str">
        <f t="shared" si="115"/>
        <v/>
      </c>
      <c r="AI407" s="140" t="str">
        <f t="shared" si="114"/>
        <v/>
      </c>
      <c r="AJ407" s="474"/>
      <c r="AK407" s="756"/>
      <c r="AL407" s="751"/>
      <c r="AM407" s="419" t="e">
        <f t="shared" si="106"/>
        <v>#REF!</v>
      </c>
      <c r="AN407" s="419"/>
      <c r="AO407" s="419"/>
      <c r="AP407" s="419"/>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row>
    <row r="408" spans="1:88" s="227" customFormat="1" ht="27.6" hidden="1">
      <c r="A408" s="221" t="b">
        <f t="shared" si="104"/>
        <v>0</v>
      </c>
      <c r="B408" s="221" t="str">
        <f t="shared" si="102"/>
        <v/>
      </c>
      <c r="C408" s="227" t="str">
        <f>IF(ISNA(LEN(VLOOKUP(H408,B9:B468,1,FALSE)) &gt; 0),"",LEN(VLOOKUP(H408,B9:B468,1,FALSE)) &gt; 0)</f>
        <v/>
      </c>
      <c r="D408" s="227" t="str">
        <f t="shared" si="103"/>
        <v/>
      </c>
      <c r="E408" s="227" t="b">
        <f>IF(ISNA(VLOOKUP(H408,D9:D468,1,FALSE)=H408),FALSE,TRUE)</f>
        <v>0</v>
      </c>
      <c r="F408" s="221">
        <f t="shared" si="105"/>
        <v>0</v>
      </c>
      <c r="G408" s="418"/>
      <c r="H408" s="631" t="s">
        <v>408</v>
      </c>
      <c r="I408" s="618" t="str">
        <f>VLOOKUP(H408,LNG_EBKP!$S$11:$U$733,2)</f>
        <v>Feste Fahrbahn</v>
      </c>
      <c r="J408" s="617" t="str">
        <f>VLOOKUP(H408,LNG_EBKP!$S$11:$U$733,3)</f>
        <v>Gleisoberbau als feste Fahrbahn, einschliesslich Schienen, Schwellen und Eindeckung</v>
      </c>
      <c r="K408" s="344"/>
      <c r="L408" s="344"/>
      <c r="M408" s="345"/>
      <c r="N408" s="546"/>
      <c r="O408" s="527">
        <v>30</v>
      </c>
      <c r="P408" s="726" t="str">
        <f t="shared" si="116"/>
        <v/>
      </c>
      <c r="Q408" s="708"/>
      <c r="R408" s="461"/>
      <c r="S408" s="462"/>
      <c r="T408" s="463"/>
      <c r="U408" s="743"/>
      <c r="V408" s="419" t="e">
        <f>IF(
OR(LEN(R408)&gt;0, LEN(#REF!)&gt;0, LEN(Q408)&gt;0,LEN(S408)&gt;1),
      IF(OR(LEN(M408)=0, LEN(Q408)=0),1,
          IF(OR(AND(LEN(#REF!)&gt;0, LEN(R408)&gt;0 ),LEN(R408)+LEN(#REF!)=0),0,1)
),
0)</f>
        <v>#REF!</v>
      </c>
      <c r="W408" s="419"/>
      <c r="X408" s="419"/>
      <c r="Y408" s="419" t="e">
        <f>IF(OR(LEN(AF408)&gt;0, LEN(#REF!)&gt;1),1, 0)</f>
        <v>#REF!</v>
      </c>
      <c r="Z408" s="419"/>
      <c r="AA408" s="426" t="str">
        <f t="shared" si="107"/>
        <v>R0</v>
      </c>
      <c r="AB408" s="427" t="str">
        <f t="shared" si="108"/>
        <v>Feste Fahrbahn</v>
      </c>
      <c r="AC408" s="244" t="str">
        <f t="shared" si="109"/>
        <v/>
      </c>
      <c r="AD408" s="244" t="str">
        <f t="shared" si="110"/>
        <v/>
      </c>
      <c r="AE408" s="143" t="str">
        <f t="shared" si="111"/>
        <v/>
      </c>
      <c r="AF408" s="139" t="str">
        <f t="shared" si="112"/>
        <v/>
      </c>
      <c r="AG408" s="140" t="str">
        <f t="shared" si="113"/>
        <v/>
      </c>
      <c r="AH408" s="140" t="str">
        <f t="shared" si="115"/>
        <v/>
      </c>
      <c r="AI408" s="140" t="str">
        <f t="shared" si="114"/>
        <v/>
      </c>
      <c r="AJ408" s="474"/>
      <c r="AK408" s="756"/>
      <c r="AL408" s="751"/>
      <c r="AM408" s="419" t="e">
        <f t="shared" si="106"/>
        <v>#REF!</v>
      </c>
      <c r="AN408" s="419"/>
      <c r="AO408" s="419"/>
      <c r="AP408" s="419"/>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row>
    <row r="409" spans="1:88" s="221" customFormat="1" ht="55.2" hidden="1">
      <c r="A409" s="221" t="b">
        <f t="shared" si="104"/>
        <v>0</v>
      </c>
      <c r="B409" s="221" t="str">
        <f t="shared" si="102"/>
        <v/>
      </c>
      <c r="C409" s="221" t="str">
        <f>IF(ISNA(LEN(VLOOKUP(H409,B9:B468,1,FALSE)) &gt; 0),"",LEN(VLOOKUP(H409,B9:B468,1,FALSE)) &gt; 0)</f>
        <v/>
      </c>
      <c r="D409" s="221" t="str">
        <f t="shared" si="103"/>
        <v/>
      </c>
      <c r="E409" s="221" t="b">
        <f>IF(ISNA(VLOOKUP(H409,D9:D468,1,FALSE)=H409),FALSE,TRUE)</f>
        <v>0</v>
      </c>
      <c r="F409" s="221">
        <f t="shared" si="105"/>
        <v>0</v>
      </c>
      <c r="G409" s="418"/>
      <c r="H409" s="631" t="s">
        <v>409</v>
      </c>
      <c r="I409" s="618" t="str">
        <f>VLOOKUP(H409,LNG_EBKP!$S$11:$U$733,2)</f>
        <v>Weiche, Gleisdurchschneidung</v>
      </c>
      <c r="J409" s="617" t="str">
        <f>VLOOKUP(H409,LNG_EBKP!$S$11:$U$733,3)</f>
        <v>Weichen und Gleisdurchschneidungen, bestehend aus Schwellen oder fester Fahrbahn und Schienen, einschliesslich aller beweglichen mechanischen Teile</v>
      </c>
      <c r="K409" s="344"/>
      <c r="L409" s="344"/>
      <c r="M409" s="345"/>
      <c r="N409" s="546"/>
      <c r="O409" s="525">
        <v>30</v>
      </c>
      <c r="P409" s="727" t="str">
        <f t="shared" si="116"/>
        <v/>
      </c>
      <c r="Q409" s="709"/>
      <c r="R409" s="461"/>
      <c r="S409" s="462"/>
      <c r="T409" s="463"/>
      <c r="U409" s="743"/>
      <c r="V409" s="419" t="e">
        <f>IF(
OR(LEN(R409)&gt;0, LEN(#REF!)&gt;0, LEN(Q409)&gt;0,LEN(S409)&gt;1),
      IF(OR(LEN(M409)=0, LEN(Q409)=0),1,
          IF(OR(AND(LEN(#REF!)&gt;0, LEN(R409)&gt;0 ),LEN(R409)+LEN(#REF!)=0),0,1)
),
0)</f>
        <v>#REF!</v>
      </c>
      <c r="W409" s="419"/>
      <c r="X409" s="419"/>
      <c r="Y409" s="419" t="e">
        <f>IF(OR(LEN(AF409)&gt;0, LEN(#REF!)&gt;1),1, 0)</f>
        <v>#REF!</v>
      </c>
      <c r="Z409" s="419"/>
      <c r="AA409" s="426" t="str">
        <f t="shared" si="107"/>
        <v>R0</v>
      </c>
      <c r="AB409" s="427" t="str">
        <f t="shared" si="108"/>
        <v>Weiche, Gleisdurchschneidung</v>
      </c>
      <c r="AC409" s="244" t="str">
        <f t="shared" si="109"/>
        <v/>
      </c>
      <c r="AD409" s="244" t="str">
        <f t="shared" si="110"/>
        <v/>
      </c>
      <c r="AE409" s="143" t="str">
        <f t="shared" si="111"/>
        <v/>
      </c>
      <c r="AF409" s="139" t="str">
        <f t="shared" si="112"/>
        <v/>
      </c>
      <c r="AG409" s="140" t="str">
        <f t="shared" si="113"/>
        <v/>
      </c>
      <c r="AH409" s="140" t="str">
        <f t="shared" si="115"/>
        <v/>
      </c>
      <c r="AI409" s="140" t="str">
        <f t="shared" si="114"/>
        <v/>
      </c>
      <c r="AJ409" s="474"/>
      <c r="AK409" s="756"/>
      <c r="AL409" s="751"/>
      <c r="AM409" s="419" t="e">
        <f t="shared" si="106"/>
        <v>#REF!</v>
      </c>
      <c r="AN409" s="419"/>
      <c r="AO409" s="419"/>
      <c r="AP409" s="419"/>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row>
    <row r="410" spans="1:88" s="227" customFormat="1" ht="27.6" hidden="1">
      <c r="A410" s="221" t="b">
        <f t="shared" si="104"/>
        <v>0</v>
      </c>
      <c r="B410" s="221" t="str">
        <f t="shared" si="102"/>
        <v/>
      </c>
      <c r="C410" s="227" t="str">
        <f>IF(ISNA(LEN(VLOOKUP(H410,B9:B468,1,FALSE)) &gt; 0),"",LEN(VLOOKUP(H410,B9:B468,1,FALSE)) &gt; 0)</f>
        <v/>
      </c>
      <c r="D410" s="227" t="str">
        <f t="shared" si="103"/>
        <v/>
      </c>
      <c r="E410" s="227" t="b">
        <f>IF(ISNA(VLOOKUP(H410,D9:D468,1,FALSE)=H410),FALSE,TRUE)</f>
        <v>0</v>
      </c>
      <c r="F410" s="221">
        <f t="shared" si="105"/>
        <v>0</v>
      </c>
      <c r="G410" s="418"/>
      <c r="H410" s="631" t="s">
        <v>410</v>
      </c>
      <c r="I410" s="618" t="str">
        <f>VLOOKUP(H410,LNG_EBKP!$S$11:$U$733,2)</f>
        <v>Bahnübergang</v>
      </c>
      <c r="J410" s="617" t="str">
        <f>VLOOKUP(H410,LNG_EBKP!$S$11:$U$733,3)</f>
        <v>Querungen von Strassen und Gleisen als Bestandteil der Gleiskonstruktion</v>
      </c>
      <c r="K410" s="344"/>
      <c r="L410" s="344"/>
      <c r="M410" s="345"/>
      <c r="N410" s="546"/>
      <c r="O410" s="527">
        <v>30</v>
      </c>
      <c r="P410" s="726" t="str">
        <f t="shared" si="116"/>
        <v/>
      </c>
      <c r="Q410" s="708"/>
      <c r="R410" s="461"/>
      <c r="S410" s="462"/>
      <c r="T410" s="463"/>
      <c r="U410" s="743"/>
      <c r="V410" s="419" t="e">
        <f>IF(
OR(LEN(R410)&gt;0, LEN(#REF!)&gt;0, LEN(Q410)&gt;0,LEN(S410)&gt;1),
      IF(OR(LEN(M410)=0, LEN(Q410)=0),1,
          IF(OR(AND(LEN(#REF!)&gt;0, LEN(R410)&gt;0 ),LEN(R410)+LEN(#REF!)=0),0,1)
),
0)</f>
        <v>#REF!</v>
      </c>
      <c r="W410" s="419"/>
      <c r="X410" s="419"/>
      <c r="Y410" s="419" t="e">
        <f>IF(OR(LEN(AF410)&gt;0, LEN(#REF!)&gt;1),1, 0)</f>
        <v>#REF!</v>
      </c>
      <c r="Z410" s="419"/>
      <c r="AA410" s="426" t="str">
        <f t="shared" si="107"/>
        <v>R0</v>
      </c>
      <c r="AB410" s="427" t="str">
        <f t="shared" si="108"/>
        <v>Bahnübergang</v>
      </c>
      <c r="AC410" s="244" t="str">
        <f t="shared" si="109"/>
        <v/>
      </c>
      <c r="AD410" s="244" t="str">
        <f t="shared" si="110"/>
        <v/>
      </c>
      <c r="AE410" s="143" t="str">
        <f t="shared" si="111"/>
        <v/>
      </c>
      <c r="AF410" s="139" t="str">
        <f t="shared" si="112"/>
        <v/>
      </c>
      <c r="AG410" s="140" t="str">
        <f t="shared" si="113"/>
        <v/>
      </c>
      <c r="AH410" s="140" t="str">
        <f t="shared" si="115"/>
        <v/>
      </c>
      <c r="AI410" s="140" t="str">
        <f t="shared" si="114"/>
        <v/>
      </c>
      <c r="AJ410" s="474"/>
      <c r="AK410" s="756"/>
      <c r="AL410" s="751"/>
      <c r="AM410" s="419" t="e">
        <f t="shared" si="106"/>
        <v>#REF!</v>
      </c>
      <c r="AN410" s="419"/>
      <c r="AO410" s="419"/>
      <c r="AP410" s="419"/>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row>
    <row r="411" spans="1:88" s="227" customFormat="1" ht="27.6" hidden="1">
      <c r="A411" s="221" t="b">
        <f t="shared" si="104"/>
        <v>0</v>
      </c>
      <c r="B411" s="221" t="str">
        <f t="shared" si="102"/>
        <v/>
      </c>
      <c r="C411" s="227" t="str">
        <f>IF(ISNA(LEN(VLOOKUP(H411,B9:B468,1,FALSE)) &gt; 0),"",LEN(VLOOKUP(H411,B9:B468,1,FALSE)) &gt; 0)</f>
        <v/>
      </c>
      <c r="D411" s="227" t="str">
        <f t="shared" si="103"/>
        <v/>
      </c>
      <c r="E411" s="227" t="b">
        <f>IF(ISNA(VLOOKUP(H411,D9:D468,1,FALSE)=H411),FALSE,TRUE)</f>
        <v>0</v>
      </c>
      <c r="F411" s="221">
        <f t="shared" si="105"/>
        <v>0</v>
      </c>
      <c r="G411" s="418"/>
      <c r="H411" s="631" t="s">
        <v>411</v>
      </c>
      <c r="I411" s="618" t="str">
        <f>VLOOKUP(H411,LNG_EBKP!$S$11:$U$733,2)</f>
        <v>Gleisausrüstung</v>
      </c>
      <c r="J411" s="617" t="str">
        <f>VLOOKUP(H411,LNG_EBKP!$S$11:$U$733,3)</f>
        <v>Bauteile der Bahnstrasse wie Prellböcke, Verschiebebühnen, Drehscheiben und dgl.</v>
      </c>
      <c r="K411" s="344"/>
      <c r="L411" s="344"/>
      <c r="M411" s="345"/>
      <c r="N411" s="546"/>
      <c r="O411" s="527">
        <v>30</v>
      </c>
      <c r="P411" s="726" t="str">
        <f t="shared" si="116"/>
        <v/>
      </c>
      <c r="Q411" s="708"/>
      <c r="R411" s="461"/>
      <c r="S411" s="462"/>
      <c r="T411" s="463"/>
      <c r="U411" s="743"/>
      <c r="V411" s="419" t="e">
        <f>IF(
OR(LEN(R411)&gt;0, LEN(#REF!)&gt;0, LEN(Q411)&gt;0,LEN(S411)&gt;1),
      IF(OR(LEN(M411)=0, LEN(Q411)=0),1,
          IF(OR(AND(LEN(#REF!)&gt;0, LEN(R411)&gt;0 ),LEN(R411)+LEN(#REF!)=0),0,1)
),
0)</f>
        <v>#REF!</v>
      </c>
      <c r="W411" s="419"/>
      <c r="X411" s="419"/>
      <c r="Y411" s="419" t="e">
        <f>IF(OR(LEN(AF411)&gt;0, LEN(#REF!)&gt;1),1, 0)</f>
        <v>#REF!</v>
      </c>
      <c r="Z411" s="419"/>
      <c r="AA411" s="426" t="str">
        <f t="shared" si="107"/>
        <v>R0</v>
      </c>
      <c r="AB411" s="427" t="str">
        <f t="shared" si="108"/>
        <v>Gleisausrüstung</v>
      </c>
      <c r="AC411" s="244" t="str">
        <f t="shared" si="109"/>
        <v/>
      </c>
      <c r="AD411" s="244" t="str">
        <f t="shared" si="110"/>
        <v/>
      </c>
      <c r="AE411" s="143" t="str">
        <f t="shared" si="111"/>
        <v/>
      </c>
      <c r="AF411" s="139" t="str">
        <f t="shared" si="112"/>
        <v/>
      </c>
      <c r="AG411" s="140" t="str">
        <f t="shared" si="113"/>
        <v/>
      </c>
      <c r="AH411" s="140" t="str">
        <f t="shared" si="115"/>
        <v/>
      </c>
      <c r="AI411" s="140" t="str">
        <f t="shared" si="114"/>
        <v/>
      </c>
      <c r="AJ411" s="474"/>
      <c r="AK411" s="756"/>
      <c r="AL411" s="751"/>
      <c r="AM411" s="419" t="e">
        <f t="shared" si="106"/>
        <v>#REF!</v>
      </c>
      <c r="AN411" s="419"/>
      <c r="AO411" s="419"/>
      <c r="AP411" s="419"/>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row>
    <row r="412" spans="1:88" s="227" customFormat="1" ht="41.4" hidden="1">
      <c r="A412" s="221" t="b">
        <f t="shared" si="104"/>
        <v>0</v>
      </c>
      <c r="B412" s="221" t="str">
        <f t="shared" si="102"/>
        <v/>
      </c>
      <c r="C412" s="227" t="str">
        <f>IF(ISNA(LEN(VLOOKUP(H412,B9:B468,1,FALSE)) &gt; 0),"",LEN(VLOOKUP(H412,B9:B468,1,FALSE)) &gt; 0)</f>
        <v/>
      </c>
      <c r="D412" s="227" t="str">
        <f t="shared" si="103"/>
        <v/>
      </c>
      <c r="E412" s="227" t="b">
        <f>IF(ISNA(VLOOKUP(H412,D9:D468,1,FALSE)=H412),FALSE,TRUE)</f>
        <v>0</v>
      </c>
      <c r="F412" s="221">
        <f t="shared" si="105"/>
        <v>0</v>
      </c>
      <c r="G412" s="418"/>
      <c r="H412" s="632" t="s">
        <v>412</v>
      </c>
      <c r="I412" s="616" t="str">
        <f>VLOOKUP(H412,LNG_EBKP!$S$11:$U$733,2)</f>
        <v>Fahrleitung</v>
      </c>
      <c r="J412" s="617" t="str">
        <f>VLOOKUP(H412,LNG_EBKP!$S$11:$U$733,3)</f>
        <v>Tragwerke, Kettenwerke, Stromschienen, Stromversorgung und Schaltanlagen für Fahrleitungen</v>
      </c>
      <c r="K412" s="344"/>
      <c r="L412" s="344"/>
      <c r="M412" s="345"/>
      <c r="N412" s="546"/>
      <c r="O412" s="527">
        <v>30</v>
      </c>
      <c r="P412" s="726" t="str">
        <f t="shared" si="116"/>
        <v/>
      </c>
      <c r="Q412" s="708"/>
      <c r="R412" s="461"/>
      <c r="S412" s="462"/>
      <c r="T412" s="463"/>
      <c r="U412" s="743"/>
      <c r="V412" s="419" t="e">
        <f>IF(
OR(LEN(R412)&gt;0, LEN(#REF!)&gt;0, LEN(Q412)&gt;0,LEN(S412)&gt;1),
      IF(OR(LEN(M412)=0, LEN(Q412)=0),1,
          IF(OR(AND(LEN(#REF!)&gt;0, LEN(R412)&gt;0 ),LEN(R412)+LEN(#REF!)=0),0,1)
),
0)</f>
        <v>#REF!</v>
      </c>
      <c r="W412" s="419"/>
      <c r="X412" s="419"/>
      <c r="Y412" s="419" t="e">
        <f>IF(OR(LEN(AF412)&gt;0, LEN(#REF!)&gt;1),1, 0)</f>
        <v>#REF!</v>
      </c>
      <c r="Z412" s="419"/>
      <c r="AA412" s="426" t="str">
        <f t="shared" si="107"/>
        <v>R0</v>
      </c>
      <c r="AB412" s="427" t="str">
        <f t="shared" si="108"/>
        <v>Fahrleitung</v>
      </c>
      <c r="AC412" s="244" t="str">
        <f t="shared" si="109"/>
        <v/>
      </c>
      <c r="AD412" s="244" t="str">
        <f t="shared" si="110"/>
        <v/>
      </c>
      <c r="AE412" s="143" t="str">
        <f t="shared" si="111"/>
        <v/>
      </c>
      <c r="AF412" s="139" t="str">
        <f t="shared" si="112"/>
        <v/>
      </c>
      <c r="AG412" s="140" t="str">
        <f t="shared" si="113"/>
        <v/>
      </c>
      <c r="AH412" s="140" t="str">
        <f t="shared" si="115"/>
        <v/>
      </c>
      <c r="AI412" s="140" t="str">
        <f t="shared" si="114"/>
        <v/>
      </c>
      <c r="AJ412" s="474"/>
      <c r="AK412" s="756"/>
      <c r="AL412" s="751"/>
      <c r="AM412" s="419" t="e">
        <f t="shared" si="106"/>
        <v>#REF!</v>
      </c>
      <c r="AN412" s="419"/>
      <c r="AO412" s="419"/>
      <c r="AP412" s="419"/>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row>
    <row r="413" spans="1:88" s="227" customFormat="1" ht="27.6" hidden="1">
      <c r="A413" s="221" t="b">
        <f t="shared" si="104"/>
        <v>0</v>
      </c>
      <c r="B413" s="221" t="str">
        <f t="shared" si="102"/>
        <v/>
      </c>
      <c r="C413" s="227" t="str">
        <f>IF(ISNA(LEN(VLOOKUP(H413,B9:B468,1,FALSE)) &gt; 0),"",LEN(VLOOKUP(H413,B9:B468,1,FALSE)) &gt; 0)</f>
        <v/>
      </c>
      <c r="D413" s="227" t="str">
        <f t="shared" si="103"/>
        <v/>
      </c>
      <c r="E413" s="227" t="b">
        <f>IF(ISNA(VLOOKUP(H413,D9:D468,1,FALSE)=H413),FALSE,TRUE)</f>
        <v>0</v>
      </c>
      <c r="F413" s="221">
        <f t="shared" si="105"/>
        <v>0</v>
      </c>
      <c r="G413" s="418"/>
      <c r="H413" s="631" t="s">
        <v>413</v>
      </c>
      <c r="I413" s="618" t="str">
        <f>VLOOKUP(H413,LNG_EBKP!$S$11:$U$733,2)</f>
        <v>Tragwerk</v>
      </c>
      <c r="J413" s="617" t="str">
        <f>VLOOKUP(H413,LNG_EBKP!$S$11:$U$733,3)</f>
        <v>Masten, Stützen, Joche mit Auslegern, Spurhaltungen und Aufhängungen</v>
      </c>
      <c r="K413" s="344"/>
      <c r="L413" s="344"/>
      <c r="M413" s="345"/>
      <c r="N413" s="546"/>
      <c r="O413" s="527">
        <v>30</v>
      </c>
      <c r="P413" s="726" t="str">
        <f t="shared" si="116"/>
        <v/>
      </c>
      <c r="Q413" s="708"/>
      <c r="R413" s="461"/>
      <c r="S413" s="462"/>
      <c r="T413" s="463"/>
      <c r="U413" s="743"/>
      <c r="V413" s="419" t="e">
        <f>IF(
OR(LEN(R413)&gt;0, LEN(#REF!)&gt;0, LEN(Q413)&gt;0,LEN(S413)&gt;1),
      IF(OR(LEN(M413)=0, LEN(Q413)=0),1,
          IF(OR(AND(LEN(#REF!)&gt;0, LEN(R413)&gt;0 ),LEN(R413)+LEN(#REF!)=0),0,1)
),
0)</f>
        <v>#REF!</v>
      </c>
      <c r="W413" s="419"/>
      <c r="X413" s="419"/>
      <c r="Y413" s="419" t="e">
        <f>IF(OR(LEN(AF413)&gt;0, LEN(#REF!)&gt;1),1, 0)</f>
        <v>#REF!</v>
      </c>
      <c r="Z413" s="419"/>
      <c r="AA413" s="426" t="str">
        <f t="shared" si="107"/>
        <v>R0</v>
      </c>
      <c r="AB413" s="427" t="str">
        <f t="shared" si="108"/>
        <v>Tragwerk</v>
      </c>
      <c r="AC413" s="244" t="str">
        <f t="shared" si="109"/>
        <v/>
      </c>
      <c r="AD413" s="244" t="str">
        <f t="shared" si="110"/>
        <v/>
      </c>
      <c r="AE413" s="143" t="str">
        <f t="shared" si="111"/>
        <v/>
      </c>
      <c r="AF413" s="139" t="str">
        <f t="shared" si="112"/>
        <v/>
      </c>
      <c r="AG413" s="140" t="str">
        <f t="shared" si="113"/>
        <v/>
      </c>
      <c r="AH413" s="140" t="str">
        <f t="shared" si="115"/>
        <v/>
      </c>
      <c r="AI413" s="140" t="str">
        <f t="shared" si="114"/>
        <v/>
      </c>
      <c r="AJ413" s="474"/>
      <c r="AK413" s="756"/>
      <c r="AL413" s="751"/>
      <c r="AM413" s="419" t="e">
        <f t="shared" si="106"/>
        <v>#REF!</v>
      </c>
      <c r="AN413" s="419"/>
      <c r="AO413" s="419"/>
      <c r="AP413" s="419"/>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row>
    <row r="414" spans="1:88" s="227" customFormat="1" ht="41.4" hidden="1">
      <c r="A414" s="221" t="b">
        <f t="shared" si="104"/>
        <v>0</v>
      </c>
      <c r="B414" s="221" t="str">
        <f t="shared" si="102"/>
        <v/>
      </c>
      <c r="C414" s="227" t="str">
        <f>IF(ISNA(LEN(VLOOKUP(H414,B9:B468,1,FALSE)) &gt; 0),"",LEN(VLOOKUP(H414,B9:B468,1,FALSE)) &gt; 0)</f>
        <v/>
      </c>
      <c r="D414" s="227" t="str">
        <f t="shared" si="103"/>
        <v/>
      </c>
      <c r="E414" s="227" t="b">
        <f>IF(ISNA(VLOOKUP(H414,D9:D468,1,FALSE)=H414),FALSE,TRUE)</f>
        <v>0</v>
      </c>
      <c r="F414" s="221">
        <f t="shared" si="105"/>
        <v>0</v>
      </c>
      <c r="G414" s="418"/>
      <c r="H414" s="631" t="s">
        <v>414</v>
      </c>
      <c r="I414" s="618" t="str">
        <f>VLOOKUP(H414,LNG_EBKP!$S$11:$U$733,2)</f>
        <v>Kettenwerk, Stromschiene</v>
      </c>
      <c r="J414" s="617" t="str">
        <f>VLOOKUP(H414,LNG_EBKP!$S$11:$U$733,3)</f>
        <v>Kettenwerke und Deckenstromschienen, einschliesslich elektrischer Trennung, Abspannung und Befestigung</v>
      </c>
      <c r="K414" s="344"/>
      <c r="L414" s="344"/>
      <c r="M414" s="345"/>
      <c r="N414" s="546"/>
      <c r="O414" s="527">
        <v>30</v>
      </c>
      <c r="P414" s="726" t="str">
        <f t="shared" si="116"/>
        <v/>
      </c>
      <c r="Q414" s="708"/>
      <c r="R414" s="461"/>
      <c r="S414" s="462"/>
      <c r="T414" s="463"/>
      <c r="U414" s="743"/>
      <c r="V414" s="419" t="e">
        <f>IF(
OR(LEN(R414)&gt;0, LEN(#REF!)&gt;0, LEN(Q414)&gt;0,LEN(S414)&gt;1),
      IF(OR(LEN(M414)=0, LEN(Q414)=0),1,
          IF(OR(AND(LEN(#REF!)&gt;0, LEN(R414)&gt;0 ),LEN(R414)+LEN(#REF!)=0),0,1)
),
0)</f>
        <v>#REF!</v>
      </c>
      <c r="W414" s="419"/>
      <c r="X414" s="419"/>
      <c r="Y414" s="419" t="e">
        <f>IF(OR(LEN(AF414)&gt;0, LEN(#REF!)&gt;1),1, 0)</f>
        <v>#REF!</v>
      </c>
      <c r="Z414" s="419"/>
      <c r="AA414" s="426" t="str">
        <f t="shared" si="107"/>
        <v>R0</v>
      </c>
      <c r="AB414" s="427" t="str">
        <f t="shared" si="108"/>
        <v>Kettenwerk, Stromschiene</v>
      </c>
      <c r="AC414" s="244" t="str">
        <f t="shared" si="109"/>
        <v/>
      </c>
      <c r="AD414" s="244" t="str">
        <f t="shared" si="110"/>
        <v/>
      </c>
      <c r="AE414" s="143" t="str">
        <f t="shared" si="111"/>
        <v/>
      </c>
      <c r="AF414" s="139" t="str">
        <f t="shared" si="112"/>
        <v/>
      </c>
      <c r="AG414" s="140" t="str">
        <f t="shared" si="113"/>
        <v/>
      </c>
      <c r="AH414" s="140" t="str">
        <f t="shared" si="115"/>
        <v/>
      </c>
      <c r="AI414" s="140" t="str">
        <f t="shared" si="114"/>
        <v/>
      </c>
      <c r="AJ414" s="474"/>
      <c r="AK414" s="756"/>
      <c r="AL414" s="751"/>
      <c r="AM414" s="419" t="e">
        <f t="shared" si="106"/>
        <v>#REF!</v>
      </c>
      <c r="AN414" s="419"/>
      <c r="AO414" s="419"/>
      <c r="AP414" s="419"/>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row>
    <row r="415" spans="1:88" s="227" customFormat="1" ht="27.6" hidden="1">
      <c r="A415" s="221" t="b">
        <f t="shared" si="104"/>
        <v>0</v>
      </c>
      <c r="B415" s="221" t="str">
        <f t="shared" si="102"/>
        <v/>
      </c>
      <c r="C415" s="227" t="str">
        <f>IF(ISNA(LEN(VLOOKUP(H415,B9:B468,1,FALSE)) &gt; 0),"",LEN(VLOOKUP(H415,B9:B468,1,FALSE)) &gt; 0)</f>
        <v/>
      </c>
      <c r="D415" s="227" t="str">
        <f t="shared" si="103"/>
        <v/>
      </c>
      <c r="E415" s="227" t="b">
        <f>IF(ISNA(VLOOKUP(H415,D9:D468,1,FALSE)=H415),FALSE,TRUE)</f>
        <v>0</v>
      </c>
      <c r="F415" s="221">
        <f t="shared" si="105"/>
        <v>0</v>
      </c>
      <c r="G415" s="418"/>
      <c r="H415" s="631" t="s">
        <v>415</v>
      </c>
      <c r="I415" s="618" t="str">
        <f>VLOOKUP(H415,LNG_EBKP!$S$11:$U$733,2)</f>
        <v>Stromversorgung</v>
      </c>
      <c r="J415" s="617" t="str">
        <f>VLOOKUP(H415,LNG_EBKP!$S$11:$U$733,3)</f>
        <v>Speiseleitung, Erdseile, Rückleitungen und Erdungen</v>
      </c>
      <c r="K415" s="344"/>
      <c r="L415" s="344"/>
      <c r="M415" s="345"/>
      <c r="N415" s="546"/>
      <c r="O415" s="527">
        <v>30</v>
      </c>
      <c r="P415" s="726" t="str">
        <f t="shared" si="116"/>
        <v/>
      </c>
      <c r="Q415" s="708"/>
      <c r="R415" s="461"/>
      <c r="S415" s="462"/>
      <c r="T415" s="463"/>
      <c r="U415" s="743"/>
      <c r="V415" s="419" t="e">
        <f>IF(
OR(LEN(R415)&gt;0, LEN(#REF!)&gt;0, LEN(Q415)&gt;0,LEN(S415)&gt;1),
      IF(OR(LEN(M415)=0, LEN(Q415)=0),1,
          IF(OR(AND(LEN(#REF!)&gt;0, LEN(R415)&gt;0 ),LEN(R415)+LEN(#REF!)=0),0,1)
),
0)</f>
        <v>#REF!</v>
      </c>
      <c r="W415" s="419"/>
      <c r="X415" s="419"/>
      <c r="Y415" s="419" t="e">
        <f>IF(OR(LEN(AF415)&gt;0, LEN(#REF!)&gt;1),1, 0)</f>
        <v>#REF!</v>
      </c>
      <c r="Z415" s="419"/>
      <c r="AA415" s="426" t="str">
        <f t="shared" si="107"/>
        <v>R0</v>
      </c>
      <c r="AB415" s="427" t="str">
        <f t="shared" si="108"/>
        <v>Stromversorgung</v>
      </c>
      <c r="AC415" s="244" t="str">
        <f t="shared" si="109"/>
        <v/>
      </c>
      <c r="AD415" s="244" t="str">
        <f t="shared" si="110"/>
        <v/>
      </c>
      <c r="AE415" s="143" t="str">
        <f t="shared" si="111"/>
        <v/>
      </c>
      <c r="AF415" s="139" t="str">
        <f t="shared" si="112"/>
        <v/>
      </c>
      <c r="AG415" s="140" t="str">
        <f t="shared" si="113"/>
        <v/>
      </c>
      <c r="AH415" s="140" t="str">
        <f t="shared" si="115"/>
        <v/>
      </c>
      <c r="AI415" s="140" t="str">
        <f t="shared" si="114"/>
        <v/>
      </c>
      <c r="AJ415" s="474"/>
      <c r="AK415" s="756"/>
      <c r="AL415" s="751"/>
      <c r="AM415" s="419" t="e">
        <f t="shared" si="106"/>
        <v>#REF!</v>
      </c>
      <c r="AN415" s="419"/>
      <c r="AO415" s="419"/>
      <c r="AP415" s="419"/>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row>
    <row r="416" spans="1:88" s="221" customFormat="1" ht="28.2" hidden="1" thickBot="1">
      <c r="A416" s="221" t="b">
        <f t="shared" si="104"/>
        <v>0</v>
      </c>
      <c r="B416" s="221" t="str">
        <f t="shared" si="102"/>
        <v/>
      </c>
      <c r="C416" s="221" t="str">
        <f>IF(ISNA(LEN(VLOOKUP(H416,B9:B468,1,FALSE)) &gt; 0),"",LEN(VLOOKUP(H416,B9:B468,1,FALSE)) &gt; 0)</f>
        <v/>
      </c>
      <c r="D416" s="221" t="str">
        <f t="shared" si="103"/>
        <v/>
      </c>
      <c r="E416" s="221" t="b">
        <f>IF(ISNA(VLOOKUP(H416,D9:D468,1,FALSE)=H416),FALSE,TRUE)</f>
        <v>0</v>
      </c>
      <c r="F416" s="221">
        <f t="shared" si="105"/>
        <v>0</v>
      </c>
      <c r="G416" s="418"/>
      <c r="H416" s="631" t="s">
        <v>416</v>
      </c>
      <c r="I416" s="618" t="str">
        <f>VLOOKUP(H416,LNG_EBKP!$S$11:$U$733,2)</f>
        <v>Schaltanlage</v>
      </c>
      <c r="J416" s="617" t="str">
        <f>VLOOKUP(H416,LNG_EBKP!$S$11:$U$733,3)</f>
        <v>Konstruktionen und Apparate der elektrischen Einspeisung, einschliesslich Steuerung</v>
      </c>
      <c r="K416" s="344"/>
      <c r="L416" s="344"/>
      <c r="M416" s="345"/>
      <c r="N416" s="549"/>
      <c r="O416" s="525">
        <v>30</v>
      </c>
      <c r="P416" s="727" t="str">
        <f t="shared" si="116"/>
        <v/>
      </c>
      <c r="Q416" s="709"/>
      <c r="R416" s="461"/>
      <c r="S416" s="462"/>
      <c r="T416" s="463"/>
      <c r="U416" s="743"/>
      <c r="V416" s="419" t="e">
        <f>IF(
OR(LEN(R416)&gt;0, LEN(#REF!)&gt;0, LEN(Q416)&gt;0,LEN(S416)&gt;1),
      IF(OR(LEN(M416)=0, LEN(Q416)=0),1,
          IF(OR(AND(LEN(#REF!)&gt;0, LEN(R416)&gt;0 ),LEN(R416)+LEN(#REF!)=0),0,1)
),
0)</f>
        <v>#REF!</v>
      </c>
      <c r="W416" s="419"/>
      <c r="X416" s="419"/>
      <c r="Y416" s="419" t="e">
        <f>IF(OR(LEN(AF416)&gt;0, LEN(#REF!)&gt;1),1, 0)</f>
        <v>#REF!</v>
      </c>
      <c r="Z416" s="419"/>
      <c r="AA416" s="426" t="str">
        <f t="shared" si="107"/>
        <v>R0</v>
      </c>
      <c r="AB416" s="427" t="str">
        <f t="shared" si="108"/>
        <v>Schaltanlage</v>
      </c>
      <c r="AC416" s="244" t="str">
        <f t="shared" si="109"/>
        <v/>
      </c>
      <c r="AD416" s="244" t="str">
        <f t="shared" si="110"/>
        <v/>
      </c>
      <c r="AE416" s="143" t="str">
        <f t="shared" si="111"/>
        <v/>
      </c>
      <c r="AF416" s="139" t="str">
        <f t="shared" si="112"/>
        <v/>
      </c>
      <c r="AG416" s="140" t="str">
        <f t="shared" si="113"/>
        <v/>
      </c>
      <c r="AH416" s="140" t="str">
        <f t="shared" si="115"/>
        <v/>
      </c>
      <c r="AI416" s="140" t="str">
        <f t="shared" si="114"/>
        <v/>
      </c>
      <c r="AJ416" s="474"/>
      <c r="AK416" s="756"/>
      <c r="AL416" s="751"/>
      <c r="AM416" s="419" t="e">
        <f t="shared" si="106"/>
        <v>#REF!</v>
      </c>
      <c r="AN416" s="419"/>
      <c r="AO416" s="419"/>
      <c r="AP416" s="419"/>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row>
    <row r="417" spans="1:88" s="221" customFormat="1" ht="27.6" hidden="1">
      <c r="A417" s="221" t="b">
        <f t="shared" si="104"/>
        <v>0</v>
      </c>
      <c r="B417" s="221" t="str">
        <f t="shared" si="102"/>
        <v/>
      </c>
      <c r="C417" s="221" t="str">
        <f>IF(ISNA(LEN(VLOOKUP(H417,B9:B468,1,FALSE)) &gt; 0),"",LEN(VLOOKUP(H417,B9:B468,1,FALSE)) &gt; 0)</f>
        <v/>
      </c>
      <c r="D417" s="221" t="str">
        <f t="shared" si="103"/>
        <v/>
      </c>
      <c r="E417" s="221" t="b">
        <f>IF(ISNA(VLOOKUP(H417,D9:D468,1,FALSE)=H417),FALSE,TRUE)</f>
        <v>0</v>
      </c>
      <c r="F417" s="221">
        <f t="shared" si="105"/>
        <v>0</v>
      </c>
      <c r="G417" s="418"/>
      <c r="H417" s="635" t="s">
        <v>417</v>
      </c>
      <c r="I417" s="622" t="str">
        <f>VLOOKUP(H417,LNG_EBKP!$S$11:$U$733,2)</f>
        <v>Betriebs-, Sicherheitsanlage</v>
      </c>
      <c r="J417" s="615" t="str">
        <f>VLOOKUP(H417,LNG_EBKP!$S$11:$U$733,3)</f>
        <v>Technische Anlagen und Verkehrstechnik für Betrieb und Sicherheit</v>
      </c>
      <c r="K417" s="350"/>
      <c r="L417" s="350"/>
      <c r="M417" s="351"/>
      <c r="N417" s="553"/>
      <c r="O417" s="533">
        <v>15</v>
      </c>
      <c r="P417" s="732" t="str">
        <f t="shared" si="116"/>
        <v/>
      </c>
      <c r="Q417" s="717"/>
      <c r="R417" s="470"/>
      <c r="S417" s="472"/>
      <c r="T417" s="471"/>
      <c r="U417" s="748"/>
      <c r="V417" s="419" t="e">
        <f>IF(
OR(LEN(R417)&gt;0, LEN(#REF!)&gt;0, LEN(Q417)&gt;0,LEN(S417)&gt;1),
      IF(OR(LEN(M417)=0, LEN(Q417)=0),1,
          IF(OR(AND(LEN(#REF!)&gt;0, LEN(R417)&gt;0 ),LEN(R417)+LEN(#REF!)=0),0,1)
),
0)</f>
        <v>#REF!</v>
      </c>
      <c r="W417" s="419"/>
      <c r="X417" s="419"/>
      <c r="Y417" s="419" t="e">
        <f>IF(OR(LEN(AF417)&gt;0, LEN(#REF!)&gt;1),1, 0)</f>
        <v>#REF!</v>
      </c>
      <c r="Z417" s="419"/>
      <c r="AA417" s="426" t="str">
        <f t="shared" si="107"/>
        <v>S0</v>
      </c>
      <c r="AB417" s="427" t="str">
        <f t="shared" si="108"/>
        <v>Betriebs-, Sicherheitsanlage</v>
      </c>
      <c r="AC417" s="244" t="str">
        <f t="shared" si="109"/>
        <v/>
      </c>
      <c r="AD417" s="244" t="str">
        <f t="shared" si="110"/>
        <v/>
      </c>
      <c r="AE417" s="143" t="str">
        <f t="shared" si="111"/>
        <v/>
      </c>
      <c r="AF417" s="139" t="str">
        <f t="shared" si="112"/>
        <v/>
      </c>
      <c r="AG417" s="140" t="str">
        <f t="shared" si="113"/>
        <v/>
      </c>
      <c r="AH417" s="140" t="str">
        <f t="shared" si="115"/>
        <v/>
      </c>
      <c r="AI417" s="140" t="str">
        <f t="shared" si="114"/>
        <v/>
      </c>
      <c r="AJ417" s="474"/>
      <c r="AK417" s="756"/>
      <c r="AL417" s="751"/>
      <c r="AM417" s="419" t="e">
        <f t="shared" si="106"/>
        <v>#REF!</v>
      </c>
      <c r="AN417" s="419"/>
      <c r="AO417" s="419"/>
      <c r="AP417" s="419"/>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row>
    <row r="418" spans="1:88" s="227" customFormat="1" ht="41.4" hidden="1">
      <c r="A418" s="221" t="b">
        <f t="shared" si="104"/>
        <v>0</v>
      </c>
      <c r="B418" s="221" t="str">
        <f t="shared" si="102"/>
        <v/>
      </c>
      <c r="C418" s="227" t="str">
        <f>IF(ISNA(LEN(VLOOKUP(H418,B9:B468,1,FALSE)) &gt; 0),"",LEN(VLOOKUP(H418,B9:B468,1,FALSE)) &gt; 0)</f>
        <v/>
      </c>
      <c r="D418" s="227" t="str">
        <f t="shared" si="103"/>
        <v/>
      </c>
      <c r="E418" s="227" t="b">
        <f>IF(ISNA(VLOOKUP(H418,D9:D468,1,FALSE)=H418),FALSE,TRUE)</f>
        <v>0</v>
      </c>
      <c r="F418" s="221">
        <f t="shared" si="105"/>
        <v>0</v>
      </c>
      <c r="G418" s="418"/>
      <c r="H418" s="632" t="s">
        <v>418</v>
      </c>
      <c r="I418" s="616" t="str">
        <f>VLOOKUP(H418,LNG_EBKP!$S$11:$U$733,2)</f>
        <v>Energieversorgung</v>
      </c>
      <c r="J418" s="617" t="str">
        <f>VLOOKUP(H418,LNG_EBKP!$S$11:$U$733,3)</f>
        <v>Anlagen zur Erzeugung, Transformierung, Speicherung und Verteilung von elektrischer Energie</v>
      </c>
      <c r="K418" s="344"/>
      <c r="L418" s="344"/>
      <c r="M418" s="345"/>
      <c r="N418" s="546"/>
      <c r="O418" s="527">
        <v>15</v>
      </c>
      <c r="P418" s="726" t="str">
        <f t="shared" si="116"/>
        <v/>
      </c>
      <c r="Q418" s="708"/>
      <c r="R418" s="461"/>
      <c r="S418" s="462"/>
      <c r="T418" s="463"/>
      <c r="U418" s="743"/>
      <c r="V418" s="419" t="e">
        <f>IF(
OR(LEN(R418)&gt;0, LEN(#REF!)&gt;0, LEN(Q418)&gt;0,LEN(S418)&gt;1),
      IF(OR(LEN(M418)=0, LEN(Q418)=0),1,
          IF(OR(AND(LEN(#REF!)&gt;0, LEN(R418)&gt;0 ),LEN(R418)+LEN(#REF!)=0),0,1)
),
0)</f>
        <v>#REF!</v>
      </c>
      <c r="W418" s="419"/>
      <c r="X418" s="419"/>
      <c r="Y418" s="419" t="e">
        <f>IF(OR(LEN(AF418)&gt;0, LEN(#REF!)&gt;1),1, 0)</f>
        <v>#REF!</v>
      </c>
      <c r="Z418" s="419"/>
      <c r="AA418" s="426" t="str">
        <f t="shared" si="107"/>
        <v>S0</v>
      </c>
      <c r="AB418" s="427" t="str">
        <f t="shared" si="108"/>
        <v>Energieversorgung</v>
      </c>
      <c r="AC418" s="244" t="str">
        <f t="shared" si="109"/>
        <v/>
      </c>
      <c r="AD418" s="244" t="str">
        <f t="shared" si="110"/>
        <v/>
      </c>
      <c r="AE418" s="143" t="str">
        <f t="shared" si="111"/>
        <v/>
      </c>
      <c r="AF418" s="139" t="str">
        <f t="shared" si="112"/>
        <v/>
      </c>
      <c r="AG418" s="140" t="str">
        <f t="shared" si="113"/>
        <v/>
      </c>
      <c r="AH418" s="140" t="str">
        <f t="shared" si="115"/>
        <v/>
      </c>
      <c r="AI418" s="140" t="str">
        <f t="shared" si="114"/>
        <v/>
      </c>
      <c r="AJ418" s="474"/>
      <c r="AK418" s="756"/>
      <c r="AL418" s="751"/>
      <c r="AM418" s="419" t="e">
        <f t="shared" si="106"/>
        <v>#REF!</v>
      </c>
      <c r="AN418" s="419"/>
      <c r="AO418" s="419"/>
      <c r="AP418" s="419"/>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row>
    <row r="419" spans="1:88" s="227" customFormat="1" ht="41.4" hidden="1">
      <c r="A419" s="221" t="b">
        <f t="shared" si="104"/>
        <v>0</v>
      </c>
      <c r="B419" s="221" t="str">
        <f t="shared" si="102"/>
        <v/>
      </c>
      <c r="C419" s="227" t="str">
        <f>IF(ISNA(LEN(VLOOKUP(H419,B9:B468,1,FALSE)) &gt; 0),"",LEN(VLOOKUP(H419,B9:B468,1,FALSE)) &gt; 0)</f>
        <v/>
      </c>
      <c r="D419" s="227" t="str">
        <f t="shared" si="103"/>
        <v/>
      </c>
      <c r="E419" s="227" t="b">
        <f>IF(ISNA(VLOOKUP(H419,D9:D468,1,FALSE)=H419),FALSE,TRUE)</f>
        <v>0</v>
      </c>
      <c r="F419" s="221">
        <f t="shared" si="105"/>
        <v>0</v>
      </c>
      <c r="G419" s="418"/>
      <c r="H419" s="631" t="s">
        <v>419</v>
      </c>
      <c r="I419" s="618" t="str">
        <f>VLOOKUP(H419,LNG_EBKP!$S$11:$U$733,2)</f>
        <v>Apparat Hochspannung, Mittelspannung</v>
      </c>
      <c r="J419" s="617" t="str">
        <f>VLOOKUP(H419,LNG_EBKP!$S$11:$U$733,3)</f>
        <v>Apparate zur Erzeugung und Transformierung von Hoch- und Mittelspannung, wie Transformatoren, Schalt-, Schutzapparate und Messeinrichtungen</v>
      </c>
      <c r="K419" s="344"/>
      <c r="L419" s="344"/>
      <c r="M419" s="345"/>
      <c r="N419" s="546"/>
      <c r="O419" s="527">
        <v>15</v>
      </c>
      <c r="P419" s="726" t="str">
        <f t="shared" si="116"/>
        <v/>
      </c>
      <c r="Q419" s="708"/>
      <c r="R419" s="461"/>
      <c r="S419" s="462"/>
      <c r="T419" s="463"/>
      <c r="U419" s="743"/>
      <c r="V419" s="419" t="e">
        <f>IF(
OR(LEN(R419)&gt;0, LEN(#REF!)&gt;0, LEN(Q419)&gt;0,LEN(S419)&gt;1),
      IF(OR(LEN(M419)=0, LEN(Q419)=0),1,
          IF(OR(AND(LEN(#REF!)&gt;0, LEN(R419)&gt;0 ),LEN(R419)+LEN(#REF!)=0),0,1)
),
0)</f>
        <v>#REF!</v>
      </c>
      <c r="W419" s="419"/>
      <c r="X419" s="419"/>
      <c r="Y419" s="419" t="e">
        <f>IF(OR(LEN(AF419)&gt;0, LEN(#REF!)&gt;1),1, 0)</f>
        <v>#REF!</v>
      </c>
      <c r="Z419" s="419"/>
      <c r="AA419" s="426" t="str">
        <f t="shared" si="107"/>
        <v>S0</v>
      </c>
      <c r="AB419" s="427" t="str">
        <f t="shared" si="108"/>
        <v>Apparat Hochspannung, Mittelspannung</v>
      </c>
      <c r="AC419" s="244" t="str">
        <f t="shared" si="109"/>
        <v/>
      </c>
      <c r="AD419" s="244" t="str">
        <f t="shared" si="110"/>
        <v/>
      </c>
      <c r="AE419" s="143" t="str">
        <f t="shared" si="111"/>
        <v/>
      </c>
      <c r="AF419" s="139" t="str">
        <f t="shared" si="112"/>
        <v/>
      </c>
      <c r="AG419" s="140" t="str">
        <f t="shared" si="113"/>
        <v/>
      </c>
      <c r="AH419" s="140" t="str">
        <f t="shared" si="115"/>
        <v/>
      </c>
      <c r="AI419" s="140" t="str">
        <f t="shared" si="114"/>
        <v/>
      </c>
      <c r="AJ419" s="474"/>
      <c r="AK419" s="756"/>
      <c r="AL419" s="751"/>
      <c r="AM419" s="419" t="e">
        <f t="shared" si="106"/>
        <v>#REF!</v>
      </c>
      <c r="AN419" s="419"/>
      <c r="AO419" s="419"/>
      <c r="AP419" s="419"/>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row>
    <row r="420" spans="1:88" s="227" customFormat="1" ht="55.2" hidden="1">
      <c r="A420" s="221" t="b">
        <f t="shared" si="104"/>
        <v>0</v>
      </c>
      <c r="B420" s="221" t="str">
        <f t="shared" si="102"/>
        <v/>
      </c>
      <c r="C420" s="227" t="str">
        <f>IF(ISNA(LEN(VLOOKUP(H420,B9:B468,1,FALSE)) &gt; 0),"",LEN(VLOOKUP(H420,B9:B468,1,FALSE)) &gt; 0)</f>
        <v/>
      </c>
      <c r="D420" s="227" t="str">
        <f t="shared" si="103"/>
        <v/>
      </c>
      <c r="E420" s="227" t="b">
        <f>IF(ISNA(VLOOKUP(H420,D9:D468,1,FALSE)=H420),FALSE,TRUE)</f>
        <v>0</v>
      </c>
      <c r="F420" s="221">
        <f t="shared" si="105"/>
        <v>0</v>
      </c>
      <c r="G420" s="418"/>
      <c r="H420" s="631" t="s">
        <v>420</v>
      </c>
      <c r="I420" s="618" t="str">
        <f>VLOOKUP(H420,LNG_EBKP!$S$11:$U$733,2)</f>
        <v>Installation Hochspannung, Mittelspannung</v>
      </c>
      <c r="J420" s="617" t="str">
        <f>VLOOKUP(H420,LNG_EBKP!$S$11:$U$733,3)</f>
        <v>Installationen für Hoch- und Mittelspannungsanlagen, wie Zu- und Verteilleitungen, Erdung, Blitz- und Überspannungsschutz, einschliesslich Kabel</v>
      </c>
      <c r="K420" s="344"/>
      <c r="L420" s="344"/>
      <c r="M420" s="345"/>
      <c r="N420" s="546"/>
      <c r="O420" s="527">
        <v>15</v>
      </c>
      <c r="P420" s="726" t="str">
        <f t="shared" si="116"/>
        <v/>
      </c>
      <c r="Q420" s="708"/>
      <c r="R420" s="461"/>
      <c r="S420" s="462"/>
      <c r="T420" s="463"/>
      <c r="U420" s="743"/>
      <c r="V420" s="419" t="e">
        <f>IF(
OR(LEN(R420)&gt;0, LEN(#REF!)&gt;0, LEN(Q420)&gt;0,LEN(S420)&gt;1),
      IF(OR(LEN(M420)=0, LEN(Q420)=0),1,
          IF(OR(AND(LEN(#REF!)&gt;0, LEN(R420)&gt;0 ),LEN(R420)+LEN(#REF!)=0),0,1)
),
0)</f>
        <v>#REF!</v>
      </c>
      <c r="W420" s="419"/>
      <c r="X420" s="419"/>
      <c r="Y420" s="419" t="e">
        <f>IF(OR(LEN(AF420)&gt;0, LEN(#REF!)&gt;1),1, 0)</f>
        <v>#REF!</v>
      </c>
      <c r="Z420" s="419"/>
      <c r="AA420" s="426" t="str">
        <f t="shared" si="107"/>
        <v>S0</v>
      </c>
      <c r="AB420" s="427" t="str">
        <f t="shared" si="108"/>
        <v>Installation Hochspannung, Mittelspannung</v>
      </c>
      <c r="AC420" s="244" t="str">
        <f t="shared" si="109"/>
        <v/>
      </c>
      <c r="AD420" s="244" t="str">
        <f t="shared" si="110"/>
        <v/>
      </c>
      <c r="AE420" s="143" t="str">
        <f t="shared" si="111"/>
        <v/>
      </c>
      <c r="AF420" s="139" t="str">
        <f t="shared" si="112"/>
        <v/>
      </c>
      <c r="AG420" s="140" t="str">
        <f t="shared" si="113"/>
        <v/>
      </c>
      <c r="AH420" s="140" t="str">
        <f t="shared" si="115"/>
        <v/>
      </c>
      <c r="AI420" s="140" t="str">
        <f t="shared" si="114"/>
        <v/>
      </c>
      <c r="AJ420" s="474"/>
      <c r="AK420" s="756"/>
      <c r="AL420" s="751"/>
      <c r="AM420" s="419" t="e">
        <f t="shared" si="106"/>
        <v>#REF!</v>
      </c>
      <c r="AN420" s="419"/>
      <c r="AO420" s="419"/>
      <c r="AP420" s="419"/>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row>
    <row r="421" spans="1:88" s="227" customFormat="1" ht="82.8" hidden="1">
      <c r="A421" s="221" t="b">
        <f t="shared" si="104"/>
        <v>0</v>
      </c>
      <c r="B421" s="221" t="str">
        <f t="shared" si="102"/>
        <v/>
      </c>
      <c r="C421" s="227" t="str">
        <f>IF(ISNA(LEN(VLOOKUP(H421,B9:B468,1,FALSE)) &gt; 0),"",LEN(VLOOKUP(H421,B9:B468,1,FALSE)) &gt; 0)</f>
        <v/>
      </c>
      <c r="D421" s="227" t="str">
        <f t="shared" si="103"/>
        <v/>
      </c>
      <c r="E421" s="227" t="b">
        <f>IF(ISNA(VLOOKUP(H421,D9:D468,1,FALSE)=H421),FALSE,TRUE)</f>
        <v>0</v>
      </c>
      <c r="F421" s="221">
        <f t="shared" si="105"/>
        <v>0</v>
      </c>
      <c r="G421" s="418"/>
      <c r="H421" s="631" t="s">
        <v>421</v>
      </c>
      <c r="I421" s="618" t="str">
        <f>VLOOKUP(H421,LNG_EBKP!$S$11:$U$733,2)</f>
        <v>Apparat Niederspannung, Kleinspannung</v>
      </c>
      <c r="J421" s="617" t="str">
        <f>VLOOKUP(H421,LNG_EBKP!$S$11:$U$733,3)</f>
        <v>Nieder- und Kleinspannungsapparate, Schaltgerätekombinationen, Schaltapparate, Messeinrichtungen und Elektrozähler, Anlagen zur Blindstromkompensation,  Notstrom- und unterbrechungsfreie Stromversorgungsanlagen (USV) und dgl.</v>
      </c>
      <c r="K421" s="344"/>
      <c r="L421" s="344"/>
      <c r="M421" s="345"/>
      <c r="N421" s="546"/>
      <c r="O421" s="527">
        <v>15</v>
      </c>
      <c r="P421" s="726" t="str">
        <f t="shared" si="116"/>
        <v/>
      </c>
      <c r="Q421" s="708"/>
      <c r="R421" s="461"/>
      <c r="S421" s="462"/>
      <c r="T421" s="463"/>
      <c r="U421" s="743"/>
      <c r="V421" s="419" t="e">
        <f>IF(
OR(LEN(R421)&gt;0, LEN(#REF!)&gt;0, LEN(Q421)&gt;0,LEN(S421)&gt;1),
      IF(OR(LEN(M421)=0, LEN(Q421)=0),1,
          IF(OR(AND(LEN(#REF!)&gt;0, LEN(R421)&gt;0 ),LEN(R421)+LEN(#REF!)=0),0,1)
),
0)</f>
        <v>#REF!</v>
      </c>
      <c r="W421" s="419"/>
      <c r="X421" s="419"/>
      <c r="Y421" s="419" t="e">
        <f>IF(OR(LEN(AF421)&gt;0, LEN(#REF!)&gt;1),1, 0)</f>
        <v>#REF!</v>
      </c>
      <c r="Z421" s="419"/>
      <c r="AA421" s="426" t="str">
        <f t="shared" si="107"/>
        <v>S0</v>
      </c>
      <c r="AB421" s="427" t="str">
        <f t="shared" si="108"/>
        <v>Apparat Niederspannung, Kleinspannung</v>
      </c>
      <c r="AC421" s="244" t="str">
        <f t="shared" si="109"/>
        <v/>
      </c>
      <c r="AD421" s="244" t="str">
        <f t="shared" si="110"/>
        <v/>
      </c>
      <c r="AE421" s="143" t="str">
        <f t="shared" si="111"/>
        <v/>
      </c>
      <c r="AF421" s="139" t="str">
        <f t="shared" si="112"/>
        <v/>
      </c>
      <c r="AG421" s="140" t="str">
        <f t="shared" si="113"/>
        <v/>
      </c>
      <c r="AH421" s="140" t="str">
        <f t="shared" si="115"/>
        <v/>
      </c>
      <c r="AI421" s="140" t="str">
        <f t="shared" si="114"/>
        <v/>
      </c>
      <c r="AJ421" s="474"/>
      <c r="AK421" s="756"/>
      <c r="AL421" s="751"/>
      <c r="AM421" s="419" t="e">
        <f t="shared" si="106"/>
        <v>#REF!</v>
      </c>
      <c r="AN421" s="419"/>
      <c r="AO421" s="419"/>
      <c r="AP421" s="419"/>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row>
    <row r="422" spans="1:88" s="227" customFormat="1" ht="41.4" hidden="1">
      <c r="A422" s="221" t="b">
        <f t="shared" si="104"/>
        <v>0</v>
      </c>
      <c r="B422" s="221" t="str">
        <f t="shared" si="102"/>
        <v/>
      </c>
      <c r="C422" s="227" t="str">
        <f>IF(ISNA(LEN(VLOOKUP(H422,B9:B468,1,FALSE)) &gt; 0),"",LEN(VLOOKUP(H422,B9:B468,1,FALSE)) &gt; 0)</f>
        <v/>
      </c>
      <c r="D422" s="227" t="str">
        <f t="shared" si="103"/>
        <v/>
      </c>
      <c r="E422" s="227" t="b">
        <f>IF(ISNA(VLOOKUP(H422,D9:D468,1,FALSE)=H422),FALSE,TRUE)</f>
        <v>0</v>
      </c>
      <c r="F422" s="221">
        <f t="shared" si="105"/>
        <v>0</v>
      </c>
      <c r="G422" s="418"/>
      <c r="H422" s="631" t="s">
        <v>422</v>
      </c>
      <c r="I422" s="618" t="str">
        <f>VLOOKUP(H422,LNG_EBKP!$S$11:$U$733,2)</f>
        <v>Installation Niederspannung, Kleinspannung</v>
      </c>
      <c r="J422" s="617" t="str">
        <f>VLOOKUP(H422,LNG_EBKP!$S$11:$U$733,3)</f>
        <v>Installationen für Nieder- und Kleinspannungsanlagen wie Gebäudeautomation und dgl., einschliesslich Kabel</v>
      </c>
      <c r="K422" s="344"/>
      <c r="L422" s="344"/>
      <c r="M422" s="345"/>
      <c r="N422" s="546"/>
      <c r="O422" s="527">
        <v>15</v>
      </c>
      <c r="P422" s="726" t="str">
        <f t="shared" si="116"/>
        <v/>
      </c>
      <c r="Q422" s="708"/>
      <c r="R422" s="461"/>
      <c r="S422" s="462"/>
      <c r="T422" s="463"/>
      <c r="U422" s="743"/>
      <c r="V422" s="419" t="e">
        <f>IF(
OR(LEN(R422)&gt;0, LEN(#REF!)&gt;0, LEN(Q422)&gt;0,LEN(S422)&gt;1),
      IF(OR(LEN(M422)=0, LEN(Q422)=0),1,
          IF(OR(AND(LEN(#REF!)&gt;0, LEN(R422)&gt;0 ),LEN(R422)+LEN(#REF!)=0),0,1)
),
0)</f>
        <v>#REF!</v>
      </c>
      <c r="W422" s="419"/>
      <c r="X422" s="419"/>
      <c r="Y422" s="419" t="e">
        <f>IF(OR(LEN(AF422)&gt;0, LEN(#REF!)&gt;1),1, 0)</f>
        <v>#REF!</v>
      </c>
      <c r="Z422" s="419"/>
      <c r="AA422" s="426" t="str">
        <f t="shared" si="107"/>
        <v>S0</v>
      </c>
      <c r="AB422" s="427" t="str">
        <f t="shared" si="108"/>
        <v>Installation Niederspannung, Kleinspannung</v>
      </c>
      <c r="AC422" s="244" t="str">
        <f t="shared" si="109"/>
        <v/>
      </c>
      <c r="AD422" s="244" t="str">
        <f t="shared" si="110"/>
        <v/>
      </c>
      <c r="AE422" s="143" t="str">
        <f t="shared" si="111"/>
        <v/>
      </c>
      <c r="AF422" s="139" t="str">
        <f t="shared" si="112"/>
        <v/>
      </c>
      <c r="AG422" s="140" t="str">
        <f t="shared" si="113"/>
        <v/>
      </c>
      <c r="AH422" s="140" t="str">
        <f t="shared" si="115"/>
        <v/>
      </c>
      <c r="AI422" s="140" t="str">
        <f t="shared" si="114"/>
        <v/>
      </c>
      <c r="AJ422" s="474"/>
      <c r="AK422" s="756"/>
      <c r="AL422" s="751"/>
      <c r="AM422" s="419" t="e">
        <f t="shared" si="106"/>
        <v>#REF!</v>
      </c>
      <c r="AN422" s="419"/>
      <c r="AO422" s="419"/>
      <c r="AP422" s="419"/>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row>
    <row r="423" spans="1:88" s="227" customFormat="1" ht="55.2" hidden="1">
      <c r="A423" s="221" t="b">
        <f t="shared" si="104"/>
        <v>0</v>
      </c>
      <c r="B423" s="221" t="str">
        <f t="shared" si="102"/>
        <v/>
      </c>
      <c r="C423" s="227" t="str">
        <f>IF(ISNA(LEN(VLOOKUP(H423,B9:B468,1,FALSE)) &gt; 0),"",LEN(VLOOKUP(H423,B9:B468,1,FALSE)) &gt; 0)</f>
        <v/>
      </c>
      <c r="D423" s="227" t="str">
        <f t="shared" si="103"/>
        <v/>
      </c>
      <c r="E423" s="227" t="b">
        <f>IF(ISNA(VLOOKUP(H423,D9:D468,1,FALSE)=H423),FALSE,TRUE)</f>
        <v>0</v>
      </c>
      <c r="F423" s="221">
        <f t="shared" si="105"/>
        <v>0</v>
      </c>
      <c r="G423" s="418"/>
      <c r="H423" s="632" t="s">
        <v>423</v>
      </c>
      <c r="I423" s="616" t="str">
        <f>VLOOKUP(H423,LNG_EBKP!$S$11:$U$733,2)</f>
        <v>Beleuchtung</v>
      </c>
      <c r="J423" s="617" t="str">
        <f>VLOOKUP(H423,LNG_EBKP!$S$11:$U$733,3)</f>
        <v>Tragsysteme, Installationen und Leuchten für Verkehrsweg-, Objekt-, Tunnel- und Raumbeleuchtung, einschliesslich Beleuchtungssteuerung</v>
      </c>
      <c r="K423" s="344"/>
      <c r="L423" s="344"/>
      <c r="M423" s="345"/>
      <c r="N423" s="546"/>
      <c r="O423" s="527">
        <v>15</v>
      </c>
      <c r="P423" s="726" t="str">
        <f t="shared" si="116"/>
        <v/>
      </c>
      <c r="Q423" s="708"/>
      <c r="R423" s="461"/>
      <c r="S423" s="462"/>
      <c r="T423" s="463"/>
      <c r="U423" s="743"/>
      <c r="V423" s="419" t="e">
        <f>IF(
OR(LEN(R423)&gt;0, LEN(#REF!)&gt;0, LEN(Q423)&gt;0,LEN(S423)&gt;1),
      IF(OR(LEN(M423)=0, LEN(Q423)=0),1,
          IF(OR(AND(LEN(#REF!)&gt;0, LEN(R423)&gt;0 ),LEN(R423)+LEN(#REF!)=0),0,1)
),
0)</f>
        <v>#REF!</v>
      </c>
      <c r="W423" s="419"/>
      <c r="X423" s="419"/>
      <c r="Y423" s="419" t="e">
        <f>IF(OR(LEN(AF423)&gt;0, LEN(#REF!)&gt;1),1, 0)</f>
        <v>#REF!</v>
      </c>
      <c r="Z423" s="419"/>
      <c r="AA423" s="426" t="str">
        <f t="shared" si="107"/>
        <v>S0</v>
      </c>
      <c r="AB423" s="427" t="str">
        <f t="shared" si="108"/>
        <v>Beleuchtung</v>
      </c>
      <c r="AC423" s="244" t="str">
        <f t="shared" si="109"/>
        <v/>
      </c>
      <c r="AD423" s="244" t="str">
        <f t="shared" si="110"/>
        <v/>
      </c>
      <c r="AE423" s="143" t="str">
        <f t="shared" si="111"/>
        <v/>
      </c>
      <c r="AF423" s="139" t="str">
        <f t="shared" si="112"/>
        <v/>
      </c>
      <c r="AG423" s="140" t="str">
        <f t="shared" si="113"/>
        <v/>
      </c>
      <c r="AH423" s="140" t="str">
        <f t="shared" si="115"/>
        <v/>
      </c>
      <c r="AI423" s="140" t="str">
        <f t="shared" si="114"/>
        <v/>
      </c>
      <c r="AJ423" s="474"/>
      <c r="AK423" s="756"/>
      <c r="AL423" s="751"/>
      <c r="AM423" s="419" t="e">
        <f t="shared" si="106"/>
        <v>#REF!</v>
      </c>
      <c r="AN423" s="419"/>
      <c r="AO423" s="419"/>
      <c r="AP423" s="419"/>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row>
    <row r="424" spans="1:88" s="227" customFormat="1" ht="69" hidden="1">
      <c r="A424" s="221" t="b">
        <f t="shared" si="104"/>
        <v>0</v>
      </c>
      <c r="B424" s="221" t="str">
        <f t="shared" si="102"/>
        <v/>
      </c>
      <c r="C424" s="227" t="str">
        <f>IF(ISNA(LEN(VLOOKUP(H424,B9:B468,1,FALSE)) &gt; 0),"",LEN(VLOOKUP(H424,B9:B468,1,FALSE)) &gt; 0)</f>
        <v/>
      </c>
      <c r="D424" s="227" t="str">
        <f t="shared" si="103"/>
        <v/>
      </c>
      <c r="E424" s="227" t="b">
        <f>IF(ISNA(VLOOKUP(H424,D9:D468,1,FALSE)=H424),FALSE,TRUE)</f>
        <v>0</v>
      </c>
      <c r="F424" s="221">
        <f t="shared" si="105"/>
        <v>0</v>
      </c>
      <c r="G424" s="418"/>
      <c r="H424" s="631" t="s">
        <v>424</v>
      </c>
      <c r="I424" s="618" t="str">
        <f>VLOOKUP(H424,LNG_EBKP!$S$11:$U$733,2)</f>
        <v>Verkehrswegbeleuchtung</v>
      </c>
      <c r="J424" s="617" t="str">
        <f>VLOOKUP(H424,LNG_EBKP!$S$11:$U$733,3)</f>
        <v>Tragsysteme, Installationen und Leuchten für Verkehrsweg- und Platzbeleuchtungen sowie optische Leiteinrichtungen einschliesslich Verkabelung ab Übergabepunkt und Beleuchtungssteuerung</v>
      </c>
      <c r="K424" s="344"/>
      <c r="L424" s="344"/>
      <c r="M424" s="345"/>
      <c r="N424" s="546"/>
      <c r="O424" s="527">
        <v>15</v>
      </c>
      <c r="P424" s="726" t="str">
        <f t="shared" si="116"/>
        <v/>
      </c>
      <c r="Q424" s="708"/>
      <c r="R424" s="461"/>
      <c r="S424" s="462"/>
      <c r="T424" s="463"/>
      <c r="U424" s="743"/>
      <c r="V424" s="419" t="e">
        <f>IF(
OR(LEN(R424)&gt;0, LEN(#REF!)&gt;0, LEN(Q424)&gt;0,LEN(S424)&gt;1),
      IF(OR(LEN(M424)=0, LEN(Q424)=0),1,
          IF(OR(AND(LEN(#REF!)&gt;0, LEN(R424)&gt;0 ),LEN(R424)+LEN(#REF!)=0),0,1)
),
0)</f>
        <v>#REF!</v>
      </c>
      <c r="W424" s="419"/>
      <c r="X424" s="419"/>
      <c r="Y424" s="419" t="e">
        <f>IF(OR(LEN(AF424)&gt;0, LEN(#REF!)&gt;1),1, 0)</f>
        <v>#REF!</v>
      </c>
      <c r="Z424" s="419"/>
      <c r="AA424" s="426" t="str">
        <f t="shared" si="107"/>
        <v>S0</v>
      </c>
      <c r="AB424" s="427" t="str">
        <f t="shared" si="108"/>
        <v>Verkehrswegbeleuchtung</v>
      </c>
      <c r="AC424" s="244" t="str">
        <f t="shared" si="109"/>
        <v/>
      </c>
      <c r="AD424" s="244" t="str">
        <f t="shared" si="110"/>
        <v/>
      </c>
      <c r="AE424" s="143" t="str">
        <f t="shared" si="111"/>
        <v/>
      </c>
      <c r="AF424" s="139" t="str">
        <f t="shared" si="112"/>
        <v/>
      </c>
      <c r="AG424" s="140" t="str">
        <f t="shared" si="113"/>
        <v/>
      </c>
      <c r="AH424" s="140" t="str">
        <f t="shared" si="115"/>
        <v/>
      </c>
      <c r="AI424" s="140" t="str">
        <f t="shared" si="114"/>
        <v/>
      </c>
      <c r="AJ424" s="474"/>
      <c r="AK424" s="756"/>
      <c r="AL424" s="751"/>
      <c r="AM424" s="419" t="e">
        <f t="shared" si="106"/>
        <v>#REF!</v>
      </c>
      <c r="AN424" s="419"/>
      <c r="AO424" s="419"/>
      <c r="AP424" s="419"/>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row>
    <row r="425" spans="1:88" s="227" customFormat="1" ht="69" hidden="1">
      <c r="A425" s="221" t="b">
        <f t="shared" si="104"/>
        <v>0</v>
      </c>
      <c r="B425" s="221" t="str">
        <f t="shared" si="102"/>
        <v/>
      </c>
      <c r="C425" s="227" t="str">
        <f>IF(ISNA(LEN(VLOOKUP(H425,B9:B468,1,FALSE)) &gt; 0),"",LEN(VLOOKUP(H425,B9:B468,1,FALSE)) &gt; 0)</f>
        <v/>
      </c>
      <c r="D425" s="227" t="str">
        <f t="shared" si="103"/>
        <v/>
      </c>
      <c r="E425" s="227" t="b">
        <f>IF(ISNA(VLOOKUP(H425,D9:D468,1,FALSE)=H425),FALSE,TRUE)</f>
        <v>0</v>
      </c>
      <c r="F425" s="221">
        <f t="shared" si="105"/>
        <v>0</v>
      </c>
      <c r="G425" s="418"/>
      <c r="H425" s="631" t="s">
        <v>425</v>
      </c>
      <c r="I425" s="618" t="str">
        <f>VLOOKUP(H425,LNG_EBKP!$S$11:$U$733,2)</f>
        <v>Objektbeleuchtung</v>
      </c>
      <c r="J425" s="617" t="str">
        <f>VLOOKUP(H425,LNG_EBKP!$S$11:$U$733,3)</f>
        <v>Tragsysteme, Installationen und Leuchten für Objektbeleuchtungen, wie Beleuchtungen von Sehenswürdigkeiten, Sportplatzbeleuchtung und Lichtgestaltung, einschliesslich Verkabelung ab Übergabepunkt und Beleuchtungssteuerung</v>
      </c>
      <c r="K425" s="344"/>
      <c r="L425" s="344"/>
      <c r="M425" s="345"/>
      <c r="N425" s="546"/>
      <c r="O425" s="527">
        <v>15</v>
      </c>
      <c r="P425" s="726" t="str">
        <f t="shared" si="116"/>
        <v/>
      </c>
      <c r="Q425" s="708"/>
      <c r="R425" s="461"/>
      <c r="S425" s="462"/>
      <c r="T425" s="463"/>
      <c r="U425" s="743"/>
      <c r="V425" s="419" t="e">
        <f>IF(
OR(LEN(R425)&gt;0, LEN(#REF!)&gt;0, LEN(Q425)&gt;0,LEN(S425)&gt;1),
      IF(OR(LEN(M425)=0, LEN(Q425)=0),1,
          IF(OR(AND(LEN(#REF!)&gt;0, LEN(R425)&gt;0 ),LEN(R425)+LEN(#REF!)=0),0,1)
),
0)</f>
        <v>#REF!</v>
      </c>
      <c r="W425" s="419"/>
      <c r="X425" s="419"/>
      <c r="Y425" s="419" t="e">
        <f>IF(OR(LEN(AF425)&gt;0, LEN(#REF!)&gt;1),1, 0)</f>
        <v>#REF!</v>
      </c>
      <c r="Z425" s="419"/>
      <c r="AA425" s="426" t="str">
        <f t="shared" si="107"/>
        <v>S0</v>
      </c>
      <c r="AB425" s="427" t="str">
        <f t="shared" si="108"/>
        <v>Objektbeleuchtung</v>
      </c>
      <c r="AC425" s="244" t="str">
        <f t="shared" si="109"/>
        <v/>
      </c>
      <c r="AD425" s="244" t="str">
        <f t="shared" si="110"/>
        <v/>
      </c>
      <c r="AE425" s="143" t="str">
        <f t="shared" si="111"/>
        <v/>
      </c>
      <c r="AF425" s="139" t="str">
        <f t="shared" si="112"/>
        <v/>
      </c>
      <c r="AG425" s="140" t="str">
        <f t="shared" si="113"/>
        <v/>
      </c>
      <c r="AH425" s="140" t="str">
        <f t="shared" si="115"/>
        <v/>
      </c>
      <c r="AI425" s="140" t="str">
        <f t="shared" si="114"/>
        <v/>
      </c>
      <c r="AJ425" s="474"/>
      <c r="AK425" s="756"/>
      <c r="AL425" s="751"/>
      <c r="AM425" s="419" t="e">
        <f t="shared" si="106"/>
        <v>#REF!</v>
      </c>
      <c r="AN425" s="419"/>
      <c r="AO425" s="419"/>
      <c r="AP425" s="419"/>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row>
    <row r="426" spans="1:88" s="221" customFormat="1" ht="82.8" hidden="1">
      <c r="A426" s="221" t="b">
        <f t="shared" si="104"/>
        <v>0</v>
      </c>
      <c r="B426" s="221" t="str">
        <f t="shared" si="102"/>
        <v/>
      </c>
      <c r="C426" s="221" t="str">
        <f>IF(ISNA(LEN(VLOOKUP(H426,B9:B468,1,FALSE)) &gt; 0),"",LEN(VLOOKUP(H426,B9:B468,1,FALSE)) &gt; 0)</f>
        <v/>
      </c>
      <c r="D426" s="221" t="str">
        <f t="shared" si="103"/>
        <v/>
      </c>
      <c r="E426" s="221" t="b">
        <f>IF(ISNA(VLOOKUP(H426,D9:D468,1,FALSE)=H426),FALSE,TRUE)</f>
        <v>0</v>
      </c>
      <c r="F426" s="221">
        <f t="shared" si="105"/>
        <v>0</v>
      </c>
      <c r="G426" s="418"/>
      <c r="H426" s="631" t="s">
        <v>426</v>
      </c>
      <c r="I426" s="618" t="str">
        <f>VLOOKUP(H426,LNG_EBKP!$S$11:$U$733,2)</f>
        <v>Tunnelbeleuchtung</v>
      </c>
      <c r="J426" s="617" t="str">
        <f>VLOOKUP(H426,LNG_EBKP!$S$11:$U$733,3)</f>
        <v>Tragsysteme, Installationen und Leuchten für Durchfahrts-, Adaptions- und Notfallbeleuchtung in unterirdischen Bauwerken wie Tunnel, Galerien, Unterführungen und dgl., einschliesslich Verkabelung ab Übergabepunkt und Beleuchtungssteuerung</v>
      </c>
      <c r="K426" s="344"/>
      <c r="L426" s="344"/>
      <c r="M426" s="345"/>
      <c r="N426" s="546"/>
      <c r="O426" s="526">
        <v>15</v>
      </c>
      <c r="P426" s="727" t="str">
        <f t="shared" si="116"/>
        <v/>
      </c>
      <c r="Q426" s="709"/>
      <c r="R426" s="461"/>
      <c r="S426" s="462"/>
      <c r="T426" s="463"/>
      <c r="U426" s="743"/>
      <c r="V426" s="419" t="e">
        <f>IF(
OR(LEN(R426)&gt;0, LEN(#REF!)&gt;0, LEN(Q426)&gt;0,LEN(S426)&gt;1),
      IF(OR(LEN(M426)=0, LEN(Q426)=0),1,
          IF(OR(AND(LEN(#REF!)&gt;0, LEN(R426)&gt;0 ),LEN(R426)+LEN(#REF!)=0),0,1)
),
0)</f>
        <v>#REF!</v>
      </c>
      <c r="W426" s="419"/>
      <c r="X426" s="419"/>
      <c r="Y426" s="419" t="e">
        <f>IF(OR(LEN(AF426)&gt;0, LEN(#REF!)&gt;1),1, 0)</f>
        <v>#REF!</v>
      </c>
      <c r="Z426" s="419"/>
      <c r="AA426" s="426" t="str">
        <f t="shared" si="107"/>
        <v>S0</v>
      </c>
      <c r="AB426" s="427" t="str">
        <f t="shared" si="108"/>
        <v>Tunnelbeleuchtung</v>
      </c>
      <c r="AC426" s="244" t="str">
        <f t="shared" si="109"/>
        <v/>
      </c>
      <c r="AD426" s="244" t="str">
        <f t="shared" si="110"/>
        <v/>
      </c>
      <c r="AE426" s="143" t="str">
        <f t="shared" si="111"/>
        <v/>
      </c>
      <c r="AF426" s="139" t="str">
        <f t="shared" si="112"/>
        <v/>
      </c>
      <c r="AG426" s="140" t="str">
        <f t="shared" si="113"/>
        <v/>
      </c>
      <c r="AH426" s="140" t="str">
        <f t="shared" si="115"/>
        <v/>
      </c>
      <c r="AI426" s="140" t="str">
        <f t="shared" si="114"/>
        <v/>
      </c>
      <c r="AJ426" s="474"/>
      <c r="AK426" s="756"/>
      <c r="AL426" s="751"/>
      <c r="AM426" s="419" t="e">
        <f t="shared" si="106"/>
        <v>#REF!</v>
      </c>
      <c r="AN426" s="419"/>
      <c r="AO426" s="419"/>
      <c r="AP426" s="419"/>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row>
    <row r="427" spans="1:88" s="221" customFormat="1" ht="82.8" hidden="1">
      <c r="A427" s="221" t="b">
        <f t="shared" si="104"/>
        <v>0</v>
      </c>
      <c r="B427" s="221" t="str">
        <f t="shared" si="102"/>
        <v/>
      </c>
      <c r="C427" s="221" t="str">
        <f>IF(ISNA(LEN(VLOOKUP(H427,B9:B468,1,FALSE)) &gt; 0),"",LEN(VLOOKUP(H427,B9:B468,1,FALSE)) &gt; 0)</f>
        <v/>
      </c>
      <c r="D427" s="221" t="str">
        <f t="shared" si="103"/>
        <v/>
      </c>
      <c r="E427" s="221" t="b">
        <f>IF(ISNA(VLOOKUP(H427,D9:D468,1,FALSE)=H427),FALSE,TRUE)</f>
        <v>0</v>
      </c>
      <c r="F427" s="221">
        <f t="shared" si="105"/>
        <v>0</v>
      </c>
      <c r="G427" s="418"/>
      <c r="H427" s="631" t="s">
        <v>427</v>
      </c>
      <c r="I427" s="618" t="str">
        <f>VLOOKUP(H427,LNG_EBKP!$S$11:$U$733,2)</f>
        <v>Raumbeleuchtung</v>
      </c>
      <c r="J427" s="617" t="str">
        <f>VLOOKUP(H427,LNG_EBKP!$S$11:$U$733,3)</f>
        <v>Tragsysteme, Installationen und Leuchten für Raumbeleuchtungen von Betriebszentralen, Werkhöfen, Rastplätzen, Wartungs- und Unterhaltszugängen, Kammern, Becken und dgl., einschliesslich Verkabelung ab Übergabepunkt und Beleuchtungssteuerung</v>
      </c>
      <c r="K427" s="344"/>
      <c r="L427" s="344"/>
      <c r="M427" s="345"/>
      <c r="N427" s="546"/>
      <c r="O427" s="525">
        <v>15</v>
      </c>
      <c r="P427" s="727" t="str">
        <f t="shared" si="116"/>
        <v/>
      </c>
      <c r="Q427" s="709"/>
      <c r="R427" s="461"/>
      <c r="S427" s="462"/>
      <c r="T427" s="463"/>
      <c r="U427" s="743"/>
      <c r="V427" s="419" t="e">
        <f>IF(
OR(LEN(R427)&gt;0, LEN(#REF!)&gt;0, LEN(Q427)&gt;0,LEN(S427)&gt;1),
      IF(OR(LEN(M427)=0, LEN(Q427)=0),1,
          IF(OR(AND(LEN(#REF!)&gt;0, LEN(R427)&gt;0 ),LEN(R427)+LEN(#REF!)=0),0,1)
),
0)</f>
        <v>#REF!</v>
      </c>
      <c r="W427" s="419"/>
      <c r="X427" s="419"/>
      <c r="Y427" s="419" t="e">
        <f>IF(OR(LEN(AF427)&gt;0, LEN(#REF!)&gt;1),1, 0)</f>
        <v>#REF!</v>
      </c>
      <c r="Z427" s="419"/>
      <c r="AA427" s="426" t="str">
        <f t="shared" si="107"/>
        <v>S0</v>
      </c>
      <c r="AB427" s="427" t="str">
        <f t="shared" si="108"/>
        <v>Raumbeleuchtung</v>
      </c>
      <c r="AC427" s="244" t="str">
        <f t="shared" si="109"/>
        <v/>
      </c>
      <c r="AD427" s="244" t="str">
        <f t="shared" si="110"/>
        <v/>
      </c>
      <c r="AE427" s="143" t="str">
        <f t="shared" si="111"/>
        <v/>
      </c>
      <c r="AF427" s="139" t="str">
        <f t="shared" si="112"/>
        <v/>
      </c>
      <c r="AG427" s="140" t="str">
        <f t="shared" si="113"/>
        <v/>
      </c>
      <c r="AH427" s="140" t="str">
        <f t="shared" si="115"/>
        <v/>
      </c>
      <c r="AI427" s="140" t="str">
        <f t="shared" si="114"/>
        <v/>
      </c>
      <c r="AJ427" s="474"/>
      <c r="AK427" s="756"/>
      <c r="AL427" s="751"/>
      <c r="AM427" s="419" t="e">
        <f t="shared" si="106"/>
        <v>#REF!</v>
      </c>
      <c r="AN427" s="419"/>
      <c r="AO427" s="419"/>
      <c r="AP427" s="419"/>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row>
    <row r="428" spans="1:88" s="227" customFormat="1" ht="82.8" hidden="1">
      <c r="A428" s="221" t="b">
        <f t="shared" si="104"/>
        <v>0</v>
      </c>
      <c r="B428" s="221" t="str">
        <f t="shared" si="102"/>
        <v/>
      </c>
      <c r="C428" s="227" t="str">
        <f>IF(ISNA(LEN(VLOOKUP(H428,B9:B468,1,FALSE)) &gt; 0),"",LEN(VLOOKUP(H428,B9:B468,1,FALSE)) &gt; 0)</f>
        <v/>
      </c>
      <c r="D428" s="227" t="str">
        <f t="shared" si="103"/>
        <v/>
      </c>
      <c r="E428" s="227" t="b">
        <f>IF(ISNA(VLOOKUP(H428,D9:D468,1,FALSE)=H428),FALSE,TRUE)</f>
        <v>0</v>
      </c>
      <c r="F428" s="221">
        <f t="shared" si="105"/>
        <v>0</v>
      </c>
      <c r="G428" s="418"/>
      <c r="H428" s="632" t="s">
        <v>428</v>
      </c>
      <c r="I428" s="616" t="str">
        <f>VLOOKUP(H428,LNG_EBKP!$S$11:$U$733,2)</f>
        <v>Verkehrsbeeinflussung</v>
      </c>
      <c r="J428" s="617" t="str">
        <f>VLOOKUP(H428,LNG_EBKP!$S$11:$U$733,3)</f>
        <v>Einrichtungen und Systeme der Verkehrssteuerung wie steuerbare oder automatisierte Signalisation, Leittechnik, VM-Systeme, Sicherheitseinrichtungen und dgl., einschliesslich Tragsystem, Stromversorgung ab Übergabepunkt und Steuerung
Hinweis: Markierung, Signal (R 2)</v>
      </c>
      <c r="K428" s="344"/>
      <c r="L428" s="344"/>
      <c r="M428" s="345"/>
      <c r="N428" s="546"/>
      <c r="O428" s="527">
        <v>15</v>
      </c>
      <c r="P428" s="726" t="str">
        <f t="shared" si="116"/>
        <v/>
      </c>
      <c r="Q428" s="708"/>
      <c r="R428" s="461"/>
      <c r="S428" s="462"/>
      <c r="T428" s="463"/>
      <c r="U428" s="743"/>
      <c r="V428" s="419" t="e">
        <f>IF(
OR(LEN(R428)&gt;0, LEN(#REF!)&gt;0, LEN(Q428)&gt;0,LEN(S428)&gt;1),
      IF(OR(LEN(M428)=0, LEN(Q428)=0),1,
          IF(OR(AND(LEN(#REF!)&gt;0, LEN(R428)&gt;0 ),LEN(R428)+LEN(#REF!)=0),0,1)
),
0)</f>
        <v>#REF!</v>
      </c>
      <c r="W428" s="419"/>
      <c r="X428" s="419"/>
      <c r="Y428" s="419" t="e">
        <f>IF(OR(LEN(AF428)&gt;0, LEN(#REF!)&gt;1),1, 0)</f>
        <v>#REF!</v>
      </c>
      <c r="Z428" s="419"/>
      <c r="AA428" s="426" t="str">
        <f t="shared" si="107"/>
        <v>S0</v>
      </c>
      <c r="AB428" s="427" t="str">
        <f t="shared" si="108"/>
        <v>Verkehrsbeeinflussung</v>
      </c>
      <c r="AC428" s="244" t="str">
        <f t="shared" si="109"/>
        <v/>
      </c>
      <c r="AD428" s="244" t="str">
        <f t="shared" si="110"/>
        <v/>
      </c>
      <c r="AE428" s="143" t="str">
        <f t="shared" si="111"/>
        <v/>
      </c>
      <c r="AF428" s="139" t="str">
        <f t="shared" si="112"/>
        <v/>
      </c>
      <c r="AG428" s="140" t="str">
        <f t="shared" si="113"/>
        <v/>
      </c>
      <c r="AH428" s="140" t="str">
        <f t="shared" si="115"/>
        <v/>
      </c>
      <c r="AI428" s="140" t="str">
        <f t="shared" si="114"/>
        <v/>
      </c>
      <c r="AJ428" s="474"/>
      <c r="AK428" s="756"/>
      <c r="AL428" s="751"/>
      <c r="AM428" s="419" t="e">
        <f t="shared" si="106"/>
        <v>#REF!</v>
      </c>
      <c r="AN428" s="419"/>
      <c r="AO428" s="419"/>
      <c r="AP428" s="419"/>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row>
    <row r="429" spans="1:88" s="221" customFormat="1" ht="55.2" hidden="1">
      <c r="A429" s="221" t="b">
        <f t="shared" si="104"/>
        <v>0</v>
      </c>
      <c r="B429" s="221" t="str">
        <f t="shared" si="102"/>
        <v/>
      </c>
      <c r="C429" s="221" t="str">
        <f>IF(ISNA(LEN(VLOOKUP(H429,B9:B468,1,FALSE)) &gt; 0),"",LEN(VLOOKUP(H429,B9:B468,1,FALSE)) &gt; 0)</f>
        <v/>
      </c>
      <c r="D429" s="221" t="str">
        <f t="shared" si="103"/>
        <v/>
      </c>
      <c r="E429" s="221" t="b">
        <f>IF(ISNA(VLOOKUP(H429,D9:D468,1,FALSE)=H429),FALSE,TRUE)</f>
        <v>0</v>
      </c>
      <c r="F429" s="221">
        <f t="shared" si="105"/>
        <v>0</v>
      </c>
      <c r="G429" s="418"/>
      <c r="H429" s="631" t="s">
        <v>429</v>
      </c>
      <c r="I429" s="618" t="str">
        <f>VLOOKUP(H429,LNG_EBKP!$S$11:$U$733,2)</f>
        <v>Signalisation</v>
      </c>
      <c r="J429" s="617" t="str">
        <f>VLOOKUP(H429,LNG_EBKP!$S$11:$U$733,3)</f>
        <v>Lichtsignalanlagen, Fahrstreifensignalisation, Wechselsignale, Wechseltextsignale, Blinker sowie Schranken, einschliesslich Tragsystem, Signal, Stromversorgung ab Übergabepunkt und Steuerung</v>
      </c>
      <c r="K429" s="344"/>
      <c r="L429" s="344"/>
      <c r="M429" s="345"/>
      <c r="N429" s="546"/>
      <c r="O429" s="525">
        <v>15</v>
      </c>
      <c r="P429" s="727" t="str">
        <f t="shared" si="116"/>
        <v/>
      </c>
      <c r="Q429" s="709"/>
      <c r="R429" s="461"/>
      <c r="S429" s="462"/>
      <c r="T429" s="463"/>
      <c r="U429" s="743"/>
      <c r="V429" s="419" t="e">
        <f>IF(
OR(LEN(R429)&gt;0, LEN(#REF!)&gt;0, LEN(Q429)&gt;0,LEN(S429)&gt;1),
      IF(OR(LEN(M429)=0, LEN(Q429)=0),1,
          IF(OR(AND(LEN(#REF!)&gt;0, LEN(R429)&gt;0 ),LEN(R429)+LEN(#REF!)=0),0,1)
),
0)</f>
        <v>#REF!</v>
      </c>
      <c r="W429" s="419"/>
      <c r="X429" s="419"/>
      <c r="Y429" s="419" t="e">
        <f>IF(OR(LEN(AF429)&gt;0, LEN(#REF!)&gt;1),1, 0)</f>
        <v>#REF!</v>
      </c>
      <c r="Z429" s="419"/>
      <c r="AA429" s="426" t="str">
        <f t="shared" si="107"/>
        <v>S0</v>
      </c>
      <c r="AB429" s="427" t="str">
        <f t="shared" si="108"/>
        <v>Signalisation</v>
      </c>
      <c r="AC429" s="244" t="str">
        <f t="shared" si="109"/>
        <v/>
      </c>
      <c r="AD429" s="244" t="str">
        <f t="shared" si="110"/>
        <v/>
      </c>
      <c r="AE429" s="143" t="str">
        <f t="shared" si="111"/>
        <v/>
      </c>
      <c r="AF429" s="139" t="str">
        <f t="shared" si="112"/>
        <v/>
      </c>
      <c r="AG429" s="140" t="str">
        <f t="shared" si="113"/>
        <v/>
      </c>
      <c r="AH429" s="140" t="str">
        <f t="shared" si="115"/>
        <v/>
      </c>
      <c r="AI429" s="140" t="str">
        <f t="shared" si="114"/>
        <v/>
      </c>
      <c r="AJ429" s="474"/>
      <c r="AK429" s="756"/>
      <c r="AL429" s="751"/>
      <c r="AM429" s="419" t="e">
        <f t="shared" si="106"/>
        <v>#REF!</v>
      </c>
      <c r="AN429" s="419"/>
      <c r="AO429" s="419"/>
      <c r="AP429" s="419"/>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row>
    <row r="430" spans="1:88" s="227" customFormat="1" ht="55.2" hidden="1">
      <c r="A430" s="221" t="b">
        <f t="shared" si="104"/>
        <v>0</v>
      </c>
      <c r="B430" s="221" t="str">
        <f t="shared" si="102"/>
        <v/>
      </c>
      <c r="C430" s="227" t="str">
        <f>IF(ISNA(LEN(VLOOKUP(H430,B9:B468,1,FALSE)) &gt; 0),"",LEN(VLOOKUP(H430,B9:B468,1,FALSE)) &gt; 0)</f>
        <v/>
      </c>
      <c r="D430" s="227" t="str">
        <f t="shared" si="103"/>
        <v/>
      </c>
      <c r="E430" s="227" t="b">
        <f>IF(ISNA(VLOOKUP(H430,D9:D468,1,FALSE)=H430),FALSE,TRUE)</f>
        <v>0</v>
      </c>
      <c r="F430" s="221">
        <f t="shared" si="105"/>
        <v>0</v>
      </c>
      <c r="G430" s="418"/>
      <c r="H430" s="631" t="s">
        <v>430</v>
      </c>
      <c r="I430" s="618" t="str">
        <f>VLOOKUP(H430,LNG_EBKP!$S$11:$U$733,2)</f>
        <v>Informationssystem</v>
      </c>
      <c r="J430" s="617" t="str">
        <f>VLOOKUP(H430,LNG_EBKP!$S$11:$U$733,3)</f>
        <v>Informationssysteme im Strassenraum für privaten und öffentlichen Verkehr, Wechseltextanzeigen und dgl., einschliesslich Tragsystem, Stromversorgung ab Übergabepunkt und Steuerung</v>
      </c>
      <c r="K430" s="344"/>
      <c r="L430" s="344"/>
      <c r="M430" s="345"/>
      <c r="N430" s="546"/>
      <c r="O430" s="527">
        <v>15</v>
      </c>
      <c r="P430" s="726" t="str">
        <f t="shared" si="116"/>
        <v/>
      </c>
      <c r="Q430" s="708"/>
      <c r="R430" s="461"/>
      <c r="S430" s="462"/>
      <c r="T430" s="463"/>
      <c r="U430" s="743"/>
      <c r="V430" s="419" t="e">
        <f>IF(
OR(LEN(R430)&gt;0, LEN(#REF!)&gt;0, LEN(Q430)&gt;0,LEN(S430)&gt;1),
      IF(OR(LEN(M430)=0, LEN(Q430)=0),1,
          IF(OR(AND(LEN(#REF!)&gt;0, LEN(R430)&gt;0 ),LEN(R430)+LEN(#REF!)=0),0,1)
),
0)</f>
        <v>#REF!</v>
      </c>
      <c r="W430" s="419"/>
      <c r="X430" s="419"/>
      <c r="Y430" s="419" t="e">
        <f>IF(OR(LEN(AF430)&gt;0, LEN(#REF!)&gt;1),1, 0)</f>
        <v>#REF!</v>
      </c>
      <c r="Z430" s="419"/>
      <c r="AA430" s="426" t="str">
        <f t="shared" si="107"/>
        <v>S0</v>
      </c>
      <c r="AB430" s="427" t="str">
        <f t="shared" si="108"/>
        <v>Informationssystem</v>
      </c>
      <c r="AC430" s="244" t="str">
        <f t="shared" si="109"/>
        <v/>
      </c>
      <c r="AD430" s="244" t="str">
        <f t="shared" si="110"/>
        <v/>
      </c>
      <c r="AE430" s="143" t="str">
        <f t="shared" si="111"/>
        <v/>
      </c>
      <c r="AF430" s="139" t="str">
        <f t="shared" si="112"/>
        <v/>
      </c>
      <c r="AG430" s="140" t="str">
        <f t="shared" si="113"/>
        <v/>
      </c>
      <c r="AH430" s="140" t="str">
        <f t="shared" si="115"/>
        <v/>
      </c>
      <c r="AI430" s="140" t="str">
        <f t="shared" si="114"/>
        <v/>
      </c>
      <c r="AJ430" s="474"/>
      <c r="AK430" s="756"/>
      <c r="AL430" s="751"/>
      <c r="AM430" s="419" t="e">
        <f t="shared" si="106"/>
        <v>#REF!</v>
      </c>
      <c r="AN430" s="419"/>
      <c r="AO430" s="419"/>
      <c r="AP430" s="419"/>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row>
    <row r="431" spans="1:88" s="221" customFormat="1" ht="41.4" hidden="1">
      <c r="A431" s="221" t="b">
        <f t="shared" si="104"/>
        <v>0</v>
      </c>
      <c r="B431" s="221" t="str">
        <f t="shared" si="102"/>
        <v/>
      </c>
      <c r="C431" s="221" t="str">
        <f>IF(ISNA(LEN(VLOOKUP(H431,B9:B468,1,FALSE)) &gt; 0),"",LEN(VLOOKUP(H431,B9:B468,1,FALSE)) &gt; 0)</f>
        <v/>
      </c>
      <c r="D431" s="221" t="str">
        <f t="shared" si="103"/>
        <v/>
      </c>
      <c r="E431" s="221" t="b">
        <f>IF(ISNA(VLOOKUP(H431,D9:D468,1,FALSE)=H431),FALSE,TRUE)</f>
        <v>0</v>
      </c>
      <c r="F431" s="221">
        <f t="shared" si="105"/>
        <v>0</v>
      </c>
      <c r="G431" s="418"/>
      <c r="H431" s="631" t="s">
        <v>431</v>
      </c>
      <c r="I431" s="618" t="str">
        <f>VLOOKUP(H431,LNG_EBKP!$S$11:$U$733,2)</f>
        <v>Fluchtwegsignalisation</v>
      </c>
      <c r="J431" s="617" t="str">
        <f>VLOOKUP(H431,LNG_EBKP!$S$11:$U$733,3)</f>
        <v>Warnleuchten, Blitzlichter, akustische Signalgeber, Lautsprecher und dgl., einschliesslich Stromversorgung ab Übergabepunkt und Steuerung</v>
      </c>
      <c r="K431" s="344"/>
      <c r="L431" s="344"/>
      <c r="M431" s="345"/>
      <c r="N431" s="546"/>
      <c r="O431" s="525">
        <v>15</v>
      </c>
      <c r="P431" s="727" t="str">
        <f t="shared" si="116"/>
        <v/>
      </c>
      <c r="Q431" s="709"/>
      <c r="R431" s="461"/>
      <c r="S431" s="462"/>
      <c r="T431" s="463"/>
      <c r="U431" s="743"/>
      <c r="V431" s="419" t="e">
        <f>IF(
OR(LEN(R431)&gt;0, LEN(#REF!)&gt;0, LEN(Q431)&gt;0,LEN(S431)&gt;1),
      IF(OR(LEN(M431)=0, LEN(Q431)=0),1,
          IF(OR(AND(LEN(#REF!)&gt;0, LEN(R431)&gt;0 ),LEN(R431)+LEN(#REF!)=0),0,1)
),
0)</f>
        <v>#REF!</v>
      </c>
      <c r="W431" s="419"/>
      <c r="X431" s="419"/>
      <c r="Y431" s="419" t="e">
        <f>IF(OR(LEN(AF431)&gt;0, LEN(#REF!)&gt;1),1, 0)</f>
        <v>#REF!</v>
      </c>
      <c r="Z431" s="419"/>
      <c r="AA431" s="426" t="str">
        <f t="shared" si="107"/>
        <v>S0</v>
      </c>
      <c r="AB431" s="427" t="str">
        <f t="shared" si="108"/>
        <v>Fluchtwegsignalisation</v>
      </c>
      <c r="AC431" s="244" t="str">
        <f t="shared" si="109"/>
        <v/>
      </c>
      <c r="AD431" s="244" t="str">
        <f t="shared" si="110"/>
        <v/>
      </c>
      <c r="AE431" s="143" t="str">
        <f t="shared" si="111"/>
        <v/>
      </c>
      <c r="AF431" s="139" t="str">
        <f t="shared" si="112"/>
        <v/>
      </c>
      <c r="AG431" s="140" t="str">
        <f t="shared" si="113"/>
        <v/>
      </c>
      <c r="AH431" s="140" t="str">
        <f t="shared" si="115"/>
        <v/>
      </c>
      <c r="AI431" s="140" t="str">
        <f t="shared" si="114"/>
        <v/>
      </c>
      <c r="AJ431" s="474"/>
      <c r="AK431" s="756"/>
      <c r="AL431" s="751"/>
      <c r="AM431" s="419" t="e">
        <f t="shared" si="106"/>
        <v>#REF!</v>
      </c>
      <c r="AN431" s="419"/>
      <c r="AO431" s="419"/>
      <c r="AP431" s="419"/>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row>
    <row r="432" spans="1:88" s="227" customFormat="1" ht="55.2" hidden="1">
      <c r="A432" s="221" t="b">
        <f t="shared" si="104"/>
        <v>0</v>
      </c>
      <c r="B432" s="221" t="str">
        <f t="shared" si="102"/>
        <v/>
      </c>
      <c r="C432" s="227" t="str">
        <f>IF(ISNA(LEN(VLOOKUP(H432,B9:B468,1,FALSE)) &gt; 0),"",LEN(VLOOKUP(H432,B9:B468,1,FALSE)) &gt; 0)</f>
        <v/>
      </c>
      <c r="D432" s="227" t="str">
        <f t="shared" si="103"/>
        <v/>
      </c>
      <c r="E432" s="227" t="b">
        <f>IF(ISNA(VLOOKUP(H432,D9:D468,1,FALSE)=H432),FALSE,TRUE)</f>
        <v>0</v>
      </c>
      <c r="F432" s="221">
        <f t="shared" si="105"/>
        <v>0</v>
      </c>
      <c r="G432" s="418"/>
      <c r="H432" s="631" t="s">
        <v>432</v>
      </c>
      <c r="I432" s="618" t="str">
        <f>VLOOKUP(H432,LNG_EBKP!$S$11:$U$733,2)</f>
        <v>Unterflurbeleuchtung</v>
      </c>
      <c r="J432" s="617" t="str">
        <f>VLOOKUP(H432,LNG_EBKP!$S$11:$U$733,3)</f>
        <v>Unterflurbeleuchtung zur Signalisation von Spurwechseln, Sicherheitslinien und dgl., einschliesslich Stromversorgung ab Übergabepunkt, Leuchtmittel und Steuerung</v>
      </c>
      <c r="K432" s="344"/>
      <c r="L432" s="344"/>
      <c r="M432" s="345"/>
      <c r="N432" s="546"/>
      <c r="O432" s="527">
        <v>15</v>
      </c>
      <c r="P432" s="726" t="str">
        <f t="shared" si="116"/>
        <v/>
      </c>
      <c r="Q432" s="708"/>
      <c r="R432" s="461"/>
      <c r="S432" s="462"/>
      <c r="T432" s="463"/>
      <c r="U432" s="743"/>
      <c r="V432" s="419" t="e">
        <f>IF(
OR(LEN(R432)&gt;0, LEN(#REF!)&gt;0, LEN(Q432)&gt;0,LEN(S432)&gt;1),
      IF(OR(LEN(M432)=0, LEN(Q432)=0),1,
          IF(OR(AND(LEN(#REF!)&gt;0, LEN(R432)&gt;0 ),LEN(R432)+LEN(#REF!)=0),0,1)
),
0)</f>
        <v>#REF!</v>
      </c>
      <c r="W432" s="419"/>
      <c r="X432" s="419"/>
      <c r="Y432" s="419" t="e">
        <f>IF(OR(LEN(AF432)&gt;0, LEN(#REF!)&gt;1),1, 0)</f>
        <v>#REF!</v>
      </c>
      <c r="Z432" s="419"/>
      <c r="AA432" s="426" t="str">
        <f t="shared" si="107"/>
        <v>S0</v>
      </c>
      <c r="AB432" s="427" t="str">
        <f t="shared" si="108"/>
        <v>Unterflurbeleuchtung</v>
      </c>
      <c r="AC432" s="244" t="str">
        <f t="shared" si="109"/>
        <v/>
      </c>
      <c r="AD432" s="244" t="str">
        <f t="shared" si="110"/>
        <v/>
      </c>
      <c r="AE432" s="143" t="str">
        <f t="shared" si="111"/>
        <v/>
      </c>
      <c r="AF432" s="139" t="str">
        <f t="shared" si="112"/>
        <v/>
      </c>
      <c r="AG432" s="140" t="str">
        <f t="shared" si="113"/>
        <v/>
      </c>
      <c r="AH432" s="140" t="str">
        <f t="shared" si="115"/>
        <v/>
      </c>
      <c r="AI432" s="140" t="str">
        <f t="shared" si="114"/>
        <v/>
      </c>
      <c r="AJ432" s="474"/>
      <c r="AK432" s="756"/>
      <c r="AL432" s="751"/>
      <c r="AM432" s="419" t="e">
        <f t="shared" si="106"/>
        <v>#REF!</v>
      </c>
      <c r="AN432" s="419"/>
      <c r="AO432" s="419"/>
      <c r="AP432" s="419"/>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row>
    <row r="433" spans="1:88" s="221" customFormat="1" ht="55.2" hidden="1">
      <c r="A433" s="221" t="b">
        <f t="shared" si="104"/>
        <v>0</v>
      </c>
      <c r="B433" s="221" t="str">
        <f t="shared" si="102"/>
        <v/>
      </c>
      <c r="C433" s="221" t="str">
        <f>IF(ISNA(LEN(VLOOKUP(H433,B9:B468,1,FALSE)) &gt; 0),"",LEN(VLOOKUP(H433,B9:B468,1,FALSE)) &gt; 0)</f>
        <v/>
      </c>
      <c r="D433" s="221" t="str">
        <f t="shared" si="103"/>
        <v/>
      </c>
      <c r="E433" s="221" t="b">
        <f>IF(ISNA(VLOOKUP(H433,D9:D468,1,FALSE)=H433),FALSE,TRUE)</f>
        <v>0</v>
      </c>
      <c r="F433" s="221">
        <f t="shared" si="105"/>
        <v>0</v>
      </c>
      <c r="G433" s="418"/>
      <c r="H433" s="631" t="s">
        <v>433</v>
      </c>
      <c r="I433" s="618" t="str">
        <f>VLOOKUP(H433,LNG_EBKP!$S$11:$U$733,2)</f>
        <v>Bewegliches Fahrzeugrückhaltesystem</v>
      </c>
      <c r="J433" s="617" t="str">
        <f>VLOOKUP(H433,LNG_EBKP!$S$11:$U$733,3)</f>
        <v>Bewegliche Abschrankung für die Signalisation von Mittelstreifenüberfahrten und dgl., einschliesslich Antrieb, Stromversorgung ab Übergabepunkt und Steuerung</v>
      </c>
      <c r="K433" s="344"/>
      <c r="L433" s="344"/>
      <c r="M433" s="345"/>
      <c r="N433" s="546"/>
      <c r="O433" s="525">
        <v>15</v>
      </c>
      <c r="P433" s="727" t="str">
        <f t="shared" si="116"/>
        <v/>
      </c>
      <c r="Q433" s="709"/>
      <c r="R433" s="461"/>
      <c r="S433" s="462"/>
      <c r="T433" s="463"/>
      <c r="U433" s="743"/>
      <c r="V433" s="419" t="e">
        <f>IF(
OR(LEN(R433)&gt;0, LEN(#REF!)&gt;0, LEN(Q433)&gt;0,LEN(S433)&gt;1),
      IF(OR(LEN(M433)=0, LEN(Q433)=0),1,
          IF(OR(AND(LEN(#REF!)&gt;0, LEN(R433)&gt;0 ),LEN(R433)+LEN(#REF!)=0),0,1)
),
0)</f>
        <v>#REF!</v>
      </c>
      <c r="W433" s="419"/>
      <c r="X433" s="419"/>
      <c r="Y433" s="419" t="e">
        <f>IF(OR(LEN(AF433)&gt;0, LEN(#REF!)&gt;1),1, 0)</f>
        <v>#REF!</v>
      </c>
      <c r="Z433" s="419"/>
      <c r="AA433" s="426" t="str">
        <f t="shared" si="107"/>
        <v>S0</v>
      </c>
      <c r="AB433" s="427" t="str">
        <f t="shared" si="108"/>
        <v>Bewegliches Fahrzeugrückhaltesystem</v>
      </c>
      <c r="AC433" s="244" t="str">
        <f t="shared" si="109"/>
        <v/>
      </c>
      <c r="AD433" s="244" t="str">
        <f t="shared" si="110"/>
        <v/>
      </c>
      <c r="AE433" s="143" t="str">
        <f t="shared" si="111"/>
        <v/>
      </c>
      <c r="AF433" s="139" t="str">
        <f t="shared" si="112"/>
        <v/>
      </c>
      <c r="AG433" s="140" t="str">
        <f t="shared" si="113"/>
        <v/>
      </c>
      <c r="AH433" s="140" t="str">
        <f t="shared" si="115"/>
        <v/>
      </c>
      <c r="AI433" s="140" t="str">
        <f t="shared" si="114"/>
        <v/>
      </c>
      <c r="AJ433" s="474"/>
      <c r="AK433" s="756"/>
      <c r="AL433" s="751"/>
      <c r="AM433" s="419" t="e">
        <f t="shared" si="106"/>
        <v>#REF!</v>
      </c>
      <c r="AN433" s="419"/>
      <c r="AO433" s="419"/>
      <c r="AP433" s="419"/>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row>
    <row r="434" spans="1:88" s="227" customFormat="1" ht="27.6" hidden="1">
      <c r="A434" s="221" t="b">
        <f t="shared" si="104"/>
        <v>0</v>
      </c>
      <c r="B434" s="221" t="str">
        <f t="shared" si="102"/>
        <v/>
      </c>
      <c r="C434" s="227" t="str">
        <f>IF(ISNA(LEN(VLOOKUP(H434,B9:B468,1,FALSE)) &gt; 0),"",LEN(VLOOKUP(H434,B9:B468,1,FALSE)) &gt; 0)</f>
        <v/>
      </c>
      <c r="D434" s="227" t="str">
        <f t="shared" si="103"/>
        <v/>
      </c>
      <c r="E434" s="227" t="b">
        <f>IF(ISNA(VLOOKUP(H434,D9:D468,1,FALSE)=H434),FALSE,TRUE)</f>
        <v>0</v>
      </c>
      <c r="F434" s="221">
        <f t="shared" si="105"/>
        <v>0</v>
      </c>
      <c r="G434" s="418"/>
      <c r="H434" s="632" t="s">
        <v>434</v>
      </c>
      <c r="I434" s="616" t="str">
        <f>VLOOKUP(H434,LNG_EBKP!$S$11:$U$733,2)</f>
        <v>Lufttechnische Anlage</v>
      </c>
      <c r="J434" s="617" t="str">
        <f>VLOOKUP(H434,LNG_EBKP!$S$11:$U$733,3)</f>
        <v>Anlagen zur Aussen- und Fortluftführung, Aufbereitung, Verteilung und Abgabe von Luft</v>
      </c>
      <c r="K434" s="344"/>
      <c r="L434" s="344"/>
      <c r="M434" s="345"/>
      <c r="N434" s="546"/>
      <c r="O434" s="527">
        <v>15</v>
      </c>
      <c r="P434" s="726" t="str">
        <f t="shared" si="116"/>
        <v/>
      </c>
      <c r="Q434" s="708"/>
      <c r="R434" s="461"/>
      <c r="S434" s="462"/>
      <c r="T434" s="463"/>
      <c r="U434" s="743"/>
      <c r="V434" s="419" t="e">
        <f>IF(
OR(LEN(R434)&gt;0, LEN(#REF!)&gt;0, LEN(Q434)&gt;0,LEN(S434)&gt;1),
      IF(OR(LEN(M434)=0, LEN(Q434)=0),1,
          IF(OR(AND(LEN(#REF!)&gt;0, LEN(R434)&gt;0 ),LEN(R434)+LEN(#REF!)=0),0,1)
),
0)</f>
        <v>#REF!</v>
      </c>
      <c r="W434" s="419"/>
      <c r="X434" s="419"/>
      <c r="Y434" s="419" t="e">
        <f>IF(OR(LEN(AF434)&gt;0, LEN(#REF!)&gt;1),1, 0)</f>
        <v>#REF!</v>
      </c>
      <c r="Z434" s="419"/>
      <c r="AA434" s="426" t="str">
        <f t="shared" si="107"/>
        <v>S0</v>
      </c>
      <c r="AB434" s="427" t="str">
        <f t="shared" si="108"/>
        <v>Lufttechnische Anlage</v>
      </c>
      <c r="AC434" s="244" t="str">
        <f t="shared" si="109"/>
        <v/>
      </c>
      <c r="AD434" s="244" t="str">
        <f t="shared" si="110"/>
        <v/>
      </c>
      <c r="AE434" s="143" t="str">
        <f t="shared" si="111"/>
        <v/>
      </c>
      <c r="AF434" s="139" t="str">
        <f t="shared" si="112"/>
        <v/>
      </c>
      <c r="AG434" s="140" t="str">
        <f t="shared" si="113"/>
        <v/>
      </c>
      <c r="AH434" s="140" t="str">
        <f t="shared" si="115"/>
        <v/>
      </c>
      <c r="AI434" s="140" t="str">
        <f t="shared" si="114"/>
        <v/>
      </c>
      <c r="AJ434" s="474"/>
      <c r="AK434" s="756"/>
      <c r="AL434" s="751"/>
      <c r="AM434" s="419" t="e">
        <f t="shared" si="106"/>
        <v>#REF!</v>
      </c>
      <c r="AN434" s="419"/>
      <c r="AO434" s="419"/>
      <c r="AP434" s="419"/>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row>
    <row r="435" spans="1:88" s="221" customFormat="1" ht="41.4" hidden="1">
      <c r="A435" s="221" t="b">
        <f t="shared" si="104"/>
        <v>0</v>
      </c>
      <c r="B435" s="221" t="str">
        <f t="shared" ref="B435:B468" si="117">IF(LEN(H435)&gt;2,IF(A435=TRUE,LEFT(H435,LEN(H435)-2),""),"")</f>
        <v/>
      </c>
      <c r="C435" s="221" t="str">
        <f>IF(ISNA(LEN(VLOOKUP(H435,B9:B468,1,FALSE)) &gt; 0),"",LEN(VLOOKUP(H435,B9:B468,1,FALSE)) &gt; 0)</f>
        <v/>
      </c>
      <c r="D435" s="221" t="str">
        <f t="shared" ref="D435:D468" si="118">LEFT(B435,1)</f>
        <v/>
      </c>
      <c r="E435" s="221" t="b">
        <f>IF(ISNA(VLOOKUP(H435,D9:D468,1,FALSE)=H435),FALSE,TRUE)</f>
        <v>0</v>
      </c>
      <c r="F435" s="221">
        <f t="shared" si="105"/>
        <v>0</v>
      </c>
      <c r="G435" s="418"/>
      <c r="H435" s="631" t="s">
        <v>435</v>
      </c>
      <c r="I435" s="618" t="str">
        <f>VLOOKUP(H435,LNG_EBKP!$S$11:$U$733,2)</f>
        <v>Verkehrsraumlüftung</v>
      </c>
      <c r="J435" s="617" t="str">
        <f>VLOOKUP(H435,LNG_EBKP!$S$11:$U$733,3)</f>
        <v>Ventilatoren, Lüftungsklappen, Lüftungsrohre und dgl. für die Verkehrsraum- und Brandnotlüftung, einschliesslich Stromversorgung und Steuerung</v>
      </c>
      <c r="K435" s="344"/>
      <c r="L435" s="344"/>
      <c r="M435" s="345"/>
      <c r="N435" s="546"/>
      <c r="O435" s="525">
        <v>15</v>
      </c>
      <c r="P435" s="727" t="str">
        <f t="shared" si="116"/>
        <v/>
      </c>
      <c r="Q435" s="709"/>
      <c r="R435" s="461"/>
      <c r="S435" s="462"/>
      <c r="T435" s="463"/>
      <c r="U435" s="743"/>
      <c r="V435" s="419" t="e">
        <f>IF(
OR(LEN(R435)&gt;0, LEN(#REF!)&gt;0, LEN(Q435)&gt;0,LEN(S435)&gt;1),
      IF(OR(LEN(M435)=0, LEN(Q435)=0),1,
          IF(OR(AND(LEN(#REF!)&gt;0, LEN(R435)&gt;0 ),LEN(R435)+LEN(#REF!)=0),0,1)
),
0)</f>
        <v>#REF!</v>
      </c>
      <c r="W435" s="419"/>
      <c r="X435" s="419"/>
      <c r="Y435" s="419" t="e">
        <f>IF(OR(LEN(AF435)&gt;0, LEN(#REF!)&gt;1),1, 0)</f>
        <v>#REF!</v>
      </c>
      <c r="Z435" s="419"/>
      <c r="AA435" s="426" t="str">
        <f t="shared" si="107"/>
        <v>S0</v>
      </c>
      <c r="AB435" s="427" t="str">
        <f t="shared" si="108"/>
        <v>Verkehrsraumlüftung</v>
      </c>
      <c r="AC435" s="244" t="str">
        <f t="shared" si="109"/>
        <v/>
      </c>
      <c r="AD435" s="244" t="str">
        <f t="shared" si="110"/>
        <v/>
      </c>
      <c r="AE435" s="143" t="str">
        <f t="shared" si="111"/>
        <v/>
      </c>
      <c r="AF435" s="139" t="str">
        <f t="shared" si="112"/>
        <v/>
      </c>
      <c r="AG435" s="140" t="str">
        <f t="shared" si="113"/>
        <v/>
      </c>
      <c r="AH435" s="140" t="str">
        <f t="shared" si="115"/>
        <v/>
      </c>
      <c r="AI435" s="140" t="str">
        <f t="shared" si="114"/>
        <v/>
      </c>
      <c r="AJ435" s="474"/>
      <c r="AK435" s="756"/>
      <c r="AL435" s="751"/>
      <c r="AM435" s="419" t="e">
        <f t="shared" si="106"/>
        <v>#REF!</v>
      </c>
      <c r="AN435" s="419"/>
      <c r="AO435" s="419"/>
      <c r="AP435" s="419"/>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row>
    <row r="436" spans="1:88" s="227" customFormat="1" ht="55.2" hidden="1">
      <c r="A436" s="221" t="b">
        <f t="shared" si="104"/>
        <v>0</v>
      </c>
      <c r="B436" s="221" t="str">
        <f t="shared" si="117"/>
        <v/>
      </c>
      <c r="C436" s="227" t="str">
        <f>IF(ISNA(LEN(VLOOKUP(H436,B9:B468,1,FALSE)) &gt; 0),"",LEN(VLOOKUP(H436,B9:B468,1,FALSE)) &gt; 0)</f>
        <v/>
      </c>
      <c r="D436" s="227" t="str">
        <f t="shared" si="118"/>
        <v/>
      </c>
      <c r="E436" s="227" t="b">
        <f>IF(ISNA(VLOOKUP(H436,D9:D468,1,FALSE)=H436),FALSE,TRUE)</f>
        <v>0</v>
      </c>
      <c r="F436" s="221">
        <f t="shared" si="105"/>
        <v>0</v>
      </c>
      <c r="G436" s="418"/>
      <c r="H436" s="631" t="s">
        <v>436</v>
      </c>
      <c r="I436" s="618" t="str">
        <f>VLOOKUP(H436,LNG_EBKP!$S$11:$U$733,2)</f>
        <v>Anlage für Bauwerkslüftung</v>
      </c>
      <c r="J436" s="617" t="str">
        <f>VLOOKUP(H436,LNG_EBKP!$S$11:$U$733,3)</f>
        <v>Anlagen zur Aussen- und Fortluftführung, Verteilung und Abgabe von Luft in Gebäuden wie Betriebszentralen, Werkhöfen, Rastplätzen und dgl., einschliesslich Stromversorgung und Steuerung</v>
      </c>
      <c r="K436" s="344"/>
      <c r="L436" s="344"/>
      <c r="M436" s="345"/>
      <c r="N436" s="546"/>
      <c r="O436" s="527">
        <v>15</v>
      </c>
      <c r="P436" s="726" t="str">
        <f t="shared" si="116"/>
        <v/>
      </c>
      <c r="Q436" s="708"/>
      <c r="R436" s="461"/>
      <c r="S436" s="462"/>
      <c r="T436" s="463"/>
      <c r="U436" s="743"/>
      <c r="V436" s="419" t="e">
        <f>IF(
OR(LEN(R436)&gt;0, LEN(#REF!)&gt;0, LEN(Q436)&gt;0,LEN(S436)&gt;1),
      IF(OR(LEN(M436)=0, LEN(Q436)=0),1,
          IF(OR(AND(LEN(#REF!)&gt;0, LEN(R436)&gt;0 ),LEN(R436)+LEN(#REF!)=0),0,1)
),
0)</f>
        <v>#REF!</v>
      </c>
      <c r="W436" s="419"/>
      <c r="X436" s="419"/>
      <c r="Y436" s="419" t="e">
        <f>IF(OR(LEN(AF436)&gt;0, LEN(#REF!)&gt;1),1, 0)</f>
        <v>#REF!</v>
      </c>
      <c r="Z436" s="419"/>
      <c r="AA436" s="426" t="str">
        <f t="shared" si="107"/>
        <v>S0</v>
      </c>
      <c r="AB436" s="427" t="str">
        <f t="shared" si="108"/>
        <v>Anlage für Bauwerkslüftung</v>
      </c>
      <c r="AC436" s="244" t="str">
        <f t="shared" si="109"/>
        <v/>
      </c>
      <c r="AD436" s="244" t="str">
        <f t="shared" si="110"/>
        <v/>
      </c>
      <c r="AE436" s="143" t="str">
        <f t="shared" si="111"/>
        <v/>
      </c>
      <c r="AF436" s="139" t="str">
        <f t="shared" si="112"/>
        <v/>
      </c>
      <c r="AG436" s="140" t="str">
        <f t="shared" si="113"/>
        <v/>
      </c>
      <c r="AH436" s="140" t="str">
        <f t="shared" si="115"/>
        <v/>
      </c>
      <c r="AI436" s="140" t="str">
        <f t="shared" si="114"/>
        <v/>
      </c>
      <c r="AJ436" s="474"/>
      <c r="AK436" s="756"/>
      <c r="AL436" s="751"/>
      <c r="AM436" s="419" t="e">
        <f t="shared" si="106"/>
        <v>#REF!</v>
      </c>
      <c r="AN436" s="419"/>
      <c r="AO436" s="419"/>
      <c r="AP436" s="419"/>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row>
    <row r="437" spans="1:88" s="227" customFormat="1" ht="41.4" hidden="1">
      <c r="A437" s="221" t="b">
        <f t="shared" ref="A437:A468" si="119" xml:space="preserve"> LEN(K437)+ LEN(M437)&gt;0</f>
        <v>0</v>
      </c>
      <c r="B437" s="221" t="str">
        <f t="shared" si="117"/>
        <v/>
      </c>
      <c r="C437" s="227" t="str">
        <f>IF(ISNA(LEN(VLOOKUP(H437,B9:B468,1,FALSE)) &gt; 0),"",LEN(VLOOKUP(H437,B9:B468,1,FALSE)) &gt; 0)</f>
        <v/>
      </c>
      <c r="D437" s="227" t="str">
        <f t="shared" si="118"/>
        <v/>
      </c>
      <c r="E437" s="227" t="b">
        <f>IF(ISNA(VLOOKUP(H437,D9:D468,1,FALSE)=H437),FALSE,TRUE)</f>
        <v>0</v>
      </c>
      <c r="F437" s="221">
        <f t="shared" ref="F437:F468" si="120">IF(OR(A437=TRUE,E437=TRUE,C437=TRUE,LEN(B437)&gt;0),1,0)</f>
        <v>0</v>
      </c>
      <c r="G437" s="418"/>
      <c r="H437" s="631" t="s">
        <v>437</v>
      </c>
      <c r="I437" s="618" t="str">
        <f>VLOOKUP(H437,LNG_EBKP!$S$11:$U$733,2)</f>
        <v>Luftaufbereitung</v>
      </c>
      <c r="J437" s="617" t="str">
        <f>VLOOKUP(H437,LNG_EBKP!$S$11:$U$733,3)</f>
        <v>Geräte zur zentralen Luftaufbereitung wie Monoblock mit Luftfilter, Luftbefeuchter, Luftentfeuchter, Wärmetauscher und dgl.</v>
      </c>
      <c r="K437" s="344"/>
      <c r="L437" s="344"/>
      <c r="M437" s="345"/>
      <c r="N437" s="546"/>
      <c r="O437" s="527">
        <v>15</v>
      </c>
      <c r="P437" s="726" t="str">
        <f t="shared" si="116"/>
        <v/>
      </c>
      <c r="Q437" s="708"/>
      <c r="R437" s="461"/>
      <c r="S437" s="462"/>
      <c r="T437" s="463"/>
      <c r="U437" s="743"/>
      <c r="V437" s="419" t="e">
        <f>IF(
OR(LEN(R437)&gt;0, LEN(#REF!)&gt;0, LEN(Q437)&gt;0,LEN(S437)&gt;1),
      IF(OR(LEN(M437)=0, LEN(Q437)=0),1,
          IF(OR(AND(LEN(#REF!)&gt;0, LEN(R437)&gt;0 ),LEN(R437)+LEN(#REF!)=0),0,1)
),
0)</f>
        <v>#REF!</v>
      </c>
      <c r="W437" s="419"/>
      <c r="X437" s="419"/>
      <c r="Y437" s="419" t="e">
        <f>IF(OR(LEN(AF437)&gt;0, LEN(#REF!)&gt;1),1, 0)</f>
        <v>#REF!</v>
      </c>
      <c r="Z437" s="419"/>
      <c r="AA437" s="426" t="str">
        <f t="shared" si="107"/>
        <v>S0</v>
      </c>
      <c r="AB437" s="427" t="str">
        <f t="shared" si="108"/>
        <v>Luftaufbereitung</v>
      </c>
      <c r="AC437" s="244" t="str">
        <f t="shared" si="109"/>
        <v/>
      </c>
      <c r="AD437" s="244" t="str">
        <f t="shared" si="110"/>
        <v/>
      </c>
      <c r="AE437" s="143" t="str">
        <f t="shared" si="111"/>
        <v/>
      </c>
      <c r="AF437" s="139" t="str">
        <f t="shared" si="112"/>
        <v/>
      </c>
      <c r="AG437" s="140" t="str">
        <f t="shared" si="113"/>
        <v/>
      </c>
      <c r="AH437" s="140" t="str">
        <f t="shared" si="115"/>
        <v/>
      </c>
      <c r="AI437" s="140" t="str">
        <f t="shared" si="114"/>
        <v/>
      </c>
      <c r="AJ437" s="474"/>
      <c r="AK437" s="756"/>
      <c r="AL437" s="751"/>
      <c r="AM437" s="419" t="e">
        <f t="shared" ref="AM437:AM468" si="121">IF(AND(Y437=1, OR(LEN(AL437)=0, LEN(AJ437)=0)),1,0)</f>
        <v>#REF!</v>
      </c>
      <c r="AN437" s="419"/>
      <c r="AO437" s="419"/>
      <c r="AP437" s="419"/>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row>
    <row r="438" spans="1:88" s="227" customFormat="1" ht="41.4" hidden="1">
      <c r="A438" s="221" t="b">
        <f t="shared" si="119"/>
        <v>0</v>
      </c>
      <c r="B438" s="221" t="str">
        <f t="shared" si="117"/>
        <v/>
      </c>
      <c r="C438" s="227" t="str">
        <f>IF(ISNA(LEN(VLOOKUP(H438,B9:B468,1,FALSE)) &gt; 0),"",LEN(VLOOKUP(H438,B9:B468,1,FALSE)) &gt; 0)</f>
        <v/>
      </c>
      <c r="D438" s="227" t="str">
        <f t="shared" si="118"/>
        <v/>
      </c>
      <c r="E438" s="227" t="b">
        <f>IF(ISNA(VLOOKUP(H438,D9:D468,1,FALSE)=H438),FALSE,TRUE)</f>
        <v>0</v>
      </c>
      <c r="F438" s="221">
        <f t="shared" si="120"/>
        <v>0</v>
      </c>
      <c r="G438" s="418"/>
      <c r="H438" s="631" t="s">
        <v>438</v>
      </c>
      <c r="I438" s="618" t="str">
        <f>VLOOKUP(H438,LNG_EBKP!$S$11:$U$733,2)</f>
        <v>Luftqualitätsmessung</v>
      </c>
      <c r="J438" s="617" t="str">
        <f>VLOOKUP(H438,LNG_EBKP!$S$11:$U$733,3)</f>
        <v>Leittechnik und Sensorik der lufttechnischen Anlage zur Messung und Überwachung der Luftqualität sowie zur Regelung der lufttechnischen Anlage</v>
      </c>
      <c r="K438" s="344"/>
      <c r="L438" s="344"/>
      <c r="M438" s="345"/>
      <c r="N438" s="546"/>
      <c r="O438" s="527">
        <v>15</v>
      </c>
      <c r="P438" s="726" t="str">
        <f t="shared" si="116"/>
        <v/>
      </c>
      <c r="Q438" s="708"/>
      <c r="R438" s="461"/>
      <c r="S438" s="462"/>
      <c r="T438" s="463"/>
      <c r="U438" s="743"/>
      <c r="V438" s="419" t="e">
        <f>IF(
OR(LEN(R438)&gt;0, LEN(#REF!)&gt;0, LEN(Q438)&gt;0,LEN(S438)&gt;1),
      IF(OR(LEN(M438)=0, LEN(Q438)=0),1,
          IF(OR(AND(LEN(#REF!)&gt;0, LEN(R438)&gt;0 ),LEN(R438)+LEN(#REF!)=0),0,1)
),
0)</f>
        <v>#REF!</v>
      </c>
      <c r="W438" s="419"/>
      <c r="X438" s="419"/>
      <c r="Y438" s="419" t="e">
        <f>IF(OR(LEN(AF438)&gt;0, LEN(#REF!)&gt;1),1, 0)</f>
        <v>#REF!</v>
      </c>
      <c r="Z438" s="419"/>
      <c r="AA438" s="426" t="str">
        <f t="shared" si="107"/>
        <v>S0</v>
      </c>
      <c r="AB438" s="427" t="str">
        <f t="shared" si="108"/>
        <v>Luftqualitätsmessung</v>
      </c>
      <c r="AC438" s="244" t="str">
        <f t="shared" si="109"/>
        <v/>
      </c>
      <c r="AD438" s="244" t="str">
        <f t="shared" si="110"/>
        <v/>
      </c>
      <c r="AE438" s="143" t="str">
        <f t="shared" si="111"/>
        <v/>
      </c>
      <c r="AF438" s="139" t="str">
        <f t="shared" si="112"/>
        <v/>
      </c>
      <c r="AG438" s="140" t="str">
        <f t="shared" si="113"/>
        <v/>
      </c>
      <c r="AH438" s="140" t="str">
        <f t="shared" si="115"/>
        <v/>
      </c>
      <c r="AI438" s="140" t="str">
        <f t="shared" si="114"/>
        <v/>
      </c>
      <c r="AJ438" s="474"/>
      <c r="AK438" s="756"/>
      <c r="AL438" s="751"/>
      <c r="AM438" s="419" t="e">
        <f t="shared" si="121"/>
        <v>#REF!</v>
      </c>
      <c r="AN438" s="419"/>
      <c r="AO438" s="419"/>
      <c r="AP438" s="419"/>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row>
    <row r="439" spans="1:88" s="227" customFormat="1" ht="27.6" hidden="1">
      <c r="A439" s="221" t="b">
        <f t="shared" si="119"/>
        <v>0</v>
      </c>
      <c r="B439" s="221" t="str">
        <f t="shared" si="117"/>
        <v/>
      </c>
      <c r="C439" s="227" t="str">
        <f>IF(ISNA(LEN(VLOOKUP(H439,B9:B468,1,FALSE)) &gt; 0),"",LEN(VLOOKUP(H439,B9:B468,1,FALSE)) &gt; 0)</f>
        <v/>
      </c>
      <c r="D439" s="227" t="str">
        <f t="shared" si="118"/>
        <v/>
      </c>
      <c r="E439" s="227" t="b">
        <f>IF(ISNA(VLOOKUP(H439,D9:D468,1,FALSE)=H439),FALSE,TRUE)</f>
        <v>0</v>
      </c>
      <c r="F439" s="221">
        <f t="shared" si="120"/>
        <v>0</v>
      </c>
      <c r="G439" s="418"/>
      <c r="H439" s="632" t="s">
        <v>439</v>
      </c>
      <c r="I439" s="616" t="str">
        <f>VLOOKUP(H439,LNG_EBKP!$S$11:$U$733,2)</f>
        <v>Automations-, Leit-, Kommunikationsanlage</v>
      </c>
      <c r="J439" s="617" t="str">
        <f>VLOOKUP(H439,LNG_EBKP!$S$11:$U$733,3)</f>
        <v>Systeme für Automation, Telekommunikation und Management</v>
      </c>
      <c r="K439" s="344"/>
      <c r="L439" s="344"/>
      <c r="M439" s="345"/>
      <c r="N439" s="546"/>
      <c r="O439" s="527">
        <v>15</v>
      </c>
      <c r="P439" s="726" t="str">
        <f t="shared" si="116"/>
        <v/>
      </c>
      <c r="Q439" s="708"/>
      <c r="R439" s="461"/>
      <c r="S439" s="462"/>
      <c r="T439" s="463"/>
      <c r="U439" s="743"/>
      <c r="V439" s="419" t="e">
        <f>IF(
OR(LEN(R439)&gt;0, LEN(#REF!)&gt;0, LEN(Q439)&gt;0,LEN(S439)&gt;1),
      IF(OR(LEN(M439)=0, LEN(Q439)=0),1,
          IF(OR(AND(LEN(#REF!)&gt;0, LEN(R439)&gt;0 ),LEN(R439)+LEN(#REF!)=0),0,1)
),
0)</f>
        <v>#REF!</v>
      </c>
      <c r="W439" s="419"/>
      <c r="X439" s="419"/>
      <c r="Y439" s="419" t="e">
        <f>IF(OR(LEN(AF439)&gt;0, LEN(#REF!)&gt;1),1, 0)</f>
        <v>#REF!</v>
      </c>
      <c r="Z439" s="419"/>
      <c r="AA439" s="426" t="str">
        <f t="shared" si="107"/>
        <v>S0</v>
      </c>
      <c r="AB439" s="427" t="str">
        <f t="shared" si="108"/>
        <v>Automations-, Leit-, Kommunikationsanlage</v>
      </c>
      <c r="AC439" s="244" t="str">
        <f t="shared" si="109"/>
        <v/>
      </c>
      <c r="AD439" s="244" t="str">
        <f t="shared" si="110"/>
        <v/>
      </c>
      <c r="AE439" s="143" t="str">
        <f t="shared" si="111"/>
        <v/>
      </c>
      <c r="AF439" s="139" t="str">
        <f t="shared" si="112"/>
        <v/>
      </c>
      <c r="AG439" s="140" t="str">
        <f t="shared" si="113"/>
        <v/>
      </c>
      <c r="AH439" s="140" t="str">
        <f t="shared" si="115"/>
        <v/>
      </c>
      <c r="AI439" s="140" t="str">
        <f t="shared" si="114"/>
        <v/>
      </c>
      <c r="AJ439" s="474"/>
      <c r="AK439" s="756"/>
      <c r="AL439" s="751"/>
      <c r="AM439" s="419" t="e">
        <f t="shared" si="121"/>
        <v>#REF!</v>
      </c>
      <c r="AN439" s="419"/>
      <c r="AO439" s="419"/>
      <c r="AP439" s="419"/>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row>
    <row r="440" spans="1:88" s="221" customFormat="1" ht="27.6" hidden="1">
      <c r="A440" s="221" t="b">
        <f t="shared" si="119"/>
        <v>0</v>
      </c>
      <c r="B440" s="221" t="str">
        <f t="shared" si="117"/>
        <v/>
      </c>
      <c r="C440" s="221" t="str">
        <f>IF(ISNA(LEN(VLOOKUP(H440,B9:B468,1,FALSE)) &gt; 0),"",LEN(VLOOKUP(H440,B9:B468,1,FALSE)) &gt; 0)</f>
        <v/>
      </c>
      <c r="D440" s="221" t="str">
        <f t="shared" si="118"/>
        <v/>
      </c>
      <c r="E440" s="221" t="b">
        <f>IF(ISNA(VLOOKUP(H440,D9:D468,1,FALSE)=H440),FALSE,TRUE)</f>
        <v>0</v>
      </c>
      <c r="F440" s="221">
        <f t="shared" si="120"/>
        <v>0</v>
      </c>
      <c r="G440" s="418"/>
      <c r="H440" s="631" t="s">
        <v>440</v>
      </c>
      <c r="I440" s="618" t="str">
        <f>VLOOKUP(H440,LNG_EBKP!$S$11:$U$733,2)</f>
        <v>Gebäudeautomation</v>
      </c>
      <c r="J440" s="617" t="str">
        <f>VLOOKUP(H440,LNG_EBKP!$S$11:$U$733,3)</f>
        <v>Managementsysteme zur Regelung und Steuerung des Gebäudekomforts und der Energieeffizienz</v>
      </c>
      <c r="K440" s="344"/>
      <c r="L440" s="344"/>
      <c r="M440" s="345"/>
      <c r="N440" s="546"/>
      <c r="O440" s="525">
        <v>15</v>
      </c>
      <c r="P440" s="727" t="str">
        <f t="shared" si="116"/>
        <v/>
      </c>
      <c r="Q440" s="709"/>
      <c r="R440" s="461"/>
      <c r="S440" s="462"/>
      <c r="T440" s="463"/>
      <c r="U440" s="743"/>
      <c r="V440" s="419" t="e">
        <f>IF(
OR(LEN(R440)&gt;0, LEN(#REF!)&gt;0, LEN(Q440)&gt;0,LEN(S440)&gt;1),
      IF(OR(LEN(M440)=0, LEN(Q440)=0),1,
          IF(OR(AND(LEN(#REF!)&gt;0, LEN(R440)&gt;0 ),LEN(R440)+LEN(#REF!)=0),0,1)
),
0)</f>
        <v>#REF!</v>
      </c>
      <c r="W440" s="419"/>
      <c r="X440" s="419"/>
      <c r="Y440" s="419" t="e">
        <f>IF(OR(LEN(AF440)&gt;0, LEN(#REF!)&gt;1),1, 0)</f>
        <v>#REF!</v>
      </c>
      <c r="Z440" s="419"/>
      <c r="AA440" s="426" t="str">
        <f t="shared" si="107"/>
        <v>S0</v>
      </c>
      <c r="AB440" s="427" t="str">
        <f t="shared" si="108"/>
        <v>Gebäudeautomation</v>
      </c>
      <c r="AC440" s="244" t="str">
        <f t="shared" si="109"/>
        <v/>
      </c>
      <c r="AD440" s="244" t="str">
        <f t="shared" si="110"/>
        <v/>
      </c>
      <c r="AE440" s="143" t="str">
        <f t="shared" si="111"/>
        <v/>
      </c>
      <c r="AF440" s="139" t="str">
        <f t="shared" si="112"/>
        <v/>
      </c>
      <c r="AG440" s="140" t="str">
        <f t="shared" si="113"/>
        <v/>
      </c>
      <c r="AH440" s="140" t="str">
        <f t="shared" si="115"/>
        <v/>
      </c>
      <c r="AI440" s="140" t="str">
        <f t="shared" si="114"/>
        <v/>
      </c>
      <c r="AJ440" s="474"/>
      <c r="AK440" s="756"/>
      <c r="AL440" s="751"/>
      <c r="AM440" s="419" t="e">
        <f t="shared" si="121"/>
        <v>#REF!</v>
      </c>
      <c r="AN440" s="419"/>
      <c r="AO440" s="419"/>
      <c r="AP440" s="419"/>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row>
    <row r="441" spans="1:88" s="227" customFormat="1" ht="41.4" hidden="1">
      <c r="A441" s="221" t="b">
        <f t="shared" si="119"/>
        <v>0</v>
      </c>
      <c r="B441" s="221" t="str">
        <f t="shared" si="117"/>
        <v/>
      </c>
      <c r="C441" s="227" t="str">
        <f>IF(ISNA(LEN(VLOOKUP(H441,B9:B468,1,FALSE)) &gt; 0),"",LEN(VLOOKUP(H441,B9:B468,1,FALSE)) &gt; 0)</f>
        <v/>
      </c>
      <c r="D441" s="227" t="str">
        <f t="shared" si="118"/>
        <v/>
      </c>
      <c r="E441" s="227" t="b">
        <f>IF(ISNA(VLOOKUP(H441,D9:D468,1,FALSE)=H441),FALSE,TRUE)</f>
        <v>0</v>
      </c>
      <c r="F441" s="221">
        <f t="shared" si="120"/>
        <v>0</v>
      </c>
      <c r="G441" s="418"/>
      <c r="H441" s="631" t="s">
        <v>441</v>
      </c>
      <c r="I441" s="618" t="str">
        <f>VLOOKUP(H441,LNG_EBKP!$S$11:$U$733,2)</f>
        <v>Telekommunikationsanlage</v>
      </c>
      <c r="J441" s="617" t="str">
        <f>VLOOKUP(H441,LNG_EBKP!$S$11:$U$733,3)</f>
        <v>Anlagen zur Übertragung, Verarbeitung und Anzeige von Daten, Bildern und Ton, einschliesslich Funk, Radio und Mobilfunk</v>
      </c>
      <c r="K441" s="344"/>
      <c r="L441" s="344"/>
      <c r="M441" s="345"/>
      <c r="N441" s="546"/>
      <c r="O441" s="527">
        <v>15</v>
      </c>
      <c r="P441" s="726" t="str">
        <f t="shared" si="116"/>
        <v/>
      </c>
      <c r="Q441" s="708"/>
      <c r="R441" s="461"/>
      <c r="S441" s="462"/>
      <c r="T441" s="463"/>
      <c r="U441" s="743"/>
      <c r="V441" s="419" t="e">
        <f>IF(
OR(LEN(R441)&gt;0, LEN(#REF!)&gt;0, LEN(Q441)&gt;0,LEN(S441)&gt;1),
      IF(OR(LEN(M441)=0, LEN(Q441)=0),1,
          IF(OR(AND(LEN(#REF!)&gt;0, LEN(R441)&gt;0 ),LEN(R441)+LEN(#REF!)=0),0,1)
),
0)</f>
        <v>#REF!</v>
      </c>
      <c r="W441" s="419"/>
      <c r="X441" s="419"/>
      <c r="Y441" s="419" t="e">
        <f>IF(OR(LEN(AF441)&gt;0, LEN(#REF!)&gt;1),1, 0)</f>
        <v>#REF!</v>
      </c>
      <c r="Z441" s="419"/>
      <c r="AA441" s="426" t="str">
        <f t="shared" si="107"/>
        <v>S0</v>
      </c>
      <c r="AB441" s="427" t="str">
        <f t="shared" si="108"/>
        <v>Telekommunikationsanlage</v>
      </c>
      <c r="AC441" s="244" t="str">
        <f t="shared" si="109"/>
        <v/>
      </c>
      <c r="AD441" s="244" t="str">
        <f t="shared" si="110"/>
        <v/>
      </c>
      <c r="AE441" s="143" t="str">
        <f t="shared" si="111"/>
        <v/>
      </c>
      <c r="AF441" s="139" t="str">
        <f t="shared" si="112"/>
        <v/>
      </c>
      <c r="AG441" s="140" t="str">
        <f t="shared" si="113"/>
        <v/>
      </c>
      <c r="AH441" s="140" t="str">
        <f t="shared" si="115"/>
        <v/>
      </c>
      <c r="AI441" s="140" t="str">
        <f t="shared" si="114"/>
        <v/>
      </c>
      <c r="AJ441" s="474"/>
      <c r="AK441" s="756"/>
      <c r="AL441" s="751"/>
      <c r="AM441" s="419" t="e">
        <f t="shared" si="121"/>
        <v>#REF!</v>
      </c>
      <c r="AN441" s="419"/>
      <c r="AO441" s="419"/>
      <c r="AP441" s="419"/>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row>
    <row r="442" spans="1:88" s="221" customFormat="1" ht="27.6" hidden="1">
      <c r="A442" s="221" t="b">
        <f t="shared" si="119"/>
        <v>0</v>
      </c>
      <c r="B442" s="221" t="str">
        <f t="shared" si="117"/>
        <v/>
      </c>
      <c r="C442" s="221" t="str">
        <f>IF(ISNA(LEN(VLOOKUP(H442,B9:B468,1,FALSE)) &gt; 0),"",LEN(VLOOKUP(H442,B9:B468,1,FALSE)) &gt; 0)</f>
        <v/>
      </c>
      <c r="D442" s="221" t="str">
        <f t="shared" si="118"/>
        <v/>
      </c>
      <c r="E442" s="221" t="b">
        <f>IF(ISNA(VLOOKUP(H442,D9:D468,1,FALSE)=H442),FALSE,TRUE)</f>
        <v>0</v>
      </c>
      <c r="F442" s="221">
        <f t="shared" si="120"/>
        <v>0</v>
      </c>
      <c r="G442" s="418"/>
      <c r="H442" s="631" t="s">
        <v>442</v>
      </c>
      <c r="I442" s="618" t="str">
        <f>VLOOKUP(H442,LNG_EBKP!$S$11:$U$733,2)</f>
        <v>Verkehrs- und Sicherheitsleitsystem</v>
      </c>
      <c r="J442" s="617" t="str">
        <f>VLOOKUP(H442,LNG_EBKP!$S$11:$U$733,3)</f>
        <v>Einrichtungen von Verkehrs- und Sicherheitsleitzentralen</v>
      </c>
      <c r="K442" s="344"/>
      <c r="L442" s="344"/>
      <c r="M442" s="345"/>
      <c r="N442" s="546"/>
      <c r="O442" s="525">
        <v>15</v>
      </c>
      <c r="P442" s="727" t="str">
        <f t="shared" si="116"/>
        <v/>
      </c>
      <c r="Q442" s="709"/>
      <c r="R442" s="461"/>
      <c r="S442" s="462"/>
      <c r="T442" s="463"/>
      <c r="U442" s="743"/>
      <c r="V442" s="419" t="e">
        <f>IF(
OR(LEN(R442)&gt;0, LEN(#REF!)&gt;0, LEN(Q442)&gt;0,LEN(S442)&gt;1),
      IF(OR(LEN(M442)=0, LEN(Q442)=0),1,
          IF(OR(AND(LEN(#REF!)&gt;0, LEN(R442)&gt;0 ),LEN(R442)+LEN(#REF!)=0),0,1)
),
0)</f>
        <v>#REF!</v>
      </c>
      <c r="W442" s="419"/>
      <c r="X442" s="419"/>
      <c r="Y442" s="419" t="e">
        <f>IF(OR(LEN(AF442)&gt;0, LEN(#REF!)&gt;1),1, 0)</f>
        <v>#REF!</v>
      </c>
      <c r="Z442" s="419"/>
      <c r="AA442" s="426" t="str">
        <f t="shared" si="107"/>
        <v>S0</v>
      </c>
      <c r="AB442" s="427" t="str">
        <f t="shared" si="108"/>
        <v>Verkehrs- und Sicherheitsleitsystem</v>
      </c>
      <c r="AC442" s="244" t="str">
        <f t="shared" si="109"/>
        <v/>
      </c>
      <c r="AD442" s="244" t="str">
        <f t="shared" si="110"/>
        <v/>
      </c>
      <c r="AE442" s="143" t="str">
        <f t="shared" si="111"/>
        <v/>
      </c>
      <c r="AF442" s="139" t="str">
        <f t="shared" si="112"/>
        <v/>
      </c>
      <c r="AG442" s="140" t="str">
        <f t="shared" si="113"/>
        <v/>
      </c>
      <c r="AH442" s="140" t="str">
        <f t="shared" si="115"/>
        <v/>
      </c>
      <c r="AI442" s="140" t="str">
        <f t="shared" si="114"/>
        <v/>
      </c>
      <c r="AJ442" s="474"/>
      <c r="AK442" s="756"/>
      <c r="AL442" s="751"/>
      <c r="AM442" s="419" t="e">
        <f t="shared" si="121"/>
        <v>#REF!</v>
      </c>
      <c r="AN442" s="419"/>
      <c r="AO442" s="419"/>
      <c r="AP442" s="419"/>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row>
    <row r="443" spans="1:88" s="227" customFormat="1" ht="27.6" hidden="1">
      <c r="A443" s="221" t="b">
        <f t="shared" si="119"/>
        <v>0</v>
      </c>
      <c r="B443" s="221" t="str">
        <f t="shared" si="117"/>
        <v/>
      </c>
      <c r="C443" s="227" t="str">
        <f>IF(ISNA(LEN(VLOOKUP(H443,B9:B468,1,FALSE)) &gt; 0),"",LEN(VLOOKUP(H443,B9:B468,1,FALSE)) &gt; 0)</f>
        <v/>
      </c>
      <c r="D443" s="227" t="str">
        <f t="shared" si="118"/>
        <v/>
      </c>
      <c r="E443" s="227" t="b">
        <f>IF(ISNA(VLOOKUP(H443,D9:D468,1,FALSE)=H443),FALSE,TRUE)</f>
        <v>0</v>
      </c>
      <c r="F443" s="221">
        <f t="shared" si="120"/>
        <v>0</v>
      </c>
      <c r="G443" s="418"/>
      <c r="H443" s="631" t="s">
        <v>443</v>
      </c>
      <c r="I443" s="618" t="str">
        <f>VLOOKUP(H443,LNG_EBKP!$S$11:$U$733,2)</f>
        <v>Stellwerksystem</v>
      </c>
      <c r="J443" s="617" t="str">
        <f>VLOOKUP(H443,LNG_EBKP!$S$11:$U$733,3)</f>
        <v>Zentrale Anlage zur Steuerung und Überwachung von Stellwerken</v>
      </c>
      <c r="K443" s="344"/>
      <c r="L443" s="344"/>
      <c r="M443" s="345"/>
      <c r="N443" s="546"/>
      <c r="O443" s="527">
        <v>15</v>
      </c>
      <c r="P443" s="726" t="str">
        <f t="shared" si="116"/>
        <v/>
      </c>
      <c r="Q443" s="708"/>
      <c r="R443" s="461"/>
      <c r="S443" s="462"/>
      <c r="T443" s="463"/>
      <c r="U443" s="743"/>
      <c r="V443" s="419" t="e">
        <f>IF(
OR(LEN(R443)&gt;0, LEN(#REF!)&gt;0, LEN(Q443)&gt;0,LEN(S443)&gt;1),
      IF(OR(LEN(M443)=0, LEN(Q443)=0),1,
          IF(OR(AND(LEN(#REF!)&gt;0, LEN(R443)&gt;0 ),LEN(R443)+LEN(#REF!)=0),0,1)
),
0)</f>
        <v>#REF!</v>
      </c>
      <c r="W443" s="419"/>
      <c r="X443" s="419"/>
      <c r="Y443" s="419" t="e">
        <f>IF(OR(LEN(AF443)&gt;0, LEN(#REF!)&gt;1),1, 0)</f>
        <v>#REF!</v>
      </c>
      <c r="Z443" s="419"/>
      <c r="AA443" s="426" t="str">
        <f t="shared" si="107"/>
        <v>S0</v>
      </c>
      <c r="AB443" s="427" t="str">
        <f t="shared" si="108"/>
        <v>Stellwerksystem</v>
      </c>
      <c r="AC443" s="244" t="str">
        <f t="shared" si="109"/>
        <v/>
      </c>
      <c r="AD443" s="244" t="str">
        <f t="shared" si="110"/>
        <v/>
      </c>
      <c r="AE443" s="143" t="str">
        <f t="shared" si="111"/>
        <v/>
      </c>
      <c r="AF443" s="139" t="str">
        <f t="shared" si="112"/>
        <v/>
      </c>
      <c r="AG443" s="140" t="str">
        <f t="shared" si="113"/>
        <v/>
      </c>
      <c r="AH443" s="140" t="str">
        <f t="shared" si="115"/>
        <v/>
      </c>
      <c r="AI443" s="140" t="str">
        <f t="shared" si="114"/>
        <v/>
      </c>
      <c r="AJ443" s="474"/>
      <c r="AK443" s="756"/>
      <c r="AL443" s="751"/>
      <c r="AM443" s="419" t="e">
        <f t="shared" si="121"/>
        <v>#REF!</v>
      </c>
      <c r="AN443" s="419"/>
      <c r="AO443" s="419"/>
      <c r="AP443" s="419"/>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row>
    <row r="444" spans="1:88" s="227" customFormat="1" ht="27.6" hidden="1">
      <c r="A444" s="221" t="b">
        <f t="shared" si="119"/>
        <v>0</v>
      </c>
      <c r="B444" s="221" t="str">
        <f t="shared" si="117"/>
        <v/>
      </c>
      <c r="C444" s="227" t="str">
        <f>IF(ISNA(LEN(VLOOKUP(H444,B9:B468,1,FALSE)) &gt; 0),"",LEN(VLOOKUP(H444,B9:B468,1,FALSE)) &gt; 0)</f>
        <v/>
      </c>
      <c r="D444" s="227" t="str">
        <f t="shared" si="118"/>
        <v/>
      </c>
      <c r="E444" s="227" t="b">
        <f>IF(ISNA(VLOOKUP(H444,D9:D468,1,FALSE)=H444),FALSE,TRUE)</f>
        <v>0</v>
      </c>
      <c r="F444" s="221">
        <f t="shared" si="120"/>
        <v>0</v>
      </c>
      <c r="G444" s="418"/>
      <c r="H444" s="632" t="s">
        <v>444</v>
      </c>
      <c r="I444" s="616" t="str">
        <f>VLOOKUP(H444,LNG_EBKP!$S$11:$U$733,2)</f>
        <v>Sicherheitsanlage</v>
      </c>
      <c r="J444" s="617" t="str">
        <f>VLOOKUP(H444,LNG_EBKP!$S$11:$U$733,3)</f>
        <v>Anlagen zur Überwachung und zum Schutz von Eigentum und Personen (Security)</v>
      </c>
      <c r="K444" s="344"/>
      <c r="L444" s="344"/>
      <c r="M444" s="345"/>
      <c r="N444" s="546"/>
      <c r="O444" s="527">
        <v>15</v>
      </c>
      <c r="P444" s="726" t="str">
        <f t="shared" si="116"/>
        <v/>
      </c>
      <c r="Q444" s="708"/>
      <c r="R444" s="461"/>
      <c r="S444" s="462"/>
      <c r="T444" s="463"/>
      <c r="U444" s="743"/>
      <c r="V444" s="419" t="e">
        <f>IF(
OR(LEN(R444)&gt;0, LEN(#REF!)&gt;0, LEN(Q444)&gt;0,LEN(S444)&gt;1),
      IF(OR(LEN(M444)=0, LEN(Q444)=0),1,
          IF(OR(AND(LEN(#REF!)&gt;0, LEN(R444)&gt;0 ),LEN(R444)+LEN(#REF!)=0),0,1)
),
0)</f>
        <v>#REF!</v>
      </c>
      <c r="W444" s="419"/>
      <c r="X444" s="419"/>
      <c r="Y444" s="419" t="e">
        <f>IF(OR(LEN(AF444)&gt;0, LEN(#REF!)&gt;1),1, 0)</f>
        <v>#REF!</v>
      </c>
      <c r="Z444" s="419"/>
      <c r="AA444" s="426" t="str">
        <f t="shared" si="107"/>
        <v>S0</v>
      </c>
      <c r="AB444" s="427" t="str">
        <f t="shared" si="108"/>
        <v>Sicherheitsanlage</v>
      </c>
      <c r="AC444" s="244" t="str">
        <f t="shared" si="109"/>
        <v/>
      </c>
      <c r="AD444" s="244" t="str">
        <f t="shared" si="110"/>
        <v/>
      </c>
      <c r="AE444" s="143" t="str">
        <f t="shared" si="111"/>
        <v/>
      </c>
      <c r="AF444" s="139" t="str">
        <f t="shared" si="112"/>
        <v/>
      </c>
      <c r="AG444" s="140" t="str">
        <f t="shared" si="113"/>
        <v/>
      </c>
      <c r="AH444" s="140" t="str">
        <f t="shared" si="115"/>
        <v/>
      </c>
      <c r="AI444" s="140" t="str">
        <f t="shared" si="114"/>
        <v/>
      </c>
      <c r="AJ444" s="474"/>
      <c r="AK444" s="756"/>
      <c r="AL444" s="751"/>
      <c r="AM444" s="419" t="e">
        <f t="shared" si="121"/>
        <v>#REF!</v>
      </c>
      <c r="AN444" s="419"/>
      <c r="AO444" s="419"/>
      <c r="AP444" s="419"/>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row>
    <row r="445" spans="1:88" s="221" customFormat="1" ht="41.4" hidden="1">
      <c r="A445" s="221" t="b">
        <f t="shared" si="119"/>
        <v>0</v>
      </c>
      <c r="B445" s="221" t="str">
        <f t="shared" si="117"/>
        <v/>
      </c>
      <c r="C445" s="221" t="str">
        <f>IF(ISNA(LEN(VLOOKUP(H445,B9:B468,1,FALSE)) &gt; 0),"",LEN(VLOOKUP(H445,B9:B468,1,FALSE)) &gt; 0)</f>
        <v/>
      </c>
      <c r="D445" s="221" t="str">
        <f t="shared" si="118"/>
        <v/>
      </c>
      <c r="E445" s="221" t="b">
        <f>IF(ISNA(VLOOKUP(H445,D9:D468,1,FALSE)=H445),FALSE,TRUE)</f>
        <v>0</v>
      </c>
      <c r="F445" s="221">
        <f t="shared" si="120"/>
        <v>0</v>
      </c>
      <c r="G445" s="418"/>
      <c r="H445" s="631" t="s">
        <v>445</v>
      </c>
      <c r="I445" s="618" t="str">
        <f>VLOOKUP(H445,LNG_EBKP!$S$11:$U$733,2)</f>
        <v>Einbruch-, Überfallmeldeanlage</v>
      </c>
      <c r="J445" s="617" t="str">
        <f>VLOOKUP(H445,LNG_EBKP!$S$11:$U$733,3)</f>
        <v>Anlagen und Apparate für Einbruch- und Überfallmeldung sowie zum Schutz von Personen und Eigentum</v>
      </c>
      <c r="K445" s="344"/>
      <c r="L445" s="344"/>
      <c r="M445" s="345"/>
      <c r="N445" s="546"/>
      <c r="O445" s="526">
        <v>15</v>
      </c>
      <c r="P445" s="727" t="str">
        <f t="shared" si="116"/>
        <v/>
      </c>
      <c r="Q445" s="709"/>
      <c r="R445" s="461"/>
      <c r="S445" s="462"/>
      <c r="T445" s="463"/>
      <c r="U445" s="743"/>
      <c r="V445" s="419" t="e">
        <f>IF(
OR(LEN(R445)&gt;0, LEN(#REF!)&gt;0, LEN(Q445)&gt;0,LEN(S445)&gt;1),
      IF(OR(LEN(M445)=0, LEN(Q445)=0),1,
          IF(OR(AND(LEN(#REF!)&gt;0, LEN(R445)&gt;0 ),LEN(R445)+LEN(#REF!)=0),0,1)
),
0)</f>
        <v>#REF!</v>
      </c>
      <c r="W445" s="419"/>
      <c r="X445" s="419"/>
      <c r="Y445" s="419" t="e">
        <f>IF(OR(LEN(AF445)&gt;0, LEN(#REF!)&gt;1),1, 0)</f>
        <v>#REF!</v>
      </c>
      <c r="Z445" s="419"/>
      <c r="AA445" s="426" t="str">
        <f t="shared" si="107"/>
        <v>S0</v>
      </c>
      <c r="AB445" s="427" t="str">
        <f t="shared" si="108"/>
        <v>Einbruch-, Überfallmeldeanlage</v>
      </c>
      <c r="AC445" s="244" t="str">
        <f t="shared" si="109"/>
        <v/>
      </c>
      <c r="AD445" s="244" t="str">
        <f t="shared" si="110"/>
        <v/>
      </c>
      <c r="AE445" s="143" t="str">
        <f t="shared" si="111"/>
        <v/>
      </c>
      <c r="AF445" s="139" t="str">
        <f t="shared" si="112"/>
        <v/>
      </c>
      <c r="AG445" s="140" t="str">
        <f t="shared" si="113"/>
        <v/>
      </c>
      <c r="AH445" s="140" t="str">
        <f t="shared" si="115"/>
        <v/>
      </c>
      <c r="AI445" s="140" t="str">
        <f t="shared" si="114"/>
        <v/>
      </c>
      <c r="AJ445" s="474"/>
      <c r="AK445" s="756"/>
      <c r="AL445" s="751"/>
      <c r="AM445" s="419" t="e">
        <f t="shared" si="121"/>
        <v>#REF!</v>
      </c>
      <c r="AN445" s="419"/>
      <c r="AO445" s="419"/>
      <c r="AP445" s="419"/>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row>
    <row r="446" spans="1:88" s="221" customFormat="1" ht="27.6" hidden="1">
      <c r="A446" s="221" t="b">
        <f t="shared" si="119"/>
        <v>0</v>
      </c>
      <c r="B446" s="221" t="str">
        <f t="shared" si="117"/>
        <v/>
      </c>
      <c r="C446" s="221" t="str">
        <f>IF(ISNA(LEN(VLOOKUP(H446,B9:B468,1,FALSE)) &gt; 0),"",LEN(VLOOKUP(H446,B9:B468,1,FALSE)) &gt; 0)</f>
        <v/>
      </c>
      <c r="D446" s="221" t="str">
        <f t="shared" si="118"/>
        <v/>
      </c>
      <c r="E446" s="221" t="b">
        <f>IF(ISNA(VLOOKUP(H446,D9:D468,1,FALSE)=H446),FALSE,TRUE)</f>
        <v>0</v>
      </c>
      <c r="F446" s="221">
        <f t="shared" si="120"/>
        <v>0</v>
      </c>
      <c r="G446" s="418"/>
      <c r="H446" s="631" t="s">
        <v>446</v>
      </c>
      <c r="I446" s="618" t="str">
        <f>VLOOKUP(H446,LNG_EBKP!$S$11:$U$733,2)</f>
        <v>Zutrittskontrollanlage</v>
      </c>
      <c r="J446" s="617" t="str">
        <f>VLOOKUP(H446,LNG_EBKP!$S$11:$U$733,3)</f>
        <v>Anlagen und Apparate zur Überwachung und zur Verhinderung von unbefugtem Zutritt</v>
      </c>
      <c r="K446" s="344"/>
      <c r="L446" s="344"/>
      <c r="M446" s="345"/>
      <c r="N446" s="546"/>
      <c r="O446" s="526">
        <v>15</v>
      </c>
      <c r="P446" s="727" t="str">
        <f t="shared" si="116"/>
        <v/>
      </c>
      <c r="Q446" s="709"/>
      <c r="R446" s="461"/>
      <c r="S446" s="462"/>
      <c r="T446" s="463"/>
      <c r="U446" s="743"/>
      <c r="V446" s="419" t="e">
        <f>IF(
OR(LEN(R446)&gt;0, LEN(#REF!)&gt;0, LEN(Q446)&gt;0,LEN(S446)&gt;1),
      IF(OR(LEN(M446)=0, LEN(Q446)=0),1,
          IF(OR(AND(LEN(#REF!)&gt;0, LEN(R446)&gt;0 ),LEN(R446)+LEN(#REF!)=0),0,1)
),
0)</f>
        <v>#REF!</v>
      </c>
      <c r="W446" s="419"/>
      <c r="X446" s="419"/>
      <c r="Y446" s="419" t="e">
        <f>IF(OR(LEN(AF446)&gt;0, LEN(#REF!)&gt;1),1, 0)</f>
        <v>#REF!</v>
      </c>
      <c r="Z446" s="419"/>
      <c r="AA446" s="426" t="str">
        <f t="shared" ref="AA446:AA468" si="122">LEFT(H446,2)</f>
        <v>S0</v>
      </c>
      <c r="AB446" s="427" t="str">
        <f t="shared" ref="AB446:AB468" si="123">IF(ISBLANK(AA446),"",IF(ISBLANK(I446), "", I446))</f>
        <v>Zutrittskontrollanlage</v>
      </c>
      <c r="AC446" s="244" t="str">
        <f t="shared" si="109"/>
        <v/>
      </c>
      <c r="AD446" s="244" t="str">
        <f t="shared" si="110"/>
        <v/>
      </c>
      <c r="AE446" s="143" t="str">
        <f t="shared" si="111"/>
        <v/>
      </c>
      <c r="AF446" s="139" t="str">
        <f t="shared" si="112"/>
        <v/>
      </c>
      <c r="AG446" s="140" t="str">
        <f t="shared" si="113"/>
        <v/>
      </c>
      <c r="AH446" s="140" t="str">
        <f t="shared" si="115"/>
        <v/>
      </c>
      <c r="AI446" s="140" t="str">
        <f t="shared" si="114"/>
        <v/>
      </c>
      <c r="AJ446" s="474"/>
      <c r="AK446" s="756"/>
      <c r="AL446" s="751"/>
      <c r="AM446" s="419" t="e">
        <f t="shared" si="121"/>
        <v>#REF!</v>
      </c>
      <c r="AN446" s="419"/>
      <c r="AO446" s="419"/>
      <c r="AP446" s="419"/>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row>
    <row r="447" spans="1:88" s="221" customFormat="1" ht="27.6" hidden="1">
      <c r="A447" s="221" t="b">
        <f t="shared" si="119"/>
        <v>0</v>
      </c>
      <c r="B447" s="221" t="str">
        <f t="shared" si="117"/>
        <v/>
      </c>
      <c r="C447" s="221" t="str">
        <f>IF(ISNA(LEN(VLOOKUP(H447,B9:B468,1,FALSE)) &gt; 0),"",LEN(VLOOKUP(H447,B9:B468,1,FALSE)) &gt; 0)</f>
        <v/>
      </c>
      <c r="D447" s="221" t="str">
        <f t="shared" si="118"/>
        <v/>
      </c>
      <c r="E447" s="221" t="b">
        <f>IF(ISNA(VLOOKUP(H447,D9:D468,1,FALSE)=H447),FALSE,TRUE)</f>
        <v>0</v>
      </c>
      <c r="F447" s="221">
        <f t="shared" si="120"/>
        <v>0</v>
      </c>
      <c r="G447" s="418"/>
      <c r="H447" s="631" t="s">
        <v>447</v>
      </c>
      <c r="I447" s="618" t="str">
        <f>VLOOKUP(H447,LNG_EBKP!$S$11:$U$733,2)</f>
        <v>Videoüberwachungsanlage</v>
      </c>
      <c r="J447" s="617" t="str">
        <f>VLOOKUP(H447,LNG_EBKP!$S$11:$U$733,3)</f>
        <v>Videoanlagen und Apparate zur Überwachung von Personen und Eigentum</v>
      </c>
      <c r="K447" s="344"/>
      <c r="L447" s="344"/>
      <c r="M447" s="345"/>
      <c r="N447" s="546"/>
      <c r="O447" s="525">
        <v>15</v>
      </c>
      <c r="P447" s="727" t="str">
        <f t="shared" si="116"/>
        <v/>
      </c>
      <c r="Q447" s="709"/>
      <c r="R447" s="461"/>
      <c r="S447" s="462"/>
      <c r="T447" s="463"/>
      <c r="U447" s="743"/>
      <c r="V447" s="419" t="e">
        <f>IF(
OR(LEN(R447)&gt;0, LEN(#REF!)&gt;0, LEN(Q447)&gt;0,LEN(S447)&gt;1),
      IF(OR(LEN(M447)=0, LEN(Q447)=0),1,
          IF(OR(AND(LEN(#REF!)&gt;0, LEN(R447)&gt;0 ),LEN(R447)+LEN(#REF!)=0),0,1)
),
0)</f>
        <v>#REF!</v>
      </c>
      <c r="W447" s="419"/>
      <c r="X447" s="419"/>
      <c r="Y447" s="419" t="e">
        <f>IF(OR(LEN(AF447)&gt;0, LEN(#REF!)&gt;1),1, 0)</f>
        <v>#REF!</v>
      </c>
      <c r="Z447" s="419"/>
      <c r="AA447" s="426" t="str">
        <f t="shared" si="122"/>
        <v>S0</v>
      </c>
      <c r="AB447" s="427" t="str">
        <f t="shared" si="123"/>
        <v>Videoüberwachungsanlage</v>
      </c>
      <c r="AC447" s="244" t="str">
        <f t="shared" si="109"/>
        <v/>
      </c>
      <c r="AD447" s="244" t="str">
        <f t="shared" si="110"/>
        <v/>
      </c>
      <c r="AE447" s="143" t="str">
        <f t="shared" si="111"/>
        <v/>
      </c>
      <c r="AF447" s="139" t="str">
        <f t="shared" si="112"/>
        <v/>
      </c>
      <c r="AG447" s="140" t="str">
        <f t="shared" si="113"/>
        <v/>
      </c>
      <c r="AH447" s="140" t="str">
        <f t="shared" si="115"/>
        <v/>
      </c>
      <c r="AI447" s="140" t="str">
        <f t="shared" si="114"/>
        <v/>
      </c>
      <c r="AJ447" s="474"/>
      <c r="AK447" s="756"/>
      <c r="AL447" s="751"/>
      <c r="AM447" s="419" t="e">
        <f t="shared" si="121"/>
        <v>#REF!</v>
      </c>
      <c r="AN447" s="419"/>
      <c r="AO447" s="419"/>
      <c r="AP447" s="419"/>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row>
    <row r="448" spans="1:88" s="221" customFormat="1" ht="55.2" hidden="1">
      <c r="A448" s="221" t="b">
        <f t="shared" si="119"/>
        <v>0</v>
      </c>
      <c r="B448" s="221" t="str">
        <f t="shared" si="117"/>
        <v/>
      </c>
      <c r="C448" s="221" t="str">
        <f>IF(ISNA(LEN(VLOOKUP(H448,B9:B468,1,FALSE)) &gt; 0),"",LEN(VLOOKUP(H448,B9:B468,1,FALSE)) &gt; 0)</f>
        <v/>
      </c>
      <c r="D448" s="221" t="str">
        <f t="shared" si="118"/>
        <v/>
      </c>
      <c r="E448" s="221" t="b">
        <f>IF(ISNA(VLOOKUP(H448,D9:D468,1,FALSE)=H448),FALSE,TRUE)</f>
        <v>0</v>
      </c>
      <c r="F448" s="221">
        <f t="shared" si="120"/>
        <v>0</v>
      </c>
      <c r="G448" s="418"/>
      <c r="H448" s="631" t="s">
        <v>448</v>
      </c>
      <c r="I448" s="618" t="str">
        <f>VLOOKUP(H448,LNG_EBKP!$S$11:$U$733,2)</f>
        <v>Verkehrsüberwachung</v>
      </c>
      <c r="J448" s="617" t="str">
        <f>VLOOKUP(H448,LNG_EBKP!$S$11:$U$733,3)</f>
        <v>Anlagen zur Überwachung von Verkehrsanlagen wie Verkehrs-TV, Verkehrserfassung sowie Überwachungs- und Meldeanlagen für Unfall und Stau</v>
      </c>
      <c r="K448" s="344"/>
      <c r="L448" s="344"/>
      <c r="M448" s="345"/>
      <c r="N448" s="546"/>
      <c r="O448" s="525">
        <v>15</v>
      </c>
      <c r="P448" s="727" t="str">
        <f t="shared" si="116"/>
        <v/>
      </c>
      <c r="Q448" s="709"/>
      <c r="R448" s="461"/>
      <c r="S448" s="462"/>
      <c r="T448" s="463"/>
      <c r="U448" s="743"/>
      <c r="V448" s="419" t="e">
        <f>IF(
OR(LEN(R448)&gt;0, LEN(#REF!)&gt;0, LEN(Q448)&gt;0,LEN(S448)&gt;1),
      IF(OR(LEN(M448)=0, LEN(Q448)=0),1,
          IF(OR(AND(LEN(#REF!)&gt;0, LEN(R448)&gt;0 ),LEN(R448)+LEN(#REF!)=0),0,1)
),
0)</f>
        <v>#REF!</v>
      </c>
      <c r="W448" s="419"/>
      <c r="X448" s="419"/>
      <c r="Y448" s="419" t="e">
        <f>IF(OR(LEN(AF448)&gt;0, LEN(#REF!)&gt;1),1, 0)</f>
        <v>#REF!</v>
      </c>
      <c r="Z448" s="419"/>
      <c r="AA448" s="426" t="str">
        <f t="shared" si="122"/>
        <v>S0</v>
      </c>
      <c r="AB448" s="427" t="str">
        <f t="shared" si="123"/>
        <v>Verkehrsüberwachung</v>
      </c>
      <c r="AC448" s="244" t="str">
        <f t="shared" si="109"/>
        <v/>
      </c>
      <c r="AD448" s="244" t="str">
        <f t="shared" si="110"/>
        <v/>
      </c>
      <c r="AE448" s="143" t="str">
        <f t="shared" si="111"/>
        <v/>
      </c>
      <c r="AF448" s="139" t="str">
        <f t="shared" si="112"/>
        <v/>
      </c>
      <c r="AG448" s="140" t="str">
        <f t="shared" si="113"/>
        <v/>
      </c>
      <c r="AH448" s="140" t="str">
        <f t="shared" si="115"/>
        <v/>
      </c>
      <c r="AI448" s="140" t="str">
        <f t="shared" si="114"/>
        <v/>
      </c>
      <c r="AJ448" s="474"/>
      <c r="AK448" s="756"/>
      <c r="AL448" s="751"/>
      <c r="AM448" s="419" t="e">
        <f t="shared" si="121"/>
        <v>#REF!</v>
      </c>
      <c r="AN448" s="419"/>
      <c r="AO448" s="419"/>
      <c r="AP448" s="419"/>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row>
    <row r="449" spans="1:88" s="221" customFormat="1" ht="41.4" hidden="1">
      <c r="A449" s="221" t="b">
        <f t="shared" si="119"/>
        <v>0</v>
      </c>
      <c r="B449" s="221" t="str">
        <f t="shared" si="117"/>
        <v/>
      </c>
      <c r="C449" s="221" t="str">
        <f>IF(ISNA(LEN(VLOOKUP(H449,B9:B468,1,FALSE)) &gt; 0),"",LEN(VLOOKUP(H449,B9:B468,1,FALSE)) &gt; 0)</f>
        <v/>
      </c>
      <c r="D449" s="221" t="str">
        <f t="shared" si="118"/>
        <v/>
      </c>
      <c r="E449" s="221" t="b">
        <f>IF(ISNA(VLOOKUP(H449,D9:D468,1,FALSE)=H449),FALSE,TRUE)</f>
        <v>0</v>
      </c>
      <c r="F449" s="221">
        <f t="shared" si="120"/>
        <v>0</v>
      </c>
      <c r="G449" s="418"/>
      <c r="H449" s="631" t="s">
        <v>449</v>
      </c>
      <c r="I449" s="618" t="str">
        <f>VLOOKUP(H449,LNG_EBKP!$S$11:$U$733,2)</f>
        <v>Gefahrenüberwachung</v>
      </c>
      <c r="J449" s="617" t="str">
        <f>VLOOKUP(H449,LNG_EBKP!$S$11:$U$733,3)</f>
        <v>Anlagen zur Überwachung von Naturgefahren wie Glatteis und Nebel sowie Gefahrenwarnungen bei Steinschlag, Lawinen und dgl.</v>
      </c>
      <c r="K449" s="344"/>
      <c r="L449" s="344"/>
      <c r="M449" s="345"/>
      <c r="N449" s="546"/>
      <c r="O449" s="525">
        <v>15</v>
      </c>
      <c r="P449" s="727" t="str">
        <f t="shared" si="116"/>
        <v/>
      </c>
      <c r="Q449" s="709"/>
      <c r="R449" s="461"/>
      <c r="S449" s="462"/>
      <c r="T449" s="463"/>
      <c r="U449" s="743"/>
      <c r="V449" s="419" t="e">
        <f>IF(
OR(LEN(R449)&gt;0, LEN(#REF!)&gt;0, LEN(Q449)&gt;0,LEN(S449)&gt;1),
      IF(OR(LEN(M449)=0, LEN(Q449)=0),1,
          IF(OR(AND(LEN(#REF!)&gt;0, LEN(R449)&gt;0 ),LEN(R449)+LEN(#REF!)=0),0,1)
),
0)</f>
        <v>#REF!</v>
      </c>
      <c r="W449" s="419"/>
      <c r="X449" s="419"/>
      <c r="Y449" s="419" t="e">
        <f>IF(OR(LEN(AF449)&gt;0, LEN(#REF!)&gt;1),1, 0)</f>
        <v>#REF!</v>
      </c>
      <c r="Z449" s="419"/>
      <c r="AA449" s="426" t="str">
        <f t="shared" si="122"/>
        <v>S0</v>
      </c>
      <c r="AB449" s="427" t="str">
        <f t="shared" si="123"/>
        <v>Gefahrenüberwachung</v>
      </c>
      <c r="AC449" s="244" t="str">
        <f t="shared" si="109"/>
        <v/>
      </c>
      <c r="AD449" s="244" t="str">
        <f t="shared" si="110"/>
        <v/>
      </c>
      <c r="AE449" s="143" t="str">
        <f t="shared" si="111"/>
        <v/>
      </c>
      <c r="AF449" s="139" t="str">
        <f t="shared" si="112"/>
        <v/>
      </c>
      <c r="AG449" s="140" t="str">
        <f t="shared" si="113"/>
        <v/>
      </c>
      <c r="AH449" s="140" t="str">
        <f t="shared" si="115"/>
        <v/>
      </c>
      <c r="AI449" s="140" t="str">
        <f t="shared" si="114"/>
        <v/>
      </c>
      <c r="AJ449" s="474"/>
      <c r="AK449" s="756"/>
      <c r="AL449" s="751"/>
      <c r="AM449" s="419" t="e">
        <f t="shared" si="121"/>
        <v>#REF!</v>
      </c>
      <c r="AN449" s="419"/>
      <c r="AO449" s="419"/>
      <c r="AP449" s="419"/>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row>
    <row r="450" spans="1:88" s="221" customFormat="1" ht="27.6" hidden="1">
      <c r="A450" s="221" t="b">
        <f t="shared" si="119"/>
        <v>0</v>
      </c>
      <c r="B450" s="221" t="str">
        <f t="shared" si="117"/>
        <v/>
      </c>
      <c r="C450" s="221" t="str">
        <f>IF(ISNA(LEN(VLOOKUP(H450,B9:B468,1,FALSE)) &gt; 0),"",LEN(VLOOKUP(H450,B9:B468,1,FALSE)) &gt; 0)</f>
        <v/>
      </c>
      <c r="D450" s="221" t="str">
        <f t="shared" si="118"/>
        <v/>
      </c>
      <c r="E450" s="221" t="b">
        <f>IF(ISNA(VLOOKUP(H450,D9:D468,1,FALSE)=H450),FALSE,TRUE)</f>
        <v>0</v>
      </c>
      <c r="F450" s="221">
        <f t="shared" si="120"/>
        <v>0</v>
      </c>
      <c r="G450" s="418"/>
      <c r="H450" s="631" t="s">
        <v>450</v>
      </c>
      <c r="I450" s="618" t="str">
        <f>VLOOKUP(H450,LNG_EBKP!$S$11:$U$733,2)</f>
        <v>Perimeterschutz</v>
      </c>
      <c r="J450" s="617" t="str">
        <f>VLOOKUP(H450,LNG_EBKP!$S$11:$U$733,3)</f>
        <v>Anlagen zur Überwachung und zur Verhinderung von unbefugtem Zutritt</v>
      </c>
      <c r="K450" s="344"/>
      <c r="L450" s="344"/>
      <c r="M450" s="345"/>
      <c r="N450" s="546"/>
      <c r="O450" s="526">
        <v>15</v>
      </c>
      <c r="P450" s="727" t="str">
        <f t="shared" si="116"/>
        <v/>
      </c>
      <c r="Q450" s="709"/>
      <c r="R450" s="461"/>
      <c r="S450" s="462"/>
      <c r="T450" s="463"/>
      <c r="U450" s="743"/>
      <c r="V450" s="419" t="e">
        <f>IF(
OR(LEN(R450)&gt;0, LEN(#REF!)&gt;0, LEN(Q450)&gt;0,LEN(S450)&gt;1),
      IF(OR(LEN(M450)=0, LEN(Q450)=0),1,
          IF(OR(AND(LEN(#REF!)&gt;0, LEN(R450)&gt;0 ),LEN(R450)+LEN(#REF!)=0),0,1)
),
0)</f>
        <v>#REF!</v>
      </c>
      <c r="W450" s="419"/>
      <c r="X450" s="419"/>
      <c r="Y450" s="419" t="e">
        <f>IF(OR(LEN(AF450)&gt;0, LEN(#REF!)&gt;1),1, 0)</f>
        <v>#REF!</v>
      </c>
      <c r="Z450" s="419"/>
      <c r="AA450" s="426" t="str">
        <f t="shared" si="122"/>
        <v>S0</v>
      </c>
      <c r="AB450" s="427" t="str">
        <f t="shared" si="123"/>
        <v>Perimeterschutz</v>
      </c>
      <c r="AC450" s="244" t="str">
        <f t="shared" si="109"/>
        <v/>
      </c>
      <c r="AD450" s="244" t="str">
        <f t="shared" si="110"/>
        <v/>
      </c>
      <c r="AE450" s="143" t="str">
        <f t="shared" si="111"/>
        <v/>
      </c>
      <c r="AF450" s="139" t="str">
        <f t="shared" si="112"/>
        <v/>
      </c>
      <c r="AG450" s="140" t="str">
        <f t="shared" si="113"/>
        <v/>
      </c>
      <c r="AH450" s="140" t="str">
        <f t="shared" si="115"/>
        <v/>
      </c>
      <c r="AI450" s="140" t="str">
        <f t="shared" si="114"/>
        <v/>
      </c>
      <c r="AJ450" s="474"/>
      <c r="AK450" s="756"/>
      <c r="AL450" s="751"/>
      <c r="AM450" s="419" t="e">
        <f t="shared" si="121"/>
        <v>#REF!</v>
      </c>
      <c r="AN450" s="419"/>
      <c r="AO450" s="419"/>
      <c r="AP450" s="419"/>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row>
    <row r="451" spans="1:88" s="221" customFormat="1" ht="27.6" hidden="1">
      <c r="A451" s="221" t="b">
        <f t="shared" si="119"/>
        <v>0</v>
      </c>
      <c r="B451" s="221" t="str">
        <f t="shared" si="117"/>
        <v/>
      </c>
      <c r="C451" s="221" t="str">
        <f>IF(ISNA(LEN(VLOOKUP(H451,B9:B468,1,FALSE)) &gt; 0),"",LEN(VLOOKUP(H451,B9:B468,1,FALSE)) &gt; 0)</f>
        <v/>
      </c>
      <c r="D451" s="221" t="str">
        <f t="shared" si="118"/>
        <v/>
      </c>
      <c r="E451" s="221" t="b">
        <f>IF(ISNA(VLOOKUP(H451,D9:D468,1,FALSE)=H451),FALSE,TRUE)</f>
        <v>0</v>
      </c>
      <c r="F451" s="221">
        <f t="shared" si="120"/>
        <v>0</v>
      </c>
      <c r="G451" s="418"/>
      <c r="H451" s="632" t="s">
        <v>451</v>
      </c>
      <c r="I451" s="616" t="str">
        <f>VLOOKUP(H451,LNG_EBKP!$S$11:$U$733,2)</f>
        <v>Brandschutz</v>
      </c>
      <c r="J451" s="617" t="str">
        <f>VLOOKUP(H451,LNG_EBKP!$S$11:$U$733,3)</f>
        <v>Melde-, Lösch und Abzugsanlagen zum Schutz von Bauwerken und Personen (Safety)</v>
      </c>
      <c r="K451" s="344"/>
      <c r="L451" s="344"/>
      <c r="M451" s="345"/>
      <c r="N451" s="546"/>
      <c r="O451" s="525">
        <v>15</v>
      </c>
      <c r="P451" s="727" t="str">
        <f t="shared" si="116"/>
        <v/>
      </c>
      <c r="Q451" s="709"/>
      <c r="R451" s="461"/>
      <c r="S451" s="462"/>
      <c r="T451" s="463"/>
      <c r="U451" s="743"/>
      <c r="V451" s="419" t="e">
        <f>IF(
OR(LEN(R451)&gt;0, LEN(#REF!)&gt;0, LEN(Q451)&gt;0,LEN(S451)&gt;1),
      IF(OR(LEN(M451)=0, LEN(Q451)=0),1,
          IF(OR(AND(LEN(#REF!)&gt;0, LEN(R451)&gt;0 ),LEN(R451)+LEN(#REF!)=0),0,1)
),
0)</f>
        <v>#REF!</v>
      </c>
      <c r="W451" s="419"/>
      <c r="X451" s="419"/>
      <c r="Y451" s="419" t="e">
        <f>IF(OR(LEN(AF451)&gt;0, LEN(#REF!)&gt;1),1, 0)</f>
        <v>#REF!</v>
      </c>
      <c r="Z451" s="419"/>
      <c r="AA451" s="426" t="str">
        <f t="shared" si="122"/>
        <v>S0</v>
      </c>
      <c r="AB451" s="427" t="str">
        <f t="shared" si="123"/>
        <v>Brandschutz</v>
      </c>
      <c r="AC451" s="244" t="str">
        <f t="shared" si="109"/>
        <v/>
      </c>
      <c r="AD451" s="244" t="str">
        <f t="shared" si="110"/>
        <v/>
      </c>
      <c r="AE451" s="143" t="str">
        <f t="shared" si="111"/>
        <v/>
      </c>
      <c r="AF451" s="139" t="str">
        <f t="shared" si="112"/>
        <v/>
      </c>
      <c r="AG451" s="140" t="str">
        <f t="shared" si="113"/>
        <v/>
      </c>
      <c r="AH451" s="140" t="str">
        <f t="shared" si="115"/>
        <v/>
      </c>
      <c r="AI451" s="140" t="str">
        <f t="shared" si="114"/>
        <v/>
      </c>
      <c r="AJ451" s="474"/>
      <c r="AK451" s="756"/>
      <c r="AL451" s="751"/>
      <c r="AM451" s="419" t="e">
        <f t="shared" si="121"/>
        <v>#REF!</v>
      </c>
      <c r="AN451" s="419"/>
      <c r="AO451" s="419"/>
      <c r="AP451" s="419"/>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row>
    <row r="452" spans="1:88" s="227" customFormat="1" ht="55.2" hidden="1">
      <c r="A452" s="221" t="b">
        <f t="shared" si="119"/>
        <v>0</v>
      </c>
      <c r="B452" s="221" t="str">
        <f t="shared" si="117"/>
        <v/>
      </c>
      <c r="C452" s="227" t="str">
        <f>IF(ISNA(LEN(VLOOKUP(H452,B9:B468,1,FALSE)) &gt; 0),"",LEN(VLOOKUP(H452,B9:B468,1,FALSE)) &gt; 0)</f>
        <v/>
      </c>
      <c r="D452" s="227" t="str">
        <f t="shared" si="118"/>
        <v/>
      </c>
      <c r="E452" s="227" t="b">
        <f>IF(ISNA(VLOOKUP(H452,D9:D468,1,FALSE)=H452),FALSE,TRUE)</f>
        <v>0</v>
      </c>
      <c r="F452" s="221">
        <f t="shared" si="120"/>
        <v>0</v>
      </c>
      <c r="G452" s="418"/>
      <c r="H452" s="631" t="s">
        <v>452</v>
      </c>
      <c r="I452" s="618" t="str">
        <f>VLOOKUP(H452,LNG_EBKP!$S$11:$U$733,2)</f>
        <v>Brandmeldeanlage</v>
      </c>
      <c r="J452" s="617" t="str">
        <f>VLOOKUP(H452,LNG_EBKP!$S$11:$U$733,3)</f>
        <v>Brandmeldeanlagen, einschliesslich Brandmelder, Anzeige- und Alarmapparate zur Überwachung und zum Schutz von Bauwerken und Personen gegen Brand</v>
      </c>
      <c r="K452" s="344"/>
      <c r="L452" s="344"/>
      <c r="M452" s="345"/>
      <c r="N452" s="546"/>
      <c r="O452" s="524">
        <v>15</v>
      </c>
      <c r="P452" s="726" t="str">
        <f t="shared" si="116"/>
        <v/>
      </c>
      <c r="Q452" s="708"/>
      <c r="R452" s="461"/>
      <c r="S452" s="462"/>
      <c r="T452" s="463"/>
      <c r="U452" s="743"/>
      <c r="V452" s="419" t="e">
        <f>IF(
OR(LEN(R452)&gt;0, LEN(#REF!)&gt;0, LEN(Q452)&gt;0,LEN(S452)&gt;1),
      IF(OR(LEN(M452)=0, LEN(Q452)=0),1,
          IF(OR(AND(LEN(#REF!)&gt;0, LEN(R452)&gt;0 ),LEN(R452)+LEN(#REF!)=0),0,1)
),
0)</f>
        <v>#REF!</v>
      </c>
      <c r="W452" s="419"/>
      <c r="X452" s="419"/>
      <c r="Y452" s="419" t="e">
        <f>IF(OR(LEN(AF452)&gt;0, LEN(#REF!)&gt;1),1, 0)</f>
        <v>#REF!</v>
      </c>
      <c r="Z452" s="419"/>
      <c r="AA452" s="426" t="str">
        <f t="shared" si="122"/>
        <v>S0</v>
      </c>
      <c r="AB452" s="427" t="str">
        <f t="shared" si="123"/>
        <v>Brandmeldeanlage</v>
      </c>
      <c r="AC452" s="244" t="str">
        <f t="shared" si="109"/>
        <v/>
      </c>
      <c r="AD452" s="244" t="str">
        <f t="shared" si="110"/>
        <v/>
      </c>
      <c r="AE452" s="143" t="str">
        <f t="shared" si="111"/>
        <v/>
      </c>
      <c r="AF452" s="139" t="str">
        <f t="shared" si="112"/>
        <v/>
      </c>
      <c r="AG452" s="140" t="str">
        <f t="shared" si="113"/>
        <v/>
      </c>
      <c r="AH452" s="140" t="str">
        <f t="shared" si="115"/>
        <v/>
      </c>
      <c r="AI452" s="140" t="str">
        <f t="shared" si="114"/>
        <v/>
      </c>
      <c r="AJ452" s="474"/>
      <c r="AK452" s="756"/>
      <c r="AL452" s="751"/>
      <c r="AM452" s="419" t="e">
        <f t="shared" si="121"/>
        <v>#REF!</v>
      </c>
      <c r="AN452" s="419"/>
      <c r="AO452" s="419"/>
      <c r="AP452" s="419"/>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row>
    <row r="453" spans="1:88" s="227" customFormat="1" ht="55.2" hidden="1">
      <c r="A453" s="221" t="b">
        <f t="shared" si="119"/>
        <v>0</v>
      </c>
      <c r="B453" s="221" t="str">
        <f t="shared" si="117"/>
        <v/>
      </c>
      <c r="C453" s="227" t="str">
        <f>IF(ISNA(LEN(VLOOKUP(H453,B9:B468,1,FALSE)) &gt; 0),"",LEN(VLOOKUP(H453,B9:B468,1,FALSE)) &gt; 0)</f>
        <v/>
      </c>
      <c r="D453" s="227" t="str">
        <f t="shared" si="118"/>
        <v/>
      </c>
      <c r="E453" s="227" t="b">
        <f>IF(ISNA(VLOOKUP(H453,D9:D468,1,FALSE)=H453),FALSE,TRUE)</f>
        <v>0</v>
      </c>
      <c r="F453" s="221">
        <f t="shared" si="120"/>
        <v>0</v>
      </c>
      <c r="G453" s="418"/>
      <c r="H453" s="631" t="s">
        <v>453</v>
      </c>
      <c r="I453" s="618" t="str">
        <f>VLOOKUP(H453,LNG_EBKP!$S$11:$U$733,2)</f>
        <v>Gasmeldeanlage</v>
      </c>
      <c r="J453" s="617" t="str">
        <f>VLOOKUP(H453,LNG_EBKP!$S$11:$U$733,3)</f>
        <v>Gasmelder, Anzeige- und Alarmapparate zur Überwachung und zum Schutz von Bauwerken und Personen vor verschmutzter Atemluft und Explosionsgefahr</v>
      </c>
      <c r="K453" s="344"/>
      <c r="L453" s="344"/>
      <c r="M453" s="345"/>
      <c r="N453" s="546"/>
      <c r="O453" s="524">
        <v>15</v>
      </c>
      <c r="P453" s="726" t="str">
        <f t="shared" si="116"/>
        <v/>
      </c>
      <c r="Q453" s="708"/>
      <c r="R453" s="461"/>
      <c r="S453" s="462"/>
      <c r="T453" s="463"/>
      <c r="U453" s="743"/>
      <c r="V453" s="419" t="e">
        <f>IF(
OR(LEN(R453)&gt;0, LEN(#REF!)&gt;0, LEN(Q453)&gt;0,LEN(S453)&gt;1),
      IF(OR(LEN(M453)=0, LEN(Q453)=0),1,
          IF(OR(AND(LEN(#REF!)&gt;0, LEN(R453)&gt;0 ),LEN(R453)+LEN(#REF!)=0),0,1)
),
0)</f>
        <v>#REF!</v>
      </c>
      <c r="W453" s="419"/>
      <c r="X453" s="419"/>
      <c r="Y453" s="419" t="e">
        <f>IF(OR(LEN(AF453)&gt;0, LEN(#REF!)&gt;1),1, 0)</f>
        <v>#REF!</v>
      </c>
      <c r="Z453" s="419"/>
      <c r="AA453" s="426" t="str">
        <f t="shared" si="122"/>
        <v>S0</v>
      </c>
      <c r="AB453" s="427" t="str">
        <f t="shared" si="123"/>
        <v>Gasmeldeanlage</v>
      </c>
      <c r="AC453" s="244" t="str">
        <f t="shared" si="109"/>
        <v/>
      </c>
      <c r="AD453" s="244" t="str">
        <f t="shared" si="110"/>
        <v/>
      </c>
      <c r="AE453" s="143" t="str">
        <f t="shared" si="111"/>
        <v/>
      </c>
      <c r="AF453" s="139" t="str">
        <f t="shared" si="112"/>
        <v/>
      </c>
      <c r="AG453" s="140" t="str">
        <f t="shared" si="113"/>
        <v/>
      </c>
      <c r="AH453" s="140" t="str">
        <f t="shared" si="115"/>
        <v/>
      </c>
      <c r="AI453" s="140" t="str">
        <f t="shared" si="114"/>
        <v/>
      </c>
      <c r="AJ453" s="474"/>
      <c r="AK453" s="756"/>
      <c r="AL453" s="751"/>
      <c r="AM453" s="419" t="e">
        <f t="shared" si="121"/>
        <v>#REF!</v>
      </c>
      <c r="AN453" s="419"/>
      <c r="AO453" s="419"/>
      <c r="AP453" s="419"/>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row>
    <row r="454" spans="1:88" s="221" customFormat="1" ht="27.6" hidden="1">
      <c r="A454" s="221" t="b">
        <f t="shared" si="119"/>
        <v>0</v>
      </c>
      <c r="B454" s="221" t="str">
        <f t="shared" si="117"/>
        <v/>
      </c>
      <c r="C454" s="221" t="str">
        <f>IF(ISNA(LEN(VLOOKUP(H454,B9:B468,1,FALSE)) &gt; 0),"",LEN(VLOOKUP(H454,B9:B468,1,FALSE)) &gt; 0)</f>
        <v/>
      </c>
      <c r="D454" s="221" t="str">
        <f t="shared" si="118"/>
        <v/>
      </c>
      <c r="E454" s="221" t="b">
        <f>IF(ISNA(VLOOKUP(H454,D9:D468,1,FALSE)=H454),FALSE,TRUE)</f>
        <v>0</v>
      </c>
      <c r="F454" s="221">
        <f t="shared" si="120"/>
        <v>0</v>
      </c>
      <c r="G454" s="418"/>
      <c r="H454" s="631" t="s">
        <v>454</v>
      </c>
      <c r="I454" s="618" t="str">
        <f>VLOOKUP(H454,LNG_EBKP!$S$11:$U$733,2)</f>
        <v>Nasslöschanlage</v>
      </c>
      <c r="J454" s="617" t="str">
        <f>VLOOKUP(H454,LNG_EBKP!$S$11:$U$733,3)</f>
        <v>Apparate, Leitungen und Anschlussstellen für die Nasslöschung wie Sprinkler und dgl.</v>
      </c>
      <c r="K454" s="344"/>
      <c r="L454" s="344"/>
      <c r="M454" s="345"/>
      <c r="N454" s="546"/>
      <c r="O454" s="525">
        <v>15</v>
      </c>
      <c r="P454" s="727" t="str">
        <f t="shared" si="116"/>
        <v/>
      </c>
      <c r="Q454" s="709"/>
      <c r="R454" s="461"/>
      <c r="S454" s="462"/>
      <c r="T454" s="463"/>
      <c r="U454" s="743"/>
      <c r="V454" s="419" t="e">
        <f>IF(
OR(LEN(R454)&gt;0, LEN(#REF!)&gt;0, LEN(Q454)&gt;0,LEN(S454)&gt;1),
      IF(OR(LEN(M454)=0, LEN(Q454)=0),1,
          IF(OR(AND(LEN(#REF!)&gt;0, LEN(R454)&gt;0 ),LEN(R454)+LEN(#REF!)=0),0,1)
),
0)</f>
        <v>#REF!</v>
      </c>
      <c r="W454" s="419"/>
      <c r="X454" s="419"/>
      <c r="Y454" s="419" t="e">
        <f>IF(OR(LEN(AF454)&gt;0, LEN(#REF!)&gt;1),1, 0)</f>
        <v>#REF!</v>
      </c>
      <c r="Z454" s="419"/>
      <c r="AA454" s="426" t="str">
        <f t="shared" si="122"/>
        <v>S0</v>
      </c>
      <c r="AB454" s="427" t="str">
        <f t="shared" si="123"/>
        <v>Nasslöschanlage</v>
      </c>
      <c r="AC454" s="244" t="str">
        <f t="shared" si="109"/>
        <v/>
      </c>
      <c r="AD454" s="244" t="str">
        <f t="shared" si="110"/>
        <v/>
      </c>
      <c r="AE454" s="143" t="str">
        <f t="shared" si="111"/>
        <v/>
      </c>
      <c r="AF454" s="139" t="str">
        <f t="shared" si="112"/>
        <v/>
      </c>
      <c r="AG454" s="140" t="str">
        <f t="shared" si="113"/>
        <v/>
      </c>
      <c r="AH454" s="140" t="str">
        <f t="shared" si="115"/>
        <v/>
      </c>
      <c r="AI454" s="140" t="str">
        <f t="shared" si="114"/>
        <v/>
      </c>
      <c r="AJ454" s="474"/>
      <c r="AK454" s="756"/>
      <c r="AL454" s="751"/>
      <c r="AM454" s="419" t="e">
        <f t="shared" si="121"/>
        <v>#REF!</v>
      </c>
      <c r="AN454" s="419"/>
      <c r="AO454" s="419"/>
      <c r="AP454" s="419"/>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row>
    <row r="455" spans="1:88" s="227" customFormat="1" ht="41.4" hidden="1">
      <c r="A455" s="221" t="b">
        <f t="shared" si="119"/>
        <v>0</v>
      </c>
      <c r="B455" s="221" t="str">
        <f t="shared" si="117"/>
        <v/>
      </c>
      <c r="C455" s="227" t="str">
        <f>IF(ISNA(LEN(VLOOKUP(H455,B9:B468,1,FALSE)) &gt; 0),"",LEN(VLOOKUP(H455,B9:B468,1,FALSE)) &gt; 0)</f>
        <v/>
      </c>
      <c r="D455" s="227" t="str">
        <f t="shared" si="118"/>
        <v/>
      </c>
      <c r="E455" s="227" t="b">
        <f>IF(ISNA(VLOOKUP(H455,D9:D468,1,FALSE)=H455),FALSE,TRUE)</f>
        <v>0</v>
      </c>
      <c r="F455" s="221">
        <f t="shared" si="120"/>
        <v>0</v>
      </c>
      <c r="G455" s="418"/>
      <c r="H455" s="631" t="s">
        <v>455</v>
      </c>
      <c r="I455" s="618" t="str">
        <f>VLOOKUP(H455,LNG_EBKP!$S$11:$U$733,2)</f>
        <v>Trockenlöschanlage</v>
      </c>
      <c r="J455" s="617" t="str">
        <f>VLOOKUP(H455,LNG_EBKP!$S$11:$U$733,3)</f>
        <v>Apparate, Leitungen und Anschlussstellen für die Trockenlöschung, Sauerstoff- Reduktionsanlagen und dgl.</v>
      </c>
      <c r="K455" s="344"/>
      <c r="L455" s="344"/>
      <c r="M455" s="345"/>
      <c r="N455" s="546"/>
      <c r="O455" s="524">
        <v>15</v>
      </c>
      <c r="P455" s="726" t="str">
        <f t="shared" si="116"/>
        <v/>
      </c>
      <c r="Q455" s="708"/>
      <c r="R455" s="461"/>
      <c r="S455" s="462"/>
      <c r="T455" s="463"/>
      <c r="U455" s="743"/>
      <c r="V455" s="419" t="e">
        <f>IF(
OR(LEN(R455)&gt;0, LEN(#REF!)&gt;0, LEN(Q455)&gt;0,LEN(S455)&gt;1),
      IF(OR(LEN(M455)=0, LEN(Q455)=0),1,
          IF(OR(AND(LEN(#REF!)&gt;0, LEN(R455)&gt;0 ),LEN(R455)+LEN(#REF!)=0),0,1)
),
0)</f>
        <v>#REF!</v>
      </c>
      <c r="W455" s="419"/>
      <c r="X455" s="419"/>
      <c r="Y455" s="419" t="e">
        <f>IF(OR(LEN(AF455)&gt;0, LEN(#REF!)&gt;1),1, 0)</f>
        <v>#REF!</v>
      </c>
      <c r="Z455" s="419"/>
      <c r="AA455" s="426" t="str">
        <f t="shared" si="122"/>
        <v>S0</v>
      </c>
      <c r="AB455" s="427" t="str">
        <f t="shared" si="123"/>
        <v>Trockenlöschanlage</v>
      </c>
      <c r="AC455" s="244" t="str">
        <f t="shared" si="109"/>
        <v/>
      </c>
      <c r="AD455" s="244" t="str">
        <f t="shared" si="110"/>
        <v/>
      </c>
      <c r="AE455" s="143" t="str">
        <f t="shared" si="111"/>
        <v/>
      </c>
      <c r="AF455" s="139" t="str">
        <f t="shared" si="112"/>
        <v/>
      </c>
      <c r="AG455" s="140" t="str">
        <f t="shared" si="113"/>
        <v/>
      </c>
      <c r="AH455" s="140" t="str">
        <f t="shared" si="115"/>
        <v/>
      </c>
      <c r="AI455" s="140" t="str">
        <f t="shared" si="114"/>
        <v/>
      </c>
      <c r="AJ455" s="474"/>
      <c r="AK455" s="756"/>
      <c r="AL455" s="751"/>
      <c r="AM455" s="419" t="e">
        <f t="shared" si="121"/>
        <v>#REF!</v>
      </c>
      <c r="AN455" s="419"/>
      <c r="AO455" s="419"/>
      <c r="AP455" s="419"/>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row>
    <row r="456" spans="1:88" s="221" customFormat="1" ht="14.4" hidden="1" thickBot="1">
      <c r="A456" s="221" t="b">
        <f t="shared" si="119"/>
        <v>0</v>
      </c>
      <c r="B456" s="221" t="str">
        <f t="shared" si="117"/>
        <v/>
      </c>
      <c r="C456" s="221" t="str">
        <f>IF(ISNA(LEN(VLOOKUP(H456,B9:B468,1,FALSE)) &gt; 0),"",LEN(VLOOKUP(H456,B9:B468,1,FALSE)) &gt; 0)</f>
        <v/>
      </c>
      <c r="D456" s="221" t="str">
        <f t="shared" si="118"/>
        <v/>
      </c>
      <c r="E456" s="221" t="b">
        <f>IF(ISNA(VLOOKUP(H456,D9:D468,1,FALSE)=H456),FALSE,TRUE)</f>
        <v>0</v>
      </c>
      <c r="F456" s="221">
        <f t="shared" si="120"/>
        <v>0</v>
      </c>
      <c r="G456" s="418"/>
      <c r="H456" s="633" t="s">
        <v>456</v>
      </c>
      <c r="I456" s="621" t="str">
        <f>VLOOKUP(H456,LNG_EBKP!$S$11:$U$733,2)</f>
        <v>Löschgerät</v>
      </c>
      <c r="J456" s="620" t="str">
        <f>VLOOKUP(H456,LNG_EBKP!$S$11:$U$733,3)</f>
        <v>Schlauchhaspeln, Handfeuerlöscher und dgl.</v>
      </c>
      <c r="K456" s="346"/>
      <c r="L456" s="346"/>
      <c r="M456" s="347"/>
      <c r="N456" s="549"/>
      <c r="O456" s="531">
        <v>15</v>
      </c>
      <c r="P456" s="730" t="str">
        <f t="shared" si="116"/>
        <v/>
      </c>
      <c r="Q456" s="714"/>
      <c r="R456" s="464"/>
      <c r="S456" s="465"/>
      <c r="T456" s="466"/>
      <c r="U456" s="744"/>
      <c r="V456" s="419" t="e">
        <f>IF(
OR(LEN(R456)&gt;0, LEN(#REF!)&gt;0, LEN(Q456)&gt;0,LEN(S456)&gt;1),
      IF(OR(LEN(M456)=0, LEN(Q456)=0),1,
          IF(OR(AND(LEN(#REF!)&gt;0, LEN(R456)&gt;0 ),LEN(R456)+LEN(#REF!)=0),0,1)
),
0)</f>
        <v>#REF!</v>
      </c>
      <c r="W456" s="419"/>
      <c r="X456" s="419"/>
      <c r="Y456" s="419" t="e">
        <f>IF(OR(LEN(AF456)&gt;0, LEN(#REF!)&gt;1),1, 0)</f>
        <v>#REF!</v>
      </c>
      <c r="Z456" s="419"/>
      <c r="AA456" s="426" t="str">
        <f t="shared" si="122"/>
        <v>S0</v>
      </c>
      <c r="AB456" s="427" t="str">
        <f t="shared" si="123"/>
        <v>Löschgerät</v>
      </c>
      <c r="AC456" s="244" t="str">
        <f t="shared" si="109"/>
        <v/>
      </c>
      <c r="AD456" s="244" t="str">
        <f t="shared" si="110"/>
        <v/>
      </c>
      <c r="AE456" s="143" t="str">
        <f t="shared" si="111"/>
        <v/>
      </c>
      <c r="AF456" s="139" t="str">
        <f t="shared" si="112"/>
        <v/>
      </c>
      <c r="AG456" s="140" t="str">
        <f t="shared" si="113"/>
        <v/>
      </c>
      <c r="AH456" s="140" t="str">
        <f t="shared" si="115"/>
        <v/>
      </c>
      <c r="AI456" s="140" t="str">
        <f t="shared" si="114"/>
        <v/>
      </c>
      <c r="AJ456" s="474"/>
      <c r="AK456" s="756"/>
      <c r="AL456" s="751"/>
      <c r="AM456" s="419" t="e">
        <f t="shared" si="121"/>
        <v>#REF!</v>
      </c>
      <c r="AN456" s="419"/>
      <c r="AO456" s="419"/>
      <c r="AP456" s="419"/>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row>
    <row r="457" spans="1:88" s="3" customFormat="1" ht="13.8" hidden="1">
      <c r="A457" s="6" t="b">
        <f t="shared" si="119"/>
        <v>0</v>
      </c>
      <c r="B457" s="6" t="str">
        <f t="shared" si="117"/>
        <v/>
      </c>
      <c r="C457" s="3" t="str">
        <f>IF(ISNA(LEN(VLOOKUP(H457,B9:B468,1,FALSE)) &gt; 0),"",LEN(VLOOKUP(H457,B9:B468,1,FALSE)) &gt; 0)</f>
        <v/>
      </c>
      <c r="D457" s="3" t="str">
        <f t="shared" si="118"/>
        <v/>
      </c>
      <c r="E457" s="3" t="b">
        <f>IF(ISNA(VLOOKUP(H457,D9:D468,1,FALSE)=H457),FALSE,TRUE)</f>
        <v>0</v>
      </c>
      <c r="F457" s="6">
        <f t="shared" si="120"/>
        <v>0</v>
      </c>
      <c r="G457" s="418"/>
      <c r="H457" s="634" t="s">
        <v>457</v>
      </c>
      <c r="I457" s="614" t="str">
        <f>VLOOKUP(H457,LNG_EBKP!$S$11:$U$733,2)</f>
        <v>Ausrüstung</v>
      </c>
      <c r="J457" s="615" t="str">
        <f>VLOOKUP(H457,LNG_EBKP!$S$11:$U$733,3)</f>
        <v>Ausrüstung für Tiefbau</v>
      </c>
      <c r="K457" s="489"/>
      <c r="L457" s="489"/>
      <c r="M457" s="490"/>
      <c r="N457" s="551"/>
      <c r="O457" s="498"/>
      <c r="P457" s="725" t="str">
        <f t="shared" si="116"/>
        <v/>
      </c>
      <c r="Q457" s="713"/>
      <c r="R457" s="498"/>
      <c r="S457" s="500"/>
      <c r="T457" s="500"/>
      <c r="U457" s="747"/>
      <c r="V457" s="419" t="e">
        <f>IF(
OR(LEN(R457)&gt;0, LEN(#REF!)&gt;0, LEN(Q457)&gt;0,LEN(S457)&gt;1),
      IF(OR(LEN(M457)=0, LEN(Q457)=0),1,
          IF(OR(AND(LEN(#REF!)&gt;0, LEN(R457)&gt;0 ),LEN(R457)+LEN(#REF!)=0),0,1)
),
0)</f>
        <v>#REF!</v>
      </c>
      <c r="W457" s="419"/>
      <c r="X457" s="419"/>
      <c r="Y457" s="419" t="e">
        <f>IF(OR(LEN(AF457)&gt;0, LEN(#REF!)&gt;1),1, 0)</f>
        <v>#REF!</v>
      </c>
      <c r="Z457" s="419"/>
      <c r="AA457" s="426" t="str">
        <f t="shared" si="122"/>
        <v>T</v>
      </c>
      <c r="AB457" s="427" t="str">
        <f t="shared" si="123"/>
        <v>Ausrüstung</v>
      </c>
      <c r="AC457" s="244" t="str">
        <f t="shared" si="109"/>
        <v/>
      </c>
      <c r="AD457" s="244" t="str">
        <f t="shared" si="110"/>
        <v/>
      </c>
      <c r="AE457" s="143" t="str">
        <f t="shared" si="111"/>
        <v/>
      </c>
      <c r="AF457" s="139" t="str">
        <f t="shared" si="112"/>
        <v/>
      </c>
      <c r="AG457" s="140" t="str">
        <f t="shared" si="113"/>
        <v/>
      </c>
      <c r="AH457" s="140" t="str">
        <f t="shared" si="115"/>
        <v/>
      </c>
      <c r="AI457" s="140" t="str">
        <f t="shared" si="114"/>
        <v/>
      </c>
      <c r="AJ457" s="505"/>
      <c r="AK457" s="757"/>
      <c r="AL457" s="754"/>
      <c r="AM457" s="419" t="e">
        <f t="shared" si="121"/>
        <v>#REF!</v>
      </c>
      <c r="AN457" s="419"/>
      <c r="AO457" s="419"/>
      <c r="AP457" s="419"/>
    </row>
    <row r="458" spans="1:88" s="221" customFormat="1" ht="27.6" hidden="1">
      <c r="A458" s="221" t="b">
        <f t="shared" si="119"/>
        <v>0</v>
      </c>
      <c r="B458" s="221" t="str">
        <f t="shared" si="117"/>
        <v/>
      </c>
      <c r="C458" s="221" t="str">
        <f>IF(ISNA(LEN(VLOOKUP(H458,B9:B468,1,FALSE)) &gt; 0),"",LEN(VLOOKUP(H458,B9:B468,1,FALSE)) &gt; 0)</f>
        <v/>
      </c>
      <c r="D458" s="221" t="str">
        <f t="shared" si="118"/>
        <v/>
      </c>
      <c r="E458" s="221" t="b">
        <f>IF(ISNA(VLOOKUP(H458,D9:D468,1,FALSE)=H458),FALSE,TRUE)</f>
        <v>0</v>
      </c>
      <c r="F458" s="221">
        <f t="shared" si="120"/>
        <v>0</v>
      </c>
      <c r="G458" s="418"/>
      <c r="H458" s="632" t="s">
        <v>458</v>
      </c>
      <c r="I458" s="616" t="str">
        <f>VLOOKUP(H458,LNG_EBKP!$S$11:$U$733,2)</f>
        <v>Rückhaltesystem</v>
      </c>
      <c r="J458" s="617" t="str">
        <f>VLOOKUP(H458,LNG_EBKP!$S$11:$U$733,3)</f>
        <v>Vorkehrungen zur Verhinderung von Anprall und Absturz von Personen und Fahrzeugen</v>
      </c>
      <c r="K458" s="344"/>
      <c r="L458" s="344"/>
      <c r="M458" s="345"/>
      <c r="N458" s="546"/>
      <c r="O458" s="525">
        <v>30</v>
      </c>
      <c r="P458" s="727" t="str">
        <f t="shared" si="116"/>
        <v/>
      </c>
      <c r="Q458" s="709"/>
      <c r="R458" s="461"/>
      <c r="S458" s="462"/>
      <c r="T458" s="463"/>
      <c r="U458" s="743"/>
      <c r="V458" s="419" t="e">
        <f>IF(
OR(LEN(R458)&gt;0, LEN(#REF!)&gt;0, LEN(Q458)&gt;0,LEN(S458)&gt;1),
      IF(OR(LEN(M458)=0, LEN(Q458)=0),1,
          IF(OR(AND(LEN(#REF!)&gt;0, LEN(R458)&gt;0 ),LEN(R458)+LEN(#REF!)=0),0,1)
),
0)</f>
        <v>#REF!</v>
      </c>
      <c r="W458" s="419"/>
      <c r="X458" s="419"/>
      <c r="Y458" s="419" t="e">
        <f>IF(OR(LEN(AF458)&gt;0, LEN(#REF!)&gt;1),1, 0)</f>
        <v>#REF!</v>
      </c>
      <c r="Z458" s="419"/>
      <c r="AA458" s="426" t="str">
        <f t="shared" si="122"/>
        <v>T0</v>
      </c>
      <c r="AB458" s="427" t="str">
        <f t="shared" si="123"/>
        <v>Rückhaltesystem</v>
      </c>
      <c r="AC458" s="244" t="str">
        <f t="shared" ref="AC458:AC521" si="124">IF(K458="","", K458)</f>
        <v/>
      </c>
      <c r="AD458" s="244" t="str">
        <f t="shared" ref="AD458:AD521" si="125">IF(L458="","", L458)</f>
        <v/>
      </c>
      <c r="AE458" s="143" t="str">
        <f t="shared" ref="AE458:AE521" si="126">IF(M458="","", M458)</f>
        <v/>
      </c>
      <c r="AF458" s="139" t="str">
        <f t="shared" si="112"/>
        <v/>
      </c>
      <c r="AG458" s="140" t="str">
        <f t="shared" si="113"/>
        <v/>
      </c>
      <c r="AH458" s="140" t="str">
        <f t="shared" si="115"/>
        <v/>
      </c>
      <c r="AI458" s="140" t="str">
        <f t="shared" si="114"/>
        <v/>
      </c>
      <c r="AJ458" s="474"/>
      <c r="AK458" s="756"/>
      <c r="AL458" s="751"/>
      <c r="AM458" s="419" t="e">
        <f t="shared" si="121"/>
        <v>#REF!</v>
      </c>
      <c r="AN458" s="419"/>
      <c r="AO458" s="419"/>
      <c r="AP458" s="419"/>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row>
    <row r="459" spans="1:88" s="227" customFormat="1" ht="41.4" hidden="1">
      <c r="A459" s="221" t="b">
        <f t="shared" si="119"/>
        <v>0</v>
      </c>
      <c r="B459" s="221" t="str">
        <f t="shared" si="117"/>
        <v/>
      </c>
      <c r="C459" s="227" t="str">
        <f>IF(ISNA(LEN(VLOOKUP(H459,B9:B468,1,FALSE)) &gt; 0),"",LEN(VLOOKUP(H459,B9:B468,1,FALSE)) &gt; 0)</f>
        <v/>
      </c>
      <c r="D459" s="227" t="str">
        <f t="shared" si="118"/>
        <v/>
      </c>
      <c r="E459" s="227" t="b">
        <f>IF(ISNA(VLOOKUP(H459,D9:D468,1,FALSE)=H459),FALSE,TRUE)</f>
        <v>0</v>
      </c>
      <c r="F459" s="221">
        <f t="shared" si="120"/>
        <v>0</v>
      </c>
      <c r="G459" s="418"/>
      <c r="H459" s="631" t="s">
        <v>459</v>
      </c>
      <c r="I459" s="618" t="str">
        <f>VLOOKUP(H459,LNG_EBKP!$S$11:$U$733,2)</f>
        <v>Fahrzeug-Rückhaltesystem</v>
      </c>
      <c r="J459" s="617" t="str">
        <f>VLOOKUP(H459,LNG_EBKP!$S$11:$U$733,3)</f>
        <v>Vorkehrungen zur Verhinderung von Anprall und Absturz von Fahrzeugen, wie Leitplanken, Mauern und dgl.</v>
      </c>
      <c r="K459" s="344"/>
      <c r="L459" s="344"/>
      <c r="M459" s="345"/>
      <c r="N459" s="546"/>
      <c r="O459" s="524">
        <v>30</v>
      </c>
      <c r="P459" s="726" t="str">
        <f t="shared" si="116"/>
        <v/>
      </c>
      <c r="Q459" s="708"/>
      <c r="R459" s="461"/>
      <c r="S459" s="462"/>
      <c r="T459" s="463"/>
      <c r="U459" s="743"/>
      <c r="V459" s="419" t="e">
        <f>IF(
OR(LEN(R459)&gt;0, LEN(#REF!)&gt;0, LEN(Q459)&gt;0,LEN(S459)&gt;1),
      IF(OR(LEN(M459)=0, LEN(Q459)=0),1,
          IF(OR(AND(LEN(#REF!)&gt;0, LEN(R459)&gt;0 ),LEN(R459)+LEN(#REF!)=0),0,1)
),
0)</f>
        <v>#REF!</v>
      </c>
      <c r="W459" s="419"/>
      <c r="X459" s="419"/>
      <c r="Y459" s="419" t="e">
        <f>IF(OR(LEN(AF459)&gt;0, LEN(#REF!)&gt;1),1, 0)</f>
        <v>#REF!</v>
      </c>
      <c r="Z459" s="419"/>
      <c r="AA459" s="426" t="str">
        <f t="shared" si="122"/>
        <v>T0</v>
      </c>
      <c r="AB459" s="427" t="str">
        <f t="shared" si="123"/>
        <v>Fahrzeug-Rückhaltesystem</v>
      </c>
      <c r="AC459" s="244" t="str">
        <f t="shared" si="124"/>
        <v/>
      </c>
      <c r="AD459" s="244" t="str">
        <f t="shared" si="125"/>
        <v/>
      </c>
      <c r="AE459" s="143" t="str">
        <f t="shared" si="126"/>
        <v/>
      </c>
      <c r="AF459" s="139" t="str">
        <f t="shared" ref="AF459:AF522" si="127">IF(S459="","", S459)</f>
        <v/>
      </c>
      <c r="AG459" s="140" t="str">
        <f t="shared" ref="AG459:AG522" si="128">IF(T459="","", T459)</f>
        <v/>
      </c>
      <c r="AH459" s="140" t="str">
        <f t="shared" ref="AH459:AH522" si="129" xml:space="preserve"> IF(P459="","",P459)</f>
        <v/>
      </c>
      <c r="AI459" s="140" t="str">
        <f t="shared" ref="AI459:AI522" si="130">IF(R459="","", R459)</f>
        <v/>
      </c>
      <c r="AJ459" s="474"/>
      <c r="AK459" s="756"/>
      <c r="AL459" s="751"/>
      <c r="AM459" s="419" t="e">
        <f t="shared" si="121"/>
        <v>#REF!</v>
      </c>
      <c r="AN459" s="419"/>
      <c r="AO459" s="419"/>
      <c r="AP459" s="419"/>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row>
    <row r="460" spans="1:88" s="221" customFormat="1" ht="41.4" hidden="1">
      <c r="A460" s="221" t="b">
        <f t="shared" si="119"/>
        <v>0</v>
      </c>
      <c r="B460" s="221" t="str">
        <f t="shared" si="117"/>
        <v/>
      </c>
      <c r="C460" s="221" t="str">
        <f>IF(ISNA(LEN(VLOOKUP(H460,B9:B468,1,FALSE)) &gt; 0),"",LEN(VLOOKUP(H460,B9:B468,1,FALSE)) &gt; 0)</f>
        <v/>
      </c>
      <c r="D460" s="221" t="str">
        <f t="shared" si="118"/>
        <v/>
      </c>
      <c r="E460" s="221" t="b">
        <f>IF(ISNA(VLOOKUP(H460,D9:D468,1,FALSE)=H460),FALSE,TRUE)</f>
        <v>0</v>
      </c>
      <c r="F460" s="221">
        <f t="shared" si="120"/>
        <v>0</v>
      </c>
      <c r="G460" s="418"/>
      <c r="H460" s="631" t="s">
        <v>460</v>
      </c>
      <c r="I460" s="618" t="str">
        <f>VLOOKUP(H460,LNG_EBKP!$S$11:$U$733,2)</f>
        <v>Geländer</v>
      </c>
      <c r="J460" s="617" t="str">
        <f>VLOOKUP(H460,LNG_EBKP!$S$11:$U$733,3)</f>
        <v>Vorkehrungen zum Schutz von Personen vor Absturz, wie Geländer und Handläufe im Aussenbereich</v>
      </c>
      <c r="K460" s="344"/>
      <c r="L460" s="344"/>
      <c r="M460" s="345"/>
      <c r="N460" s="546"/>
      <c r="O460" s="525">
        <v>30</v>
      </c>
      <c r="P460" s="727" t="str">
        <f t="shared" ref="P460:P468" si="131">IF(N460+O460 = O460,"",N460+O460)</f>
        <v/>
      </c>
      <c r="Q460" s="709"/>
      <c r="R460" s="461"/>
      <c r="S460" s="462"/>
      <c r="T460" s="463"/>
      <c r="U460" s="743"/>
      <c r="V460" s="419" t="e">
        <f>IF(
OR(LEN(R460)&gt;0, LEN(#REF!)&gt;0, LEN(Q460)&gt;0,LEN(S460)&gt;1),
      IF(OR(LEN(M460)=0, LEN(Q460)=0),1,
          IF(OR(AND(LEN(#REF!)&gt;0, LEN(R460)&gt;0 ),LEN(R460)+LEN(#REF!)=0),0,1)
),
0)</f>
        <v>#REF!</v>
      </c>
      <c r="W460" s="419"/>
      <c r="X460" s="419"/>
      <c r="Y460" s="419" t="e">
        <f>IF(OR(LEN(AF460)&gt;0, LEN(#REF!)&gt;1),1, 0)</f>
        <v>#REF!</v>
      </c>
      <c r="Z460" s="419"/>
      <c r="AA460" s="426" t="str">
        <f t="shared" si="122"/>
        <v>T0</v>
      </c>
      <c r="AB460" s="427" t="str">
        <f t="shared" si="123"/>
        <v>Geländer</v>
      </c>
      <c r="AC460" s="244" t="str">
        <f t="shared" si="124"/>
        <v/>
      </c>
      <c r="AD460" s="244" t="str">
        <f t="shared" si="125"/>
        <v/>
      </c>
      <c r="AE460" s="143" t="str">
        <f t="shared" si="126"/>
        <v/>
      </c>
      <c r="AF460" s="139" t="str">
        <f t="shared" si="127"/>
        <v/>
      </c>
      <c r="AG460" s="140" t="str">
        <f t="shared" si="128"/>
        <v/>
      </c>
      <c r="AH460" s="140" t="str">
        <f t="shared" si="129"/>
        <v/>
      </c>
      <c r="AI460" s="140" t="str">
        <f t="shared" si="130"/>
        <v/>
      </c>
      <c r="AJ460" s="474"/>
      <c r="AK460" s="756"/>
      <c r="AL460" s="751"/>
      <c r="AM460" s="419" t="e">
        <f t="shared" si="121"/>
        <v>#REF!</v>
      </c>
      <c r="AN460" s="419"/>
      <c r="AO460" s="419"/>
      <c r="AP460" s="419"/>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row>
    <row r="461" spans="1:88" s="221" customFormat="1" ht="13.8" hidden="1">
      <c r="A461" s="221" t="b">
        <f t="shared" si="119"/>
        <v>0</v>
      </c>
      <c r="B461" s="221" t="str">
        <f t="shared" si="117"/>
        <v/>
      </c>
      <c r="C461" s="221" t="str">
        <f>IF(ISNA(LEN(VLOOKUP(H461,B9:B468,1,FALSE)) &gt; 0),"",LEN(VLOOKUP(H461,B9:B468,1,FALSE)) &gt; 0)</f>
        <v/>
      </c>
      <c r="D461" s="221" t="str">
        <f t="shared" si="118"/>
        <v/>
      </c>
      <c r="E461" s="221" t="b">
        <f>IF(ISNA(VLOOKUP(H461,D9:D468,1,FALSE)=H461),FALSE,TRUE)</f>
        <v>0</v>
      </c>
      <c r="F461" s="221">
        <f t="shared" si="120"/>
        <v>0</v>
      </c>
      <c r="G461" s="418"/>
      <c r="H461" s="632" t="s">
        <v>461</v>
      </c>
      <c r="I461" s="616" t="str">
        <f>VLOOKUP(H461,LNG_EBKP!$S$11:$U$733,2)</f>
        <v>Transportanlage</v>
      </c>
      <c r="J461" s="617" t="str">
        <f>VLOOKUP(H461,LNG_EBKP!$S$11:$U$733,3)</f>
        <v>Anlagen zur Beförderung von Personen und Lasten</v>
      </c>
      <c r="K461" s="344"/>
      <c r="L461" s="344"/>
      <c r="M461" s="345"/>
      <c r="N461" s="546"/>
      <c r="O461" s="526">
        <v>30</v>
      </c>
      <c r="P461" s="727" t="str">
        <f t="shared" si="131"/>
        <v/>
      </c>
      <c r="Q461" s="709"/>
      <c r="R461" s="461"/>
      <c r="S461" s="462"/>
      <c r="T461" s="463"/>
      <c r="U461" s="743"/>
      <c r="V461" s="419" t="e">
        <f>IF(
OR(LEN(R461)&gt;0, LEN(#REF!)&gt;0, LEN(Q461)&gt;0,LEN(S461)&gt;1),
      IF(OR(LEN(M461)=0, LEN(Q461)=0),1,
          IF(OR(AND(LEN(#REF!)&gt;0, LEN(R461)&gt;0 ),LEN(R461)+LEN(#REF!)=0),0,1)
),
0)</f>
        <v>#REF!</v>
      </c>
      <c r="W461" s="419"/>
      <c r="X461" s="419"/>
      <c r="Y461" s="419" t="e">
        <f>IF(OR(LEN(AF461)&gt;0, LEN(#REF!)&gt;1),1, 0)</f>
        <v>#REF!</v>
      </c>
      <c r="Z461" s="419"/>
      <c r="AA461" s="426" t="str">
        <f t="shared" si="122"/>
        <v>T0</v>
      </c>
      <c r="AB461" s="427" t="str">
        <f t="shared" si="123"/>
        <v>Transportanlage</v>
      </c>
      <c r="AC461" s="244" t="str">
        <f t="shared" si="124"/>
        <v/>
      </c>
      <c r="AD461" s="244" t="str">
        <f t="shared" si="125"/>
        <v/>
      </c>
      <c r="AE461" s="143" t="str">
        <f t="shared" si="126"/>
        <v/>
      </c>
      <c r="AF461" s="139" t="str">
        <f t="shared" si="127"/>
        <v/>
      </c>
      <c r="AG461" s="140" t="str">
        <f t="shared" si="128"/>
        <v/>
      </c>
      <c r="AH461" s="140" t="str">
        <f t="shared" si="129"/>
        <v/>
      </c>
      <c r="AI461" s="140" t="str">
        <f t="shared" si="130"/>
        <v/>
      </c>
      <c r="AJ461" s="474"/>
      <c r="AK461" s="756"/>
      <c r="AL461" s="751"/>
      <c r="AM461" s="419" t="e">
        <f t="shared" si="121"/>
        <v>#REF!</v>
      </c>
      <c r="AN461" s="419"/>
      <c r="AO461" s="419"/>
      <c r="AP461" s="419"/>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row>
    <row r="462" spans="1:88" s="221" customFormat="1" ht="41.4" hidden="1">
      <c r="A462" s="221" t="b">
        <f t="shared" si="119"/>
        <v>0</v>
      </c>
      <c r="B462" s="221" t="str">
        <f t="shared" si="117"/>
        <v/>
      </c>
      <c r="C462" s="221" t="str">
        <f>IF(ISNA(LEN(VLOOKUP(H462,B9:B468,1,FALSE)) &gt; 0),"",LEN(VLOOKUP(H462,B9:B468,1,FALSE)) &gt; 0)</f>
        <v/>
      </c>
      <c r="D462" s="221" t="str">
        <f t="shared" si="118"/>
        <v/>
      </c>
      <c r="E462" s="221" t="b">
        <f>IF(ISNA(VLOOKUP(H462,D9:D468,1,FALSE)=H462),FALSE,TRUE)</f>
        <v>0</v>
      </c>
      <c r="F462" s="221">
        <f t="shared" si="120"/>
        <v>0</v>
      </c>
      <c r="G462" s="418"/>
      <c r="H462" s="631" t="s">
        <v>462</v>
      </c>
      <c r="I462" s="618" t="str">
        <f>VLOOKUP(H462,LNG_EBKP!$S$11:$U$733,2)</f>
        <v>Personen-, Lastenaufzug</v>
      </c>
      <c r="J462" s="617" t="str">
        <f>VLOOKUP(H462,LNG_EBKP!$S$11:$U$733,3)</f>
        <v>Personen- und Lastenaufzüge, einschliesslich Antrieb, Steuerung, Kabinenbeleuchtung und -ausstattung</v>
      </c>
      <c r="K462" s="344"/>
      <c r="L462" s="344"/>
      <c r="M462" s="345"/>
      <c r="N462" s="546"/>
      <c r="O462" s="525">
        <v>30</v>
      </c>
      <c r="P462" s="727" t="str">
        <f t="shared" si="131"/>
        <v/>
      </c>
      <c r="Q462" s="709"/>
      <c r="R462" s="461"/>
      <c r="S462" s="462"/>
      <c r="T462" s="463"/>
      <c r="U462" s="743"/>
      <c r="V462" s="419" t="e">
        <f>IF(
OR(LEN(R462)&gt;0, LEN(#REF!)&gt;0, LEN(Q462)&gt;0,LEN(S462)&gt;1),
      IF(OR(LEN(M462)=0, LEN(Q462)=0),1,
          IF(OR(AND(LEN(#REF!)&gt;0, LEN(R462)&gt;0 ),LEN(R462)+LEN(#REF!)=0),0,1)
),
0)</f>
        <v>#REF!</v>
      </c>
      <c r="W462" s="419"/>
      <c r="X462" s="419"/>
      <c r="Y462" s="419" t="e">
        <f>IF(OR(LEN(AF462)&gt;0, LEN(#REF!)&gt;1),1, 0)</f>
        <v>#REF!</v>
      </c>
      <c r="Z462" s="419"/>
      <c r="AA462" s="426" t="str">
        <f t="shared" si="122"/>
        <v>T0</v>
      </c>
      <c r="AB462" s="427" t="str">
        <f t="shared" si="123"/>
        <v>Personen-, Lastenaufzug</v>
      </c>
      <c r="AC462" s="244" t="str">
        <f t="shared" si="124"/>
        <v/>
      </c>
      <c r="AD462" s="244" t="str">
        <f t="shared" si="125"/>
        <v/>
      </c>
      <c r="AE462" s="143" t="str">
        <f t="shared" si="126"/>
        <v/>
      </c>
      <c r="AF462" s="139" t="str">
        <f t="shared" si="127"/>
        <v/>
      </c>
      <c r="AG462" s="140" t="str">
        <f t="shared" si="128"/>
        <v/>
      </c>
      <c r="AH462" s="140" t="str">
        <f t="shared" si="129"/>
        <v/>
      </c>
      <c r="AI462" s="140" t="str">
        <f t="shared" si="130"/>
        <v/>
      </c>
      <c r="AJ462" s="474"/>
      <c r="AK462" s="756"/>
      <c r="AL462" s="751"/>
      <c r="AM462" s="419" t="e">
        <f t="shared" si="121"/>
        <v>#REF!</v>
      </c>
      <c r="AN462" s="419"/>
      <c r="AO462" s="419"/>
      <c r="AP462" s="419"/>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row>
    <row r="463" spans="1:88" s="227" customFormat="1" ht="27.6" hidden="1">
      <c r="A463" s="221" t="b">
        <f t="shared" si="119"/>
        <v>0</v>
      </c>
      <c r="B463" s="221" t="str">
        <f t="shared" si="117"/>
        <v/>
      </c>
      <c r="C463" s="227" t="str">
        <f>IF(ISNA(LEN(VLOOKUP(H463,B9:B468,1,FALSE)) &gt; 0),"",LEN(VLOOKUP(H463,B9:B468,1,FALSE)) &gt; 0)</f>
        <v/>
      </c>
      <c r="D463" s="227" t="str">
        <f t="shared" si="118"/>
        <v/>
      </c>
      <c r="E463" s="227" t="b">
        <f>IF(ISNA(VLOOKUP(H463,D9:D468,1,FALSE)=H463),FALSE,TRUE)</f>
        <v>0</v>
      </c>
      <c r="F463" s="221">
        <f t="shared" si="120"/>
        <v>0</v>
      </c>
      <c r="G463" s="418"/>
      <c r="H463" s="631" t="s">
        <v>463</v>
      </c>
      <c r="I463" s="618" t="str">
        <f>VLOOKUP(H463,LNG_EBKP!$S$11:$U$733,2)</f>
        <v>Fahrtreppe, Fahrsteig</v>
      </c>
      <c r="J463" s="617" t="str">
        <f>VLOOKUP(H463,LNG_EBKP!$S$11:$U$733,3)</f>
        <v>Fahrtreppen, horizontale und geneigte Fahrsteige, einschliesslich Antrieb und Steuerung</v>
      </c>
      <c r="K463" s="344"/>
      <c r="L463" s="344"/>
      <c r="M463" s="345"/>
      <c r="N463" s="546"/>
      <c r="O463" s="524">
        <v>30</v>
      </c>
      <c r="P463" s="726" t="str">
        <f t="shared" si="131"/>
        <v/>
      </c>
      <c r="Q463" s="708"/>
      <c r="R463" s="461"/>
      <c r="S463" s="462"/>
      <c r="T463" s="463"/>
      <c r="U463" s="743"/>
      <c r="V463" s="419" t="e">
        <f>IF(
OR(LEN(R463)&gt;0, LEN(#REF!)&gt;0, LEN(Q463)&gt;0,LEN(S463)&gt;1),
      IF(OR(LEN(M463)=0, LEN(Q463)=0),1,
          IF(OR(AND(LEN(#REF!)&gt;0, LEN(R463)&gt;0 ),LEN(R463)+LEN(#REF!)=0),0,1)
),
0)</f>
        <v>#REF!</v>
      </c>
      <c r="W463" s="419"/>
      <c r="X463" s="419"/>
      <c r="Y463" s="419" t="e">
        <f>IF(OR(LEN(AF463)&gt;0, LEN(#REF!)&gt;1),1, 0)</f>
        <v>#REF!</v>
      </c>
      <c r="Z463" s="419"/>
      <c r="AA463" s="426" t="str">
        <f t="shared" si="122"/>
        <v>T0</v>
      </c>
      <c r="AB463" s="427" t="str">
        <f t="shared" si="123"/>
        <v>Fahrtreppe, Fahrsteig</v>
      </c>
      <c r="AC463" s="244" t="str">
        <f t="shared" si="124"/>
        <v/>
      </c>
      <c r="AD463" s="244" t="str">
        <f t="shared" si="125"/>
        <v/>
      </c>
      <c r="AE463" s="143" t="str">
        <f t="shared" si="126"/>
        <v/>
      </c>
      <c r="AF463" s="139" t="str">
        <f t="shared" si="127"/>
        <v/>
      </c>
      <c r="AG463" s="140" t="str">
        <f t="shared" si="128"/>
        <v/>
      </c>
      <c r="AH463" s="140" t="str">
        <f t="shared" si="129"/>
        <v/>
      </c>
      <c r="AI463" s="140" t="str">
        <f t="shared" si="130"/>
        <v/>
      </c>
      <c r="AJ463" s="474"/>
      <c r="AK463" s="756"/>
      <c r="AL463" s="751"/>
      <c r="AM463" s="419" t="e">
        <f t="shared" si="121"/>
        <v>#REF!</v>
      </c>
      <c r="AN463" s="419"/>
      <c r="AO463" s="419"/>
      <c r="AP463" s="419"/>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row>
    <row r="464" spans="1:88" s="221" customFormat="1" ht="55.2" hidden="1">
      <c r="A464" s="221" t="b">
        <f t="shared" si="119"/>
        <v>0</v>
      </c>
      <c r="B464" s="221" t="str">
        <f t="shared" si="117"/>
        <v/>
      </c>
      <c r="C464" s="221" t="str">
        <f>IF(ISNA(LEN(VLOOKUP(H464,B9:B468,1,FALSE)) &gt; 0),"",LEN(VLOOKUP(H464,B9:B468,1,FALSE)) &gt; 0)</f>
        <v/>
      </c>
      <c r="D464" s="221" t="str">
        <f t="shared" si="118"/>
        <v/>
      </c>
      <c r="E464" s="221" t="b">
        <f>IF(ISNA(VLOOKUP(H464,D9:D468,1,FALSE)=H464),FALSE,TRUE)</f>
        <v>0</v>
      </c>
      <c r="F464" s="221">
        <f t="shared" si="120"/>
        <v>0</v>
      </c>
      <c r="G464" s="418"/>
      <c r="H464" s="631" t="s">
        <v>464</v>
      </c>
      <c r="I464" s="618" t="str">
        <f>VLOOKUP(H464,LNG_EBKP!$S$11:$U$733,2)</f>
        <v>Hubtisch, Verladestation, Spezialaufzug</v>
      </c>
      <c r="J464" s="617" t="str">
        <f>VLOOKUP(H464,LNG_EBKP!$S$11:$U$733,3)</f>
        <v>Hubtische, Verladestationen, Spezialaufzüge, Befahranlagen für Fassaden und Dächer sowie Schrägaufzüge, einschliesslich Antrieb und Steuerung</v>
      </c>
      <c r="K464" s="344"/>
      <c r="L464" s="344"/>
      <c r="M464" s="345"/>
      <c r="N464" s="546"/>
      <c r="O464" s="525">
        <v>30</v>
      </c>
      <c r="P464" s="727" t="str">
        <f t="shared" si="131"/>
        <v/>
      </c>
      <c r="Q464" s="709"/>
      <c r="R464" s="461"/>
      <c r="S464" s="462"/>
      <c r="T464" s="463"/>
      <c r="U464" s="743"/>
      <c r="V464" s="419" t="e">
        <f>IF(
OR(LEN(R464)&gt;0, LEN(#REF!)&gt;0, LEN(Q464)&gt;0,LEN(S464)&gt;1),
      IF(OR(LEN(M464)=0, LEN(Q464)=0),1,
          IF(OR(AND(LEN(#REF!)&gt;0, LEN(R464)&gt;0 ),LEN(R464)+LEN(#REF!)=0),0,1)
),
0)</f>
        <v>#REF!</v>
      </c>
      <c r="W464" s="419"/>
      <c r="X464" s="419"/>
      <c r="Y464" s="419" t="e">
        <f>IF(OR(LEN(AF464)&gt;0, LEN(#REF!)&gt;1),1, 0)</f>
        <v>#REF!</v>
      </c>
      <c r="Z464" s="419"/>
      <c r="AA464" s="426" t="str">
        <f t="shared" si="122"/>
        <v>T0</v>
      </c>
      <c r="AB464" s="427" t="str">
        <f t="shared" si="123"/>
        <v>Hubtisch, Verladestation, Spezialaufzug</v>
      </c>
      <c r="AC464" s="244" t="str">
        <f t="shared" si="124"/>
        <v/>
      </c>
      <c r="AD464" s="244" t="str">
        <f t="shared" si="125"/>
        <v/>
      </c>
      <c r="AE464" s="143" t="str">
        <f t="shared" si="126"/>
        <v/>
      </c>
      <c r="AF464" s="139" t="str">
        <f t="shared" si="127"/>
        <v/>
      </c>
      <c r="AG464" s="140" t="str">
        <f t="shared" si="128"/>
        <v/>
      </c>
      <c r="AH464" s="140" t="str">
        <f t="shared" si="129"/>
        <v/>
      </c>
      <c r="AI464" s="140" t="str">
        <f t="shared" si="130"/>
        <v/>
      </c>
      <c r="AJ464" s="474"/>
      <c r="AK464" s="756"/>
      <c r="AL464" s="751"/>
      <c r="AM464" s="419" t="e">
        <f t="shared" si="121"/>
        <v>#REF!</v>
      </c>
      <c r="AN464" s="419"/>
      <c r="AO464" s="419"/>
      <c r="AP464" s="419"/>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row>
    <row r="465" spans="1:88" s="227" customFormat="1" ht="27.6" hidden="1">
      <c r="A465" s="221" t="b">
        <f t="shared" si="119"/>
        <v>0</v>
      </c>
      <c r="B465" s="221" t="str">
        <f t="shared" si="117"/>
        <v/>
      </c>
      <c r="C465" s="227" t="str">
        <f>IF(ISNA(LEN(VLOOKUP(H465,B9:B468,1,FALSE)) &gt; 0),"",LEN(VLOOKUP(H465,B9:B468,1,FALSE)) &gt; 0)</f>
        <v/>
      </c>
      <c r="D465" s="227" t="str">
        <f t="shared" si="118"/>
        <v/>
      </c>
      <c r="E465" s="227" t="b">
        <f>IF(ISNA(VLOOKUP(H465,D9:D468,1,FALSE)=H465),FALSE,TRUE)</f>
        <v>0</v>
      </c>
      <c r="F465" s="221">
        <f t="shared" si="120"/>
        <v>0</v>
      </c>
      <c r="G465" s="418"/>
      <c r="H465" s="631" t="s">
        <v>465</v>
      </c>
      <c r="I465" s="618" t="str">
        <f>VLOOKUP(H465,LNG_EBKP!$S$11:$U$733,2)</f>
        <v>Parkieranlage</v>
      </c>
      <c r="J465" s="617" t="str">
        <f>VLOOKUP(H465,LNG_EBKP!$S$11:$U$733,3)</f>
        <v>Mechanische Parkieranlagen, einschliesslich Antrieb und Steuerung</v>
      </c>
      <c r="K465" s="344"/>
      <c r="L465" s="344"/>
      <c r="M465" s="345"/>
      <c r="N465" s="546"/>
      <c r="O465" s="524">
        <v>30</v>
      </c>
      <c r="P465" s="726" t="str">
        <f t="shared" si="131"/>
        <v/>
      </c>
      <c r="Q465" s="708"/>
      <c r="R465" s="461"/>
      <c r="S465" s="462"/>
      <c r="T465" s="463"/>
      <c r="U465" s="743"/>
      <c r="V465" s="419" t="e">
        <f>IF(
OR(LEN(R465)&gt;0, LEN(#REF!)&gt;0, LEN(Q465)&gt;0,LEN(S465)&gt;1),
      IF(OR(LEN(M465)=0, LEN(Q465)=0),1,
          IF(OR(AND(LEN(#REF!)&gt;0, LEN(R465)&gt;0 ),LEN(R465)+LEN(#REF!)=0),0,1)
),
0)</f>
        <v>#REF!</v>
      </c>
      <c r="W465" s="419"/>
      <c r="X465" s="419"/>
      <c r="Y465" s="419" t="e">
        <f>IF(OR(LEN(AF465)&gt;0, LEN(#REF!)&gt;1),1, 0)</f>
        <v>#REF!</v>
      </c>
      <c r="Z465" s="419"/>
      <c r="AA465" s="426" t="str">
        <f t="shared" si="122"/>
        <v>T0</v>
      </c>
      <c r="AB465" s="427" t="str">
        <f t="shared" si="123"/>
        <v>Parkieranlage</v>
      </c>
      <c r="AC465" s="244" t="str">
        <f t="shared" si="124"/>
        <v/>
      </c>
      <c r="AD465" s="244" t="str">
        <f t="shared" si="125"/>
        <v/>
      </c>
      <c r="AE465" s="143" t="str">
        <f t="shared" si="126"/>
        <v/>
      </c>
      <c r="AF465" s="139" t="str">
        <f t="shared" si="127"/>
        <v/>
      </c>
      <c r="AG465" s="140" t="str">
        <f t="shared" si="128"/>
        <v/>
      </c>
      <c r="AH465" s="140" t="str">
        <f t="shared" si="129"/>
        <v/>
      </c>
      <c r="AI465" s="140" t="str">
        <f t="shared" si="130"/>
        <v/>
      </c>
      <c r="AJ465" s="474"/>
      <c r="AK465" s="756"/>
      <c r="AL465" s="751"/>
      <c r="AM465" s="419" t="e">
        <f t="shared" si="121"/>
        <v>#REF!</v>
      </c>
      <c r="AN465" s="419"/>
      <c r="AO465" s="419"/>
      <c r="AP465" s="419"/>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row>
    <row r="466" spans="1:88" s="227" customFormat="1" ht="27.6" hidden="1">
      <c r="A466" s="221" t="b">
        <f t="shared" si="119"/>
        <v>0</v>
      </c>
      <c r="B466" s="221" t="str">
        <f t="shared" si="117"/>
        <v/>
      </c>
      <c r="C466" s="227" t="str">
        <f>IF(ISNA(LEN(VLOOKUP(H466,B9:B468,1,FALSE)) &gt; 0),"",LEN(VLOOKUP(H466,B9:B468,1,FALSE)) &gt; 0)</f>
        <v/>
      </c>
      <c r="D466" s="227" t="str">
        <f t="shared" si="118"/>
        <v/>
      </c>
      <c r="E466" s="227" t="b">
        <f>IF(ISNA(VLOOKUP(H466,D9:D468,1,FALSE)=H466),FALSE,TRUE)</f>
        <v>0</v>
      </c>
      <c r="F466" s="221">
        <f t="shared" si="120"/>
        <v>0</v>
      </c>
      <c r="G466" s="418"/>
      <c r="H466" s="631" t="s">
        <v>466</v>
      </c>
      <c r="I466" s="618" t="str">
        <f>VLOOKUP(H466,LNG_EBKP!$S$11:$U$733,2)</f>
        <v>Krananlage</v>
      </c>
      <c r="J466" s="617" t="str">
        <f>VLOOKUP(H466,LNG_EBKP!$S$11:$U$733,3)</f>
        <v>Eingebaute Krananlagen, einschliesslich Antrieb und Steuerung</v>
      </c>
      <c r="K466" s="344"/>
      <c r="L466" s="344"/>
      <c r="M466" s="345"/>
      <c r="N466" s="546"/>
      <c r="O466" s="524">
        <v>30</v>
      </c>
      <c r="P466" s="726" t="str">
        <f t="shared" si="131"/>
        <v/>
      </c>
      <c r="Q466" s="708"/>
      <c r="R466" s="461"/>
      <c r="S466" s="462"/>
      <c r="T466" s="463"/>
      <c r="U466" s="743"/>
      <c r="V466" s="419" t="e">
        <f>IF(
OR(LEN(R466)&gt;0, LEN(#REF!)&gt;0, LEN(Q466)&gt;0,LEN(S466)&gt;1),
      IF(OR(LEN(M466)=0, LEN(Q466)=0),1,
          IF(OR(AND(LEN(#REF!)&gt;0, LEN(R466)&gt;0 ),LEN(R466)+LEN(#REF!)=0),0,1)
),
0)</f>
        <v>#REF!</v>
      </c>
      <c r="W466" s="419"/>
      <c r="X466" s="419"/>
      <c r="Y466" s="419" t="e">
        <f>IF(OR(LEN(AF466)&gt;0, LEN(#REF!)&gt;1),1, 0)</f>
        <v>#REF!</v>
      </c>
      <c r="Z466" s="419"/>
      <c r="AA466" s="426" t="str">
        <f t="shared" si="122"/>
        <v>T0</v>
      </c>
      <c r="AB466" s="427" t="str">
        <f t="shared" si="123"/>
        <v>Krananlage</v>
      </c>
      <c r="AC466" s="244" t="str">
        <f t="shared" si="124"/>
        <v/>
      </c>
      <c r="AD466" s="244" t="str">
        <f t="shared" si="125"/>
        <v/>
      </c>
      <c r="AE466" s="143" t="str">
        <f t="shared" si="126"/>
        <v/>
      </c>
      <c r="AF466" s="139" t="str">
        <f t="shared" si="127"/>
        <v/>
      </c>
      <c r="AG466" s="140" t="str">
        <f t="shared" si="128"/>
        <v/>
      </c>
      <c r="AH466" s="140" t="str">
        <f t="shared" si="129"/>
        <v/>
      </c>
      <c r="AI466" s="140" t="str">
        <f t="shared" si="130"/>
        <v/>
      </c>
      <c r="AJ466" s="474"/>
      <c r="AK466" s="756"/>
      <c r="AL466" s="751"/>
      <c r="AM466" s="419" t="e">
        <f t="shared" si="121"/>
        <v>#REF!</v>
      </c>
      <c r="AN466" s="419"/>
      <c r="AO466" s="419"/>
      <c r="AP466" s="419"/>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row>
    <row r="467" spans="1:88" s="227" customFormat="1" ht="69" hidden="1">
      <c r="A467" s="221" t="b">
        <f t="shared" si="119"/>
        <v>0</v>
      </c>
      <c r="B467" s="221" t="str">
        <f t="shared" si="117"/>
        <v/>
      </c>
      <c r="C467" s="227" t="str">
        <f>IF(ISNA(LEN(VLOOKUP(H467,B9:B468,1,FALSE)) &gt; 0),"",LEN(VLOOKUP(H467,B9:B468,1,FALSE)) &gt; 0)</f>
        <v/>
      </c>
      <c r="D467" s="227" t="str">
        <f t="shared" si="118"/>
        <v/>
      </c>
      <c r="E467" s="227" t="b">
        <f>IF(ISNA(VLOOKUP(H467,D9:D468,1,FALSE)=H467),FALSE,TRUE)</f>
        <v>0</v>
      </c>
      <c r="F467" s="221">
        <f t="shared" si="120"/>
        <v>0</v>
      </c>
      <c r="G467" s="418"/>
      <c r="H467" s="631" t="s">
        <v>467</v>
      </c>
      <c r="I467" s="618" t="str">
        <f>VLOOKUP(H467,LNG_EBKP!$S$11:$U$733,2)</f>
        <v>Seilbahn</v>
      </c>
      <c r="J467" s="617" t="str">
        <f>VLOOKUP(H467,LNG_EBKP!$S$11:$U$733,3)</f>
        <v>Antrieb, Kabel, Umlenkrollen sowie Kabinen, Sessel oder Bügel der Seilbahnen, einschliesslich Steuerung
Hinweis: Konstruktion Kunstbauten (O);
Mast (O 7.1)</v>
      </c>
      <c r="K467" s="344"/>
      <c r="L467" s="344"/>
      <c r="M467" s="345"/>
      <c r="N467" s="546"/>
      <c r="O467" s="524">
        <v>30</v>
      </c>
      <c r="P467" s="726" t="str">
        <f t="shared" si="131"/>
        <v/>
      </c>
      <c r="Q467" s="708"/>
      <c r="R467" s="461"/>
      <c r="S467" s="462"/>
      <c r="T467" s="463"/>
      <c r="U467" s="743"/>
      <c r="V467" s="419" t="e">
        <f>IF(
OR(LEN(R467)&gt;0, LEN(#REF!)&gt;0, LEN(Q467)&gt;0,LEN(S467)&gt;1),
      IF(OR(LEN(M467)=0, LEN(Q467)=0),1,
          IF(OR(AND(LEN(#REF!)&gt;0, LEN(R467)&gt;0 ),LEN(R467)+LEN(#REF!)=0),0,1)
),
0)</f>
        <v>#REF!</v>
      </c>
      <c r="W467" s="419"/>
      <c r="X467" s="419"/>
      <c r="Y467" s="419" t="e">
        <f>IF(OR(LEN(AF467)&gt;0, LEN(#REF!)&gt;1),1, 0)</f>
        <v>#REF!</v>
      </c>
      <c r="Z467" s="419"/>
      <c r="AA467" s="426" t="str">
        <f t="shared" si="122"/>
        <v>T0</v>
      </c>
      <c r="AB467" s="427" t="str">
        <f t="shared" si="123"/>
        <v>Seilbahn</v>
      </c>
      <c r="AC467" s="244" t="str">
        <f t="shared" si="124"/>
        <v/>
      </c>
      <c r="AD467" s="244" t="str">
        <f t="shared" si="125"/>
        <v/>
      </c>
      <c r="AE467" s="143" t="str">
        <f t="shared" si="126"/>
        <v/>
      </c>
      <c r="AF467" s="139" t="str">
        <f t="shared" si="127"/>
        <v/>
      </c>
      <c r="AG467" s="140" t="str">
        <f t="shared" si="128"/>
        <v/>
      </c>
      <c r="AH467" s="140" t="str">
        <f t="shared" si="129"/>
        <v/>
      </c>
      <c r="AI467" s="140" t="str">
        <f t="shared" si="130"/>
        <v/>
      </c>
      <c r="AJ467" s="474"/>
      <c r="AK467" s="756"/>
      <c r="AL467" s="751"/>
      <c r="AM467" s="419" t="e">
        <f t="shared" si="121"/>
        <v>#REF!</v>
      </c>
      <c r="AN467" s="419"/>
      <c r="AO467" s="419"/>
      <c r="AP467" s="419"/>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row>
    <row r="468" spans="1:88" s="227" customFormat="1" ht="14.4" hidden="1" thickBot="1">
      <c r="A468" s="221" t="b">
        <f t="shared" si="119"/>
        <v>0</v>
      </c>
      <c r="B468" s="221" t="str">
        <f t="shared" si="117"/>
        <v/>
      </c>
      <c r="C468" s="227" t="str">
        <f>IF(ISNA(LEN(VLOOKUP(H468,B9:B468,1,FALSE)) &gt; 0),"",LEN(VLOOKUP(H468,B9:B468,1,FALSE)) &gt; 0)</f>
        <v/>
      </c>
      <c r="D468" s="227" t="str">
        <f t="shared" si="118"/>
        <v/>
      </c>
      <c r="E468" s="227" t="b">
        <f>IF(ISNA(VLOOKUP(H468,D9:D468,1,FALSE)=H468),FALSE,TRUE)</f>
        <v>0</v>
      </c>
      <c r="F468" s="221">
        <f t="shared" si="120"/>
        <v>0</v>
      </c>
      <c r="G468" s="418"/>
      <c r="H468" s="637" t="s">
        <v>468</v>
      </c>
      <c r="I468" s="619" t="str">
        <f>VLOOKUP(H468,LNG_EBKP!$S$11:$U$733,2)</f>
        <v>Kunstwerk</v>
      </c>
      <c r="J468" s="620" t="str">
        <f>VLOOKUP(H468,LNG_EBKP!$S$11:$U$733,3)</f>
        <v>Künstlerisch gestaltete Objekte oder Bauteile</v>
      </c>
      <c r="K468" s="346"/>
      <c r="L468" s="346"/>
      <c r="M468" s="347"/>
      <c r="N468" s="549"/>
      <c r="O468" s="534">
        <v>30</v>
      </c>
      <c r="P468" s="728" t="str">
        <f t="shared" si="131"/>
        <v/>
      </c>
      <c r="Q468" s="710"/>
      <c r="R468" s="464"/>
      <c r="S468" s="465"/>
      <c r="T468" s="466"/>
      <c r="U468" s="744"/>
      <c r="V468" s="419" t="e">
        <f>IF(
OR(LEN(R468)&gt;0, LEN(#REF!)&gt;0, LEN(Q468)&gt;0,LEN(S468)&gt;1),
      IF(OR(LEN(M468)=0, LEN(Q468)=0),1,
          IF(OR(AND(LEN(#REF!)&gt;0, LEN(R468)&gt;0 ),LEN(R468)+LEN(#REF!)=0),0,1)
),
0)</f>
        <v>#REF!</v>
      </c>
      <c r="W468" s="419"/>
      <c r="X468" s="419"/>
      <c r="Y468" s="419" t="e">
        <f>IF(OR(LEN(AF468)&gt;0, LEN(#REF!)&gt;1),1, 0)</f>
        <v>#REF!</v>
      </c>
      <c r="Z468" s="419"/>
      <c r="AA468" s="583" t="str">
        <f t="shared" si="122"/>
        <v>T0</v>
      </c>
      <c r="AB468" s="584" t="str">
        <f t="shared" si="123"/>
        <v>Kunstwerk</v>
      </c>
      <c r="AC468" s="585" t="str">
        <f t="shared" si="124"/>
        <v/>
      </c>
      <c r="AD468" s="585" t="str">
        <f t="shared" si="125"/>
        <v/>
      </c>
      <c r="AE468" s="586" t="str">
        <f t="shared" si="126"/>
        <v/>
      </c>
      <c r="AF468" s="587" t="str">
        <f t="shared" si="127"/>
        <v/>
      </c>
      <c r="AG468" s="588" t="str">
        <f t="shared" si="128"/>
        <v/>
      </c>
      <c r="AH468" s="588" t="str">
        <f t="shared" si="129"/>
        <v/>
      </c>
      <c r="AI468" s="588" t="str">
        <f t="shared" si="130"/>
        <v/>
      </c>
      <c r="AJ468" s="589"/>
      <c r="AK468" s="758"/>
      <c r="AL468" s="751"/>
      <c r="AM468" s="419" t="e">
        <f t="shared" si="121"/>
        <v>#REF!</v>
      </c>
      <c r="AN468" s="419"/>
      <c r="AO468" s="419"/>
      <c r="AP468" s="419"/>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row>
    <row r="469" spans="1:88" s="33" customFormat="1" ht="13.8" hidden="1">
      <c r="A469" s="63"/>
      <c r="B469" s="221"/>
      <c r="C469" s="222"/>
      <c r="D469" s="222"/>
      <c r="E469" s="222"/>
      <c r="F469" s="228">
        <v>1</v>
      </c>
      <c r="H469" s="5"/>
      <c r="I469" s="4"/>
      <c r="J469" s="4"/>
      <c r="K469" s="239"/>
      <c r="L469" s="428"/>
      <c r="M469" s="428"/>
      <c r="N469" s="61"/>
      <c r="O469" s="61"/>
      <c r="P469" s="61"/>
      <c r="Q469" s="9"/>
      <c r="R469" s="429"/>
      <c r="S469" s="429"/>
      <c r="T469" s="428"/>
      <c r="U469" s="428"/>
      <c r="AA469" s="440"/>
      <c r="AB469" s="440"/>
      <c r="AC469" s="441" t="str">
        <f t="shared" si="124"/>
        <v/>
      </c>
      <c r="AD469" s="441" t="str">
        <f t="shared" si="125"/>
        <v/>
      </c>
      <c r="AE469" s="442" t="str">
        <f t="shared" si="126"/>
        <v/>
      </c>
      <c r="AF469" s="440" t="str">
        <f t="shared" si="127"/>
        <v/>
      </c>
      <c r="AG469" s="440" t="str">
        <f t="shared" si="128"/>
        <v/>
      </c>
      <c r="AH469" s="440" t="str">
        <f t="shared" si="129"/>
        <v/>
      </c>
      <c r="AI469" s="443" t="str">
        <f t="shared" si="130"/>
        <v/>
      </c>
      <c r="AJ469" s="447"/>
      <c r="AK469" s="447"/>
      <c r="AL469" s="440"/>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row>
    <row r="470" spans="1:88" s="33" customFormat="1" ht="13.8" hidden="1">
      <c r="A470" s="63"/>
      <c r="B470" s="221"/>
      <c r="C470" s="222"/>
      <c r="D470" s="222"/>
      <c r="E470" s="222"/>
      <c r="F470" s="228">
        <v>1</v>
      </c>
      <c r="H470" s="5"/>
      <c r="I470" s="4"/>
      <c r="J470" s="4"/>
      <c r="K470" s="239"/>
      <c r="L470" s="428"/>
      <c r="M470" s="428"/>
      <c r="N470" s="61"/>
      <c r="O470" s="61"/>
      <c r="P470" s="61"/>
      <c r="Q470" s="9"/>
      <c r="R470" s="429"/>
      <c r="S470" s="429"/>
      <c r="T470" s="428"/>
      <c r="U470" s="428"/>
      <c r="AA470" s="440"/>
      <c r="AB470" s="440"/>
      <c r="AC470" s="441" t="str">
        <f t="shared" si="124"/>
        <v/>
      </c>
      <c r="AD470" s="441" t="str">
        <f t="shared" si="125"/>
        <v/>
      </c>
      <c r="AE470" s="442" t="str">
        <f t="shared" si="126"/>
        <v/>
      </c>
      <c r="AF470" s="440" t="str">
        <f t="shared" si="127"/>
        <v/>
      </c>
      <c r="AG470" s="440" t="str">
        <f t="shared" si="128"/>
        <v/>
      </c>
      <c r="AH470" s="440" t="str">
        <f t="shared" si="129"/>
        <v/>
      </c>
      <c r="AI470" s="443" t="str">
        <f t="shared" si="130"/>
        <v/>
      </c>
      <c r="AJ470" s="447"/>
      <c r="AK470" s="447"/>
      <c r="AL470" s="440"/>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row>
    <row r="471" spans="1:88" s="33" customFormat="1" ht="13.8" hidden="1">
      <c r="A471" s="63"/>
      <c r="B471" s="221"/>
      <c r="C471" s="222"/>
      <c r="D471" s="222"/>
      <c r="E471" s="222"/>
      <c r="F471" s="228">
        <v>1</v>
      </c>
      <c r="H471" s="4"/>
      <c r="I471" s="4"/>
      <c r="J471" s="4"/>
      <c r="K471" s="239"/>
      <c r="L471" s="428"/>
      <c r="M471" s="428"/>
      <c r="N471" s="61"/>
      <c r="O471" s="61"/>
      <c r="P471" s="61"/>
      <c r="Q471" s="9"/>
      <c r="R471" s="429"/>
      <c r="S471" s="429"/>
      <c r="T471" s="428"/>
      <c r="U471" s="428"/>
      <c r="AA471" s="440"/>
      <c r="AB471" s="440"/>
      <c r="AC471" s="441" t="str">
        <f t="shared" si="124"/>
        <v/>
      </c>
      <c r="AD471" s="441" t="str">
        <f t="shared" si="125"/>
        <v/>
      </c>
      <c r="AE471" s="442" t="str">
        <f t="shared" si="126"/>
        <v/>
      </c>
      <c r="AF471" s="440" t="str">
        <f t="shared" si="127"/>
        <v/>
      </c>
      <c r="AG471" s="440" t="str">
        <f t="shared" si="128"/>
        <v/>
      </c>
      <c r="AH471" s="440" t="str">
        <f t="shared" si="129"/>
        <v/>
      </c>
      <c r="AI471" s="443" t="str">
        <f t="shared" si="130"/>
        <v/>
      </c>
      <c r="AJ471" s="447"/>
      <c r="AK471" s="447"/>
      <c r="AL471" s="440"/>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row>
    <row r="472" spans="1:88" s="33" customFormat="1" ht="13.8" hidden="1">
      <c r="A472" s="63"/>
      <c r="B472" s="221"/>
      <c r="C472" s="222"/>
      <c r="D472" s="222"/>
      <c r="E472" s="222"/>
      <c r="F472" s="228" t="e">
        <f>LNG!#REF!</f>
        <v>#REF!</v>
      </c>
      <c r="H472" s="5"/>
      <c r="I472" s="4"/>
      <c r="J472" s="4"/>
      <c r="K472" s="239"/>
      <c r="L472" s="428"/>
      <c r="M472" s="428"/>
      <c r="N472" s="61"/>
      <c r="O472" s="61"/>
      <c r="P472" s="61"/>
      <c r="Q472" s="9"/>
      <c r="R472" s="429"/>
      <c r="S472" s="429"/>
      <c r="T472" s="428"/>
      <c r="U472" s="428"/>
      <c r="AA472" s="440"/>
      <c r="AB472" s="440"/>
      <c r="AC472" s="441" t="str">
        <f t="shared" si="124"/>
        <v/>
      </c>
      <c r="AD472" s="441" t="str">
        <f t="shared" si="125"/>
        <v/>
      </c>
      <c r="AE472" s="442" t="str">
        <f t="shared" si="126"/>
        <v/>
      </c>
      <c r="AF472" s="440" t="str">
        <f t="shared" si="127"/>
        <v/>
      </c>
      <c r="AG472" s="440" t="str">
        <f t="shared" si="128"/>
        <v/>
      </c>
      <c r="AH472" s="440" t="str">
        <f t="shared" si="129"/>
        <v/>
      </c>
      <c r="AI472" s="443" t="str">
        <f t="shared" si="130"/>
        <v/>
      </c>
      <c r="AJ472" s="447"/>
      <c r="AK472" s="447"/>
      <c r="AL472" s="440"/>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row>
    <row r="473" spans="1:88" s="33" customFormat="1" ht="13.8" hidden="1">
      <c r="A473" s="63"/>
      <c r="B473" s="221"/>
      <c r="C473" s="222"/>
      <c r="D473" s="222"/>
      <c r="E473" s="222"/>
      <c r="F473" s="228" t="e">
        <f>LNG!#REF!</f>
        <v>#REF!</v>
      </c>
      <c r="H473" s="5"/>
      <c r="I473" s="4"/>
      <c r="J473" s="4"/>
      <c r="K473" s="239"/>
      <c r="L473" s="428"/>
      <c r="M473" s="428"/>
      <c r="N473" s="61"/>
      <c r="O473" s="61"/>
      <c r="P473" s="61"/>
      <c r="Q473" s="9"/>
      <c r="R473" s="429"/>
      <c r="S473" s="429"/>
      <c r="T473" s="428"/>
      <c r="U473" s="428"/>
      <c r="AA473" s="440"/>
      <c r="AB473" s="440"/>
      <c r="AC473" s="441" t="str">
        <f t="shared" si="124"/>
        <v/>
      </c>
      <c r="AD473" s="441" t="str">
        <f t="shared" si="125"/>
        <v/>
      </c>
      <c r="AE473" s="442" t="str">
        <f t="shared" si="126"/>
        <v/>
      </c>
      <c r="AF473" s="440" t="str">
        <f t="shared" si="127"/>
        <v/>
      </c>
      <c r="AG473" s="440" t="str">
        <f t="shared" si="128"/>
        <v/>
      </c>
      <c r="AH473" s="440" t="str">
        <f t="shared" si="129"/>
        <v/>
      </c>
      <c r="AI473" s="443" t="str">
        <f t="shared" si="130"/>
        <v/>
      </c>
      <c r="AJ473" s="447"/>
      <c r="AK473" s="447"/>
      <c r="AL473" s="440"/>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row>
    <row r="474" spans="1:88" s="33" customFormat="1" ht="13.8" hidden="1">
      <c r="A474" s="63"/>
      <c r="B474" s="221"/>
      <c r="C474" s="222"/>
      <c r="D474" s="222"/>
      <c r="E474" s="222"/>
      <c r="F474" s="228" t="e">
        <f>LNG!#REF!</f>
        <v>#REF!</v>
      </c>
      <c r="H474" s="5"/>
      <c r="I474" s="4"/>
      <c r="J474" s="4"/>
      <c r="K474" s="239"/>
      <c r="L474" s="428"/>
      <c r="M474" s="428"/>
      <c r="N474" s="61"/>
      <c r="O474" s="61"/>
      <c r="P474" s="61"/>
      <c r="Q474" s="9"/>
      <c r="R474" s="429"/>
      <c r="S474" s="429"/>
      <c r="T474" s="428"/>
      <c r="U474" s="428"/>
      <c r="AA474" s="440"/>
      <c r="AB474" s="440"/>
      <c r="AC474" s="441" t="str">
        <f t="shared" si="124"/>
        <v/>
      </c>
      <c r="AD474" s="441" t="str">
        <f t="shared" si="125"/>
        <v/>
      </c>
      <c r="AE474" s="442" t="str">
        <f t="shared" si="126"/>
        <v/>
      </c>
      <c r="AF474" s="440" t="str">
        <f t="shared" si="127"/>
        <v/>
      </c>
      <c r="AG474" s="440" t="str">
        <f t="shared" si="128"/>
        <v/>
      </c>
      <c r="AH474" s="440" t="str">
        <f t="shared" si="129"/>
        <v/>
      </c>
      <c r="AI474" s="443" t="str">
        <f t="shared" si="130"/>
        <v/>
      </c>
      <c r="AJ474" s="447"/>
      <c r="AK474" s="447"/>
      <c r="AL474" s="440"/>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row>
    <row r="475" spans="1:88" s="33" customFormat="1" ht="13.8" hidden="1">
      <c r="A475" s="63"/>
      <c r="B475" s="221"/>
      <c r="C475" s="222"/>
      <c r="D475" s="222"/>
      <c r="E475" s="222"/>
      <c r="F475" s="228" t="e">
        <f>LNG!#REF!</f>
        <v>#REF!</v>
      </c>
      <c r="H475" s="5"/>
      <c r="I475" s="4"/>
      <c r="J475" s="4"/>
      <c r="K475" s="239"/>
      <c r="L475" s="428"/>
      <c r="M475" s="430"/>
      <c r="N475" s="432"/>
      <c r="O475" s="432"/>
      <c r="P475" s="61"/>
      <c r="Q475" s="431"/>
      <c r="R475" s="433"/>
      <c r="S475" s="433"/>
      <c r="T475" s="428"/>
      <c r="U475" s="428"/>
      <c r="AA475" s="440"/>
      <c r="AB475" s="440"/>
      <c r="AC475" s="441" t="str">
        <f t="shared" si="124"/>
        <v/>
      </c>
      <c r="AD475" s="441" t="str">
        <f t="shared" si="125"/>
        <v/>
      </c>
      <c r="AE475" s="442" t="str">
        <f t="shared" si="126"/>
        <v/>
      </c>
      <c r="AF475" s="440" t="str">
        <f t="shared" si="127"/>
        <v/>
      </c>
      <c r="AG475" s="440" t="str">
        <f t="shared" si="128"/>
        <v/>
      </c>
      <c r="AH475" s="440" t="str">
        <f t="shared" si="129"/>
        <v/>
      </c>
      <c r="AI475" s="443" t="str">
        <f t="shared" si="130"/>
        <v/>
      </c>
      <c r="AJ475" s="447"/>
      <c r="AK475" s="447"/>
      <c r="AL475" s="440"/>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row>
    <row r="476" spans="1:88" s="33" customFormat="1" ht="13.8" hidden="1">
      <c r="A476" s="63"/>
      <c r="B476" s="221"/>
      <c r="C476" s="222"/>
      <c r="D476" s="222"/>
      <c r="E476" s="222"/>
      <c r="F476" s="228" t="e">
        <f>LNG!#REF!</f>
        <v>#REF!</v>
      </c>
      <c r="H476" s="5"/>
      <c r="I476" s="4"/>
      <c r="J476" s="4"/>
      <c r="K476" s="239"/>
      <c r="L476" s="428"/>
      <c r="M476" s="428"/>
      <c r="N476" s="434"/>
      <c r="O476" s="434"/>
      <c r="P476" s="61"/>
      <c r="Q476" s="45"/>
      <c r="R476" s="429"/>
      <c r="S476" s="429"/>
      <c r="T476" s="428"/>
      <c r="U476" s="428"/>
      <c r="AA476" s="440"/>
      <c r="AB476" s="440"/>
      <c r="AC476" s="441" t="str">
        <f t="shared" si="124"/>
        <v/>
      </c>
      <c r="AD476" s="441" t="str">
        <f t="shared" si="125"/>
        <v/>
      </c>
      <c r="AE476" s="442" t="str">
        <f t="shared" si="126"/>
        <v/>
      </c>
      <c r="AF476" s="440" t="str">
        <f t="shared" si="127"/>
        <v/>
      </c>
      <c r="AG476" s="440" t="str">
        <f t="shared" si="128"/>
        <v/>
      </c>
      <c r="AH476" s="440" t="str">
        <f t="shared" si="129"/>
        <v/>
      </c>
      <c r="AI476" s="443" t="str">
        <f t="shared" si="130"/>
        <v/>
      </c>
      <c r="AJ476" s="447"/>
      <c r="AK476" s="447"/>
      <c r="AL476" s="440"/>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row>
    <row r="477" spans="1:88" s="33" customFormat="1" ht="13.8" hidden="1">
      <c r="A477" s="63"/>
      <c r="B477" s="221"/>
      <c r="C477" s="222"/>
      <c r="D477" s="222"/>
      <c r="E477" s="222"/>
      <c r="F477" s="228" t="e">
        <f>LNG!#REF!</f>
        <v>#REF!</v>
      </c>
      <c r="H477" s="5"/>
      <c r="I477" s="46"/>
      <c r="J477" s="9"/>
      <c r="K477" s="428"/>
      <c r="L477" s="428"/>
      <c r="M477" s="428"/>
      <c r="N477" s="434"/>
      <c r="O477" s="435"/>
      <c r="P477" s="24"/>
      <c r="R477" s="243"/>
      <c r="S477" s="243"/>
      <c r="T477" s="239"/>
      <c r="U477" s="239"/>
      <c r="AA477" s="440"/>
      <c r="AB477" s="440"/>
      <c r="AC477" s="441" t="str">
        <f t="shared" si="124"/>
        <v/>
      </c>
      <c r="AD477" s="441" t="str">
        <f t="shared" si="125"/>
        <v/>
      </c>
      <c r="AE477" s="442" t="str">
        <f t="shared" si="126"/>
        <v/>
      </c>
      <c r="AF477" s="440" t="str">
        <f t="shared" si="127"/>
        <v/>
      </c>
      <c r="AG477" s="440" t="str">
        <f t="shared" si="128"/>
        <v/>
      </c>
      <c r="AH477" s="440" t="str">
        <f t="shared" si="129"/>
        <v/>
      </c>
      <c r="AI477" s="443" t="str">
        <f t="shared" si="130"/>
        <v/>
      </c>
      <c r="AJ477" s="447"/>
      <c r="AK477" s="447"/>
      <c r="AL477" s="440"/>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row>
    <row r="478" spans="1:88" s="33" customFormat="1" ht="13.8" hidden="1">
      <c r="A478" s="63"/>
      <c r="B478" s="221"/>
      <c r="C478" s="222"/>
      <c r="D478" s="222"/>
      <c r="E478" s="222"/>
      <c r="F478" s="228" t="e">
        <f>LNG!#REF!</f>
        <v>#REF!</v>
      </c>
      <c r="H478" s="5"/>
      <c r="I478" s="4"/>
      <c r="J478" s="4"/>
      <c r="K478" s="239"/>
      <c r="L478" s="239"/>
      <c r="M478" s="428"/>
      <c r="N478" s="434"/>
      <c r="O478" s="435"/>
      <c r="P478" s="24"/>
      <c r="R478" s="243"/>
      <c r="S478" s="243"/>
      <c r="T478" s="239"/>
      <c r="U478" s="239"/>
      <c r="AA478" s="440"/>
      <c r="AB478" s="440"/>
      <c r="AC478" s="441" t="str">
        <f t="shared" si="124"/>
        <v/>
      </c>
      <c r="AD478" s="441" t="str">
        <f t="shared" si="125"/>
        <v/>
      </c>
      <c r="AE478" s="442" t="str">
        <f t="shared" si="126"/>
        <v/>
      </c>
      <c r="AF478" s="440" t="str">
        <f t="shared" si="127"/>
        <v/>
      </c>
      <c r="AG478" s="440" t="str">
        <f t="shared" si="128"/>
        <v/>
      </c>
      <c r="AH478" s="440" t="str">
        <f t="shared" si="129"/>
        <v/>
      </c>
      <c r="AI478" s="443" t="str">
        <f t="shared" si="130"/>
        <v/>
      </c>
      <c r="AJ478" s="440"/>
      <c r="AK478" s="440"/>
      <c r="AL478" s="440"/>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row>
    <row r="479" spans="1:88" s="33" customFormat="1" ht="13.8" hidden="1">
      <c r="A479" s="63"/>
      <c r="B479" s="221"/>
      <c r="C479" s="222"/>
      <c r="D479" s="222"/>
      <c r="E479" s="222"/>
      <c r="F479" s="228" t="e">
        <f>LNG!#REF!</f>
        <v>#REF!</v>
      </c>
      <c r="H479" s="5"/>
      <c r="I479" s="4"/>
      <c r="J479" s="4"/>
      <c r="K479" s="239"/>
      <c r="L479" s="239"/>
      <c r="M479" s="428"/>
      <c r="N479" s="434"/>
      <c r="O479" s="435"/>
      <c r="P479" s="24"/>
      <c r="R479" s="243"/>
      <c r="S479" s="243"/>
      <c r="T479" s="239"/>
      <c r="U479" s="239"/>
      <c r="AA479" s="440"/>
      <c r="AB479" s="440"/>
      <c r="AC479" s="441" t="str">
        <f t="shared" si="124"/>
        <v/>
      </c>
      <c r="AD479" s="441" t="str">
        <f t="shared" si="125"/>
        <v/>
      </c>
      <c r="AE479" s="442" t="str">
        <f t="shared" si="126"/>
        <v/>
      </c>
      <c r="AF479" s="440" t="str">
        <f t="shared" si="127"/>
        <v/>
      </c>
      <c r="AG479" s="440" t="str">
        <f t="shared" si="128"/>
        <v/>
      </c>
      <c r="AH479" s="440" t="str">
        <f t="shared" si="129"/>
        <v/>
      </c>
      <c r="AI479" s="443" t="str">
        <f t="shared" si="130"/>
        <v/>
      </c>
      <c r="AJ479" s="440"/>
      <c r="AK479" s="440"/>
      <c r="AL479" s="440"/>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row>
    <row r="480" spans="1:88" s="33" customFormat="1" ht="13.8" hidden="1">
      <c r="A480" s="63"/>
      <c r="B480" s="221"/>
      <c r="C480" s="222"/>
      <c r="D480" s="222"/>
      <c r="E480" s="222"/>
      <c r="F480" s="228" t="e">
        <f>LNG!#REF!</f>
        <v>#REF!</v>
      </c>
      <c r="H480" s="5"/>
      <c r="I480" s="4"/>
      <c r="J480" s="4"/>
      <c r="K480" s="239"/>
      <c r="L480" s="239"/>
      <c r="M480" s="428"/>
      <c r="N480" s="434"/>
      <c r="O480" s="435"/>
      <c r="P480" s="24"/>
      <c r="R480" s="243"/>
      <c r="S480" s="243"/>
      <c r="T480" s="239"/>
      <c r="U480" s="239"/>
      <c r="AA480" s="440"/>
      <c r="AB480" s="440"/>
      <c r="AC480" s="441" t="str">
        <f t="shared" si="124"/>
        <v/>
      </c>
      <c r="AD480" s="441" t="str">
        <f t="shared" si="125"/>
        <v/>
      </c>
      <c r="AE480" s="442" t="str">
        <f t="shared" si="126"/>
        <v/>
      </c>
      <c r="AF480" s="440" t="str">
        <f t="shared" si="127"/>
        <v/>
      </c>
      <c r="AG480" s="440" t="str">
        <f t="shared" si="128"/>
        <v/>
      </c>
      <c r="AH480" s="440" t="str">
        <f t="shared" si="129"/>
        <v/>
      </c>
      <c r="AI480" s="443" t="str">
        <f t="shared" si="130"/>
        <v/>
      </c>
      <c r="AJ480" s="440"/>
      <c r="AK480" s="440"/>
      <c r="AL480" s="440"/>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row>
    <row r="481" spans="1:87" s="33" customFormat="1" ht="13.8" hidden="1">
      <c r="A481" s="63"/>
      <c r="B481" s="221"/>
      <c r="C481" s="222"/>
      <c r="D481" s="222"/>
      <c r="E481" s="222"/>
      <c r="F481" s="228" t="e">
        <f>LNG!#REF!</f>
        <v>#REF!</v>
      </c>
      <c r="H481" s="5"/>
      <c r="I481" s="4"/>
      <c r="J481" s="4"/>
      <c r="K481" s="239"/>
      <c r="L481" s="239"/>
      <c r="M481" s="428"/>
      <c r="N481" s="434"/>
      <c r="O481" s="435"/>
      <c r="P481" s="24"/>
      <c r="R481" s="243"/>
      <c r="S481" s="243"/>
      <c r="T481" s="239"/>
      <c r="U481" s="239"/>
      <c r="AA481" s="440"/>
      <c r="AB481" s="440"/>
      <c r="AC481" s="441" t="str">
        <f t="shared" si="124"/>
        <v/>
      </c>
      <c r="AD481" s="441" t="str">
        <f t="shared" si="125"/>
        <v/>
      </c>
      <c r="AE481" s="442" t="str">
        <f t="shared" si="126"/>
        <v/>
      </c>
      <c r="AF481" s="440" t="str">
        <f t="shared" si="127"/>
        <v/>
      </c>
      <c r="AG481" s="440" t="str">
        <f t="shared" si="128"/>
        <v/>
      </c>
      <c r="AH481" s="440" t="str">
        <f t="shared" si="129"/>
        <v/>
      </c>
      <c r="AI481" s="443" t="str">
        <f t="shared" si="130"/>
        <v/>
      </c>
      <c r="AJ481" s="440"/>
      <c r="AK481" s="440"/>
      <c r="AL481" s="440"/>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row>
    <row r="482" spans="1:87" s="33" customFormat="1" ht="13.8" hidden="1">
      <c r="A482" s="63"/>
      <c r="B482" s="221"/>
      <c r="C482" s="222"/>
      <c r="D482" s="222"/>
      <c r="E482" s="222"/>
      <c r="F482" s="228" t="e">
        <f>LNG!#REF!</f>
        <v>#REF!</v>
      </c>
      <c r="H482" s="5"/>
      <c r="I482" s="4"/>
      <c r="J482" s="4"/>
      <c r="K482" s="239"/>
      <c r="L482" s="239"/>
      <c r="M482" s="428"/>
      <c r="N482" s="434"/>
      <c r="O482" s="434"/>
      <c r="P482" s="24"/>
      <c r="R482" s="243"/>
      <c r="S482" s="243"/>
      <c r="T482" s="239"/>
      <c r="U482" s="239"/>
      <c r="AA482" s="440"/>
      <c r="AB482" s="440"/>
      <c r="AC482" s="441" t="str">
        <f t="shared" si="124"/>
        <v/>
      </c>
      <c r="AD482" s="441" t="str">
        <f t="shared" si="125"/>
        <v/>
      </c>
      <c r="AE482" s="442" t="str">
        <f t="shared" si="126"/>
        <v/>
      </c>
      <c r="AF482" s="440" t="str">
        <f t="shared" si="127"/>
        <v/>
      </c>
      <c r="AG482" s="440" t="str">
        <f t="shared" si="128"/>
        <v/>
      </c>
      <c r="AH482" s="440" t="str">
        <f t="shared" si="129"/>
        <v/>
      </c>
      <c r="AI482" s="443" t="str">
        <f t="shared" si="130"/>
        <v/>
      </c>
      <c r="AJ482" s="440"/>
      <c r="AK482" s="440"/>
      <c r="AL482" s="440"/>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row>
    <row r="483" spans="1:87" s="33" customFormat="1" ht="13.8" hidden="1">
      <c r="A483" s="63"/>
      <c r="B483" s="221"/>
      <c r="C483" s="222"/>
      <c r="D483" s="222"/>
      <c r="E483" s="222"/>
      <c r="F483" s="228" t="e">
        <f>LNG!#REF!</f>
        <v>#REF!</v>
      </c>
      <c r="H483" s="5"/>
      <c r="I483" s="4"/>
      <c r="J483" s="4"/>
      <c r="K483" s="239"/>
      <c r="L483" s="239"/>
      <c r="M483" s="428"/>
      <c r="N483" s="434"/>
      <c r="O483" s="435"/>
      <c r="P483" s="24"/>
      <c r="R483" s="243"/>
      <c r="S483" s="243"/>
      <c r="T483" s="239"/>
      <c r="U483" s="239"/>
      <c r="AA483" s="440"/>
      <c r="AB483" s="440"/>
      <c r="AC483" s="441" t="str">
        <f t="shared" si="124"/>
        <v/>
      </c>
      <c r="AD483" s="441" t="str">
        <f t="shared" si="125"/>
        <v/>
      </c>
      <c r="AE483" s="442" t="str">
        <f t="shared" si="126"/>
        <v/>
      </c>
      <c r="AF483" s="440" t="str">
        <f t="shared" si="127"/>
        <v/>
      </c>
      <c r="AG483" s="440" t="str">
        <f t="shared" si="128"/>
        <v/>
      </c>
      <c r="AH483" s="440" t="str">
        <f t="shared" si="129"/>
        <v/>
      </c>
      <c r="AI483" s="443" t="str">
        <f t="shared" si="130"/>
        <v/>
      </c>
      <c r="AJ483" s="440"/>
      <c r="AK483" s="440"/>
      <c r="AL483" s="440"/>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row>
    <row r="484" spans="1:87" s="33" customFormat="1" ht="13.8" hidden="1">
      <c r="A484" s="63"/>
      <c r="B484" s="221"/>
      <c r="C484" s="222"/>
      <c r="D484" s="222"/>
      <c r="E484" s="222"/>
      <c r="F484" s="228" t="e">
        <f>LNG!#REF!</f>
        <v>#REF!</v>
      </c>
      <c r="H484" s="5"/>
      <c r="I484" s="4"/>
      <c r="J484" s="4"/>
      <c r="K484" s="239"/>
      <c r="L484" s="239"/>
      <c r="M484" s="428"/>
      <c r="N484" s="434"/>
      <c r="O484" s="435"/>
      <c r="P484" s="24"/>
      <c r="R484" s="243"/>
      <c r="S484" s="243"/>
      <c r="T484" s="239"/>
      <c r="U484" s="239"/>
      <c r="AA484" s="440"/>
      <c r="AB484" s="440"/>
      <c r="AC484" s="441" t="str">
        <f t="shared" si="124"/>
        <v/>
      </c>
      <c r="AD484" s="441" t="str">
        <f t="shared" si="125"/>
        <v/>
      </c>
      <c r="AE484" s="442" t="str">
        <f t="shared" si="126"/>
        <v/>
      </c>
      <c r="AF484" s="440" t="str">
        <f t="shared" si="127"/>
        <v/>
      </c>
      <c r="AG484" s="440" t="str">
        <f t="shared" si="128"/>
        <v/>
      </c>
      <c r="AH484" s="440" t="str">
        <f t="shared" si="129"/>
        <v/>
      </c>
      <c r="AI484" s="443" t="str">
        <f t="shared" si="130"/>
        <v/>
      </c>
      <c r="AJ484" s="440"/>
      <c r="AK484" s="440"/>
      <c r="AL484" s="440"/>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row>
    <row r="485" spans="1:87" s="33" customFormat="1" ht="13.8" hidden="1">
      <c r="A485" s="63"/>
      <c r="B485" s="221"/>
      <c r="C485" s="222"/>
      <c r="D485" s="222"/>
      <c r="E485" s="222"/>
      <c r="F485" s="228" t="e">
        <f>LNG!#REF!</f>
        <v>#REF!</v>
      </c>
      <c r="H485" s="5"/>
      <c r="I485" s="4"/>
      <c r="J485" s="4"/>
      <c r="K485" s="239"/>
      <c r="L485" s="239"/>
      <c r="M485" s="428"/>
      <c r="N485" s="434"/>
      <c r="O485" s="435"/>
      <c r="P485" s="24"/>
      <c r="R485" s="243"/>
      <c r="S485" s="243"/>
      <c r="T485" s="239"/>
      <c r="U485" s="239"/>
      <c r="AA485" s="440"/>
      <c r="AB485" s="440"/>
      <c r="AC485" s="441" t="str">
        <f t="shared" si="124"/>
        <v/>
      </c>
      <c r="AD485" s="441" t="str">
        <f t="shared" si="125"/>
        <v/>
      </c>
      <c r="AE485" s="442" t="str">
        <f t="shared" si="126"/>
        <v/>
      </c>
      <c r="AF485" s="440" t="str">
        <f t="shared" si="127"/>
        <v/>
      </c>
      <c r="AG485" s="440" t="str">
        <f t="shared" si="128"/>
        <v/>
      </c>
      <c r="AH485" s="440" t="str">
        <f t="shared" si="129"/>
        <v/>
      </c>
      <c r="AI485" s="443" t="str">
        <f t="shared" si="130"/>
        <v/>
      </c>
      <c r="AJ485" s="440"/>
      <c r="AK485" s="440"/>
      <c r="AL485" s="440"/>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row>
    <row r="486" spans="1:87" s="33" customFormat="1" ht="13.8" hidden="1">
      <c r="A486" s="63"/>
      <c r="B486" s="221"/>
      <c r="C486" s="222"/>
      <c r="D486" s="222"/>
      <c r="E486" s="222"/>
      <c r="F486" s="228" t="e">
        <f>LNG!#REF!</f>
        <v>#REF!</v>
      </c>
      <c r="H486" s="5"/>
      <c r="I486" s="4"/>
      <c r="J486" s="4"/>
      <c r="K486" s="239"/>
      <c r="L486" s="239"/>
      <c r="M486" s="239"/>
      <c r="N486" s="436"/>
      <c r="O486" s="435"/>
      <c r="P486" s="24"/>
      <c r="R486" s="243"/>
      <c r="S486" s="243"/>
      <c r="T486" s="239"/>
      <c r="U486" s="239"/>
      <c r="AA486" s="440"/>
      <c r="AB486" s="440"/>
      <c r="AC486" s="441" t="str">
        <f t="shared" si="124"/>
        <v/>
      </c>
      <c r="AD486" s="441" t="str">
        <f t="shared" si="125"/>
        <v/>
      </c>
      <c r="AE486" s="442" t="str">
        <f t="shared" si="126"/>
        <v/>
      </c>
      <c r="AF486" s="440" t="str">
        <f t="shared" si="127"/>
        <v/>
      </c>
      <c r="AG486" s="440" t="str">
        <f t="shared" si="128"/>
        <v/>
      </c>
      <c r="AH486" s="440" t="str">
        <f t="shared" si="129"/>
        <v/>
      </c>
      <c r="AI486" s="443" t="str">
        <f t="shared" si="130"/>
        <v/>
      </c>
      <c r="AJ486" s="440"/>
      <c r="AK486" s="440"/>
      <c r="AL486" s="440"/>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row>
    <row r="487" spans="1:87" s="33" customFormat="1" ht="13.8" hidden="1">
      <c r="A487" s="63"/>
      <c r="B487" s="221"/>
      <c r="C487" s="222"/>
      <c r="D487" s="222"/>
      <c r="E487" s="222"/>
      <c r="F487" s="228" t="e">
        <f>LNG!#REF!</f>
        <v>#REF!</v>
      </c>
      <c r="H487" s="5"/>
      <c r="I487" s="4"/>
      <c r="J487" s="4"/>
      <c r="K487" s="239"/>
      <c r="L487" s="239"/>
      <c r="M487" s="239"/>
      <c r="N487" s="436"/>
      <c r="O487" s="436"/>
      <c r="P487" s="24"/>
      <c r="R487" s="243"/>
      <c r="S487" s="243"/>
      <c r="T487" s="239"/>
      <c r="U487" s="239"/>
      <c r="AA487" s="440"/>
      <c r="AB487" s="440"/>
      <c r="AC487" s="441" t="str">
        <f t="shared" si="124"/>
        <v/>
      </c>
      <c r="AD487" s="441" t="str">
        <f t="shared" si="125"/>
        <v/>
      </c>
      <c r="AE487" s="442" t="str">
        <f t="shared" si="126"/>
        <v/>
      </c>
      <c r="AF487" s="440" t="str">
        <f t="shared" si="127"/>
        <v/>
      </c>
      <c r="AG487" s="440" t="str">
        <f t="shared" si="128"/>
        <v/>
      </c>
      <c r="AH487" s="440" t="str">
        <f t="shared" si="129"/>
        <v/>
      </c>
      <c r="AI487" s="443" t="str">
        <f t="shared" si="130"/>
        <v/>
      </c>
      <c r="AJ487" s="440"/>
      <c r="AK487" s="440"/>
      <c r="AL487" s="440"/>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row>
    <row r="488" spans="1:87" s="33" customFormat="1" ht="13.8" hidden="1">
      <c r="A488" s="63"/>
      <c r="B488" s="221"/>
      <c r="C488" s="222"/>
      <c r="D488" s="222"/>
      <c r="E488" s="222"/>
      <c r="F488" s="228" t="e">
        <f>LNG!#REF!</f>
        <v>#REF!</v>
      </c>
      <c r="H488" s="5"/>
      <c r="I488" s="4"/>
      <c r="J488" s="4"/>
      <c r="K488" s="239"/>
      <c r="L488" s="239"/>
      <c r="M488" s="239"/>
      <c r="N488" s="436"/>
      <c r="O488" s="436"/>
      <c r="P488" s="24"/>
      <c r="R488" s="243"/>
      <c r="S488" s="243"/>
      <c r="T488" s="239"/>
      <c r="U488" s="239"/>
      <c r="AA488" s="440"/>
      <c r="AB488" s="440"/>
      <c r="AC488" s="441" t="str">
        <f t="shared" si="124"/>
        <v/>
      </c>
      <c r="AD488" s="441" t="str">
        <f t="shared" si="125"/>
        <v/>
      </c>
      <c r="AE488" s="442" t="str">
        <f t="shared" si="126"/>
        <v/>
      </c>
      <c r="AF488" s="440" t="str">
        <f t="shared" si="127"/>
        <v/>
      </c>
      <c r="AG488" s="440" t="str">
        <f t="shared" si="128"/>
        <v/>
      </c>
      <c r="AH488" s="440" t="str">
        <f t="shared" si="129"/>
        <v/>
      </c>
      <c r="AI488" s="443" t="str">
        <f t="shared" si="130"/>
        <v/>
      </c>
      <c r="AJ488" s="440"/>
      <c r="AK488" s="440"/>
      <c r="AL488" s="440"/>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row>
    <row r="489" spans="1:87" s="33" customFormat="1" ht="13.8" hidden="1">
      <c r="A489" s="63"/>
      <c r="B489" s="221"/>
      <c r="C489" s="222"/>
      <c r="D489" s="222"/>
      <c r="E489" s="222"/>
      <c r="F489" s="228" t="e">
        <f>LNG!#REF!</f>
        <v>#REF!</v>
      </c>
      <c r="H489" s="5"/>
      <c r="I489" s="4"/>
      <c r="J489" s="4"/>
      <c r="K489" s="239"/>
      <c r="L489" s="239"/>
      <c r="M489" s="437"/>
      <c r="N489" s="436"/>
      <c r="O489" s="436"/>
      <c r="P489" s="24"/>
      <c r="R489" s="243"/>
      <c r="S489" s="243"/>
      <c r="T489" s="239"/>
      <c r="U489" s="239"/>
      <c r="AA489" s="440"/>
      <c r="AB489" s="440"/>
      <c r="AC489" s="441" t="str">
        <f t="shared" si="124"/>
        <v/>
      </c>
      <c r="AD489" s="441" t="str">
        <f t="shared" si="125"/>
        <v/>
      </c>
      <c r="AE489" s="442" t="str">
        <f t="shared" si="126"/>
        <v/>
      </c>
      <c r="AF489" s="440" t="str">
        <f t="shared" si="127"/>
        <v/>
      </c>
      <c r="AG489" s="440" t="str">
        <f t="shared" si="128"/>
        <v/>
      </c>
      <c r="AH489" s="440" t="str">
        <f t="shared" si="129"/>
        <v/>
      </c>
      <c r="AI489" s="443" t="str">
        <f t="shared" si="130"/>
        <v/>
      </c>
      <c r="AJ489" s="440"/>
      <c r="AK489" s="440"/>
      <c r="AL489" s="440"/>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row>
    <row r="490" spans="1:87" s="33" customFormat="1" ht="13.8" hidden="1">
      <c r="A490" s="63"/>
      <c r="B490" s="221"/>
      <c r="C490" s="222"/>
      <c r="D490" s="222"/>
      <c r="E490" s="222"/>
      <c r="F490" s="228" t="e">
        <f>LNG!#REF!</f>
        <v>#REF!</v>
      </c>
      <c r="H490" s="5"/>
      <c r="I490" s="4"/>
      <c r="J490" s="4"/>
      <c r="K490" s="239"/>
      <c r="L490" s="239"/>
      <c r="M490" s="239"/>
      <c r="N490" s="436"/>
      <c r="O490" s="436"/>
      <c r="P490" s="24"/>
      <c r="R490" s="243"/>
      <c r="S490" s="243"/>
      <c r="T490" s="239"/>
      <c r="U490" s="239"/>
      <c r="AA490" s="440"/>
      <c r="AB490" s="440"/>
      <c r="AC490" s="441" t="str">
        <f t="shared" si="124"/>
        <v/>
      </c>
      <c r="AD490" s="441" t="str">
        <f t="shared" si="125"/>
        <v/>
      </c>
      <c r="AE490" s="442" t="str">
        <f t="shared" si="126"/>
        <v/>
      </c>
      <c r="AF490" s="440" t="str">
        <f t="shared" si="127"/>
        <v/>
      </c>
      <c r="AG490" s="440" t="str">
        <f t="shared" si="128"/>
        <v/>
      </c>
      <c r="AH490" s="440" t="str">
        <f t="shared" si="129"/>
        <v/>
      </c>
      <c r="AI490" s="443" t="str">
        <f t="shared" si="130"/>
        <v/>
      </c>
      <c r="AJ490" s="440"/>
      <c r="AK490" s="440"/>
      <c r="AL490" s="440"/>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row>
    <row r="491" spans="1:87" s="33" customFormat="1" ht="13.8" hidden="1">
      <c r="A491" s="63"/>
      <c r="B491" s="221"/>
      <c r="C491" s="222"/>
      <c r="D491" s="222"/>
      <c r="E491" s="222"/>
      <c r="F491" s="228" t="e">
        <f>LNG!#REF!</f>
        <v>#REF!</v>
      </c>
      <c r="H491" s="5"/>
      <c r="I491" s="4"/>
      <c r="J491" s="4"/>
      <c r="K491" s="239"/>
      <c r="L491" s="239"/>
      <c r="M491" s="239"/>
      <c r="N491" s="436"/>
      <c r="O491" s="436"/>
      <c r="P491" s="24"/>
      <c r="R491" s="243"/>
      <c r="S491" s="243"/>
      <c r="T491" s="239"/>
      <c r="U491" s="239"/>
      <c r="AA491" s="440"/>
      <c r="AB491" s="440"/>
      <c r="AC491" s="441" t="str">
        <f t="shared" si="124"/>
        <v/>
      </c>
      <c r="AD491" s="441" t="str">
        <f t="shared" si="125"/>
        <v/>
      </c>
      <c r="AE491" s="442" t="str">
        <f t="shared" si="126"/>
        <v/>
      </c>
      <c r="AF491" s="440" t="str">
        <f t="shared" si="127"/>
        <v/>
      </c>
      <c r="AG491" s="440" t="str">
        <f t="shared" si="128"/>
        <v/>
      </c>
      <c r="AH491" s="440" t="str">
        <f t="shared" si="129"/>
        <v/>
      </c>
      <c r="AI491" s="443" t="str">
        <f t="shared" si="130"/>
        <v/>
      </c>
      <c r="AJ491" s="440"/>
      <c r="AK491" s="440"/>
      <c r="AL491" s="440"/>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row>
    <row r="492" spans="1:87" s="33" customFormat="1" ht="13.8" hidden="1">
      <c r="A492" s="63"/>
      <c r="B492" s="221"/>
      <c r="C492" s="222"/>
      <c r="D492" s="222"/>
      <c r="E492" s="222"/>
      <c r="F492" s="228" t="e">
        <f>LNG!#REF!</f>
        <v>#REF!</v>
      </c>
      <c r="H492" s="5"/>
      <c r="I492" s="4"/>
      <c r="J492" s="4"/>
      <c r="K492" s="239"/>
      <c r="L492" s="239"/>
      <c r="M492" s="428"/>
      <c r="N492" s="434"/>
      <c r="O492" s="435"/>
      <c r="P492" s="24"/>
      <c r="Q492" s="45"/>
      <c r="R492" s="429"/>
      <c r="S492" s="429"/>
      <c r="T492" s="239"/>
      <c r="U492" s="239"/>
      <c r="AA492" s="440"/>
      <c r="AB492" s="440"/>
      <c r="AC492" s="441" t="str">
        <f t="shared" si="124"/>
        <v/>
      </c>
      <c r="AD492" s="441" t="str">
        <f t="shared" si="125"/>
        <v/>
      </c>
      <c r="AE492" s="442" t="str">
        <f t="shared" si="126"/>
        <v/>
      </c>
      <c r="AF492" s="440" t="str">
        <f t="shared" si="127"/>
        <v/>
      </c>
      <c r="AG492" s="440" t="str">
        <f t="shared" si="128"/>
        <v/>
      </c>
      <c r="AH492" s="440" t="str">
        <f t="shared" si="129"/>
        <v/>
      </c>
      <c r="AI492" s="443" t="str">
        <f t="shared" si="130"/>
        <v/>
      </c>
      <c r="AJ492" s="440"/>
      <c r="AK492" s="440"/>
      <c r="AL492" s="440"/>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row>
    <row r="493" spans="1:87" s="33" customFormat="1" ht="13.8" hidden="1">
      <c r="A493" s="63"/>
      <c r="B493" s="221"/>
      <c r="C493" s="222"/>
      <c r="D493" s="222"/>
      <c r="E493" s="222"/>
      <c r="F493" s="228" t="e">
        <f>LNG!#REF!</f>
        <v>#REF!</v>
      </c>
      <c r="H493" s="5"/>
      <c r="I493" s="4"/>
      <c r="J493" s="4"/>
      <c r="K493" s="239"/>
      <c r="L493" s="239"/>
      <c r="M493" s="428"/>
      <c r="N493" s="434"/>
      <c r="O493" s="434"/>
      <c r="P493" s="24"/>
      <c r="Q493" s="45"/>
      <c r="R493" s="429"/>
      <c r="S493" s="429"/>
      <c r="T493" s="239"/>
      <c r="U493" s="239"/>
      <c r="AA493" s="440"/>
      <c r="AB493" s="440"/>
      <c r="AC493" s="441" t="str">
        <f t="shared" si="124"/>
        <v/>
      </c>
      <c r="AD493" s="441" t="str">
        <f t="shared" si="125"/>
        <v/>
      </c>
      <c r="AE493" s="442" t="str">
        <f t="shared" si="126"/>
        <v/>
      </c>
      <c r="AF493" s="440" t="str">
        <f t="shared" si="127"/>
        <v/>
      </c>
      <c r="AG493" s="440" t="str">
        <f t="shared" si="128"/>
        <v/>
      </c>
      <c r="AH493" s="440" t="str">
        <f t="shared" si="129"/>
        <v/>
      </c>
      <c r="AI493" s="443" t="str">
        <f t="shared" si="130"/>
        <v/>
      </c>
      <c r="AJ493" s="440"/>
      <c r="AK493" s="440"/>
      <c r="AL493" s="440"/>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row>
    <row r="494" spans="1:87" s="33" customFormat="1" ht="13.8" hidden="1">
      <c r="A494" s="63"/>
      <c r="B494" s="221"/>
      <c r="C494" s="222"/>
      <c r="D494" s="222"/>
      <c r="E494" s="222"/>
      <c r="F494" s="228" t="e">
        <f>LNG!#REF!</f>
        <v>#REF!</v>
      </c>
      <c r="H494" s="5"/>
      <c r="I494" s="4"/>
      <c r="J494" s="4"/>
      <c r="K494" s="239"/>
      <c r="L494" s="239"/>
      <c r="M494" s="428"/>
      <c r="N494" s="434"/>
      <c r="O494" s="434"/>
      <c r="P494" s="24"/>
      <c r="Q494" s="45"/>
      <c r="R494" s="429"/>
      <c r="S494" s="429"/>
      <c r="T494" s="239"/>
      <c r="U494" s="239"/>
      <c r="AA494" s="440"/>
      <c r="AB494" s="440"/>
      <c r="AC494" s="441" t="str">
        <f t="shared" si="124"/>
        <v/>
      </c>
      <c r="AD494" s="441" t="str">
        <f t="shared" si="125"/>
        <v/>
      </c>
      <c r="AE494" s="442" t="str">
        <f t="shared" si="126"/>
        <v/>
      </c>
      <c r="AF494" s="440" t="str">
        <f t="shared" si="127"/>
        <v/>
      </c>
      <c r="AG494" s="440" t="str">
        <f t="shared" si="128"/>
        <v/>
      </c>
      <c r="AH494" s="440" t="str">
        <f t="shared" si="129"/>
        <v/>
      </c>
      <c r="AI494" s="443" t="str">
        <f t="shared" si="130"/>
        <v/>
      </c>
      <c r="AJ494" s="440"/>
      <c r="AK494" s="440"/>
      <c r="AL494" s="440"/>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row>
    <row r="495" spans="1:87" s="33" customFormat="1" ht="13.8" hidden="1">
      <c r="A495" s="63"/>
      <c r="B495" s="221"/>
      <c r="C495" s="222"/>
      <c r="D495" s="222"/>
      <c r="E495" s="222"/>
      <c r="F495" s="228" t="e">
        <f>LNG!#REF!</f>
        <v>#REF!</v>
      </c>
      <c r="H495" s="5"/>
      <c r="I495" s="4"/>
      <c r="J495" s="4"/>
      <c r="K495" s="239"/>
      <c r="L495" s="239"/>
      <c r="M495" s="239"/>
      <c r="N495" s="24"/>
      <c r="O495" s="24"/>
      <c r="P495" s="24"/>
      <c r="Q495" s="4"/>
      <c r="R495" s="243"/>
      <c r="S495" s="243"/>
      <c r="T495" s="239"/>
      <c r="U495" s="239"/>
      <c r="AA495" s="440"/>
      <c r="AB495" s="440"/>
      <c r="AC495" s="441" t="str">
        <f t="shared" si="124"/>
        <v/>
      </c>
      <c r="AD495" s="441" t="str">
        <f t="shared" si="125"/>
        <v/>
      </c>
      <c r="AE495" s="442" t="str">
        <f t="shared" si="126"/>
        <v/>
      </c>
      <c r="AF495" s="440" t="str">
        <f t="shared" si="127"/>
        <v/>
      </c>
      <c r="AG495" s="440" t="str">
        <f t="shared" si="128"/>
        <v/>
      </c>
      <c r="AH495" s="440" t="str">
        <f t="shared" si="129"/>
        <v/>
      </c>
      <c r="AI495" s="443" t="str">
        <f t="shared" si="130"/>
        <v/>
      </c>
      <c r="AJ495" s="440"/>
      <c r="AK495" s="440"/>
      <c r="AL495" s="440"/>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row>
    <row r="496" spans="1:87" s="33" customFormat="1" ht="13.8" hidden="1">
      <c r="A496" s="63"/>
      <c r="B496" s="221"/>
      <c r="C496" s="222"/>
      <c r="D496" s="222"/>
      <c r="E496" s="222"/>
      <c r="F496" s="228" t="e">
        <f>LNG!#REF!</f>
        <v>#REF!</v>
      </c>
      <c r="H496" s="5"/>
      <c r="I496" s="4"/>
      <c r="J496" s="4"/>
      <c r="K496" s="239"/>
      <c r="L496" s="239"/>
      <c r="M496" s="239"/>
      <c r="N496" s="24"/>
      <c r="O496" s="24"/>
      <c r="P496" s="24"/>
      <c r="Q496" s="4"/>
      <c r="R496" s="243"/>
      <c r="S496" s="243"/>
      <c r="T496" s="239"/>
      <c r="U496" s="239"/>
      <c r="AA496" s="440"/>
      <c r="AB496" s="440"/>
      <c r="AC496" s="441" t="str">
        <f t="shared" si="124"/>
        <v/>
      </c>
      <c r="AD496" s="441" t="str">
        <f t="shared" si="125"/>
        <v/>
      </c>
      <c r="AE496" s="442" t="str">
        <f t="shared" si="126"/>
        <v/>
      </c>
      <c r="AF496" s="440" t="str">
        <f t="shared" si="127"/>
        <v/>
      </c>
      <c r="AG496" s="440" t="str">
        <f t="shared" si="128"/>
        <v/>
      </c>
      <c r="AH496" s="440" t="str">
        <f t="shared" si="129"/>
        <v/>
      </c>
      <c r="AI496" s="443" t="str">
        <f t="shared" si="130"/>
        <v/>
      </c>
      <c r="AJ496" s="440"/>
      <c r="AK496" s="440"/>
      <c r="AL496" s="440"/>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row>
    <row r="497" spans="1:87" s="33" customFormat="1" ht="13.8" hidden="1">
      <c r="A497" s="63"/>
      <c r="B497" s="221"/>
      <c r="C497" s="222"/>
      <c r="D497" s="222"/>
      <c r="E497" s="222"/>
      <c r="F497" s="228" t="e">
        <f>LNG!#REF!</f>
        <v>#REF!</v>
      </c>
      <c r="H497" s="5"/>
      <c r="I497" s="4"/>
      <c r="J497" s="4"/>
      <c r="K497" s="239"/>
      <c r="L497" s="239"/>
      <c r="M497" s="239"/>
      <c r="N497" s="24"/>
      <c r="O497" s="24"/>
      <c r="P497" s="24"/>
      <c r="Q497" s="4"/>
      <c r="R497" s="243"/>
      <c r="S497" s="243"/>
      <c r="T497" s="239"/>
      <c r="U497" s="239"/>
      <c r="AA497" s="440"/>
      <c r="AB497" s="440"/>
      <c r="AC497" s="441" t="str">
        <f t="shared" si="124"/>
        <v/>
      </c>
      <c r="AD497" s="441" t="str">
        <f t="shared" si="125"/>
        <v/>
      </c>
      <c r="AE497" s="442" t="str">
        <f t="shared" si="126"/>
        <v/>
      </c>
      <c r="AF497" s="440" t="str">
        <f t="shared" si="127"/>
        <v/>
      </c>
      <c r="AG497" s="440" t="str">
        <f t="shared" si="128"/>
        <v/>
      </c>
      <c r="AH497" s="440" t="str">
        <f t="shared" si="129"/>
        <v/>
      </c>
      <c r="AI497" s="443" t="str">
        <f t="shared" si="130"/>
        <v/>
      </c>
      <c r="AJ497" s="440"/>
      <c r="AK497" s="440"/>
      <c r="AL497" s="440"/>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row>
    <row r="498" spans="1:87" s="33" customFormat="1" ht="13.8" hidden="1">
      <c r="A498" s="63"/>
      <c r="B498" s="221"/>
      <c r="C498" s="222"/>
      <c r="D498" s="222"/>
      <c r="E498" s="222"/>
      <c r="F498" s="228" t="e">
        <f>LNG!#REF!</f>
        <v>#REF!</v>
      </c>
      <c r="H498" s="5"/>
      <c r="I498" s="4"/>
      <c r="J498" s="4"/>
      <c r="K498" s="239"/>
      <c r="L498" s="239"/>
      <c r="M498" s="239"/>
      <c r="N498" s="24"/>
      <c r="O498" s="24"/>
      <c r="P498" s="24"/>
      <c r="Q498" s="4"/>
      <c r="R498" s="243"/>
      <c r="S498" s="243"/>
      <c r="T498" s="239"/>
      <c r="U498" s="239"/>
      <c r="AA498" s="440"/>
      <c r="AB498" s="440"/>
      <c r="AC498" s="441" t="str">
        <f t="shared" si="124"/>
        <v/>
      </c>
      <c r="AD498" s="441" t="str">
        <f t="shared" si="125"/>
        <v/>
      </c>
      <c r="AE498" s="442" t="str">
        <f t="shared" si="126"/>
        <v/>
      </c>
      <c r="AF498" s="440" t="str">
        <f t="shared" si="127"/>
        <v/>
      </c>
      <c r="AG498" s="440" t="str">
        <f t="shared" si="128"/>
        <v/>
      </c>
      <c r="AH498" s="440" t="str">
        <f t="shared" si="129"/>
        <v/>
      </c>
      <c r="AI498" s="443" t="str">
        <f t="shared" si="130"/>
        <v/>
      </c>
      <c r="AJ498" s="440"/>
      <c r="AK498" s="440"/>
      <c r="AL498" s="440"/>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row>
    <row r="499" spans="1:87" s="33" customFormat="1" ht="13.8" hidden="1">
      <c r="A499" s="63"/>
      <c r="B499" s="221"/>
      <c r="C499" s="222"/>
      <c r="D499" s="222"/>
      <c r="E499" s="222"/>
      <c r="F499" s="228" t="e">
        <f>LNG!#REF!</f>
        <v>#REF!</v>
      </c>
      <c r="H499" s="5"/>
      <c r="I499" s="4"/>
      <c r="J499" s="4"/>
      <c r="K499" s="239"/>
      <c r="L499" s="239"/>
      <c r="M499" s="239"/>
      <c r="N499" s="24"/>
      <c r="O499" s="24"/>
      <c r="P499" s="24"/>
      <c r="Q499" s="4"/>
      <c r="R499" s="243"/>
      <c r="S499" s="243"/>
      <c r="T499" s="239"/>
      <c r="U499" s="239"/>
      <c r="AA499" s="440"/>
      <c r="AB499" s="440"/>
      <c r="AC499" s="441" t="str">
        <f t="shared" si="124"/>
        <v/>
      </c>
      <c r="AD499" s="441" t="str">
        <f t="shared" si="125"/>
        <v/>
      </c>
      <c r="AE499" s="442" t="str">
        <f t="shared" si="126"/>
        <v/>
      </c>
      <c r="AF499" s="440" t="str">
        <f t="shared" si="127"/>
        <v/>
      </c>
      <c r="AG499" s="440" t="str">
        <f t="shared" si="128"/>
        <v/>
      </c>
      <c r="AH499" s="440" t="str">
        <f t="shared" si="129"/>
        <v/>
      </c>
      <c r="AI499" s="443" t="str">
        <f t="shared" si="130"/>
        <v/>
      </c>
      <c r="AJ499" s="440"/>
      <c r="AK499" s="440"/>
      <c r="AL499" s="440"/>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row>
    <row r="500" spans="1:87" s="33" customFormat="1" ht="13.8" hidden="1">
      <c r="A500" s="63"/>
      <c r="B500" s="221"/>
      <c r="C500" s="222"/>
      <c r="D500" s="222"/>
      <c r="E500" s="222"/>
      <c r="F500" s="228" t="e">
        <f>LNG!#REF!</f>
        <v>#REF!</v>
      </c>
      <c r="H500" s="5"/>
      <c r="I500" s="4"/>
      <c r="J500" s="4"/>
      <c r="K500" s="239"/>
      <c r="L500" s="239"/>
      <c r="M500" s="239"/>
      <c r="N500" s="24"/>
      <c r="O500" s="24"/>
      <c r="P500" s="24"/>
      <c r="Q500" s="4"/>
      <c r="R500" s="243"/>
      <c r="S500" s="243"/>
      <c r="T500" s="239"/>
      <c r="U500" s="239"/>
      <c r="AA500" s="440"/>
      <c r="AB500" s="440"/>
      <c r="AC500" s="441" t="str">
        <f t="shared" si="124"/>
        <v/>
      </c>
      <c r="AD500" s="441" t="str">
        <f t="shared" si="125"/>
        <v/>
      </c>
      <c r="AE500" s="442" t="str">
        <f t="shared" si="126"/>
        <v/>
      </c>
      <c r="AF500" s="440" t="str">
        <f t="shared" si="127"/>
        <v/>
      </c>
      <c r="AG500" s="440" t="str">
        <f t="shared" si="128"/>
        <v/>
      </c>
      <c r="AH500" s="440" t="str">
        <f t="shared" si="129"/>
        <v/>
      </c>
      <c r="AI500" s="443" t="str">
        <f t="shared" si="130"/>
        <v/>
      </c>
      <c r="AJ500" s="440"/>
      <c r="AK500" s="440"/>
      <c r="AL500" s="440"/>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row>
    <row r="501" spans="1:87" s="33" customFormat="1" ht="13.8" hidden="1">
      <c r="A501" s="63"/>
      <c r="B501" s="221"/>
      <c r="C501" s="222"/>
      <c r="D501" s="222"/>
      <c r="E501" s="222"/>
      <c r="F501" s="228" t="e">
        <f>LNG!#REF!</f>
        <v>#REF!</v>
      </c>
      <c r="H501" s="5"/>
      <c r="I501" s="4"/>
      <c r="J501" s="4"/>
      <c r="K501" s="239"/>
      <c r="L501" s="239"/>
      <c r="M501" s="239"/>
      <c r="N501" s="24"/>
      <c r="O501" s="24"/>
      <c r="P501" s="24"/>
      <c r="Q501" s="4"/>
      <c r="R501" s="243"/>
      <c r="S501" s="243"/>
      <c r="T501" s="239"/>
      <c r="U501" s="239"/>
      <c r="AA501" s="440"/>
      <c r="AB501" s="440"/>
      <c r="AC501" s="441" t="str">
        <f t="shared" si="124"/>
        <v/>
      </c>
      <c r="AD501" s="441" t="str">
        <f t="shared" si="125"/>
        <v/>
      </c>
      <c r="AE501" s="442" t="str">
        <f t="shared" si="126"/>
        <v/>
      </c>
      <c r="AF501" s="440" t="str">
        <f t="shared" si="127"/>
        <v/>
      </c>
      <c r="AG501" s="440" t="str">
        <f t="shared" si="128"/>
        <v/>
      </c>
      <c r="AH501" s="440" t="str">
        <f t="shared" si="129"/>
        <v/>
      </c>
      <c r="AI501" s="443" t="str">
        <f t="shared" si="130"/>
        <v/>
      </c>
      <c r="AJ501" s="440"/>
      <c r="AK501" s="440"/>
      <c r="AL501" s="440"/>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row>
    <row r="502" spans="1:87" s="33" customFormat="1" ht="13.8" hidden="1">
      <c r="A502" s="63"/>
      <c r="B502" s="221"/>
      <c r="C502" s="222"/>
      <c r="D502" s="222"/>
      <c r="E502" s="222"/>
      <c r="F502" s="228" t="e">
        <f>LNG!#REF!</f>
        <v>#REF!</v>
      </c>
      <c r="H502" s="5"/>
      <c r="I502" s="4"/>
      <c r="J502" s="4"/>
      <c r="K502" s="239"/>
      <c r="L502" s="239"/>
      <c r="M502" s="239"/>
      <c r="N502" s="24"/>
      <c r="O502" s="24"/>
      <c r="P502" s="24"/>
      <c r="Q502" s="4"/>
      <c r="R502" s="243"/>
      <c r="S502" s="243"/>
      <c r="T502" s="239"/>
      <c r="U502" s="239"/>
      <c r="AA502" s="440"/>
      <c r="AB502" s="440"/>
      <c r="AC502" s="441" t="str">
        <f t="shared" si="124"/>
        <v/>
      </c>
      <c r="AD502" s="441" t="str">
        <f t="shared" si="125"/>
        <v/>
      </c>
      <c r="AE502" s="442" t="str">
        <f t="shared" si="126"/>
        <v/>
      </c>
      <c r="AF502" s="440" t="str">
        <f t="shared" si="127"/>
        <v/>
      </c>
      <c r="AG502" s="440" t="str">
        <f t="shared" si="128"/>
        <v/>
      </c>
      <c r="AH502" s="440" t="str">
        <f t="shared" si="129"/>
        <v/>
      </c>
      <c r="AI502" s="443" t="str">
        <f t="shared" si="130"/>
        <v/>
      </c>
      <c r="AJ502" s="440"/>
      <c r="AK502" s="440"/>
      <c r="AL502" s="440"/>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row>
    <row r="503" spans="1:87" s="33" customFormat="1" ht="13.8" hidden="1">
      <c r="A503" s="63"/>
      <c r="B503" s="221"/>
      <c r="C503" s="222"/>
      <c r="D503" s="222"/>
      <c r="E503" s="222"/>
      <c r="F503" s="228" t="e">
        <f>LNG!#REF!</f>
        <v>#REF!</v>
      </c>
      <c r="H503" s="5"/>
      <c r="I503" s="4"/>
      <c r="J503" s="4"/>
      <c r="K503" s="239"/>
      <c r="L503" s="239"/>
      <c r="M503" s="239"/>
      <c r="N503" s="24"/>
      <c r="O503" s="24"/>
      <c r="P503" s="24"/>
      <c r="Q503" s="4"/>
      <c r="R503" s="243"/>
      <c r="S503" s="243"/>
      <c r="T503" s="239"/>
      <c r="U503" s="239"/>
      <c r="AA503" s="440"/>
      <c r="AB503" s="440"/>
      <c r="AC503" s="441" t="str">
        <f t="shared" si="124"/>
        <v/>
      </c>
      <c r="AD503" s="441" t="str">
        <f t="shared" si="125"/>
        <v/>
      </c>
      <c r="AE503" s="442" t="str">
        <f t="shared" si="126"/>
        <v/>
      </c>
      <c r="AF503" s="440" t="str">
        <f t="shared" si="127"/>
        <v/>
      </c>
      <c r="AG503" s="440" t="str">
        <f t="shared" si="128"/>
        <v/>
      </c>
      <c r="AH503" s="440" t="str">
        <f t="shared" si="129"/>
        <v/>
      </c>
      <c r="AI503" s="443" t="str">
        <f t="shared" si="130"/>
        <v/>
      </c>
      <c r="AJ503" s="440"/>
      <c r="AK503" s="440"/>
      <c r="AL503" s="440"/>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row>
    <row r="504" spans="1:87" s="33" customFormat="1" ht="13.8" hidden="1">
      <c r="A504" s="63"/>
      <c r="B504" s="221"/>
      <c r="C504" s="222"/>
      <c r="D504" s="222"/>
      <c r="E504" s="222"/>
      <c r="F504" s="228" t="e">
        <f>LNG!#REF!</f>
        <v>#REF!</v>
      </c>
      <c r="H504" s="5"/>
      <c r="I504" s="4"/>
      <c r="J504" s="4"/>
      <c r="K504" s="239"/>
      <c r="L504" s="239"/>
      <c r="M504" s="239"/>
      <c r="N504" s="24"/>
      <c r="O504" s="24"/>
      <c r="P504" s="24"/>
      <c r="Q504" s="4"/>
      <c r="R504" s="243"/>
      <c r="S504" s="243"/>
      <c r="T504" s="239"/>
      <c r="U504" s="239"/>
      <c r="AA504" s="440"/>
      <c r="AB504" s="440"/>
      <c r="AC504" s="441" t="str">
        <f t="shared" si="124"/>
        <v/>
      </c>
      <c r="AD504" s="441" t="str">
        <f t="shared" si="125"/>
        <v/>
      </c>
      <c r="AE504" s="442" t="str">
        <f t="shared" si="126"/>
        <v/>
      </c>
      <c r="AF504" s="440" t="str">
        <f t="shared" si="127"/>
        <v/>
      </c>
      <c r="AG504" s="440" t="str">
        <f t="shared" si="128"/>
        <v/>
      </c>
      <c r="AH504" s="440" t="str">
        <f t="shared" si="129"/>
        <v/>
      </c>
      <c r="AI504" s="443" t="str">
        <f t="shared" si="130"/>
        <v/>
      </c>
      <c r="AJ504" s="440"/>
      <c r="AK504" s="440"/>
      <c r="AL504" s="440"/>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row>
    <row r="505" spans="1:87" s="33" customFormat="1" ht="13.8" hidden="1">
      <c r="A505" s="63"/>
      <c r="B505" s="221"/>
      <c r="C505" s="222"/>
      <c r="D505" s="222"/>
      <c r="E505" s="222"/>
      <c r="F505" s="228" t="e">
        <f>LNG!#REF!</f>
        <v>#REF!</v>
      </c>
      <c r="H505" s="5"/>
      <c r="I505" s="4"/>
      <c r="J505" s="4"/>
      <c r="K505" s="239"/>
      <c r="L505" s="239"/>
      <c r="M505" s="239"/>
      <c r="N505" s="24"/>
      <c r="O505" s="24"/>
      <c r="P505" s="24"/>
      <c r="Q505" s="4"/>
      <c r="R505" s="243"/>
      <c r="S505" s="243"/>
      <c r="T505" s="239"/>
      <c r="U505" s="239"/>
      <c r="AA505" s="440"/>
      <c r="AB505" s="440"/>
      <c r="AC505" s="441" t="str">
        <f t="shared" si="124"/>
        <v/>
      </c>
      <c r="AD505" s="441" t="str">
        <f t="shared" si="125"/>
        <v/>
      </c>
      <c r="AE505" s="442" t="str">
        <f t="shared" si="126"/>
        <v/>
      </c>
      <c r="AF505" s="440" t="str">
        <f t="shared" si="127"/>
        <v/>
      </c>
      <c r="AG505" s="440" t="str">
        <f t="shared" si="128"/>
        <v/>
      </c>
      <c r="AH505" s="440" t="str">
        <f t="shared" si="129"/>
        <v/>
      </c>
      <c r="AI505" s="443" t="str">
        <f t="shared" si="130"/>
        <v/>
      </c>
      <c r="AJ505" s="440"/>
      <c r="AK505" s="440"/>
      <c r="AL505" s="440"/>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row>
    <row r="506" spans="1:87" s="33" customFormat="1" ht="13.8" hidden="1">
      <c r="A506" s="63"/>
      <c r="B506" s="221"/>
      <c r="C506" s="222"/>
      <c r="D506" s="222"/>
      <c r="E506" s="222"/>
      <c r="F506" s="228" t="e">
        <f>LNG!#REF!</f>
        <v>#REF!</v>
      </c>
      <c r="H506" s="5"/>
      <c r="I506" s="4"/>
      <c r="J506" s="4"/>
      <c r="K506" s="239"/>
      <c r="L506" s="239"/>
      <c r="M506" s="239"/>
      <c r="N506" s="24"/>
      <c r="O506" s="24"/>
      <c r="P506" s="24"/>
      <c r="Q506" s="4"/>
      <c r="R506" s="243"/>
      <c r="S506" s="243"/>
      <c r="T506" s="239"/>
      <c r="U506" s="239"/>
      <c r="AA506" s="440"/>
      <c r="AB506" s="440"/>
      <c r="AC506" s="441" t="str">
        <f t="shared" si="124"/>
        <v/>
      </c>
      <c r="AD506" s="441" t="str">
        <f t="shared" si="125"/>
        <v/>
      </c>
      <c r="AE506" s="442" t="str">
        <f t="shared" si="126"/>
        <v/>
      </c>
      <c r="AF506" s="440" t="str">
        <f t="shared" si="127"/>
        <v/>
      </c>
      <c r="AG506" s="440" t="str">
        <f t="shared" si="128"/>
        <v/>
      </c>
      <c r="AH506" s="440" t="str">
        <f t="shared" si="129"/>
        <v/>
      </c>
      <c r="AI506" s="443" t="str">
        <f t="shared" si="130"/>
        <v/>
      </c>
      <c r="AJ506" s="440"/>
      <c r="AK506" s="440"/>
      <c r="AL506" s="440"/>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row>
    <row r="507" spans="1:87" s="33" customFormat="1" ht="13.8" hidden="1">
      <c r="A507" s="63"/>
      <c r="B507" s="221"/>
      <c r="C507" s="222"/>
      <c r="D507" s="222"/>
      <c r="E507" s="222"/>
      <c r="F507" s="228" t="e">
        <f>LNG!#REF!</f>
        <v>#REF!</v>
      </c>
      <c r="H507" s="5"/>
      <c r="I507" s="4"/>
      <c r="J507" s="4"/>
      <c r="K507" s="239"/>
      <c r="L507" s="239"/>
      <c r="M507" s="239"/>
      <c r="N507" s="24"/>
      <c r="O507" s="24"/>
      <c r="P507" s="24"/>
      <c r="Q507" s="4"/>
      <c r="R507" s="243"/>
      <c r="S507" s="243"/>
      <c r="T507" s="239"/>
      <c r="U507" s="239"/>
      <c r="AA507" s="440"/>
      <c r="AB507" s="440"/>
      <c r="AC507" s="441" t="str">
        <f t="shared" si="124"/>
        <v/>
      </c>
      <c r="AD507" s="441" t="str">
        <f t="shared" si="125"/>
        <v/>
      </c>
      <c r="AE507" s="442" t="str">
        <f t="shared" si="126"/>
        <v/>
      </c>
      <c r="AF507" s="440" t="str">
        <f t="shared" si="127"/>
        <v/>
      </c>
      <c r="AG507" s="440" t="str">
        <f t="shared" si="128"/>
        <v/>
      </c>
      <c r="AH507" s="440" t="str">
        <f t="shared" si="129"/>
        <v/>
      </c>
      <c r="AI507" s="443" t="str">
        <f t="shared" si="130"/>
        <v/>
      </c>
      <c r="AJ507" s="440"/>
      <c r="AK507" s="440"/>
      <c r="AL507" s="440"/>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row>
    <row r="508" spans="1:87" s="33" customFormat="1" ht="13.8" hidden="1">
      <c r="A508" s="63"/>
      <c r="B508" s="221"/>
      <c r="C508" s="222"/>
      <c r="D508" s="222"/>
      <c r="E508" s="222"/>
      <c r="F508" s="228" t="e">
        <f>LNG!#REF!</f>
        <v>#REF!</v>
      </c>
      <c r="H508" s="5"/>
      <c r="I508" s="4"/>
      <c r="J508" s="4"/>
      <c r="K508" s="239"/>
      <c r="L508" s="239"/>
      <c r="M508" s="239"/>
      <c r="N508" s="24"/>
      <c r="O508" s="24"/>
      <c r="P508" s="24"/>
      <c r="Q508" s="4"/>
      <c r="R508" s="243"/>
      <c r="S508" s="243"/>
      <c r="T508" s="239"/>
      <c r="U508" s="239"/>
      <c r="AA508" s="440"/>
      <c r="AB508" s="440"/>
      <c r="AC508" s="441" t="str">
        <f t="shared" si="124"/>
        <v/>
      </c>
      <c r="AD508" s="441" t="str">
        <f t="shared" si="125"/>
        <v/>
      </c>
      <c r="AE508" s="442" t="str">
        <f t="shared" si="126"/>
        <v/>
      </c>
      <c r="AF508" s="440" t="str">
        <f t="shared" si="127"/>
        <v/>
      </c>
      <c r="AG508" s="440" t="str">
        <f t="shared" si="128"/>
        <v/>
      </c>
      <c r="AH508" s="440" t="str">
        <f t="shared" si="129"/>
        <v/>
      </c>
      <c r="AI508" s="443" t="str">
        <f t="shared" si="130"/>
        <v/>
      </c>
      <c r="AJ508" s="440"/>
      <c r="AK508" s="440"/>
      <c r="AL508" s="440"/>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row>
    <row r="509" spans="1:87" s="33" customFormat="1" ht="13.8" hidden="1">
      <c r="A509" s="63"/>
      <c r="B509" s="221"/>
      <c r="C509" s="222"/>
      <c r="D509" s="222"/>
      <c r="E509" s="222"/>
      <c r="F509" s="228" t="e">
        <f>LNG!#REF!</f>
        <v>#REF!</v>
      </c>
      <c r="H509" s="5"/>
      <c r="I509" s="4"/>
      <c r="J509" s="4"/>
      <c r="K509" s="239"/>
      <c r="L509" s="239"/>
      <c r="M509" s="239"/>
      <c r="N509" s="24"/>
      <c r="O509" s="24"/>
      <c r="P509" s="24"/>
      <c r="Q509" s="4"/>
      <c r="R509" s="243"/>
      <c r="S509" s="243"/>
      <c r="T509" s="239"/>
      <c r="U509" s="239"/>
      <c r="AA509" s="440"/>
      <c r="AB509" s="440"/>
      <c r="AC509" s="441" t="str">
        <f t="shared" si="124"/>
        <v/>
      </c>
      <c r="AD509" s="441" t="str">
        <f t="shared" si="125"/>
        <v/>
      </c>
      <c r="AE509" s="442" t="str">
        <f t="shared" si="126"/>
        <v/>
      </c>
      <c r="AF509" s="440" t="str">
        <f t="shared" si="127"/>
        <v/>
      </c>
      <c r="AG509" s="440" t="str">
        <f t="shared" si="128"/>
        <v/>
      </c>
      <c r="AH509" s="440" t="str">
        <f t="shared" si="129"/>
        <v/>
      </c>
      <c r="AI509" s="443" t="str">
        <f t="shared" si="130"/>
        <v/>
      </c>
      <c r="AJ509" s="440"/>
      <c r="AK509" s="440"/>
      <c r="AL509" s="440"/>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row>
    <row r="510" spans="1:87" s="33" customFormat="1" ht="13.8" hidden="1">
      <c r="A510" s="63"/>
      <c r="B510" s="221"/>
      <c r="C510" s="222"/>
      <c r="D510" s="222"/>
      <c r="E510" s="222"/>
      <c r="F510" s="228" t="e">
        <f>LNG!#REF!</f>
        <v>#REF!</v>
      </c>
      <c r="H510" s="5"/>
      <c r="I510" s="4"/>
      <c r="J510" s="4"/>
      <c r="K510" s="239"/>
      <c r="L510" s="239"/>
      <c r="M510" s="239"/>
      <c r="N510" s="24"/>
      <c r="O510" s="24"/>
      <c r="P510" s="24"/>
      <c r="Q510" s="4"/>
      <c r="R510" s="243"/>
      <c r="S510" s="243"/>
      <c r="T510" s="239"/>
      <c r="U510" s="239"/>
      <c r="AA510" s="440"/>
      <c r="AB510" s="440"/>
      <c r="AC510" s="441" t="str">
        <f t="shared" si="124"/>
        <v/>
      </c>
      <c r="AD510" s="441" t="str">
        <f t="shared" si="125"/>
        <v/>
      </c>
      <c r="AE510" s="442" t="str">
        <f t="shared" si="126"/>
        <v/>
      </c>
      <c r="AF510" s="440" t="str">
        <f t="shared" si="127"/>
        <v/>
      </c>
      <c r="AG510" s="440" t="str">
        <f t="shared" si="128"/>
        <v/>
      </c>
      <c r="AH510" s="440" t="str">
        <f t="shared" si="129"/>
        <v/>
      </c>
      <c r="AI510" s="443" t="str">
        <f t="shared" si="130"/>
        <v/>
      </c>
      <c r="AJ510" s="440"/>
      <c r="AK510" s="440"/>
      <c r="AL510" s="440"/>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row>
    <row r="511" spans="1:87" s="33" customFormat="1" ht="13.8" hidden="1">
      <c r="A511" s="63"/>
      <c r="B511" s="221"/>
      <c r="C511" s="222"/>
      <c r="D511" s="222"/>
      <c r="E511" s="222"/>
      <c r="F511" s="228" t="e">
        <f>LNG!#REF!</f>
        <v>#REF!</v>
      </c>
      <c r="H511" s="5"/>
      <c r="I511" s="4"/>
      <c r="J511" s="4"/>
      <c r="K511" s="239"/>
      <c r="L511" s="239"/>
      <c r="M511" s="239"/>
      <c r="N511" s="24"/>
      <c r="O511" s="24"/>
      <c r="P511" s="24"/>
      <c r="Q511" s="4"/>
      <c r="R511" s="243"/>
      <c r="S511" s="243"/>
      <c r="T511" s="239"/>
      <c r="U511" s="239"/>
      <c r="AA511" s="440"/>
      <c r="AB511" s="440"/>
      <c r="AC511" s="441" t="str">
        <f t="shared" si="124"/>
        <v/>
      </c>
      <c r="AD511" s="441" t="str">
        <f t="shared" si="125"/>
        <v/>
      </c>
      <c r="AE511" s="442" t="str">
        <f t="shared" si="126"/>
        <v/>
      </c>
      <c r="AF511" s="440" t="str">
        <f t="shared" si="127"/>
        <v/>
      </c>
      <c r="AG511" s="440" t="str">
        <f t="shared" si="128"/>
        <v/>
      </c>
      <c r="AH511" s="440" t="str">
        <f t="shared" si="129"/>
        <v/>
      </c>
      <c r="AI511" s="443" t="str">
        <f t="shared" si="130"/>
        <v/>
      </c>
      <c r="AJ511" s="440"/>
      <c r="AK511" s="440"/>
      <c r="AL511" s="440"/>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row>
    <row r="512" spans="1:87" s="33" customFormat="1" ht="13.8" hidden="1">
      <c r="A512" s="63"/>
      <c r="B512" s="221"/>
      <c r="C512" s="222"/>
      <c r="D512" s="222"/>
      <c r="E512" s="222"/>
      <c r="F512" s="228" t="e">
        <f>LNG!#REF!</f>
        <v>#REF!</v>
      </c>
      <c r="H512" s="5"/>
      <c r="I512" s="4"/>
      <c r="J512" s="4"/>
      <c r="K512" s="239"/>
      <c r="L512" s="239"/>
      <c r="M512" s="239"/>
      <c r="N512" s="24"/>
      <c r="O512" s="24"/>
      <c r="P512" s="24"/>
      <c r="Q512" s="4"/>
      <c r="R512" s="243"/>
      <c r="S512" s="243"/>
      <c r="T512" s="239"/>
      <c r="U512" s="239"/>
      <c r="AA512" s="440"/>
      <c r="AB512" s="440"/>
      <c r="AC512" s="441" t="str">
        <f t="shared" si="124"/>
        <v/>
      </c>
      <c r="AD512" s="441" t="str">
        <f t="shared" si="125"/>
        <v/>
      </c>
      <c r="AE512" s="442" t="str">
        <f t="shared" si="126"/>
        <v/>
      </c>
      <c r="AF512" s="440" t="str">
        <f t="shared" si="127"/>
        <v/>
      </c>
      <c r="AG512" s="440" t="str">
        <f t="shared" si="128"/>
        <v/>
      </c>
      <c r="AH512" s="440" t="str">
        <f t="shared" si="129"/>
        <v/>
      </c>
      <c r="AI512" s="443" t="str">
        <f t="shared" si="130"/>
        <v/>
      </c>
      <c r="AJ512" s="440"/>
      <c r="AK512" s="440"/>
      <c r="AL512" s="440"/>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row>
    <row r="513" spans="1:87" s="33" customFormat="1" ht="13.8" hidden="1">
      <c r="A513" s="63"/>
      <c r="B513" s="221"/>
      <c r="C513" s="222"/>
      <c r="D513" s="222"/>
      <c r="E513" s="222"/>
      <c r="F513" s="228" t="e">
        <f>LNG!#REF!</f>
        <v>#REF!</v>
      </c>
      <c r="H513" s="5"/>
      <c r="I513" s="4"/>
      <c r="J513" s="4"/>
      <c r="K513" s="239"/>
      <c r="L513" s="239"/>
      <c r="M513" s="239"/>
      <c r="N513" s="24"/>
      <c r="O513" s="24"/>
      <c r="P513" s="24"/>
      <c r="Q513" s="4"/>
      <c r="R513" s="243"/>
      <c r="S513" s="243"/>
      <c r="T513" s="239"/>
      <c r="U513" s="239"/>
      <c r="AA513" s="440"/>
      <c r="AB513" s="440"/>
      <c r="AC513" s="441" t="str">
        <f t="shared" si="124"/>
        <v/>
      </c>
      <c r="AD513" s="441" t="str">
        <f t="shared" si="125"/>
        <v/>
      </c>
      <c r="AE513" s="442" t="str">
        <f t="shared" si="126"/>
        <v/>
      </c>
      <c r="AF513" s="440" t="str">
        <f t="shared" si="127"/>
        <v/>
      </c>
      <c r="AG513" s="440" t="str">
        <f t="shared" si="128"/>
        <v/>
      </c>
      <c r="AH513" s="440" t="str">
        <f t="shared" si="129"/>
        <v/>
      </c>
      <c r="AI513" s="443" t="str">
        <f t="shared" si="130"/>
        <v/>
      </c>
      <c r="AJ513" s="440"/>
      <c r="AK513" s="440"/>
      <c r="AL513" s="440"/>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row>
    <row r="514" spans="1:87" s="33" customFormat="1" ht="13.8" hidden="1">
      <c r="A514" s="63"/>
      <c r="B514" s="221"/>
      <c r="C514" s="222"/>
      <c r="D514" s="222"/>
      <c r="E514" s="222"/>
      <c r="F514" s="228" t="e">
        <f>LNG!#REF!</f>
        <v>#REF!</v>
      </c>
      <c r="H514" s="5"/>
      <c r="I514" s="4"/>
      <c r="J514" s="4"/>
      <c r="K514" s="239"/>
      <c r="L514" s="239"/>
      <c r="M514" s="239"/>
      <c r="N514" s="24"/>
      <c r="O514" s="24"/>
      <c r="P514" s="24"/>
      <c r="Q514" s="4"/>
      <c r="R514" s="243"/>
      <c r="S514" s="243"/>
      <c r="T514" s="239"/>
      <c r="U514" s="239"/>
      <c r="AA514" s="440"/>
      <c r="AB514" s="440"/>
      <c r="AC514" s="441" t="str">
        <f t="shared" si="124"/>
        <v/>
      </c>
      <c r="AD514" s="441" t="str">
        <f t="shared" si="125"/>
        <v/>
      </c>
      <c r="AE514" s="442" t="str">
        <f t="shared" si="126"/>
        <v/>
      </c>
      <c r="AF514" s="440" t="str">
        <f t="shared" si="127"/>
        <v/>
      </c>
      <c r="AG514" s="440" t="str">
        <f t="shared" si="128"/>
        <v/>
      </c>
      <c r="AH514" s="440" t="str">
        <f t="shared" si="129"/>
        <v/>
      </c>
      <c r="AI514" s="443" t="str">
        <f t="shared" si="130"/>
        <v/>
      </c>
      <c r="AJ514" s="440"/>
      <c r="AK514" s="440"/>
      <c r="AL514" s="440"/>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row>
    <row r="515" spans="1:87" s="33" customFormat="1" ht="13.8" hidden="1">
      <c r="A515" s="63"/>
      <c r="B515" s="221"/>
      <c r="C515" s="222"/>
      <c r="D515" s="222"/>
      <c r="E515" s="222"/>
      <c r="F515" s="228" t="e">
        <f>LNG!#REF!</f>
        <v>#REF!</v>
      </c>
      <c r="H515" s="5"/>
      <c r="I515" s="4"/>
      <c r="J515" s="4"/>
      <c r="K515" s="239"/>
      <c r="L515" s="239"/>
      <c r="M515" s="239"/>
      <c r="N515" s="24"/>
      <c r="O515" s="24"/>
      <c r="P515" s="24"/>
      <c r="Q515" s="4"/>
      <c r="R515" s="243"/>
      <c r="S515" s="243"/>
      <c r="T515" s="239"/>
      <c r="U515" s="239"/>
      <c r="AA515" s="440"/>
      <c r="AB515" s="440"/>
      <c r="AC515" s="441" t="str">
        <f t="shared" si="124"/>
        <v/>
      </c>
      <c r="AD515" s="441" t="str">
        <f t="shared" si="125"/>
        <v/>
      </c>
      <c r="AE515" s="442" t="str">
        <f t="shared" si="126"/>
        <v/>
      </c>
      <c r="AF515" s="440" t="str">
        <f t="shared" si="127"/>
        <v/>
      </c>
      <c r="AG515" s="440" t="str">
        <f t="shared" si="128"/>
        <v/>
      </c>
      <c r="AH515" s="440" t="str">
        <f t="shared" si="129"/>
        <v/>
      </c>
      <c r="AI515" s="443" t="str">
        <f t="shared" si="130"/>
        <v/>
      </c>
      <c r="AJ515" s="440"/>
      <c r="AK515" s="440"/>
      <c r="AL515" s="440"/>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row>
    <row r="516" spans="1:87" s="33" customFormat="1" ht="13.8" hidden="1">
      <c r="A516" s="63"/>
      <c r="B516" s="221"/>
      <c r="C516" s="222"/>
      <c r="D516" s="222"/>
      <c r="E516" s="222"/>
      <c r="F516" s="228" t="e">
        <f>LNG!#REF!</f>
        <v>#REF!</v>
      </c>
      <c r="H516" s="5"/>
      <c r="I516" s="4"/>
      <c r="J516" s="4"/>
      <c r="K516" s="239"/>
      <c r="L516" s="239"/>
      <c r="M516" s="239"/>
      <c r="N516" s="24"/>
      <c r="O516" s="24"/>
      <c r="P516" s="24"/>
      <c r="Q516" s="4"/>
      <c r="R516" s="243"/>
      <c r="S516" s="243"/>
      <c r="T516" s="239"/>
      <c r="U516" s="239"/>
      <c r="AA516" s="440"/>
      <c r="AB516" s="440"/>
      <c r="AC516" s="441" t="str">
        <f t="shared" si="124"/>
        <v/>
      </c>
      <c r="AD516" s="441" t="str">
        <f t="shared" si="125"/>
        <v/>
      </c>
      <c r="AE516" s="442" t="str">
        <f t="shared" si="126"/>
        <v/>
      </c>
      <c r="AF516" s="440" t="str">
        <f t="shared" si="127"/>
        <v/>
      </c>
      <c r="AG516" s="440" t="str">
        <f t="shared" si="128"/>
        <v/>
      </c>
      <c r="AH516" s="440" t="str">
        <f t="shared" si="129"/>
        <v/>
      </c>
      <c r="AI516" s="443" t="str">
        <f t="shared" si="130"/>
        <v/>
      </c>
      <c r="AJ516" s="440"/>
      <c r="AK516" s="440"/>
      <c r="AL516" s="440"/>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row>
    <row r="517" spans="1:87" s="33" customFormat="1" ht="13.8" hidden="1">
      <c r="A517" s="63"/>
      <c r="B517" s="221"/>
      <c r="C517" s="222"/>
      <c r="D517" s="222"/>
      <c r="E517" s="222"/>
      <c r="F517" s="228" t="e">
        <f>LNG!#REF!</f>
        <v>#REF!</v>
      </c>
      <c r="H517" s="5"/>
      <c r="I517" s="4"/>
      <c r="J517" s="4"/>
      <c r="K517" s="239"/>
      <c r="L517" s="239"/>
      <c r="M517" s="239"/>
      <c r="N517" s="24"/>
      <c r="O517" s="24"/>
      <c r="P517" s="24"/>
      <c r="Q517" s="4"/>
      <c r="R517" s="243"/>
      <c r="S517" s="243"/>
      <c r="T517" s="239"/>
      <c r="U517" s="239"/>
      <c r="AA517" s="440"/>
      <c r="AB517" s="440"/>
      <c r="AC517" s="441" t="str">
        <f t="shared" si="124"/>
        <v/>
      </c>
      <c r="AD517" s="441" t="str">
        <f t="shared" si="125"/>
        <v/>
      </c>
      <c r="AE517" s="442" t="str">
        <f t="shared" si="126"/>
        <v/>
      </c>
      <c r="AF517" s="440" t="str">
        <f t="shared" si="127"/>
        <v/>
      </c>
      <c r="AG517" s="440" t="str">
        <f t="shared" si="128"/>
        <v/>
      </c>
      <c r="AH517" s="440" t="str">
        <f t="shared" si="129"/>
        <v/>
      </c>
      <c r="AI517" s="443" t="str">
        <f t="shared" si="130"/>
        <v/>
      </c>
      <c r="AJ517" s="440"/>
      <c r="AK517" s="440"/>
      <c r="AL517" s="440"/>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row>
    <row r="518" spans="1:87" s="33" customFormat="1" ht="13.8" hidden="1">
      <c r="A518" s="63"/>
      <c r="B518" s="221"/>
      <c r="C518" s="222"/>
      <c r="D518" s="222"/>
      <c r="E518" s="222"/>
      <c r="F518" s="228" t="e">
        <f>LNG!#REF!</f>
        <v>#REF!</v>
      </c>
      <c r="H518" s="5"/>
      <c r="I518" s="4"/>
      <c r="J518" s="4"/>
      <c r="K518" s="239"/>
      <c r="L518" s="239"/>
      <c r="M518" s="239"/>
      <c r="N518" s="24"/>
      <c r="O518" s="24"/>
      <c r="P518" s="24"/>
      <c r="Q518" s="4"/>
      <c r="R518" s="243"/>
      <c r="S518" s="243"/>
      <c r="T518" s="239"/>
      <c r="U518" s="239"/>
      <c r="AA518" s="440"/>
      <c r="AB518" s="440"/>
      <c r="AC518" s="441" t="str">
        <f t="shared" si="124"/>
        <v/>
      </c>
      <c r="AD518" s="441" t="str">
        <f t="shared" si="125"/>
        <v/>
      </c>
      <c r="AE518" s="442" t="str">
        <f t="shared" si="126"/>
        <v/>
      </c>
      <c r="AF518" s="440" t="str">
        <f t="shared" si="127"/>
        <v/>
      </c>
      <c r="AG518" s="440" t="str">
        <f t="shared" si="128"/>
        <v/>
      </c>
      <c r="AH518" s="440" t="str">
        <f t="shared" si="129"/>
        <v/>
      </c>
      <c r="AI518" s="443" t="str">
        <f t="shared" si="130"/>
        <v/>
      </c>
      <c r="AJ518" s="440"/>
      <c r="AK518" s="440"/>
      <c r="AL518" s="440"/>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row>
    <row r="519" spans="1:87" s="33" customFormat="1" ht="13.8" hidden="1">
      <c r="A519" s="63"/>
      <c r="B519" s="221"/>
      <c r="C519" s="222"/>
      <c r="D519" s="222"/>
      <c r="E519" s="222"/>
      <c r="F519" s="228" t="e">
        <f>LNG!#REF!</f>
        <v>#REF!</v>
      </c>
      <c r="H519" s="5"/>
      <c r="I519" s="4"/>
      <c r="J519" s="4"/>
      <c r="K519" s="239"/>
      <c r="L519" s="239"/>
      <c r="M519" s="239"/>
      <c r="N519" s="24"/>
      <c r="O519" s="24"/>
      <c r="P519" s="24"/>
      <c r="Q519" s="4"/>
      <c r="R519" s="243"/>
      <c r="S519" s="243"/>
      <c r="T519" s="239"/>
      <c r="U519" s="239"/>
      <c r="AA519" s="440"/>
      <c r="AB519" s="440"/>
      <c r="AC519" s="441" t="str">
        <f t="shared" si="124"/>
        <v/>
      </c>
      <c r="AD519" s="441" t="str">
        <f t="shared" si="125"/>
        <v/>
      </c>
      <c r="AE519" s="442" t="str">
        <f t="shared" si="126"/>
        <v/>
      </c>
      <c r="AF519" s="440" t="str">
        <f t="shared" si="127"/>
        <v/>
      </c>
      <c r="AG519" s="440" t="str">
        <f t="shared" si="128"/>
        <v/>
      </c>
      <c r="AH519" s="440" t="str">
        <f t="shared" si="129"/>
        <v/>
      </c>
      <c r="AI519" s="443" t="str">
        <f t="shared" si="130"/>
        <v/>
      </c>
      <c r="AJ519" s="440"/>
      <c r="AK519" s="440"/>
      <c r="AL519" s="440"/>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row>
    <row r="520" spans="1:87" s="33" customFormat="1" ht="13.8" hidden="1">
      <c r="A520" s="63"/>
      <c r="B520" s="221"/>
      <c r="C520" s="222"/>
      <c r="D520" s="222"/>
      <c r="E520" s="222"/>
      <c r="F520" s="228" t="e">
        <f>LNG!#REF!</f>
        <v>#REF!</v>
      </c>
      <c r="H520" s="5"/>
      <c r="I520" s="4"/>
      <c r="J520" s="4"/>
      <c r="K520" s="239"/>
      <c r="L520" s="239"/>
      <c r="M520" s="239"/>
      <c r="N520" s="24"/>
      <c r="O520" s="24"/>
      <c r="P520" s="24"/>
      <c r="Q520" s="4"/>
      <c r="R520" s="243"/>
      <c r="S520" s="243"/>
      <c r="T520" s="239"/>
      <c r="U520" s="239"/>
      <c r="AA520" s="440"/>
      <c r="AB520" s="440"/>
      <c r="AC520" s="441" t="str">
        <f t="shared" si="124"/>
        <v/>
      </c>
      <c r="AD520" s="441" t="str">
        <f t="shared" si="125"/>
        <v/>
      </c>
      <c r="AE520" s="442" t="str">
        <f t="shared" si="126"/>
        <v/>
      </c>
      <c r="AF520" s="440" t="str">
        <f t="shared" si="127"/>
        <v/>
      </c>
      <c r="AG520" s="440" t="str">
        <f t="shared" si="128"/>
        <v/>
      </c>
      <c r="AH520" s="440" t="str">
        <f t="shared" si="129"/>
        <v/>
      </c>
      <c r="AI520" s="443" t="str">
        <f t="shared" si="130"/>
        <v/>
      </c>
      <c r="AJ520" s="440"/>
      <c r="AK520" s="440"/>
      <c r="AL520" s="440"/>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row>
    <row r="521" spans="1:87" s="33" customFormat="1" ht="13.8" hidden="1">
      <c r="A521" s="63"/>
      <c r="B521" s="221"/>
      <c r="C521" s="222"/>
      <c r="D521" s="222"/>
      <c r="E521" s="222"/>
      <c r="F521" s="228" t="e">
        <f>LNG!#REF!</f>
        <v>#REF!</v>
      </c>
      <c r="H521" s="5"/>
      <c r="I521" s="4"/>
      <c r="J521" s="4"/>
      <c r="K521" s="239"/>
      <c r="L521" s="239"/>
      <c r="M521" s="239"/>
      <c r="N521" s="24"/>
      <c r="O521" s="24"/>
      <c r="P521" s="24"/>
      <c r="Q521" s="4"/>
      <c r="R521" s="243"/>
      <c r="S521" s="243"/>
      <c r="T521" s="239"/>
      <c r="U521" s="239"/>
      <c r="AA521" s="440"/>
      <c r="AB521" s="440"/>
      <c r="AC521" s="441" t="str">
        <f t="shared" si="124"/>
        <v/>
      </c>
      <c r="AD521" s="441" t="str">
        <f t="shared" si="125"/>
        <v/>
      </c>
      <c r="AE521" s="442" t="str">
        <f t="shared" si="126"/>
        <v/>
      </c>
      <c r="AF521" s="440" t="str">
        <f t="shared" si="127"/>
        <v/>
      </c>
      <c r="AG521" s="440" t="str">
        <f t="shared" si="128"/>
        <v/>
      </c>
      <c r="AH521" s="440" t="str">
        <f t="shared" si="129"/>
        <v/>
      </c>
      <c r="AI521" s="443" t="str">
        <f t="shared" si="130"/>
        <v/>
      </c>
      <c r="AJ521" s="440"/>
      <c r="AK521" s="440"/>
      <c r="AL521" s="440"/>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row>
    <row r="522" spans="1:87" s="33" customFormat="1" ht="13.8" hidden="1">
      <c r="A522" s="63"/>
      <c r="B522" s="221"/>
      <c r="C522" s="222"/>
      <c r="D522" s="222"/>
      <c r="E522" s="222"/>
      <c r="F522" s="228" t="e">
        <f>LNG!#REF!</f>
        <v>#REF!</v>
      </c>
      <c r="H522" s="5"/>
      <c r="I522" s="4"/>
      <c r="J522" s="4"/>
      <c r="K522" s="239"/>
      <c r="L522" s="239"/>
      <c r="M522" s="239"/>
      <c r="N522" s="24"/>
      <c r="O522" s="24"/>
      <c r="P522" s="24"/>
      <c r="Q522" s="4"/>
      <c r="R522" s="243"/>
      <c r="S522" s="243"/>
      <c r="T522" s="239"/>
      <c r="U522" s="239"/>
      <c r="AA522" s="440"/>
      <c r="AB522" s="440"/>
      <c r="AC522" s="441" t="str">
        <f t="shared" ref="AC522:AC585" si="132">IF(K522="","", K522)</f>
        <v/>
      </c>
      <c r="AD522" s="441" t="str">
        <f t="shared" ref="AD522:AD585" si="133">IF(L522="","", L522)</f>
        <v/>
      </c>
      <c r="AE522" s="442" t="str">
        <f t="shared" ref="AE522:AE585" si="134">IF(M522="","", M522)</f>
        <v/>
      </c>
      <c r="AF522" s="440" t="str">
        <f t="shared" si="127"/>
        <v/>
      </c>
      <c r="AG522" s="440" t="str">
        <f t="shared" si="128"/>
        <v/>
      </c>
      <c r="AH522" s="440" t="str">
        <f t="shared" si="129"/>
        <v/>
      </c>
      <c r="AI522" s="443" t="str">
        <f t="shared" si="130"/>
        <v/>
      </c>
      <c r="AJ522" s="440"/>
      <c r="AK522" s="440"/>
      <c r="AL522" s="440"/>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row>
    <row r="523" spans="1:87" s="33" customFormat="1" ht="13.8" hidden="1">
      <c r="A523" s="63"/>
      <c r="B523" s="221"/>
      <c r="C523" s="222"/>
      <c r="D523" s="222"/>
      <c r="E523" s="222"/>
      <c r="F523" s="228" t="e">
        <f>LNG!#REF!</f>
        <v>#REF!</v>
      </c>
      <c r="H523" s="5"/>
      <c r="I523" s="4"/>
      <c r="J523" s="4"/>
      <c r="K523" s="239"/>
      <c r="L523" s="239"/>
      <c r="M523" s="239"/>
      <c r="N523" s="24"/>
      <c r="O523" s="24"/>
      <c r="P523" s="24"/>
      <c r="Q523" s="4"/>
      <c r="R523" s="243"/>
      <c r="S523" s="243"/>
      <c r="T523" s="239"/>
      <c r="U523" s="239"/>
      <c r="AA523" s="440"/>
      <c r="AB523" s="440"/>
      <c r="AC523" s="441" t="str">
        <f t="shared" si="132"/>
        <v/>
      </c>
      <c r="AD523" s="441" t="str">
        <f t="shared" si="133"/>
        <v/>
      </c>
      <c r="AE523" s="442" t="str">
        <f t="shared" si="134"/>
        <v/>
      </c>
      <c r="AF523" s="440" t="str">
        <f t="shared" ref="AF523:AF586" si="135">IF(S523="","", S523)</f>
        <v/>
      </c>
      <c r="AG523" s="440" t="str">
        <f t="shared" ref="AG523:AG586" si="136">IF(T523="","", T523)</f>
        <v/>
      </c>
      <c r="AH523" s="440" t="str">
        <f t="shared" ref="AH523:AH586" si="137" xml:space="preserve"> IF(P523="","",P523)</f>
        <v/>
      </c>
      <c r="AI523" s="443" t="str">
        <f t="shared" ref="AI523:AI586" si="138">IF(R523="","", R523)</f>
        <v/>
      </c>
      <c r="AJ523" s="440"/>
      <c r="AK523" s="440"/>
      <c r="AL523" s="440"/>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row>
    <row r="524" spans="1:87" s="33" customFormat="1" ht="13.8" hidden="1">
      <c r="A524" s="63"/>
      <c r="B524" s="221"/>
      <c r="C524" s="222"/>
      <c r="D524" s="222"/>
      <c r="E524" s="222"/>
      <c r="F524" s="228" t="e">
        <f>LNG!#REF!</f>
        <v>#REF!</v>
      </c>
      <c r="H524" s="5"/>
      <c r="I524" s="4"/>
      <c r="J524" s="4"/>
      <c r="K524" s="239"/>
      <c r="L524" s="239"/>
      <c r="M524" s="239"/>
      <c r="N524" s="24"/>
      <c r="O524" s="24"/>
      <c r="P524" s="24"/>
      <c r="Q524" s="4"/>
      <c r="R524" s="243"/>
      <c r="S524" s="243"/>
      <c r="T524" s="239"/>
      <c r="U524" s="239"/>
      <c r="AA524" s="440"/>
      <c r="AB524" s="440"/>
      <c r="AC524" s="441" t="str">
        <f t="shared" si="132"/>
        <v/>
      </c>
      <c r="AD524" s="441" t="str">
        <f t="shared" si="133"/>
        <v/>
      </c>
      <c r="AE524" s="442" t="str">
        <f t="shared" si="134"/>
        <v/>
      </c>
      <c r="AF524" s="440" t="str">
        <f t="shared" si="135"/>
        <v/>
      </c>
      <c r="AG524" s="440" t="str">
        <f t="shared" si="136"/>
        <v/>
      </c>
      <c r="AH524" s="440" t="str">
        <f t="shared" si="137"/>
        <v/>
      </c>
      <c r="AI524" s="443" t="str">
        <f t="shared" si="138"/>
        <v/>
      </c>
      <c r="AJ524" s="440"/>
      <c r="AK524" s="440"/>
      <c r="AL524" s="440"/>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row>
    <row r="525" spans="1:87" s="33" customFormat="1" ht="13.8" hidden="1">
      <c r="A525" s="63"/>
      <c r="B525" s="221"/>
      <c r="C525" s="222"/>
      <c r="D525" s="222"/>
      <c r="E525" s="222"/>
      <c r="F525" s="228" t="e">
        <f>LNG!#REF!</f>
        <v>#REF!</v>
      </c>
      <c r="H525" s="5"/>
      <c r="I525" s="4"/>
      <c r="J525" s="4"/>
      <c r="K525" s="239"/>
      <c r="L525" s="239"/>
      <c r="M525" s="239"/>
      <c r="N525" s="24"/>
      <c r="O525" s="24"/>
      <c r="P525" s="24"/>
      <c r="Q525" s="4"/>
      <c r="R525" s="243"/>
      <c r="S525" s="243"/>
      <c r="T525" s="239"/>
      <c r="U525" s="239"/>
      <c r="AA525" s="440"/>
      <c r="AB525" s="440"/>
      <c r="AC525" s="441" t="str">
        <f t="shared" si="132"/>
        <v/>
      </c>
      <c r="AD525" s="441" t="str">
        <f t="shared" si="133"/>
        <v/>
      </c>
      <c r="AE525" s="442" t="str">
        <f t="shared" si="134"/>
        <v/>
      </c>
      <c r="AF525" s="440" t="str">
        <f t="shared" si="135"/>
        <v/>
      </c>
      <c r="AG525" s="440" t="str">
        <f t="shared" si="136"/>
        <v/>
      </c>
      <c r="AH525" s="440" t="str">
        <f t="shared" si="137"/>
        <v/>
      </c>
      <c r="AI525" s="443" t="str">
        <f t="shared" si="138"/>
        <v/>
      </c>
      <c r="AJ525" s="440"/>
      <c r="AK525" s="440"/>
      <c r="AL525" s="440"/>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row>
    <row r="526" spans="1:87" s="33" customFormat="1" ht="13.8" hidden="1">
      <c r="A526" s="63"/>
      <c r="B526" s="221"/>
      <c r="C526" s="222"/>
      <c r="D526" s="222"/>
      <c r="E526" s="222"/>
      <c r="F526" s="228" t="e">
        <f>LNG!#REF!</f>
        <v>#REF!</v>
      </c>
      <c r="H526" s="5"/>
      <c r="I526" s="4"/>
      <c r="J526" s="4"/>
      <c r="K526" s="239"/>
      <c r="L526" s="239"/>
      <c r="M526" s="239"/>
      <c r="N526" s="24"/>
      <c r="O526" s="24"/>
      <c r="P526" s="24"/>
      <c r="Q526" s="4"/>
      <c r="R526" s="243"/>
      <c r="S526" s="243"/>
      <c r="T526" s="239"/>
      <c r="U526" s="239"/>
      <c r="AA526" s="440"/>
      <c r="AB526" s="440"/>
      <c r="AC526" s="441" t="str">
        <f t="shared" si="132"/>
        <v/>
      </c>
      <c r="AD526" s="441" t="str">
        <f t="shared" si="133"/>
        <v/>
      </c>
      <c r="AE526" s="442" t="str">
        <f t="shared" si="134"/>
        <v/>
      </c>
      <c r="AF526" s="440" t="str">
        <f t="shared" si="135"/>
        <v/>
      </c>
      <c r="AG526" s="440" t="str">
        <f t="shared" si="136"/>
        <v/>
      </c>
      <c r="AH526" s="440" t="str">
        <f t="shared" si="137"/>
        <v/>
      </c>
      <c r="AI526" s="443" t="str">
        <f t="shared" si="138"/>
        <v/>
      </c>
      <c r="AJ526" s="440"/>
      <c r="AK526" s="440"/>
      <c r="AL526" s="440"/>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row>
    <row r="527" spans="1:87" s="33" customFormat="1" ht="13.8" hidden="1">
      <c r="A527" s="63"/>
      <c r="B527" s="221"/>
      <c r="C527" s="222"/>
      <c r="D527" s="222"/>
      <c r="E527" s="222"/>
      <c r="F527" s="228" t="e">
        <f>LNG!#REF!</f>
        <v>#REF!</v>
      </c>
      <c r="H527" s="5"/>
      <c r="I527" s="4"/>
      <c r="J527" s="4"/>
      <c r="K527" s="239"/>
      <c r="L527" s="239"/>
      <c r="M527" s="239"/>
      <c r="N527" s="24"/>
      <c r="O527" s="24"/>
      <c r="P527" s="24"/>
      <c r="Q527" s="4"/>
      <c r="R527" s="243"/>
      <c r="S527" s="243"/>
      <c r="T527" s="239"/>
      <c r="U527" s="239"/>
      <c r="AA527" s="440"/>
      <c r="AB527" s="440"/>
      <c r="AC527" s="441" t="str">
        <f t="shared" si="132"/>
        <v/>
      </c>
      <c r="AD527" s="441" t="str">
        <f t="shared" si="133"/>
        <v/>
      </c>
      <c r="AE527" s="442" t="str">
        <f t="shared" si="134"/>
        <v/>
      </c>
      <c r="AF527" s="440" t="str">
        <f t="shared" si="135"/>
        <v/>
      </c>
      <c r="AG527" s="440" t="str">
        <f t="shared" si="136"/>
        <v/>
      </c>
      <c r="AH527" s="440" t="str">
        <f t="shared" si="137"/>
        <v/>
      </c>
      <c r="AI527" s="443" t="str">
        <f t="shared" si="138"/>
        <v/>
      </c>
      <c r="AJ527" s="440"/>
      <c r="AK527" s="440"/>
      <c r="AL527" s="440"/>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row>
    <row r="528" spans="1:87" s="33" customFormat="1" ht="13.8" hidden="1">
      <c r="A528" s="63"/>
      <c r="B528" s="221"/>
      <c r="C528" s="222"/>
      <c r="D528" s="222"/>
      <c r="E528" s="222"/>
      <c r="F528" s="228" t="e">
        <f>LNG!#REF!</f>
        <v>#REF!</v>
      </c>
      <c r="H528" s="5"/>
      <c r="I528" s="4"/>
      <c r="J528" s="4"/>
      <c r="K528" s="239"/>
      <c r="L528" s="239"/>
      <c r="M528" s="239"/>
      <c r="N528" s="24"/>
      <c r="O528" s="24"/>
      <c r="P528" s="24"/>
      <c r="Q528" s="4"/>
      <c r="R528" s="243"/>
      <c r="S528" s="243"/>
      <c r="T528" s="239"/>
      <c r="U528" s="239"/>
      <c r="AA528" s="440"/>
      <c r="AB528" s="440"/>
      <c r="AC528" s="441" t="str">
        <f t="shared" si="132"/>
        <v/>
      </c>
      <c r="AD528" s="441" t="str">
        <f t="shared" si="133"/>
        <v/>
      </c>
      <c r="AE528" s="442" t="str">
        <f t="shared" si="134"/>
        <v/>
      </c>
      <c r="AF528" s="440" t="str">
        <f t="shared" si="135"/>
        <v/>
      </c>
      <c r="AG528" s="440" t="str">
        <f t="shared" si="136"/>
        <v/>
      </c>
      <c r="AH528" s="440" t="str">
        <f t="shared" si="137"/>
        <v/>
      </c>
      <c r="AI528" s="443" t="str">
        <f t="shared" si="138"/>
        <v/>
      </c>
      <c r="AJ528" s="440"/>
      <c r="AK528" s="440"/>
      <c r="AL528" s="440"/>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row>
    <row r="529" spans="1:88" s="33" customFormat="1" ht="13.8" hidden="1">
      <c r="A529" s="63"/>
      <c r="B529" s="221"/>
      <c r="C529" s="222"/>
      <c r="D529" s="222"/>
      <c r="E529" s="222"/>
      <c r="F529" s="228" t="e">
        <f>LNG!#REF!</f>
        <v>#REF!</v>
      </c>
      <c r="H529" s="5"/>
      <c r="I529" s="4"/>
      <c r="J529" s="4"/>
      <c r="K529" s="239"/>
      <c r="L529" s="239"/>
      <c r="M529" s="239"/>
      <c r="N529" s="24"/>
      <c r="O529" s="24"/>
      <c r="P529" s="24"/>
      <c r="Q529" s="4"/>
      <c r="R529" s="243"/>
      <c r="S529" s="243"/>
      <c r="T529" s="239"/>
      <c r="U529" s="239"/>
      <c r="AA529" s="440"/>
      <c r="AB529" s="440"/>
      <c r="AC529" s="441" t="str">
        <f t="shared" si="132"/>
        <v/>
      </c>
      <c r="AD529" s="441" t="str">
        <f t="shared" si="133"/>
        <v/>
      </c>
      <c r="AE529" s="442" t="str">
        <f t="shared" si="134"/>
        <v/>
      </c>
      <c r="AF529" s="440" t="str">
        <f t="shared" si="135"/>
        <v/>
      </c>
      <c r="AG529" s="440" t="str">
        <f t="shared" si="136"/>
        <v/>
      </c>
      <c r="AH529" s="440" t="str">
        <f t="shared" si="137"/>
        <v/>
      </c>
      <c r="AI529" s="443" t="str">
        <f t="shared" si="138"/>
        <v/>
      </c>
      <c r="AJ529" s="440"/>
      <c r="AK529" s="440"/>
      <c r="AL529" s="440"/>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row>
    <row r="530" spans="1:88" s="33" customFormat="1" ht="13.8" hidden="1">
      <c r="A530" s="63"/>
      <c r="B530" s="221"/>
      <c r="C530" s="222"/>
      <c r="D530" s="222"/>
      <c r="E530" s="222"/>
      <c r="F530" s="228" t="e">
        <f>LNG!#REF!</f>
        <v>#REF!</v>
      </c>
      <c r="H530" s="5"/>
      <c r="I530" s="4"/>
      <c r="J530" s="4"/>
      <c r="K530" s="239"/>
      <c r="L530" s="239"/>
      <c r="M530" s="239"/>
      <c r="N530" s="24"/>
      <c r="O530" s="24"/>
      <c r="P530" s="24"/>
      <c r="Q530" s="4"/>
      <c r="R530" s="243"/>
      <c r="S530" s="243"/>
      <c r="T530" s="239"/>
      <c r="U530" s="239"/>
      <c r="AA530" s="440"/>
      <c r="AB530" s="440"/>
      <c r="AC530" s="441" t="str">
        <f t="shared" si="132"/>
        <v/>
      </c>
      <c r="AD530" s="441" t="str">
        <f t="shared" si="133"/>
        <v/>
      </c>
      <c r="AE530" s="442" t="str">
        <f t="shared" si="134"/>
        <v/>
      </c>
      <c r="AF530" s="440" t="str">
        <f t="shared" si="135"/>
        <v/>
      </c>
      <c r="AG530" s="440" t="str">
        <f t="shared" si="136"/>
        <v/>
      </c>
      <c r="AH530" s="440" t="str">
        <f t="shared" si="137"/>
        <v/>
      </c>
      <c r="AI530" s="443" t="str">
        <f t="shared" si="138"/>
        <v/>
      </c>
      <c r="AJ530" s="440"/>
      <c r="AK530" s="440"/>
      <c r="AL530" s="440"/>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row>
    <row r="531" spans="1:88" s="33" customFormat="1" ht="13.8" hidden="1">
      <c r="A531" s="63"/>
      <c r="B531" s="221"/>
      <c r="C531" s="222"/>
      <c r="D531" s="222"/>
      <c r="E531" s="222"/>
      <c r="F531" s="228" t="e">
        <f>LNG!#REF!</f>
        <v>#REF!</v>
      </c>
      <c r="H531" s="5"/>
      <c r="I531" s="4"/>
      <c r="J531" s="4"/>
      <c r="K531" s="239"/>
      <c r="L531" s="239"/>
      <c r="M531" s="239"/>
      <c r="N531" s="24"/>
      <c r="O531" s="24"/>
      <c r="P531" s="24"/>
      <c r="Q531" s="4"/>
      <c r="R531" s="243"/>
      <c r="S531" s="243"/>
      <c r="T531" s="239"/>
      <c r="U531" s="239"/>
      <c r="AA531" s="440"/>
      <c r="AB531" s="440"/>
      <c r="AC531" s="441" t="str">
        <f t="shared" si="132"/>
        <v/>
      </c>
      <c r="AD531" s="441" t="str">
        <f t="shared" si="133"/>
        <v/>
      </c>
      <c r="AE531" s="442" t="str">
        <f t="shared" si="134"/>
        <v/>
      </c>
      <c r="AF531" s="440" t="str">
        <f t="shared" si="135"/>
        <v/>
      </c>
      <c r="AG531" s="440" t="str">
        <f t="shared" si="136"/>
        <v/>
      </c>
      <c r="AH531" s="440" t="str">
        <f t="shared" si="137"/>
        <v/>
      </c>
      <c r="AI531" s="443" t="str">
        <f t="shared" si="138"/>
        <v/>
      </c>
      <c r="AJ531" s="440"/>
      <c r="AK531" s="440"/>
      <c r="AL531" s="440"/>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row>
    <row r="532" spans="1:88" s="33" customFormat="1" ht="13.8" hidden="1">
      <c r="A532" s="63"/>
      <c r="B532" s="221"/>
      <c r="C532" s="222"/>
      <c r="D532" s="222"/>
      <c r="E532" s="222"/>
      <c r="F532" s="228" t="e">
        <f>LNG!#REF!</f>
        <v>#REF!</v>
      </c>
      <c r="H532" s="5"/>
      <c r="I532" s="4"/>
      <c r="J532" s="4"/>
      <c r="K532" s="239"/>
      <c r="L532" s="239"/>
      <c r="M532" s="239"/>
      <c r="N532" s="24"/>
      <c r="O532" s="24"/>
      <c r="P532" s="24"/>
      <c r="Q532" s="4"/>
      <c r="R532" s="243"/>
      <c r="S532" s="243"/>
      <c r="T532" s="239"/>
      <c r="U532" s="239"/>
      <c r="AA532" s="440"/>
      <c r="AB532" s="440"/>
      <c r="AC532" s="441" t="str">
        <f t="shared" si="132"/>
        <v/>
      </c>
      <c r="AD532" s="441" t="str">
        <f t="shared" si="133"/>
        <v/>
      </c>
      <c r="AE532" s="442" t="str">
        <f t="shared" si="134"/>
        <v/>
      </c>
      <c r="AF532" s="440" t="str">
        <f t="shared" si="135"/>
        <v/>
      </c>
      <c r="AG532" s="440" t="str">
        <f t="shared" si="136"/>
        <v/>
      </c>
      <c r="AH532" s="440" t="str">
        <f t="shared" si="137"/>
        <v/>
      </c>
      <c r="AI532" s="443" t="str">
        <f t="shared" si="138"/>
        <v/>
      </c>
      <c r="AJ532" s="440"/>
      <c r="AK532" s="440"/>
      <c r="AL532" s="440"/>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row>
    <row r="533" spans="1:88" ht="13.8" hidden="1">
      <c r="B533" s="221"/>
      <c r="F533" s="228" t="e">
        <f>LNG!#REF!</f>
        <v>#REF!</v>
      </c>
      <c r="G533" s="33"/>
      <c r="H533" s="5"/>
      <c r="I533" s="4"/>
      <c r="J533" s="4"/>
      <c r="M533" s="239"/>
      <c r="N533" s="24"/>
      <c r="O533" s="24"/>
      <c r="P533" s="24"/>
      <c r="Q533" s="4"/>
      <c r="R533" s="243"/>
      <c r="S533" s="243"/>
      <c r="T533" s="239"/>
      <c r="U533" s="239"/>
      <c r="V533" s="33"/>
      <c r="W533" s="33"/>
      <c r="X533" s="33"/>
      <c r="Y533" s="33"/>
      <c r="AA533" s="440"/>
      <c r="AB533" s="440"/>
      <c r="AC533" s="441" t="str">
        <f t="shared" si="132"/>
        <v/>
      </c>
      <c r="AD533" s="441" t="str">
        <f t="shared" si="133"/>
        <v/>
      </c>
      <c r="AE533" s="442" t="str">
        <f t="shared" si="134"/>
        <v/>
      </c>
      <c r="AF533" s="440" t="str">
        <f t="shared" si="135"/>
        <v/>
      </c>
      <c r="AG533" s="440" t="str">
        <f t="shared" si="136"/>
        <v/>
      </c>
      <c r="AH533" s="440" t="str">
        <f t="shared" si="137"/>
        <v/>
      </c>
      <c r="AI533" s="443" t="str">
        <f t="shared" si="138"/>
        <v/>
      </c>
      <c r="AJ533" s="440"/>
      <c r="AK533" s="440"/>
      <c r="AL533" s="440"/>
      <c r="AN533" s="33"/>
      <c r="AO533" s="33"/>
      <c r="AP533" s="33"/>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row>
    <row r="534" spans="1:88" ht="13.8" hidden="1">
      <c r="B534" s="221"/>
      <c r="F534" s="228" t="e">
        <f>LNG!#REF!</f>
        <v>#REF!</v>
      </c>
      <c r="G534" s="33"/>
      <c r="H534" s="5"/>
      <c r="I534" s="4"/>
      <c r="J534" s="4"/>
      <c r="M534" s="239"/>
      <c r="N534" s="24"/>
      <c r="O534" s="24"/>
      <c r="P534" s="24"/>
      <c r="Q534" s="4"/>
      <c r="R534" s="243"/>
      <c r="S534" s="243"/>
      <c r="T534" s="239"/>
      <c r="U534" s="239"/>
      <c r="V534" s="33"/>
      <c r="W534" s="33"/>
      <c r="X534" s="33"/>
      <c r="Y534" s="33"/>
      <c r="AA534" s="440"/>
      <c r="AB534" s="440"/>
      <c r="AC534" s="441" t="str">
        <f t="shared" si="132"/>
        <v/>
      </c>
      <c r="AD534" s="441" t="str">
        <f t="shared" si="133"/>
        <v/>
      </c>
      <c r="AE534" s="442" t="str">
        <f t="shared" si="134"/>
        <v/>
      </c>
      <c r="AF534" s="440" t="str">
        <f t="shared" si="135"/>
        <v/>
      </c>
      <c r="AG534" s="440" t="str">
        <f t="shared" si="136"/>
        <v/>
      </c>
      <c r="AH534" s="440" t="str">
        <f t="shared" si="137"/>
        <v/>
      </c>
      <c r="AI534" s="443" t="str">
        <f t="shared" si="138"/>
        <v/>
      </c>
      <c r="AJ534" s="440"/>
      <c r="AK534" s="440"/>
      <c r="AL534" s="440"/>
      <c r="AN534" s="33"/>
      <c r="AO534" s="33"/>
      <c r="AP534" s="33"/>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row>
    <row r="535" spans="1:88" ht="13.8" hidden="1">
      <c r="B535" s="221"/>
      <c r="F535" s="228" t="e">
        <f>LNG!#REF!</f>
        <v>#REF!</v>
      </c>
      <c r="G535" s="33"/>
      <c r="H535" s="5"/>
      <c r="I535" s="4"/>
      <c r="J535" s="4"/>
      <c r="M535" s="239"/>
      <c r="N535" s="24"/>
      <c r="O535" s="24"/>
      <c r="P535" s="24"/>
      <c r="Q535" s="4"/>
      <c r="R535" s="243"/>
      <c r="S535" s="243"/>
      <c r="T535" s="239"/>
      <c r="U535" s="239"/>
      <c r="V535" s="33"/>
      <c r="W535" s="33"/>
      <c r="X535" s="33"/>
      <c r="Y535" s="33"/>
      <c r="AA535" s="440"/>
      <c r="AB535" s="440"/>
      <c r="AC535" s="441" t="str">
        <f t="shared" si="132"/>
        <v/>
      </c>
      <c r="AD535" s="441" t="str">
        <f t="shared" si="133"/>
        <v/>
      </c>
      <c r="AE535" s="442" t="str">
        <f t="shared" si="134"/>
        <v/>
      </c>
      <c r="AF535" s="440" t="str">
        <f t="shared" si="135"/>
        <v/>
      </c>
      <c r="AG535" s="440" t="str">
        <f t="shared" si="136"/>
        <v/>
      </c>
      <c r="AH535" s="440" t="str">
        <f t="shared" si="137"/>
        <v/>
      </c>
      <c r="AI535" s="443" t="str">
        <f t="shared" si="138"/>
        <v/>
      </c>
      <c r="AJ535" s="440"/>
      <c r="AK535" s="440"/>
      <c r="AL535" s="440"/>
      <c r="AN535" s="33"/>
      <c r="AO535" s="33"/>
      <c r="AP535" s="33"/>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row>
    <row r="536" spans="1:88" ht="13.8" hidden="1">
      <c r="B536" s="221"/>
      <c r="F536" s="228" t="e">
        <f>LNG!#REF!</f>
        <v>#REF!</v>
      </c>
      <c r="G536" s="33"/>
      <c r="H536" s="5"/>
      <c r="I536" s="4"/>
      <c r="J536" s="4"/>
      <c r="M536" s="239"/>
      <c r="N536" s="24"/>
      <c r="O536" s="24"/>
      <c r="P536" s="24"/>
      <c r="Q536" s="4"/>
      <c r="R536" s="243"/>
      <c r="S536" s="243"/>
      <c r="T536" s="239"/>
      <c r="U536" s="239"/>
      <c r="V536" s="33"/>
      <c r="W536" s="33"/>
      <c r="X536" s="33"/>
      <c r="Y536" s="33"/>
      <c r="AA536" s="440"/>
      <c r="AB536" s="440"/>
      <c r="AC536" s="441" t="str">
        <f t="shared" si="132"/>
        <v/>
      </c>
      <c r="AD536" s="441" t="str">
        <f t="shared" si="133"/>
        <v/>
      </c>
      <c r="AE536" s="442" t="str">
        <f t="shared" si="134"/>
        <v/>
      </c>
      <c r="AF536" s="440" t="str">
        <f t="shared" si="135"/>
        <v/>
      </c>
      <c r="AG536" s="440" t="str">
        <f t="shared" si="136"/>
        <v/>
      </c>
      <c r="AH536" s="440" t="str">
        <f t="shared" si="137"/>
        <v/>
      </c>
      <c r="AI536" s="443" t="str">
        <f t="shared" si="138"/>
        <v/>
      </c>
      <c r="AJ536" s="440"/>
      <c r="AK536" s="440"/>
      <c r="AL536" s="440"/>
      <c r="AN536" s="33"/>
      <c r="AO536" s="33"/>
      <c r="AP536" s="33"/>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row>
    <row r="537" spans="1:88" ht="13.8" hidden="1">
      <c r="B537" s="221"/>
      <c r="F537" s="228" t="e">
        <f>LNG!#REF!</f>
        <v>#REF!</v>
      </c>
      <c r="G537" s="33"/>
      <c r="H537" s="5"/>
      <c r="I537" s="4"/>
      <c r="J537" s="4"/>
      <c r="M537" s="239"/>
      <c r="N537" s="24"/>
      <c r="O537" s="24"/>
      <c r="P537" s="24"/>
      <c r="Q537" s="4"/>
      <c r="R537" s="243"/>
      <c r="S537" s="243"/>
      <c r="T537" s="239"/>
      <c r="U537" s="239"/>
      <c r="V537" s="33"/>
      <c r="W537" s="33"/>
      <c r="X537" s="33"/>
      <c r="Y537" s="33"/>
      <c r="AA537" s="440"/>
      <c r="AB537" s="440"/>
      <c r="AC537" s="441" t="str">
        <f t="shared" si="132"/>
        <v/>
      </c>
      <c r="AD537" s="441" t="str">
        <f t="shared" si="133"/>
        <v/>
      </c>
      <c r="AE537" s="442" t="str">
        <f t="shared" si="134"/>
        <v/>
      </c>
      <c r="AF537" s="440" t="str">
        <f t="shared" si="135"/>
        <v/>
      </c>
      <c r="AG537" s="440" t="str">
        <f t="shared" si="136"/>
        <v/>
      </c>
      <c r="AH537" s="440" t="str">
        <f t="shared" si="137"/>
        <v/>
      </c>
      <c r="AI537" s="443" t="str">
        <f t="shared" si="138"/>
        <v/>
      </c>
      <c r="AJ537" s="440"/>
      <c r="AK537" s="440"/>
      <c r="AL537" s="440"/>
      <c r="AN537" s="33"/>
      <c r="AO537" s="33"/>
      <c r="AP537" s="33"/>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row>
    <row r="538" spans="1:88" ht="13.8" hidden="1">
      <c r="B538" s="221"/>
      <c r="F538" s="228" t="e">
        <f>LNG!#REF!</f>
        <v>#REF!</v>
      </c>
      <c r="G538" s="33"/>
      <c r="H538" s="5"/>
      <c r="I538" s="438"/>
      <c r="J538" s="4"/>
      <c r="M538" s="239"/>
      <c r="N538" s="24"/>
      <c r="O538" s="24"/>
      <c r="P538" s="24"/>
      <c r="Q538" s="4"/>
      <c r="R538" s="243"/>
      <c r="S538" s="243"/>
      <c r="T538" s="239"/>
      <c r="U538" s="239"/>
      <c r="V538" s="33"/>
      <c r="W538" s="33"/>
      <c r="X538" s="33"/>
      <c r="Y538" s="33"/>
      <c r="AA538" s="440"/>
      <c r="AB538" s="440"/>
      <c r="AC538" s="441" t="str">
        <f t="shared" si="132"/>
        <v/>
      </c>
      <c r="AD538" s="441" t="str">
        <f t="shared" si="133"/>
        <v/>
      </c>
      <c r="AE538" s="442" t="str">
        <f t="shared" si="134"/>
        <v/>
      </c>
      <c r="AF538" s="440" t="str">
        <f t="shared" si="135"/>
        <v/>
      </c>
      <c r="AG538" s="440" t="str">
        <f t="shared" si="136"/>
        <v/>
      </c>
      <c r="AH538" s="440" t="str">
        <f t="shared" si="137"/>
        <v/>
      </c>
      <c r="AI538" s="443" t="str">
        <f t="shared" si="138"/>
        <v/>
      </c>
      <c r="AJ538" s="440"/>
      <c r="AK538" s="440"/>
      <c r="AL538" s="440"/>
      <c r="AN538" s="33"/>
      <c r="AO538" s="33"/>
      <c r="AP538" s="33"/>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row>
    <row r="539" spans="1:88" ht="13.8" hidden="1">
      <c r="B539" s="221"/>
      <c r="F539" s="228" t="e">
        <f>LNG!#REF!</f>
        <v>#REF!</v>
      </c>
      <c r="G539" s="33"/>
      <c r="H539" s="5"/>
      <c r="I539" s="4"/>
      <c r="J539" s="4"/>
      <c r="M539" s="239"/>
      <c r="N539" s="24"/>
      <c r="O539" s="24"/>
      <c r="P539" s="24"/>
      <c r="Q539" s="4"/>
      <c r="R539" s="243"/>
      <c r="S539" s="243"/>
      <c r="T539" s="239"/>
      <c r="U539" s="239"/>
      <c r="V539" s="33"/>
      <c r="W539" s="33"/>
      <c r="X539" s="33"/>
      <c r="Y539" s="33"/>
      <c r="AA539" s="440"/>
      <c r="AB539" s="440"/>
      <c r="AC539" s="441" t="str">
        <f t="shared" si="132"/>
        <v/>
      </c>
      <c r="AD539" s="441" t="str">
        <f t="shared" si="133"/>
        <v/>
      </c>
      <c r="AE539" s="442" t="str">
        <f t="shared" si="134"/>
        <v/>
      </c>
      <c r="AF539" s="440" t="str">
        <f t="shared" si="135"/>
        <v/>
      </c>
      <c r="AG539" s="440" t="str">
        <f t="shared" si="136"/>
        <v/>
      </c>
      <c r="AH539" s="440" t="str">
        <f t="shared" si="137"/>
        <v/>
      </c>
      <c r="AI539" s="443" t="str">
        <f t="shared" si="138"/>
        <v/>
      </c>
      <c r="AJ539" s="440"/>
      <c r="AK539" s="440"/>
      <c r="AL539" s="440"/>
      <c r="AN539" s="33"/>
      <c r="AO539" s="33"/>
      <c r="AP539" s="33"/>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row>
    <row r="540" spans="1:88" ht="13.8" hidden="1">
      <c r="B540" s="221"/>
      <c r="F540" s="228" t="e">
        <f>LNG!#REF!</f>
        <v>#REF!</v>
      </c>
      <c r="G540" s="33"/>
      <c r="H540" s="5"/>
      <c r="I540" s="4"/>
      <c r="J540" s="4"/>
      <c r="M540" s="239"/>
      <c r="N540" s="24"/>
      <c r="O540" s="24"/>
      <c r="P540" s="24"/>
      <c r="Q540" s="4"/>
      <c r="R540" s="243"/>
      <c r="S540" s="243"/>
      <c r="T540" s="239"/>
      <c r="U540" s="239"/>
      <c r="V540" s="33"/>
      <c r="W540" s="33"/>
      <c r="X540" s="33"/>
      <c r="Y540" s="33"/>
      <c r="AA540" s="440"/>
      <c r="AB540" s="440"/>
      <c r="AC540" s="441" t="str">
        <f t="shared" si="132"/>
        <v/>
      </c>
      <c r="AD540" s="441" t="str">
        <f t="shared" si="133"/>
        <v/>
      </c>
      <c r="AE540" s="442" t="str">
        <f t="shared" si="134"/>
        <v/>
      </c>
      <c r="AF540" s="440" t="str">
        <f t="shared" si="135"/>
        <v/>
      </c>
      <c r="AG540" s="440" t="str">
        <f t="shared" si="136"/>
        <v/>
      </c>
      <c r="AH540" s="440" t="str">
        <f t="shared" si="137"/>
        <v/>
      </c>
      <c r="AI540" s="443" t="str">
        <f t="shared" si="138"/>
        <v/>
      </c>
      <c r="AJ540" s="440"/>
      <c r="AK540" s="440"/>
      <c r="AL540" s="440"/>
      <c r="AN540" s="33"/>
      <c r="AO540" s="33"/>
      <c r="AP540" s="33"/>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row>
    <row r="541" spans="1:88" ht="13.8" hidden="1">
      <c r="B541" s="221"/>
      <c r="F541" s="223" t="e">
        <f>LNG!#REF!</f>
        <v>#REF!</v>
      </c>
      <c r="G541" s="33"/>
      <c r="H541" s="5"/>
      <c r="I541" s="4"/>
      <c r="J541" s="4"/>
      <c r="M541" s="239"/>
      <c r="N541" s="24"/>
      <c r="O541" s="24"/>
      <c r="P541" s="24"/>
      <c r="Q541" s="4"/>
      <c r="R541" s="243"/>
      <c r="S541" s="243"/>
      <c r="T541" s="239"/>
      <c r="U541" s="239"/>
      <c r="V541" s="33"/>
      <c r="W541" s="33"/>
      <c r="X541" s="33"/>
      <c r="Y541" s="33"/>
      <c r="AA541" s="440"/>
      <c r="AB541" s="440"/>
      <c r="AC541" s="441" t="str">
        <f t="shared" si="132"/>
        <v/>
      </c>
      <c r="AD541" s="441" t="str">
        <f t="shared" si="133"/>
        <v/>
      </c>
      <c r="AE541" s="442" t="str">
        <f t="shared" si="134"/>
        <v/>
      </c>
      <c r="AF541" s="440" t="str">
        <f t="shared" si="135"/>
        <v/>
      </c>
      <c r="AG541" s="440" t="str">
        <f t="shared" si="136"/>
        <v/>
      </c>
      <c r="AH541" s="440" t="str">
        <f t="shared" si="137"/>
        <v/>
      </c>
      <c r="AI541" s="443" t="str">
        <f t="shared" si="138"/>
        <v/>
      </c>
      <c r="AJ541" s="440"/>
      <c r="AK541" s="440"/>
      <c r="AL541" s="440"/>
      <c r="AN541" s="33"/>
      <c r="AO541" s="33"/>
      <c r="AP541" s="33"/>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row>
    <row r="542" spans="1:88" s="4" customFormat="1" ht="13.8" hidden="1">
      <c r="A542" s="5"/>
      <c r="B542" s="6"/>
      <c r="G542" s="33"/>
      <c r="H542" s="5"/>
      <c r="K542" s="239"/>
      <c r="L542" s="239"/>
      <c r="M542" s="239"/>
      <c r="N542" s="24"/>
      <c r="O542" s="439"/>
      <c r="P542" s="24"/>
      <c r="R542" s="243"/>
      <c r="S542" s="243"/>
      <c r="T542" s="239"/>
      <c r="U542" s="239"/>
      <c r="V542" s="33"/>
      <c r="W542" s="33"/>
      <c r="X542" s="33"/>
      <c r="Y542" s="33"/>
      <c r="Z542" s="33"/>
      <c r="AA542" s="33"/>
      <c r="AB542" s="33"/>
      <c r="AC542" s="244" t="str">
        <f t="shared" si="132"/>
        <v/>
      </c>
      <c r="AD542" s="244" t="str">
        <f t="shared" si="133"/>
        <v/>
      </c>
      <c r="AE542" s="138" t="str">
        <f t="shared" si="134"/>
        <v/>
      </c>
      <c r="AF542" s="33" t="str">
        <f t="shared" si="135"/>
        <v/>
      </c>
      <c r="AG542" s="33" t="str">
        <f t="shared" si="136"/>
        <v/>
      </c>
      <c r="AH542" s="33" t="str">
        <f t="shared" si="137"/>
        <v/>
      </c>
      <c r="AI542" s="140" t="str">
        <f t="shared" si="138"/>
        <v/>
      </c>
      <c r="AJ542" s="33"/>
      <c r="AK542" s="33"/>
      <c r="AL542" s="33"/>
      <c r="AM542" s="33"/>
      <c r="AN542" s="33"/>
      <c r="AO542" s="33"/>
      <c r="AP542" s="33"/>
    </row>
    <row r="543" spans="1:88" s="4" customFormat="1" ht="13.8" hidden="1">
      <c r="A543" s="5"/>
      <c r="B543" s="6"/>
      <c r="G543" s="33"/>
      <c r="H543" s="5"/>
      <c r="K543" s="239"/>
      <c r="L543" s="239"/>
      <c r="M543" s="239"/>
      <c r="N543" s="24"/>
      <c r="O543" s="439"/>
      <c r="P543" s="24"/>
      <c r="R543" s="243"/>
      <c r="S543" s="243"/>
      <c r="T543" s="239"/>
      <c r="U543" s="239"/>
      <c r="V543" s="33"/>
      <c r="W543" s="33"/>
      <c r="X543" s="33"/>
      <c r="Y543" s="33"/>
      <c r="Z543" s="33"/>
      <c r="AA543" s="33"/>
      <c r="AB543" s="33"/>
      <c r="AC543" s="244" t="str">
        <f t="shared" si="132"/>
        <v/>
      </c>
      <c r="AD543" s="244" t="str">
        <f t="shared" si="133"/>
        <v/>
      </c>
      <c r="AE543" s="138" t="str">
        <f t="shared" si="134"/>
        <v/>
      </c>
      <c r="AF543" s="33" t="str">
        <f t="shared" si="135"/>
        <v/>
      </c>
      <c r="AG543" s="33" t="str">
        <f t="shared" si="136"/>
        <v/>
      </c>
      <c r="AH543" s="33" t="str">
        <f t="shared" si="137"/>
        <v/>
      </c>
      <c r="AI543" s="140" t="str">
        <f t="shared" si="138"/>
        <v/>
      </c>
      <c r="AJ543" s="33"/>
      <c r="AK543" s="33"/>
      <c r="AL543" s="33"/>
      <c r="AM543" s="33"/>
      <c r="AN543" s="33"/>
      <c r="AO543" s="33"/>
      <c r="AP543" s="33"/>
    </row>
    <row r="544" spans="1:88" s="4" customFormat="1" ht="13.8" hidden="1">
      <c r="A544" s="5"/>
      <c r="B544" s="6"/>
      <c r="G544" s="33"/>
      <c r="H544" s="5"/>
      <c r="K544" s="239"/>
      <c r="L544" s="239"/>
      <c r="M544" s="239"/>
      <c r="N544" s="24"/>
      <c r="O544" s="439"/>
      <c r="P544" s="24"/>
      <c r="R544" s="243"/>
      <c r="S544" s="243"/>
      <c r="T544" s="239"/>
      <c r="U544" s="239"/>
      <c r="V544" s="33"/>
      <c r="W544" s="33"/>
      <c r="X544" s="33"/>
      <c r="Y544" s="33"/>
      <c r="Z544" s="33"/>
      <c r="AA544" s="33"/>
      <c r="AB544" s="33"/>
      <c r="AC544" s="244" t="str">
        <f t="shared" si="132"/>
        <v/>
      </c>
      <c r="AD544" s="244" t="str">
        <f t="shared" si="133"/>
        <v/>
      </c>
      <c r="AE544" s="138" t="str">
        <f t="shared" si="134"/>
        <v/>
      </c>
      <c r="AF544" s="33" t="str">
        <f t="shared" si="135"/>
        <v/>
      </c>
      <c r="AG544" s="33" t="str">
        <f t="shared" si="136"/>
        <v/>
      </c>
      <c r="AH544" s="33" t="str">
        <f t="shared" si="137"/>
        <v/>
      </c>
      <c r="AI544" s="140" t="str">
        <f t="shared" si="138"/>
        <v/>
      </c>
      <c r="AJ544" s="33"/>
      <c r="AK544" s="33"/>
      <c r="AL544" s="33"/>
      <c r="AM544" s="33"/>
      <c r="AN544" s="33"/>
      <c r="AO544" s="33"/>
      <c r="AP544" s="33"/>
    </row>
    <row r="545" spans="1:42" s="4" customFormat="1" ht="13.8" hidden="1">
      <c r="A545" s="5"/>
      <c r="B545" s="6"/>
      <c r="G545" s="33"/>
      <c r="H545" s="5"/>
      <c r="K545" s="239"/>
      <c r="L545" s="239"/>
      <c r="M545" s="239"/>
      <c r="N545" s="24"/>
      <c r="O545" s="439"/>
      <c r="P545" s="24"/>
      <c r="R545" s="243"/>
      <c r="S545" s="243"/>
      <c r="T545" s="239"/>
      <c r="U545" s="239"/>
      <c r="V545" s="33"/>
      <c r="W545" s="33"/>
      <c r="X545" s="33"/>
      <c r="Y545" s="33"/>
      <c r="Z545" s="33"/>
      <c r="AA545" s="33"/>
      <c r="AB545" s="33"/>
      <c r="AC545" s="244" t="str">
        <f t="shared" si="132"/>
        <v/>
      </c>
      <c r="AD545" s="244" t="str">
        <f t="shared" si="133"/>
        <v/>
      </c>
      <c r="AE545" s="138" t="str">
        <f t="shared" si="134"/>
        <v/>
      </c>
      <c r="AF545" s="33" t="str">
        <f t="shared" si="135"/>
        <v/>
      </c>
      <c r="AG545" s="33" t="str">
        <f t="shared" si="136"/>
        <v/>
      </c>
      <c r="AH545" s="33" t="str">
        <f t="shared" si="137"/>
        <v/>
      </c>
      <c r="AI545" s="140" t="str">
        <f t="shared" si="138"/>
        <v/>
      </c>
      <c r="AJ545" s="33"/>
      <c r="AK545" s="33"/>
      <c r="AL545" s="33"/>
      <c r="AM545" s="33"/>
      <c r="AN545" s="33"/>
      <c r="AO545" s="33"/>
      <c r="AP545" s="33"/>
    </row>
    <row r="546" spans="1:42" s="4" customFormat="1" ht="13.8" hidden="1">
      <c r="A546" s="5"/>
      <c r="B546" s="6"/>
      <c r="G546" s="33"/>
      <c r="H546" s="5"/>
      <c r="K546" s="239"/>
      <c r="L546" s="239"/>
      <c r="M546" s="239"/>
      <c r="N546" s="24"/>
      <c r="O546" s="439"/>
      <c r="P546" s="24"/>
      <c r="R546" s="243"/>
      <c r="S546" s="243"/>
      <c r="T546" s="239"/>
      <c r="U546" s="239"/>
      <c r="V546" s="33"/>
      <c r="W546" s="33"/>
      <c r="X546" s="33"/>
      <c r="Y546" s="33"/>
      <c r="Z546" s="33"/>
      <c r="AA546" s="33"/>
      <c r="AB546" s="33"/>
      <c r="AC546" s="244" t="str">
        <f t="shared" si="132"/>
        <v/>
      </c>
      <c r="AD546" s="244" t="str">
        <f t="shared" si="133"/>
        <v/>
      </c>
      <c r="AE546" s="138" t="str">
        <f t="shared" si="134"/>
        <v/>
      </c>
      <c r="AF546" s="33" t="str">
        <f t="shared" si="135"/>
        <v/>
      </c>
      <c r="AG546" s="33" t="str">
        <f t="shared" si="136"/>
        <v/>
      </c>
      <c r="AH546" s="33" t="str">
        <f t="shared" si="137"/>
        <v/>
      </c>
      <c r="AI546" s="140" t="str">
        <f t="shared" si="138"/>
        <v/>
      </c>
      <c r="AJ546" s="33"/>
      <c r="AK546" s="33"/>
      <c r="AL546" s="33"/>
      <c r="AM546" s="33"/>
      <c r="AN546" s="33"/>
      <c r="AO546" s="33"/>
      <c r="AP546" s="33"/>
    </row>
    <row r="547" spans="1:42" s="4" customFormat="1" ht="13.8" hidden="1">
      <c r="A547" s="5"/>
      <c r="B547" s="6"/>
      <c r="G547" s="33"/>
      <c r="H547" s="5"/>
      <c r="K547" s="239"/>
      <c r="L547" s="239"/>
      <c r="M547" s="239"/>
      <c r="N547" s="24"/>
      <c r="O547" s="439"/>
      <c r="P547" s="24"/>
      <c r="R547" s="243"/>
      <c r="S547" s="243"/>
      <c r="T547" s="239"/>
      <c r="U547" s="239"/>
      <c r="V547" s="33"/>
      <c r="W547" s="33"/>
      <c r="X547" s="33"/>
      <c r="Y547" s="33"/>
      <c r="Z547" s="33"/>
      <c r="AA547" s="33"/>
      <c r="AB547" s="33"/>
      <c r="AC547" s="244" t="str">
        <f t="shared" si="132"/>
        <v/>
      </c>
      <c r="AD547" s="244" t="str">
        <f t="shared" si="133"/>
        <v/>
      </c>
      <c r="AE547" s="138" t="str">
        <f t="shared" si="134"/>
        <v/>
      </c>
      <c r="AF547" s="33" t="str">
        <f t="shared" si="135"/>
        <v/>
      </c>
      <c r="AG547" s="33" t="str">
        <f t="shared" si="136"/>
        <v/>
      </c>
      <c r="AH547" s="33" t="str">
        <f t="shared" si="137"/>
        <v/>
      </c>
      <c r="AI547" s="140" t="str">
        <f t="shared" si="138"/>
        <v/>
      </c>
      <c r="AJ547" s="33"/>
      <c r="AK547" s="33"/>
      <c r="AL547" s="33"/>
      <c r="AM547" s="33"/>
      <c r="AN547" s="33"/>
      <c r="AO547" s="33"/>
      <c r="AP547" s="33"/>
    </row>
    <row r="548" spans="1:42" s="4" customFormat="1" ht="13.8" hidden="1">
      <c r="A548" s="5"/>
      <c r="B548" s="6"/>
      <c r="G548" s="33"/>
      <c r="H548" s="5"/>
      <c r="K548" s="239"/>
      <c r="L548" s="239"/>
      <c r="M548" s="239"/>
      <c r="N548" s="24"/>
      <c r="O548" s="439"/>
      <c r="P548" s="24"/>
      <c r="R548" s="243"/>
      <c r="S548" s="243"/>
      <c r="T548" s="239"/>
      <c r="U548" s="239"/>
      <c r="V548" s="33"/>
      <c r="W548" s="33"/>
      <c r="X548" s="33"/>
      <c r="Y548" s="33"/>
      <c r="Z548" s="33"/>
      <c r="AA548" s="33"/>
      <c r="AB548" s="33"/>
      <c r="AC548" s="244" t="str">
        <f t="shared" si="132"/>
        <v/>
      </c>
      <c r="AD548" s="244" t="str">
        <f t="shared" si="133"/>
        <v/>
      </c>
      <c r="AE548" s="138" t="str">
        <f t="shared" si="134"/>
        <v/>
      </c>
      <c r="AF548" s="33" t="str">
        <f t="shared" si="135"/>
        <v/>
      </c>
      <c r="AG548" s="33" t="str">
        <f t="shared" si="136"/>
        <v/>
      </c>
      <c r="AH548" s="33" t="str">
        <f t="shared" si="137"/>
        <v/>
      </c>
      <c r="AI548" s="140" t="str">
        <f t="shared" si="138"/>
        <v/>
      </c>
      <c r="AJ548" s="33"/>
      <c r="AK548" s="33"/>
      <c r="AL548" s="33"/>
      <c r="AM548" s="33"/>
      <c r="AN548" s="33"/>
      <c r="AO548" s="33"/>
      <c r="AP548" s="33"/>
    </row>
    <row r="549" spans="1:42" s="4" customFormat="1" ht="13.8" hidden="1">
      <c r="A549" s="5"/>
      <c r="B549" s="6"/>
      <c r="G549" s="33"/>
      <c r="H549" s="5"/>
      <c r="K549" s="239"/>
      <c r="L549" s="239"/>
      <c r="M549" s="239"/>
      <c r="N549" s="24"/>
      <c r="O549" s="439"/>
      <c r="P549" s="24"/>
      <c r="R549" s="243"/>
      <c r="S549" s="243"/>
      <c r="T549" s="239"/>
      <c r="U549" s="239"/>
      <c r="V549" s="33"/>
      <c r="W549" s="33"/>
      <c r="X549" s="33"/>
      <c r="Y549" s="33"/>
      <c r="Z549" s="33"/>
      <c r="AA549" s="33"/>
      <c r="AB549" s="33"/>
      <c r="AC549" s="244" t="str">
        <f t="shared" si="132"/>
        <v/>
      </c>
      <c r="AD549" s="244" t="str">
        <f t="shared" si="133"/>
        <v/>
      </c>
      <c r="AE549" s="138" t="str">
        <f t="shared" si="134"/>
        <v/>
      </c>
      <c r="AF549" s="33" t="str">
        <f t="shared" si="135"/>
        <v/>
      </c>
      <c r="AG549" s="33" t="str">
        <f t="shared" si="136"/>
        <v/>
      </c>
      <c r="AH549" s="33" t="str">
        <f t="shared" si="137"/>
        <v/>
      </c>
      <c r="AI549" s="140" t="str">
        <f t="shared" si="138"/>
        <v/>
      </c>
      <c r="AJ549" s="33"/>
      <c r="AK549" s="33"/>
      <c r="AL549" s="33"/>
      <c r="AM549" s="33"/>
      <c r="AN549" s="33"/>
      <c r="AO549" s="33"/>
      <c r="AP549" s="33"/>
    </row>
    <row r="550" spans="1:42" s="4" customFormat="1" ht="13.8" hidden="1">
      <c r="A550" s="5"/>
      <c r="B550" s="6"/>
      <c r="G550" s="33"/>
      <c r="H550" s="5"/>
      <c r="K550" s="239"/>
      <c r="L550" s="239"/>
      <c r="M550" s="239"/>
      <c r="N550" s="24"/>
      <c r="O550" s="439"/>
      <c r="P550" s="24"/>
      <c r="R550" s="243"/>
      <c r="S550" s="243"/>
      <c r="T550" s="239"/>
      <c r="U550" s="239"/>
      <c r="V550" s="33"/>
      <c r="W550" s="33"/>
      <c r="X550" s="33"/>
      <c r="Y550" s="33"/>
      <c r="Z550" s="33"/>
      <c r="AA550" s="33"/>
      <c r="AB550" s="33"/>
      <c r="AC550" s="244" t="str">
        <f t="shared" si="132"/>
        <v/>
      </c>
      <c r="AD550" s="244" t="str">
        <f t="shared" si="133"/>
        <v/>
      </c>
      <c r="AE550" s="138" t="str">
        <f t="shared" si="134"/>
        <v/>
      </c>
      <c r="AF550" s="33" t="str">
        <f t="shared" si="135"/>
        <v/>
      </c>
      <c r="AG550" s="33" t="str">
        <f t="shared" si="136"/>
        <v/>
      </c>
      <c r="AH550" s="33" t="str">
        <f t="shared" si="137"/>
        <v/>
      </c>
      <c r="AI550" s="140" t="str">
        <f t="shared" si="138"/>
        <v/>
      </c>
      <c r="AJ550" s="33"/>
      <c r="AK550" s="33"/>
      <c r="AL550" s="33"/>
      <c r="AM550" s="33"/>
      <c r="AN550" s="33"/>
      <c r="AO550" s="33"/>
      <c r="AP550" s="33"/>
    </row>
    <row r="551" spans="1:42" s="4" customFormat="1" ht="13.8" hidden="1">
      <c r="A551" s="5"/>
      <c r="B551" s="6"/>
      <c r="G551" s="33"/>
      <c r="H551" s="5"/>
      <c r="K551" s="239"/>
      <c r="L551" s="239"/>
      <c r="M551" s="239"/>
      <c r="N551" s="24"/>
      <c r="O551" s="24"/>
      <c r="P551" s="24"/>
      <c r="R551" s="243"/>
      <c r="S551" s="243"/>
      <c r="T551" s="239"/>
      <c r="U551" s="239"/>
      <c r="V551" s="33"/>
      <c r="W551" s="33"/>
      <c r="X551" s="33"/>
      <c r="Y551" s="33"/>
      <c r="Z551" s="33"/>
      <c r="AA551" s="33"/>
      <c r="AB551" s="33"/>
      <c r="AC551" s="244" t="str">
        <f t="shared" si="132"/>
        <v/>
      </c>
      <c r="AD551" s="244" t="str">
        <f t="shared" si="133"/>
        <v/>
      </c>
      <c r="AE551" s="138" t="str">
        <f t="shared" si="134"/>
        <v/>
      </c>
      <c r="AF551" s="33" t="str">
        <f t="shared" si="135"/>
        <v/>
      </c>
      <c r="AG551" s="33" t="str">
        <f t="shared" si="136"/>
        <v/>
      </c>
      <c r="AH551" s="33" t="str">
        <f t="shared" si="137"/>
        <v/>
      </c>
      <c r="AI551" s="140" t="str">
        <f t="shared" si="138"/>
        <v/>
      </c>
      <c r="AJ551" s="33"/>
      <c r="AK551" s="33"/>
      <c r="AL551" s="33"/>
      <c r="AM551" s="33"/>
      <c r="AN551" s="33"/>
      <c r="AO551" s="33"/>
      <c r="AP551" s="33"/>
    </row>
    <row r="552" spans="1:42" s="4" customFormat="1" ht="13.8" hidden="1">
      <c r="A552" s="5"/>
      <c r="B552" s="6"/>
      <c r="G552" s="33"/>
      <c r="H552" s="5"/>
      <c r="K552" s="239"/>
      <c r="L552" s="239"/>
      <c r="M552" s="239"/>
      <c r="N552" s="24"/>
      <c r="O552" s="24"/>
      <c r="P552" s="24"/>
      <c r="R552" s="243"/>
      <c r="S552" s="243"/>
      <c r="T552" s="239"/>
      <c r="U552" s="239"/>
      <c r="V552" s="33"/>
      <c r="W552" s="33"/>
      <c r="X552" s="33"/>
      <c r="Y552" s="33"/>
      <c r="Z552" s="33"/>
      <c r="AA552" s="33"/>
      <c r="AB552" s="33"/>
      <c r="AC552" s="244" t="str">
        <f t="shared" si="132"/>
        <v/>
      </c>
      <c r="AD552" s="244" t="str">
        <f t="shared" si="133"/>
        <v/>
      </c>
      <c r="AE552" s="138" t="str">
        <f t="shared" si="134"/>
        <v/>
      </c>
      <c r="AF552" s="33" t="str">
        <f t="shared" si="135"/>
        <v/>
      </c>
      <c r="AG552" s="33" t="str">
        <f t="shared" si="136"/>
        <v/>
      </c>
      <c r="AH552" s="33" t="str">
        <f t="shared" si="137"/>
        <v/>
      </c>
      <c r="AI552" s="140" t="str">
        <f t="shared" si="138"/>
        <v/>
      </c>
      <c r="AJ552" s="33"/>
      <c r="AK552" s="33"/>
      <c r="AL552" s="33"/>
      <c r="AM552" s="33"/>
      <c r="AN552" s="33"/>
      <c r="AO552" s="33"/>
      <c r="AP552" s="33"/>
    </row>
    <row r="553" spans="1:42" s="4" customFormat="1" ht="13.8" hidden="1">
      <c r="A553" s="5"/>
      <c r="B553" s="6"/>
      <c r="G553" s="33"/>
      <c r="H553" s="5"/>
      <c r="K553" s="239"/>
      <c r="L553" s="239"/>
      <c r="M553" s="239"/>
      <c r="N553" s="24"/>
      <c r="O553" s="24"/>
      <c r="P553" s="24"/>
      <c r="R553" s="243"/>
      <c r="S553" s="243"/>
      <c r="T553" s="239"/>
      <c r="U553" s="239"/>
      <c r="V553" s="33"/>
      <c r="W553" s="33"/>
      <c r="X553" s="33"/>
      <c r="Y553" s="33"/>
      <c r="Z553" s="33"/>
      <c r="AA553" s="33"/>
      <c r="AB553" s="33"/>
      <c r="AC553" s="244" t="str">
        <f t="shared" si="132"/>
        <v/>
      </c>
      <c r="AD553" s="244" t="str">
        <f t="shared" si="133"/>
        <v/>
      </c>
      <c r="AE553" s="138" t="str">
        <f t="shared" si="134"/>
        <v/>
      </c>
      <c r="AF553" s="33" t="str">
        <f t="shared" si="135"/>
        <v/>
      </c>
      <c r="AG553" s="33" t="str">
        <f t="shared" si="136"/>
        <v/>
      </c>
      <c r="AH553" s="33" t="str">
        <f t="shared" si="137"/>
        <v/>
      </c>
      <c r="AI553" s="140" t="str">
        <f t="shared" si="138"/>
        <v/>
      </c>
      <c r="AJ553" s="33"/>
      <c r="AK553" s="33"/>
      <c r="AL553" s="33"/>
      <c r="AM553" s="33"/>
      <c r="AN553" s="33"/>
      <c r="AO553" s="33"/>
      <c r="AP553" s="33"/>
    </row>
    <row r="554" spans="1:42" s="4" customFormat="1" ht="13.8" hidden="1">
      <c r="A554" s="5"/>
      <c r="B554" s="6"/>
      <c r="G554" s="33"/>
      <c r="H554" s="5"/>
      <c r="K554" s="239"/>
      <c r="L554" s="239"/>
      <c r="M554" s="239"/>
      <c r="N554" s="24"/>
      <c r="O554" s="24"/>
      <c r="P554" s="24"/>
      <c r="R554" s="243"/>
      <c r="S554" s="243"/>
      <c r="T554" s="239"/>
      <c r="U554" s="239"/>
      <c r="V554" s="33"/>
      <c r="W554" s="33"/>
      <c r="X554" s="33"/>
      <c r="Y554" s="33"/>
      <c r="Z554" s="33"/>
      <c r="AA554" s="33"/>
      <c r="AB554" s="33"/>
      <c r="AC554" s="244" t="str">
        <f t="shared" si="132"/>
        <v/>
      </c>
      <c r="AD554" s="244" t="str">
        <f t="shared" si="133"/>
        <v/>
      </c>
      <c r="AE554" s="138" t="str">
        <f t="shared" si="134"/>
        <v/>
      </c>
      <c r="AF554" s="33" t="str">
        <f t="shared" si="135"/>
        <v/>
      </c>
      <c r="AG554" s="33" t="str">
        <f t="shared" si="136"/>
        <v/>
      </c>
      <c r="AH554" s="33" t="str">
        <f t="shared" si="137"/>
        <v/>
      </c>
      <c r="AI554" s="140" t="str">
        <f t="shared" si="138"/>
        <v/>
      </c>
      <c r="AJ554" s="33"/>
      <c r="AK554" s="33"/>
      <c r="AL554" s="33"/>
      <c r="AM554" s="33"/>
      <c r="AN554" s="33"/>
      <c r="AO554" s="33"/>
      <c r="AP554" s="33"/>
    </row>
    <row r="555" spans="1:42" s="4" customFormat="1" ht="13.8" hidden="1">
      <c r="A555" s="5"/>
      <c r="B555" s="6"/>
      <c r="G555" s="33"/>
      <c r="H555" s="5"/>
      <c r="K555" s="239"/>
      <c r="L555" s="239"/>
      <c r="M555" s="239"/>
      <c r="N555" s="24"/>
      <c r="O555" s="24"/>
      <c r="P555" s="24"/>
      <c r="R555" s="243"/>
      <c r="S555" s="243"/>
      <c r="T555" s="239"/>
      <c r="U555" s="239"/>
      <c r="V555" s="33"/>
      <c r="W555" s="33"/>
      <c r="X555" s="33"/>
      <c r="Y555" s="33"/>
      <c r="Z555" s="33"/>
      <c r="AA555" s="33"/>
      <c r="AB555" s="33"/>
      <c r="AC555" s="244" t="str">
        <f t="shared" si="132"/>
        <v/>
      </c>
      <c r="AD555" s="244" t="str">
        <f t="shared" si="133"/>
        <v/>
      </c>
      <c r="AE555" s="138" t="str">
        <f t="shared" si="134"/>
        <v/>
      </c>
      <c r="AF555" s="33" t="str">
        <f t="shared" si="135"/>
        <v/>
      </c>
      <c r="AG555" s="33" t="str">
        <f t="shared" si="136"/>
        <v/>
      </c>
      <c r="AH555" s="33" t="str">
        <f t="shared" si="137"/>
        <v/>
      </c>
      <c r="AI555" s="140" t="str">
        <f t="shared" si="138"/>
        <v/>
      </c>
      <c r="AJ555" s="33"/>
      <c r="AK555" s="33"/>
      <c r="AL555" s="33"/>
      <c r="AM555" s="33"/>
      <c r="AN555" s="33"/>
      <c r="AO555" s="33"/>
      <c r="AP555" s="33"/>
    </row>
    <row r="556" spans="1:42" s="4" customFormat="1" ht="13.8" hidden="1">
      <c r="A556" s="5"/>
      <c r="B556" s="6"/>
      <c r="G556" s="33"/>
      <c r="H556" s="5"/>
      <c r="K556" s="239"/>
      <c r="L556" s="239"/>
      <c r="M556" s="239"/>
      <c r="N556" s="24"/>
      <c r="O556" s="24"/>
      <c r="P556" s="24"/>
      <c r="R556" s="243"/>
      <c r="S556" s="243"/>
      <c r="T556" s="239"/>
      <c r="U556" s="239"/>
      <c r="V556" s="33"/>
      <c r="W556" s="33"/>
      <c r="X556" s="33"/>
      <c r="Y556" s="33"/>
      <c r="Z556" s="33"/>
      <c r="AA556" s="33"/>
      <c r="AB556" s="33"/>
      <c r="AC556" s="244" t="str">
        <f t="shared" si="132"/>
        <v/>
      </c>
      <c r="AD556" s="244" t="str">
        <f t="shared" si="133"/>
        <v/>
      </c>
      <c r="AE556" s="138" t="str">
        <f t="shared" si="134"/>
        <v/>
      </c>
      <c r="AF556" s="33" t="str">
        <f t="shared" si="135"/>
        <v/>
      </c>
      <c r="AG556" s="33" t="str">
        <f t="shared" si="136"/>
        <v/>
      </c>
      <c r="AH556" s="33" t="str">
        <f t="shared" si="137"/>
        <v/>
      </c>
      <c r="AI556" s="140" t="str">
        <f t="shared" si="138"/>
        <v/>
      </c>
      <c r="AJ556" s="33"/>
      <c r="AK556" s="33"/>
      <c r="AL556" s="33"/>
      <c r="AM556" s="33"/>
      <c r="AN556" s="33"/>
      <c r="AO556" s="33"/>
      <c r="AP556" s="33"/>
    </row>
    <row r="557" spans="1:42" s="4" customFormat="1" ht="13.8" hidden="1">
      <c r="A557" s="5"/>
      <c r="B557" s="6"/>
      <c r="G557" s="33"/>
      <c r="H557" s="5"/>
      <c r="K557" s="239"/>
      <c r="L557" s="239"/>
      <c r="M557" s="239"/>
      <c r="N557" s="24"/>
      <c r="O557" s="24"/>
      <c r="P557" s="24"/>
      <c r="R557" s="243"/>
      <c r="S557" s="243"/>
      <c r="T557" s="239"/>
      <c r="U557" s="239"/>
      <c r="V557" s="33"/>
      <c r="W557" s="33"/>
      <c r="X557" s="33"/>
      <c r="Y557" s="33"/>
      <c r="Z557" s="33"/>
      <c r="AA557" s="33"/>
      <c r="AB557" s="33"/>
      <c r="AC557" s="244" t="str">
        <f t="shared" si="132"/>
        <v/>
      </c>
      <c r="AD557" s="244" t="str">
        <f t="shared" si="133"/>
        <v/>
      </c>
      <c r="AE557" s="138" t="str">
        <f t="shared" si="134"/>
        <v/>
      </c>
      <c r="AF557" s="33" t="str">
        <f t="shared" si="135"/>
        <v/>
      </c>
      <c r="AG557" s="33" t="str">
        <f t="shared" si="136"/>
        <v/>
      </c>
      <c r="AH557" s="33" t="str">
        <f t="shared" si="137"/>
        <v/>
      </c>
      <c r="AI557" s="140" t="str">
        <f t="shared" si="138"/>
        <v/>
      </c>
      <c r="AJ557" s="33"/>
      <c r="AK557" s="33"/>
      <c r="AL557" s="33"/>
      <c r="AM557" s="33"/>
      <c r="AN557" s="33"/>
      <c r="AO557" s="33"/>
      <c r="AP557" s="33"/>
    </row>
    <row r="558" spans="1:42" s="4" customFormat="1" ht="13.8" hidden="1">
      <c r="A558" s="5"/>
      <c r="B558" s="6"/>
      <c r="G558" s="33"/>
      <c r="H558" s="5"/>
      <c r="K558" s="239"/>
      <c r="L558" s="239"/>
      <c r="M558" s="239"/>
      <c r="N558" s="24"/>
      <c r="O558" s="24"/>
      <c r="P558" s="24"/>
      <c r="R558" s="243"/>
      <c r="S558" s="243"/>
      <c r="T558" s="239"/>
      <c r="U558" s="239"/>
      <c r="V558" s="33"/>
      <c r="W558" s="33"/>
      <c r="X558" s="33"/>
      <c r="Y558" s="33"/>
      <c r="Z558" s="33"/>
      <c r="AA558" s="33"/>
      <c r="AB558" s="33"/>
      <c r="AC558" s="244" t="str">
        <f t="shared" si="132"/>
        <v/>
      </c>
      <c r="AD558" s="244" t="str">
        <f t="shared" si="133"/>
        <v/>
      </c>
      <c r="AE558" s="138" t="str">
        <f t="shared" si="134"/>
        <v/>
      </c>
      <c r="AF558" s="33" t="str">
        <f t="shared" si="135"/>
        <v/>
      </c>
      <c r="AG558" s="33" t="str">
        <f t="shared" si="136"/>
        <v/>
      </c>
      <c r="AH558" s="33" t="str">
        <f t="shared" si="137"/>
        <v/>
      </c>
      <c r="AI558" s="140" t="str">
        <f t="shared" si="138"/>
        <v/>
      </c>
      <c r="AJ558" s="33"/>
      <c r="AK558" s="33"/>
      <c r="AL558" s="33"/>
      <c r="AM558" s="33"/>
      <c r="AN558" s="33"/>
      <c r="AO558" s="33"/>
      <c r="AP558" s="33"/>
    </row>
    <row r="559" spans="1:42" s="4" customFormat="1" ht="13.8" hidden="1">
      <c r="A559" s="5"/>
      <c r="B559" s="6"/>
      <c r="G559" s="33"/>
      <c r="H559" s="5"/>
      <c r="K559" s="239"/>
      <c r="L559" s="239"/>
      <c r="M559" s="239"/>
      <c r="N559" s="24"/>
      <c r="O559" s="24"/>
      <c r="P559" s="24"/>
      <c r="R559" s="243"/>
      <c r="S559" s="243"/>
      <c r="T559" s="239"/>
      <c r="U559" s="239"/>
      <c r="V559" s="33"/>
      <c r="W559" s="33"/>
      <c r="X559" s="33"/>
      <c r="Y559" s="33"/>
      <c r="Z559" s="33"/>
      <c r="AA559" s="33"/>
      <c r="AB559" s="33"/>
      <c r="AC559" s="244" t="str">
        <f t="shared" si="132"/>
        <v/>
      </c>
      <c r="AD559" s="244" t="str">
        <f t="shared" si="133"/>
        <v/>
      </c>
      <c r="AE559" s="138" t="str">
        <f t="shared" si="134"/>
        <v/>
      </c>
      <c r="AF559" s="33" t="str">
        <f t="shared" si="135"/>
        <v/>
      </c>
      <c r="AG559" s="33" t="str">
        <f t="shared" si="136"/>
        <v/>
      </c>
      <c r="AH559" s="33" t="str">
        <f t="shared" si="137"/>
        <v/>
      </c>
      <c r="AI559" s="140" t="str">
        <f t="shared" si="138"/>
        <v/>
      </c>
      <c r="AJ559" s="33"/>
      <c r="AK559" s="33"/>
      <c r="AL559" s="33"/>
      <c r="AM559" s="33"/>
      <c r="AN559" s="33"/>
      <c r="AO559" s="33"/>
      <c r="AP559" s="33"/>
    </row>
    <row r="560" spans="1:42" s="4" customFormat="1" ht="13.8" hidden="1">
      <c r="A560" s="5"/>
      <c r="B560" s="6"/>
      <c r="G560" s="33"/>
      <c r="H560" s="5"/>
      <c r="K560" s="239"/>
      <c r="L560" s="239"/>
      <c r="M560" s="239"/>
      <c r="N560" s="24"/>
      <c r="O560" s="24"/>
      <c r="P560" s="24"/>
      <c r="R560" s="243"/>
      <c r="S560" s="243"/>
      <c r="T560" s="239"/>
      <c r="U560" s="239"/>
      <c r="V560" s="33"/>
      <c r="W560" s="33"/>
      <c r="X560" s="33"/>
      <c r="Y560" s="33"/>
      <c r="Z560" s="33"/>
      <c r="AA560" s="33"/>
      <c r="AB560" s="33"/>
      <c r="AC560" s="244" t="str">
        <f t="shared" si="132"/>
        <v/>
      </c>
      <c r="AD560" s="244" t="str">
        <f t="shared" si="133"/>
        <v/>
      </c>
      <c r="AE560" s="138" t="str">
        <f t="shared" si="134"/>
        <v/>
      </c>
      <c r="AF560" s="33" t="str">
        <f t="shared" si="135"/>
        <v/>
      </c>
      <c r="AG560" s="33" t="str">
        <f t="shared" si="136"/>
        <v/>
      </c>
      <c r="AH560" s="33" t="str">
        <f t="shared" si="137"/>
        <v/>
      </c>
      <c r="AI560" s="140" t="str">
        <f t="shared" si="138"/>
        <v/>
      </c>
      <c r="AJ560" s="33"/>
      <c r="AK560" s="33"/>
      <c r="AL560" s="33"/>
      <c r="AM560" s="33"/>
      <c r="AN560" s="33"/>
      <c r="AO560" s="33"/>
      <c r="AP560" s="33"/>
    </row>
    <row r="561" spans="1:42" s="4" customFormat="1" ht="13.8" hidden="1">
      <c r="A561" s="5"/>
      <c r="B561" s="6"/>
      <c r="G561" s="33"/>
      <c r="H561" s="5"/>
      <c r="K561" s="239"/>
      <c r="L561" s="239"/>
      <c r="M561" s="239"/>
      <c r="N561" s="24"/>
      <c r="O561" s="24"/>
      <c r="P561" s="24"/>
      <c r="R561" s="243"/>
      <c r="S561" s="243"/>
      <c r="T561" s="239"/>
      <c r="U561" s="239"/>
      <c r="V561" s="33"/>
      <c r="W561" s="33"/>
      <c r="X561" s="33"/>
      <c r="Y561" s="33"/>
      <c r="Z561" s="33"/>
      <c r="AA561" s="33"/>
      <c r="AB561" s="33"/>
      <c r="AC561" s="244" t="str">
        <f t="shared" si="132"/>
        <v/>
      </c>
      <c r="AD561" s="244" t="str">
        <f t="shared" si="133"/>
        <v/>
      </c>
      <c r="AE561" s="138" t="str">
        <f t="shared" si="134"/>
        <v/>
      </c>
      <c r="AF561" s="33" t="str">
        <f t="shared" si="135"/>
        <v/>
      </c>
      <c r="AG561" s="33" t="str">
        <f t="shared" si="136"/>
        <v/>
      </c>
      <c r="AH561" s="33" t="str">
        <f t="shared" si="137"/>
        <v/>
      </c>
      <c r="AI561" s="140" t="str">
        <f t="shared" si="138"/>
        <v/>
      </c>
      <c r="AJ561" s="33"/>
      <c r="AK561" s="33"/>
      <c r="AL561" s="33"/>
      <c r="AM561" s="33"/>
      <c r="AN561" s="33"/>
      <c r="AO561" s="33"/>
      <c r="AP561" s="33"/>
    </row>
    <row r="562" spans="1:42" s="4" customFormat="1" ht="13.8" hidden="1">
      <c r="A562" s="5"/>
      <c r="B562" s="6"/>
      <c r="G562" s="33"/>
      <c r="H562" s="5"/>
      <c r="K562" s="239"/>
      <c r="L562" s="239"/>
      <c r="M562" s="239"/>
      <c r="N562" s="24"/>
      <c r="O562" s="24"/>
      <c r="P562" s="24"/>
      <c r="R562" s="243"/>
      <c r="S562" s="243"/>
      <c r="T562" s="239"/>
      <c r="U562" s="239"/>
      <c r="V562" s="33"/>
      <c r="W562" s="33"/>
      <c r="X562" s="33"/>
      <c r="Y562" s="33"/>
      <c r="Z562" s="33"/>
      <c r="AA562" s="33"/>
      <c r="AB562" s="33"/>
      <c r="AC562" s="244" t="str">
        <f t="shared" si="132"/>
        <v/>
      </c>
      <c r="AD562" s="244" t="str">
        <f t="shared" si="133"/>
        <v/>
      </c>
      <c r="AE562" s="138" t="str">
        <f t="shared" si="134"/>
        <v/>
      </c>
      <c r="AF562" s="33" t="str">
        <f t="shared" si="135"/>
        <v/>
      </c>
      <c r="AG562" s="33" t="str">
        <f t="shared" si="136"/>
        <v/>
      </c>
      <c r="AH562" s="33" t="str">
        <f t="shared" si="137"/>
        <v/>
      </c>
      <c r="AI562" s="140" t="str">
        <f t="shared" si="138"/>
        <v/>
      </c>
      <c r="AJ562" s="33"/>
      <c r="AK562" s="33"/>
      <c r="AL562" s="33"/>
      <c r="AM562" s="33"/>
      <c r="AN562" s="33"/>
      <c r="AO562" s="33"/>
      <c r="AP562" s="33"/>
    </row>
    <row r="563" spans="1:42" s="4" customFormat="1" ht="13.8" hidden="1">
      <c r="A563" s="5"/>
      <c r="B563" s="6"/>
      <c r="G563" s="33"/>
      <c r="H563" s="5"/>
      <c r="K563" s="239"/>
      <c r="L563" s="239"/>
      <c r="M563" s="239"/>
      <c r="N563" s="24"/>
      <c r="O563" s="24"/>
      <c r="P563" s="24"/>
      <c r="R563" s="243"/>
      <c r="S563" s="243"/>
      <c r="T563" s="239"/>
      <c r="U563" s="239"/>
      <c r="V563" s="33"/>
      <c r="W563" s="33"/>
      <c r="X563" s="33"/>
      <c r="Y563" s="33"/>
      <c r="Z563" s="33"/>
      <c r="AA563" s="33"/>
      <c r="AB563" s="33"/>
      <c r="AC563" s="244" t="str">
        <f t="shared" si="132"/>
        <v/>
      </c>
      <c r="AD563" s="244" t="str">
        <f t="shared" si="133"/>
        <v/>
      </c>
      <c r="AE563" s="138" t="str">
        <f t="shared" si="134"/>
        <v/>
      </c>
      <c r="AF563" s="33" t="str">
        <f t="shared" si="135"/>
        <v/>
      </c>
      <c r="AG563" s="33" t="str">
        <f t="shared" si="136"/>
        <v/>
      </c>
      <c r="AH563" s="33" t="str">
        <f t="shared" si="137"/>
        <v/>
      </c>
      <c r="AI563" s="140" t="str">
        <f t="shared" si="138"/>
        <v/>
      </c>
      <c r="AJ563" s="33"/>
      <c r="AK563" s="33"/>
      <c r="AL563" s="33"/>
      <c r="AM563" s="33"/>
      <c r="AN563" s="33"/>
      <c r="AO563" s="33"/>
      <c r="AP563" s="33"/>
    </row>
    <row r="564" spans="1:42" s="4" customFormat="1" ht="13.8" hidden="1">
      <c r="A564" s="5"/>
      <c r="B564" s="6"/>
      <c r="G564" s="33"/>
      <c r="H564" s="5"/>
      <c r="K564" s="239"/>
      <c r="L564" s="239"/>
      <c r="M564" s="239"/>
      <c r="N564" s="24"/>
      <c r="O564" s="24"/>
      <c r="P564" s="24"/>
      <c r="R564" s="243"/>
      <c r="S564" s="243"/>
      <c r="T564" s="239"/>
      <c r="U564" s="239"/>
      <c r="V564" s="33"/>
      <c r="W564" s="33"/>
      <c r="X564" s="33"/>
      <c r="Y564" s="33"/>
      <c r="Z564" s="33"/>
      <c r="AA564" s="33"/>
      <c r="AB564" s="33"/>
      <c r="AC564" s="244" t="str">
        <f t="shared" si="132"/>
        <v/>
      </c>
      <c r="AD564" s="244" t="str">
        <f t="shared" si="133"/>
        <v/>
      </c>
      <c r="AE564" s="138" t="str">
        <f t="shared" si="134"/>
        <v/>
      </c>
      <c r="AF564" s="33" t="str">
        <f t="shared" si="135"/>
        <v/>
      </c>
      <c r="AG564" s="33" t="str">
        <f t="shared" si="136"/>
        <v/>
      </c>
      <c r="AH564" s="33" t="str">
        <f t="shared" si="137"/>
        <v/>
      </c>
      <c r="AI564" s="140" t="str">
        <f t="shared" si="138"/>
        <v/>
      </c>
      <c r="AJ564" s="33"/>
      <c r="AK564" s="33"/>
      <c r="AL564" s="33"/>
      <c r="AM564" s="33"/>
      <c r="AN564" s="33"/>
      <c r="AO564" s="33"/>
      <c r="AP564" s="33"/>
    </row>
    <row r="565" spans="1:42" s="4" customFormat="1" ht="13.8" hidden="1">
      <c r="A565" s="5"/>
      <c r="B565" s="6"/>
      <c r="G565" s="33"/>
      <c r="H565" s="5"/>
      <c r="K565" s="239"/>
      <c r="L565" s="239"/>
      <c r="M565" s="239"/>
      <c r="N565" s="24"/>
      <c r="O565" s="24"/>
      <c r="P565" s="24"/>
      <c r="R565" s="243"/>
      <c r="S565" s="243"/>
      <c r="T565" s="239"/>
      <c r="U565" s="239"/>
      <c r="V565" s="33"/>
      <c r="W565" s="33"/>
      <c r="X565" s="33"/>
      <c r="Y565" s="33"/>
      <c r="Z565" s="33"/>
      <c r="AA565" s="33"/>
      <c r="AB565" s="33"/>
      <c r="AC565" s="244" t="str">
        <f t="shared" si="132"/>
        <v/>
      </c>
      <c r="AD565" s="244" t="str">
        <f t="shared" si="133"/>
        <v/>
      </c>
      <c r="AE565" s="138" t="str">
        <f t="shared" si="134"/>
        <v/>
      </c>
      <c r="AF565" s="33" t="str">
        <f t="shared" si="135"/>
        <v/>
      </c>
      <c r="AG565" s="33" t="str">
        <f t="shared" si="136"/>
        <v/>
      </c>
      <c r="AH565" s="33" t="str">
        <f t="shared" si="137"/>
        <v/>
      </c>
      <c r="AI565" s="140" t="str">
        <f t="shared" si="138"/>
        <v/>
      </c>
      <c r="AJ565" s="33"/>
      <c r="AK565" s="33"/>
      <c r="AL565" s="33"/>
      <c r="AM565" s="33"/>
      <c r="AN565" s="33"/>
      <c r="AO565" s="33"/>
      <c r="AP565" s="33"/>
    </row>
    <row r="566" spans="1:42" s="4" customFormat="1" ht="13.8" hidden="1">
      <c r="A566" s="5"/>
      <c r="B566" s="6"/>
      <c r="G566" s="33"/>
      <c r="H566" s="5"/>
      <c r="K566" s="239"/>
      <c r="L566" s="239"/>
      <c r="M566" s="239"/>
      <c r="N566" s="24"/>
      <c r="O566" s="24"/>
      <c r="P566" s="24"/>
      <c r="R566" s="243"/>
      <c r="S566" s="243"/>
      <c r="T566" s="239"/>
      <c r="U566" s="239"/>
      <c r="V566" s="33"/>
      <c r="W566" s="33"/>
      <c r="X566" s="33"/>
      <c r="Y566" s="33"/>
      <c r="Z566" s="33"/>
      <c r="AA566" s="33"/>
      <c r="AB566" s="33"/>
      <c r="AC566" s="244" t="str">
        <f t="shared" si="132"/>
        <v/>
      </c>
      <c r="AD566" s="244" t="str">
        <f t="shared" si="133"/>
        <v/>
      </c>
      <c r="AE566" s="138" t="str">
        <f t="shared" si="134"/>
        <v/>
      </c>
      <c r="AF566" s="33" t="str">
        <f t="shared" si="135"/>
        <v/>
      </c>
      <c r="AG566" s="33" t="str">
        <f t="shared" si="136"/>
        <v/>
      </c>
      <c r="AH566" s="33" t="str">
        <f t="shared" si="137"/>
        <v/>
      </c>
      <c r="AI566" s="140" t="str">
        <f t="shared" si="138"/>
        <v/>
      </c>
      <c r="AJ566" s="33"/>
      <c r="AK566" s="33"/>
      <c r="AL566" s="33"/>
      <c r="AM566" s="33"/>
      <c r="AN566" s="33"/>
      <c r="AO566" s="33"/>
      <c r="AP566" s="33"/>
    </row>
    <row r="567" spans="1:42" s="4" customFormat="1" ht="13.8" hidden="1">
      <c r="A567" s="5"/>
      <c r="B567" s="6"/>
      <c r="G567" s="33"/>
      <c r="H567" s="5"/>
      <c r="K567" s="239"/>
      <c r="L567" s="239"/>
      <c r="M567" s="239"/>
      <c r="N567" s="24"/>
      <c r="O567" s="24"/>
      <c r="P567" s="24"/>
      <c r="R567" s="243"/>
      <c r="S567" s="243"/>
      <c r="T567" s="239"/>
      <c r="U567" s="239"/>
      <c r="V567" s="33"/>
      <c r="W567" s="33"/>
      <c r="X567" s="33"/>
      <c r="Y567" s="33"/>
      <c r="Z567" s="33"/>
      <c r="AA567" s="33"/>
      <c r="AB567" s="33"/>
      <c r="AC567" s="244" t="str">
        <f t="shared" si="132"/>
        <v/>
      </c>
      <c r="AD567" s="244" t="str">
        <f t="shared" si="133"/>
        <v/>
      </c>
      <c r="AE567" s="138" t="str">
        <f t="shared" si="134"/>
        <v/>
      </c>
      <c r="AF567" s="33" t="str">
        <f t="shared" si="135"/>
        <v/>
      </c>
      <c r="AG567" s="33" t="str">
        <f t="shared" si="136"/>
        <v/>
      </c>
      <c r="AH567" s="33" t="str">
        <f t="shared" si="137"/>
        <v/>
      </c>
      <c r="AI567" s="140" t="str">
        <f t="shared" si="138"/>
        <v/>
      </c>
      <c r="AJ567" s="33"/>
      <c r="AK567" s="33"/>
      <c r="AL567" s="33"/>
      <c r="AM567" s="33"/>
      <c r="AN567" s="33"/>
      <c r="AO567" s="33"/>
      <c r="AP567" s="33"/>
    </row>
    <row r="568" spans="1:42" s="4" customFormat="1" ht="13.8" hidden="1">
      <c r="A568" s="5"/>
      <c r="B568" s="6"/>
      <c r="G568" s="33"/>
      <c r="H568" s="5"/>
      <c r="K568" s="239"/>
      <c r="L568" s="239"/>
      <c r="M568" s="239"/>
      <c r="N568" s="24"/>
      <c r="O568" s="24"/>
      <c r="P568" s="24"/>
      <c r="R568" s="243"/>
      <c r="S568" s="243"/>
      <c r="T568" s="239"/>
      <c r="U568" s="239"/>
      <c r="V568" s="33"/>
      <c r="W568" s="33"/>
      <c r="X568" s="33"/>
      <c r="Y568" s="33"/>
      <c r="Z568" s="33"/>
      <c r="AA568" s="33"/>
      <c r="AB568" s="33"/>
      <c r="AC568" s="244" t="str">
        <f t="shared" si="132"/>
        <v/>
      </c>
      <c r="AD568" s="244" t="str">
        <f t="shared" si="133"/>
        <v/>
      </c>
      <c r="AE568" s="138" t="str">
        <f t="shared" si="134"/>
        <v/>
      </c>
      <c r="AF568" s="33" t="str">
        <f t="shared" si="135"/>
        <v/>
      </c>
      <c r="AG568" s="33" t="str">
        <f t="shared" si="136"/>
        <v/>
      </c>
      <c r="AH568" s="33" t="str">
        <f t="shared" si="137"/>
        <v/>
      </c>
      <c r="AI568" s="140" t="str">
        <f t="shared" si="138"/>
        <v/>
      </c>
      <c r="AJ568" s="33"/>
      <c r="AK568" s="33"/>
      <c r="AL568" s="33"/>
      <c r="AM568" s="33"/>
      <c r="AN568" s="33"/>
      <c r="AO568" s="33"/>
      <c r="AP568" s="33"/>
    </row>
    <row r="569" spans="1:42" s="4" customFormat="1" ht="13.8" hidden="1">
      <c r="A569" s="5"/>
      <c r="B569" s="6"/>
      <c r="G569" s="33"/>
      <c r="H569" s="5"/>
      <c r="K569" s="239"/>
      <c r="L569" s="239"/>
      <c r="M569" s="239"/>
      <c r="N569" s="24"/>
      <c r="O569" s="24"/>
      <c r="P569" s="24"/>
      <c r="R569" s="243"/>
      <c r="S569" s="243"/>
      <c r="T569" s="239"/>
      <c r="U569" s="239"/>
      <c r="V569" s="33"/>
      <c r="W569" s="33"/>
      <c r="X569" s="33"/>
      <c r="Y569" s="33"/>
      <c r="Z569" s="33"/>
      <c r="AA569" s="33"/>
      <c r="AB569" s="33"/>
      <c r="AC569" s="244" t="str">
        <f t="shared" si="132"/>
        <v/>
      </c>
      <c r="AD569" s="244" t="str">
        <f t="shared" si="133"/>
        <v/>
      </c>
      <c r="AE569" s="138" t="str">
        <f t="shared" si="134"/>
        <v/>
      </c>
      <c r="AF569" s="33" t="str">
        <f t="shared" si="135"/>
        <v/>
      </c>
      <c r="AG569" s="33" t="str">
        <f t="shared" si="136"/>
        <v/>
      </c>
      <c r="AH569" s="33" t="str">
        <f t="shared" si="137"/>
        <v/>
      </c>
      <c r="AI569" s="140" t="str">
        <f t="shared" si="138"/>
        <v/>
      </c>
      <c r="AJ569" s="33"/>
      <c r="AK569" s="33"/>
      <c r="AL569" s="33"/>
      <c r="AM569" s="33"/>
      <c r="AN569" s="33"/>
      <c r="AO569" s="33"/>
      <c r="AP569" s="33"/>
    </row>
    <row r="570" spans="1:42" s="4" customFormat="1" ht="13.8" hidden="1">
      <c r="A570" s="5"/>
      <c r="B570" s="6"/>
      <c r="G570" s="33"/>
      <c r="H570" s="5"/>
      <c r="K570" s="239"/>
      <c r="L570" s="239"/>
      <c r="M570" s="239"/>
      <c r="N570" s="24"/>
      <c r="O570" s="24"/>
      <c r="P570" s="24"/>
      <c r="R570" s="243"/>
      <c r="S570" s="243"/>
      <c r="T570" s="239"/>
      <c r="U570" s="239"/>
      <c r="V570" s="33"/>
      <c r="W570" s="33"/>
      <c r="X570" s="33"/>
      <c r="Y570" s="33"/>
      <c r="Z570" s="33"/>
      <c r="AA570" s="33"/>
      <c r="AB570" s="33"/>
      <c r="AC570" s="244" t="str">
        <f t="shared" si="132"/>
        <v/>
      </c>
      <c r="AD570" s="244" t="str">
        <f t="shared" si="133"/>
        <v/>
      </c>
      <c r="AE570" s="138" t="str">
        <f t="shared" si="134"/>
        <v/>
      </c>
      <c r="AF570" s="33" t="str">
        <f t="shared" si="135"/>
        <v/>
      </c>
      <c r="AG570" s="33" t="str">
        <f t="shared" si="136"/>
        <v/>
      </c>
      <c r="AH570" s="33" t="str">
        <f t="shared" si="137"/>
        <v/>
      </c>
      <c r="AI570" s="140" t="str">
        <f t="shared" si="138"/>
        <v/>
      </c>
      <c r="AJ570" s="33"/>
      <c r="AK570" s="33"/>
      <c r="AL570" s="33"/>
      <c r="AM570" s="33"/>
      <c r="AN570" s="33"/>
      <c r="AO570" s="33"/>
      <c r="AP570" s="33"/>
    </row>
    <row r="571" spans="1:42" s="4" customFormat="1" ht="13.8" hidden="1">
      <c r="A571" s="5"/>
      <c r="B571" s="6"/>
      <c r="G571" s="33"/>
      <c r="H571" s="5"/>
      <c r="K571" s="239"/>
      <c r="L571" s="239"/>
      <c r="M571" s="239"/>
      <c r="N571" s="24"/>
      <c r="O571" s="24"/>
      <c r="P571" s="24"/>
      <c r="R571" s="243"/>
      <c r="S571" s="243"/>
      <c r="T571" s="239"/>
      <c r="U571" s="239"/>
      <c r="V571" s="33"/>
      <c r="W571" s="33"/>
      <c r="X571" s="33"/>
      <c r="Y571" s="33"/>
      <c r="Z571" s="33"/>
      <c r="AA571" s="33"/>
      <c r="AB571" s="33"/>
      <c r="AC571" s="244" t="str">
        <f t="shared" si="132"/>
        <v/>
      </c>
      <c r="AD571" s="244" t="str">
        <f t="shared" si="133"/>
        <v/>
      </c>
      <c r="AE571" s="138" t="str">
        <f t="shared" si="134"/>
        <v/>
      </c>
      <c r="AF571" s="33" t="str">
        <f t="shared" si="135"/>
        <v/>
      </c>
      <c r="AG571" s="33" t="str">
        <f t="shared" si="136"/>
        <v/>
      </c>
      <c r="AH571" s="33" t="str">
        <f t="shared" si="137"/>
        <v/>
      </c>
      <c r="AI571" s="140" t="str">
        <f t="shared" si="138"/>
        <v/>
      </c>
      <c r="AJ571" s="33"/>
      <c r="AK571" s="33"/>
      <c r="AL571" s="33"/>
      <c r="AM571" s="33"/>
      <c r="AN571" s="33"/>
      <c r="AO571" s="33"/>
      <c r="AP571" s="33"/>
    </row>
    <row r="572" spans="1:42" s="4" customFormat="1" ht="13.8" hidden="1">
      <c r="A572" s="5"/>
      <c r="B572" s="6"/>
      <c r="G572" s="33"/>
      <c r="H572" s="5"/>
      <c r="K572" s="239"/>
      <c r="L572" s="239"/>
      <c r="M572" s="239"/>
      <c r="N572" s="24"/>
      <c r="O572" s="24"/>
      <c r="P572" s="24"/>
      <c r="R572" s="243"/>
      <c r="S572" s="243"/>
      <c r="T572" s="239"/>
      <c r="U572" s="239"/>
      <c r="V572" s="33"/>
      <c r="W572" s="33"/>
      <c r="X572" s="33"/>
      <c r="Y572" s="33"/>
      <c r="Z572" s="33"/>
      <c r="AA572" s="33"/>
      <c r="AB572" s="33"/>
      <c r="AC572" s="244" t="str">
        <f t="shared" si="132"/>
        <v/>
      </c>
      <c r="AD572" s="244" t="str">
        <f t="shared" si="133"/>
        <v/>
      </c>
      <c r="AE572" s="138" t="str">
        <f t="shared" si="134"/>
        <v/>
      </c>
      <c r="AF572" s="33" t="str">
        <f t="shared" si="135"/>
        <v/>
      </c>
      <c r="AG572" s="33" t="str">
        <f t="shared" si="136"/>
        <v/>
      </c>
      <c r="AH572" s="33" t="str">
        <f t="shared" si="137"/>
        <v/>
      </c>
      <c r="AI572" s="140" t="str">
        <f t="shared" si="138"/>
        <v/>
      </c>
      <c r="AJ572" s="33"/>
      <c r="AK572" s="33"/>
      <c r="AL572" s="33"/>
      <c r="AM572" s="33"/>
      <c r="AN572" s="33"/>
      <c r="AO572" s="33"/>
      <c r="AP572" s="33"/>
    </row>
    <row r="573" spans="1:42" s="4" customFormat="1" ht="13.8" hidden="1">
      <c r="A573" s="5"/>
      <c r="B573" s="6"/>
      <c r="G573" s="33"/>
      <c r="H573" s="5"/>
      <c r="K573" s="239"/>
      <c r="L573" s="239"/>
      <c r="M573" s="239"/>
      <c r="N573" s="24"/>
      <c r="O573" s="24"/>
      <c r="P573" s="24"/>
      <c r="R573" s="243"/>
      <c r="S573" s="243"/>
      <c r="T573" s="239"/>
      <c r="U573" s="239"/>
      <c r="V573" s="33"/>
      <c r="W573" s="33"/>
      <c r="X573" s="33"/>
      <c r="Y573" s="33"/>
      <c r="Z573" s="33"/>
      <c r="AA573" s="33"/>
      <c r="AB573" s="33"/>
      <c r="AC573" s="244" t="str">
        <f t="shared" si="132"/>
        <v/>
      </c>
      <c r="AD573" s="244" t="str">
        <f t="shared" si="133"/>
        <v/>
      </c>
      <c r="AE573" s="138" t="str">
        <f t="shared" si="134"/>
        <v/>
      </c>
      <c r="AF573" s="33" t="str">
        <f t="shared" si="135"/>
        <v/>
      </c>
      <c r="AG573" s="33" t="str">
        <f t="shared" si="136"/>
        <v/>
      </c>
      <c r="AH573" s="33" t="str">
        <f t="shared" si="137"/>
        <v/>
      </c>
      <c r="AI573" s="140" t="str">
        <f t="shared" si="138"/>
        <v/>
      </c>
      <c r="AJ573" s="33"/>
      <c r="AK573" s="33"/>
      <c r="AL573" s="33"/>
      <c r="AM573" s="33"/>
      <c r="AN573" s="33"/>
      <c r="AO573" s="33"/>
      <c r="AP573" s="33"/>
    </row>
    <row r="574" spans="1:42" s="4" customFormat="1" ht="13.8" hidden="1">
      <c r="A574" s="5"/>
      <c r="B574" s="6"/>
      <c r="G574" s="33"/>
      <c r="H574" s="5"/>
      <c r="K574" s="239"/>
      <c r="L574" s="239"/>
      <c r="M574" s="239"/>
      <c r="N574" s="24"/>
      <c r="O574" s="24"/>
      <c r="P574" s="24"/>
      <c r="R574" s="243"/>
      <c r="S574" s="243"/>
      <c r="T574" s="239"/>
      <c r="U574" s="239"/>
      <c r="V574" s="33"/>
      <c r="W574" s="33"/>
      <c r="X574" s="33"/>
      <c r="Y574" s="33"/>
      <c r="Z574" s="33"/>
      <c r="AA574" s="33"/>
      <c r="AB574" s="33"/>
      <c r="AC574" s="244" t="str">
        <f t="shared" si="132"/>
        <v/>
      </c>
      <c r="AD574" s="244" t="str">
        <f t="shared" si="133"/>
        <v/>
      </c>
      <c r="AE574" s="138" t="str">
        <f t="shared" si="134"/>
        <v/>
      </c>
      <c r="AF574" s="33" t="str">
        <f t="shared" si="135"/>
        <v/>
      </c>
      <c r="AG574" s="33" t="str">
        <f t="shared" si="136"/>
        <v/>
      </c>
      <c r="AH574" s="33" t="str">
        <f t="shared" si="137"/>
        <v/>
      </c>
      <c r="AI574" s="140" t="str">
        <f t="shared" si="138"/>
        <v/>
      </c>
      <c r="AJ574" s="33"/>
      <c r="AK574" s="33"/>
      <c r="AL574" s="33"/>
      <c r="AM574" s="33"/>
      <c r="AN574" s="33"/>
      <c r="AO574" s="33"/>
      <c r="AP574" s="33"/>
    </row>
    <row r="575" spans="1:42" s="4" customFormat="1" ht="13.8" hidden="1">
      <c r="A575" s="5"/>
      <c r="B575" s="6"/>
      <c r="G575" s="33"/>
      <c r="H575" s="5"/>
      <c r="K575" s="239"/>
      <c r="L575" s="239"/>
      <c r="M575" s="239"/>
      <c r="N575" s="24"/>
      <c r="O575" s="24"/>
      <c r="P575" s="24"/>
      <c r="R575" s="243"/>
      <c r="S575" s="243"/>
      <c r="T575" s="239"/>
      <c r="U575" s="239"/>
      <c r="V575" s="33"/>
      <c r="W575" s="33"/>
      <c r="X575" s="33"/>
      <c r="Y575" s="33"/>
      <c r="Z575" s="33"/>
      <c r="AA575" s="33"/>
      <c r="AB575" s="33"/>
      <c r="AC575" s="244" t="str">
        <f t="shared" si="132"/>
        <v/>
      </c>
      <c r="AD575" s="244" t="str">
        <f t="shared" si="133"/>
        <v/>
      </c>
      <c r="AE575" s="138" t="str">
        <f t="shared" si="134"/>
        <v/>
      </c>
      <c r="AF575" s="33" t="str">
        <f t="shared" si="135"/>
        <v/>
      </c>
      <c r="AG575" s="33" t="str">
        <f t="shared" si="136"/>
        <v/>
      </c>
      <c r="AH575" s="33" t="str">
        <f t="shared" si="137"/>
        <v/>
      </c>
      <c r="AI575" s="140" t="str">
        <f t="shared" si="138"/>
        <v/>
      </c>
      <c r="AJ575" s="33"/>
      <c r="AK575" s="33"/>
      <c r="AL575" s="33"/>
      <c r="AM575" s="33"/>
      <c r="AN575" s="33"/>
      <c r="AO575" s="33"/>
      <c r="AP575" s="33"/>
    </row>
    <row r="576" spans="1:42" s="4" customFormat="1" ht="13.8" hidden="1">
      <c r="A576" s="5"/>
      <c r="B576" s="6"/>
      <c r="G576" s="33"/>
      <c r="H576" s="5"/>
      <c r="K576" s="239"/>
      <c r="L576" s="239"/>
      <c r="M576" s="239"/>
      <c r="N576" s="24"/>
      <c r="O576" s="24"/>
      <c r="P576" s="24"/>
      <c r="R576" s="243"/>
      <c r="S576" s="243"/>
      <c r="T576" s="239"/>
      <c r="U576" s="239"/>
      <c r="V576" s="33"/>
      <c r="W576" s="33"/>
      <c r="X576" s="33"/>
      <c r="Y576" s="33"/>
      <c r="Z576" s="33"/>
      <c r="AA576" s="33"/>
      <c r="AB576" s="33"/>
      <c r="AC576" s="244" t="str">
        <f t="shared" si="132"/>
        <v/>
      </c>
      <c r="AD576" s="244" t="str">
        <f t="shared" si="133"/>
        <v/>
      </c>
      <c r="AE576" s="138" t="str">
        <f t="shared" si="134"/>
        <v/>
      </c>
      <c r="AF576" s="33" t="str">
        <f t="shared" si="135"/>
        <v/>
      </c>
      <c r="AG576" s="33" t="str">
        <f t="shared" si="136"/>
        <v/>
      </c>
      <c r="AH576" s="33" t="str">
        <f t="shared" si="137"/>
        <v/>
      </c>
      <c r="AI576" s="140" t="str">
        <f t="shared" si="138"/>
        <v/>
      </c>
      <c r="AJ576" s="33"/>
      <c r="AK576" s="33"/>
      <c r="AL576" s="33"/>
      <c r="AM576" s="33"/>
      <c r="AN576" s="33"/>
      <c r="AO576" s="33"/>
      <c r="AP576" s="33"/>
    </row>
    <row r="577" spans="1:42" s="4" customFormat="1" ht="13.8" hidden="1">
      <c r="A577" s="5"/>
      <c r="B577" s="6"/>
      <c r="G577" s="33"/>
      <c r="H577" s="5"/>
      <c r="K577" s="239"/>
      <c r="L577" s="239"/>
      <c r="M577" s="239"/>
      <c r="N577" s="24"/>
      <c r="O577" s="24"/>
      <c r="P577" s="24"/>
      <c r="R577" s="243"/>
      <c r="S577" s="243"/>
      <c r="T577" s="239"/>
      <c r="U577" s="239"/>
      <c r="V577" s="33"/>
      <c r="W577" s="33"/>
      <c r="X577" s="33"/>
      <c r="Y577" s="33"/>
      <c r="Z577" s="33"/>
      <c r="AA577" s="33"/>
      <c r="AB577" s="33"/>
      <c r="AC577" s="244" t="str">
        <f t="shared" si="132"/>
        <v/>
      </c>
      <c r="AD577" s="244" t="str">
        <f t="shared" si="133"/>
        <v/>
      </c>
      <c r="AE577" s="138" t="str">
        <f t="shared" si="134"/>
        <v/>
      </c>
      <c r="AF577" s="33" t="str">
        <f t="shared" si="135"/>
        <v/>
      </c>
      <c r="AG577" s="33" t="str">
        <f t="shared" si="136"/>
        <v/>
      </c>
      <c r="AH577" s="33" t="str">
        <f t="shared" si="137"/>
        <v/>
      </c>
      <c r="AI577" s="140" t="str">
        <f t="shared" si="138"/>
        <v/>
      </c>
      <c r="AJ577" s="33"/>
      <c r="AK577" s="33"/>
      <c r="AL577" s="33"/>
      <c r="AM577" s="33"/>
      <c r="AN577" s="33"/>
      <c r="AO577" s="33"/>
      <c r="AP577" s="33"/>
    </row>
    <row r="578" spans="1:42" s="4" customFormat="1" ht="13.8" hidden="1">
      <c r="A578" s="5"/>
      <c r="B578" s="6"/>
      <c r="G578" s="33"/>
      <c r="H578" s="5"/>
      <c r="K578" s="239"/>
      <c r="L578" s="239"/>
      <c r="M578" s="239"/>
      <c r="N578" s="24"/>
      <c r="O578" s="24"/>
      <c r="P578" s="24"/>
      <c r="R578" s="243"/>
      <c r="S578" s="243"/>
      <c r="T578" s="239"/>
      <c r="U578" s="239"/>
      <c r="V578" s="33"/>
      <c r="W578" s="33"/>
      <c r="X578" s="33"/>
      <c r="Y578" s="33"/>
      <c r="Z578" s="33"/>
      <c r="AA578" s="33"/>
      <c r="AB578" s="33"/>
      <c r="AC578" s="244" t="str">
        <f t="shared" si="132"/>
        <v/>
      </c>
      <c r="AD578" s="244" t="str">
        <f t="shared" si="133"/>
        <v/>
      </c>
      <c r="AE578" s="138" t="str">
        <f t="shared" si="134"/>
        <v/>
      </c>
      <c r="AF578" s="33" t="str">
        <f t="shared" si="135"/>
        <v/>
      </c>
      <c r="AG578" s="33" t="str">
        <f t="shared" si="136"/>
        <v/>
      </c>
      <c r="AH578" s="33" t="str">
        <f t="shared" si="137"/>
        <v/>
      </c>
      <c r="AI578" s="140" t="str">
        <f t="shared" si="138"/>
        <v/>
      </c>
      <c r="AJ578" s="33"/>
      <c r="AK578" s="33"/>
      <c r="AL578" s="33"/>
      <c r="AM578" s="33"/>
      <c r="AN578" s="33"/>
      <c r="AO578" s="33"/>
      <c r="AP578" s="33"/>
    </row>
    <row r="579" spans="1:42" s="4" customFormat="1" ht="13.8" hidden="1">
      <c r="A579" s="5"/>
      <c r="B579" s="6"/>
      <c r="G579" s="33"/>
      <c r="H579" s="5"/>
      <c r="K579" s="239"/>
      <c r="L579" s="239"/>
      <c r="M579" s="239"/>
      <c r="N579" s="24"/>
      <c r="O579" s="24"/>
      <c r="P579" s="24"/>
      <c r="R579" s="243"/>
      <c r="S579" s="243"/>
      <c r="T579" s="239"/>
      <c r="U579" s="239"/>
      <c r="V579" s="33"/>
      <c r="W579" s="33"/>
      <c r="X579" s="33"/>
      <c r="Y579" s="33"/>
      <c r="Z579" s="33"/>
      <c r="AA579" s="33"/>
      <c r="AB579" s="33"/>
      <c r="AC579" s="244" t="str">
        <f t="shared" si="132"/>
        <v/>
      </c>
      <c r="AD579" s="244" t="str">
        <f t="shared" si="133"/>
        <v/>
      </c>
      <c r="AE579" s="138" t="str">
        <f t="shared" si="134"/>
        <v/>
      </c>
      <c r="AF579" s="33" t="str">
        <f t="shared" si="135"/>
        <v/>
      </c>
      <c r="AG579" s="33" t="str">
        <f t="shared" si="136"/>
        <v/>
      </c>
      <c r="AH579" s="33" t="str">
        <f t="shared" si="137"/>
        <v/>
      </c>
      <c r="AI579" s="140" t="str">
        <f t="shared" si="138"/>
        <v/>
      </c>
      <c r="AJ579" s="33"/>
      <c r="AK579" s="33"/>
      <c r="AL579" s="33"/>
      <c r="AM579" s="33"/>
      <c r="AN579" s="33"/>
      <c r="AO579" s="33"/>
      <c r="AP579" s="33"/>
    </row>
    <row r="580" spans="1:42" s="4" customFormat="1" ht="13.8" hidden="1">
      <c r="A580" s="5"/>
      <c r="B580" s="6"/>
      <c r="G580" s="33"/>
      <c r="H580" s="5"/>
      <c r="K580" s="239"/>
      <c r="L580" s="239"/>
      <c r="M580" s="239"/>
      <c r="N580" s="24"/>
      <c r="O580" s="24"/>
      <c r="P580" s="24"/>
      <c r="R580" s="243"/>
      <c r="S580" s="243"/>
      <c r="T580" s="239"/>
      <c r="U580" s="239"/>
      <c r="V580" s="33"/>
      <c r="W580" s="33"/>
      <c r="X580" s="33"/>
      <c r="Y580" s="33"/>
      <c r="Z580" s="33"/>
      <c r="AA580" s="33"/>
      <c r="AB580" s="33"/>
      <c r="AC580" s="244" t="str">
        <f t="shared" si="132"/>
        <v/>
      </c>
      <c r="AD580" s="244" t="str">
        <f t="shared" si="133"/>
        <v/>
      </c>
      <c r="AE580" s="138" t="str">
        <f t="shared" si="134"/>
        <v/>
      </c>
      <c r="AF580" s="33" t="str">
        <f t="shared" si="135"/>
        <v/>
      </c>
      <c r="AG580" s="33" t="str">
        <f t="shared" si="136"/>
        <v/>
      </c>
      <c r="AH580" s="33" t="str">
        <f t="shared" si="137"/>
        <v/>
      </c>
      <c r="AI580" s="140" t="str">
        <f t="shared" si="138"/>
        <v/>
      </c>
      <c r="AJ580" s="33"/>
      <c r="AK580" s="33"/>
      <c r="AL580" s="33"/>
      <c r="AM580" s="33"/>
      <c r="AN580" s="33"/>
      <c r="AO580" s="33"/>
      <c r="AP580" s="33"/>
    </row>
    <row r="581" spans="1:42" s="4" customFormat="1" ht="13.8" hidden="1">
      <c r="A581" s="5"/>
      <c r="B581" s="6"/>
      <c r="G581" s="33"/>
      <c r="H581" s="5"/>
      <c r="K581" s="239"/>
      <c r="L581" s="239"/>
      <c r="M581" s="239"/>
      <c r="N581" s="24"/>
      <c r="O581" s="24"/>
      <c r="P581" s="24"/>
      <c r="R581" s="243"/>
      <c r="S581" s="243"/>
      <c r="T581" s="239"/>
      <c r="U581" s="239"/>
      <c r="V581" s="33"/>
      <c r="W581" s="33"/>
      <c r="X581" s="33"/>
      <c r="Y581" s="33"/>
      <c r="Z581" s="33"/>
      <c r="AA581" s="33"/>
      <c r="AB581" s="33"/>
      <c r="AC581" s="244" t="str">
        <f t="shared" si="132"/>
        <v/>
      </c>
      <c r="AD581" s="244" t="str">
        <f t="shared" si="133"/>
        <v/>
      </c>
      <c r="AE581" s="138" t="str">
        <f t="shared" si="134"/>
        <v/>
      </c>
      <c r="AF581" s="33" t="str">
        <f t="shared" si="135"/>
        <v/>
      </c>
      <c r="AG581" s="33" t="str">
        <f t="shared" si="136"/>
        <v/>
      </c>
      <c r="AH581" s="33" t="str">
        <f t="shared" si="137"/>
        <v/>
      </c>
      <c r="AI581" s="140" t="str">
        <f t="shared" si="138"/>
        <v/>
      </c>
      <c r="AJ581" s="33"/>
      <c r="AK581" s="33"/>
      <c r="AL581" s="33"/>
      <c r="AM581" s="33"/>
      <c r="AN581" s="33"/>
      <c r="AO581" s="33"/>
      <c r="AP581" s="33"/>
    </row>
    <row r="582" spans="1:42" s="4" customFormat="1" ht="13.8" hidden="1">
      <c r="A582" s="5"/>
      <c r="B582" s="6"/>
      <c r="G582" s="33"/>
      <c r="H582" s="5"/>
      <c r="K582" s="239"/>
      <c r="L582" s="239"/>
      <c r="M582" s="239"/>
      <c r="N582" s="24"/>
      <c r="O582" s="24"/>
      <c r="P582" s="24"/>
      <c r="R582" s="243"/>
      <c r="S582" s="243"/>
      <c r="T582" s="239"/>
      <c r="U582" s="239"/>
      <c r="V582" s="33"/>
      <c r="W582" s="33"/>
      <c r="X582" s="33"/>
      <c r="Y582" s="33"/>
      <c r="Z582" s="33"/>
      <c r="AA582" s="33"/>
      <c r="AB582" s="33"/>
      <c r="AC582" s="244" t="str">
        <f t="shared" si="132"/>
        <v/>
      </c>
      <c r="AD582" s="244" t="str">
        <f t="shared" si="133"/>
        <v/>
      </c>
      <c r="AE582" s="138" t="str">
        <f t="shared" si="134"/>
        <v/>
      </c>
      <c r="AF582" s="33" t="str">
        <f t="shared" si="135"/>
        <v/>
      </c>
      <c r="AG582" s="33" t="str">
        <f t="shared" si="136"/>
        <v/>
      </c>
      <c r="AH582" s="33" t="str">
        <f t="shared" si="137"/>
        <v/>
      </c>
      <c r="AI582" s="140" t="str">
        <f t="shared" si="138"/>
        <v/>
      </c>
      <c r="AJ582" s="33"/>
      <c r="AK582" s="33"/>
      <c r="AL582" s="33"/>
      <c r="AM582" s="33"/>
      <c r="AN582" s="33"/>
      <c r="AO582" s="33"/>
      <c r="AP582" s="33"/>
    </row>
    <row r="583" spans="1:42" s="4" customFormat="1" ht="13.8" hidden="1">
      <c r="A583" s="5"/>
      <c r="B583" s="6"/>
      <c r="G583" s="33"/>
      <c r="H583" s="5"/>
      <c r="K583" s="239"/>
      <c r="L583" s="239"/>
      <c r="M583" s="239"/>
      <c r="N583" s="24"/>
      <c r="O583" s="24"/>
      <c r="P583" s="24"/>
      <c r="R583" s="243"/>
      <c r="S583" s="243"/>
      <c r="T583" s="239"/>
      <c r="U583" s="239"/>
      <c r="V583" s="33"/>
      <c r="W583" s="33"/>
      <c r="X583" s="33"/>
      <c r="Y583" s="33"/>
      <c r="Z583" s="33"/>
      <c r="AA583" s="33"/>
      <c r="AB583" s="33"/>
      <c r="AC583" s="244" t="str">
        <f t="shared" si="132"/>
        <v/>
      </c>
      <c r="AD583" s="244" t="str">
        <f t="shared" si="133"/>
        <v/>
      </c>
      <c r="AE583" s="138" t="str">
        <f t="shared" si="134"/>
        <v/>
      </c>
      <c r="AF583" s="33" t="str">
        <f t="shared" si="135"/>
        <v/>
      </c>
      <c r="AG583" s="33" t="str">
        <f t="shared" si="136"/>
        <v/>
      </c>
      <c r="AH583" s="33" t="str">
        <f t="shared" si="137"/>
        <v/>
      </c>
      <c r="AI583" s="140" t="str">
        <f t="shared" si="138"/>
        <v/>
      </c>
      <c r="AJ583" s="33"/>
      <c r="AK583" s="33"/>
      <c r="AL583" s="33"/>
      <c r="AM583" s="33"/>
      <c r="AN583" s="33"/>
      <c r="AO583" s="33"/>
      <c r="AP583" s="33"/>
    </row>
    <row r="584" spans="1:42" s="4" customFormat="1" ht="13.8" hidden="1">
      <c r="A584" s="5"/>
      <c r="B584" s="6"/>
      <c r="G584" s="33"/>
      <c r="H584" s="5"/>
      <c r="K584" s="239"/>
      <c r="L584" s="239"/>
      <c r="M584" s="239"/>
      <c r="N584" s="24"/>
      <c r="O584" s="24"/>
      <c r="P584" s="24"/>
      <c r="R584" s="243"/>
      <c r="S584" s="243"/>
      <c r="T584" s="239"/>
      <c r="U584" s="239"/>
      <c r="V584" s="33"/>
      <c r="W584" s="33"/>
      <c r="X584" s="33"/>
      <c r="Y584" s="33"/>
      <c r="Z584" s="33"/>
      <c r="AA584" s="33"/>
      <c r="AB584" s="33"/>
      <c r="AC584" s="244" t="str">
        <f t="shared" si="132"/>
        <v/>
      </c>
      <c r="AD584" s="244" t="str">
        <f t="shared" si="133"/>
        <v/>
      </c>
      <c r="AE584" s="138" t="str">
        <f t="shared" si="134"/>
        <v/>
      </c>
      <c r="AF584" s="33" t="str">
        <f t="shared" si="135"/>
        <v/>
      </c>
      <c r="AG584" s="33" t="str">
        <f t="shared" si="136"/>
        <v/>
      </c>
      <c r="AH584" s="33" t="str">
        <f t="shared" si="137"/>
        <v/>
      </c>
      <c r="AI584" s="140" t="str">
        <f t="shared" si="138"/>
        <v/>
      </c>
      <c r="AJ584" s="33"/>
      <c r="AK584" s="33"/>
      <c r="AL584" s="33"/>
      <c r="AM584" s="33"/>
      <c r="AN584" s="33"/>
      <c r="AO584" s="33"/>
      <c r="AP584" s="33"/>
    </row>
    <row r="585" spans="1:42" s="4" customFormat="1" ht="13.8" hidden="1">
      <c r="A585" s="5"/>
      <c r="B585" s="6"/>
      <c r="G585" s="33"/>
      <c r="H585" s="5"/>
      <c r="K585" s="239"/>
      <c r="L585" s="239"/>
      <c r="M585" s="239"/>
      <c r="N585" s="24"/>
      <c r="O585" s="24"/>
      <c r="P585" s="24"/>
      <c r="R585" s="243"/>
      <c r="S585" s="243"/>
      <c r="T585" s="239"/>
      <c r="U585" s="239"/>
      <c r="V585" s="33"/>
      <c r="W585" s="33"/>
      <c r="X585" s="33"/>
      <c r="Y585" s="33"/>
      <c r="Z585" s="33"/>
      <c r="AA585" s="33"/>
      <c r="AB585" s="33"/>
      <c r="AC585" s="244" t="str">
        <f t="shared" si="132"/>
        <v/>
      </c>
      <c r="AD585" s="244" t="str">
        <f t="shared" si="133"/>
        <v/>
      </c>
      <c r="AE585" s="138" t="str">
        <f t="shared" si="134"/>
        <v/>
      </c>
      <c r="AF585" s="33" t="str">
        <f t="shared" si="135"/>
        <v/>
      </c>
      <c r="AG585" s="33" t="str">
        <f t="shared" si="136"/>
        <v/>
      </c>
      <c r="AH585" s="33" t="str">
        <f t="shared" si="137"/>
        <v/>
      </c>
      <c r="AI585" s="140" t="str">
        <f t="shared" si="138"/>
        <v/>
      </c>
      <c r="AJ585" s="33"/>
      <c r="AK585" s="33"/>
      <c r="AL585" s="33"/>
      <c r="AM585" s="33"/>
      <c r="AN585" s="33"/>
      <c r="AO585" s="33"/>
      <c r="AP585" s="33"/>
    </row>
    <row r="586" spans="1:42" s="4" customFormat="1" ht="13.8" hidden="1">
      <c r="A586" s="5"/>
      <c r="B586" s="6"/>
      <c r="G586" s="33"/>
      <c r="H586" s="5"/>
      <c r="K586" s="239"/>
      <c r="L586" s="239"/>
      <c r="M586" s="239"/>
      <c r="N586" s="24"/>
      <c r="O586" s="24"/>
      <c r="P586" s="24"/>
      <c r="R586" s="243"/>
      <c r="S586" s="243"/>
      <c r="T586" s="239"/>
      <c r="U586" s="239"/>
      <c r="V586" s="33"/>
      <c r="W586" s="33"/>
      <c r="X586" s="33"/>
      <c r="Y586" s="33"/>
      <c r="Z586" s="33"/>
      <c r="AA586" s="33"/>
      <c r="AB586" s="33"/>
      <c r="AC586" s="244" t="str">
        <f t="shared" ref="AC586:AC649" si="139">IF(K586="","", K586)</f>
        <v/>
      </c>
      <c r="AD586" s="244" t="str">
        <f t="shared" ref="AD586:AD649" si="140">IF(L586="","", L586)</f>
        <v/>
      </c>
      <c r="AE586" s="138" t="str">
        <f t="shared" ref="AE586:AE649" si="141">IF(M586="","", M586)</f>
        <v/>
      </c>
      <c r="AF586" s="33" t="str">
        <f t="shared" si="135"/>
        <v/>
      </c>
      <c r="AG586" s="33" t="str">
        <f t="shared" si="136"/>
        <v/>
      </c>
      <c r="AH586" s="33" t="str">
        <f t="shared" si="137"/>
        <v/>
      </c>
      <c r="AI586" s="140" t="str">
        <f t="shared" si="138"/>
        <v/>
      </c>
      <c r="AJ586" s="33"/>
      <c r="AK586" s="33"/>
      <c r="AL586" s="33"/>
      <c r="AM586" s="33"/>
      <c r="AN586" s="33"/>
      <c r="AO586" s="33"/>
      <c r="AP586" s="33"/>
    </row>
    <row r="587" spans="1:42" s="4" customFormat="1" ht="13.8" hidden="1">
      <c r="A587" s="5"/>
      <c r="B587" s="6"/>
      <c r="G587" s="33"/>
      <c r="H587" s="5"/>
      <c r="K587" s="239"/>
      <c r="L587" s="239"/>
      <c r="M587" s="239"/>
      <c r="N587" s="24"/>
      <c r="O587" s="24"/>
      <c r="P587" s="24"/>
      <c r="R587" s="243"/>
      <c r="S587" s="243"/>
      <c r="T587" s="239"/>
      <c r="U587" s="239"/>
      <c r="V587" s="33"/>
      <c r="W587" s="33"/>
      <c r="X587" s="33"/>
      <c r="Y587" s="33"/>
      <c r="Z587" s="33"/>
      <c r="AA587" s="33"/>
      <c r="AB587" s="33"/>
      <c r="AC587" s="244" t="str">
        <f t="shared" si="139"/>
        <v/>
      </c>
      <c r="AD587" s="244" t="str">
        <f t="shared" si="140"/>
        <v/>
      </c>
      <c r="AE587" s="138" t="str">
        <f t="shared" si="141"/>
        <v/>
      </c>
      <c r="AF587" s="33" t="str">
        <f t="shared" ref="AF587:AF650" si="142">IF(S587="","", S587)</f>
        <v/>
      </c>
      <c r="AG587" s="33" t="str">
        <f t="shared" ref="AG587:AG650" si="143">IF(T587="","", T587)</f>
        <v/>
      </c>
      <c r="AH587" s="33" t="str">
        <f t="shared" ref="AH587:AH650" si="144" xml:space="preserve"> IF(P587="","",P587)</f>
        <v/>
      </c>
      <c r="AI587" s="140" t="str">
        <f t="shared" ref="AI587:AI650" si="145">IF(R587="","", R587)</f>
        <v/>
      </c>
      <c r="AJ587" s="33"/>
      <c r="AK587" s="33"/>
      <c r="AL587" s="33"/>
      <c r="AM587" s="33"/>
      <c r="AN587" s="33"/>
      <c r="AO587" s="33"/>
      <c r="AP587" s="33"/>
    </row>
    <row r="588" spans="1:42" s="4" customFormat="1" ht="13.8" hidden="1">
      <c r="A588" s="5"/>
      <c r="B588" s="6"/>
      <c r="G588" s="33"/>
      <c r="H588" s="5"/>
      <c r="K588" s="239"/>
      <c r="L588" s="239"/>
      <c r="M588" s="239"/>
      <c r="N588" s="24"/>
      <c r="O588" s="24"/>
      <c r="P588" s="24"/>
      <c r="R588" s="243"/>
      <c r="S588" s="243"/>
      <c r="T588" s="239"/>
      <c r="U588" s="239"/>
      <c r="V588" s="33"/>
      <c r="W588" s="33"/>
      <c r="X588" s="33"/>
      <c r="Y588" s="33"/>
      <c r="Z588" s="33"/>
      <c r="AA588" s="33"/>
      <c r="AB588" s="33"/>
      <c r="AC588" s="244" t="str">
        <f t="shared" si="139"/>
        <v/>
      </c>
      <c r="AD588" s="244" t="str">
        <f t="shared" si="140"/>
        <v/>
      </c>
      <c r="AE588" s="138" t="str">
        <f t="shared" si="141"/>
        <v/>
      </c>
      <c r="AF588" s="33" t="str">
        <f t="shared" si="142"/>
        <v/>
      </c>
      <c r="AG588" s="33" t="str">
        <f t="shared" si="143"/>
        <v/>
      </c>
      <c r="AH588" s="33" t="str">
        <f t="shared" si="144"/>
        <v/>
      </c>
      <c r="AI588" s="140" t="str">
        <f t="shared" si="145"/>
        <v/>
      </c>
      <c r="AJ588" s="33"/>
      <c r="AK588" s="33"/>
      <c r="AL588" s="33"/>
      <c r="AM588" s="33"/>
      <c r="AN588" s="33"/>
      <c r="AO588" s="33"/>
      <c r="AP588" s="33"/>
    </row>
    <row r="589" spans="1:42" s="4" customFormat="1" ht="13.8" hidden="1">
      <c r="A589" s="5"/>
      <c r="B589" s="6"/>
      <c r="G589" s="33"/>
      <c r="H589" s="5"/>
      <c r="K589" s="239"/>
      <c r="L589" s="239"/>
      <c r="M589" s="239"/>
      <c r="N589" s="24"/>
      <c r="O589" s="24"/>
      <c r="P589" s="24"/>
      <c r="R589" s="243"/>
      <c r="S589" s="243"/>
      <c r="T589" s="239"/>
      <c r="U589" s="239"/>
      <c r="V589" s="33"/>
      <c r="W589" s="33"/>
      <c r="X589" s="33"/>
      <c r="Y589" s="33"/>
      <c r="Z589" s="33"/>
      <c r="AA589" s="33"/>
      <c r="AB589" s="33"/>
      <c r="AC589" s="244" t="str">
        <f t="shared" si="139"/>
        <v/>
      </c>
      <c r="AD589" s="244" t="str">
        <f t="shared" si="140"/>
        <v/>
      </c>
      <c r="AE589" s="138" t="str">
        <f t="shared" si="141"/>
        <v/>
      </c>
      <c r="AF589" s="33" t="str">
        <f t="shared" si="142"/>
        <v/>
      </c>
      <c r="AG589" s="33" t="str">
        <f t="shared" si="143"/>
        <v/>
      </c>
      <c r="AH589" s="33" t="str">
        <f t="shared" si="144"/>
        <v/>
      </c>
      <c r="AI589" s="140" t="str">
        <f t="shared" si="145"/>
        <v/>
      </c>
      <c r="AJ589" s="33"/>
      <c r="AK589" s="33"/>
      <c r="AL589" s="33"/>
      <c r="AM589" s="33"/>
      <c r="AN589" s="33"/>
      <c r="AO589" s="33"/>
      <c r="AP589" s="33"/>
    </row>
    <row r="590" spans="1:42" s="4" customFormat="1" ht="13.8" hidden="1">
      <c r="A590" s="5"/>
      <c r="B590" s="6"/>
      <c r="G590" s="33"/>
      <c r="H590" s="5"/>
      <c r="K590" s="239"/>
      <c r="L590" s="239"/>
      <c r="M590" s="239"/>
      <c r="N590" s="24"/>
      <c r="O590" s="24"/>
      <c r="P590" s="24"/>
      <c r="R590" s="243"/>
      <c r="S590" s="243"/>
      <c r="T590" s="239"/>
      <c r="U590" s="239"/>
      <c r="V590" s="33"/>
      <c r="W590" s="33"/>
      <c r="X590" s="33"/>
      <c r="Y590" s="33"/>
      <c r="Z590" s="33"/>
      <c r="AA590" s="33"/>
      <c r="AB590" s="33"/>
      <c r="AC590" s="244" t="str">
        <f t="shared" si="139"/>
        <v/>
      </c>
      <c r="AD590" s="244" t="str">
        <f t="shared" si="140"/>
        <v/>
      </c>
      <c r="AE590" s="138" t="str">
        <f t="shared" si="141"/>
        <v/>
      </c>
      <c r="AF590" s="33" t="str">
        <f t="shared" si="142"/>
        <v/>
      </c>
      <c r="AG590" s="33" t="str">
        <f t="shared" si="143"/>
        <v/>
      </c>
      <c r="AH590" s="33" t="str">
        <f t="shared" si="144"/>
        <v/>
      </c>
      <c r="AI590" s="140" t="str">
        <f t="shared" si="145"/>
        <v/>
      </c>
      <c r="AJ590" s="33"/>
      <c r="AK590" s="33"/>
      <c r="AL590" s="33"/>
      <c r="AM590" s="33"/>
      <c r="AN590" s="33"/>
      <c r="AO590" s="33"/>
      <c r="AP590" s="33"/>
    </row>
    <row r="591" spans="1:42" s="4" customFormat="1" ht="13.8" hidden="1">
      <c r="A591" s="5"/>
      <c r="B591" s="6"/>
      <c r="G591" s="33"/>
      <c r="H591" s="5"/>
      <c r="K591" s="239"/>
      <c r="L591" s="239"/>
      <c r="M591" s="239"/>
      <c r="N591" s="24"/>
      <c r="O591" s="24"/>
      <c r="P591" s="24"/>
      <c r="R591" s="243"/>
      <c r="S591" s="243"/>
      <c r="T591" s="239"/>
      <c r="U591" s="239"/>
      <c r="V591" s="33"/>
      <c r="W591" s="33"/>
      <c r="X591" s="33"/>
      <c r="Y591" s="33"/>
      <c r="Z591" s="33"/>
      <c r="AA591" s="33"/>
      <c r="AB591" s="33"/>
      <c r="AC591" s="244" t="str">
        <f t="shared" si="139"/>
        <v/>
      </c>
      <c r="AD591" s="244" t="str">
        <f t="shared" si="140"/>
        <v/>
      </c>
      <c r="AE591" s="138" t="str">
        <f t="shared" si="141"/>
        <v/>
      </c>
      <c r="AF591" s="33" t="str">
        <f t="shared" si="142"/>
        <v/>
      </c>
      <c r="AG591" s="33" t="str">
        <f t="shared" si="143"/>
        <v/>
      </c>
      <c r="AH591" s="33" t="str">
        <f t="shared" si="144"/>
        <v/>
      </c>
      <c r="AI591" s="140" t="str">
        <f t="shared" si="145"/>
        <v/>
      </c>
      <c r="AJ591" s="33"/>
      <c r="AK591" s="33"/>
      <c r="AL591" s="33"/>
      <c r="AM591" s="33"/>
      <c r="AN591" s="33"/>
      <c r="AO591" s="33"/>
      <c r="AP591" s="33"/>
    </row>
    <row r="592" spans="1:42" s="4" customFormat="1" ht="13.8" hidden="1">
      <c r="A592" s="5"/>
      <c r="B592" s="6"/>
      <c r="G592" s="33"/>
      <c r="H592" s="5"/>
      <c r="K592" s="239"/>
      <c r="L592" s="239"/>
      <c r="M592" s="239"/>
      <c r="N592" s="24"/>
      <c r="O592" s="24"/>
      <c r="P592" s="24"/>
      <c r="R592" s="243"/>
      <c r="S592" s="243"/>
      <c r="T592" s="239"/>
      <c r="U592" s="239"/>
      <c r="V592" s="33"/>
      <c r="W592" s="33"/>
      <c r="X592" s="33"/>
      <c r="Y592" s="33"/>
      <c r="Z592" s="33"/>
      <c r="AA592" s="33"/>
      <c r="AB592" s="33"/>
      <c r="AC592" s="244" t="str">
        <f t="shared" si="139"/>
        <v/>
      </c>
      <c r="AD592" s="244" t="str">
        <f t="shared" si="140"/>
        <v/>
      </c>
      <c r="AE592" s="138" t="str">
        <f t="shared" si="141"/>
        <v/>
      </c>
      <c r="AF592" s="33" t="str">
        <f t="shared" si="142"/>
        <v/>
      </c>
      <c r="AG592" s="33" t="str">
        <f t="shared" si="143"/>
        <v/>
      </c>
      <c r="AH592" s="33" t="str">
        <f t="shared" si="144"/>
        <v/>
      </c>
      <c r="AI592" s="140" t="str">
        <f t="shared" si="145"/>
        <v/>
      </c>
      <c r="AJ592" s="33"/>
      <c r="AK592" s="33"/>
      <c r="AL592" s="33"/>
      <c r="AM592" s="33"/>
      <c r="AN592" s="33"/>
      <c r="AO592" s="33"/>
      <c r="AP592" s="33"/>
    </row>
    <row r="593" spans="1:42" s="4" customFormat="1" ht="13.8" hidden="1">
      <c r="A593" s="5"/>
      <c r="B593" s="6"/>
      <c r="G593" s="33"/>
      <c r="H593" s="5"/>
      <c r="K593" s="239"/>
      <c r="L593" s="239"/>
      <c r="M593" s="239"/>
      <c r="N593" s="24"/>
      <c r="O593" s="24"/>
      <c r="P593" s="24"/>
      <c r="R593" s="243"/>
      <c r="S593" s="243"/>
      <c r="T593" s="239"/>
      <c r="U593" s="239"/>
      <c r="V593" s="33"/>
      <c r="W593" s="33"/>
      <c r="X593" s="33"/>
      <c r="Y593" s="33"/>
      <c r="Z593" s="33"/>
      <c r="AA593" s="33"/>
      <c r="AB593" s="33"/>
      <c r="AC593" s="244" t="str">
        <f t="shared" si="139"/>
        <v/>
      </c>
      <c r="AD593" s="244" t="str">
        <f t="shared" si="140"/>
        <v/>
      </c>
      <c r="AE593" s="138" t="str">
        <f t="shared" si="141"/>
        <v/>
      </c>
      <c r="AF593" s="33" t="str">
        <f t="shared" si="142"/>
        <v/>
      </c>
      <c r="AG593" s="33" t="str">
        <f t="shared" si="143"/>
        <v/>
      </c>
      <c r="AH593" s="33" t="str">
        <f t="shared" si="144"/>
        <v/>
      </c>
      <c r="AI593" s="140" t="str">
        <f t="shared" si="145"/>
        <v/>
      </c>
      <c r="AJ593" s="33"/>
      <c r="AK593" s="33"/>
      <c r="AL593" s="33"/>
      <c r="AM593" s="33"/>
      <c r="AN593" s="33"/>
      <c r="AO593" s="33"/>
      <c r="AP593" s="33"/>
    </row>
    <row r="594" spans="1:42" s="4" customFormat="1" ht="13.8" hidden="1">
      <c r="A594" s="5"/>
      <c r="B594" s="6"/>
      <c r="G594" s="33"/>
      <c r="H594" s="5"/>
      <c r="K594" s="239"/>
      <c r="L594" s="239"/>
      <c r="M594" s="239"/>
      <c r="N594" s="24"/>
      <c r="O594" s="24"/>
      <c r="P594" s="24"/>
      <c r="R594" s="243"/>
      <c r="S594" s="243"/>
      <c r="T594" s="239"/>
      <c r="U594" s="239"/>
      <c r="V594" s="33"/>
      <c r="W594" s="33"/>
      <c r="X594" s="33"/>
      <c r="Y594" s="33"/>
      <c r="Z594" s="33"/>
      <c r="AA594" s="33"/>
      <c r="AB594" s="33"/>
      <c r="AC594" s="244" t="str">
        <f t="shared" si="139"/>
        <v/>
      </c>
      <c r="AD594" s="244" t="str">
        <f t="shared" si="140"/>
        <v/>
      </c>
      <c r="AE594" s="138" t="str">
        <f t="shared" si="141"/>
        <v/>
      </c>
      <c r="AF594" s="33" t="str">
        <f t="shared" si="142"/>
        <v/>
      </c>
      <c r="AG594" s="33" t="str">
        <f t="shared" si="143"/>
        <v/>
      </c>
      <c r="AH594" s="33" t="str">
        <f t="shared" si="144"/>
        <v/>
      </c>
      <c r="AI594" s="140" t="str">
        <f t="shared" si="145"/>
        <v/>
      </c>
      <c r="AJ594" s="33"/>
      <c r="AK594" s="33"/>
      <c r="AL594" s="33"/>
      <c r="AM594" s="33"/>
      <c r="AN594" s="33"/>
      <c r="AO594" s="33"/>
      <c r="AP594" s="33"/>
    </row>
    <row r="595" spans="1:42" s="4" customFormat="1" ht="13.8" hidden="1">
      <c r="A595" s="5"/>
      <c r="B595" s="6"/>
      <c r="G595" s="33"/>
      <c r="H595" s="5"/>
      <c r="K595" s="239"/>
      <c r="L595" s="239"/>
      <c r="M595" s="239"/>
      <c r="N595" s="24"/>
      <c r="O595" s="24"/>
      <c r="P595" s="24"/>
      <c r="R595" s="243"/>
      <c r="S595" s="243"/>
      <c r="T595" s="239"/>
      <c r="U595" s="239"/>
      <c r="V595" s="33"/>
      <c r="W595" s="33"/>
      <c r="X595" s="33"/>
      <c r="Y595" s="33"/>
      <c r="Z595" s="33"/>
      <c r="AA595" s="33"/>
      <c r="AB595" s="33"/>
      <c r="AC595" s="244" t="str">
        <f t="shared" si="139"/>
        <v/>
      </c>
      <c r="AD595" s="244" t="str">
        <f t="shared" si="140"/>
        <v/>
      </c>
      <c r="AE595" s="138" t="str">
        <f t="shared" si="141"/>
        <v/>
      </c>
      <c r="AF595" s="33" t="str">
        <f t="shared" si="142"/>
        <v/>
      </c>
      <c r="AG595" s="33" t="str">
        <f t="shared" si="143"/>
        <v/>
      </c>
      <c r="AH595" s="33" t="str">
        <f t="shared" si="144"/>
        <v/>
      </c>
      <c r="AI595" s="140" t="str">
        <f t="shared" si="145"/>
        <v/>
      </c>
      <c r="AJ595" s="33"/>
      <c r="AK595" s="33"/>
      <c r="AL595" s="33"/>
      <c r="AM595" s="33"/>
      <c r="AN595" s="33"/>
      <c r="AO595" s="33"/>
      <c r="AP595" s="33"/>
    </row>
    <row r="596" spans="1:42" s="4" customFormat="1" ht="13.8" hidden="1">
      <c r="A596" s="5"/>
      <c r="B596" s="6"/>
      <c r="G596" s="33"/>
      <c r="H596" s="5"/>
      <c r="K596" s="239"/>
      <c r="L596" s="239"/>
      <c r="M596" s="239"/>
      <c r="N596" s="24"/>
      <c r="O596" s="24"/>
      <c r="P596" s="24"/>
      <c r="R596" s="243"/>
      <c r="S596" s="243"/>
      <c r="T596" s="239"/>
      <c r="U596" s="239"/>
      <c r="V596" s="33"/>
      <c r="W596" s="33"/>
      <c r="X596" s="33"/>
      <c r="Y596" s="33"/>
      <c r="Z596" s="33"/>
      <c r="AA596" s="33"/>
      <c r="AB596" s="33"/>
      <c r="AC596" s="244" t="str">
        <f t="shared" si="139"/>
        <v/>
      </c>
      <c r="AD596" s="244" t="str">
        <f t="shared" si="140"/>
        <v/>
      </c>
      <c r="AE596" s="138" t="str">
        <f t="shared" si="141"/>
        <v/>
      </c>
      <c r="AF596" s="33" t="str">
        <f t="shared" si="142"/>
        <v/>
      </c>
      <c r="AG596" s="33" t="str">
        <f t="shared" si="143"/>
        <v/>
      </c>
      <c r="AH596" s="33" t="str">
        <f t="shared" si="144"/>
        <v/>
      </c>
      <c r="AI596" s="140" t="str">
        <f t="shared" si="145"/>
        <v/>
      </c>
      <c r="AJ596" s="33"/>
      <c r="AK596" s="33"/>
      <c r="AL596" s="33"/>
      <c r="AM596" s="33"/>
      <c r="AN596" s="33"/>
      <c r="AO596" s="33"/>
      <c r="AP596" s="33"/>
    </row>
    <row r="597" spans="1:42" s="4" customFormat="1" ht="13.8" hidden="1">
      <c r="A597" s="5"/>
      <c r="B597" s="6"/>
      <c r="G597" s="33"/>
      <c r="H597" s="5"/>
      <c r="K597" s="239"/>
      <c r="L597" s="239"/>
      <c r="M597" s="239"/>
      <c r="N597" s="24"/>
      <c r="O597" s="24"/>
      <c r="P597" s="24"/>
      <c r="R597" s="243"/>
      <c r="S597" s="243"/>
      <c r="T597" s="239"/>
      <c r="U597" s="239"/>
      <c r="V597" s="33"/>
      <c r="W597" s="33"/>
      <c r="X597" s="33"/>
      <c r="Y597" s="33"/>
      <c r="Z597" s="33"/>
      <c r="AA597" s="33"/>
      <c r="AB597" s="33"/>
      <c r="AC597" s="244" t="str">
        <f t="shared" si="139"/>
        <v/>
      </c>
      <c r="AD597" s="244" t="str">
        <f t="shared" si="140"/>
        <v/>
      </c>
      <c r="AE597" s="138" t="str">
        <f t="shared" si="141"/>
        <v/>
      </c>
      <c r="AF597" s="33" t="str">
        <f t="shared" si="142"/>
        <v/>
      </c>
      <c r="AG597" s="33" t="str">
        <f t="shared" si="143"/>
        <v/>
      </c>
      <c r="AH597" s="33" t="str">
        <f t="shared" si="144"/>
        <v/>
      </c>
      <c r="AI597" s="140" t="str">
        <f t="shared" si="145"/>
        <v/>
      </c>
      <c r="AJ597" s="33"/>
      <c r="AK597" s="33"/>
      <c r="AL597" s="33"/>
      <c r="AM597" s="33"/>
      <c r="AN597" s="33"/>
      <c r="AO597" s="33"/>
      <c r="AP597" s="33"/>
    </row>
    <row r="598" spans="1:42" s="4" customFormat="1" ht="13.8" hidden="1">
      <c r="A598" s="5"/>
      <c r="B598" s="6"/>
      <c r="G598" s="33"/>
      <c r="H598" s="5"/>
      <c r="K598" s="239"/>
      <c r="L598" s="239"/>
      <c r="M598" s="239"/>
      <c r="N598" s="24"/>
      <c r="O598" s="24"/>
      <c r="P598" s="24"/>
      <c r="R598" s="243"/>
      <c r="S598" s="243"/>
      <c r="T598" s="239"/>
      <c r="U598" s="239"/>
      <c r="V598" s="33"/>
      <c r="W598" s="33"/>
      <c r="X598" s="33"/>
      <c r="Y598" s="33"/>
      <c r="Z598" s="33"/>
      <c r="AA598" s="33"/>
      <c r="AB598" s="33"/>
      <c r="AC598" s="244" t="str">
        <f t="shared" si="139"/>
        <v/>
      </c>
      <c r="AD598" s="244" t="str">
        <f t="shared" si="140"/>
        <v/>
      </c>
      <c r="AE598" s="138" t="str">
        <f t="shared" si="141"/>
        <v/>
      </c>
      <c r="AF598" s="33" t="str">
        <f t="shared" si="142"/>
        <v/>
      </c>
      <c r="AG598" s="33" t="str">
        <f t="shared" si="143"/>
        <v/>
      </c>
      <c r="AH598" s="33" t="str">
        <f t="shared" si="144"/>
        <v/>
      </c>
      <c r="AI598" s="140" t="str">
        <f t="shared" si="145"/>
        <v/>
      </c>
      <c r="AJ598" s="33"/>
      <c r="AK598" s="33"/>
      <c r="AL598" s="33"/>
      <c r="AM598" s="33"/>
      <c r="AN598" s="33"/>
      <c r="AO598" s="33"/>
      <c r="AP598" s="33"/>
    </row>
    <row r="599" spans="1:42" s="4" customFormat="1" ht="13.8" hidden="1">
      <c r="A599" s="5"/>
      <c r="B599" s="6"/>
      <c r="G599" s="33"/>
      <c r="H599" s="5"/>
      <c r="K599" s="239"/>
      <c r="L599" s="239"/>
      <c r="M599" s="239"/>
      <c r="N599" s="24"/>
      <c r="O599" s="24"/>
      <c r="P599" s="24"/>
      <c r="R599" s="243"/>
      <c r="S599" s="243"/>
      <c r="T599" s="239"/>
      <c r="U599" s="239"/>
      <c r="V599" s="33"/>
      <c r="W599" s="33"/>
      <c r="X599" s="33"/>
      <c r="Y599" s="33"/>
      <c r="Z599" s="33"/>
      <c r="AA599" s="33"/>
      <c r="AB599" s="33"/>
      <c r="AC599" s="244" t="str">
        <f t="shared" si="139"/>
        <v/>
      </c>
      <c r="AD599" s="244" t="str">
        <f t="shared" si="140"/>
        <v/>
      </c>
      <c r="AE599" s="138" t="str">
        <f t="shared" si="141"/>
        <v/>
      </c>
      <c r="AF599" s="33" t="str">
        <f t="shared" si="142"/>
        <v/>
      </c>
      <c r="AG599" s="33" t="str">
        <f t="shared" si="143"/>
        <v/>
      </c>
      <c r="AH599" s="33" t="str">
        <f t="shared" si="144"/>
        <v/>
      </c>
      <c r="AI599" s="140" t="str">
        <f t="shared" si="145"/>
        <v/>
      </c>
      <c r="AJ599" s="33"/>
      <c r="AK599" s="33"/>
      <c r="AL599" s="33"/>
      <c r="AM599" s="33"/>
      <c r="AN599" s="33"/>
      <c r="AO599" s="33"/>
      <c r="AP599" s="33"/>
    </row>
    <row r="600" spans="1:42" s="4" customFormat="1" ht="13.8" hidden="1">
      <c r="A600" s="5"/>
      <c r="B600" s="6"/>
      <c r="G600" s="33"/>
      <c r="H600" s="5"/>
      <c r="K600" s="239"/>
      <c r="L600" s="239"/>
      <c r="M600" s="239"/>
      <c r="N600" s="24"/>
      <c r="O600" s="24"/>
      <c r="P600" s="24"/>
      <c r="R600" s="243"/>
      <c r="S600" s="243"/>
      <c r="T600" s="239"/>
      <c r="U600" s="239"/>
      <c r="V600" s="33"/>
      <c r="W600" s="33"/>
      <c r="X600" s="33"/>
      <c r="Y600" s="33"/>
      <c r="Z600" s="33"/>
      <c r="AA600" s="33"/>
      <c r="AB600" s="33"/>
      <c r="AC600" s="244" t="str">
        <f t="shared" si="139"/>
        <v/>
      </c>
      <c r="AD600" s="244" t="str">
        <f t="shared" si="140"/>
        <v/>
      </c>
      <c r="AE600" s="138" t="str">
        <f t="shared" si="141"/>
        <v/>
      </c>
      <c r="AF600" s="33" t="str">
        <f t="shared" si="142"/>
        <v/>
      </c>
      <c r="AG600" s="33" t="str">
        <f t="shared" si="143"/>
        <v/>
      </c>
      <c r="AH600" s="33" t="str">
        <f t="shared" si="144"/>
        <v/>
      </c>
      <c r="AI600" s="140" t="str">
        <f t="shared" si="145"/>
        <v/>
      </c>
      <c r="AJ600" s="33"/>
      <c r="AK600" s="33"/>
      <c r="AL600" s="33"/>
      <c r="AM600" s="33"/>
      <c r="AN600" s="33"/>
      <c r="AO600" s="33"/>
      <c r="AP600" s="33"/>
    </row>
    <row r="601" spans="1:42" s="4" customFormat="1" ht="13.8" hidden="1">
      <c r="A601" s="5"/>
      <c r="B601" s="6"/>
      <c r="G601" s="33"/>
      <c r="H601" s="5"/>
      <c r="K601" s="239"/>
      <c r="L601" s="239"/>
      <c r="M601" s="239"/>
      <c r="N601" s="24"/>
      <c r="O601" s="24"/>
      <c r="P601" s="24"/>
      <c r="R601" s="243"/>
      <c r="S601" s="243"/>
      <c r="T601" s="239"/>
      <c r="U601" s="239"/>
      <c r="V601" s="33"/>
      <c r="W601" s="33"/>
      <c r="X601" s="33"/>
      <c r="Y601" s="33"/>
      <c r="Z601" s="33"/>
      <c r="AA601" s="33"/>
      <c r="AB601" s="33"/>
      <c r="AC601" s="244" t="str">
        <f t="shared" si="139"/>
        <v/>
      </c>
      <c r="AD601" s="244" t="str">
        <f t="shared" si="140"/>
        <v/>
      </c>
      <c r="AE601" s="138" t="str">
        <f t="shared" si="141"/>
        <v/>
      </c>
      <c r="AF601" s="33" t="str">
        <f t="shared" si="142"/>
        <v/>
      </c>
      <c r="AG601" s="33" t="str">
        <f t="shared" si="143"/>
        <v/>
      </c>
      <c r="AH601" s="33" t="str">
        <f t="shared" si="144"/>
        <v/>
      </c>
      <c r="AI601" s="140" t="str">
        <f t="shared" si="145"/>
        <v/>
      </c>
      <c r="AJ601" s="33"/>
      <c r="AK601" s="33"/>
      <c r="AL601" s="33"/>
      <c r="AM601" s="33"/>
      <c r="AN601" s="33"/>
      <c r="AO601" s="33"/>
      <c r="AP601" s="33"/>
    </row>
    <row r="602" spans="1:42" s="4" customFormat="1" ht="13.8" hidden="1">
      <c r="A602" s="5"/>
      <c r="B602" s="6"/>
      <c r="G602" s="33"/>
      <c r="H602" s="5"/>
      <c r="K602" s="239"/>
      <c r="L602" s="239"/>
      <c r="M602" s="239"/>
      <c r="N602" s="24"/>
      <c r="O602" s="24"/>
      <c r="P602" s="24"/>
      <c r="R602" s="243"/>
      <c r="S602" s="243"/>
      <c r="T602" s="239"/>
      <c r="U602" s="239"/>
      <c r="V602" s="33"/>
      <c r="W602" s="33"/>
      <c r="X602" s="33"/>
      <c r="Y602" s="33"/>
      <c r="Z602" s="33"/>
      <c r="AA602" s="33"/>
      <c r="AB602" s="33"/>
      <c r="AC602" s="244" t="str">
        <f t="shared" si="139"/>
        <v/>
      </c>
      <c r="AD602" s="244" t="str">
        <f t="shared" si="140"/>
        <v/>
      </c>
      <c r="AE602" s="138" t="str">
        <f t="shared" si="141"/>
        <v/>
      </c>
      <c r="AF602" s="33" t="str">
        <f t="shared" si="142"/>
        <v/>
      </c>
      <c r="AG602" s="33" t="str">
        <f t="shared" si="143"/>
        <v/>
      </c>
      <c r="AH602" s="33" t="str">
        <f t="shared" si="144"/>
        <v/>
      </c>
      <c r="AI602" s="140" t="str">
        <f t="shared" si="145"/>
        <v/>
      </c>
      <c r="AJ602" s="33"/>
      <c r="AK602" s="33"/>
      <c r="AL602" s="33"/>
      <c r="AM602" s="33"/>
      <c r="AN602" s="33"/>
      <c r="AO602" s="33"/>
      <c r="AP602" s="33"/>
    </row>
    <row r="603" spans="1:42" s="4" customFormat="1" ht="13.8" hidden="1">
      <c r="A603" s="5"/>
      <c r="B603" s="6"/>
      <c r="G603" s="33"/>
      <c r="H603" s="5"/>
      <c r="K603" s="239"/>
      <c r="L603" s="239"/>
      <c r="M603" s="239"/>
      <c r="N603" s="24"/>
      <c r="O603" s="24"/>
      <c r="P603" s="24"/>
      <c r="R603" s="243"/>
      <c r="S603" s="243"/>
      <c r="T603" s="239"/>
      <c r="U603" s="239"/>
      <c r="V603" s="33"/>
      <c r="W603" s="33"/>
      <c r="X603" s="33"/>
      <c r="Y603" s="33"/>
      <c r="Z603" s="33"/>
      <c r="AA603" s="33"/>
      <c r="AB603" s="33"/>
      <c r="AC603" s="244" t="str">
        <f t="shared" si="139"/>
        <v/>
      </c>
      <c r="AD603" s="244" t="str">
        <f t="shared" si="140"/>
        <v/>
      </c>
      <c r="AE603" s="138" t="str">
        <f t="shared" si="141"/>
        <v/>
      </c>
      <c r="AF603" s="33" t="str">
        <f t="shared" si="142"/>
        <v/>
      </c>
      <c r="AG603" s="33" t="str">
        <f t="shared" si="143"/>
        <v/>
      </c>
      <c r="AH603" s="33" t="str">
        <f t="shared" si="144"/>
        <v/>
      </c>
      <c r="AI603" s="140" t="str">
        <f t="shared" si="145"/>
        <v/>
      </c>
      <c r="AJ603" s="33"/>
      <c r="AK603" s="33"/>
      <c r="AL603" s="33"/>
      <c r="AM603" s="33"/>
      <c r="AN603" s="33"/>
      <c r="AO603" s="33"/>
      <c r="AP603" s="33"/>
    </row>
    <row r="604" spans="1:42" s="4" customFormat="1" ht="13.8" hidden="1">
      <c r="A604" s="5"/>
      <c r="B604" s="6"/>
      <c r="G604" s="33"/>
      <c r="H604" s="5"/>
      <c r="K604" s="239"/>
      <c r="L604" s="239"/>
      <c r="M604" s="239"/>
      <c r="N604" s="24"/>
      <c r="O604" s="24"/>
      <c r="P604" s="24"/>
      <c r="R604" s="243"/>
      <c r="S604" s="243"/>
      <c r="T604" s="239"/>
      <c r="U604" s="239"/>
      <c r="V604" s="33"/>
      <c r="W604" s="33"/>
      <c r="X604" s="33"/>
      <c r="Y604" s="33"/>
      <c r="Z604" s="33"/>
      <c r="AA604" s="33"/>
      <c r="AB604" s="33"/>
      <c r="AC604" s="244" t="str">
        <f t="shared" si="139"/>
        <v/>
      </c>
      <c r="AD604" s="244" t="str">
        <f t="shared" si="140"/>
        <v/>
      </c>
      <c r="AE604" s="138" t="str">
        <f t="shared" si="141"/>
        <v/>
      </c>
      <c r="AF604" s="33" t="str">
        <f t="shared" si="142"/>
        <v/>
      </c>
      <c r="AG604" s="33" t="str">
        <f t="shared" si="143"/>
        <v/>
      </c>
      <c r="AH604" s="33" t="str">
        <f t="shared" si="144"/>
        <v/>
      </c>
      <c r="AI604" s="140" t="str">
        <f t="shared" si="145"/>
        <v/>
      </c>
      <c r="AJ604" s="33"/>
      <c r="AK604" s="33"/>
      <c r="AL604" s="33"/>
      <c r="AM604" s="33"/>
      <c r="AN604" s="33"/>
      <c r="AO604" s="33"/>
      <c r="AP604" s="33"/>
    </row>
    <row r="605" spans="1:42" s="4" customFormat="1" ht="13.8" hidden="1">
      <c r="A605" s="5"/>
      <c r="B605" s="6"/>
      <c r="G605" s="33"/>
      <c r="H605" s="5"/>
      <c r="K605" s="239"/>
      <c r="L605" s="239"/>
      <c r="M605" s="239"/>
      <c r="N605" s="24"/>
      <c r="O605" s="24"/>
      <c r="P605" s="24"/>
      <c r="R605" s="243"/>
      <c r="S605" s="243"/>
      <c r="T605" s="239"/>
      <c r="U605" s="239"/>
      <c r="V605" s="33"/>
      <c r="W605" s="33"/>
      <c r="X605" s="33"/>
      <c r="Y605" s="33"/>
      <c r="Z605" s="33"/>
      <c r="AA605" s="33"/>
      <c r="AB605" s="33"/>
      <c r="AC605" s="244" t="str">
        <f t="shared" si="139"/>
        <v/>
      </c>
      <c r="AD605" s="244" t="str">
        <f t="shared" si="140"/>
        <v/>
      </c>
      <c r="AE605" s="138" t="str">
        <f t="shared" si="141"/>
        <v/>
      </c>
      <c r="AF605" s="33" t="str">
        <f t="shared" si="142"/>
        <v/>
      </c>
      <c r="AG605" s="33" t="str">
        <f t="shared" si="143"/>
        <v/>
      </c>
      <c r="AH605" s="33" t="str">
        <f t="shared" si="144"/>
        <v/>
      </c>
      <c r="AI605" s="140" t="str">
        <f t="shared" si="145"/>
        <v/>
      </c>
      <c r="AJ605" s="33"/>
      <c r="AK605" s="33"/>
      <c r="AL605" s="33"/>
      <c r="AM605" s="33"/>
      <c r="AN605" s="33"/>
      <c r="AO605" s="33"/>
      <c r="AP605" s="33"/>
    </row>
    <row r="606" spans="1:42" s="4" customFormat="1" ht="13.8" hidden="1">
      <c r="A606" s="5"/>
      <c r="B606" s="6"/>
      <c r="G606" s="33"/>
      <c r="H606" s="5"/>
      <c r="K606" s="239"/>
      <c r="L606" s="239"/>
      <c r="M606" s="239"/>
      <c r="N606" s="24"/>
      <c r="O606" s="24"/>
      <c r="P606" s="24"/>
      <c r="R606" s="243"/>
      <c r="S606" s="243"/>
      <c r="T606" s="239"/>
      <c r="U606" s="239"/>
      <c r="V606" s="33"/>
      <c r="W606" s="33"/>
      <c r="X606" s="33"/>
      <c r="Y606" s="33"/>
      <c r="Z606" s="33"/>
      <c r="AA606" s="33"/>
      <c r="AB606" s="33"/>
      <c r="AC606" s="244" t="str">
        <f t="shared" si="139"/>
        <v/>
      </c>
      <c r="AD606" s="244" t="str">
        <f t="shared" si="140"/>
        <v/>
      </c>
      <c r="AE606" s="138" t="str">
        <f t="shared" si="141"/>
        <v/>
      </c>
      <c r="AF606" s="33" t="str">
        <f t="shared" si="142"/>
        <v/>
      </c>
      <c r="AG606" s="33" t="str">
        <f t="shared" si="143"/>
        <v/>
      </c>
      <c r="AH606" s="33" t="str">
        <f t="shared" si="144"/>
        <v/>
      </c>
      <c r="AI606" s="140" t="str">
        <f t="shared" si="145"/>
        <v/>
      </c>
      <c r="AJ606" s="33"/>
      <c r="AK606" s="33"/>
      <c r="AL606" s="33"/>
      <c r="AM606" s="33"/>
      <c r="AN606" s="33"/>
      <c r="AO606" s="33"/>
      <c r="AP606" s="33"/>
    </row>
    <row r="607" spans="1:42" s="4" customFormat="1" ht="13.8" hidden="1">
      <c r="A607" s="5"/>
      <c r="B607" s="6"/>
      <c r="G607" s="33"/>
      <c r="H607" s="5"/>
      <c r="K607" s="239"/>
      <c r="L607" s="239"/>
      <c r="M607" s="239"/>
      <c r="N607" s="24"/>
      <c r="O607" s="24"/>
      <c r="P607" s="24"/>
      <c r="R607" s="243"/>
      <c r="S607" s="243"/>
      <c r="T607" s="239"/>
      <c r="U607" s="239"/>
      <c r="V607" s="33"/>
      <c r="W607" s="33"/>
      <c r="X607" s="33"/>
      <c r="Y607" s="33"/>
      <c r="Z607" s="33"/>
      <c r="AA607" s="33"/>
      <c r="AB607" s="33"/>
      <c r="AC607" s="244" t="str">
        <f t="shared" si="139"/>
        <v/>
      </c>
      <c r="AD607" s="244" t="str">
        <f t="shared" si="140"/>
        <v/>
      </c>
      <c r="AE607" s="138" t="str">
        <f t="shared" si="141"/>
        <v/>
      </c>
      <c r="AF607" s="33" t="str">
        <f t="shared" si="142"/>
        <v/>
      </c>
      <c r="AG607" s="33" t="str">
        <f t="shared" si="143"/>
        <v/>
      </c>
      <c r="AH607" s="33" t="str">
        <f t="shared" si="144"/>
        <v/>
      </c>
      <c r="AI607" s="140" t="str">
        <f t="shared" si="145"/>
        <v/>
      </c>
      <c r="AJ607" s="33"/>
      <c r="AK607" s="33"/>
      <c r="AL607" s="33"/>
      <c r="AM607" s="33"/>
      <c r="AN607" s="33"/>
      <c r="AO607" s="33"/>
      <c r="AP607" s="33"/>
    </row>
    <row r="608" spans="1:42" s="4" customFormat="1" ht="13.8" hidden="1">
      <c r="A608" s="5"/>
      <c r="B608" s="6"/>
      <c r="G608" s="33"/>
      <c r="H608" s="5"/>
      <c r="K608" s="239"/>
      <c r="L608" s="239"/>
      <c r="M608" s="239"/>
      <c r="N608" s="24"/>
      <c r="O608" s="24"/>
      <c r="P608" s="24"/>
      <c r="R608" s="243"/>
      <c r="S608" s="243"/>
      <c r="T608" s="239"/>
      <c r="U608" s="239"/>
      <c r="V608" s="33"/>
      <c r="W608" s="33"/>
      <c r="X608" s="33"/>
      <c r="Y608" s="33"/>
      <c r="Z608" s="33"/>
      <c r="AA608" s="33"/>
      <c r="AB608" s="33"/>
      <c r="AC608" s="244" t="str">
        <f t="shared" si="139"/>
        <v/>
      </c>
      <c r="AD608" s="244" t="str">
        <f t="shared" si="140"/>
        <v/>
      </c>
      <c r="AE608" s="138" t="str">
        <f t="shared" si="141"/>
        <v/>
      </c>
      <c r="AF608" s="33" t="str">
        <f t="shared" si="142"/>
        <v/>
      </c>
      <c r="AG608" s="33" t="str">
        <f t="shared" si="143"/>
        <v/>
      </c>
      <c r="AH608" s="33" t="str">
        <f t="shared" si="144"/>
        <v/>
      </c>
      <c r="AI608" s="140" t="str">
        <f t="shared" si="145"/>
        <v/>
      </c>
      <c r="AJ608" s="33"/>
      <c r="AK608" s="33"/>
      <c r="AL608" s="33"/>
      <c r="AM608" s="33"/>
      <c r="AN608" s="33"/>
      <c r="AO608" s="33"/>
      <c r="AP608" s="33"/>
    </row>
    <row r="609" spans="1:42" s="4" customFormat="1" ht="13.8" hidden="1">
      <c r="A609" s="5"/>
      <c r="B609" s="6"/>
      <c r="G609" s="33"/>
      <c r="H609" s="5"/>
      <c r="K609" s="239"/>
      <c r="L609" s="239"/>
      <c r="M609" s="239"/>
      <c r="N609" s="24"/>
      <c r="O609" s="24"/>
      <c r="P609" s="24"/>
      <c r="R609" s="243"/>
      <c r="S609" s="243"/>
      <c r="T609" s="239"/>
      <c r="U609" s="239"/>
      <c r="V609" s="33"/>
      <c r="W609" s="33"/>
      <c r="X609" s="33"/>
      <c r="Y609" s="33"/>
      <c r="Z609" s="33"/>
      <c r="AA609" s="33"/>
      <c r="AB609" s="33"/>
      <c r="AC609" s="244" t="str">
        <f t="shared" si="139"/>
        <v/>
      </c>
      <c r="AD609" s="244" t="str">
        <f t="shared" si="140"/>
        <v/>
      </c>
      <c r="AE609" s="138" t="str">
        <f t="shared" si="141"/>
        <v/>
      </c>
      <c r="AF609" s="33" t="str">
        <f t="shared" si="142"/>
        <v/>
      </c>
      <c r="AG609" s="33" t="str">
        <f t="shared" si="143"/>
        <v/>
      </c>
      <c r="AH609" s="33" t="str">
        <f t="shared" si="144"/>
        <v/>
      </c>
      <c r="AI609" s="140" t="str">
        <f t="shared" si="145"/>
        <v/>
      </c>
      <c r="AJ609" s="33"/>
      <c r="AK609" s="33"/>
      <c r="AL609" s="33"/>
      <c r="AM609" s="33"/>
      <c r="AN609" s="33"/>
      <c r="AO609" s="33"/>
      <c r="AP609" s="33"/>
    </row>
    <row r="610" spans="1:42" s="4" customFormat="1" ht="13.8" hidden="1">
      <c r="A610" s="5"/>
      <c r="B610" s="6"/>
      <c r="G610" s="33"/>
      <c r="H610" s="5"/>
      <c r="K610" s="239"/>
      <c r="L610" s="239"/>
      <c r="M610" s="239"/>
      <c r="N610" s="24"/>
      <c r="O610" s="24"/>
      <c r="P610" s="24"/>
      <c r="R610" s="243"/>
      <c r="S610" s="243"/>
      <c r="T610" s="239"/>
      <c r="U610" s="239"/>
      <c r="V610" s="33"/>
      <c r="W610" s="33"/>
      <c r="X610" s="33"/>
      <c r="Y610" s="33"/>
      <c r="Z610" s="33"/>
      <c r="AA610" s="33"/>
      <c r="AB610" s="33"/>
      <c r="AC610" s="244" t="str">
        <f t="shared" si="139"/>
        <v/>
      </c>
      <c r="AD610" s="244" t="str">
        <f t="shared" si="140"/>
        <v/>
      </c>
      <c r="AE610" s="138" t="str">
        <f t="shared" si="141"/>
        <v/>
      </c>
      <c r="AF610" s="33" t="str">
        <f t="shared" si="142"/>
        <v/>
      </c>
      <c r="AG610" s="33" t="str">
        <f t="shared" si="143"/>
        <v/>
      </c>
      <c r="AH610" s="33" t="str">
        <f t="shared" si="144"/>
        <v/>
      </c>
      <c r="AI610" s="140" t="str">
        <f t="shared" si="145"/>
        <v/>
      </c>
      <c r="AJ610" s="33"/>
      <c r="AK610" s="33"/>
      <c r="AL610" s="33"/>
      <c r="AM610" s="33"/>
      <c r="AN610" s="33"/>
      <c r="AO610" s="33"/>
      <c r="AP610" s="33"/>
    </row>
    <row r="611" spans="1:42" s="4" customFormat="1" ht="13.8" hidden="1">
      <c r="A611" s="5"/>
      <c r="B611" s="6"/>
      <c r="G611" s="33"/>
      <c r="H611" s="5"/>
      <c r="K611" s="239"/>
      <c r="L611" s="239"/>
      <c r="M611" s="239"/>
      <c r="N611" s="24"/>
      <c r="O611" s="24"/>
      <c r="P611" s="24"/>
      <c r="R611" s="243"/>
      <c r="S611" s="243"/>
      <c r="T611" s="239"/>
      <c r="U611" s="239"/>
      <c r="V611" s="33"/>
      <c r="W611" s="33"/>
      <c r="X611" s="33"/>
      <c r="Y611" s="33"/>
      <c r="Z611" s="33"/>
      <c r="AA611" s="33"/>
      <c r="AB611" s="33"/>
      <c r="AC611" s="244" t="str">
        <f t="shared" si="139"/>
        <v/>
      </c>
      <c r="AD611" s="244" t="str">
        <f t="shared" si="140"/>
        <v/>
      </c>
      <c r="AE611" s="138" t="str">
        <f t="shared" si="141"/>
        <v/>
      </c>
      <c r="AF611" s="33" t="str">
        <f t="shared" si="142"/>
        <v/>
      </c>
      <c r="AG611" s="33" t="str">
        <f t="shared" si="143"/>
        <v/>
      </c>
      <c r="AH611" s="33" t="str">
        <f t="shared" si="144"/>
        <v/>
      </c>
      <c r="AI611" s="140" t="str">
        <f t="shared" si="145"/>
        <v/>
      </c>
      <c r="AJ611" s="33"/>
      <c r="AK611" s="33"/>
      <c r="AL611" s="33"/>
      <c r="AM611" s="33"/>
      <c r="AN611" s="33"/>
      <c r="AO611" s="33"/>
      <c r="AP611" s="33"/>
    </row>
    <row r="612" spans="1:42" s="4" customFormat="1" ht="13.8" hidden="1">
      <c r="A612" s="5"/>
      <c r="B612" s="6"/>
      <c r="G612" s="33"/>
      <c r="H612" s="5"/>
      <c r="K612" s="239"/>
      <c r="L612" s="239"/>
      <c r="M612" s="239"/>
      <c r="N612" s="24"/>
      <c r="O612" s="24"/>
      <c r="P612" s="24"/>
      <c r="R612" s="243"/>
      <c r="S612" s="243"/>
      <c r="T612" s="239"/>
      <c r="U612" s="239"/>
      <c r="V612" s="33"/>
      <c r="W612" s="33"/>
      <c r="X612" s="33"/>
      <c r="Y612" s="33"/>
      <c r="Z612" s="33"/>
      <c r="AA612" s="33"/>
      <c r="AB612" s="33"/>
      <c r="AC612" s="244" t="str">
        <f t="shared" si="139"/>
        <v/>
      </c>
      <c r="AD612" s="244" t="str">
        <f t="shared" si="140"/>
        <v/>
      </c>
      <c r="AE612" s="138" t="str">
        <f t="shared" si="141"/>
        <v/>
      </c>
      <c r="AF612" s="33" t="str">
        <f t="shared" si="142"/>
        <v/>
      </c>
      <c r="AG612" s="33" t="str">
        <f t="shared" si="143"/>
        <v/>
      </c>
      <c r="AH612" s="33" t="str">
        <f t="shared" si="144"/>
        <v/>
      </c>
      <c r="AI612" s="140" t="str">
        <f t="shared" si="145"/>
        <v/>
      </c>
      <c r="AJ612" s="33"/>
      <c r="AK612" s="33"/>
      <c r="AL612" s="33"/>
      <c r="AM612" s="33"/>
      <c r="AN612" s="33"/>
      <c r="AO612" s="33"/>
      <c r="AP612" s="33"/>
    </row>
    <row r="613" spans="1:42" s="4" customFormat="1" ht="13.8" hidden="1">
      <c r="A613" s="5"/>
      <c r="B613" s="6"/>
      <c r="G613" s="33"/>
      <c r="H613" s="5"/>
      <c r="K613" s="239"/>
      <c r="L613" s="239"/>
      <c r="M613" s="239"/>
      <c r="N613" s="24"/>
      <c r="O613" s="24"/>
      <c r="P613" s="24"/>
      <c r="R613" s="243"/>
      <c r="S613" s="243"/>
      <c r="T613" s="239"/>
      <c r="U613" s="239"/>
      <c r="V613" s="33"/>
      <c r="W613" s="33"/>
      <c r="X613" s="33"/>
      <c r="Y613" s="33"/>
      <c r="Z613" s="33"/>
      <c r="AA613" s="33"/>
      <c r="AB613" s="33"/>
      <c r="AC613" s="244" t="str">
        <f t="shared" si="139"/>
        <v/>
      </c>
      <c r="AD613" s="244" t="str">
        <f t="shared" si="140"/>
        <v/>
      </c>
      <c r="AE613" s="138" t="str">
        <f t="shared" si="141"/>
        <v/>
      </c>
      <c r="AF613" s="33" t="str">
        <f t="shared" si="142"/>
        <v/>
      </c>
      <c r="AG613" s="33" t="str">
        <f t="shared" si="143"/>
        <v/>
      </c>
      <c r="AH613" s="33" t="str">
        <f t="shared" si="144"/>
        <v/>
      </c>
      <c r="AI613" s="140" t="str">
        <f t="shared" si="145"/>
        <v/>
      </c>
      <c r="AJ613" s="33"/>
      <c r="AK613" s="33"/>
      <c r="AL613" s="33"/>
      <c r="AM613" s="33"/>
      <c r="AN613" s="33"/>
      <c r="AO613" s="33"/>
      <c r="AP613" s="33"/>
    </row>
    <row r="614" spans="1:42" s="4" customFormat="1" ht="13.8" hidden="1">
      <c r="A614" s="5"/>
      <c r="B614" s="6"/>
      <c r="G614" s="33"/>
      <c r="H614" s="5"/>
      <c r="K614" s="239"/>
      <c r="L614" s="239"/>
      <c r="M614" s="239"/>
      <c r="N614" s="24"/>
      <c r="O614" s="24"/>
      <c r="P614" s="24"/>
      <c r="R614" s="243"/>
      <c r="S614" s="243"/>
      <c r="T614" s="239"/>
      <c r="U614" s="239"/>
      <c r="V614" s="33"/>
      <c r="W614" s="33"/>
      <c r="X614" s="33"/>
      <c r="Y614" s="33"/>
      <c r="Z614" s="33"/>
      <c r="AA614" s="33"/>
      <c r="AB614" s="33"/>
      <c r="AC614" s="244" t="str">
        <f t="shared" si="139"/>
        <v/>
      </c>
      <c r="AD614" s="244" t="str">
        <f t="shared" si="140"/>
        <v/>
      </c>
      <c r="AE614" s="138" t="str">
        <f t="shared" si="141"/>
        <v/>
      </c>
      <c r="AF614" s="33" t="str">
        <f t="shared" si="142"/>
        <v/>
      </c>
      <c r="AG614" s="33" t="str">
        <f t="shared" si="143"/>
        <v/>
      </c>
      <c r="AH614" s="33" t="str">
        <f t="shared" si="144"/>
        <v/>
      </c>
      <c r="AI614" s="140" t="str">
        <f t="shared" si="145"/>
        <v/>
      </c>
      <c r="AJ614" s="33"/>
      <c r="AK614" s="33"/>
      <c r="AL614" s="33"/>
      <c r="AM614" s="33"/>
      <c r="AN614" s="33"/>
      <c r="AO614" s="33"/>
      <c r="AP614" s="33"/>
    </row>
    <row r="615" spans="1:42" s="4" customFormat="1" ht="13.8" hidden="1">
      <c r="A615" s="5"/>
      <c r="B615" s="6"/>
      <c r="G615" s="33"/>
      <c r="H615" s="5"/>
      <c r="K615" s="239"/>
      <c r="L615" s="239"/>
      <c r="M615" s="239"/>
      <c r="N615" s="24"/>
      <c r="O615" s="24"/>
      <c r="P615" s="24"/>
      <c r="R615" s="243"/>
      <c r="S615" s="243"/>
      <c r="T615" s="239"/>
      <c r="U615" s="239"/>
      <c r="V615" s="33"/>
      <c r="W615" s="33"/>
      <c r="X615" s="33"/>
      <c r="Y615" s="33"/>
      <c r="Z615" s="33"/>
      <c r="AA615" s="33"/>
      <c r="AB615" s="33"/>
      <c r="AC615" s="244" t="str">
        <f t="shared" si="139"/>
        <v/>
      </c>
      <c r="AD615" s="244" t="str">
        <f t="shared" si="140"/>
        <v/>
      </c>
      <c r="AE615" s="138" t="str">
        <f t="shared" si="141"/>
        <v/>
      </c>
      <c r="AF615" s="33" t="str">
        <f t="shared" si="142"/>
        <v/>
      </c>
      <c r="AG615" s="33" t="str">
        <f t="shared" si="143"/>
        <v/>
      </c>
      <c r="AH615" s="33" t="str">
        <f t="shared" si="144"/>
        <v/>
      </c>
      <c r="AI615" s="140" t="str">
        <f t="shared" si="145"/>
        <v/>
      </c>
      <c r="AJ615" s="33"/>
      <c r="AK615" s="33"/>
      <c r="AL615" s="33"/>
      <c r="AM615" s="33"/>
      <c r="AN615" s="33"/>
      <c r="AO615" s="33"/>
      <c r="AP615" s="33"/>
    </row>
    <row r="616" spans="1:42" s="4" customFormat="1" ht="13.8" hidden="1">
      <c r="A616" s="5"/>
      <c r="B616" s="6"/>
      <c r="G616" s="33"/>
      <c r="H616" s="5"/>
      <c r="K616" s="239"/>
      <c r="L616" s="239"/>
      <c r="M616" s="239"/>
      <c r="N616" s="24"/>
      <c r="O616" s="24"/>
      <c r="P616" s="24"/>
      <c r="R616" s="243"/>
      <c r="S616" s="243"/>
      <c r="T616" s="239"/>
      <c r="U616" s="239"/>
      <c r="V616" s="33"/>
      <c r="W616" s="33"/>
      <c r="X616" s="33"/>
      <c r="Y616" s="33"/>
      <c r="Z616" s="33"/>
      <c r="AA616" s="33"/>
      <c r="AB616" s="33"/>
      <c r="AC616" s="244" t="str">
        <f t="shared" si="139"/>
        <v/>
      </c>
      <c r="AD616" s="244" t="str">
        <f t="shared" si="140"/>
        <v/>
      </c>
      <c r="AE616" s="138" t="str">
        <f t="shared" si="141"/>
        <v/>
      </c>
      <c r="AF616" s="33" t="str">
        <f t="shared" si="142"/>
        <v/>
      </c>
      <c r="AG616" s="33" t="str">
        <f t="shared" si="143"/>
        <v/>
      </c>
      <c r="AH616" s="33" t="str">
        <f t="shared" si="144"/>
        <v/>
      </c>
      <c r="AI616" s="140" t="str">
        <f t="shared" si="145"/>
        <v/>
      </c>
      <c r="AJ616" s="33"/>
      <c r="AK616" s="33"/>
      <c r="AL616" s="33"/>
      <c r="AM616" s="33"/>
      <c r="AN616" s="33"/>
      <c r="AO616" s="33"/>
      <c r="AP616" s="33"/>
    </row>
    <row r="617" spans="1:42" s="4" customFormat="1" ht="13.8" hidden="1">
      <c r="A617" s="5"/>
      <c r="B617" s="6"/>
      <c r="G617" s="33"/>
      <c r="H617" s="5"/>
      <c r="K617" s="239"/>
      <c r="L617" s="239"/>
      <c r="M617" s="239"/>
      <c r="N617" s="24"/>
      <c r="O617" s="24"/>
      <c r="P617" s="24"/>
      <c r="R617" s="243"/>
      <c r="S617" s="243"/>
      <c r="T617" s="239"/>
      <c r="U617" s="239"/>
      <c r="V617" s="33"/>
      <c r="W617" s="33"/>
      <c r="X617" s="33"/>
      <c r="Y617" s="33"/>
      <c r="Z617" s="33"/>
      <c r="AA617" s="33"/>
      <c r="AB617" s="33"/>
      <c r="AC617" s="244" t="str">
        <f t="shared" si="139"/>
        <v/>
      </c>
      <c r="AD617" s="244" t="str">
        <f t="shared" si="140"/>
        <v/>
      </c>
      <c r="AE617" s="138" t="str">
        <f t="shared" si="141"/>
        <v/>
      </c>
      <c r="AF617" s="33" t="str">
        <f t="shared" si="142"/>
        <v/>
      </c>
      <c r="AG617" s="33" t="str">
        <f t="shared" si="143"/>
        <v/>
      </c>
      <c r="AH617" s="33" t="str">
        <f t="shared" si="144"/>
        <v/>
      </c>
      <c r="AI617" s="140" t="str">
        <f t="shared" si="145"/>
        <v/>
      </c>
      <c r="AJ617" s="33"/>
      <c r="AK617" s="33"/>
      <c r="AL617" s="33"/>
      <c r="AM617" s="33"/>
      <c r="AN617" s="33"/>
      <c r="AO617" s="33"/>
      <c r="AP617" s="33"/>
    </row>
    <row r="618" spans="1:42" s="4" customFormat="1" ht="13.8" hidden="1">
      <c r="A618" s="5"/>
      <c r="B618" s="6"/>
      <c r="G618" s="33"/>
      <c r="H618" s="5"/>
      <c r="K618" s="239"/>
      <c r="L618" s="239"/>
      <c r="M618" s="239"/>
      <c r="N618" s="24"/>
      <c r="O618" s="24"/>
      <c r="P618" s="24"/>
      <c r="R618" s="243"/>
      <c r="S618" s="243"/>
      <c r="T618" s="239"/>
      <c r="U618" s="239"/>
      <c r="V618" s="33"/>
      <c r="W618" s="33"/>
      <c r="X618" s="33"/>
      <c r="Y618" s="33"/>
      <c r="Z618" s="33"/>
      <c r="AA618" s="33"/>
      <c r="AB618" s="33"/>
      <c r="AC618" s="244" t="str">
        <f t="shared" si="139"/>
        <v/>
      </c>
      <c r="AD618" s="244" t="str">
        <f t="shared" si="140"/>
        <v/>
      </c>
      <c r="AE618" s="138" t="str">
        <f t="shared" si="141"/>
        <v/>
      </c>
      <c r="AF618" s="33" t="str">
        <f t="shared" si="142"/>
        <v/>
      </c>
      <c r="AG618" s="33" t="str">
        <f t="shared" si="143"/>
        <v/>
      </c>
      <c r="AH618" s="33" t="str">
        <f t="shared" si="144"/>
        <v/>
      </c>
      <c r="AI618" s="140" t="str">
        <f t="shared" si="145"/>
        <v/>
      </c>
      <c r="AJ618" s="33"/>
      <c r="AK618" s="33"/>
      <c r="AL618" s="33"/>
      <c r="AM618" s="33"/>
      <c r="AN618" s="33"/>
      <c r="AO618" s="33"/>
      <c r="AP618" s="33"/>
    </row>
    <row r="619" spans="1:42" s="4" customFormat="1" ht="13.8" hidden="1">
      <c r="A619" s="5"/>
      <c r="B619" s="6"/>
      <c r="G619" s="33"/>
      <c r="H619" s="5"/>
      <c r="K619" s="239"/>
      <c r="L619" s="239"/>
      <c r="M619" s="239"/>
      <c r="N619" s="24"/>
      <c r="O619" s="24"/>
      <c r="P619" s="24"/>
      <c r="R619" s="243"/>
      <c r="S619" s="243"/>
      <c r="T619" s="239"/>
      <c r="U619" s="239"/>
      <c r="V619" s="33"/>
      <c r="W619" s="33"/>
      <c r="X619" s="33"/>
      <c r="Y619" s="33"/>
      <c r="Z619" s="33"/>
      <c r="AA619" s="33"/>
      <c r="AB619" s="33"/>
      <c r="AC619" s="244" t="str">
        <f t="shared" si="139"/>
        <v/>
      </c>
      <c r="AD619" s="244" t="str">
        <f t="shared" si="140"/>
        <v/>
      </c>
      <c r="AE619" s="138" t="str">
        <f t="shared" si="141"/>
        <v/>
      </c>
      <c r="AF619" s="33" t="str">
        <f t="shared" si="142"/>
        <v/>
      </c>
      <c r="AG619" s="33" t="str">
        <f t="shared" si="143"/>
        <v/>
      </c>
      <c r="AH619" s="33" t="str">
        <f t="shared" si="144"/>
        <v/>
      </c>
      <c r="AI619" s="140" t="str">
        <f t="shared" si="145"/>
        <v/>
      </c>
      <c r="AJ619" s="33"/>
      <c r="AK619" s="33"/>
      <c r="AL619" s="33"/>
      <c r="AM619" s="33"/>
      <c r="AN619" s="33"/>
      <c r="AO619" s="33"/>
      <c r="AP619" s="33"/>
    </row>
    <row r="620" spans="1:42" s="4" customFormat="1" ht="13.8" hidden="1">
      <c r="A620" s="5"/>
      <c r="B620" s="6"/>
      <c r="G620" s="33"/>
      <c r="H620" s="5"/>
      <c r="K620" s="239"/>
      <c r="L620" s="239"/>
      <c r="M620" s="239"/>
      <c r="N620" s="24"/>
      <c r="O620" s="24"/>
      <c r="P620" s="24"/>
      <c r="R620" s="243"/>
      <c r="S620" s="243"/>
      <c r="T620" s="239"/>
      <c r="U620" s="239"/>
      <c r="V620" s="33"/>
      <c r="W620" s="33"/>
      <c r="X620" s="33"/>
      <c r="Y620" s="33"/>
      <c r="Z620" s="33"/>
      <c r="AA620" s="33"/>
      <c r="AB620" s="33"/>
      <c r="AC620" s="244" t="str">
        <f t="shared" si="139"/>
        <v/>
      </c>
      <c r="AD620" s="244" t="str">
        <f t="shared" si="140"/>
        <v/>
      </c>
      <c r="AE620" s="138" t="str">
        <f t="shared" si="141"/>
        <v/>
      </c>
      <c r="AF620" s="33" t="str">
        <f t="shared" si="142"/>
        <v/>
      </c>
      <c r="AG620" s="33" t="str">
        <f t="shared" si="143"/>
        <v/>
      </c>
      <c r="AH620" s="33" t="str">
        <f t="shared" si="144"/>
        <v/>
      </c>
      <c r="AI620" s="140" t="str">
        <f t="shared" si="145"/>
        <v/>
      </c>
      <c r="AJ620" s="33"/>
      <c r="AK620" s="33"/>
      <c r="AL620" s="33"/>
      <c r="AM620" s="33"/>
      <c r="AN620" s="33"/>
      <c r="AO620" s="33"/>
      <c r="AP620" s="33"/>
    </row>
    <row r="621" spans="1:42" s="4" customFormat="1" ht="13.8" hidden="1">
      <c r="A621" s="5"/>
      <c r="B621" s="6"/>
      <c r="G621" s="33"/>
      <c r="H621" s="5"/>
      <c r="K621" s="239"/>
      <c r="L621" s="239"/>
      <c r="M621" s="239"/>
      <c r="N621" s="24"/>
      <c r="O621" s="24"/>
      <c r="P621" s="24"/>
      <c r="R621" s="243"/>
      <c r="S621" s="243"/>
      <c r="T621" s="239"/>
      <c r="U621" s="239"/>
      <c r="V621" s="33"/>
      <c r="W621" s="33"/>
      <c r="X621" s="33"/>
      <c r="Y621" s="33"/>
      <c r="Z621" s="33"/>
      <c r="AA621" s="33"/>
      <c r="AB621" s="33"/>
      <c r="AC621" s="244" t="str">
        <f t="shared" si="139"/>
        <v/>
      </c>
      <c r="AD621" s="244" t="str">
        <f t="shared" si="140"/>
        <v/>
      </c>
      <c r="AE621" s="138" t="str">
        <f t="shared" si="141"/>
        <v/>
      </c>
      <c r="AF621" s="33" t="str">
        <f t="shared" si="142"/>
        <v/>
      </c>
      <c r="AG621" s="33" t="str">
        <f t="shared" si="143"/>
        <v/>
      </c>
      <c r="AH621" s="33" t="str">
        <f t="shared" si="144"/>
        <v/>
      </c>
      <c r="AI621" s="140" t="str">
        <f t="shared" si="145"/>
        <v/>
      </c>
      <c r="AJ621" s="33"/>
      <c r="AK621" s="33"/>
      <c r="AL621" s="33"/>
      <c r="AM621" s="33"/>
      <c r="AN621" s="33"/>
      <c r="AO621" s="33"/>
      <c r="AP621" s="33"/>
    </row>
    <row r="622" spans="1:42" s="4" customFormat="1" ht="13.8" hidden="1">
      <c r="A622" s="5"/>
      <c r="B622" s="6"/>
      <c r="G622" s="33"/>
      <c r="H622" s="5"/>
      <c r="K622" s="239"/>
      <c r="L622" s="239"/>
      <c r="M622" s="239"/>
      <c r="N622" s="24"/>
      <c r="O622" s="24"/>
      <c r="P622" s="24"/>
      <c r="R622" s="243"/>
      <c r="S622" s="243"/>
      <c r="T622" s="239"/>
      <c r="U622" s="239"/>
      <c r="V622" s="33"/>
      <c r="W622" s="33"/>
      <c r="X622" s="33"/>
      <c r="Y622" s="33"/>
      <c r="Z622" s="33"/>
      <c r="AA622" s="33"/>
      <c r="AB622" s="33"/>
      <c r="AC622" s="244" t="str">
        <f t="shared" si="139"/>
        <v/>
      </c>
      <c r="AD622" s="244" t="str">
        <f t="shared" si="140"/>
        <v/>
      </c>
      <c r="AE622" s="138" t="str">
        <f t="shared" si="141"/>
        <v/>
      </c>
      <c r="AF622" s="33" t="str">
        <f t="shared" si="142"/>
        <v/>
      </c>
      <c r="AG622" s="33" t="str">
        <f t="shared" si="143"/>
        <v/>
      </c>
      <c r="AH622" s="33" t="str">
        <f t="shared" si="144"/>
        <v/>
      </c>
      <c r="AI622" s="140" t="str">
        <f t="shared" si="145"/>
        <v/>
      </c>
      <c r="AJ622" s="33"/>
      <c r="AK622" s="33"/>
      <c r="AL622" s="33"/>
      <c r="AM622" s="33"/>
      <c r="AN622" s="33"/>
      <c r="AO622" s="33"/>
      <c r="AP622" s="33"/>
    </row>
    <row r="623" spans="1:42" s="4" customFormat="1" ht="13.8" hidden="1">
      <c r="A623" s="5"/>
      <c r="B623" s="6"/>
      <c r="G623" s="33"/>
      <c r="H623" s="5"/>
      <c r="K623" s="239"/>
      <c r="L623" s="239"/>
      <c r="M623" s="239"/>
      <c r="N623" s="24"/>
      <c r="O623" s="24"/>
      <c r="P623" s="24"/>
      <c r="R623" s="243"/>
      <c r="S623" s="243"/>
      <c r="T623" s="239"/>
      <c r="U623" s="239"/>
      <c r="V623" s="33"/>
      <c r="W623" s="33"/>
      <c r="X623" s="33"/>
      <c r="Y623" s="33"/>
      <c r="Z623" s="33"/>
      <c r="AA623" s="33"/>
      <c r="AB623" s="33"/>
      <c r="AC623" s="244" t="str">
        <f t="shared" si="139"/>
        <v/>
      </c>
      <c r="AD623" s="244" t="str">
        <f t="shared" si="140"/>
        <v/>
      </c>
      <c r="AE623" s="138" t="str">
        <f t="shared" si="141"/>
        <v/>
      </c>
      <c r="AF623" s="33" t="str">
        <f t="shared" si="142"/>
        <v/>
      </c>
      <c r="AG623" s="33" t="str">
        <f t="shared" si="143"/>
        <v/>
      </c>
      <c r="AH623" s="33" t="str">
        <f t="shared" si="144"/>
        <v/>
      </c>
      <c r="AI623" s="140" t="str">
        <f t="shared" si="145"/>
        <v/>
      </c>
      <c r="AJ623" s="33"/>
      <c r="AK623" s="33"/>
      <c r="AL623" s="33"/>
      <c r="AM623" s="33"/>
      <c r="AN623" s="33"/>
      <c r="AO623" s="33"/>
      <c r="AP623" s="33"/>
    </row>
    <row r="624" spans="1:42" s="4" customFormat="1" ht="13.8" hidden="1">
      <c r="A624" s="5"/>
      <c r="B624" s="6"/>
      <c r="G624" s="33"/>
      <c r="H624" s="5"/>
      <c r="K624" s="239"/>
      <c r="L624" s="239"/>
      <c r="M624" s="239"/>
      <c r="N624" s="24"/>
      <c r="O624" s="24"/>
      <c r="P624" s="24"/>
      <c r="R624" s="243"/>
      <c r="S624" s="243"/>
      <c r="T624" s="239"/>
      <c r="U624" s="239"/>
      <c r="V624" s="33"/>
      <c r="W624" s="33"/>
      <c r="X624" s="33"/>
      <c r="Y624" s="33"/>
      <c r="Z624" s="33"/>
      <c r="AA624" s="33"/>
      <c r="AB624" s="33"/>
      <c r="AC624" s="244" t="str">
        <f t="shared" si="139"/>
        <v/>
      </c>
      <c r="AD624" s="244" t="str">
        <f t="shared" si="140"/>
        <v/>
      </c>
      <c r="AE624" s="138" t="str">
        <f t="shared" si="141"/>
        <v/>
      </c>
      <c r="AF624" s="33" t="str">
        <f t="shared" si="142"/>
        <v/>
      </c>
      <c r="AG624" s="33" t="str">
        <f t="shared" si="143"/>
        <v/>
      </c>
      <c r="AH624" s="33" t="str">
        <f t="shared" si="144"/>
        <v/>
      </c>
      <c r="AI624" s="140" t="str">
        <f t="shared" si="145"/>
        <v/>
      </c>
      <c r="AJ624" s="33"/>
      <c r="AK624" s="33"/>
      <c r="AL624" s="33"/>
      <c r="AM624" s="33"/>
      <c r="AN624" s="33"/>
      <c r="AO624" s="33"/>
      <c r="AP624" s="33"/>
    </row>
    <row r="625" spans="1:42" s="4" customFormat="1" ht="13.8" hidden="1">
      <c r="A625" s="5"/>
      <c r="B625" s="6"/>
      <c r="G625" s="33"/>
      <c r="H625" s="5"/>
      <c r="K625" s="239"/>
      <c r="L625" s="239"/>
      <c r="M625" s="239"/>
      <c r="N625" s="24"/>
      <c r="O625" s="24"/>
      <c r="P625" s="24"/>
      <c r="R625" s="243"/>
      <c r="S625" s="243"/>
      <c r="T625" s="239"/>
      <c r="U625" s="239"/>
      <c r="V625" s="33"/>
      <c r="W625" s="33"/>
      <c r="X625" s="33"/>
      <c r="Y625" s="33"/>
      <c r="Z625" s="33"/>
      <c r="AA625" s="33"/>
      <c r="AB625" s="33"/>
      <c r="AC625" s="244" t="str">
        <f t="shared" si="139"/>
        <v/>
      </c>
      <c r="AD625" s="244" t="str">
        <f t="shared" si="140"/>
        <v/>
      </c>
      <c r="AE625" s="138" t="str">
        <f t="shared" si="141"/>
        <v/>
      </c>
      <c r="AF625" s="33" t="str">
        <f t="shared" si="142"/>
        <v/>
      </c>
      <c r="AG625" s="33" t="str">
        <f t="shared" si="143"/>
        <v/>
      </c>
      <c r="AH625" s="33" t="str">
        <f t="shared" si="144"/>
        <v/>
      </c>
      <c r="AI625" s="140" t="str">
        <f t="shared" si="145"/>
        <v/>
      </c>
      <c r="AJ625" s="33"/>
      <c r="AK625" s="33"/>
      <c r="AL625" s="33"/>
      <c r="AM625" s="33"/>
      <c r="AN625" s="33"/>
      <c r="AO625" s="33"/>
      <c r="AP625" s="33"/>
    </row>
    <row r="626" spans="1:42" s="4" customFormat="1" ht="13.8" hidden="1">
      <c r="A626" s="5"/>
      <c r="B626" s="6"/>
      <c r="G626" s="33"/>
      <c r="H626" s="5"/>
      <c r="K626" s="239"/>
      <c r="L626" s="239"/>
      <c r="M626" s="239"/>
      <c r="N626" s="24"/>
      <c r="O626" s="24"/>
      <c r="P626" s="24"/>
      <c r="R626" s="243"/>
      <c r="S626" s="243"/>
      <c r="T626" s="239"/>
      <c r="U626" s="239"/>
      <c r="V626" s="33"/>
      <c r="W626" s="33"/>
      <c r="X626" s="33"/>
      <c r="Y626" s="33"/>
      <c r="Z626" s="33"/>
      <c r="AA626" s="33"/>
      <c r="AB626" s="33"/>
      <c r="AC626" s="244" t="str">
        <f t="shared" si="139"/>
        <v/>
      </c>
      <c r="AD626" s="244" t="str">
        <f t="shared" si="140"/>
        <v/>
      </c>
      <c r="AE626" s="138" t="str">
        <f t="shared" si="141"/>
        <v/>
      </c>
      <c r="AF626" s="33" t="str">
        <f t="shared" si="142"/>
        <v/>
      </c>
      <c r="AG626" s="33" t="str">
        <f t="shared" si="143"/>
        <v/>
      </c>
      <c r="AH626" s="33" t="str">
        <f t="shared" si="144"/>
        <v/>
      </c>
      <c r="AI626" s="140" t="str">
        <f t="shared" si="145"/>
        <v/>
      </c>
      <c r="AJ626" s="33"/>
      <c r="AK626" s="33"/>
      <c r="AL626" s="33"/>
      <c r="AM626" s="33"/>
      <c r="AN626" s="33"/>
      <c r="AO626" s="33"/>
      <c r="AP626" s="33"/>
    </row>
    <row r="627" spans="1:42" s="4" customFormat="1" ht="13.8" hidden="1">
      <c r="A627" s="5"/>
      <c r="B627" s="6"/>
      <c r="G627" s="33"/>
      <c r="H627" s="5"/>
      <c r="K627" s="239"/>
      <c r="L627" s="239"/>
      <c r="M627" s="239"/>
      <c r="N627" s="24"/>
      <c r="O627" s="24"/>
      <c r="P627" s="24"/>
      <c r="R627" s="243"/>
      <c r="S627" s="243"/>
      <c r="T627" s="239"/>
      <c r="U627" s="239"/>
      <c r="V627" s="33"/>
      <c r="W627" s="33"/>
      <c r="X627" s="33"/>
      <c r="Y627" s="33"/>
      <c r="Z627" s="33"/>
      <c r="AA627" s="33"/>
      <c r="AB627" s="33"/>
      <c r="AC627" s="244" t="str">
        <f t="shared" si="139"/>
        <v/>
      </c>
      <c r="AD627" s="244" t="str">
        <f t="shared" si="140"/>
        <v/>
      </c>
      <c r="AE627" s="138" t="str">
        <f t="shared" si="141"/>
        <v/>
      </c>
      <c r="AF627" s="33" t="str">
        <f t="shared" si="142"/>
        <v/>
      </c>
      <c r="AG627" s="33" t="str">
        <f t="shared" si="143"/>
        <v/>
      </c>
      <c r="AH627" s="33" t="str">
        <f t="shared" si="144"/>
        <v/>
      </c>
      <c r="AI627" s="140" t="str">
        <f t="shared" si="145"/>
        <v/>
      </c>
      <c r="AJ627" s="33"/>
      <c r="AK627" s="33"/>
      <c r="AL627" s="33"/>
      <c r="AM627" s="33"/>
      <c r="AN627" s="33"/>
      <c r="AO627" s="33"/>
      <c r="AP627" s="33"/>
    </row>
    <row r="628" spans="1:42" s="4" customFormat="1" ht="13.8" hidden="1">
      <c r="A628" s="5"/>
      <c r="B628" s="6"/>
      <c r="G628" s="33"/>
      <c r="H628" s="5"/>
      <c r="K628" s="239"/>
      <c r="L628" s="239"/>
      <c r="M628" s="239"/>
      <c r="N628" s="24"/>
      <c r="O628" s="24"/>
      <c r="P628" s="24"/>
      <c r="R628" s="243"/>
      <c r="S628" s="243"/>
      <c r="T628" s="239"/>
      <c r="U628" s="239"/>
      <c r="V628" s="33"/>
      <c r="W628" s="33"/>
      <c r="X628" s="33"/>
      <c r="Y628" s="33"/>
      <c r="Z628" s="33"/>
      <c r="AA628" s="33"/>
      <c r="AB628" s="33"/>
      <c r="AC628" s="244" t="str">
        <f t="shared" si="139"/>
        <v/>
      </c>
      <c r="AD628" s="244" t="str">
        <f t="shared" si="140"/>
        <v/>
      </c>
      <c r="AE628" s="138" t="str">
        <f t="shared" si="141"/>
        <v/>
      </c>
      <c r="AF628" s="33" t="str">
        <f t="shared" si="142"/>
        <v/>
      </c>
      <c r="AG628" s="33" t="str">
        <f t="shared" si="143"/>
        <v/>
      </c>
      <c r="AH628" s="33" t="str">
        <f t="shared" si="144"/>
        <v/>
      </c>
      <c r="AI628" s="140" t="str">
        <f t="shared" si="145"/>
        <v/>
      </c>
      <c r="AJ628" s="33"/>
      <c r="AK628" s="33"/>
      <c r="AL628" s="33"/>
      <c r="AM628" s="33"/>
      <c r="AN628" s="33"/>
      <c r="AO628" s="33"/>
      <c r="AP628" s="33"/>
    </row>
    <row r="629" spans="1:42" s="4" customFormat="1" ht="13.8" hidden="1">
      <c r="A629" s="5"/>
      <c r="B629" s="6"/>
      <c r="G629" s="33"/>
      <c r="H629" s="5"/>
      <c r="K629" s="239"/>
      <c r="L629" s="239"/>
      <c r="M629" s="239"/>
      <c r="N629" s="24"/>
      <c r="O629" s="24"/>
      <c r="P629" s="24"/>
      <c r="R629" s="243"/>
      <c r="S629" s="243"/>
      <c r="T629" s="239"/>
      <c r="U629" s="239"/>
      <c r="V629" s="33"/>
      <c r="W629" s="33"/>
      <c r="X629" s="33"/>
      <c r="Y629" s="33"/>
      <c r="Z629" s="33"/>
      <c r="AA629" s="33"/>
      <c r="AB629" s="33"/>
      <c r="AC629" s="244" t="str">
        <f t="shared" si="139"/>
        <v/>
      </c>
      <c r="AD629" s="244" t="str">
        <f t="shared" si="140"/>
        <v/>
      </c>
      <c r="AE629" s="138" t="str">
        <f t="shared" si="141"/>
        <v/>
      </c>
      <c r="AF629" s="33" t="str">
        <f t="shared" si="142"/>
        <v/>
      </c>
      <c r="AG629" s="33" t="str">
        <f t="shared" si="143"/>
        <v/>
      </c>
      <c r="AH629" s="33" t="str">
        <f t="shared" si="144"/>
        <v/>
      </c>
      <c r="AI629" s="140" t="str">
        <f t="shared" si="145"/>
        <v/>
      </c>
      <c r="AJ629" s="33"/>
      <c r="AK629" s="33"/>
      <c r="AL629" s="33"/>
      <c r="AM629" s="33"/>
      <c r="AN629" s="33"/>
      <c r="AO629" s="33"/>
      <c r="AP629" s="33"/>
    </row>
    <row r="630" spans="1:42" s="4" customFormat="1" ht="13.8" hidden="1">
      <c r="A630" s="5"/>
      <c r="B630" s="6"/>
      <c r="G630" s="33"/>
      <c r="H630" s="5"/>
      <c r="K630" s="239"/>
      <c r="L630" s="239"/>
      <c r="M630" s="239"/>
      <c r="N630" s="24"/>
      <c r="O630" s="24"/>
      <c r="P630" s="24"/>
      <c r="R630" s="243"/>
      <c r="S630" s="243"/>
      <c r="T630" s="239"/>
      <c r="U630" s="239"/>
      <c r="V630" s="33"/>
      <c r="W630" s="33"/>
      <c r="X630" s="33"/>
      <c r="Y630" s="33"/>
      <c r="Z630" s="33"/>
      <c r="AA630" s="33"/>
      <c r="AB630" s="33"/>
      <c r="AC630" s="244" t="str">
        <f t="shared" si="139"/>
        <v/>
      </c>
      <c r="AD630" s="244" t="str">
        <f t="shared" si="140"/>
        <v/>
      </c>
      <c r="AE630" s="138" t="str">
        <f t="shared" si="141"/>
        <v/>
      </c>
      <c r="AF630" s="33" t="str">
        <f t="shared" si="142"/>
        <v/>
      </c>
      <c r="AG630" s="33" t="str">
        <f t="shared" si="143"/>
        <v/>
      </c>
      <c r="AH630" s="33" t="str">
        <f t="shared" si="144"/>
        <v/>
      </c>
      <c r="AI630" s="140" t="str">
        <f t="shared" si="145"/>
        <v/>
      </c>
      <c r="AJ630" s="33"/>
      <c r="AK630" s="33"/>
      <c r="AL630" s="33"/>
      <c r="AM630" s="33"/>
      <c r="AN630" s="33"/>
      <c r="AO630" s="33"/>
      <c r="AP630" s="33"/>
    </row>
    <row r="631" spans="1:42" s="4" customFormat="1" ht="13.8" hidden="1">
      <c r="A631" s="5"/>
      <c r="B631" s="6"/>
      <c r="G631" s="33"/>
      <c r="H631" s="5"/>
      <c r="K631" s="239"/>
      <c r="L631" s="239"/>
      <c r="M631" s="239"/>
      <c r="N631" s="24"/>
      <c r="O631" s="24"/>
      <c r="P631" s="24"/>
      <c r="R631" s="243"/>
      <c r="S631" s="243"/>
      <c r="T631" s="239"/>
      <c r="U631" s="239"/>
      <c r="V631" s="33"/>
      <c r="W631" s="33"/>
      <c r="X631" s="33"/>
      <c r="Y631" s="33"/>
      <c r="Z631" s="33"/>
      <c r="AA631" s="33"/>
      <c r="AB631" s="33"/>
      <c r="AC631" s="244" t="str">
        <f t="shared" si="139"/>
        <v/>
      </c>
      <c r="AD631" s="244" t="str">
        <f t="shared" si="140"/>
        <v/>
      </c>
      <c r="AE631" s="138" t="str">
        <f t="shared" si="141"/>
        <v/>
      </c>
      <c r="AF631" s="33" t="str">
        <f t="shared" si="142"/>
        <v/>
      </c>
      <c r="AG631" s="33" t="str">
        <f t="shared" si="143"/>
        <v/>
      </c>
      <c r="AH631" s="33" t="str">
        <f t="shared" si="144"/>
        <v/>
      </c>
      <c r="AI631" s="140" t="str">
        <f t="shared" si="145"/>
        <v/>
      </c>
      <c r="AJ631" s="33"/>
      <c r="AK631" s="33"/>
      <c r="AL631" s="33"/>
      <c r="AM631" s="33"/>
      <c r="AN631" s="33"/>
      <c r="AO631" s="33"/>
      <c r="AP631" s="33"/>
    </row>
    <row r="632" spans="1:42" s="4" customFormat="1" ht="13.8" hidden="1">
      <c r="A632" s="5"/>
      <c r="B632" s="6"/>
      <c r="G632" s="33"/>
      <c r="H632" s="5"/>
      <c r="K632" s="239"/>
      <c r="L632" s="239"/>
      <c r="M632" s="239"/>
      <c r="N632" s="24"/>
      <c r="O632" s="24"/>
      <c r="P632" s="24"/>
      <c r="R632" s="243"/>
      <c r="S632" s="243"/>
      <c r="T632" s="239"/>
      <c r="U632" s="239"/>
      <c r="V632" s="33"/>
      <c r="W632" s="33"/>
      <c r="X632" s="33"/>
      <c r="Y632" s="33"/>
      <c r="Z632" s="33"/>
      <c r="AA632" s="33"/>
      <c r="AB632" s="33"/>
      <c r="AC632" s="244" t="str">
        <f t="shared" si="139"/>
        <v/>
      </c>
      <c r="AD632" s="244" t="str">
        <f t="shared" si="140"/>
        <v/>
      </c>
      <c r="AE632" s="138" t="str">
        <f t="shared" si="141"/>
        <v/>
      </c>
      <c r="AF632" s="33" t="str">
        <f t="shared" si="142"/>
        <v/>
      </c>
      <c r="AG632" s="33" t="str">
        <f t="shared" si="143"/>
        <v/>
      </c>
      <c r="AH632" s="33" t="str">
        <f t="shared" si="144"/>
        <v/>
      </c>
      <c r="AI632" s="140" t="str">
        <f t="shared" si="145"/>
        <v/>
      </c>
      <c r="AJ632" s="33"/>
      <c r="AK632" s="33"/>
      <c r="AL632" s="33"/>
      <c r="AM632" s="33"/>
      <c r="AN632" s="33"/>
      <c r="AO632" s="33"/>
      <c r="AP632" s="33"/>
    </row>
    <row r="633" spans="1:42" s="4" customFormat="1" ht="13.8" hidden="1">
      <c r="A633" s="5"/>
      <c r="B633" s="6"/>
      <c r="G633" s="33"/>
      <c r="H633" s="5"/>
      <c r="K633" s="239"/>
      <c r="L633" s="239"/>
      <c r="M633" s="239"/>
      <c r="N633" s="24"/>
      <c r="O633" s="24"/>
      <c r="P633" s="24"/>
      <c r="R633" s="243"/>
      <c r="S633" s="243"/>
      <c r="T633" s="239"/>
      <c r="U633" s="239"/>
      <c r="V633" s="33"/>
      <c r="W633" s="33"/>
      <c r="X633" s="33"/>
      <c r="Y633" s="33"/>
      <c r="Z633" s="33"/>
      <c r="AA633" s="33"/>
      <c r="AB633" s="33"/>
      <c r="AC633" s="244" t="str">
        <f t="shared" si="139"/>
        <v/>
      </c>
      <c r="AD633" s="244" t="str">
        <f t="shared" si="140"/>
        <v/>
      </c>
      <c r="AE633" s="138" t="str">
        <f t="shared" si="141"/>
        <v/>
      </c>
      <c r="AF633" s="33" t="str">
        <f t="shared" si="142"/>
        <v/>
      </c>
      <c r="AG633" s="33" t="str">
        <f t="shared" si="143"/>
        <v/>
      </c>
      <c r="AH633" s="33" t="str">
        <f t="shared" si="144"/>
        <v/>
      </c>
      <c r="AI633" s="140" t="str">
        <f t="shared" si="145"/>
        <v/>
      </c>
      <c r="AJ633" s="33"/>
      <c r="AK633" s="33"/>
      <c r="AL633" s="33"/>
      <c r="AM633" s="33"/>
      <c r="AN633" s="33"/>
      <c r="AO633" s="33"/>
      <c r="AP633" s="33"/>
    </row>
    <row r="634" spans="1:42" s="4" customFormat="1" ht="13.8" hidden="1">
      <c r="A634" s="5"/>
      <c r="B634" s="6"/>
      <c r="G634" s="33"/>
      <c r="H634" s="5"/>
      <c r="K634" s="239"/>
      <c r="L634" s="239"/>
      <c r="M634" s="239"/>
      <c r="N634" s="24"/>
      <c r="O634" s="24"/>
      <c r="P634" s="24"/>
      <c r="R634" s="243"/>
      <c r="S634" s="243"/>
      <c r="T634" s="239"/>
      <c r="U634" s="239"/>
      <c r="V634" s="33"/>
      <c r="W634" s="33"/>
      <c r="X634" s="33"/>
      <c r="Y634" s="33"/>
      <c r="Z634" s="33"/>
      <c r="AA634" s="33"/>
      <c r="AB634" s="33"/>
      <c r="AC634" s="244" t="str">
        <f t="shared" si="139"/>
        <v/>
      </c>
      <c r="AD634" s="244" t="str">
        <f t="shared" si="140"/>
        <v/>
      </c>
      <c r="AE634" s="138" t="str">
        <f t="shared" si="141"/>
        <v/>
      </c>
      <c r="AF634" s="33" t="str">
        <f t="shared" si="142"/>
        <v/>
      </c>
      <c r="AG634" s="33" t="str">
        <f t="shared" si="143"/>
        <v/>
      </c>
      <c r="AH634" s="33" t="str">
        <f t="shared" si="144"/>
        <v/>
      </c>
      <c r="AI634" s="140" t="str">
        <f t="shared" si="145"/>
        <v/>
      </c>
      <c r="AJ634" s="33"/>
      <c r="AK634" s="33"/>
      <c r="AL634" s="33"/>
      <c r="AM634" s="33"/>
      <c r="AN634" s="33"/>
      <c r="AO634" s="33"/>
      <c r="AP634" s="33"/>
    </row>
    <row r="635" spans="1:42" s="4" customFormat="1" ht="13.8" hidden="1">
      <c r="A635" s="5"/>
      <c r="B635" s="6"/>
      <c r="G635" s="33"/>
      <c r="H635" s="5"/>
      <c r="K635" s="239"/>
      <c r="L635" s="239"/>
      <c r="M635" s="239"/>
      <c r="N635" s="24"/>
      <c r="O635" s="24"/>
      <c r="P635" s="24"/>
      <c r="R635" s="243"/>
      <c r="S635" s="243"/>
      <c r="T635" s="239"/>
      <c r="U635" s="239"/>
      <c r="V635" s="33"/>
      <c r="W635" s="33"/>
      <c r="X635" s="33"/>
      <c r="Y635" s="33"/>
      <c r="Z635" s="33"/>
      <c r="AA635" s="33"/>
      <c r="AB635" s="33"/>
      <c r="AC635" s="244" t="str">
        <f t="shared" si="139"/>
        <v/>
      </c>
      <c r="AD635" s="244" t="str">
        <f t="shared" si="140"/>
        <v/>
      </c>
      <c r="AE635" s="138" t="str">
        <f t="shared" si="141"/>
        <v/>
      </c>
      <c r="AF635" s="33" t="str">
        <f t="shared" si="142"/>
        <v/>
      </c>
      <c r="AG635" s="33" t="str">
        <f t="shared" si="143"/>
        <v/>
      </c>
      <c r="AH635" s="33" t="str">
        <f t="shared" si="144"/>
        <v/>
      </c>
      <c r="AI635" s="140" t="str">
        <f t="shared" si="145"/>
        <v/>
      </c>
      <c r="AJ635" s="33"/>
      <c r="AK635" s="33"/>
      <c r="AL635" s="33"/>
      <c r="AM635" s="33"/>
      <c r="AN635" s="33"/>
      <c r="AO635" s="33"/>
      <c r="AP635" s="33"/>
    </row>
    <row r="636" spans="1:42" s="4" customFormat="1" ht="13.8" hidden="1">
      <c r="A636" s="5"/>
      <c r="B636" s="6"/>
      <c r="G636" s="33"/>
      <c r="H636" s="5"/>
      <c r="K636" s="239"/>
      <c r="L636" s="239"/>
      <c r="M636" s="239"/>
      <c r="N636" s="24"/>
      <c r="O636" s="24"/>
      <c r="P636" s="24"/>
      <c r="R636" s="243"/>
      <c r="S636" s="243"/>
      <c r="T636" s="239"/>
      <c r="U636" s="239"/>
      <c r="V636" s="33"/>
      <c r="W636" s="33"/>
      <c r="X636" s="33"/>
      <c r="Y636" s="33"/>
      <c r="Z636" s="33"/>
      <c r="AA636" s="33"/>
      <c r="AB636" s="33"/>
      <c r="AC636" s="244" t="str">
        <f t="shared" si="139"/>
        <v/>
      </c>
      <c r="AD636" s="244" t="str">
        <f t="shared" si="140"/>
        <v/>
      </c>
      <c r="AE636" s="138" t="str">
        <f t="shared" si="141"/>
        <v/>
      </c>
      <c r="AF636" s="33" t="str">
        <f t="shared" si="142"/>
        <v/>
      </c>
      <c r="AG636" s="33" t="str">
        <f t="shared" si="143"/>
        <v/>
      </c>
      <c r="AH636" s="33" t="str">
        <f t="shared" si="144"/>
        <v/>
      </c>
      <c r="AI636" s="140" t="str">
        <f t="shared" si="145"/>
        <v/>
      </c>
      <c r="AJ636" s="33"/>
      <c r="AK636" s="33"/>
      <c r="AL636" s="33"/>
      <c r="AM636" s="33"/>
      <c r="AN636" s="33"/>
      <c r="AO636" s="33"/>
      <c r="AP636" s="33"/>
    </row>
    <row r="637" spans="1:42" s="4" customFormat="1" ht="13.8" hidden="1">
      <c r="A637" s="5"/>
      <c r="B637" s="6"/>
      <c r="G637" s="33"/>
      <c r="H637" s="5"/>
      <c r="K637" s="239"/>
      <c r="L637" s="239"/>
      <c r="M637" s="239"/>
      <c r="N637" s="24"/>
      <c r="O637" s="24"/>
      <c r="P637" s="24"/>
      <c r="R637" s="243"/>
      <c r="S637" s="243"/>
      <c r="T637" s="239"/>
      <c r="U637" s="239"/>
      <c r="V637" s="33"/>
      <c r="W637" s="33"/>
      <c r="X637" s="33"/>
      <c r="Y637" s="33"/>
      <c r="Z637" s="33"/>
      <c r="AA637" s="33"/>
      <c r="AB637" s="33"/>
      <c r="AC637" s="244" t="str">
        <f t="shared" si="139"/>
        <v/>
      </c>
      <c r="AD637" s="244" t="str">
        <f t="shared" si="140"/>
        <v/>
      </c>
      <c r="AE637" s="138" t="str">
        <f t="shared" si="141"/>
        <v/>
      </c>
      <c r="AF637" s="33" t="str">
        <f t="shared" si="142"/>
        <v/>
      </c>
      <c r="AG637" s="33" t="str">
        <f t="shared" si="143"/>
        <v/>
      </c>
      <c r="AH637" s="33" t="str">
        <f t="shared" si="144"/>
        <v/>
      </c>
      <c r="AI637" s="140" t="str">
        <f t="shared" si="145"/>
        <v/>
      </c>
      <c r="AJ637" s="33"/>
      <c r="AK637" s="33"/>
      <c r="AL637" s="33"/>
      <c r="AM637" s="33"/>
      <c r="AN637" s="33"/>
      <c r="AO637" s="33"/>
      <c r="AP637" s="33"/>
    </row>
    <row r="638" spans="1:42" s="4" customFormat="1" ht="13.8" hidden="1">
      <c r="A638" s="5"/>
      <c r="B638" s="6"/>
      <c r="G638" s="33"/>
      <c r="H638" s="5"/>
      <c r="K638" s="239"/>
      <c r="L638" s="239"/>
      <c r="M638" s="239"/>
      <c r="N638" s="24"/>
      <c r="O638" s="24"/>
      <c r="P638" s="24"/>
      <c r="R638" s="243"/>
      <c r="S638" s="243"/>
      <c r="T638" s="239"/>
      <c r="U638" s="239"/>
      <c r="V638" s="33"/>
      <c r="W638" s="33"/>
      <c r="X638" s="33"/>
      <c r="Y638" s="33"/>
      <c r="Z638" s="33"/>
      <c r="AA638" s="33"/>
      <c r="AB638" s="33"/>
      <c r="AC638" s="244" t="str">
        <f t="shared" si="139"/>
        <v/>
      </c>
      <c r="AD638" s="244" t="str">
        <f t="shared" si="140"/>
        <v/>
      </c>
      <c r="AE638" s="138" t="str">
        <f t="shared" si="141"/>
        <v/>
      </c>
      <c r="AF638" s="33" t="str">
        <f t="shared" si="142"/>
        <v/>
      </c>
      <c r="AG638" s="33" t="str">
        <f t="shared" si="143"/>
        <v/>
      </c>
      <c r="AH638" s="33" t="str">
        <f t="shared" si="144"/>
        <v/>
      </c>
      <c r="AI638" s="140" t="str">
        <f t="shared" si="145"/>
        <v/>
      </c>
      <c r="AJ638" s="33"/>
      <c r="AK638" s="33"/>
      <c r="AL638" s="33"/>
      <c r="AM638" s="33"/>
      <c r="AN638" s="33"/>
      <c r="AO638" s="33"/>
      <c r="AP638" s="33"/>
    </row>
    <row r="639" spans="1:42" s="4" customFormat="1" ht="13.8" hidden="1">
      <c r="A639" s="5"/>
      <c r="B639" s="6"/>
      <c r="G639" s="33"/>
      <c r="H639" s="5"/>
      <c r="K639" s="239"/>
      <c r="L639" s="239"/>
      <c r="M639" s="239"/>
      <c r="N639" s="24"/>
      <c r="O639" s="24"/>
      <c r="P639" s="24"/>
      <c r="R639" s="243"/>
      <c r="S639" s="243"/>
      <c r="T639" s="239"/>
      <c r="U639" s="239"/>
      <c r="V639" s="33"/>
      <c r="W639" s="33"/>
      <c r="X639" s="33"/>
      <c r="Y639" s="33"/>
      <c r="Z639" s="33"/>
      <c r="AA639" s="33"/>
      <c r="AB639" s="33"/>
      <c r="AC639" s="244" t="str">
        <f t="shared" si="139"/>
        <v/>
      </c>
      <c r="AD639" s="244" t="str">
        <f t="shared" si="140"/>
        <v/>
      </c>
      <c r="AE639" s="138" t="str">
        <f t="shared" si="141"/>
        <v/>
      </c>
      <c r="AF639" s="33" t="str">
        <f t="shared" si="142"/>
        <v/>
      </c>
      <c r="AG639" s="33" t="str">
        <f t="shared" si="143"/>
        <v/>
      </c>
      <c r="AH639" s="33" t="str">
        <f t="shared" si="144"/>
        <v/>
      </c>
      <c r="AI639" s="140" t="str">
        <f t="shared" si="145"/>
        <v/>
      </c>
      <c r="AJ639" s="33"/>
      <c r="AK639" s="33"/>
      <c r="AL639" s="33"/>
      <c r="AM639" s="33"/>
      <c r="AN639" s="33"/>
      <c r="AO639" s="33"/>
      <c r="AP639" s="33"/>
    </row>
    <row r="640" spans="1:42" s="4" customFormat="1" ht="13.8" hidden="1">
      <c r="A640" s="5"/>
      <c r="B640" s="6"/>
      <c r="G640" s="33"/>
      <c r="H640" s="5"/>
      <c r="K640" s="239"/>
      <c r="L640" s="239"/>
      <c r="M640" s="239"/>
      <c r="N640" s="24"/>
      <c r="O640" s="24"/>
      <c r="P640" s="24"/>
      <c r="R640" s="243"/>
      <c r="S640" s="243"/>
      <c r="T640" s="239"/>
      <c r="U640" s="239"/>
      <c r="V640" s="33"/>
      <c r="W640" s="33"/>
      <c r="X640" s="33"/>
      <c r="Y640" s="33"/>
      <c r="Z640" s="33"/>
      <c r="AA640" s="33"/>
      <c r="AB640" s="33"/>
      <c r="AC640" s="244" t="str">
        <f t="shared" si="139"/>
        <v/>
      </c>
      <c r="AD640" s="244" t="str">
        <f t="shared" si="140"/>
        <v/>
      </c>
      <c r="AE640" s="138" t="str">
        <f t="shared" si="141"/>
        <v/>
      </c>
      <c r="AF640" s="33" t="str">
        <f t="shared" si="142"/>
        <v/>
      </c>
      <c r="AG640" s="33" t="str">
        <f t="shared" si="143"/>
        <v/>
      </c>
      <c r="AH640" s="33" t="str">
        <f t="shared" si="144"/>
        <v/>
      </c>
      <c r="AI640" s="140" t="str">
        <f t="shared" si="145"/>
        <v/>
      </c>
      <c r="AJ640" s="33"/>
      <c r="AK640" s="33"/>
      <c r="AL640" s="33"/>
      <c r="AM640" s="33"/>
      <c r="AN640" s="33"/>
      <c r="AO640" s="33"/>
      <c r="AP640" s="33"/>
    </row>
    <row r="641" spans="1:42" s="4" customFormat="1" ht="13.8" hidden="1">
      <c r="A641" s="5"/>
      <c r="B641" s="6"/>
      <c r="G641" s="33"/>
      <c r="H641" s="5"/>
      <c r="K641" s="239"/>
      <c r="L641" s="239"/>
      <c r="M641" s="239"/>
      <c r="N641" s="24"/>
      <c r="O641" s="24"/>
      <c r="P641" s="24"/>
      <c r="R641" s="243"/>
      <c r="S641" s="243"/>
      <c r="T641" s="239"/>
      <c r="U641" s="239"/>
      <c r="V641" s="33"/>
      <c r="W641" s="33"/>
      <c r="X641" s="33"/>
      <c r="Y641" s="33"/>
      <c r="Z641" s="33"/>
      <c r="AA641" s="33"/>
      <c r="AB641" s="33"/>
      <c r="AC641" s="244" t="str">
        <f t="shared" si="139"/>
        <v/>
      </c>
      <c r="AD641" s="244" t="str">
        <f t="shared" si="140"/>
        <v/>
      </c>
      <c r="AE641" s="138" t="str">
        <f t="shared" si="141"/>
        <v/>
      </c>
      <c r="AF641" s="33" t="str">
        <f t="shared" si="142"/>
        <v/>
      </c>
      <c r="AG641" s="33" t="str">
        <f t="shared" si="143"/>
        <v/>
      </c>
      <c r="AH641" s="33" t="str">
        <f t="shared" si="144"/>
        <v/>
      </c>
      <c r="AI641" s="140" t="str">
        <f t="shared" si="145"/>
        <v/>
      </c>
      <c r="AJ641" s="33"/>
      <c r="AK641" s="33"/>
      <c r="AL641" s="33"/>
      <c r="AM641" s="33"/>
      <c r="AN641" s="33"/>
      <c r="AO641" s="33"/>
      <c r="AP641" s="33"/>
    </row>
    <row r="642" spans="1:42" s="4" customFormat="1" ht="13.8" hidden="1">
      <c r="A642" s="5"/>
      <c r="B642" s="6"/>
      <c r="G642" s="33"/>
      <c r="H642" s="5"/>
      <c r="K642" s="239"/>
      <c r="L642" s="239"/>
      <c r="M642" s="239"/>
      <c r="N642" s="24"/>
      <c r="O642" s="24"/>
      <c r="P642" s="24"/>
      <c r="R642" s="243"/>
      <c r="S642" s="243"/>
      <c r="T642" s="239"/>
      <c r="U642" s="239"/>
      <c r="V642" s="33"/>
      <c r="W642" s="33"/>
      <c r="X642" s="33"/>
      <c r="Y642" s="33"/>
      <c r="Z642" s="33"/>
      <c r="AA642" s="33"/>
      <c r="AB642" s="33"/>
      <c r="AC642" s="244" t="str">
        <f t="shared" si="139"/>
        <v/>
      </c>
      <c r="AD642" s="244" t="str">
        <f t="shared" si="140"/>
        <v/>
      </c>
      <c r="AE642" s="138" t="str">
        <f t="shared" si="141"/>
        <v/>
      </c>
      <c r="AF642" s="33" t="str">
        <f t="shared" si="142"/>
        <v/>
      </c>
      <c r="AG642" s="33" t="str">
        <f t="shared" si="143"/>
        <v/>
      </c>
      <c r="AH642" s="33" t="str">
        <f t="shared" si="144"/>
        <v/>
      </c>
      <c r="AI642" s="140" t="str">
        <f t="shared" si="145"/>
        <v/>
      </c>
      <c r="AJ642" s="33"/>
      <c r="AK642" s="33"/>
      <c r="AL642" s="33"/>
      <c r="AM642" s="33"/>
      <c r="AN642" s="33"/>
      <c r="AO642" s="33"/>
      <c r="AP642" s="33"/>
    </row>
    <row r="643" spans="1:42" s="4" customFormat="1" ht="13.8" hidden="1">
      <c r="A643" s="5"/>
      <c r="B643" s="6"/>
      <c r="G643" s="33"/>
      <c r="H643" s="5"/>
      <c r="K643" s="239"/>
      <c r="L643" s="239"/>
      <c r="M643" s="239"/>
      <c r="N643" s="24"/>
      <c r="O643" s="24"/>
      <c r="P643" s="24"/>
      <c r="R643" s="243"/>
      <c r="S643" s="243"/>
      <c r="T643" s="239"/>
      <c r="U643" s="239"/>
      <c r="V643" s="33"/>
      <c r="W643" s="33"/>
      <c r="X643" s="33"/>
      <c r="Y643" s="33"/>
      <c r="Z643" s="33"/>
      <c r="AA643" s="33"/>
      <c r="AB643" s="33"/>
      <c r="AC643" s="244" t="str">
        <f t="shared" si="139"/>
        <v/>
      </c>
      <c r="AD643" s="244" t="str">
        <f t="shared" si="140"/>
        <v/>
      </c>
      <c r="AE643" s="138" t="str">
        <f t="shared" si="141"/>
        <v/>
      </c>
      <c r="AF643" s="33" t="str">
        <f t="shared" si="142"/>
        <v/>
      </c>
      <c r="AG643" s="33" t="str">
        <f t="shared" si="143"/>
        <v/>
      </c>
      <c r="AH643" s="33" t="str">
        <f t="shared" si="144"/>
        <v/>
      </c>
      <c r="AI643" s="140" t="str">
        <f t="shared" si="145"/>
        <v/>
      </c>
      <c r="AJ643" s="33"/>
      <c r="AK643" s="33"/>
      <c r="AL643" s="33"/>
      <c r="AM643" s="33"/>
      <c r="AN643" s="33"/>
      <c r="AO643" s="33"/>
      <c r="AP643" s="33"/>
    </row>
    <row r="644" spans="1:42" s="4" customFormat="1" ht="13.8" hidden="1">
      <c r="A644" s="5"/>
      <c r="B644" s="6"/>
      <c r="G644" s="33"/>
      <c r="H644" s="5"/>
      <c r="K644" s="239"/>
      <c r="L644" s="239"/>
      <c r="M644" s="239"/>
      <c r="N644" s="24"/>
      <c r="O644" s="24"/>
      <c r="P644" s="24"/>
      <c r="R644" s="243"/>
      <c r="S644" s="243"/>
      <c r="T644" s="239"/>
      <c r="U644" s="239"/>
      <c r="V644" s="33"/>
      <c r="W644" s="33"/>
      <c r="X644" s="33"/>
      <c r="Y644" s="33"/>
      <c r="Z644" s="33"/>
      <c r="AA644" s="33"/>
      <c r="AB644" s="33"/>
      <c r="AC644" s="244" t="str">
        <f t="shared" si="139"/>
        <v/>
      </c>
      <c r="AD644" s="244" t="str">
        <f t="shared" si="140"/>
        <v/>
      </c>
      <c r="AE644" s="138" t="str">
        <f t="shared" si="141"/>
        <v/>
      </c>
      <c r="AF644" s="33" t="str">
        <f t="shared" si="142"/>
        <v/>
      </c>
      <c r="AG644" s="33" t="str">
        <f t="shared" si="143"/>
        <v/>
      </c>
      <c r="AH644" s="33" t="str">
        <f t="shared" si="144"/>
        <v/>
      </c>
      <c r="AI644" s="140" t="str">
        <f t="shared" si="145"/>
        <v/>
      </c>
      <c r="AJ644" s="33"/>
      <c r="AK644" s="33"/>
      <c r="AL644" s="33"/>
      <c r="AM644" s="33"/>
      <c r="AN644" s="33"/>
      <c r="AO644" s="33"/>
      <c r="AP644" s="33"/>
    </row>
    <row r="645" spans="1:42" s="4" customFormat="1" ht="13.8" hidden="1">
      <c r="A645" s="5"/>
      <c r="B645" s="6"/>
      <c r="G645" s="33"/>
      <c r="H645" s="5"/>
      <c r="K645" s="239"/>
      <c r="L645" s="239"/>
      <c r="M645" s="239"/>
      <c r="N645" s="24"/>
      <c r="O645" s="24"/>
      <c r="P645" s="24"/>
      <c r="R645" s="243"/>
      <c r="S645" s="243"/>
      <c r="T645" s="239"/>
      <c r="U645" s="239"/>
      <c r="V645" s="33"/>
      <c r="W645" s="33"/>
      <c r="X645" s="33"/>
      <c r="Y645" s="33"/>
      <c r="Z645" s="33"/>
      <c r="AA645" s="33"/>
      <c r="AB645" s="33"/>
      <c r="AC645" s="244" t="str">
        <f t="shared" si="139"/>
        <v/>
      </c>
      <c r="AD645" s="244" t="str">
        <f t="shared" si="140"/>
        <v/>
      </c>
      <c r="AE645" s="138" t="str">
        <f t="shared" si="141"/>
        <v/>
      </c>
      <c r="AF645" s="33" t="str">
        <f t="shared" si="142"/>
        <v/>
      </c>
      <c r="AG645" s="33" t="str">
        <f t="shared" si="143"/>
        <v/>
      </c>
      <c r="AH645" s="33" t="str">
        <f t="shared" si="144"/>
        <v/>
      </c>
      <c r="AI645" s="140" t="str">
        <f t="shared" si="145"/>
        <v/>
      </c>
      <c r="AJ645" s="33"/>
      <c r="AK645" s="33"/>
      <c r="AL645" s="33"/>
      <c r="AM645" s="33"/>
      <c r="AN645" s="33"/>
      <c r="AO645" s="33"/>
      <c r="AP645" s="33"/>
    </row>
    <row r="646" spans="1:42" s="4" customFormat="1" ht="13.8" hidden="1">
      <c r="A646" s="5"/>
      <c r="B646" s="6"/>
      <c r="G646" s="33"/>
      <c r="H646" s="5"/>
      <c r="K646" s="239"/>
      <c r="L646" s="239"/>
      <c r="M646" s="239"/>
      <c r="N646" s="24"/>
      <c r="O646" s="24"/>
      <c r="P646" s="24"/>
      <c r="R646" s="243"/>
      <c r="S646" s="243"/>
      <c r="T646" s="239"/>
      <c r="U646" s="239"/>
      <c r="V646" s="33"/>
      <c r="W646" s="33"/>
      <c r="X646" s="33"/>
      <c r="Y646" s="33"/>
      <c r="Z646" s="33"/>
      <c r="AA646" s="33"/>
      <c r="AB646" s="33"/>
      <c r="AC646" s="244" t="str">
        <f t="shared" si="139"/>
        <v/>
      </c>
      <c r="AD646" s="244" t="str">
        <f t="shared" si="140"/>
        <v/>
      </c>
      <c r="AE646" s="138" t="str">
        <f t="shared" si="141"/>
        <v/>
      </c>
      <c r="AF646" s="33" t="str">
        <f t="shared" si="142"/>
        <v/>
      </c>
      <c r="AG646" s="33" t="str">
        <f t="shared" si="143"/>
        <v/>
      </c>
      <c r="AH646" s="33" t="str">
        <f t="shared" si="144"/>
        <v/>
      </c>
      <c r="AI646" s="140" t="str">
        <f t="shared" si="145"/>
        <v/>
      </c>
      <c r="AJ646" s="33"/>
      <c r="AK646" s="33"/>
      <c r="AL646" s="33"/>
      <c r="AM646" s="33"/>
      <c r="AN646" s="33"/>
      <c r="AO646" s="33"/>
      <c r="AP646" s="33"/>
    </row>
    <row r="647" spans="1:42" s="4" customFormat="1" ht="13.8" hidden="1">
      <c r="A647" s="5"/>
      <c r="B647" s="6"/>
      <c r="G647" s="33"/>
      <c r="H647" s="5"/>
      <c r="K647" s="239"/>
      <c r="L647" s="239"/>
      <c r="M647" s="239"/>
      <c r="N647" s="24"/>
      <c r="O647" s="24"/>
      <c r="P647" s="24"/>
      <c r="R647" s="243"/>
      <c r="S647" s="243"/>
      <c r="T647" s="239"/>
      <c r="U647" s="239"/>
      <c r="V647" s="33"/>
      <c r="W647" s="33"/>
      <c r="X647" s="33"/>
      <c r="Y647" s="33"/>
      <c r="Z647" s="33"/>
      <c r="AA647" s="33"/>
      <c r="AB647" s="33"/>
      <c r="AC647" s="244" t="str">
        <f t="shared" si="139"/>
        <v/>
      </c>
      <c r="AD647" s="244" t="str">
        <f t="shared" si="140"/>
        <v/>
      </c>
      <c r="AE647" s="138" t="str">
        <f t="shared" si="141"/>
        <v/>
      </c>
      <c r="AF647" s="33" t="str">
        <f t="shared" si="142"/>
        <v/>
      </c>
      <c r="AG647" s="33" t="str">
        <f t="shared" si="143"/>
        <v/>
      </c>
      <c r="AH647" s="33" t="str">
        <f t="shared" si="144"/>
        <v/>
      </c>
      <c r="AI647" s="140" t="str">
        <f t="shared" si="145"/>
        <v/>
      </c>
      <c r="AJ647" s="33"/>
      <c r="AK647" s="33"/>
      <c r="AL647" s="33"/>
      <c r="AM647" s="33"/>
      <c r="AN647" s="33"/>
      <c r="AO647" s="33"/>
      <c r="AP647" s="33"/>
    </row>
    <row r="648" spans="1:42" s="4" customFormat="1" ht="13.8" hidden="1">
      <c r="A648" s="5"/>
      <c r="B648" s="6"/>
      <c r="G648" s="33"/>
      <c r="H648" s="5"/>
      <c r="K648" s="239"/>
      <c r="L648" s="239"/>
      <c r="M648" s="239"/>
      <c r="N648" s="24"/>
      <c r="O648" s="24"/>
      <c r="P648" s="24"/>
      <c r="R648" s="243"/>
      <c r="S648" s="243"/>
      <c r="T648" s="239"/>
      <c r="U648" s="239"/>
      <c r="V648" s="33"/>
      <c r="W648" s="33"/>
      <c r="X648" s="33"/>
      <c r="Y648" s="33"/>
      <c r="Z648" s="33"/>
      <c r="AA648" s="33"/>
      <c r="AB648" s="33"/>
      <c r="AC648" s="244" t="str">
        <f t="shared" si="139"/>
        <v/>
      </c>
      <c r="AD648" s="244" t="str">
        <f t="shared" si="140"/>
        <v/>
      </c>
      <c r="AE648" s="138" t="str">
        <f t="shared" si="141"/>
        <v/>
      </c>
      <c r="AF648" s="33" t="str">
        <f t="shared" si="142"/>
        <v/>
      </c>
      <c r="AG648" s="33" t="str">
        <f t="shared" si="143"/>
        <v/>
      </c>
      <c r="AH648" s="33" t="str">
        <f t="shared" si="144"/>
        <v/>
      </c>
      <c r="AI648" s="140" t="str">
        <f t="shared" si="145"/>
        <v/>
      </c>
      <c r="AJ648" s="33"/>
      <c r="AK648" s="33"/>
      <c r="AL648" s="33"/>
      <c r="AM648" s="33"/>
      <c r="AN648" s="33"/>
      <c r="AO648" s="33"/>
      <c r="AP648" s="33"/>
    </row>
    <row r="649" spans="1:42" s="4" customFormat="1" ht="13.8" hidden="1">
      <c r="A649" s="5"/>
      <c r="B649" s="6"/>
      <c r="G649" s="33"/>
      <c r="H649" s="5"/>
      <c r="K649" s="239"/>
      <c r="L649" s="239"/>
      <c r="M649" s="239"/>
      <c r="N649" s="24"/>
      <c r="O649" s="24"/>
      <c r="P649" s="24"/>
      <c r="R649" s="243"/>
      <c r="S649" s="243"/>
      <c r="T649" s="239"/>
      <c r="U649" s="239"/>
      <c r="V649" s="33"/>
      <c r="W649" s="33"/>
      <c r="X649" s="33"/>
      <c r="Y649" s="33"/>
      <c r="Z649" s="33"/>
      <c r="AA649" s="33"/>
      <c r="AB649" s="33"/>
      <c r="AC649" s="244" t="str">
        <f t="shared" si="139"/>
        <v/>
      </c>
      <c r="AD649" s="244" t="str">
        <f t="shared" si="140"/>
        <v/>
      </c>
      <c r="AE649" s="138" t="str">
        <f t="shared" si="141"/>
        <v/>
      </c>
      <c r="AF649" s="33" t="str">
        <f t="shared" si="142"/>
        <v/>
      </c>
      <c r="AG649" s="33" t="str">
        <f t="shared" si="143"/>
        <v/>
      </c>
      <c r="AH649" s="33" t="str">
        <f t="shared" si="144"/>
        <v/>
      </c>
      <c r="AI649" s="140" t="str">
        <f t="shared" si="145"/>
        <v/>
      </c>
      <c r="AJ649" s="33"/>
      <c r="AK649" s="33"/>
      <c r="AL649" s="33"/>
      <c r="AM649" s="33"/>
      <c r="AN649" s="33"/>
      <c r="AO649" s="33"/>
      <c r="AP649" s="33"/>
    </row>
    <row r="650" spans="1:42" s="4" customFormat="1" ht="13.8" hidden="1">
      <c r="A650" s="5"/>
      <c r="B650" s="6"/>
      <c r="G650" s="33"/>
      <c r="H650" s="5"/>
      <c r="K650" s="239"/>
      <c r="L650" s="239"/>
      <c r="M650" s="239"/>
      <c r="N650" s="24"/>
      <c r="O650" s="24"/>
      <c r="P650" s="24"/>
      <c r="R650" s="243"/>
      <c r="S650" s="243"/>
      <c r="T650" s="239"/>
      <c r="U650" s="239"/>
      <c r="V650" s="33"/>
      <c r="W650" s="33"/>
      <c r="X650" s="33"/>
      <c r="Y650" s="33"/>
      <c r="Z650" s="33"/>
      <c r="AA650" s="33"/>
      <c r="AB650" s="33"/>
      <c r="AC650" s="244" t="str">
        <f t="shared" ref="AC650:AC708" si="146">IF(K650="","", K650)</f>
        <v/>
      </c>
      <c r="AD650" s="244" t="str">
        <f t="shared" ref="AD650:AD708" si="147">IF(L650="","", L650)</f>
        <v/>
      </c>
      <c r="AE650" s="138" t="str">
        <f t="shared" ref="AE650:AE708" si="148">IF(M650="","", M650)</f>
        <v/>
      </c>
      <c r="AF650" s="33" t="str">
        <f t="shared" si="142"/>
        <v/>
      </c>
      <c r="AG650" s="33" t="str">
        <f t="shared" si="143"/>
        <v/>
      </c>
      <c r="AH650" s="33" t="str">
        <f t="shared" si="144"/>
        <v/>
      </c>
      <c r="AI650" s="140" t="str">
        <f t="shared" si="145"/>
        <v/>
      </c>
      <c r="AJ650" s="33"/>
      <c r="AK650" s="33"/>
      <c r="AL650" s="33"/>
      <c r="AM650" s="33"/>
      <c r="AN650" s="33"/>
      <c r="AO650" s="33"/>
      <c r="AP650" s="33"/>
    </row>
    <row r="651" spans="1:42" s="4" customFormat="1" ht="13.8" hidden="1">
      <c r="A651" s="5"/>
      <c r="B651" s="6"/>
      <c r="G651" s="33"/>
      <c r="H651" s="5"/>
      <c r="K651" s="239"/>
      <c r="L651" s="239"/>
      <c r="M651" s="239"/>
      <c r="N651" s="24"/>
      <c r="O651" s="24"/>
      <c r="P651" s="24"/>
      <c r="R651" s="243"/>
      <c r="S651" s="243"/>
      <c r="T651" s="239"/>
      <c r="U651" s="239"/>
      <c r="V651" s="33"/>
      <c r="W651" s="33"/>
      <c r="X651" s="33"/>
      <c r="Y651" s="33"/>
      <c r="Z651" s="33"/>
      <c r="AA651" s="33"/>
      <c r="AB651" s="33"/>
      <c r="AC651" s="244" t="str">
        <f t="shared" si="146"/>
        <v/>
      </c>
      <c r="AD651" s="244" t="str">
        <f t="shared" si="147"/>
        <v/>
      </c>
      <c r="AE651" s="138" t="str">
        <f t="shared" si="148"/>
        <v/>
      </c>
      <c r="AF651" s="33" t="str">
        <f t="shared" ref="AF651:AF709" si="149">IF(S651="","", S651)</f>
        <v/>
      </c>
      <c r="AG651" s="33" t="str">
        <f t="shared" ref="AG651:AG682" si="150">IF(T651="","", T651)</f>
        <v/>
      </c>
      <c r="AH651" s="33" t="str">
        <f t="shared" ref="AH651:AH701" si="151" xml:space="preserve"> IF(P651="","",P651)</f>
        <v/>
      </c>
      <c r="AI651" s="140" t="str">
        <f t="shared" ref="AI651:AI714" si="152">IF(R651="","", R651)</f>
        <v/>
      </c>
      <c r="AJ651" s="33"/>
      <c r="AK651" s="33"/>
      <c r="AL651" s="33"/>
      <c r="AM651" s="33"/>
      <c r="AN651" s="33"/>
      <c r="AO651" s="33"/>
      <c r="AP651" s="33"/>
    </row>
    <row r="652" spans="1:42" s="4" customFormat="1" ht="13.8" hidden="1">
      <c r="A652" s="5"/>
      <c r="B652" s="6"/>
      <c r="G652" s="33"/>
      <c r="H652" s="5"/>
      <c r="K652" s="239"/>
      <c r="L652" s="239"/>
      <c r="M652" s="239"/>
      <c r="N652" s="24"/>
      <c r="O652" s="24"/>
      <c r="P652" s="24"/>
      <c r="R652" s="243"/>
      <c r="S652" s="243"/>
      <c r="T652" s="239"/>
      <c r="U652" s="239"/>
      <c r="V652" s="33"/>
      <c r="W652" s="33"/>
      <c r="X652" s="33"/>
      <c r="Y652" s="33"/>
      <c r="Z652" s="33"/>
      <c r="AA652" s="33"/>
      <c r="AB652" s="33"/>
      <c r="AC652" s="244" t="str">
        <f t="shared" si="146"/>
        <v/>
      </c>
      <c r="AD652" s="244" t="str">
        <f t="shared" si="147"/>
        <v/>
      </c>
      <c r="AE652" s="138" t="str">
        <f t="shared" si="148"/>
        <v/>
      </c>
      <c r="AF652" s="33" t="str">
        <f t="shared" si="149"/>
        <v/>
      </c>
      <c r="AG652" s="33" t="str">
        <f t="shared" si="150"/>
        <v/>
      </c>
      <c r="AH652" s="33" t="str">
        <f t="shared" si="151"/>
        <v/>
      </c>
      <c r="AI652" s="140" t="str">
        <f t="shared" si="152"/>
        <v/>
      </c>
      <c r="AJ652" s="33"/>
      <c r="AK652" s="33"/>
      <c r="AL652" s="33"/>
      <c r="AM652" s="33"/>
      <c r="AN652" s="33"/>
      <c r="AO652" s="33"/>
      <c r="AP652" s="33"/>
    </row>
    <row r="653" spans="1:42" s="4" customFormat="1" ht="13.8" hidden="1">
      <c r="A653" s="5"/>
      <c r="B653" s="6"/>
      <c r="G653" s="33"/>
      <c r="H653" s="5"/>
      <c r="K653" s="239"/>
      <c r="L653" s="239"/>
      <c r="M653" s="239"/>
      <c r="N653" s="24"/>
      <c r="O653" s="24"/>
      <c r="P653" s="24"/>
      <c r="R653" s="243"/>
      <c r="S653" s="243"/>
      <c r="T653" s="239"/>
      <c r="U653" s="239"/>
      <c r="V653" s="33"/>
      <c r="W653" s="33"/>
      <c r="X653" s="33"/>
      <c r="Y653" s="33"/>
      <c r="Z653" s="33"/>
      <c r="AA653" s="33"/>
      <c r="AB653" s="33"/>
      <c r="AC653" s="244" t="str">
        <f t="shared" si="146"/>
        <v/>
      </c>
      <c r="AD653" s="244" t="str">
        <f t="shared" si="147"/>
        <v/>
      </c>
      <c r="AE653" s="138" t="str">
        <f t="shared" si="148"/>
        <v/>
      </c>
      <c r="AF653" s="33" t="str">
        <f t="shared" si="149"/>
        <v/>
      </c>
      <c r="AG653" s="33" t="str">
        <f t="shared" si="150"/>
        <v/>
      </c>
      <c r="AH653" s="33" t="str">
        <f t="shared" si="151"/>
        <v/>
      </c>
      <c r="AI653" s="140" t="str">
        <f t="shared" si="152"/>
        <v/>
      </c>
      <c r="AJ653" s="33"/>
      <c r="AK653" s="33"/>
      <c r="AL653" s="33"/>
      <c r="AM653" s="33"/>
      <c r="AN653" s="33"/>
      <c r="AO653" s="33"/>
      <c r="AP653" s="33"/>
    </row>
    <row r="654" spans="1:42" s="4" customFormat="1" ht="13.8" hidden="1">
      <c r="A654" s="5"/>
      <c r="B654" s="6"/>
      <c r="G654" s="33"/>
      <c r="H654" s="5"/>
      <c r="K654" s="239"/>
      <c r="L654" s="239"/>
      <c r="M654" s="239"/>
      <c r="N654" s="24"/>
      <c r="O654" s="24"/>
      <c r="P654" s="24"/>
      <c r="R654" s="243"/>
      <c r="S654" s="243"/>
      <c r="T654" s="239"/>
      <c r="U654" s="239"/>
      <c r="V654" s="33"/>
      <c r="W654" s="33"/>
      <c r="X654" s="33"/>
      <c r="Y654" s="33"/>
      <c r="Z654" s="33"/>
      <c r="AA654" s="33"/>
      <c r="AB654" s="33"/>
      <c r="AC654" s="244" t="str">
        <f t="shared" si="146"/>
        <v/>
      </c>
      <c r="AD654" s="244" t="str">
        <f t="shared" si="147"/>
        <v/>
      </c>
      <c r="AE654" s="138" t="str">
        <f t="shared" si="148"/>
        <v/>
      </c>
      <c r="AF654" s="33" t="str">
        <f t="shared" si="149"/>
        <v/>
      </c>
      <c r="AG654" s="33" t="str">
        <f t="shared" si="150"/>
        <v/>
      </c>
      <c r="AH654" s="33" t="str">
        <f t="shared" si="151"/>
        <v/>
      </c>
      <c r="AI654" s="140" t="str">
        <f t="shared" si="152"/>
        <v/>
      </c>
      <c r="AJ654" s="33"/>
      <c r="AK654" s="33"/>
      <c r="AL654" s="33"/>
      <c r="AM654" s="33"/>
      <c r="AN654" s="33"/>
      <c r="AO654" s="33"/>
      <c r="AP654" s="33"/>
    </row>
    <row r="655" spans="1:42" s="4" customFormat="1" ht="13.8" hidden="1">
      <c r="A655" s="5"/>
      <c r="B655" s="6"/>
      <c r="G655" s="33"/>
      <c r="H655" s="5"/>
      <c r="K655" s="239"/>
      <c r="L655" s="239"/>
      <c r="M655" s="239"/>
      <c r="N655" s="24"/>
      <c r="O655" s="24"/>
      <c r="P655" s="24"/>
      <c r="R655" s="243"/>
      <c r="S655" s="243"/>
      <c r="T655" s="239"/>
      <c r="U655" s="239"/>
      <c r="V655" s="33"/>
      <c r="W655" s="33"/>
      <c r="X655" s="33"/>
      <c r="Y655" s="33"/>
      <c r="Z655" s="33"/>
      <c r="AA655" s="33"/>
      <c r="AB655" s="33"/>
      <c r="AC655" s="244" t="str">
        <f t="shared" si="146"/>
        <v/>
      </c>
      <c r="AD655" s="244" t="str">
        <f t="shared" si="147"/>
        <v/>
      </c>
      <c r="AE655" s="138" t="str">
        <f t="shared" si="148"/>
        <v/>
      </c>
      <c r="AF655" s="33" t="str">
        <f t="shared" si="149"/>
        <v/>
      </c>
      <c r="AG655" s="33" t="str">
        <f t="shared" si="150"/>
        <v/>
      </c>
      <c r="AH655" s="33" t="str">
        <f t="shared" si="151"/>
        <v/>
      </c>
      <c r="AI655" s="140" t="str">
        <f t="shared" si="152"/>
        <v/>
      </c>
      <c r="AJ655" s="33"/>
      <c r="AK655" s="33"/>
      <c r="AL655" s="33"/>
      <c r="AM655" s="33"/>
      <c r="AN655" s="33"/>
      <c r="AO655" s="33"/>
      <c r="AP655" s="33"/>
    </row>
    <row r="656" spans="1:42" s="4" customFormat="1" ht="13.8" hidden="1">
      <c r="A656" s="5"/>
      <c r="B656" s="6"/>
      <c r="G656" s="33"/>
      <c r="H656" s="5"/>
      <c r="K656" s="239"/>
      <c r="L656" s="239"/>
      <c r="M656" s="239"/>
      <c r="N656" s="24"/>
      <c r="O656" s="24"/>
      <c r="P656" s="24"/>
      <c r="R656" s="243"/>
      <c r="S656" s="243"/>
      <c r="T656" s="239"/>
      <c r="U656" s="239"/>
      <c r="V656" s="33"/>
      <c r="W656" s="33"/>
      <c r="X656" s="33"/>
      <c r="Y656" s="33"/>
      <c r="Z656" s="33"/>
      <c r="AA656" s="33"/>
      <c r="AB656" s="33"/>
      <c r="AC656" s="244" t="str">
        <f t="shared" si="146"/>
        <v/>
      </c>
      <c r="AD656" s="244" t="str">
        <f t="shared" si="147"/>
        <v/>
      </c>
      <c r="AE656" s="138" t="str">
        <f t="shared" si="148"/>
        <v/>
      </c>
      <c r="AF656" s="33" t="str">
        <f t="shared" si="149"/>
        <v/>
      </c>
      <c r="AG656" s="33" t="str">
        <f t="shared" si="150"/>
        <v/>
      </c>
      <c r="AH656" s="33" t="str">
        <f t="shared" si="151"/>
        <v/>
      </c>
      <c r="AI656" s="140" t="str">
        <f t="shared" si="152"/>
        <v/>
      </c>
      <c r="AJ656" s="33"/>
      <c r="AK656" s="33"/>
      <c r="AL656" s="33"/>
      <c r="AM656" s="33"/>
      <c r="AN656" s="33"/>
      <c r="AO656" s="33"/>
      <c r="AP656" s="33"/>
    </row>
    <row r="657" spans="1:42" s="4" customFormat="1" ht="13.8" hidden="1">
      <c r="A657" s="5"/>
      <c r="B657" s="6"/>
      <c r="G657" s="33"/>
      <c r="H657" s="5"/>
      <c r="K657" s="239"/>
      <c r="L657" s="239"/>
      <c r="M657" s="239"/>
      <c r="N657" s="24"/>
      <c r="O657" s="24"/>
      <c r="P657" s="24"/>
      <c r="R657" s="243"/>
      <c r="S657" s="243"/>
      <c r="T657" s="239"/>
      <c r="U657" s="239"/>
      <c r="V657" s="33"/>
      <c r="W657" s="33"/>
      <c r="X657" s="33"/>
      <c r="Y657" s="33"/>
      <c r="Z657" s="33"/>
      <c r="AA657" s="33"/>
      <c r="AB657" s="33"/>
      <c r="AC657" s="244" t="str">
        <f t="shared" si="146"/>
        <v/>
      </c>
      <c r="AD657" s="244" t="str">
        <f t="shared" si="147"/>
        <v/>
      </c>
      <c r="AE657" s="138" t="str">
        <f t="shared" si="148"/>
        <v/>
      </c>
      <c r="AF657" s="33" t="str">
        <f t="shared" si="149"/>
        <v/>
      </c>
      <c r="AG657" s="33" t="str">
        <f t="shared" si="150"/>
        <v/>
      </c>
      <c r="AH657" s="33" t="str">
        <f t="shared" si="151"/>
        <v/>
      </c>
      <c r="AI657" s="140" t="str">
        <f t="shared" si="152"/>
        <v/>
      </c>
      <c r="AJ657" s="33"/>
      <c r="AK657" s="33"/>
      <c r="AL657" s="33"/>
      <c r="AM657" s="33"/>
      <c r="AN657" s="33"/>
      <c r="AO657" s="33"/>
      <c r="AP657" s="33"/>
    </row>
    <row r="658" spans="1:42" s="4" customFormat="1" ht="13.8" hidden="1">
      <c r="A658" s="5"/>
      <c r="B658" s="6"/>
      <c r="G658" s="33"/>
      <c r="H658" s="5"/>
      <c r="K658" s="239"/>
      <c r="L658" s="239"/>
      <c r="M658" s="239"/>
      <c r="N658" s="24"/>
      <c r="O658" s="24"/>
      <c r="P658" s="24"/>
      <c r="R658" s="243"/>
      <c r="S658" s="243"/>
      <c r="T658" s="239"/>
      <c r="U658" s="239"/>
      <c r="V658" s="33"/>
      <c r="W658" s="33"/>
      <c r="X658" s="33"/>
      <c r="Y658" s="33"/>
      <c r="Z658" s="33"/>
      <c r="AA658" s="33"/>
      <c r="AB658" s="33"/>
      <c r="AC658" s="244" t="str">
        <f t="shared" si="146"/>
        <v/>
      </c>
      <c r="AD658" s="244" t="str">
        <f t="shared" si="147"/>
        <v/>
      </c>
      <c r="AE658" s="138" t="str">
        <f t="shared" si="148"/>
        <v/>
      </c>
      <c r="AF658" s="33" t="str">
        <f t="shared" si="149"/>
        <v/>
      </c>
      <c r="AG658" s="33" t="str">
        <f t="shared" si="150"/>
        <v/>
      </c>
      <c r="AH658" s="33" t="str">
        <f t="shared" si="151"/>
        <v/>
      </c>
      <c r="AI658" s="140" t="str">
        <f t="shared" si="152"/>
        <v/>
      </c>
      <c r="AJ658" s="33"/>
      <c r="AK658" s="33"/>
      <c r="AL658" s="33"/>
      <c r="AM658" s="33"/>
      <c r="AN658" s="33"/>
      <c r="AO658" s="33"/>
      <c r="AP658" s="33"/>
    </row>
    <row r="659" spans="1:42" s="4" customFormat="1" ht="13.8" hidden="1">
      <c r="A659" s="5"/>
      <c r="B659" s="6"/>
      <c r="G659" s="33"/>
      <c r="H659" s="5"/>
      <c r="K659" s="239"/>
      <c r="L659" s="239"/>
      <c r="M659" s="239"/>
      <c r="N659" s="24"/>
      <c r="O659" s="24"/>
      <c r="P659" s="24"/>
      <c r="R659" s="243"/>
      <c r="S659" s="243"/>
      <c r="T659" s="239"/>
      <c r="U659" s="239"/>
      <c r="V659" s="33"/>
      <c r="W659" s="33"/>
      <c r="X659" s="33"/>
      <c r="Y659" s="33"/>
      <c r="Z659" s="33"/>
      <c r="AA659" s="33"/>
      <c r="AB659" s="33"/>
      <c r="AC659" s="244" t="str">
        <f t="shared" si="146"/>
        <v/>
      </c>
      <c r="AD659" s="244" t="str">
        <f t="shared" si="147"/>
        <v/>
      </c>
      <c r="AE659" s="138" t="str">
        <f t="shared" si="148"/>
        <v/>
      </c>
      <c r="AF659" s="33" t="str">
        <f t="shared" si="149"/>
        <v/>
      </c>
      <c r="AG659" s="33" t="str">
        <f t="shared" si="150"/>
        <v/>
      </c>
      <c r="AH659" s="33" t="str">
        <f t="shared" si="151"/>
        <v/>
      </c>
      <c r="AI659" s="140" t="str">
        <f t="shared" si="152"/>
        <v/>
      </c>
      <c r="AJ659" s="33"/>
      <c r="AK659" s="33"/>
      <c r="AL659" s="33"/>
      <c r="AM659" s="33"/>
      <c r="AN659" s="33"/>
      <c r="AO659" s="33"/>
      <c r="AP659" s="33"/>
    </row>
    <row r="660" spans="1:42" s="4" customFormat="1" ht="13.8" hidden="1">
      <c r="A660" s="5"/>
      <c r="B660" s="6"/>
      <c r="G660" s="33"/>
      <c r="H660" s="5"/>
      <c r="K660" s="239"/>
      <c r="L660" s="239"/>
      <c r="M660" s="239"/>
      <c r="N660" s="24"/>
      <c r="O660" s="24"/>
      <c r="P660" s="24"/>
      <c r="R660" s="243"/>
      <c r="S660" s="243"/>
      <c r="T660" s="239"/>
      <c r="U660" s="239"/>
      <c r="V660" s="33"/>
      <c r="W660" s="33"/>
      <c r="X660" s="33"/>
      <c r="Y660" s="33"/>
      <c r="Z660" s="33"/>
      <c r="AA660" s="33"/>
      <c r="AB660" s="33"/>
      <c r="AC660" s="244" t="str">
        <f t="shared" si="146"/>
        <v/>
      </c>
      <c r="AD660" s="244" t="str">
        <f t="shared" si="147"/>
        <v/>
      </c>
      <c r="AE660" s="138" t="str">
        <f t="shared" si="148"/>
        <v/>
      </c>
      <c r="AF660" s="33" t="str">
        <f t="shared" si="149"/>
        <v/>
      </c>
      <c r="AG660" s="33" t="str">
        <f t="shared" si="150"/>
        <v/>
      </c>
      <c r="AH660" s="33" t="str">
        <f t="shared" si="151"/>
        <v/>
      </c>
      <c r="AI660" s="140" t="str">
        <f t="shared" si="152"/>
        <v/>
      </c>
      <c r="AJ660" s="33"/>
      <c r="AK660" s="33"/>
      <c r="AL660" s="33"/>
      <c r="AM660" s="33"/>
      <c r="AN660" s="33"/>
      <c r="AO660" s="33"/>
      <c r="AP660" s="33"/>
    </row>
    <row r="661" spans="1:42" s="4" customFormat="1" ht="13.8" hidden="1">
      <c r="A661" s="5"/>
      <c r="B661" s="6"/>
      <c r="G661" s="33"/>
      <c r="H661" s="5"/>
      <c r="K661" s="239"/>
      <c r="L661" s="239"/>
      <c r="M661" s="239"/>
      <c r="N661" s="24"/>
      <c r="O661" s="24"/>
      <c r="P661" s="24"/>
      <c r="R661" s="243"/>
      <c r="S661" s="243"/>
      <c r="T661" s="239"/>
      <c r="U661" s="239"/>
      <c r="V661" s="33"/>
      <c r="W661" s="33"/>
      <c r="X661" s="33"/>
      <c r="Y661" s="33"/>
      <c r="Z661" s="33"/>
      <c r="AA661" s="33"/>
      <c r="AB661" s="33"/>
      <c r="AC661" s="244" t="str">
        <f t="shared" si="146"/>
        <v/>
      </c>
      <c r="AD661" s="244" t="str">
        <f t="shared" si="147"/>
        <v/>
      </c>
      <c r="AE661" s="138" t="str">
        <f t="shared" si="148"/>
        <v/>
      </c>
      <c r="AF661" s="33" t="str">
        <f t="shared" si="149"/>
        <v/>
      </c>
      <c r="AG661" s="33" t="str">
        <f t="shared" si="150"/>
        <v/>
      </c>
      <c r="AH661" s="33" t="str">
        <f t="shared" si="151"/>
        <v/>
      </c>
      <c r="AI661" s="140" t="str">
        <f t="shared" si="152"/>
        <v/>
      </c>
      <c r="AJ661" s="33"/>
      <c r="AK661" s="33"/>
      <c r="AL661" s="33"/>
      <c r="AM661" s="33"/>
      <c r="AN661" s="33"/>
      <c r="AO661" s="33"/>
      <c r="AP661" s="33"/>
    </row>
    <row r="662" spans="1:42" s="4" customFormat="1" ht="13.8" hidden="1">
      <c r="A662" s="5"/>
      <c r="B662" s="6"/>
      <c r="G662" s="33"/>
      <c r="H662" s="5"/>
      <c r="K662" s="239"/>
      <c r="L662" s="239"/>
      <c r="M662" s="239"/>
      <c r="N662" s="24"/>
      <c r="O662" s="24"/>
      <c r="P662" s="24"/>
      <c r="R662" s="243"/>
      <c r="S662" s="243"/>
      <c r="T662" s="239"/>
      <c r="U662" s="239"/>
      <c r="V662" s="33"/>
      <c r="W662" s="33"/>
      <c r="X662" s="33"/>
      <c r="Y662" s="33"/>
      <c r="Z662" s="33"/>
      <c r="AA662" s="33"/>
      <c r="AB662" s="33"/>
      <c r="AC662" s="244" t="str">
        <f t="shared" si="146"/>
        <v/>
      </c>
      <c r="AD662" s="244" t="str">
        <f t="shared" si="147"/>
        <v/>
      </c>
      <c r="AE662" s="138" t="str">
        <f t="shared" si="148"/>
        <v/>
      </c>
      <c r="AF662" s="33" t="str">
        <f t="shared" si="149"/>
        <v/>
      </c>
      <c r="AG662" s="33" t="str">
        <f t="shared" si="150"/>
        <v/>
      </c>
      <c r="AH662" s="33" t="str">
        <f t="shared" si="151"/>
        <v/>
      </c>
      <c r="AI662" s="140" t="str">
        <f t="shared" si="152"/>
        <v/>
      </c>
      <c r="AJ662" s="33"/>
      <c r="AK662" s="33"/>
      <c r="AL662" s="33"/>
      <c r="AM662" s="33"/>
      <c r="AN662" s="33"/>
      <c r="AO662" s="33"/>
      <c r="AP662" s="33"/>
    </row>
    <row r="663" spans="1:42" s="4" customFormat="1" ht="13.8" hidden="1">
      <c r="A663" s="5"/>
      <c r="B663" s="6"/>
      <c r="G663" s="33"/>
      <c r="H663" s="5"/>
      <c r="K663" s="239"/>
      <c r="L663" s="239"/>
      <c r="M663" s="239"/>
      <c r="N663" s="24"/>
      <c r="O663" s="24"/>
      <c r="P663" s="24"/>
      <c r="R663" s="243"/>
      <c r="S663" s="243"/>
      <c r="T663" s="239"/>
      <c r="U663" s="239"/>
      <c r="V663" s="33"/>
      <c r="W663" s="33"/>
      <c r="X663" s="33"/>
      <c r="Y663" s="33"/>
      <c r="Z663" s="33"/>
      <c r="AA663" s="33"/>
      <c r="AB663" s="33"/>
      <c r="AC663" s="244" t="str">
        <f t="shared" si="146"/>
        <v/>
      </c>
      <c r="AD663" s="244" t="str">
        <f t="shared" si="147"/>
        <v/>
      </c>
      <c r="AE663" s="138" t="str">
        <f t="shared" si="148"/>
        <v/>
      </c>
      <c r="AF663" s="33" t="str">
        <f t="shared" si="149"/>
        <v/>
      </c>
      <c r="AG663" s="33" t="str">
        <f t="shared" si="150"/>
        <v/>
      </c>
      <c r="AH663" s="33" t="str">
        <f t="shared" si="151"/>
        <v/>
      </c>
      <c r="AI663" s="140" t="str">
        <f t="shared" si="152"/>
        <v/>
      </c>
      <c r="AJ663" s="33"/>
      <c r="AK663" s="33"/>
      <c r="AL663" s="33"/>
      <c r="AM663" s="33"/>
      <c r="AN663" s="33"/>
      <c r="AO663" s="33"/>
      <c r="AP663" s="33"/>
    </row>
    <row r="664" spans="1:42" s="4" customFormat="1" ht="13.8" hidden="1">
      <c r="A664" s="5"/>
      <c r="B664" s="6"/>
      <c r="G664" s="33"/>
      <c r="H664" s="5"/>
      <c r="K664" s="239"/>
      <c r="L664" s="239"/>
      <c r="M664" s="239"/>
      <c r="N664" s="24"/>
      <c r="O664" s="24"/>
      <c r="P664" s="24"/>
      <c r="R664" s="243"/>
      <c r="S664" s="243"/>
      <c r="T664" s="239"/>
      <c r="U664" s="239"/>
      <c r="V664" s="33"/>
      <c r="W664" s="33"/>
      <c r="X664" s="33"/>
      <c r="Y664" s="33"/>
      <c r="Z664" s="33"/>
      <c r="AA664" s="33"/>
      <c r="AB664" s="33"/>
      <c r="AC664" s="244" t="str">
        <f t="shared" si="146"/>
        <v/>
      </c>
      <c r="AD664" s="244" t="str">
        <f t="shared" si="147"/>
        <v/>
      </c>
      <c r="AE664" s="138" t="str">
        <f t="shared" si="148"/>
        <v/>
      </c>
      <c r="AF664" s="33" t="str">
        <f t="shared" si="149"/>
        <v/>
      </c>
      <c r="AG664" s="33" t="str">
        <f t="shared" si="150"/>
        <v/>
      </c>
      <c r="AH664" s="33" t="str">
        <f t="shared" si="151"/>
        <v/>
      </c>
      <c r="AI664" s="140" t="str">
        <f t="shared" si="152"/>
        <v/>
      </c>
      <c r="AJ664" s="33"/>
      <c r="AK664" s="33"/>
      <c r="AL664" s="33"/>
      <c r="AM664" s="33"/>
      <c r="AN664" s="33"/>
      <c r="AO664" s="33"/>
      <c r="AP664" s="33"/>
    </row>
    <row r="665" spans="1:42" s="4" customFormat="1" ht="13.8" hidden="1">
      <c r="A665" s="5"/>
      <c r="B665" s="6"/>
      <c r="G665" s="33"/>
      <c r="H665" s="5"/>
      <c r="K665" s="239"/>
      <c r="L665" s="239"/>
      <c r="M665" s="239"/>
      <c r="N665" s="24"/>
      <c r="O665" s="24"/>
      <c r="P665" s="24"/>
      <c r="R665" s="243"/>
      <c r="S665" s="243"/>
      <c r="T665" s="239"/>
      <c r="U665" s="239"/>
      <c r="V665" s="33"/>
      <c r="W665" s="33"/>
      <c r="X665" s="33"/>
      <c r="Y665" s="33"/>
      <c r="Z665" s="33"/>
      <c r="AA665" s="33"/>
      <c r="AB665" s="33"/>
      <c r="AC665" s="244" t="str">
        <f t="shared" si="146"/>
        <v/>
      </c>
      <c r="AD665" s="244" t="str">
        <f t="shared" si="147"/>
        <v/>
      </c>
      <c r="AE665" s="138" t="str">
        <f t="shared" si="148"/>
        <v/>
      </c>
      <c r="AF665" s="33" t="str">
        <f t="shared" si="149"/>
        <v/>
      </c>
      <c r="AG665" s="33" t="str">
        <f t="shared" si="150"/>
        <v/>
      </c>
      <c r="AH665" s="33" t="str">
        <f t="shared" si="151"/>
        <v/>
      </c>
      <c r="AI665" s="140" t="str">
        <f t="shared" si="152"/>
        <v/>
      </c>
      <c r="AJ665" s="33"/>
      <c r="AK665" s="33"/>
      <c r="AL665" s="33"/>
      <c r="AM665" s="33"/>
      <c r="AN665" s="33"/>
      <c r="AO665" s="33"/>
      <c r="AP665" s="33"/>
    </row>
    <row r="666" spans="1:42" s="4" customFormat="1" ht="13.8" hidden="1">
      <c r="A666" s="5"/>
      <c r="B666" s="6"/>
      <c r="G666" s="33"/>
      <c r="H666" s="5"/>
      <c r="K666" s="239"/>
      <c r="L666" s="239"/>
      <c r="M666" s="239"/>
      <c r="N666" s="24"/>
      <c r="O666" s="24"/>
      <c r="P666" s="24"/>
      <c r="R666" s="243"/>
      <c r="S666" s="243"/>
      <c r="T666" s="239"/>
      <c r="U666" s="239"/>
      <c r="V666" s="33"/>
      <c r="W666" s="33"/>
      <c r="X666" s="33"/>
      <c r="Y666" s="33"/>
      <c r="Z666" s="33"/>
      <c r="AA666" s="33"/>
      <c r="AB666" s="33"/>
      <c r="AC666" s="244" t="str">
        <f t="shared" si="146"/>
        <v/>
      </c>
      <c r="AD666" s="244" t="str">
        <f t="shared" si="147"/>
        <v/>
      </c>
      <c r="AE666" s="138" t="str">
        <f t="shared" si="148"/>
        <v/>
      </c>
      <c r="AF666" s="33" t="str">
        <f t="shared" si="149"/>
        <v/>
      </c>
      <c r="AG666" s="33" t="str">
        <f t="shared" si="150"/>
        <v/>
      </c>
      <c r="AH666" s="33" t="str">
        <f t="shared" si="151"/>
        <v/>
      </c>
      <c r="AI666" s="140" t="str">
        <f t="shared" si="152"/>
        <v/>
      </c>
      <c r="AJ666" s="33"/>
      <c r="AK666" s="33"/>
      <c r="AL666" s="33"/>
      <c r="AM666" s="33"/>
      <c r="AN666" s="33"/>
      <c r="AO666" s="33"/>
      <c r="AP666" s="33"/>
    </row>
    <row r="667" spans="1:42" s="4" customFormat="1" ht="13.8" hidden="1">
      <c r="A667" s="5"/>
      <c r="B667" s="6"/>
      <c r="G667" s="33"/>
      <c r="H667" s="5"/>
      <c r="K667" s="239"/>
      <c r="L667" s="239"/>
      <c r="M667" s="239"/>
      <c r="N667" s="24"/>
      <c r="O667" s="24"/>
      <c r="P667" s="24"/>
      <c r="R667" s="243"/>
      <c r="S667" s="243"/>
      <c r="T667" s="239"/>
      <c r="U667" s="239"/>
      <c r="V667" s="33"/>
      <c r="W667" s="33"/>
      <c r="X667" s="33"/>
      <c r="Y667" s="33"/>
      <c r="Z667" s="33"/>
      <c r="AA667" s="33"/>
      <c r="AB667" s="33"/>
      <c r="AC667" s="244" t="str">
        <f t="shared" si="146"/>
        <v/>
      </c>
      <c r="AD667" s="244" t="str">
        <f t="shared" si="147"/>
        <v/>
      </c>
      <c r="AE667" s="138" t="str">
        <f t="shared" si="148"/>
        <v/>
      </c>
      <c r="AF667" s="33" t="str">
        <f t="shared" si="149"/>
        <v/>
      </c>
      <c r="AG667" s="33" t="str">
        <f t="shared" si="150"/>
        <v/>
      </c>
      <c r="AH667" s="33" t="str">
        <f t="shared" si="151"/>
        <v/>
      </c>
      <c r="AI667" s="140" t="str">
        <f t="shared" si="152"/>
        <v/>
      </c>
      <c r="AJ667" s="33"/>
      <c r="AK667" s="33"/>
      <c r="AL667" s="33"/>
      <c r="AM667" s="33"/>
      <c r="AN667" s="33"/>
      <c r="AO667" s="33"/>
      <c r="AP667" s="33"/>
    </row>
    <row r="668" spans="1:42" s="4" customFormat="1" ht="13.8" hidden="1">
      <c r="A668" s="5"/>
      <c r="B668" s="6"/>
      <c r="G668" s="33"/>
      <c r="H668" s="5"/>
      <c r="K668" s="239"/>
      <c r="L668" s="239"/>
      <c r="M668" s="239"/>
      <c r="N668" s="24"/>
      <c r="O668" s="24"/>
      <c r="P668" s="24"/>
      <c r="R668" s="243"/>
      <c r="S668" s="243"/>
      <c r="T668" s="239"/>
      <c r="U668" s="239"/>
      <c r="V668" s="33"/>
      <c r="W668" s="33"/>
      <c r="X668" s="33"/>
      <c r="Y668" s="33"/>
      <c r="Z668" s="33"/>
      <c r="AA668" s="33"/>
      <c r="AB668" s="33"/>
      <c r="AC668" s="244" t="str">
        <f t="shared" si="146"/>
        <v/>
      </c>
      <c r="AD668" s="244" t="str">
        <f t="shared" si="147"/>
        <v/>
      </c>
      <c r="AE668" s="138" t="str">
        <f t="shared" si="148"/>
        <v/>
      </c>
      <c r="AF668" s="33" t="str">
        <f t="shared" si="149"/>
        <v/>
      </c>
      <c r="AG668" s="33" t="str">
        <f t="shared" si="150"/>
        <v/>
      </c>
      <c r="AH668" s="33" t="str">
        <f t="shared" si="151"/>
        <v/>
      </c>
      <c r="AI668" s="140" t="str">
        <f t="shared" si="152"/>
        <v/>
      </c>
      <c r="AJ668" s="33"/>
      <c r="AK668" s="33"/>
      <c r="AL668" s="33"/>
      <c r="AM668" s="33"/>
      <c r="AN668" s="33"/>
      <c r="AO668" s="33"/>
      <c r="AP668" s="33"/>
    </row>
    <row r="669" spans="1:42" s="4" customFormat="1" ht="13.8" hidden="1">
      <c r="A669" s="5"/>
      <c r="B669" s="6"/>
      <c r="G669" s="33"/>
      <c r="H669" s="5"/>
      <c r="K669" s="239"/>
      <c r="L669" s="239"/>
      <c r="M669" s="239"/>
      <c r="N669" s="24"/>
      <c r="O669" s="24"/>
      <c r="P669" s="24"/>
      <c r="R669" s="243"/>
      <c r="S669" s="243"/>
      <c r="T669" s="239"/>
      <c r="U669" s="239"/>
      <c r="V669" s="33"/>
      <c r="W669" s="33"/>
      <c r="X669" s="33"/>
      <c r="Y669" s="33"/>
      <c r="Z669" s="33"/>
      <c r="AA669" s="33"/>
      <c r="AB669" s="33"/>
      <c r="AC669" s="244" t="str">
        <f t="shared" si="146"/>
        <v/>
      </c>
      <c r="AD669" s="244" t="str">
        <f t="shared" si="147"/>
        <v/>
      </c>
      <c r="AE669" s="138" t="str">
        <f t="shared" si="148"/>
        <v/>
      </c>
      <c r="AF669" s="33" t="str">
        <f t="shared" si="149"/>
        <v/>
      </c>
      <c r="AG669" s="33" t="str">
        <f t="shared" si="150"/>
        <v/>
      </c>
      <c r="AH669" s="33" t="str">
        <f t="shared" si="151"/>
        <v/>
      </c>
      <c r="AI669" s="140" t="str">
        <f t="shared" si="152"/>
        <v/>
      </c>
      <c r="AJ669" s="33"/>
      <c r="AK669" s="33"/>
      <c r="AL669" s="33"/>
      <c r="AM669" s="33"/>
      <c r="AN669" s="33"/>
      <c r="AO669" s="33"/>
      <c r="AP669" s="33"/>
    </row>
    <row r="670" spans="1:42" s="4" customFormat="1" ht="13.8" hidden="1">
      <c r="A670" s="5"/>
      <c r="B670" s="6"/>
      <c r="G670" s="33"/>
      <c r="H670" s="5"/>
      <c r="K670" s="239"/>
      <c r="L670" s="239"/>
      <c r="M670" s="239"/>
      <c r="N670" s="24"/>
      <c r="O670" s="24"/>
      <c r="P670" s="24"/>
      <c r="R670" s="243"/>
      <c r="S670" s="243"/>
      <c r="T670" s="239"/>
      <c r="U670" s="239"/>
      <c r="V670" s="33"/>
      <c r="W670" s="33"/>
      <c r="X670" s="33"/>
      <c r="Y670" s="33"/>
      <c r="Z670" s="33"/>
      <c r="AA670" s="33"/>
      <c r="AB670" s="33"/>
      <c r="AC670" s="244" t="str">
        <f t="shared" si="146"/>
        <v/>
      </c>
      <c r="AD670" s="244" t="str">
        <f t="shared" si="147"/>
        <v/>
      </c>
      <c r="AE670" s="138" t="str">
        <f t="shared" si="148"/>
        <v/>
      </c>
      <c r="AF670" s="33" t="str">
        <f t="shared" si="149"/>
        <v/>
      </c>
      <c r="AG670" s="33" t="str">
        <f t="shared" si="150"/>
        <v/>
      </c>
      <c r="AH670" s="33" t="str">
        <f t="shared" si="151"/>
        <v/>
      </c>
      <c r="AI670" s="140" t="str">
        <f t="shared" si="152"/>
        <v/>
      </c>
      <c r="AJ670" s="33"/>
      <c r="AK670" s="33"/>
      <c r="AL670" s="33"/>
      <c r="AM670" s="33"/>
      <c r="AN670" s="33"/>
      <c r="AO670" s="33"/>
      <c r="AP670" s="33"/>
    </row>
    <row r="671" spans="1:42" s="4" customFormat="1" ht="13.8" hidden="1">
      <c r="A671" s="5"/>
      <c r="B671" s="6"/>
      <c r="G671" s="33"/>
      <c r="H671" s="5"/>
      <c r="K671" s="239"/>
      <c r="L671" s="239"/>
      <c r="M671" s="239"/>
      <c r="N671" s="24"/>
      <c r="O671" s="24"/>
      <c r="P671" s="24"/>
      <c r="R671" s="243"/>
      <c r="S671" s="243"/>
      <c r="T671" s="239"/>
      <c r="U671" s="239"/>
      <c r="V671" s="33"/>
      <c r="W671" s="33"/>
      <c r="X671" s="33"/>
      <c r="Y671" s="33"/>
      <c r="Z671" s="33"/>
      <c r="AA671" s="33"/>
      <c r="AB671" s="33"/>
      <c r="AC671" s="244" t="str">
        <f t="shared" si="146"/>
        <v/>
      </c>
      <c r="AD671" s="244" t="str">
        <f t="shared" si="147"/>
        <v/>
      </c>
      <c r="AE671" s="138" t="str">
        <f t="shared" si="148"/>
        <v/>
      </c>
      <c r="AF671" s="33" t="str">
        <f t="shared" si="149"/>
        <v/>
      </c>
      <c r="AG671" s="33" t="str">
        <f t="shared" si="150"/>
        <v/>
      </c>
      <c r="AH671" s="33" t="str">
        <f t="shared" si="151"/>
        <v/>
      </c>
      <c r="AI671" s="140" t="str">
        <f t="shared" si="152"/>
        <v/>
      </c>
      <c r="AJ671" s="33"/>
      <c r="AK671" s="33"/>
      <c r="AL671" s="33"/>
      <c r="AM671" s="33"/>
      <c r="AN671" s="33"/>
      <c r="AO671" s="33"/>
      <c r="AP671" s="33"/>
    </row>
    <row r="672" spans="1:42" s="4" customFormat="1" ht="13.8" hidden="1">
      <c r="A672" s="5"/>
      <c r="B672" s="6"/>
      <c r="G672" s="33"/>
      <c r="H672" s="5"/>
      <c r="K672" s="239"/>
      <c r="L672" s="239"/>
      <c r="M672" s="239"/>
      <c r="N672" s="24"/>
      <c r="O672" s="24"/>
      <c r="P672" s="24"/>
      <c r="R672" s="243"/>
      <c r="S672" s="243"/>
      <c r="T672" s="239"/>
      <c r="U672" s="239"/>
      <c r="V672" s="33"/>
      <c r="W672" s="33"/>
      <c r="X672" s="33"/>
      <c r="Y672" s="33"/>
      <c r="Z672" s="33"/>
      <c r="AA672" s="33"/>
      <c r="AB672" s="33"/>
      <c r="AC672" s="244" t="str">
        <f t="shared" si="146"/>
        <v/>
      </c>
      <c r="AD672" s="244" t="str">
        <f t="shared" si="147"/>
        <v/>
      </c>
      <c r="AE672" s="138" t="str">
        <f t="shared" si="148"/>
        <v/>
      </c>
      <c r="AF672" s="33" t="str">
        <f t="shared" si="149"/>
        <v/>
      </c>
      <c r="AG672" s="33" t="str">
        <f t="shared" si="150"/>
        <v/>
      </c>
      <c r="AH672" s="33" t="str">
        <f t="shared" si="151"/>
        <v/>
      </c>
      <c r="AI672" s="140" t="str">
        <f t="shared" si="152"/>
        <v/>
      </c>
      <c r="AJ672" s="33"/>
      <c r="AK672" s="33"/>
      <c r="AL672" s="33"/>
      <c r="AM672" s="33"/>
      <c r="AN672" s="33"/>
      <c r="AO672" s="33"/>
      <c r="AP672" s="33"/>
    </row>
    <row r="673" spans="1:42" s="4" customFormat="1" ht="13.8" hidden="1">
      <c r="A673" s="5"/>
      <c r="B673" s="6"/>
      <c r="G673" s="33"/>
      <c r="H673" s="5"/>
      <c r="K673" s="239"/>
      <c r="L673" s="239"/>
      <c r="M673" s="239"/>
      <c r="N673" s="24"/>
      <c r="O673" s="24"/>
      <c r="P673" s="24"/>
      <c r="R673" s="243"/>
      <c r="S673" s="243"/>
      <c r="T673" s="239"/>
      <c r="U673" s="239"/>
      <c r="V673" s="33"/>
      <c r="W673" s="33"/>
      <c r="X673" s="33"/>
      <c r="Y673" s="33"/>
      <c r="Z673" s="33"/>
      <c r="AA673" s="33"/>
      <c r="AB673" s="33"/>
      <c r="AC673" s="244" t="str">
        <f t="shared" si="146"/>
        <v/>
      </c>
      <c r="AD673" s="244" t="str">
        <f t="shared" si="147"/>
        <v/>
      </c>
      <c r="AE673" s="138" t="str">
        <f t="shared" si="148"/>
        <v/>
      </c>
      <c r="AF673" s="33" t="str">
        <f t="shared" si="149"/>
        <v/>
      </c>
      <c r="AG673" s="33" t="str">
        <f t="shared" si="150"/>
        <v/>
      </c>
      <c r="AH673" s="33" t="str">
        <f t="shared" si="151"/>
        <v/>
      </c>
      <c r="AI673" s="140" t="str">
        <f t="shared" si="152"/>
        <v/>
      </c>
      <c r="AJ673" s="33"/>
      <c r="AK673" s="33"/>
      <c r="AL673" s="33"/>
      <c r="AM673" s="33"/>
      <c r="AN673" s="33"/>
      <c r="AO673" s="33"/>
      <c r="AP673" s="33"/>
    </row>
    <row r="674" spans="1:42" s="4" customFormat="1" ht="13.8" hidden="1">
      <c r="A674" s="5"/>
      <c r="B674" s="6"/>
      <c r="G674" s="33"/>
      <c r="H674" s="5"/>
      <c r="K674" s="239"/>
      <c r="L674" s="239"/>
      <c r="M674" s="239"/>
      <c r="N674" s="24"/>
      <c r="O674" s="24"/>
      <c r="P674" s="24"/>
      <c r="R674" s="243"/>
      <c r="S674" s="243"/>
      <c r="T674" s="239"/>
      <c r="U674" s="239"/>
      <c r="V674" s="33"/>
      <c r="W674" s="33"/>
      <c r="X674" s="33"/>
      <c r="Y674" s="33"/>
      <c r="Z674" s="33"/>
      <c r="AA674" s="33"/>
      <c r="AB674" s="33"/>
      <c r="AC674" s="244" t="str">
        <f t="shared" si="146"/>
        <v/>
      </c>
      <c r="AD674" s="244" t="str">
        <f t="shared" si="147"/>
        <v/>
      </c>
      <c r="AE674" s="138" t="str">
        <f t="shared" si="148"/>
        <v/>
      </c>
      <c r="AF674" s="33" t="str">
        <f t="shared" si="149"/>
        <v/>
      </c>
      <c r="AG674" s="33" t="str">
        <f t="shared" si="150"/>
        <v/>
      </c>
      <c r="AH674" s="33" t="str">
        <f t="shared" si="151"/>
        <v/>
      </c>
      <c r="AI674" s="140" t="str">
        <f t="shared" si="152"/>
        <v/>
      </c>
      <c r="AJ674" s="33"/>
      <c r="AK674" s="33"/>
      <c r="AL674" s="33"/>
      <c r="AM674" s="33"/>
      <c r="AN674" s="33"/>
      <c r="AO674" s="33"/>
      <c r="AP674" s="33"/>
    </row>
    <row r="675" spans="1:42" s="4" customFormat="1" ht="13.8" hidden="1">
      <c r="A675" s="5"/>
      <c r="B675" s="6"/>
      <c r="G675" s="33"/>
      <c r="H675" s="5"/>
      <c r="K675" s="239"/>
      <c r="L675" s="239"/>
      <c r="M675" s="239"/>
      <c r="N675" s="24"/>
      <c r="O675" s="24"/>
      <c r="P675" s="24"/>
      <c r="R675" s="243"/>
      <c r="S675" s="243"/>
      <c r="T675" s="239"/>
      <c r="U675" s="239"/>
      <c r="V675" s="33"/>
      <c r="W675" s="33"/>
      <c r="X675" s="33"/>
      <c r="Y675" s="33"/>
      <c r="Z675" s="33"/>
      <c r="AA675" s="33"/>
      <c r="AB675" s="33"/>
      <c r="AC675" s="244" t="str">
        <f t="shared" si="146"/>
        <v/>
      </c>
      <c r="AD675" s="244" t="str">
        <f t="shared" si="147"/>
        <v/>
      </c>
      <c r="AE675" s="138" t="str">
        <f t="shared" si="148"/>
        <v/>
      </c>
      <c r="AF675" s="33" t="str">
        <f t="shared" si="149"/>
        <v/>
      </c>
      <c r="AG675" s="33" t="str">
        <f t="shared" si="150"/>
        <v/>
      </c>
      <c r="AH675" s="33" t="str">
        <f t="shared" si="151"/>
        <v/>
      </c>
      <c r="AI675" s="140" t="str">
        <f t="shared" si="152"/>
        <v/>
      </c>
      <c r="AJ675" s="33"/>
      <c r="AK675" s="33"/>
      <c r="AL675" s="33"/>
      <c r="AM675" s="33"/>
      <c r="AN675" s="33"/>
      <c r="AO675" s="33"/>
      <c r="AP675" s="33"/>
    </row>
    <row r="676" spans="1:42" s="4" customFormat="1" ht="13.8" hidden="1">
      <c r="A676" s="5"/>
      <c r="B676" s="6"/>
      <c r="G676" s="33"/>
      <c r="H676" s="5"/>
      <c r="K676" s="239"/>
      <c r="L676" s="239"/>
      <c r="M676" s="239"/>
      <c r="N676" s="24"/>
      <c r="O676" s="24"/>
      <c r="P676" s="24"/>
      <c r="R676" s="243"/>
      <c r="S676" s="243"/>
      <c r="T676" s="239"/>
      <c r="U676" s="239"/>
      <c r="V676" s="33"/>
      <c r="W676" s="33"/>
      <c r="X676" s="33"/>
      <c r="Y676" s="33"/>
      <c r="Z676" s="33"/>
      <c r="AA676" s="33"/>
      <c r="AB676" s="33"/>
      <c r="AC676" s="244" t="str">
        <f t="shared" si="146"/>
        <v/>
      </c>
      <c r="AD676" s="244" t="str">
        <f t="shared" si="147"/>
        <v/>
      </c>
      <c r="AE676" s="138" t="str">
        <f t="shared" si="148"/>
        <v/>
      </c>
      <c r="AF676" s="33" t="str">
        <f t="shared" si="149"/>
        <v/>
      </c>
      <c r="AG676" s="33" t="str">
        <f t="shared" si="150"/>
        <v/>
      </c>
      <c r="AH676" s="33" t="str">
        <f t="shared" si="151"/>
        <v/>
      </c>
      <c r="AI676" s="140" t="str">
        <f t="shared" si="152"/>
        <v/>
      </c>
      <c r="AJ676" s="33"/>
      <c r="AK676" s="33"/>
      <c r="AL676" s="33"/>
      <c r="AM676" s="33"/>
      <c r="AN676" s="33"/>
      <c r="AO676" s="33"/>
      <c r="AP676" s="33"/>
    </row>
    <row r="677" spans="1:42" s="4" customFormat="1" ht="13.8" hidden="1">
      <c r="A677" s="5"/>
      <c r="B677" s="6"/>
      <c r="G677" s="33"/>
      <c r="H677" s="5"/>
      <c r="K677" s="239"/>
      <c r="L677" s="239"/>
      <c r="M677" s="239"/>
      <c r="N677" s="24"/>
      <c r="O677" s="24"/>
      <c r="P677" s="24"/>
      <c r="R677" s="243"/>
      <c r="S677" s="243"/>
      <c r="T677" s="239"/>
      <c r="U677" s="239"/>
      <c r="V677" s="33"/>
      <c r="W677" s="33"/>
      <c r="X677" s="33"/>
      <c r="Y677" s="33"/>
      <c r="Z677" s="33"/>
      <c r="AA677" s="33"/>
      <c r="AB677" s="33"/>
      <c r="AC677" s="244" t="str">
        <f t="shared" si="146"/>
        <v/>
      </c>
      <c r="AD677" s="244" t="str">
        <f t="shared" si="147"/>
        <v/>
      </c>
      <c r="AE677" s="138" t="str">
        <f t="shared" si="148"/>
        <v/>
      </c>
      <c r="AF677" s="33" t="str">
        <f t="shared" si="149"/>
        <v/>
      </c>
      <c r="AG677" s="33" t="str">
        <f t="shared" si="150"/>
        <v/>
      </c>
      <c r="AH677" s="33" t="str">
        <f t="shared" si="151"/>
        <v/>
      </c>
      <c r="AI677" s="140" t="str">
        <f t="shared" si="152"/>
        <v/>
      </c>
      <c r="AJ677" s="33"/>
      <c r="AK677" s="33"/>
      <c r="AL677" s="33"/>
      <c r="AM677" s="33"/>
      <c r="AN677" s="33"/>
      <c r="AO677" s="33"/>
      <c r="AP677" s="33"/>
    </row>
    <row r="678" spans="1:42" s="4" customFormat="1" ht="13.8" hidden="1">
      <c r="A678" s="5"/>
      <c r="B678" s="6"/>
      <c r="G678" s="33"/>
      <c r="H678" s="5"/>
      <c r="K678" s="239"/>
      <c r="L678" s="239"/>
      <c r="M678" s="239"/>
      <c r="N678" s="24"/>
      <c r="O678" s="24"/>
      <c r="P678" s="24"/>
      <c r="R678" s="243"/>
      <c r="S678" s="243"/>
      <c r="T678" s="239"/>
      <c r="U678" s="239"/>
      <c r="V678" s="33"/>
      <c r="W678" s="33"/>
      <c r="X678" s="33"/>
      <c r="Y678" s="33"/>
      <c r="Z678" s="33"/>
      <c r="AA678" s="33"/>
      <c r="AB678" s="33"/>
      <c r="AC678" s="244" t="str">
        <f t="shared" si="146"/>
        <v/>
      </c>
      <c r="AD678" s="244" t="str">
        <f t="shared" si="147"/>
        <v/>
      </c>
      <c r="AE678" s="138" t="str">
        <f t="shared" si="148"/>
        <v/>
      </c>
      <c r="AF678" s="33" t="str">
        <f t="shared" si="149"/>
        <v/>
      </c>
      <c r="AG678" s="33" t="str">
        <f t="shared" si="150"/>
        <v/>
      </c>
      <c r="AH678" s="33" t="str">
        <f t="shared" si="151"/>
        <v/>
      </c>
      <c r="AI678" s="140" t="str">
        <f t="shared" si="152"/>
        <v/>
      </c>
      <c r="AJ678" s="33"/>
      <c r="AK678" s="33"/>
      <c r="AL678" s="33"/>
      <c r="AM678" s="33"/>
      <c r="AN678" s="33"/>
      <c r="AO678" s="33"/>
      <c r="AP678" s="33"/>
    </row>
    <row r="679" spans="1:42" s="4" customFormat="1" ht="13.8" hidden="1">
      <c r="A679" s="5"/>
      <c r="B679" s="6"/>
      <c r="G679" s="33"/>
      <c r="H679" s="5"/>
      <c r="K679" s="239"/>
      <c r="L679" s="239"/>
      <c r="M679" s="239"/>
      <c r="N679" s="24"/>
      <c r="O679" s="24"/>
      <c r="P679" s="24"/>
      <c r="R679" s="243"/>
      <c r="S679" s="243"/>
      <c r="T679" s="239"/>
      <c r="U679" s="239"/>
      <c r="V679" s="33"/>
      <c r="W679" s="33"/>
      <c r="X679" s="33"/>
      <c r="Y679" s="33"/>
      <c r="Z679" s="33"/>
      <c r="AA679" s="33"/>
      <c r="AB679" s="33"/>
      <c r="AC679" s="244" t="str">
        <f t="shared" si="146"/>
        <v/>
      </c>
      <c r="AD679" s="244" t="str">
        <f t="shared" si="147"/>
        <v/>
      </c>
      <c r="AE679" s="138" t="str">
        <f t="shared" si="148"/>
        <v/>
      </c>
      <c r="AF679" s="33" t="str">
        <f t="shared" si="149"/>
        <v/>
      </c>
      <c r="AG679" s="33" t="str">
        <f t="shared" si="150"/>
        <v/>
      </c>
      <c r="AH679" s="33" t="str">
        <f t="shared" si="151"/>
        <v/>
      </c>
      <c r="AI679" s="140" t="str">
        <f t="shared" si="152"/>
        <v/>
      </c>
      <c r="AJ679" s="33"/>
      <c r="AK679" s="33"/>
      <c r="AL679" s="33"/>
      <c r="AM679" s="33"/>
      <c r="AN679" s="33"/>
      <c r="AO679" s="33"/>
      <c r="AP679" s="33"/>
    </row>
    <row r="680" spans="1:42" s="4" customFormat="1" ht="13.8" hidden="1">
      <c r="A680" s="5"/>
      <c r="B680" s="6"/>
      <c r="G680" s="33"/>
      <c r="H680" s="5"/>
      <c r="K680" s="239"/>
      <c r="L680" s="239"/>
      <c r="M680" s="239"/>
      <c r="N680" s="24"/>
      <c r="O680" s="24"/>
      <c r="P680" s="24"/>
      <c r="R680" s="243"/>
      <c r="S680" s="243"/>
      <c r="T680" s="239"/>
      <c r="U680" s="239"/>
      <c r="V680" s="33"/>
      <c r="W680" s="33"/>
      <c r="X680" s="33"/>
      <c r="Y680" s="33"/>
      <c r="Z680" s="33"/>
      <c r="AA680" s="33"/>
      <c r="AB680" s="33"/>
      <c r="AC680" s="244" t="str">
        <f t="shared" si="146"/>
        <v/>
      </c>
      <c r="AD680" s="244" t="str">
        <f t="shared" si="147"/>
        <v/>
      </c>
      <c r="AE680" s="138" t="str">
        <f t="shared" si="148"/>
        <v/>
      </c>
      <c r="AF680" s="33" t="str">
        <f t="shared" si="149"/>
        <v/>
      </c>
      <c r="AG680" s="33" t="str">
        <f t="shared" si="150"/>
        <v/>
      </c>
      <c r="AH680" s="33" t="str">
        <f t="shared" si="151"/>
        <v/>
      </c>
      <c r="AI680" s="140" t="str">
        <f t="shared" si="152"/>
        <v/>
      </c>
      <c r="AJ680" s="33"/>
      <c r="AK680" s="33"/>
      <c r="AL680" s="33"/>
      <c r="AM680" s="33"/>
      <c r="AN680" s="33"/>
      <c r="AO680" s="33"/>
      <c r="AP680" s="33"/>
    </row>
    <row r="681" spans="1:42" s="4" customFormat="1" ht="13.8" hidden="1">
      <c r="A681" s="5"/>
      <c r="B681" s="6"/>
      <c r="G681" s="33"/>
      <c r="H681" s="5"/>
      <c r="K681" s="239"/>
      <c r="L681" s="239"/>
      <c r="M681" s="239"/>
      <c r="N681" s="24"/>
      <c r="O681" s="24"/>
      <c r="P681" s="24"/>
      <c r="R681" s="243"/>
      <c r="S681" s="243"/>
      <c r="T681" s="239"/>
      <c r="U681" s="239"/>
      <c r="V681" s="33"/>
      <c r="W681" s="33"/>
      <c r="X681" s="33"/>
      <c r="Y681" s="33"/>
      <c r="Z681" s="33"/>
      <c r="AA681" s="33"/>
      <c r="AB681" s="33"/>
      <c r="AC681" s="244" t="str">
        <f t="shared" si="146"/>
        <v/>
      </c>
      <c r="AD681" s="244" t="str">
        <f t="shared" si="147"/>
        <v/>
      </c>
      <c r="AE681" s="138" t="str">
        <f t="shared" si="148"/>
        <v/>
      </c>
      <c r="AF681" s="33" t="str">
        <f t="shared" si="149"/>
        <v/>
      </c>
      <c r="AG681" s="33" t="str">
        <f t="shared" si="150"/>
        <v/>
      </c>
      <c r="AH681" s="33" t="str">
        <f t="shared" si="151"/>
        <v/>
      </c>
      <c r="AI681" s="140" t="str">
        <f t="shared" si="152"/>
        <v/>
      </c>
      <c r="AJ681" s="33"/>
      <c r="AK681" s="33"/>
      <c r="AL681" s="33"/>
      <c r="AM681" s="33"/>
      <c r="AN681" s="33"/>
      <c r="AO681" s="33"/>
      <c r="AP681" s="33"/>
    </row>
    <row r="682" spans="1:42" s="4" customFormat="1" ht="13.8" hidden="1">
      <c r="A682" s="5"/>
      <c r="B682" s="6"/>
      <c r="G682" s="33"/>
      <c r="H682" s="5"/>
      <c r="K682" s="239"/>
      <c r="L682" s="239"/>
      <c r="M682" s="239"/>
      <c r="N682" s="24"/>
      <c r="O682" s="24"/>
      <c r="P682" s="24"/>
      <c r="R682" s="243"/>
      <c r="S682" s="243"/>
      <c r="T682" s="239"/>
      <c r="U682" s="239"/>
      <c r="V682" s="33"/>
      <c r="W682" s="33"/>
      <c r="X682" s="33"/>
      <c r="Y682" s="33"/>
      <c r="Z682" s="33"/>
      <c r="AA682" s="33"/>
      <c r="AB682" s="33"/>
      <c r="AC682" s="244" t="str">
        <f t="shared" si="146"/>
        <v/>
      </c>
      <c r="AD682" s="244" t="str">
        <f t="shared" si="147"/>
        <v/>
      </c>
      <c r="AE682" s="138" t="str">
        <f t="shared" si="148"/>
        <v/>
      </c>
      <c r="AF682" s="33" t="str">
        <f t="shared" si="149"/>
        <v/>
      </c>
      <c r="AG682" s="33" t="str">
        <f t="shared" si="150"/>
        <v/>
      </c>
      <c r="AH682" s="33" t="str">
        <f t="shared" si="151"/>
        <v/>
      </c>
      <c r="AI682" s="140" t="str">
        <f t="shared" si="152"/>
        <v/>
      </c>
      <c r="AJ682" s="33"/>
      <c r="AK682" s="33"/>
      <c r="AL682" s="33"/>
      <c r="AM682" s="33"/>
      <c r="AN682" s="33"/>
      <c r="AO682" s="33"/>
      <c r="AP682" s="33"/>
    </row>
    <row r="683" spans="1:42" s="4" customFormat="1" ht="13.8" hidden="1">
      <c r="A683" s="5"/>
      <c r="B683" s="6"/>
      <c r="G683" s="33"/>
      <c r="H683" s="5"/>
      <c r="K683" s="239"/>
      <c r="L683" s="239"/>
      <c r="M683" s="239"/>
      <c r="N683" s="24"/>
      <c r="O683" s="24"/>
      <c r="P683" s="24"/>
      <c r="R683" s="243"/>
      <c r="S683" s="243"/>
      <c r="T683" s="239"/>
      <c r="U683" s="239"/>
      <c r="V683" s="33"/>
      <c r="W683" s="33"/>
      <c r="X683" s="33"/>
      <c r="Y683" s="33"/>
      <c r="Z683" s="33"/>
      <c r="AA683" s="33"/>
      <c r="AB683" s="33"/>
      <c r="AC683" s="244" t="str">
        <f t="shared" si="146"/>
        <v/>
      </c>
      <c r="AD683" s="244" t="str">
        <f t="shared" si="147"/>
        <v/>
      </c>
      <c r="AE683" s="138" t="str">
        <f t="shared" si="148"/>
        <v/>
      </c>
      <c r="AF683" s="33" t="str">
        <f t="shared" si="149"/>
        <v/>
      </c>
      <c r="AG683" s="33"/>
      <c r="AH683" s="33" t="str">
        <f t="shared" si="151"/>
        <v/>
      </c>
      <c r="AI683" s="140" t="str">
        <f t="shared" si="152"/>
        <v/>
      </c>
      <c r="AJ683" s="33"/>
      <c r="AK683" s="33"/>
      <c r="AL683" s="33"/>
      <c r="AM683" s="33"/>
      <c r="AN683" s="33"/>
      <c r="AO683" s="33"/>
      <c r="AP683" s="33"/>
    </row>
    <row r="684" spans="1:42" s="4" customFormat="1" ht="13.8" hidden="1">
      <c r="A684" s="5"/>
      <c r="B684" s="6"/>
      <c r="G684" s="33"/>
      <c r="H684" s="5"/>
      <c r="K684" s="239"/>
      <c r="L684" s="239"/>
      <c r="M684" s="239"/>
      <c r="N684" s="24"/>
      <c r="O684" s="24"/>
      <c r="P684" s="24"/>
      <c r="R684" s="243"/>
      <c r="S684" s="243"/>
      <c r="T684" s="239"/>
      <c r="U684" s="239"/>
      <c r="V684" s="33"/>
      <c r="W684" s="33"/>
      <c r="X684" s="33"/>
      <c r="Y684" s="33"/>
      <c r="Z684" s="33"/>
      <c r="AA684" s="33"/>
      <c r="AB684" s="33"/>
      <c r="AC684" s="244" t="str">
        <f t="shared" si="146"/>
        <v/>
      </c>
      <c r="AD684" s="244" t="str">
        <f t="shared" si="147"/>
        <v/>
      </c>
      <c r="AE684" s="138" t="str">
        <f t="shared" si="148"/>
        <v/>
      </c>
      <c r="AF684" s="33" t="str">
        <f t="shared" si="149"/>
        <v/>
      </c>
      <c r="AG684" s="33"/>
      <c r="AH684" s="33" t="str">
        <f t="shared" si="151"/>
        <v/>
      </c>
      <c r="AI684" s="140" t="str">
        <f t="shared" si="152"/>
        <v/>
      </c>
      <c r="AJ684" s="33"/>
      <c r="AK684" s="33"/>
      <c r="AL684" s="33"/>
      <c r="AM684" s="33"/>
      <c r="AN684" s="33"/>
      <c r="AO684" s="33"/>
      <c r="AP684" s="33"/>
    </row>
    <row r="685" spans="1:42" s="4" customFormat="1" ht="13.8" hidden="1">
      <c r="A685" s="5"/>
      <c r="B685" s="6"/>
      <c r="G685" s="33"/>
      <c r="H685" s="5"/>
      <c r="K685" s="239"/>
      <c r="L685" s="239"/>
      <c r="M685" s="239"/>
      <c r="N685" s="24"/>
      <c r="O685" s="24"/>
      <c r="P685" s="24"/>
      <c r="R685" s="243"/>
      <c r="S685" s="243"/>
      <c r="T685" s="239"/>
      <c r="U685" s="239"/>
      <c r="V685" s="33"/>
      <c r="W685" s="33"/>
      <c r="X685" s="33"/>
      <c r="Y685" s="33"/>
      <c r="Z685" s="33"/>
      <c r="AA685" s="33"/>
      <c r="AB685" s="33"/>
      <c r="AC685" s="244" t="str">
        <f t="shared" si="146"/>
        <v/>
      </c>
      <c r="AD685" s="244" t="str">
        <f t="shared" si="147"/>
        <v/>
      </c>
      <c r="AE685" s="138" t="str">
        <f t="shared" si="148"/>
        <v/>
      </c>
      <c r="AF685" s="33" t="str">
        <f t="shared" si="149"/>
        <v/>
      </c>
      <c r="AG685" s="33"/>
      <c r="AH685" s="33" t="str">
        <f t="shared" si="151"/>
        <v/>
      </c>
      <c r="AI685" s="140" t="str">
        <f t="shared" si="152"/>
        <v/>
      </c>
      <c r="AJ685" s="33"/>
      <c r="AK685" s="33"/>
      <c r="AL685" s="33"/>
      <c r="AM685" s="33"/>
      <c r="AN685" s="33"/>
      <c r="AO685" s="33"/>
      <c r="AP685" s="33"/>
    </row>
    <row r="686" spans="1:42" s="4" customFormat="1" ht="13.8" hidden="1">
      <c r="A686" s="5"/>
      <c r="B686" s="6"/>
      <c r="G686" s="33"/>
      <c r="H686" s="5"/>
      <c r="K686" s="239"/>
      <c r="L686" s="239"/>
      <c r="M686" s="239"/>
      <c r="N686" s="24"/>
      <c r="O686" s="24"/>
      <c r="P686" s="24"/>
      <c r="R686" s="243"/>
      <c r="S686" s="243"/>
      <c r="T686" s="239"/>
      <c r="U686" s="239"/>
      <c r="V686" s="33"/>
      <c r="W686" s="33"/>
      <c r="X686" s="33"/>
      <c r="Y686" s="33"/>
      <c r="Z686" s="33"/>
      <c r="AA686" s="33"/>
      <c r="AB686" s="33"/>
      <c r="AC686" s="244" t="str">
        <f t="shared" si="146"/>
        <v/>
      </c>
      <c r="AD686" s="244" t="str">
        <f t="shared" si="147"/>
        <v/>
      </c>
      <c r="AE686" s="138" t="str">
        <f t="shared" si="148"/>
        <v/>
      </c>
      <c r="AF686" s="33" t="str">
        <f t="shared" si="149"/>
        <v/>
      </c>
      <c r="AG686" s="33"/>
      <c r="AH686" s="33" t="str">
        <f t="shared" si="151"/>
        <v/>
      </c>
      <c r="AI686" s="140" t="str">
        <f t="shared" si="152"/>
        <v/>
      </c>
      <c r="AJ686" s="33"/>
      <c r="AK686" s="33"/>
      <c r="AL686" s="33"/>
      <c r="AM686" s="33"/>
      <c r="AN686" s="33"/>
      <c r="AO686" s="33"/>
      <c r="AP686" s="33"/>
    </row>
    <row r="687" spans="1:42" s="4" customFormat="1" ht="13.8" hidden="1">
      <c r="A687" s="5"/>
      <c r="B687" s="6"/>
      <c r="G687" s="33"/>
      <c r="H687" s="5"/>
      <c r="K687" s="239"/>
      <c r="L687" s="239"/>
      <c r="M687" s="239"/>
      <c r="N687" s="24"/>
      <c r="O687" s="24"/>
      <c r="P687" s="24"/>
      <c r="R687" s="243"/>
      <c r="S687" s="243"/>
      <c r="T687" s="239"/>
      <c r="U687" s="239"/>
      <c r="V687" s="33"/>
      <c r="W687" s="33"/>
      <c r="X687" s="33"/>
      <c r="Y687" s="33"/>
      <c r="Z687" s="33"/>
      <c r="AA687" s="33"/>
      <c r="AB687" s="33"/>
      <c r="AC687" s="244" t="str">
        <f t="shared" si="146"/>
        <v/>
      </c>
      <c r="AD687" s="244" t="str">
        <f t="shared" si="147"/>
        <v/>
      </c>
      <c r="AE687" s="138" t="str">
        <f t="shared" si="148"/>
        <v/>
      </c>
      <c r="AF687" s="33" t="str">
        <f t="shared" si="149"/>
        <v/>
      </c>
      <c r="AG687" s="33"/>
      <c r="AH687" s="33" t="str">
        <f t="shared" si="151"/>
        <v/>
      </c>
      <c r="AI687" s="140" t="str">
        <f t="shared" si="152"/>
        <v/>
      </c>
      <c r="AJ687" s="33"/>
      <c r="AK687" s="33"/>
      <c r="AL687" s="33"/>
      <c r="AM687" s="33"/>
      <c r="AN687" s="33"/>
      <c r="AO687" s="33"/>
      <c r="AP687" s="33"/>
    </row>
    <row r="688" spans="1:42" s="4" customFormat="1" ht="13.8" hidden="1">
      <c r="A688" s="5"/>
      <c r="B688" s="6"/>
      <c r="G688" s="33"/>
      <c r="H688" s="5"/>
      <c r="K688" s="239"/>
      <c r="L688" s="239"/>
      <c r="M688" s="239"/>
      <c r="N688" s="24"/>
      <c r="O688" s="24"/>
      <c r="P688" s="24"/>
      <c r="R688" s="243"/>
      <c r="S688" s="243"/>
      <c r="T688" s="239"/>
      <c r="U688" s="239"/>
      <c r="V688" s="33"/>
      <c r="W688" s="33"/>
      <c r="X688" s="33"/>
      <c r="Y688" s="33"/>
      <c r="Z688" s="33"/>
      <c r="AA688" s="33"/>
      <c r="AB688" s="33"/>
      <c r="AC688" s="244" t="str">
        <f t="shared" si="146"/>
        <v/>
      </c>
      <c r="AD688" s="244" t="str">
        <f t="shared" si="147"/>
        <v/>
      </c>
      <c r="AE688" s="138" t="str">
        <f t="shared" si="148"/>
        <v/>
      </c>
      <c r="AF688" s="33" t="str">
        <f t="shared" si="149"/>
        <v/>
      </c>
      <c r="AG688" s="33"/>
      <c r="AH688" s="33" t="str">
        <f t="shared" si="151"/>
        <v/>
      </c>
      <c r="AI688" s="140" t="str">
        <f t="shared" si="152"/>
        <v/>
      </c>
      <c r="AJ688" s="33"/>
      <c r="AK688" s="33"/>
      <c r="AL688" s="33"/>
      <c r="AM688" s="33"/>
      <c r="AN688" s="33"/>
      <c r="AO688" s="33"/>
      <c r="AP688" s="33"/>
    </row>
    <row r="689" spans="1:42" s="4" customFormat="1" ht="13.8" hidden="1">
      <c r="A689" s="5"/>
      <c r="B689" s="6"/>
      <c r="G689" s="33"/>
      <c r="H689" s="5"/>
      <c r="K689" s="239"/>
      <c r="L689" s="239"/>
      <c r="M689" s="239"/>
      <c r="N689" s="24"/>
      <c r="O689" s="24"/>
      <c r="P689" s="24"/>
      <c r="R689" s="243"/>
      <c r="S689" s="243"/>
      <c r="T689" s="239"/>
      <c r="U689" s="239"/>
      <c r="V689" s="33"/>
      <c r="W689" s="33"/>
      <c r="X689" s="33"/>
      <c r="Y689" s="33"/>
      <c r="Z689" s="33"/>
      <c r="AA689" s="33"/>
      <c r="AB689" s="33"/>
      <c r="AC689" s="244" t="str">
        <f t="shared" si="146"/>
        <v/>
      </c>
      <c r="AD689" s="244" t="str">
        <f t="shared" si="147"/>
        <v/>
      </c>
      <c r="AE689" s="138" t="str">
        <f t="shared" si="148"/>
        <v/>
      </c>
      <c r="AF689" s="33" t="str">
        <f t="shared" si="149"/>
        <v/>
      </c>
      <c r="AG689" s="33"/>
      <c r="AH689" s="33" t="str">
        <f t="shared" si="151"/>
        <v/>
      </c>
      <c r="AI689" s="140" t="str">
        <f t="shared" si="152"/>
        <v/>
      </c>
      <c r="AJ689" s="33"/>
      <c r="AK689" s="33"/>
      <c r="AL689" s="33"/>
      <c r="AM689" s="33"/>
      <c r="AN689" s="33"/>
      <c r="AO689" s="33"/>
      <c r="AP689" s="33"/>
    </row>
    <row r="690" spans="1:42" s="4" customFormat="1" ht="13.8" hidden="1">
      <c r="A690" s="5"/>
      <c r="B690" s="6"/>
      <c r="G690" s="33"/>
      <c r="H690" s="5"/>
      <c r="K690" s="239"/>
      <c r="L690" s="239"/>
      <c r="M690" s="239"/>
      <c r="N690" s="24"/>
      <c r="O690" s="24"/>
      <c r="P690" s="24"/>
      <c r="R690" s="243"/>
      <c r="S690" s="243"/>
      <c r="T690" s="239"/>
      <c r="U690" s="239"/>
      <c r="V690" s="33"/>
      <c r="W690" s="33"/>
      <c r="X690" s="33"/>
      <c r="Y690" s="33"/>
      <c r="Z690" s="33"/>
      <c r="AA690" s="33"/>
      <c r="AB690" s="33"/>
      <c r="AC690" s="244" t="str">
        <f t="shared" si="146"/>
        <v/>
      </c>
      <c r="AD690" s="244" t="str">
        <f t="shared" si="147"/>
        <v/>
      </c>
      <c r="AE690" s="138" t="str">
        <f t="shared" si="148"/>
        <v/>
      </c>
      <c r="AF690" s="33" t="str">
        <f t="shared" si="149"/>
        <v/>
      </c>
      <c r="AG690" s="33"/>
      <c r="AH690" s="33" t="str">
        <f t="shared" si="151"/>
        <v/>
      </c>
      <c r="AI690" s="140" t="str">
        <f t="shared" si="152"/>
        <v/>
      </c>
      <c r="AJ690" s="33"/>
      <c r="AK690" s="33"/>
      <c r="AL690" s="33"/>
      <c r="AM690" s="33"/>
      <c r="AN690" s="33"/>
      <c r="AO690" s="33"/>
      <c r="AP690" s="33"/>
    </row>
    <row r="691" spans="1:42" s="4" customFormat="1" ht="13.8" hidden="1">
      <c r="A691" s="5"/>
      <c r="B691" s="6"/>
      <c r="G691" s="33"/>
      <c r="H691" s="5"/>
      <c r="K691" s="239"/>
      <c r="L691" s="239"/>
      <c r="M691" s="239"/>
      <c r="N691" s="24"/>
      <c r="O691" s="24"/>
      <c r="P691" s="24"/>
      <c r="R691" s="243"/>
      <c r="S691" s="243"/>
      <c r="T691" s="239"/>
      <c r="U691" s="239"/>
      <c r="V691" s="33"/>
      <c r="W691" s="33"/>
      <c r="X691" s="33"/>
      <c r="Y691" s="33"/>
      <c r="Z691" s="33"/>
      <c r="AA691" s="33"/>
      <c r="AB691" s="33"/>
      <c r="AC691" s="244" t="str">
        <f t="shared" si="146"/>
        <v/>
      </c>
      <c r="AD691" s="244" t="str">
        <f t="shared" si="147"/>
        <v/>
      </c>
      <c r="AE691" s="138" t="str">
        <f t="shared" si="148"/>
        <v/>
      </c>
      <c r="AF691" s="33" t="str">
        <f t="shared" si="149"/>
        <v/>
      </c>
      <c r="AG691" s="33"/>
      <c r="AH691" s="33" t="str">
        <f t="shared" si="151"/>
        <v/>
      </c>
      <c r="AI691" s="140" t="str">
        <f t="shared" si="152"/>
        <v/>
      </c>
      <c r="AJ691" s="33"/>
      <c r="AK691" s="33"/>
      <c r="AL691" s="33"/>
      <c r="AM691" s="33"/>
      <c r="AN691" s="33"/>
      <c r="AO691" s="33"/>
      <c r="AP691" s="33"/>
    </row>
    <row r="692" spans="1:42" s="4" customFormat="1" ht="13.8" hidden="1">
      <c r="A692" s="5"/>
      <c r="B692" s="6"/>
      <c r="G692" s="33"/>
      <c r="H692" s="5"/>
      <c r="K692" s="239"/>
      <c r="L692" s="239"/>
      <c r="M692" s="239"/>
      <c r="N692" s="24"/>
      <c r="O692" s="24"/>
      <c r="P692" s="24"/>
      <c r="R692" s="243"/>
      <c r="S692" s="243"/>
      <c r="T692" s="239"/>
      <c r="U692" s="239"/>
      <c r="V692" s="33"/>
      <c r="W692" s="33"/>
      <c r="X692" s="33"/>
      <c r="Y692" s="33"/>
      <c r="Z692" s="33"/>
      <c r="AA692" s="33"/>
      <c r="AB692" s="33"/>
      <c r="AC692" s="244" t="str">
        <f t="shared" si="146"/>
        <v/>
      </c>
      <c r="AD692" s="244" t="str">
        <f t="shared" si="147"/>
        <v/>
      </c>
      <c r="AE692" s="138" t="str">
        <f t="shared" si="148"/>
        <v/>
      </c>
      <c r="AF692" s="33" t="str">
        <f t="shared" si="149"/>
        <v/>
      </c>
      <c r="AG692" s="33"/>
      <c r="AH692" s="33" t="str">
        <f t="shared" si="151"/>
        <v/>
      </c>
      <c r="AI692" s="140" t="str">
        <f t="shared" si="152"/>
        <v/>
      </c>
      <c r="AJ692" s="33"/>
      <c r="AK692" s="33"/>
      <c r="AL692" s="33"/>
      <c r="AM692" s="33"/>
      <c r="AN692" s="33"/>
      <c r="AO692" s="33"/>
      <c r="AP692" s="33"/>
    </row>
    <row r="693" spans="1:42" s="4" customFormat="1" ht="13.8" hidden="1">
      <c r="A693" s="5"/>
      <c r="B693" s="6"/>
      <c r="G693" s="33"/>
      <c r="H693" s="5"/>
      <c r="K693" s="239"/>
      <c r="L693" s="239"/>
      <c r="M693" s="239"/>
      <c r="N693" s="24"/>
      <c r="O693" s="24"/>
      <c r="P693" s="24"/>
      <c r="R693" s="243"/>
      <c r="S693" s="243"/>
      <c r="T693" s="239"/>
      <c r="U693" s="239"/>
      <c r="V693" s="33"/>
      <c r="W693" s="33"/>
      <c r="X693" s="33"/>
      <c r="Y693" s="33"/>
      <c r="Z693" s="33"/>
      <c r="AA693" s="33"/>
      <c r="AB693" s="33"/>
      <c r="AC693" s="244" t="str">
        <f t="shared" si="146"/>
        <v/>
      </c>
      <c r="AD693" s="244" t="str">
        <f t="shared" si="147"/>
        <v/>
      </c>
      <c r="AE693" s="138" t="str">
        <f t="shared" si="148"/>
        <v/>
      </c>
      <c r="AF693" s="33" t="str">
        <f t="shared" si="149"/>
        <v/>
      </c>
      <c r="AG693" s="33"/>
      <c r="AH693" s="33" t="str">
        <f t="shared" si="151"/>
        <v/>
      </c>
      <c r="AI693" s="140" t="str">
        <f t="shared" si="152"/>
        <v/>
      </c>
      <c r="AJ693" s="33"/>
      <c r="AK693" s="33"/>
      <c r="AL693" s="33"/>
      <c r="AM693" s="33"/>
      <c r="AN693" s="33"/>
      <c r="AO693" s="33"/>
      <c r="AP693" s="33"/>
    </row>
    <row r="694" spans="1:42" s="4" customFormat="1" ht="13.8" hidden="1">
      <c r="A694" s="5"/>
      <c r="B694" s="6"/>
      <c r="G694" s="33"/>
      <c r="H694" s="5"/>
      <c r="K694" s="239"/>
      <c r="L694" s="239"/>
      <c r="M694" s="239"/>
      <c r="N694" s="24"/>
      <c r="O694" s="24"/>
      <c r="P694" s="24"/>
      <c r="R694" s="243"/>
      <c r="S694" s="243"/>
      <c r="T694" s="239"/>
      <c r="U694" s="239"/>
      <c r="V694" s="33"/>
      <c r="W694" s="33"/>
      <c r="X694" s="33"/>
      <c r="Y694" s="33"/>
      <c r="Z694" s="33"/>
      <c r="AA694" s="33"/>
      <c r="AB694" s="33"/>
      <c r="AC694" s="244" t="str">
        <f t="shared" si="146"/>
        <v/>
      </c>
      <c r="AD694" s="244" t="str">
        <f t="shared" si="147"/>
        <v/>
      </c>
      <c r="AE694" s="138" t="str">
        <f t="shared" si="148"/>
        <v/>
      </c>
      <c r="AF694" s="33" t="str">
        <f t="shared" si="149"/>
        <v/>
      </c>
      <c r="AG694" s="33"/>
      <c r="AH694" s="33" t="str">
        <f t="shared" si="151"/>
        <v/>
      </c>
      <c r="AI694" s="140" t="str">
        <f t="shared" si="152"/>
        <v/>
      </c>
      <c r="AJ694" s="33"/>
      <c r="AK694" s="33"/>
      <c r="AL694" s="33"/>
      <c r="AM694" s="33"/>
      <c r="AN694" s="33"/>
      <c r="AO694" s="33"/>
      <c r="AP694" s="33"/>
    </row>
    <row r="695" spans="1:42" s="4" customFormat="1" ht="13.8" hidden="1">
      <c r="A695" s="5"/>
      <c r="B695" s="6"/>
      <c r="G695" s="33"/>
      <c r="H695" s="5"/>
      <c r="K695" s="239"/>
      <c r="L695" s="239"/>
      <c r="M695" s="239"/>
      <c r="N695" s="24"/>
      <c r="O695" s="24"/>
      <c r="P695" s="24"/>
      <c r="R695" s="243"/>
      <c r="S695" s="243"/>
      <c r="T695" s="239"/>
      <c r="U695" s="239"/>
      <c r="V695" s="33"/>
      <c r="W695" s="33"/>
      <c r="X695" s="33"/>
      <c r="Y695" s="33"/>
      <c r="Z695" s="33"/>
      <c r="AA695" s="33"/>
      <c r="AB695" s="33"/>
      <c r="AC695" s="244" t="str">
        <f t="shared" si="146"/>
        <v/>
      </c>
      <c r="AD695" s="244" t="str">
        <f t="shared" si="147"/>
        <v/>
      </c>
      <c r="AE695" s="138" t="str">
        <f t="shared" si="148"/>
        <v/>
      </c>
      <c r="AF695" s="33" t="str">
        <f t="shared" si="149"/>
        <v/>
      </c>
      <c r="AG695" s="33"/>
      <c r="AH695" s="33" t="str">
        <f t="shared" si="151"/>
        <v/>
      </c>
      <c r="AI695" s="140" t="str">
        <f t="shared" si="152"/>
        <v/>
      </c>
      <c r="AJ695" s="33"/>
      <c r="AK695" s="33"/>
      <c r="AL695" s="33"/>
      <c r="AM695" s="33"/>
      <c r="AN695" s="33"/>
      <c r="AO695" s="33"/>
      <c r="AP695" s="33"/>
    </row>
    <row r="696" spans="1:42" s="4" customFormat="1" ht="13.8" hidden="1">
      <c r="A696" s="5"/>
      <c r="B696" s="6"/>
      <c r="G696" s="33"/>
      <c r="H696" s="5"/>
      <c r="K696" s="239"/>
      <c r="L696" s="239"/>
      <c r="M696" s="239"/>
      <c r="N696" s="24"/>
      <c r="O696" s="24"/>
      <c r="P696" s="24"/>
      <c r="R696" s="243"/>
      <c r="S696" s="243"/>
      <c r="T696" s="239"/>
      <c r="U696" s="239"/>
      <c r="V696" s="33"/>
      <c r="W696" s="33"/>
      <c r="X696" s="33"/>
      <c r="Y696" s="33"/>
      <c r="Z696" s="33"/>
      <c r="AA696" s="33"/>
      <c r="AB696" s="33"/>
      <c r="AC696" s="244" t="str">
        <f t="shared" si="146"/>
        <v/>
      </c>
      <c r="AD696" s="244" t="str">
        <f t="shared" si="147"/>
        <v/>
      </c>
      <c r="AE696" s="138" t="str">
        <f t="shared" si="148"/>
        <v/>
      </c>
      <c r="AF696" s="33" t="str">
        <f t="shared" si="149"/>
        <v/>
      </c>
      <c r="AG696" s="33"/>
      <c r="AH696" s="33" t="str">
        <f t="shared" si="151"/>
        <v/>
      </c>
      <c r="AI696" s="140" t="str">
        <f t="shared" si="152"/>
        <v/>
      </c>
      <c r="AJ696" s="33"/>
      <c r="AK696" s="33"/>
      <c r="AL696" s="33"/>
      <c r="AM696" s="33"/>
      <c r="AN696" s="33"/>
      <c r="AO696" s="33"/>
      <c r="AP696" s="33"/>
    </row>
    <row r="697" spans="1:42" s="4" customFormat="1" ht="13.8" hidden="1">
      <c r="A697" s="5"/>
      <c r="B697" s="6"/>
      <c r="G697" s="33"/>
      <c r="H697" s="5"/>
      <c r="K697" s="239"/>
      <c r="L697" s="239"/>
      <c r="M697" s="239"/>
      <c r="N697" s="24"/>
      <c r="O697" s="24"/>
      <c r="P697" s="24"/>
      <c r="R697" s="243"/>
      <c r="S697" s="243"/>
      <c r="T697" s="239"/>
      <c r="U697" s="239"/>
      <c r="V697" s="33"/>
      <c r="W697" s="33"/>
      <c r="X697" s="33"/>
      <c r="Y697" s="33"/>
      <c r="Z697" s="33"/>
      <c r="AA697" s="33"/>
      <c r="AB697" s="33"/>
      <c r="AC697" s="244" t="str">
        <f t="shared" si="146"/>
        <v/>
      </c>
      <c r="AD697" s="244" t="str">
        <f t="shared" si="147"/>
        <v/>
      </c>
      <c r="AE697" s="138" t="str">
        <f t="shared" si="148"/>
        <v/>
      </c>
      <c r="AF697" s="33" t="str">
        <f t="shared" si="149"/>
        <v/>
      </c>
      <c r="AG697" s="33"/>
      <c r="AH697" s="33" t="str">
        <f t="shared" si="151"/>
        <v/>
      </c>
      <c r="AI697" s="140" t="str">
        <f t="shared" si="152"/>
        <v/>
      </c>
      <c r="AJ697" s="33"/>
      <c r="AK697" s="33"/>
      <c r="AL697" s="33"/>
      <c r="AM697" s="33"/>
      <c r="AN697" s="33"/>
      <c r="AO697" s="33"/>
      <c r="AP697" s="33"/>
    </row>
    <row r="698" spans="1:42" s="4" customFormat="1" ht="13.8" hidden="1">
      <c r="A698" s="5"/>
      <c r="B698" s="6"/>
      <c r="G698" s="33"/>
      <c r="H698" s="5"/>
      <c r="K698" s="239"/>
      <c r="L698" s="239"/>
      <c r="M698" s="239"/>
      <c r="N698" s="24"/>
      <c r="O698" s="24"/>
      <c r="P698" s="24"/>
      <c r="R698" s="243"/>
      <c r="S698" s="243"/>
      <c r="T698" s="239"/>
      <c r="U698" s="239"/>
      <c r="V698" s="33"/>
      <c r="W698" s="33"/>
      <c r="X698" s="33"/>
      <c r="Y698" s="33"/>
      <c r="Z698" s="33"/>
      <c r="AA698" s="33"/>
      <c r="AB698" s="33"/>
      <c r="AC698" s="244" t="str">
        <f t="shared" si="146"/>
        <v/>
      </c>
      <c r="AD698" s="244" t="str">
        <f t="shared" si="147"/>
        <v/>
      </c>
      <c r="AE698" s="138" t="str">
        <f t="shared" si="148"/>
        <v/>
      </c>
      <c r="AF698" s="33" t="str">
        <f t="shared" si="149"/>
        <v/>
      </c>
      <c r="AG698" s="33"/>
      <c r="AH698" s="33" t="str">
        <f t="shared" si="151"/>
        <v/>
      </c>
      <c r="AI698" s="140" t="str">
        <f t="shared" si="152"/>
        <v/>
      </c>
      <c r="AJ698" s="33"/>
      <c r="AK698" s="33"/>
      <c r="AL698" s="33"/>
      <c r="AM698" s="33"/>
      <c r="AN698" s="33"/>
      <c r="AO698" s="33"/>
      <c r="AP698" s="33"/>
    </row>
    <row r="699" spans="1:42" s="4" customFormat="1" ht="13.8" hidden="1">
      <c r="A699" s="5"/>
      <c r="B699" s="6"/>
      <c r="G699" s="33"/>
      <c r="H699" s="5"/>
      <c r="K699" s="239"/>
      <c r="L699" s="239"/>
      <c r="M699" s="239"/>
      <c r="N699" s="24"/>
      <c r="O699" s="24"/>
      <c r="P699" s="24"/>
      <c r="R699" s="243"/>
      <c r="S699" s="243"/>
      <c r="T699" s="239"/>
      <c r="U699" s="239"/>
      <c r="V699" s="33"/>
      <c r="W699" s="33"/>
      <c r="X699" s="33"/>
      <c r="Y699" s="33"/>
      <c r="Z699" s="33"/>
      <c r="AA699" s="33"/>
      <c r="AB699" s="33"/>
      <c r="AC699" s="244" t="str">
        <f t="shared" si="146"/>
        <v/>
      </c>
      <c r="AD699" s="244" t="str">
        <f t="shared" si="147"/>
        <v/>
      </c>
      <c r="AE699" s="138" t="str">
        <f t="shared" si="148"/>
        <v/>
      </c>
      <c r="AF699" s="33" t="str">
        <f t="shared" si="149"/>
        <v/>
      </c>
      <c r="AG699" s="33"/>
      <c r="AH699" s="33" t="str">
        <f t="shared" si="151"/>
        <v/>
      </c>
      <c r="AI699" s="140" t="str">
        <f t="shared" si="152"/>
        <v/>
      </c>
      <c r="AJ699" s="33"/>
      <c r="AK699" s="33"/>
      <c r="AL699" s="33"/>
      <c r="AM699" s="33"/>
      <c r="AN699" s="33"/>
      <c r="AO699" s="33"/>
      <c r="AP699" s="33"/>
    </row>
    <row r="700" spans="1:42" s="4" customFormat="1" ht="13.8" hidden="1">
      <c r="A700" s="5"/>
      <c r="B700" s="6"/>
      <c r="G700" s="33"/>
      <c r="H700" s="5"/>
      <c r="K700" s="239"/>
      <c r="L700" s="239"/>
      <c r="M700" s="239"/>
      <c r="N700" s="24"/>
      <c r="O700" s="24"/>
      <c r="P700" s="24"/>
      <c r="R700" s="243"/>
      <c r="S700" s="243"/>
      <c r="T700" s="239"/>
      <c r="U700" s="239"/>
      <c r="V700" s="33"/>
      <c r="W700" s="33"/>
      <c r="X700" s="33"/>
      <c r="Y700" s="33"/>
      <c r="Z700" s="33"/>
      <c r="AA700" s="33"/>
      <c r="AB700" s="33"/>
      <c r="AC700" s="244" t="str">
        <f t="shared" si="146"/>
        <v/>
      </c>
      <c r="AD700" s="244" t="str">
        <f t="shared" si="147"/>
        <v/>
      </c>
      <c r="AE700" s="138" t="str">
        <f t="shared" si="148"/>
        <v/>
      </c>
      <c r="AF700" s="33" t="str">
        <f t="shared" si="149"/>
        <v/>
      </c>
      <c r="AG700" s="33"/>
      <c r="AH700" s="33" t="str">
        <f t="shared" si="151"/>
        <v/>
      </c>
      <c r="AI700" s="140" t="str">
        <f t="shared" si="152"/>
        <v/>
      </c>
      <c r="AJ700" s="33"/>
      <c r="AK700" s="33"/>
      <c r="AL700" s="33"/>
      <c r="AM700" s="33"/>
      <c r="AN700" s="33"/>
      <c r="AO700" s="33"/>
      <c r="AP700" s="33"/>
    </row>
    <row r="701" spans="1:42" s="4" customFormat="1" ht="13.8" hidden="1">
      <c r="A701" s="5"/>
      <c r="B701" s="6"/>
      <c r="G701" s="33"/>
      <c r="H701" s="5"/>
      <c r="K701" s="239"/>
      <c r="L701" s="239"/>
      <c r="M701" s="239"/>
      <c r="N701" s="24"/>
      <c r="O701" s="24"/>
      <c r="P701" s="24"/>
      <c r="R701" s="243"/>
      <c r="S701" s="243"/>
      <c r="T701" s="239"/>
      <c r="U701" s="239"/>
      <c r="V701" s="33"/>
      <c r="W701" s="33"/>
      <c r="X701" s="33"/>
      <c r="Y701" s="33"/>
      <c r="Z701" s="33"/>
      <c r="AA701" s="33"/>
      <c r="AB701" s="33"/>
      <c r="AC701" s="244" t="str">
        <f t="shared" si="146"/>
        <v/>
      </c>
      <c r="AD701" s="244" t="str">
        <f t="shared" si="147"/>
        <v/>
      </c>
      <c r="AE701" s="138" t="str">
        <f t="shared" si="148"/>
        <v/>
      </c>
      <c r="AF701" s="33" t="str">
        <f t="shared" si="149"/>
        <v/>
      </c>
      <c r="AG701" s="33"/>
      <c r="AH701" s="33" t="str">
        <f t="shared" si="151"/>
        <v/>
      </c>
      <c r="AI701" s="140" t="str">
        <f t="shared" si="152"/>
        <v/>
      </c>
      <c r="AJ701" s="33"/>
      <c r="AK701" s="33"/>
      <c r="AL701" s="33"/>
      <c r="AM701" s="33"/>
      <c r="AN701" s="33"/>
      <c r="AO701" s="33"/>
      <c r="AP701" s="33"/>
    </row>
    <row r="702" spans="1:42" s="4" customFormat="1" ht="13.8" hidden="1">
      <c r="A702" s="5"/>
      <c r="B702" s="6"/>
      <c r="G702" s="33"/>
      <c r="H702" s="5"/>
      <c r="K702" s="239"/>
      <c r="L702" s="239"/>
      <c r="M702" s="239"/>
      <c r="N702" s="24"/>
      <c r="O702" s="24"/>
      <c r="P702" s="24"/>
      <c r="R702" s="243"/>
      <c r="S702" s="243"/>
      <c r="T702" s="239"/>
      <c r="U702" s="239"/>
      <c r="V702" s="33"/>
      <c r="W702" s="33"/>
      <c r="X702" s="33"/>
      <c r="Y702" s="33"/>
      <c r="Z702" s="33"/>
      <c r="AA702" s="33"/>
      <c r="AB702" s="33"/>
      <c r="AC702" s="244" t="str">
        <f t="shared" si="146"/>
        <v/>
      </c>
      <c r="AD702" s="244" t="str">
        <f t="shared" si="147"/>
        <v/>
      </c>
      <c r="AE702" s="138" t="str">
        <f t="shared" si="148"/>
        <v/>
      </c>
      <c r="AF702" s="33" t="str">
        <f t="shared" si="149"/>
        <v/>
      </c>
      <c r="AG702" s="33"/>
      <c r="AH702" s="33"/>
      <c r="AI702" s="140" t="str">
        <f t="shared" si="152"/>
        <v/>
      </c>
      <c r="AJ702" s="33"/>
      <c r="AK702" s="33"/>
      <c r="AL702" s="33"/>
      <c r="AM702" s="33"/>
      <c r="AN702" s="33"/>
      <c r="AO702" s="33"/>
      <c r="AP702" s="33"/>
    </row>
    <row r="703" spans="1:42" s="4" customFormat="1" ht="13.8" hidden="1">
      <c r="A703" s="5"/>
      <c r="B703" s="6"/>
      <c r="G703" s="33"/>
      <c r="H703" s="5"/>
      <c r="K703" s="239"/>
      <c r="L703" s="239"/>
      <c r="M703" s="239"/>
      <c r="N703" s="24"/>
      <c r="O703" s="24"/>
      <c r="P703" s="24"/>
      <c r="R703" s="243"/>
      <c r="S703" s="243"/>
      <c r="T703" s="239"/>
      <c r="U703" s="239"/>
      <c r="V703" s="33"/>
      <c r="W703" s="33"/>
      <c r="X703" s="33"/>
      <c r="Y703" s="33"/>
      <c r="Z703" s="33"/>
      <c r="AA703" s="33"/>
      <c r="AB703" s="33"/>
      <c r="AC703" s="244" t="str">
        <f t="shared" si="146"/>
        <v/>
      </c>
      <c r="AD703" s="244" t="str">
        <f t="shared" si="147"/>
        <v/>
      </c>
      <c r="AE703" s="138" t="str">
        <f t="shared" si="148"/>
        <v/>
      </c>
      <c r="AF703" s="33" t="str">
        <f t="shared" si="149"/>
        <v/>
      </c>
      <c r="AG703" s="33"/>
      <c r="AH703" s="33"/>
      <c r="AI703" s="140" t="str">
        <f t="shared" si="152"/>
        <v/>
      </c>
      <c r="AJ703" s="33"/>
      <c r="AK703" s="33"/>
      <c r="AL703" s="33"/>
      <c r="AM703" s="33"/>
      <c r="AN703" s="33"/>
      <c r="AO703" s="33"/>
      <c r="AP703" s="33"/>
    </row>
    <row r="704" spans="1:42" s="4" customFormat="1" ht="13.8" hidden="1">
      <c r="A704" s="5"/>
      <c r="B704" s="6"/>
      <c r="G704" s="33"/>
      <c r="H704" s="5"/>
      <c r="K704" s="239"/>
      <c r="L704" s="239"/>
      <c r="M704" s="239"/>
      <c r="N704" s="24"/>
      <c r="O704" s="24"/>
      <c r="P704" s="24"/>
      <c r="R704" s="243"/>
      <c r="S704" s="243"/>
      <c r="T704" s="239"/>
      <c r="U704" s="239"/>
      <c r="V704" s="33"/>
      <c r="W704" s="33"/>
      <c r="X704" s="33"/>
      <c r="Y704" s="33"/>
      <c r="Z704" s="33"/>
      <c r="AA704" s="33"/>
      <c r="AB704" s="33"/>
      <c r="AC704" s="244" t="str">
        <f t="shared" si="146"/>
        <v/>
      </c>
      <c r="AD704" s="244" t="str">
        <f t="shared" si="147"/>
        <v/>
      </c>
      <c r="AE704" s="138" t="str">
        <f t="shared" si="148"/>
        <v/>
      </c>
      <c r="AF704" s="33" t="str">
        <f t="shared" si="149"/>
        <v/>
      </c>
      <c r="AG704" s="33"/>
      <c r="AH704" s="33"/>
      <c r="AI704" s="140" t="str">
        <f t="shared" si="152"/>
        <v/>
      </c>
      <c r="AJ704" s="33"/>
      <c r="AK704" s="33"/>
      <c r="AL704" s="33"/>
      <c r="AM704" s="33"/>
      <c r="AN704" s="33"/>
      <c r="AO704" s="33"/>
      <c r="AP704" s="33"/>
    </row>
    <row r="705" spans="1:42" s="4" customFormat="1" ht="13.8" hidden="1">
      <c r="A705" s="5"/>
      <c r="B705" s="6"/>
      <c r="G705" s="33"/>
      <c r="H705" s="5"/>
      <c r="K705" s="239"/>
      <c r="L705" s="239"/>
      <c r="M705" s="239"/>
      <c r="N705" s="24"/>
      <c r="O705" s="24"/>
      <c r="P705" s="24"/>
      <c r="R705" s="243"/>
      <c r="S705" s="243"/>
      <c r="T705" s="239"/>
      <c r="U705" s="239"/>
      <c r="V705" s="33"/>
      <c r="W705" s="33"/>
      <c r="X705" s="33"/>
      <c r="Y705" s="33"/>
      <c r="Z705" s="33"/>
      <c r="AA705" s="33"/>
      <c r="AB705" s="33"/>
      <c r="AC705" s="244" t="str">
        <f t="shared" si="146"/>
        <v/>
      </c>
      <c r="AD705" s="244" t="str">
        <f t="shared" si="147"/>
        <v/>
      </c>
      <c r="AE705" s="138" t="str">
        <f t="shared" si="148"/>
        <v/>
      </c>
      <c r="AF705" s="33" t="str">
        <f t="shared" si="149"/>
        <v/>
      </c>
      <c r="AG705" s="33"/>
      <c r="AH705" s="33"/>
      <c r="AI705" s="140" t="str">
        <f t="shared" si="152"/>
        <v/>
      </c>
      <c r="AJ705" s="33"/>
      <c r="AK705" s="33"/>
      <c r="AL705" s="33"/>
      <c r="AM705" s="33"/>
      <c r="AN705" s="33"/>
      <c r="AO705" s="33"/>
      <c r="AP705" s="33"/>
    </row>
    <row r="706" spans="1:42" s="4" customFormat="1" ht="13.8" hidden="1">
      <c r="A706" s="5"/>
      <c r="B706" s="6"/>
      <c r="G706" s="33"/>
      <c r="H706" s="5"/>
      <c r="K706" s="239"/>
      <c r="L706" s="239"/>
      <c r="M706" s="239"/>
      <c r="N706" s="24"/>
      <c r="O706" s="24"/>
      <c r="P706" s="24"/>
      <c r="R706" s="243"/>
      <c r="S706" s="243"/>
      <c r="T706" s="239"/>
      <c r="U706" s="239"/>
      <c r="V706" s="33"/>
      <c r="W706" s="33"/>
      <c r="X706" s="33"/>
      <c r="Y706" s="33"/>
      <c r="Z706" s="33"/>
      <c r="AA706" s="33"/>
      <c r="AB706" s="33"/>
      <c r="AC706" s="244" t="str">
        <f t="shared" si="146"/>
        <v/>
      </c>
      <c r="AD706" s="244" t="str">
        <f t="shared" si="147"/>
        <v/>
      </c>
      <c r="AE706" s="138" t="str">
        <f t="shared" si="148"/>
        <v/>
      </c>
      <c r="AF706" s="33" t="str">
        <f t="shared" si="149"/>
        <v/>
      </c>
      <c r="AG706" s="33"/>
      <c r="AH706" s="33"/>
      <c r="AI706" s="140" t="str">
        <f t="shared" si="152"/>
        <v/>
      </c>
      <c r="AJ706" s="33"/>
      <c r="AK706" s="33"/>
      <c r="AL706" s="33"/>
      <c r="AM706" s="33"/>
      <c r="AN706" s="33"/>
      <c r="AO706" s="33"/>
      <c r="AP706" s="33"/>
    </row>
    <row r="707" spans="1:42" s="4" customFormat="1" ht="13.8" hidden="1">
      <c r="A707" s="5"/>
      <c r="B707" s="6"/>
      <c r="G707" s="33"/>
      <c r="H707" s="5"/>
      <c r="K707" s="239"/>
      <c r="L707" s="239"/>
      <c r="M707" s="239"/>
      <c r="N707" s="24"/>
      <c r="O707" s="24"/>
      <c r="P707" s="24"/>
      <c r="R707" s="243"/>
      <c r="S707" s="243"/>
      <c r="T707" s="239"/>
      <c r="U707" s="239"/>
      <c r="V707" s="33"/>
      <c r="W707" s="33"/>
      <c r="X707" s="33"/>
      <c r="Y707" s="33"/>
      <c r="Z707" s="33"/>
      <c r="AA707" s="33"/>
      <c r="AB707" s="33"/>
      <c r="AC707" s="244" t="str">
        <f t="shared" si="146"/>
        <v/>
      </c>
      <c r="AD707" s="244" t="str">
        <f t="shared" si="147"/>
        <v/>
      </c>
      <c r="AE707" s="138" t="str">
        <f t="shared" si="148"/>
        <v/>
      </c>
      <c r="AF707" s="33" t="str">
        <f t="shared" si="149"/>
        <v/>
      </c>
      <c r="AG707" s="33"/>
      <c r="AH707" s="33"/>
      <c r="AI707" s="140" t="str">
        <f t="shared" si="152"/>
        <v/>
      </c>
      <c r="AJ707" s="33"/>
      <c r="AK707" s="33"/>
      <c r="AL707" s="33"/>
      <c r="AM707" s="33"/>
      <c r="AN707" s="33"/>
      <c r="AO707" s="33"/>
      <c r="AP707" s="33"/>
    </row>
    <row r="708" spans="1:42" s="4" customFormat="1" ht="13.8" hidden="1">
      <c r="A708" s="5"/>
      <c r="B708" s="6"/>
      <c r="G708" s="33"/>
      <c r="H708" s="5"/>
      <c r="K708" s="239"/>
      <c r="L708" s="239"/>
      <c r="M708" s="239"/>
      <c r="N708" s="24"/>
      <c r="O708" s="24"/>
      <c r="P708" s="24"/>
      <c r="R708" s="243"/>
      <c r="S708" s="243"/>
      <c r="T708" s="239"/>
      <c r="U708" s="239"/>
      <c r="V708" s="33"/>
      <c r="W708" s="33"/>
      <c r="X708" s="33"/>
      <c r="Y708" s="33"/>
      <c r="Z708" s="33"/>
      <c r="AA708" s="33"/>
      <c r="AB708" s="33"/>
      <c r="AC708" s="244" t="str">
        <f t="shared" si="146"/>
        <v/>
      </c>
      <c r="AD708" s="244" t="str">
        <f t="shared" si="147"/>
        <v/>
      </c>
      <c r="AE708" s="138" t="str">
        <f t="shared" si="148"/>
        <v/>
      </c>
      <c r="AF708" s="33" t="str">
        <f t="shared" si="149"/>
        <v/>
      </c>
      <c r="AG708" s="33"/>
      <c r="AH708" s="33"/>
      <c r="AI708" s="140" t="str">
        <f t="shared" si="152"/>
        <v/>
      </c>
      <c r="AJ708" s="33"/>
      <c r="AK708" s="33"/>
      <c r="AL708" s="33"/>
      <c r="AM708" s="33"/>
      <c r="AN708" s="33"/>
      <c r="AO708" s="33"/>
      <c r="AP708" s="33"/>
    </row>
    <row r="709" spans="1:42" s="4" customFormat="1" ht="13.8" hidden="1">
      <c r="A709" s="5"/>
      <c r="B709" s="6"/>
      <c r="G709" s="33"/>
      <c r="H709" s="5"/>
      <c r="K709" s="239"/>
      <c r="L709" s="239"/>
      <c r="M709" s="239"/>
      <c r="N709" s="24"/>
      <c r="O709" s="24"/>
      <c r="P709" s="24"/>
      <c r="R709" s="243"/>
      <c r="S709" s="243"/>
      <c r="T709" s="239"/>
      <c r="U709" s="239"/>
      <c r="V709" s="33"/>
      <c r="W709" s="33"/>
      <c r="X709" s="33"/>
      <c r="Y709" s="33"/>
      <c r="Z709" s="33"/>
      <c r="AA709" s="33"/>
      <c r="AB709" s="33"/>
      <c r="AC709" s="244" t="str">
        <f t="shared" ref="AC709:AC772" si="153">IF(K709="","", K709)</f>
        <v/>
      </c>
      <c r="AD709" s="244" t="str">
        <f t="shared" ref="AD709:AD772" si="154">IF(L709="","", L709)</f>
        <v/>
      </c>
      <c r="AE709" s="138"/>
      <c r="AF709" s="33" t="str">
        <f t="shared" si="149"/>
        <v/>
      </c>
      <c r="AG709" s="33"/>
      <c r="AH709" s="33"/>
      <c r="AI709" s="140" t="str">
        <f t="shared" si="152"/>
        <v/>
      </c>
      <c r="AJ709" s="33"/>
      <c r="AK709" s="33"/>
      <c r="AL709" s="33"/>
      <c r="AM709" s="33"/>
      <c r="AN709" s="33"/>
      <c r="AO709" s="33"/>
      <c r="AP709" s="33"/>
    </row>
    <row r="710" spans="1:42" s="4" customFormat="1" ht="13.8" hidden="1">
      <c r="A710" s="5"/>
      <c r="B710" s="6"/>
      <c r="G710" s="33"/>
      <c r="H710" s="5"/>
      <c r="K710" s="239"/>
      <c r="L710" s="239"/>
      <c r="M710" s="239"/>
      <c r="N710" s="24"/>
      <c r="O710" s="24"/>
      <c r="P710" s="24"/>
      <c r="R710" s="243"/>
      <c r="S710" s="243"/>
      <c r="T710" s="239"/>
      <c r="U710" s="239"/>
      <c r="V710" s="33"/>
      <c r="W710" s="33"/>
      <c r="X710" s="33"/>
      <c r="Y710" s="33"/>
      <c r="Z710" s="33"/>
      <c r="AA710" s="33"/>
      <c r="AB710" s="33"/>
      <c r="AC710" s="244" t="str">
        <f t="shared" si="153"/>
        <v/>
      </c>
      <c r="AD710" s="244" t="str">
        <f t="shared" si="154"/>
        <v/>
      </c>
      <c r="AE710" s="138"/>
      <c r="AF710" s="33"/>
      <c r="AG710" s="33"/>
      <c r="AH710" s="33"/>
      <c r="AI710" s="140" t="str">
        <f t="shared" si="152"/>
        <v/>
      </c>
      <c r="AJ710" s="33"/>
      <c r="AK710" s="33"/>
      <c r="AL710" s="33"/>
      <c r="AM710" s="33"/>
      <c r="AN710" s="33"/>
      <c r="AO710" s="33"/>
      <c r="AP710" s="33"/>
    </row>
    <row r="711" spans="1:42" s="4" customFormat="1" ht="13.8" hidden="1">
      <c r="A711" s="5"/>
      <c r="B711" s="6"/>
      <c r="G711" s="33"/>
      <c r="H711" s="5"/>
      <c r="K711" s="239"/>
      <c r="L711" s="239"/>
      <c r="M711" s="239"/>
      <c r="N711" s="24"/>
      <c r="O711" s="24"/>
      <c r="P711" s="24"/>
      <c r="R711" s="243"/>
      <c r="S711" s="243"/>
      <c r="T711" s="239"/>
      <c r="U711" s="239"/>
      <c r="V711" s="33"/>
      <c r="W711" s="33"/>
      <c r="X711" s="33"/>
      <c r="Y711" s="33"/>
      <c r="Z711" s="33"/>
      <c r="AA711" s="33"/>
      <c r="AB711" s="33"/>
      <c r="AC711" s="244" t="str">
        <f t="shared" si="153"/>
        <v/>
      </c>
      <c r="AD711" s="244" t="str">
        <f t="shared" si="154"/>
        <v/>
      </c>
      <c r="AE711" s="138"/>
      <c r="AF711" s="33"/>
      <c r="AG711" s="33"/>
      <c r="AH711" s="33"/>
      <c r="AI711" s="140" t="str">
        <f t="shared" si="152"/>
        <v/>
      </c>
      <c r="AJ711" s="33"/>
      <c r="AK711" s="33"/>
      <c r="AL711" s="33"/>
      <c r="AM711" s="33"/>
      <c r="AN711" s="33"/>
      <c r="AO711" s="33"/>
      <c r="AP711" s="33"/>
    </row>
    <row r="712" spans="1:42" s="4" customFormat="1" ht="13.8" hidden="1">
      <c r="A712" s="5"/>
      <c r="B712" s="6"/>
      <c r="G712" s="33"/>
      <c r="H712" s="5"/>
      <c r="K712" s="239"/>
      <c r="L712" s="239"/>
      <c r="M712" s="239"/>
      <c r="N712" s="24"/>
      <c r="O712" s="24"/>
      <c r="P712" s="24"/>
      <c r="R712" s="243"/>
      <c r="S712" s="243"/>
      <c r="T712" s="239"/>
      <c r="U712" s="239"/>
      <c r="V712" s="33"/>
      <c r="W712" s="33"/>
      <c r="X712" s="33"/>
      <c r="Y712" s="33"/>
      <c r="Z712" s="33"/>
      <c r="AA712" s="33"/>
      <c r="AB712" s="33"/>
      <c r="AC712" s="244" t="str">
        <f t="shared" si="153"/>
        <v/>
      </c>
      <c r="AD712" s="244" t="str">
        <f t="shared" si="154"/>
        <v/>
      </c>
      <c r="AE712" s="138"/>
      <c r="AF712" s="33"/>
      <c r="AG712" s="33"/>
      <c r="AH712" s="33"/>
      <c r="AI712" s="140" t="str">
        <f t="shared" si="152"/>
        <v/>
      </c>
      <c r="AJ712" s="33"/>
      <c r="AK712" s="33"/>
      <c r="AL712" s="33"/>
      <c r="AM712" s="33"/>
      <c r="AN712" s="33"/>
      <c r="AO712" s="33"/>
      <c r="AP712" s="33"/>
    </row>
    <row r="713" spans="1:42" s="4" customFormat="1" ht="13.8" hidden="1">
      <c r="A713" s="5"/>
      <c r="B713" s="6"/>
      <c r="G713" s="33"/>
      <c r="H713" s="5"/>
      <c r="K713" s="239"/>
      <c r="L713" s="239"/>
      <c r="M713" s="239"/>
      <c r="N713" s="24"/>
      <c r="O713" s="24"/>
      <c r="P713" s="24"/>
      <c r="R713" s="243"/>
      <c r="S713" s="243"/>
      <c r="T713" s="239"/>
      <c r="U713" s="239"/>
      <c r="V713" s="33"/>
      <c r="W713" s="33"/>
      <c r="X713" s="33"/>
      <c r="Y713" s="33"/>
      <c r="Z713" s="33"/>
      <c r="AA713" s="33"/>
      <c r="AB713" s="33"/>
      <c r="AC713" s="244" t="str">
        <f t="shared" si="153"/>
        <v/>
      </c>
      <c r="AD713" s="244" t="str">
        <f t="shared" si="154"/>
        <v/>
      </c>
      <c r="AE713" s="138"/>
      <c r="AF713" s="33"/>
      <c r="AG713" s="33"/>
      <c r="AH713" s="33"/>
      <c r="AI713" s="140" t="str">
        <f t="shared" si="152"/>
        <v/>
      </c>
      <c r="AJ713" s="33"/>
      <c r="AK713" s="33"/>
      <c r="AL713" s="33"/>
      <c r="AM713" s="33"/>
      <c r="AN713" s="33"/>
      <c r="AO713" s="33"/>
      <c r="AP713" s="33"/>
    </row>
    <row r="714" spans="1:42" s="4" customFormat="1" ht="13.8" hidden="1">
      <c r="A714" s="5"/>
      <c r="B714" s="6"/>
      <c r="G714" s="33"/>
      <c r="H714" s="5"/>
      <c r="K714" s="239"/>
      <c r="L714" s="239"/>
      <c r="M714" s="239"/>
      <c r="N714" s="24"/>
      <c r="O714" s="24"/>
      <c r="P714" s="24"/>
      <c r="R714" s="243"/>
      <c r="S714" s="243"/>
      <c r="T714" s="239"/>
      <c r="U714" s="239"/>
      <c r="V714" s="33"/>
      <c r="W714" s="33"/>
      <c r="X714" s="33"/>
      <c r="Y714" s="33"/>
      <c r="Z714" s="33"/>
      <c r="AA714" s="33"/>
      <c r="AB714" s="33"/>
      <c r="AC714" s="244" t="str">
        <f t="shared" si="153"/>
        <v/>
      </c>
      <c r="AD714" s="244" t="str">
        <f t="shared" si="154"/>
        <v/>
      </c>
      <c r="AE714" s="138"/>
      <c r="AF714" s="33"/>
      <c r="AG714" s="33"/>
      <c r="AH714" s="33"/>
      <c r="AI714" s="140" t="str">
        <f t="shared" si="152"/>
        <v/>
      </c>
      <c r="AJ714" s="33"/>
      <c r="AK714" s="33"/>
      <c r="AL714" s="33"/>
      <c r="AM714" s="33"/>
      <c r="AN714" s="33"/>
      <c r="AO714" s="33"/>
      <c r="AP714" s="33"/>
    </row>
    <row r="715" spans="1:42" s="4" customFormat="1" ht="13.8" hidden="1">
      <c r="A715" s="5"/>
      <c r="B715" s="6"/>
      <c r="G715" s="33"/>
      <c r="H715" s="5"/>
      <c r="K715" s="239"/>
      <c r="L715" s="239"/>
      <c r="M715" s="239"/>
      <c r="N715" s="24"/>
      <c r="O715" s="24"/>
      <c r="P715" s="24"/>
      <c r="R715" s="243"/>
      <c r="S715" s="243"/>
      <c r="T715" s="239"/>
      <c r="U715" s="239"/>
      <c r="V715" s="33"/>
      <c r="W715" s="33"/>
      <c r="X715" s="33"/>
      <c r="Y715" s="33"/>
      <c r="Z715" s="33"/>
      <c r="AA715" s="33"/>
      <c r="AB715" s="33"/>
      <c r="AC715" s="244" t="str">
        <f t="shared" si="153"/>
        <v/>
      </c>
      <c r="AD715" s="244" t="str">
        <f t="shared" si="154"/>
        <v/>
      </c>
      <c r="AE715" s="138"/>
      <c r="AF715" s="33"/>
      <c r="AG715" s="33"/>
      <c r="AH715" s="33"/>
      <c r="AI715" s="140" t="str">
        <f t="shared" ref="AI715:AI726" si="155">IF(R715="","", R715)</f>
        <v/>
      </c>
      <c r="AJ715" s="33"/>
      <c r="AK715" s="33"/>
      <c r="AL715" s="33"/>
      <c r="AM715" s="33"/>
      <c r="AN715" s="33"/>
      <c r="AO715" s="33"/>
      <c r="AP715" s="33"/>
    </row>
    <row r="716" spans="1:42" s="4" customFormat="1" ht="13.8" hidden="1">
      <c r="A716" s="5"/>
      <c r="B716" s="6"/>
      <c r="G716" s="33"/>
      <c r="H716" s="5"/>
      <c r="K716" s="239"/>
      <c r="L716" s="239"/>
      <c r="M716" s="239"/>
      <c r="N716" s="24"/>
      <c r="O716" s="24"/>
      <c r="P716" s="24"/>
      <c r="R716" s="243"/>
      <c r="S716" s="243"/>
      <c r="T716" s="239"/>
      <c r="U716" s="239"/>
      <c r="V716" s="33"/>
      <c r="W716" s="33"/>
      <c r="X716" s="33"/>
      <c r="Y716" s="33"/>
      <c r="Z716" s="33"/>
      <c r="AA716" s="33"/>
      <c r="AB716" s="33"/>
      <c r="AC716" s="244" t="str">
        <f t="shared" si="153"/>
        <v/>
      </c>
      <c r="AD716" s="244" t="str">
        <f t="shared" si="154"/>
        <v/>
      </c>
      <c r="AE716" s="138"/>
      <c r="AF716" s="33"/>
      <c r="AG716" s="33"/>
      <c r="AH716" s="33"/>
      <c r="AI716" s="140" t="str">
        <f t="shared" si="155"/>
        <v/>
      </c>
      <c r="AJ716" s="33"/>
      <c r="AK716" s="33"/>
      <c r="AL716" s="33"/>
      <c r="AM716" s="33"/>
      <c r="AN716" s="33"/>
      <c r="AO716" s="33"/>
      <c r="AP716" s="33"/>
    </row>
    <row r="717" spans="1:42" s="4" customFormat="1" ht="13.8" hidden="1">
      <c r="A717" s="5"/>
      <c r="B717" s="6"/>
      <c r="G717" s="33"/>
      <c r="H717" s="5"/>
      <c r="K717" s="239"/>
      <c r="L717" s="239"/>
      <c r="M717" s="239"/>
      <c r="N717" s="24"/>
      <c r="O717" s="24"/>
      <c r="P717" s="24"/>
      <c r="R717" s="243"/>
      <c r="S717" s="243"/>
      <c r="T717" s="239"/>
      <c r="U717" s="239"/>
      <c r="V717" s="33"/>
      <c r="W717" s="33"/>
      <c r="X717" s="33"/>
      <c r="Y717" s="33"/>
      <c r="Z717" s="33"/>
      <c r="AA717" s="33"/>
      <c r="AB717" s="33"/>
      <c r="AC717" s="244" t="str">
        <f t="shared" si="153"/>
        <v/>
      </c>
      <c r="AD717" s="244" t="str">
        <f t="shared" si="154"/>
        <v/>
      </c>
      <c r="AE717" s="138"/>
      <c r="AF717" s="33"/>
      <c r="AG717" s="33"/>
      <c r="AH717" s="33"/>
      <c r="AI717" s="140" t="str">
        <f t="shared" si="155"/>
        <v/>
      </c>
      <c r="AJ717" s="33"/>
      <c r="AK717" s="33"/>
      <c r="AL717" s="33"/>
      <c r="AM717" s="33"/>
      <c r="AN717" s="33"/>
      <c r="AO717" s="33"/>
      <c r="AP717" s="33"/>
    </row>
    <row r="718" spans="1:42" s="4" customFormat="1" ht="13.8" hidden="1">
      <c r="A718" s="5"/>
      <c r="B718" s="6"/>
      <c r="G718" s="33"/>
      <c r="H718" s="5"/>
      <c r="K718" s="239"/>
      <c r="L718" s="239"/>
      <c r="M718" s="239"/>
      <c r="N718" s="24"/>
      <c r="O718" s="24"/>
      <c r="P718" s="24"/>
      <c r="R718" s="243"/>
      <c r="S718" s="243"/>
      <c r="T718" s="239"/>
      <c r="U718" s="239"/>
      <c r="V718" s="33"/>
      <c r="W718" s="33"/>
      <c r="X718" s="33"/>
      <c r="Y718" s="33"/>
      <c r="Z718" s="33"/>
      <c r="AA718" s="33"/>
      <c r="AB718" s="33"/>
      <c r="AC718" s="244" t="str">
        <f t="shared" si="153"/>
        <v/>
      </c>
      <c r="AD718" s="244" t="str">
        <f t="shared" si="154"/>
        <v/>
      </c>
      <c r="AE718" s="138"/>
      <c r="AF718" s="33"/>
      <c r="AG718" s="33"/>
      <c r="AH718" s="33"/>
      <c r="AI718" s="140" t="str">
        <f t="shared" si="155"/>
        <v/>
      </c>
      <c r="AJ718" s="33"/>
      <c r="AK718" s="33"/>
      <c r="AL718" s="33"/>
      <c r="AM718" s="33"/>
      <c r="AN718" s="33"/>
      <c r="AO718" s="33"/>
      <c r="AP718" s="33"/>
    </row>
    <row r="719" spans="1:42" s="4" customFormat="1" ht="13.8" hidden="1">
      <c r="A719" s="5"/>
      <c r="B719" s="6"/>
      <c r="G719" s="33"/>
      <c r="H719" s="5"/>
      <c r="K719" s="239"/>
      <c r="L719" s="239"/>
      <c r="M719" s="239"/>
      <c r="N719" s="24"/>
      <c r="O719" s="24"/>
      <c r="P719" s="24"/>
      <c r="R719" s="243"/>
      <c r="S719" s="243"/>
      <c r="T719" s="239"/>
      <c r="U719" s="239"/>
      <c r="V719" s="33"/>
      <c r="W719" s="33"/>
      <c r="X719" s="33"/>
      <c r="Y719" s="33"/>
      <c r="Z719" s="33"/>
      <c r="AA719" s="33"/>
      <c r="AB719" s="33"/>
      <c r="AC719" s="244" t="str">
        <f t="shared" si="153"/>
        <v/>
      </c>
      <c r="AD719" s="244" t="str">
        <f t="shared" si="154"/>
        <v/>
      </c>
      <c r="AE719" s="138"/>
      <c r="AF719" s="33"/>
      <c r="AG719" s="33"/>
      <c r="AH719" s="33"/>
      <c r="AI719" s="140" t="str">
        <f t="shared" si="155"/>
        <v/>
      </c>
      <c r="AJ719" s="33"/>
      <c r="AK719" s="33"/>
      <c r="AL719" s="33"/>
      <c r="AM719" s="33"/>
      <c r="AN719" s="33"/>
      <c r="AO719" s="33"/>
      <c r="AP719" s="33"/>
    </row>
    <row r="720" spans="1:42" s="4" customFormat="1" ht="13.8" hidden="1">
      <c r="A720" s="5"/>
      <c r="B720" s="6"/>
      <c r="G720" s="33"/>
      <c r="H720" s="5"/>
      <c r="K720" s="239"/>
      <c r="L720" s="239"/>
      <c r="M720" s="239"/>
      <c r="N720" s="24"/>
      <c r="O720" s="24"/>
      <c r="P720" s="24"/>
      <c r="R720" s="243"/>
      <c r="S720" s="243"/>
      <c r="T720" s="239"/>
      <c r="U720" s="239"/>
      <c r="V720" s="33"/>
      <c r="W720" s="33"/>
      <c r="X720" s="33"/>
      <c r="Y720" s="33"/>
      <c r="Z720" s="33"/>
      <c r="AA720" s="33"/>
      <c r="AB720" s="33"/>
      <c r="AC720" s="244" t="str">
        <f t="shared" si="153"/>
        <v/>
      </c>
      <c r="AD720" s="244" t="str">
        <f t="shared" si="154"/>
        <v/>
      </c>
      <c r="AE720" s="138"/>
      <c r="AF720" s="33"/>
      <c r="AG720" s="33"/>
      <c r="AH720" s="33"/>
      <c r="AI720" s="140" t="str">
        <f t="shared" si="155"/>
        <v/>
      </c>
      <c r="AJ720" s="33"/>
      <c r="AK720" s="33"/>
      <c r="AL720" s="33"/>
      <c r="AM720" s="33"/>
      <c r="AN720" s="33"/>
      <c r="AO720" s="33"/>
      <c r="AP720" s="33"/>
    </row>
    <row r="721" spans="1:42" s="4" customFormat="1" ht="13.8" hidden="1">
      <c r="A721" s="5"/>
      <c r="B721" s="6"/>
      <c r="G721" s="33"/>
      <c r="H721" s="5"/>
      <c r="K721" s="239"/>
      <c r="L721" s="239"/>
      <c r="M721" s="239"/>
      <c r="N721" s="24"/>
      <c r="O721" s="24"/>
      <c r="P721" s="24"/>
      <c r="R721" s="243"/>
      <c r="S721" s="243"/>
      <c r="T721" s="239"/>
      <c r="U721" s="239"/>
      <c r="V721" s="33"/>
      <c r="W721" s="33"/>
      <c r="X721" s="33"/>
      <c r="Y721" s="33"/>
      <c r="Z721" s="33"/>
      <c r="AA721" s="33"/>
      <c r="AB721" s="33"/>
      <c r="AC721" s="244" t="str">
        <f t="shared" si="153"/>
        <v/>
      </c>
      <c r="AD721" s="244" t="str">
        <f t="shared" si="154"/>
        <v/>
      </c>
      <c r="AE721" s="138"/>
      <c r="AF721" s="33"/>
      <c r="AG721" s="33"/>
      <c r="AH721" s="33"/>
      <c r="AI721" s="140" t="str">
        <f t="shared" si="155"/>
        <v/>
      </c>
      <c r="AJ721" s="33"/>
      <c r="AK721" s="33"/>
      <c r="AL721" s="33"/>
      <c r="AM721" s="33"/>
      <c r="AN721" s="33"/>
      <c r="AO721" s="33"/>
      <c r="AP721" s="33"/>
    </row>
    <row r="722" spans="1:42" s="4" customFormat="1" ht="13.8" hidden="1">
      <c r="A722" s="5"/>
      <c r="B722" s="6"/>
      <c r="G722" s="33"/>
      <c r="H722" s="5"/>
      <c r="K722" s="239"/>
      <c r="L722" s="239"/>
      <c r="M722" s="239"/>
      <c r="N722" s="24"/>
      <c r="O722" s="24"/>
      <c r="P722" s="24"/>
      <c r="R722" s="243"/>
      <c r="S722" s="243"/>
      <c r="T722" s="239"/>
      <c r="U722" s="239"/>
      <c r="V722" s="33"/>
      <c r="W722" s="33"/>
      <c r="X722" s="33"/>
      <c r="Y722" s="33"/>
      <c r="Z722" s="33"/>
      <c r="AA722" s="33"/>
      <c r="AB722" s="33"/>
      <c r="AC722" s="244" t="str">
        <f t="shared" si="153"/>
        <v/>
      </c>
      <c r="AD722" s="244" t="str">
        <f t="shared" si="154"/>
        <v/>
      </c>
      <c r="AE722" s="138"/>
      <c r="AF722" s="33"/>
      <c r="AG722" s="33"/>
      <c r="AH722" s="33"/>
      <c r="AI722" s="140" t="str">
        <f t="shared" si="155"/>
        <v/>
      </c>
      <c r="AJ722" s="33"/>
      <c r="AK722" s="33"/>
      <c r="AL722" s="33"/>
      <c r="AM722" s="33"/>
      <c r="AN722" s="33"/>
      <c r="AO722" s="33"/>
      <c r="AP722" s="33"/>
    </row>
    <row r="723" spans="1:42" s="4" customFormat="1" ht="13.8" hidden="1">
      <c r="A723" s="5"/>
      <c r="B723" s="6"/>
      <c r="G723" s="33"/>
      <c r="H723" s="5"/>
      <c r="K723" s="239"/>
      <c r="L723" s="239"/>
      <c r="M723" s="239"/>
      <c r="N723" s="24"/>
      <c r="O723" s="24"/>
      <c r="P723" s="24"/>
      <c r="R723" s="243"/>
      <c r="S723" s="243"/>
      <c r="T723" s="239"/>
      <c r="U723" s="239"/>
      <c r="V723" s="33"/>
      <c r="W723" s="33"/>
      <c r="X723" s="33"/>
      <c r="Y723" s="33"/>
      <c r="Z723" s="33"/>
      <c r="AA723" s="33"/>
      <c r="AB723" s="33"/>
      <c r="AC723" s="244" t="str">
        <f t="shared" si="153"/>
        <v/>
      </c>
      <c r="AD723" s="244" t="str">
        <f t="shared" si="154"/>
        <v/>
      </c>
      <c r="AE723" s="138"/>
      <c r="AF723" s="33"/>
      <c r="AG723" s="33"/>
      <c r="AH723" s="33"/>
      <c r="AI723" s="140" t="str">
        <f t="shared" si="155"/>
        <v/>
      </c>
      <c r="AJ723" s="33"/>
      <c r="AK723" s="33"/>
      <c r="AL723" s="33"/>
      <c r="AM723" s="33"/>
      <c r="AN723" s="33"/>
      <c r="AO723" s="33"/>
      <c r="AP723" s="33"/>
    </row>
    <row r="724" spans="1:42" s="4" customFormat="1" ht="13.8" hidden="1">
      <c r="A724" s="5"/>
      <c r="B724" s="6"/>
      <c r="G724" s="33"/>
      <c r="H724" s="5"/>
      <c r="K724" s="239"/>
      <c r="L724" s="239"/>
      <c r="M724" s="239"/>
      <c r="N724" s="24"/>
      <c r="O724" s="24"/>
      <c r="P724" s="24"/>
      <c r="R724" s="243"/>
      <c r="S724" s="243"/>
      <c r="T724" s="239"/>
      <c r="U724" s="239"/>
      <c r="V724" s="33"/>
      <c r="W724" s="33"/>
      <c r="X724" s="33"/>
      <c r="Y724" s="33"/>
      <c r="Z724" s="33"/>
      <c r="AA724" s="33"/>
      <c r="AB724" s="33"/>
      <c r="AC724" s="244" t="str">
        <f t="shared" si="153"/>
        <v/>
      </c>
      <c r="AD724" s="244" t="str">
        <f t="shared" si="154"/>
        <v/>
      </c>
      <c r="AE724" s="138"/>
      <c r="AF724" s="33"/>
      <c r="AG724" s="33"/>
      <c r="AH724" s="33"/>
      <c r="AI724" s="140" t="str">
        <f t="shared" si="155"/>
        <v/>
      </c>
      <c r="AJ724" s="33"/>
      <c r="AK724" s="33"/>
      <c r="AL724" s="33"/>
      <c r="AM724" s="33"/>
      <c r="AN724" s="33"/>
      <c r="AO724" s="33"/>
      <c r="AP724" s="33"/>
    </row>
    <row r="725" spans="1:42" s="4" customFormat="1" ht="13.8" hidden="1">
      <c r="A725" s="5"/>
      <c r="B725" s="6"/>
      <c r="G725" s="33"/>
      <c r="H725" s="5"/>
      <c r="K725" s="239"/>
      <c r="L725" s="239"/>
      <c r="M725" s="239"/>
      <c r="N725" s="24"/>
      <c r="O725" s="24"/>
      <c r="P725" s="24"/>
      <c r="R725" s="243"/>
      <c r="S725" s="243"/>
      <c r="T725" s="239"/>
      <c r="U725" s="239"/>
      <c r="V725" s="33"/>
      <c r="W725" s="33"/>
      <c r="X725" s="33"/>
      <c r="Y725" s="33"/>
      <c r="Z725" s="33"/>
      <c r="AA725" s="33"/>
      <c r="AB725" s="33"/>
      <c r="AC725" s="244" t="str">
        <f t="shared" si="153"/>
        <v/>
      </c>
      <c r="AD725" s="244" t="str">
        <f t="shared" si="154"/>
        <v/>
      </c>
      <c r="AE725" s="138"/>
      <c r="AF725" s="33"/>
      <c r="AG725" s="33"/>
      <c r="AH725" s="33"/>
      <c r="AI725" s="140" t="str">
        <f t="shared" si="155"/>
        <v/>
      </c>
      <c r="AJ725" s="33"/>
      <c r="AK725" s="33"/>
      <c r="AL725" s="33"/>
      <c r="AM725" s="33"/>
      <c r="AN725" s="33"/>
      <c r="AO725" s="33"/>
      <c r="AP725" s="33"/>
    </row>
    <row r="726" spans="1:42" s="4" customFormat="1" ht="13.8" hidden="1">
      <c r="A726" s="5"/>
      <c r="B726" s="6"/>
      <c r="G726" s="33"/>
      <c r="H726" s="5"/>
      <c r="K726" s="239"/>
      <c r="L726" s="239"/>
      <c r="M726" s="239"/>
      <c r="N726" s="24"/>
      <c r="O726" s="24"/>
      <c r="P726" s="24"/>
      <c r="R726" s="243"/>
      <c r="S726" s="243"/>
      <c r="T726" s="239"/>
      <c r="U726" s="239"/>
      <c r="V726" s="33"/>
      <c r="W726" s="33"/>
      <c r="X726" s="33"/>
      <c r="Y726" s="33"/>
      <c r="Z726" s="33"/>
      <c r="AA726" s="33"/>
      <c r="AB726" s="33"/>
      <c r="AC726" s="244" t="str">
        <f t="shared" si="153"/>
        <v/>
      </c>
      <c r="AD726" s="244" t="str">
        <f t="shared" si="154"/>
        <v/>
      </c>
      <c r="AE726" s="138"/>
      <c r="AF726" s="33"/>
      <c r="AG726" s="33"/>
      <c r="AH726" s="33"/>
      <c r="AI726" s="140" t="str">
        <f t="shared" si="155"/>
        <v/>
      </c>
      <c r="AJ726" s="33"/>
      <c r="AK726" s="33"/>
      <c r="AL726" s="33"/>
      <c r="AM726" s="33"/>
      <c r="AN726" s="33"/>
      <c r="AO726" s="33"/>
      <c r="AP726" s="33"/>
    </row>
    <row r="727" spans="1:42" s="4" customFormat="1" ht="13.8" hidden="1">
      <c r="A727" s="5"/>
      <c r="B727" s="6"/>
      <c r="G727" s="33"/>
      <c r="H727" s="5"/>
      <c r="K727" s="239"/>
      <c r="L727" s="239"/>
      <c r="M727" s="239"/>
      <c r="N727" s="24"/>
      <c r="O727" s="24"/>
      <c r="P727" s="24"/>
      <c r="R727" s="243"/>
      <c r="S727" s="243"/>
      <c r="T727" s="239"/>
      <c r="U727" s="239"/>
      <c r="V727" s="33"/>
      <c r="W727" s="33"/>
      <c r="X727" s="33"/>
      <c r="Y727" s="33"/>
      <c r="Z727" s="33"/>
      <c r="AA727" s="33"/>
      <c r="AB727" s="33"/>
      <c r="AC727" s="244" t="str">
        <f t="shared" si="153"/>
        <v/>
      </c>
      <c r="AD727" s="244" t="str">
        <f t="shared" si="154"/>
        <v/>
      </c>
      <c r="AE727" s="138"/>
      <c r="AF727" s="33"/>
      <c r="AG727" s="33"/>
      <c r="AH727" s="33"/>
      <c r="AI727" s="140" t="str">
        <f t="shared" ref="AI727:AI779" si="156">IF(R727="","", R727)</f>
        <v/>
      </c>
      <c r="AJ727" s="33"/>
      <c r="AK727" s="33"/>
      <c r="AL727" s="33"/>
      <c r="AM727" s="33"/>
      <c r="AN727" s="33"/>
      <c r="AO727" s="33"/>
      <c r="AP727" s="33"/>
    </row>
    <row r="728" spans="1:42" s="4" customFormat="1" ht="13.8" hidden="1">
      <c r="A728" s="5"/>
      <c r="B728" s="6"/>
      <c r="G728" s="33"/>
      <c r="H728" s="5"/>
      <c r="K728" s="239"/>
      <c r="L728" s="239"/>
      <c r="M728" s="239"/>
      <c r="N728" s="24"/>
      <c r="O728" s="24"/>
      <c r="P728" s="24"/>
      <c r="R728" s="243"/>
      <c r="S728" s="243"/>
      <c r="T728" s="239"/>
      <c r="U728" s="239"/>
      <c r="V728" s="33"/>
      <c r="W728" s="33"/>
      <c r="X728" s="33"/>
      <c r="Y728" s="33"/>
      <c r="Z728" s="33"/>
      <c r="AA728" s="33"/>
      <c r="AB728" s="33"/>
      <c r="AC728" s="244" t="str">
        <f t="shared" si="153"/>
        <v/>
      </c>
      <c r="AD728" s="244" t="str">
        <f t="shared" si="154"/>
        <v/>
      </c>
      <c r="AE728" s="138"/>
      <c r="AF728" s="33"/>
      <c r="AG728" s="33"/>
      <c r="AH728" s="33"/>
      <c r="AI728" s="140" t="str">
        <f t="shared" si="156"/>
        <v/>
      </c>
      <c r="AJ728" s="33"/>
      <c r="AK728" s="33"/>
      <c r="AL728" s="33"/>
      <c r="AM728" s="33"/>
      <c r="AN728" s="33"/>
      <c r="AO728" s="33"/>
      <c r="AP728" s="33"/>
    </row>
    <row r="729" spans="1:42" s="4" customFormat="1" ht="13.8" hidden="1">
      <c r="A729" s="5"/>
      <c r="B729" s="6"/>
      <c r="G729" s="33"/>
      <c r="H729" s="5"/>
      <c r="K729" s="239"/>
      <c r="L729" s="239"/>
      <c r="M729" s="239"/>
      <c r="N729" s="24"/>
      <c r="O729" s="24"/>
      <c r="P729" s="24"/>
      <c r="R729" s="243"/>
      <c r="S729" s="243"/>
      <c r="T729" s="239"/>
      <c r="U729" s="239"/>
      <c r="V729" s="33"/>
      <c r="W729" s="33"/>
      <c r="X729" s="33"/>
      <c r="Y729" s="33"/>
      <c r="Z729" s="33"/>
      <c r="AA729" s="33"/>
      <c r="AB729" s="33"/>
      <c r="AC729" s="244" t="str">
        <f t="shared" si="153"/>
        <v/>
      </c>
      <c r="AD729" s="244" t="str">
        <f t="shared" si="154"/>
        <v/>
      </c>
      <c r="AE729" s="138"/>
      <c r="AF729" s="33"/>
      <c r="AG729" s="33"/>
      <c r="AH729" s="33"/>
      <c r="AI729" s="140" t="str">
        <f t="shared" si="156"/>
        <v/>
      </c>
      <c r="AJ729" s="33"/>
      <c r="AK729" s="33"/>
      <c r="AL729" s="33"/>
      <c r="AM729" s="33"/>
      <c r="AN729" s="33"/>
      <c r="AO729" s="33"/>
      <c r="AP729" s="33"/>
    </row>
    <row r="730" spans="1:42" s="4" customFormat="1" ht="13.8" hidden="1">
      <c r="A730" s="5"/>
      <c r="B730" s="6"/>
      <c r="G730" s="33"/>
      <c r="H730" s="5"/>
      <c r="K730" s="239"/>
      <c r="L730" s="239"/>
      <c r="M730" s="239"/>
      <c r="N730" s="24"/>
      <c r="O730" s="24"/>
      <c r="P730" s="24"/>
      <c r="R730" s="243"/>
      <c r="S730" s="243"/>
      <c r="T730" s="239"/>
      <c r="U730" s="239"/>
      <c r="V730" s="33"/>
      <c r="W730" s="33"/>
      <c r="X730" s="33"/>
      <c r="Y730" s="33"/>
      <c r="Z730" s="33"/>
      <c r="AA730" s="33"/>
      <c r="AB730" s="33"/>
      <c r="AC730" s="244" t="str">
        <f t="shared" si="153"/>
        <v/>
      </c>
      <c r="AD730" s="244" t="str">
        <f t="shared" si="154"/>
        <v/>
      </c>
      <c r="AE730" s="138"/>
      <c r="AF730" s="33"/>
      <c r="AG730" s="33"/>
      <c r="AH730" s="33"/>
      <c r="AI730" s="140" t="str">
        <f t="shared" si="156"/>
        <v/>
      </c>
      <c r="AJ730" s="33"/>
      <c r="AK730" s="33"/>
      <c r="AL730" s="33"/>
      <c r="AM730" s="33"/>
      <c r="AN730" s="33"/>
      <c r="AO730" s="33"/>
      <c r="AP730" s="33"/>
    </row>
    <row r="731" spans="1:42" s="4" customFormat="1" ht="13.8" hidden="1">
      <c r="A731" s="5"/>
      <c r="B731" s="6"/>
      <c r="G731" s="33"/>
      <c r="H731" s="5"/>
      <c r="K731" s="239"/>
      <c r="L731" s="239"/>
      <c r="M731" s="239"/>
      <c r="N731" s="24"/>
      <c r="O731" s="24"/>
      <c r="P731" s="24"/>
      <c r="R731" s="243"/>
      <c r="S731" s="243"/>
      <c r="T731" s="239"/>
      <c r="U731" s="239"/>
      <c r="V731" s="33"/>
      <c r="W731" s="33"/>
      <c r="X731" s="33"/>
      <c r="Y731" s="33"/>
      <c r="Z731" s="33"/>
      <c r="AA731" s="33"/>
      <c r="AB731" s="33"/>
      <c r="AC731" s="244" t="str">
        <f t="shared" si="153"/>
        <v/>
      </c>
      <c r="AD731" s="244" t="str">
        <f t="shared" si="154"/>
        <v/>
      </c>
      <c r="AE731" s="138"/>
      <c r="AF731" s="33"/>
      <c r="AG731" s="33"/>
      <c r="AH731" s="33"/>
      <c r="AI731" s="140" t="str">
        <f t="shared" si="156"/>
        <v/>
      </c>
      <c r="AJ731" s="33"/>
      <c r="AK731" s="33"/>
      <c r="AL731" s="33"/>
      <c r="AM731" s="33"/>
      <c r="AN731" s="33"/>
      <c r="AO731" s="33"/>
      <c r="AP731" s="33"/>
    </row>
    <row r="732" spans="1:42" s="4" customFormat="1" ht="13.8" hidden="1">
      <c r="A732" s="5"/>
      <c r="B732" s="6"/>
      <c r="G732" s="33"/>
      <c r="H732" s="5"/>
      <c r="K732" s="239"/>
      <c r="L732" s="239"/>
      <c r="M732" s="239"/>
      <c r="N732" s="24"/>
      <c r="O732" s="24"/>
      <c r="P732" s="24"/>
      <c r="R732" s="243"/>
      <c r="S732" s="243"/>
      <c r="T732" s="239"/>
      <c r="U732" s="239"/>
      <c r="V732" s="33"/>
      <c r="W732" s="33"/>
      <c r="X732" s="33"/>
      <c r="Y732" s="33"/>
      <c r="Z732" s="33"/>
      <c r="AA732" s="33"/>
      <c r="AB732" s="33"/>
      <c r="AC732" s="244" t="str">
        <f t="shared" si="153"/>
        <v/>
      </c>
      <c r="AD732" s="244" t="str">
        <f t="shared" si="154"/>
        <v/>
      </c>
      <c r="AE732" s="138"/>
      <c r="AF732" s="33"/>
      <c r="AG732" s="33"/>
      <c r="AH732" s="33"/>
      <c r="AI732" s="140" t="str">
        <f t="shared" si="156"/>
        <v/>
      </c>
      <c r="AJ732" s="33"/>
      <c r="AK732" s="33"/>
      <c r="AL732" s="33"/>
      <c r="AM732" s="33"/>
      <c r="AN732" s="33"/>
      <c r="AO732" s="33"/>
      <c r="AP732" s="33"/>
    </row>
    <row r="733" spans="1:42" s="4" customFormat="1" ht="13.8" hidden="1">
      <c r="A733" s="5"/>
      <c r="B733" s="6"/>
      <c r="G733" s="33"/>
      <c r="H733" s="5"/>
      <c r="K733" s="239"/>
      <c r="L733" s="239"/>
      <c r="M733" s="239"/>
      <c r="N733" s="24"/>
      <c r="O733" s="24"/>
      <c r="P733" s="24"/>
      <c r="R733" s="243"/>
      <c r="S733" s="243"/>
      <c r="T733" s="239"/>
      <c r="U733" s="239"/>
      <c r="V733" s="33"/>
      <c r="W733" s="33"/>
      <c r="X733" s="33"/>
      <c r="Y733" s="33"/>
      <c r="Z733" s="33"/>
      <c r="AA733" s="33"/>
      <c r="AB733" s="33"/>
      <c r="AC733" s="244" t="str">
        <f t="shared" si="153"/>
        <v/>
      </c>
      <c r="AD733" s="244" t="str">
        <f t="shared" si="154"/>
        <v/>
      </c>
      <c r="AE733" s="138"/>
      <c r="AF733" s="33"/>
      <c r="AG733" s="33"/>
      <c r="AH733" s="33"/>
      <c r="AI733" s="140" t="str">
        <f t="shared" si="156"/>
        <v/>
      </c>
      <c r="AJ733" s="33"/>
      <c r="AK733" s="33"/>
      <c r="AL733" s="33"/>
      <c r="AM733" s="33"/>
      <c r="AN733" s="33"/>
      <c r="AO733" s="33"/>
      <c r="AP733" s="33"/>
    </row>
    <row r="734" spans="1:42" s="4" customFormat="1" ht="13.8" hidden="1">
      <c r="A734" s="5"/>
      <c r="B734" s="6"/>
      <c r="G734" s="33"/>
      <c r="H734" s="5"/>
      <c r="K734" s="239"/>
      <c r="L734" s="239"/>
      <c r="M734" s="239"/>
      <c r="N734" s="24"/>
      <c r="O734" s="24"/>
      <c r="P734" s="24"/>
      <c r="R734" s="243"/>
      <c r="S734" s="243"/>
      <c r="T734" s="239"/>
      <c r="U734" s="239"/>
      <c r="V734" s="33"/>
      <c r="W734" s="33"/>
      <c r="X734" s="33"/>
      <c r="Y734" s="33"/>
      <c r="Z734" s="33"/>
      <c r="AA734" s="33"/>
      <c r="AB734" s="33"/>
      <c r="AC734" s="244" t="str">
        <f t="shared" si="153"/>
        <v/>
      </c>
      <c r="AD734" s="244" t="str">
        <f t="shared" si="154"/>
        <v/>
      </c>
      <c r="AE734" s="138"/>
      <c r="AF734" s="33"/>
      <c r="AG734" s="33"/>
      <c r="AH734" s="33"/>
      <c r="AI734" s="140" t="str">
        <f t="shared" si="156"/>
        <v/>
      </c>
      <c r="AJ734" s="33"/>
      <c r="AK734" s="33"/>
      <c r="AL734" s="33"/>
      <c r="AM734" s="33"/>
      <c r="AN734" s="33"/>
      <c r="AO734" s="33"/>
      <c r="AP734" s="33"/>
    </row>
    <row r="735" spans="1:42" s="4" customFormat="1" ht="13.8" hidden="1">
      <c r="A735" s="5"/>
      <c r="B735" s="6"/>
      <c r="G735" s="33"/>
      <c r="H735" s="5"/>
      <c r="K735" s="239"/>
      <c r="L735" s="239"/>
      <c r="M735" s="239"/>
      <c r="N735" s="24"/>
      <c r="O735" s="24"/>
      <c r="P735" s="24"/>
      <c r="R735" s="243"/>
      <c r="S735" s="243"/>
      <c r="T735" s="239"/>
      <c r="U735" s="239"/>
      <c r="V735" s="33"/>
      <c r="W735" s="33"/>
      <c r="X735" s="33"/>
      <c r="Y735" s="33"/>
      <c r="Z735" s="33"/>
      <c r="AA735" s="33"/>
      <c r="AB735" s="33"/>
      <c r="AC735" s="244" t="str">
        <f t="shared" si="153"/>
        <v/>
      </c>
      <c r="AD735" s="244" t="str">
        <f t="shared" si="154"/>
        <v/>
      </c>
      <c r="AE735" s="138"/>
      <c r="AF735" s="33"/>
      <c r="AG735" s="33"/>
      <c r="AH735" s="33"/>
      <c r="AI735" s="140" t="str">
        <f t="shared" si="156"/>
        <v/>
      </c>
      <c r="AJ735" s="33"/>
      <c r="AK735" s="33"/>
      <c r="AL735" s="33"/>
      <c r="AM735" s="33"/>
      <c r="AN735" s="33"/>
      <c r="AO735" s="33"/>
      <c r="AP735" s="33"/>
    </row>
    <row r="736" spans="1:42" s="4" customFormat="1" ht="13.8" hidden="1">
      <c r="A736" s="5"/>
      <c r="B736" s="6"/>
      <c r="G736" s="33"/>
      <c r="H736" s="5"/>
      <c r="K736" s="239"/>
      <c r="L736" s="239"/>
      <c r="M736" s="239"/>
      <c r="N736" s="24"/>
      <c r="O736" s="24"/>
      <c r="P736" s="24"/>
      <c r="R736" s="243"/>
      <c r="S736" s="243"/>
      <c r="T736" s="239"/>
      <c r="U736" s="239"/>
      <c r="V736" s="33"/>
      <c r="W736" s="33"/>
      <c r="X736" s="33"/>
      <c r="Y736" s="33"/>
      <c r="Z736" s="33"/>
      <c r="AA736" s="33"/>
      <c r="AB736" s="33"/>
      <c r="AC736" s="244" t="str">
        <f t="shared" si="153"/>
        <v/>
      </c>
      <c r="AD736" s="244" t="str">
        <f t="shared" si="154"/>
        <v/>
      </c>
      <c r="AE736" s="138"/>
      <c r="AF736" s="33"/>
      <c r="AG736" s="33"/>
      <c r="AH736" s="33"/>
      <c r="AI736" s="140" t="str">
        <f t="shared" si="156"/>
        <v/>
      </c>
      <c r="AJ736" s="33"/>
      <c r="AK736" s="33"/>
      <c r="AL736" s="33"/>
      <c r="AM736" s="33"/>
      <c r="AN736" s="33"/>
      <c r="AO736" s="33"/>
      <c r="AP736" s="33"/>
    </row>
    <row r="737" spans="1:42" s="4" customFormat="1" ht="13.8" hidden="1">
      <c r="A737" s="5"/>
      <c r="B737" s="6"/>
      <c r="G737" s="33"/>
      <c r="H737" s="5"/>
      <c r="K737" s="239"/>
      <c r="L737" s="239"/>
      <c r="M737" s="239"/>
      <c r="N737" s="24"/>
      <c r="O737" s="24"/>
      <c r="P737" s="24"/>
      <c r="R737" s="243"/>
      <c r="S737" s="243"/>
      <c r="T737" s="239"/>
      <c r="U737" s="239"/>
      <c r="V737" s="33"/>
      <c r="W737" s="33"/>
      <c r="X737" s="33"/>
      <c r="Y737" s="33"/>
      <c r="Z737" s="33"/>
      <c r="AA737" s="33"/>
      <c r="AB737" s="33"/>
      <c r="AC737" s="244" t="str">
        <f t="shared" si="153"/>
        <v/>
      </c>
      <c r="AD737" s="244" t="str">
        <f t="shared" si="154"/>
        <v/>
      </c>
      <c r="AE737" s="138"/>
      <c r="AF737" s="33"/>
      <c r="AG737" s="33"/>
      <c r="AH737" s="33"/>
      <c r="AI737" s="140" t="str">
        <f t="shared" si="156"/>
        <v/>
      </c>
      <c r="AJ737" s="33"/>
      <c r="AK737" s="33"/>
      <c r="AL737" s="33"/>
      <c r="AM737" s="33"/>
      <c r="AN737" s="33"/>
      <c r="AO737" s="33"/>
      <c r="AP737" s="33"/>
    </row>
    <row r="738" spans="1:42" s="4" customFormat="1" ht="13.8" hidden="1">
      <c r="A738" s="5"/>
      <c r="B738" s="6"/>
      <c r="G738" s="33"/>
      <c r="H738" s="5"/>
      <c r="K738" s="239"/>
      <c r="L738" s="239"/>
      <c r="M738" s="239"/>
      <c r="N738" s="24"/>
      <c r="O738" s="24"/>
      <c r="P738" s="24"/>
      <c r="R738" s="243"/>
      <c r="S738" s="243"/>
      <c r="T738" s="239"/>
      <c r="U738" s="239"/>
      <c r="V738" s="33"/>
      <c r="W738" s="33"/>
      <c r="X738" s="33"/>
      <c r="Y738" s="33"/>
      <c r="Z738" s="33"/>
      <c r="AA738" s="33"/>
      <c r="AB738" s="33"/>
      <c r="AC738" s="244" t="str">
        <f t="shared" si="153"/>
        <v/>
      </c>
      <c r="AD738" s="244" t="str">
        <f t="shared" si="154"/>
        <v/>
      </c>
      <c r="AE738" s="138"/>
      <c r="AF738" s="33"/>
      <c r="AG738" s="33"/>
      <c r="AH738" s="33"/>
      <c r="AI738" s="140" t="str">
        <f t="shared" si="156"/>
        <v/>
      </c>
      <c r="AJ738" s="33"/>
      <c r="AK738" s="33"/>
      <c r="AL738" s="33"/>
      <c r="AM738" s="33"/>
      <c r="AN738" s="33"/>
      <c r="AO738" s="33"/>
      <c r="AP738" s="33"/>
    </row>
    <row r="739" spans="1:42" s="4" customFormat="1" ht="13.8" hidden="1">
      <c r="A739" s="5"/>
      <c r="B739" s="6"/>
      <c r="G739" s="33"/>
      <c r="H739" s="5"/>
      <c r="K739" s="239"/>
      <c r="L739" s="239"/>
      <c r="M739" s="239"/>
      <c r="N739" s="24"/>
      <c r="O739" s="24"/>
      <c r="P739" s="24"/>
      <c r="R739" s="243"/>
      <c r="S739" s="243"/>
      <c r="T739" s="239"/>
      <c r="U739" s="239"/>
      <c r="V739" s="33"/>
      <c r="W739" s="33"/>
      <c r="X739" s="33"/>
      <c r="Y739" s="33"/>
      <c r="Z739" s="33"/>
      <c r="AA739" s="33"/>
      <c r="AB739" s="33"/>
      <c r="AC739" s="244" t="str">
        <f t="shared" si="153"/>
        <v/>
      </c>
      <c r="AD739" s="244" t="str">
        <f t="shared" si="154"/>
        <v/>
      </c>
      <c r="AE739" s="138"/>
      <c r="AF739" s="33"/>
      <c r="AG739" s="33"/>
      <c r="AH739" s="33"/>
      <c r="AI739" s="140" t="str">
        <f t="shared" si="156"/>
        <v/>
      </c>
      <c r="AJ739" s="33"/>
      <c r="AK739" s="33"/>
      <c r="AL739" s="33"/>
      <c r="AM739" s="33"/>
      <c r="AN739" s="33"/>
      <c r="AO739" s="33"/>
      <c r="AP739" s="33"/>
    </row>
    <row r="740" spans="1:42" s="4" customFormat="1" ht="13.8" hidden="1">
      <c r="A740" s="5"/>
      <c r="B740" s="6"/>
      <c r="G740" s="33"/>
      <c r="H740" s="5"/>
      <c r="K740" s="239"/>
      <c r="L740" s="239"/>
      <c r="M740" s="239"/>
      <c r="N740" s="24"/>
      <c r="O740" s="24"/>
      <c r="P740" s="24"/>
      <c r="R740" s="243"/>
      <c r="S740" s="243"/>
      <c r="T740" s="239"/>
      <c r="U740" s="239"/>
      <c r="V740" s="33"/>
      <c r="W740" s="33"/>
      <c r="X740" s="33"/>
      <c r="Y740" s="33"/>
      <c r="Z740" s="33"/>
      <c r="AA740" s="33"/>
      <c r="AB740" s="33"/>
      <c r="AC740" s="244" t="str">
        <f t="shared" si="153"/>
        <v/>
      </c>
      <c r="AD740" s="244" t="str">
        <f t="shared" si="154"/>
        <v/>
      </c>
      <c r="AE740" s="138"/>
      <c r="AF740" s="33"/>
      <c r="AG740" s="33"/>
      <c r="AH740" s="33"/>
      <c r="AI740" s="140" t="str">
        <f t="shared" si="156"/>
        <v/>
      </c>
      <c r="AJ740" s="33"/>
      <c r="AK740" s="33"/>
      <c r="AL740" s="33"/>
      <c r="AM740" s="33"/>
      <c r="AN740" s="33"/>
      <c r="AO740" s="33"/>
      <c r="AP740" s="33"/>
    </row>
    <row r="741" spans="1:42" s="4" customFormat="1" ht="13.8" hidden="1">
      <c r="A741" s="5"/>
      <c r="B741" s="6"/>
      <c r="G741" s="33"/>
      <c r="H741" s="5"/>
      <c r="K741" s="239"/>
      <c r="L741" s="239"/>
      <c r="M741" s="239"/>
      <c r="N741" s="24"/>
      <c r="O741" s="24"/>
      <c r="P741" s="24"/>
      <c r="R741" s="243"/>
      <c r="S741" s="243"/>
      <c r="T741" s="239"/>
      <c r="U741" s="239"/>
      <c r="V741" s="33"/>
      <c r="W741" s="33"/>
      <c r="X741" s="33"/>
      <c r="Y741" s="33"/>
      <c r="Z741" s="33"/>
      <c r="AA741" s="33"/>
      <c r="AB741" s="33"/>
      <c r="AC741" s="244" t="str">
        <f t="shared" si="153"/>
        <v/>
      </c>
      <c r="AD741" s="244" t="str">
        <f t="shared" si="154"/>
        <v/>
      </c>
      <c r="AE741" s="138"/>
      <c r="AF741" s="33"/>
      <c r="AG741" s="33"/>
      <c r="AH741" s="33"/>
      <c r="AI741" s="140" t="str">
        <f t="shared" si="156"/>
        <v/>
      </c>
      <c r="AJ741" s="33"/>
      <c r="AK741" s="33"/>
      <c r="AL741" s="33"/>
      <c r="AM741" s="33"/>
      <c r="AN741" s="33"/>
      <c r="AO741" s="33"/>
      <c r="AP741" s="33"/>
    </row>
    <row r="742" spans="1:42" s="4" customFormat="1" ht="13.8" hidden="1">
      <c r="A742" s="5"/>
      <c r="B742" s="6"/>
      <c r="G742" s="33"/>
      <c r="H742" s="5"/>
      <c r="K742" s="239"/>
      <c r="L742" s="239"/>
      <c r="M742" s="239"/>
      <c r="N742" s="24"/>
      <c r="O742" s="24"/>
      <c r="P742" s="24"/>
      <c r="R742" s="243"/>
      <c r="S742" s="243"/>
      <c r="T742" s="239"/>
      <c r="U742" s="239"/>
      <c r="V742" s="33"/>
      <c r="W742" s="33"/>
      <c r="X742" s="33"/>
      <c r="Y742" s="33"/>
      <c r="Z742" s="33"/>
      <c r="AA742" s="33"/>
      <c r="AB742" s="33"/>
      <c r="AC742" s="244" t="str">
        <f t="shared" si="153"/>
        <v/>
      </c>
      <c r="AD742" s="244" t="str">
        <f t="shared" si="154"/>
        <v/>
      </c>
      <c r="AE742" s="138"/>
      <c r="AF742" s="33"/>
      <c r="AG742" s="33"/>
      <c r="AH742" s="33"/>
      <c r="AI742" s="140" t="str">
        <f t="shared" si="156"/>
        <v/>
      </c>
      <c r="AJ742" s="33"/>
      <c r="AK742" s="33"/>
      <c r="AL742" s="33"/>
      <c r="AM742" s="33"/>
      <c r="AN742" s="33"/>
      <c r="AO742" s="33"/>
      <c r="AP742" s="33"/>
    </row>
    <row r="743" spans="1:42" s="4" customFormat="1" ht="13.8" hidden="1">
      <c r="A743" s="5"/>
      <c r="B743" s="6"/>
      <c r="G743" s="33"/>
      <c r="H743" s="5"/>
      <c r="K743" s="239"/>
      <c r="L743" s="239"/>
      <c r="M743" s="239"/>
      <c r="N743" s="24"/>
      <c r="O743" s="24"/>
      <c r="P743" s="24"/>
      <c r="R743" s="243"/>
      <c r="S743" s="243"/>
      <c r="T743" s="239"/>
      <c r="U743" s="239"/>
      <c r="V743" s="33"/>
      <c r="W743" s="33"/>
      <c r="X743" s="33"/>
      <c r="Y743" s="33"/>
      <c r="Z743" s="33"/>
      <c r="AA743" s="33"/>
      <c r="AB743" s="33"/>
      <c r="AC743" s="244" t="str">
        <f t="shared" si="153"/>
        <v/>
      </c>
      <c r="AD743" s="244" t="str">
        <f t="shared" si="154"/>
        <v/>
      </c>
      <c r="AE743" s="138"/>
      <c r="AF743" s="33"/>
      <c r="AG743" s="33"/>
      <c r="AH743" s="33"/>
      <c r="AI743" s="140" t="str">
        <f t="shared" si="156"/>
        <v/>
      </c>
      <c r="AJ743" s="33"/>
      <c r="AK743" s="33"/>
      <c r="AL743" s="33"/>
      <c r="AM743" s="33"/>
      <c r="AN743" s="33"/>
      <c r="AO743" s="33"/>
      <c r="AP743" s="33"/>
    </row>
    <row r="744" spans="1:42" s="4" customFormat="1" ht="13.8" hidden="1">
      <c r="A744" s="5"/>
      <c r="B744" s="6"/>
      <c r="G744" s="33"/>
      <c r="H744" s="5"/>
      <c r="K744" s="239"/>
      <c r="L744" s="239"/>
      <c r="M744" s="239"/>
      <c r="N744" s="24"/>
      <c r="O744" s="24"/>
      <c r="P744" s="24"/>
      <c r="R744" s="243"/>
      <c r="S744" s="243"/>
      <c r="T744" s="239"/>
      <c r="U744" s="239"/>
      <c r="V744" s="33"/>
      <c r="W744" s="33"/>
      <c r="X744" s="33"/>
      <c r="Y744" s="33"/>
      <c r="Z744" s="33"/>
      <c r="AA744" s="33"/>
      <c r="AB744" s="33"/>
      <c r="AC744" s="244" t="str">
        <f t="shared" si="153"/>
        <v/>
      </c>
      <c r="AD744" s="244" t="str">
        <f t="shared" si="154"/>
        <v/>
      </c>
      <c r="AE744" s="138"/>
      <c r="AF744" s="33"/>
      <c r="AG744" s="33"/>
      <c r="AH744" s="33"/>
      <c r="AI744" s="140" t="str">
        <f t="shared" si="156"/>
        <v/>
      </c>
      <c r="AJ744" s="33"/>
      <c r="AK744" s="33"/>
      <c r="AL744" s="33"/>
      <c r="AM744" s="33"/>
      <c r="AN744" s="33"/>
      <c r="AO744" s="33"/>
      <c r="AP744" s="33"/>
    </row>
    <row r="745" spans="1:42" s="4" customFormat="1" ht="13.8" hidden="1">
      <c r="A745" s="5"/>
      <c r="B745" s="6"/>
      <c r="G745" s="33"/>
      <c r="H745" s="5"/>
      <c r="K745" s="239"/>
      <c r="L745" s="239"/>
      <c r="M745" s="239"/>
      <c r="N745" s="24"/>
      <c r="O745" s="24"/>
      <c r="P745" s="24"/>
      <c r="R745" s="243"/>
      <c r="S745" s="243"/>
      <c r="T745" s="239"/>
      <c r="U745" s="239"/>
      <c r="V745" s="33"/>
      <c r="W745" s="33"/>
      <c r="X745" s="33"/>
      <c r="Y745" s="33"/>
      <c r="Z745" s="33"/>
      <c r="AA745" s="33"/>
      <c r="AB745" s="33"/>
      <c r="AC745" s="244" t="str">
        <f t="shared" si="153"/>
        <v/>
      </c>
      <c r="AD745" s="244" t="str">
        <f t="shared" si="154"/>
        <v/>
      </c>
      <c r="AE745" s="138"/>
      <c r="AF745" s="33"/>
      <c r="AG745" s="33"/>
      <c r="AH745" s="33"/>
      <c r="AI745" s="140" t="str">
        <f t="shared" si="156"/>
        <v/>
      </c>
      <c r="AJ745" s="33"/>
      <c r="AK745" s="33"/>
      <c r="AL745" s="33"/>
      <c r="AM745" s="33"/>
      <c r="AN745" s="33"/>
      <c r="AO745" s="33"/>
      <c r="AP745" s="33"/>
    </row>
    <row r="746" spans="1:42" s="4" customFormat="1" ht="13.8" hidden="1">
      <c r="A746" s="5"/>
      <c r="B746" s="6"/>
      <c r="G746" s="33"/>
      <c r="H746" s="5"/>
      <c r="K746" s="239"/>
      <c r="L746" s="239"/>
      <c r="M746" s="239"/>
      <c r="N746" s="24"/>
      <c r="O746" s="24"/>
      <c r="P746" s="24"/>
      <c r="R746" s="243"/>
      <c r="S746" s="243"/>
      <c r="T746" s="239"/>
      <c r="U746" s="239"/>
      <c r="V746" s="33"/>
      <c r="W746" s="33"/>
      <c r="X746" s="33"/>
      <c r="Y746" s="33"/>
      <c r="Z746" s="33"/>
      <c r="AA746" s="33"/>
      <c r="AB746" s="33"/>
      <c r="AC746" s="244" t="str">
        <f t="shared" si="153"/>
        <v/>
      </c>
      <c r="AD746" s="244" t="str">
        <f t="shared" si="154"/>
        <v/>
      </c>
      <c r="AE746" s="138"/>
      <c r="AF746" s="33"/>
      <c r="AG746" s="33"/>
      <c r="AH746" s="33"/>
      <c r="AI746" s="140" t="str">
        <f t="shared" si="156"/>
        <v/>
      </c>
      <c r="AJ746" s="33"/>
      <c r="AK746" s="33"/>
      <c r="AL746" s="33"/>
      <c r="AM746" s="33"/>
      <c r="AN746" s="33"/>
      <c r="AO746" s="33"/>
      <c r="AP746" s="33"/>
    </row>
    <row r="747" spans="1:42" s="4" customFormat="1" ht="13.8" hidden="1">
      <c r="A747" s="5"/>
      <c r="B747" s="6"/>
      <c r="G747" s="33"/>
      <c r="H747" s="5"/>
      <c r="K747" s="239"/>
      <c r="L747" s="239"/>
      <c r="M747" s="239"/>
      <c r="N747" s="24"/>
      <c r="O747" s="24"/>
      <c r="P747" s="24"/>
      <c r="R747" s="243"/>
      <c r="S747" s="243"/>
      <c r="T747" s="239"/>
      <c r="U747" s="239"/>
      <c r="V747" s="33"/>
      <c r="W747" s="33"/>
      <c r="X747" s="33"/>
      <c r="Y747" s="33"/>
      <c r="Z747" s="33"/>
      <c r="AA747" s="33"/>
      <c r="AB747" s="33"/>
      <c r="AC747" s="244" t="str">
        <f t="shared" si="153"/>
        <v/>
      </c>
      <c r="AD747" s="244" t="str">
        <f t="shared" si="154"/>
        <v/>
      </c>
      <c r="AE747" s="138"/>
      <c r="AF747" s="33"/>
      <c r="AG747" s="33"/>
      <c r="AH747" s="33"/>
      <c r="AI747" s="140" t="str">
        <f t="shared" si="156"/>
        <v/>
      </c>
      <c r="AJ747" s="33"/>
      <c r="AK747" s="33"/>
      <c r="AL747" s="33"/>
      <c r="AM747" s="33"/>
      <c r="AN747" s="33"/>
      <c r="AO747" s="33"/>
      <c r="AP747" s="33"/>
    </row>
    <row r="748" spans="1:42" s="4" customFormat="1" ht="13.8" hidden="1">
      <c r="A748" s="5"/>
      <c r="B748" s="6"/>
      <c r="G748" s="33"/>
      <c r="H748" s="5"/>
      <c r="K748" s="239"/>
      <c r="L748" s="239"/>
      <c r="M748" s="239"/>
      <c r="N748" s="24"/>
      <c r="O748" s="24"/>
      <c r="P748" s="24"/>
      <c r="R748" s="243"/>
      <c r="S748" s="243"/>
      <c r="T748" s="239"/>
      <c r="U748" s="239"/>
      <c r="V748" s="33"/>
      <c r="W748" s="33"/>
      <c r="X748" s="33"/>
      <c r="Y748" s="33"/>
      <c r="Z748" s="33"/>
      <c r="AA748" s="33"/>
      <c r="AB748" s="33"/>
      <c r="AC748" s="244" t="str">
        <f t="shared" si="153"/>
        <v/>
      </c>
      <c r="AD748" s="244" t="str">
        <f t="shared" si="154"/>
        <v/>
      </c>
      <c r="AE748" s="138"/>
      <c r="AF748" s="33"/>
      <c r="AG748" s="33"/>
      <c r="AH748" s="33"/>
      <c r="AI748" s="140" t="str">
        <f t="shared" si="156"/>
        <v/>
      </c>
      <c r="AJ748" s="33"/>
      <c r="AK748" s="33"/>
      <c r="AL748" s="33"/>
      <c r="AM748" s="33"/>
      <c r="AN748" s="33"/>
      <c r="AO748" s="33"/>
      <c r="AP748" s="33"/>
    </row>
    <row r="749" spans="1:42" s="4" customFormat="1" ht="13.8" hidden="1">
      <c r="A749" s="5"/>
      <c r="B749" s="6"/>
      <c r="G749" s="33"/>
      <c r="H749" s="5"/>
      <c r="K749" s="239"/>
      <c r="L749" s="239"/>
      <c r="M749" s="239"/>
      <c r="N749" s="24"/>
      <c r="O749" s="24"/>
      <c r="P749" s="24"/>
      <c r="R749" s="243"/>
      <c r="S749" s="243"/>
      <c r="T749" s="239"/>
      <c r="U749" s="239"/>
      <c r="V749" s="33"/>
      <c r="W749" s="33"/>
      <c r="X749" s="33"/>
      <c r="Y749" s="33"/>
      <c r="Z749" s="33"/>
      <c r="AA749" s="33"/>
      <c r="AB749" s="33"/>
      <c r="AC749" s="244" t="str">
        <f t="shared" si="153"/>
        <v/>
      </c>
      <c r="AD749" s="244" t="str">
        <f t="shared" si="154"/>
        <v/>
      </c>
      <c r="AE749" s="138"/>
      <c r="AF749" s="33"/>
      <c r="AG749" s="33"/>
      <c r="AH749" s="33"/>
      <c r="AI749" s="140" t="str">
        <f t="shared" si="156"/>
        <v/>
      </c>
      <c r="AJ749" s="33"/>
      <c r="AK749" s="33"/>
      <c r="AL749" s="33"/>
      <c r="AM749" s="33"/>
      <c r="AN749" s="33"/>
      <c r="AO749" s="33"/>
      <c r="AP749" s="33"/>
    </row>
    <row r="750" spans="1:42" s="4" customFormat="1" ht="13.8" hidden="1">
      <c r="A750" s="5"/>
      <c r="B750" s="6"/>
      <c r="G750" s="33"/>
      <c r="H750" s="5"/>
      <c r="K750" s="239"/>
      <c r="L750" s="239"/>
      <c r="M750" s="239"/>
      <c r="N750" s="24"/>
      <c r="O750" s="24"/>
      <c r="P750" s="24"/>
      <c r="R750" s="243"/>
      <c r="S750" s="243"/>
      <c r="T750" s="239"/>
      <c r="U750" s="239"/>
      <c r="V750" s="33"/>
      <c r="W750" s="33"/>
      <c r="X750" s="33"/>
      <c r="Y750" s="33"/>
      <c r="Z750" s="33"/>
      <c r="AA750" s="33"/>
      <c r="AB750" s="33"/>
      <c r="AC750" s="244" t="str">
        <f t="shared" si="153"/>
        <v/>
      </c>
      <c r="AD750" s="244" t="str">
        <f t="shared" si="154"/>
        <v/>
      </c>
      <c r="AE750" s="138"/>
      <c r="AF750" s="33"/>
      <c r="AG750" s="33"/>
      <c r="AH750" s="33"/>
      <c r="AI750" s="140" t="str">
        <f t="shared" si="156"/>
        <v/>
      </c>
      <c r="AJ750" s="33"/>
      <c r="AK750" s="33"/>
      <c r="AL750" s="33"/>
      <c r="AM750" s="33"/>
      <c r="AN750" s="33"/>
      <c r="AO750" s="33"/>
      <c r="AP750" s="33"/>
    </row>
    <row r="751" spans="1:42" s="4" customFormat="1" ht="13.8" hidden="1">
      <c r="A751" s="5"/>
      <c r="B751" s="6"/>
      <c r="G751" s="33"/>
      <c r="H751" s="5"/>
      <c r="K751" s="239"/>
      <c r="L751" s="239"/>
      <c r="M751" s="239"/>
      <c r="N751" s="24"/>
      <c r="O751" s="24"/>
      <c r="P751" s="24"/>
      <c r="R751" s="243"/>
      <c r="S751" s="243"/>
      <c r="T751" s="239"/>
      <c r="U751" s="239"/>
      <c r="V751" s="33"/>
      <c r="W751" s="33"/>
      <c r="X751" s="33"/>
      <c r="Y751" s="33"/>
      <c r="Z751" s="33"/>
      <c r="AA751" s="33"/>
      <c r="AB751" s="33"/>
      <c r="AC751" s="244" t="str">
        <f t="shared" si="153"/>
        <v/>
      </c>
      <c r="AD751" s="244" t="str">
        <f t="shared" si="154"/>
        <v/>
      </c>
      <c r="AE751" s="138"/>
      <c r="AF751" s="33"/>
      <c r="AG751" s="33"/>
      <c r="AH751" s="33"/>
      <c r="AI751" s="140" t="str">
        <f t="shared" si="156"/>
        <v/>
      </c>
      <c r="AJ751" s="33"/>
      <c r="AK751" s="33"/>
      <c r="AL751" s="33"/>
      <c r="AM751" s="33"/>
      <c r="AN751" s="33"/>
      <c r="AO751" s="33"/>
      <c r="AP751" s="33"/>
    </row>
    <row r="752" spans="1:42" s="4" customFormat="1" ht="13.8" hidden="1">
      <c r="A752" s="5"/>
      <c r="B752" s="6"/>
      <c r="G752" s="33"/>
      <c r="H752" s="5"/>
      <c r="K752" s="239"/>
      <c r="L752" s="239"/>
      <c r="M752" s="239"/>
      <c r="N752" s="24"/>
      <c r="O752" s="24"/>
      <c r="P752" s="24"/>
      <c r="R752" s="243"/>
      <c r="S752" s="243"/>
      <c r="T752" s="239"/>
      <c r="U752" s="239"/>
      <c r="V752" s="33"/>
      <c r="W752" s="33"/>
      <c r="X752" s="33"/>
      <c r="Y752" s="33"/>
      <c r="Z752" s="33"/>
      <c r="AA752" s="33"/>
      <c r="AB752" s="33"/>
      <c r="AC752" s="244" t="str">
        <f t="shared" si="153"/>
        <v/>
      </c>
      <c r="AD752" s="244" t="str">
        <f t="shared" si="154"/>
        <v/>
      </c>
      <c r="AE752" s="138"/>
      <c r="AF752" s="33"/>
      <c r="AG752" s="33"/>
      <c r="AH752" s="33"/>
      <c r="AI752" s="140" t="str">
        <f t="shared" si="156"/>
        <v/>
      </c>
      <c r="AJ752" s="33"/>
      <c r="AK752" s="33"/>
      <c r="AL752" s="33"/>
      <c r="AM752" s="33"/>
      <c r="AN752" s="33"/>
      <c r="AO752" s="33"/>
      <c r="AP752" s="33"/>
    </row>
    <row r="753" spans="1:42" s="4" customFormat="1" ht="13.8" hidden="1">
      <c r="A753" s="5"/>
      <c r="B753" s="6"/>
      <c r="G753" s="33"/>
      <c r="H753" s="5"/>
      <c r="K753" s="239"/>
      <c r="L753" s="239"/>
      <c r="M753" s="239"/>
      <c r="N753" s="24"/>
      <c r="O753" s="24"/>
      <c r="P753" s="24"/>
      <c r="R753" s="243"/>
      <c r="S753" s="243"/>
      <c r="T753" s="239"/>
      <c r="U753" s="239"/>
      <c r="V753" s="33"/>
      <c r="W753" s="33"/>
      <c r="X753" s="33"/>
      <c r="Y753" s="33"/>
      <c r="Z753" s="33"/>
      <c r="AA753" s="33"/>
      <c r="AB753" s="33"/>
      <c r="AC753" s="244" t="str">
        <f t="shared" si="153"/>
        <v/>
      </c>
      <c r="AD753" s="244" t="str">
        <f t="shared" si="154"/>
        <v/>
      </c>
      <c r="AE753" s="138"/>
      <c r="AF753" s="33"/>
      <c r="AG753" s="33"/>
      <c r="AH753" s="33"/>
      <c r="AI753" s="140" t="str">
        <f t="shared" si="156"/>
        <v/>
      </c>
      <c r="AJ753" s="33"/>
      <c r="AK753" s="33"/>
      <c r="AL753" s="33"/>
      <c r="AM753" s="33"/>
      <c r="AN753" s="33"/>
      <c r="AO753" s="33"/>
      <c r="AP753" s="33"/>
    </row>
    <row r="754" spans="1:42" s="4" customFormat="1" ht="13.8" hidden="1">
      <c r="A754" s="5"/>
      <c r="B754" s="6"/>
      <c r="G754" s="33"/>
      <c r="H754" s="5"/>
      <c r="K754" s="239"/>
      <c r="L754" s="239"/>
      <c r="M754" s="239"/>
      <c r="N754" s="24"/>
      <c r="O754" s="24"/>
      <c r="P754" s="24"/>
      <c r="R754" s="243"/>
      <c r="S754" s="243"/>
      <c r="T754" s="239"/>
      <c r="U754" s="239"/>
      <c r="V754" s="33"/>
      <c r="W754" s="33"/>
      <c r="X754" s="33"/>
      <c r="Y754" s="33"/>
      <c r="Z754" s="33"/>
      <c r="AA754" s="33"/>
      <c r="AB754" s="33"/>
      <c r="AC754" s="244" t="str">
        <f t="shared" si="153"/>
        <v/>
      </c>
      <c r="AD754" s="244" t="str">
        <f t="shared" si="154"/>
        <v/>
      </c>
      <c r="AE754" s="138"/>
      <c r="AF754" s="33"/>
      <c r="AG754" s="33"/>
      <c r="AH754" s="33"/>
      <c r="AI754" s="140" t="str">
        <f t="shared" si="156"/>
        <v/>
      </c>
      <c r="AJ754" s="33"/>
      <c r="AK754" s="33"/>
      <c r="AL754" s="33"/>
      <c r="AM754" s="33"/>
      <c r="AN754" s="33"/>
      <c r="AO754" s="33"/>
      <c r="AP754" s="33"/>
    </row>
    <row r="755" spans="1:42" s="4" customFormat="1" ht="13.8" hidden="1">
      <c r="A755" s="5"/>
      <c r="B755" s="6"/>
      <c r="G755" s="33"/>
      <c r="H755" s="5"/>
      <c r="K755" s="239"/>
      <c r="L755" s="239"/>
      <c r="M755" s="239"/>
      <c r="N755" s="24"/>
      <c r="O755" s="24"/>
      <c r="P755" s="24"/>
      <c r="R755" s="243"/>
      <c r="S755" s="243"/>
      <c r="T755" s="239"/>
      <c r="U755" s="239"/>
      <c r="V755" s="33"/>
      <c r="W755" s="33"/>
      <c r="X755" s="33"/>
      <c r="Y755" s="33"/>
      <c r="Z755" s="33"/>
      <c r="AA755" s="33"/>
      <c r="AB755" s="33"/>
      <c r="AC755" s="244" t="str">
        <f t="shared" si="153"/>
        <v/>
      </c>
      <c r="AD755" s="244" t="str">
        <f t="shared" si="154"/>
        <v/>
      </c>
      <c r="AE755" s="138"/>
      <c r="AF755" s="33"/>
      <c r="AG755" s="33"/>
      <c r="AH755" s="33"/>
      <c r="AI755" s="140" t="str">
        <f t="shared" si="156"/>
        <v/>
      </c>
      <c r="AJ755" s="33"/>
      <c r="AK755" s="33"/>
      <c r="AL755" s="33"/>
      <c r="AM755" s="33"/>
      <c r="AN755" s="33"/>
      <c r="AO755" s="33"/>
      <c r="AP755" s="33"/>
    </row>
    <row r="756" spans="1:42" s="4" customFormat="1" ht="13.8" hidden="1">
      <c r="A756" s="5"/>
      <c r="B756" s="6"/>
      <c r="G756" s="33"/>
      <c r="H756" s="5"/>
      <c r="K756" s="239"/>
      <c r="L756" s="239"/>
      <c r="M756" s="239"/>
      <c r="N756" s="24"/>
      <c r="O756" s="24"/>
      <c r="P756" s="24"/>
      <c r="R756" s="243"/>
      <c r="S756" s="243"/>
      <c r="T756" s="239"/>
      <c r="U756" s="239"/>
      <c r="V756" s="33"/>
      <c r="W756" s="33"/>
      <c r="X756" s="33"/>
      <c r="Y756" s="33"/>
      <c r="Z756" s="33"/>
      <c r="AA756" s="33"/>
      <c r="AB756" s="33"/>
      <c r="AC756" s="244" t="str">
        <f t="shared" si="153"/>
        <v/>
      </c>
      <c r="AD756" s="244" t="str">
        <f t="shared" si="154"/>
        <v/>
      </c>
      <c r="AE756" s="138"/>
      <c r="AF756" s="33"/>
      <c r="AG756" s="33"/>
      <c r="AH756" s="33"/>
      <c r="AI756" s="140" t="str">
        <f t="shared" si="156"/>
        <v/>
      </c>
      <c r="AJ756" s="33"/>
      <c r="AK756" s="33"/>
      <c r="AL756" s="33"/>
      <c r="AM756" s="33"/>
      <c r="AN756" s="33"/>
      <c r="AO756" s="33"/>
      <c r="AP756" s="33"/>
    </row>
    <row r="757" spans="1:42" s="4" customFormat="1" ht="13.8" hidden="1">
      <c r="A757" s="5"/>
      <c r="B757" s="6"/>
      <c r="G757" s="33"/>
      <c r="H757" s="5"/>
      <c r="K757" s="239"/>
      <c r="L757" s="239"/>
      <c r="M757" s="239"/>
      <c r="N757" s="24"/>
      <c r="O757" s="24"/>
      <c r="P757" s="24"/>
      <c r="R757" s="243"/>
      <c r="S757" s="243"/>
      <c r="T757" s="239"/>
      <c r="U757" s="239"/>
      <c r="V757" s="33"/>
      <c r="W757" s="33"/>
      <c r="X757" s="33"/>
      <c r="Y757" s="33"/>
      <c r="Z757" s="33"/>
      <c r="AA757" s="33"/>
      <c r="AB757" s="33"/>
      <c r="AC757" s="244" t="str">
        <f t="shared" si="153"/>
        <v/>
      </c>
      <c r="AD757" s="244" t="str">
        <f t="shared" si="154"/>
        <v/>
      </c>
      <c r="AE757" s="138"/>
      <c r="AF757" s="33"/>
      <c r="AG757" s="33"/>
      <c r="AH757" s="33"/>
      <c r="AI757" s="140" t="str">
        <f t="shared" si="156"/>
        <v/>
      </c>
      <c r="AJ757" s="33"/>
      <c r="AK757" s="33"/>
      <c r="AL757" s="33"/>
      <c r="AM757" s="33"/>
      <c r="AN757" s="33"/>
      <c r="AO757" s="33"/>
      <c r="AP757" s="33"/>
    </row>
    <row r="758" spans="1:42" s="4" customFormat="1" ht="13.8" hidden="1">
      <c r="A758" s="5"/>
      <c r="B758" s="6"/>
      <c r="G758" s="33"/>
      <c r="H758" s="5"/>
      <c r="K758" s="239"/>
      <c r="L758" s="239"/>
      <c r="M758" s="239"/>
      <c r="N758" s="24"/>
      <c r="O758" s="24"/>
      <c r="P758" s="24"/>
      <c r="R758" s="243"/>
      <c r="S758" s="243"/>
      <c r="T758" s="239"/>
      <c r="U758" s="239"/>
      <c r="V758" s="33"/>
      <c r="W758" s="33"/>
      <c r="X758" s="33"/>
      <c r="Y758" s="33"/>
      <c r="Z758" s="33"/>
      <c r="AA758" s="33"/>
      <c r="AB758" s="33"/>
      <c r="AC758" s="244" t="str">
        <f t="shared" si="153"/>
        <v/>
      </c>
      <c r="AD758" s="244" t="str">
        <f t="shared" si="154"/>
        <v/>
      </c>
      <c r="AE758" s="138"/>
      <c r="AF758" s="33"/>
      <c r="AG758" s="33"/>
      <c r="AH758" s="33"/>
      <c r="AI758" s="140" t="str">
        <f t="shared" si="156"/>
        <v/>
      </c>
      <c r="AJ758" s="33"/>
      <c r="AK758" s="33"/>
      <c r="AL758" s="33"/>
      <c r="AM758" s="33"/>
      <c r="AN758" s="33"/>
      <c r="AO758" s="33"/>
      <c r="AP758" s="33"/>
    </row>
    <row r="759" spans="1:42" s="4" customFormat="1" ht="13.8" hidden="1">
      <c r="A759" s="5"/>
      <c r="B759" s="6"/>
      <c r="G759" s="33"/>
      <c r="H759" s="5"/>
      <c r="K759" s="239"/>
      <c r="L759" s="239"/>
      <c r="M759" s="239"/>
      <c r="N759" s="24"/>
      <c r="O759" s="24"/>
      <c r="P759" s="24"/>
      <c r="R759" s="243"/>
      <c r="S759" s="243"/>
      <c r="T759" s="239"/>
      <c r="U759" s="239"/>
      <c r="V759" s="33"/>
      <c r="W759" s="33"/>
      <c r="X759" s="33"/>
      <c r="Y759" s="33"/>
      <c r="Z759" s="33"/>
      <c r="AA759" s="33"/>
      <c r="AB759" s="33"/>
      <c r="AC759" s="244" t="str">
        <f t="shared" si="153"/>
        <v/>
      </c>
      <c r="AD759" s="244" t="str">
        <f t="shared" si="154"/>
        <v/>
      </c>
      <c r="AE759" s="138"/>
      <c r="AF759" s="33"/>
      <c r="AG759" s="33"/>
      <c r="AH759" s="33"/>
      <c r="AI759" s="140" t="str">
        <f t="shared" si="156"/>
        <v/>
      </c>
      <c r="AJ759" s="33"/>
      <c r="AK759" s="33"/>
      <c r="AL759" s="33"/>
      <c r="AM759" s="33"/>
      <c r="AN759" s="33"/>
      <c r="AO759" s="33"/>
      <c r="AP759" s="33"/>
    </row>
    <row r="760" spans="1:42" s="4" customFormat="1" ht="13.8" hidden="1">
      <c r="A760" s="5"/>
      <c r="B760" s="6"/>
      <c r="G760" s="33"/>
      <c r="H760" s="5"/>
      <c r="K760" s="239"/>
      <c r="L760" s="239"/>
      <c r="M760" s="239"/>
      <c r="N760" s="24"/>
      <c r="O760" s="24"/>
      <c r="P760" s="24"/>
      <c r="R760" s="243"/>
      <c r="S760" s="243"/>
      <c r="T760" s="239"/>
      <c r="U760" s="239"/>
      <c r="V760" s="33"/>
      <c r="W760" s="33"/>
      <c r="X760" s="33"/>
      <c r="Y760" s="33"/>
      <c r="Z760" s="33"/>
      <c r="AA760" s="33"/>
      <c r="AB760" s="33"/>
      <c r="AC760" s="244" t="str">
        <f t="shared" si="153"/>
        <v/>
      </c>
      <c r="AD760" s="244" t="str">
        <f t="shared" si="154"/>
        <v/>
      </c>
      <c r="AE760" s="138"/>
      <c r="AF760" s="33"/>
      <c r="AG760" s="33"/>
      <c r="AH760" s="33"/>
      <c r="AI760" s="140" t="str">
        <f t="shared" si="156"/>
        <v/>
      </c>
      <c r="AJ760" s="33"/>
      <c r="AK760" s="33"/>
      <c r="AL760" s="33"/>
      <c r="AM760" s="33"/>
      <c r="AN760" s="33"/>
      <c r="AO760" s="33"/>
      <c r="AP760" s="33"/>
    </row>
    <row r="761" spans="1:42" s="4" customFormat="1" ht="13.8" hidden="1">
      <c r="A761" s="5"/>
      <c r="B761" s="6"/>
      <c r="G761" s="33"/>
      <c r="H761" s="5"/>
      <c r="K761" s="239"/>
      <c r="L761" s="239"/>
      <c r="M761" s="239"/>
      <c r="N761" s="24"/>
      <c r="O761" s="24"/>
      <c r="P761" s="24"/>
      <c r="R761" s="243"/>
      <c r="S761" s="243"/>
      <c r="T761" s="239"/>
      <c r="U761" s="239"/>
      <c r="V761" s="33"/>
      <c r="W761" s="33"/>
      <c r="X761" s="33"/>
      <c r="Y761" s="33"/>
      <c r="Z761" s="33"/>
      <c r="AA761" s="33"/>
      <c r="AB761" s="33"/>
      <c r="AC761" s="244" t="str">
        <f t="shared" si="153"/>
        <v/>
      </c>
      <c r="AD761" s="244" t="str">
        <f t="shared" si="154"/>
        <v/>
      </c>
      <c r="AE761" s="138"/>
      <c r="AF761" s="33"/>
      <c r="AG761" s="33"/>
      <c r="AH761" s="33"/>
      <c r="AI761" s="140" t="str">
        <f t="shared" si="156"/>
        <v/>
      </c>
      <c r="AJ761" s="33"/>
      <c r="AK761" s="33"/>
      <c r="AL761" s="33"/>
      <c r="AM761" s="33"/>
      <c r="AN761" s="33"/>
      <c r="AO761" s="33"/>
      <c r="AP761" s="33"/>
    </row>
    <row r="762" spans="1:42" s="4" customFormat="1" ht="13.8" hidden="1">
      <c r="A762" s="5"/>
      <c r="B762" s="6"/>
      <c r="G762" s="33"/>
      <c r="H762" s="5"/>
      <c r="K762" s="239"/>
      <c r="L762" s="239"/>
      <c r="M762" s="239"/>
      <c r="N762" s="24"/>
      <c r="O762" s="24"/>
      <c r="P762" s="24"/>
      <c r="R762" s="243"/>
      <c r="S762" s="243"/>
      <c r="T762" s="239"/>
      <c r="U762" s="239"/>
      <c r="V762" s="33"/>
      <c r="W762" s="33"/>
      <c r="X762" s="33"/>
      <c r="Y762" s="33"/>
      <c r="Z762" s="33"/>
      <c r="AA762" s="33"/>
      <c r="AB762" s="33"/>
      <c r="AC762" s="244" t="str">
        <f t="shared" si="153"/>
        <v/>
      </c>
      <c r="AD762" s="244" t="str">
        <f t="shared" si="154"/>
        <v/>
      </c>
      <c r="AE762" s="138"/>
      <c r="AF762" s="33"/>
      <c r="AG762" s="33"/>
      <c r="AH762" s="33"/>
      <c r="AI762" s="140" t="str">
        <f t="shared" si="156"/>
        <v/>
      </c>
      <c r="AJ762" s="33"/>
      <c r="AK762" s="33"/>
      <c r="AL762" s="33"/>
      <c r="AM762" s="33"/>
      <c r="AN762" s="33"/>
      <c r="AO762" s="33"/>
      <c r="AP762" s="33"/>
    </row>
    <row r="763" spans="1:42" s="4" customFormat="1" ht="13.8" hidden="1">
      <c r="A763" s="5"/>
      <c r="B763" s="6"/>
      <c r="G763" s="33"/>
      <c r="H763" s="5"/>
      <c r="K763" s="239"/>
      <c r="L763" s="239"/>
      <c r="M763" s="239"/>
      <c r="N763" s="24"/>
      <c r="O763" s="24"/>
      <c r="P763" s="24"/>
      <c r="R763" s="243"/>
      <c r="S763" s="243"/>
      <c r="T763" s="239"/>
      <c r="U763" s="239"/>
      <c r="V763" s="33"/>
      <c r="W763" s="33"/>
      <c r="X763" s="33"/>
      <c r="Y763" s="33"/>
      <c r="Z763" s="33"/>
      <c r="AA763" s="33"/>
      <c r="AB763" s="33"/>
      <c r="AC763" s="244" t="str">
        <f t="shared" si="153"/>
        <v/>
      </c>
      <c r="AD763" s="244" t="str">
        <f t="shared" si="154"/>
        <v/>
      </c>
      <c r="AE763" s="138"/>
      <c r="AF763" s="33"/>
      <c r="AG763" s="33"/>
      <c r="AH763" s="33"/>
      <c r="AI763" s="140" t="str">
        <f t="shared" si="156"/>
        <v/>
      </c>
      <c r="AJ763" s="33"/>
      <c r="AK763" s="33"/>
      <c r="AL763" s="33"/>
      <c r="AM763" s="33"/>
      <c r="AN763" s="33"/>
      <c r="AO763" s="33"/>
      <c r="AP763" s="33"/>
    </row>
    <row r="764" spans="1:42" s="4" customFormat="1" ht="13.8" hidden="1">
      <c r="A764" s="5"/>
      <c r="B764" s="6"/>
      <c r="G764" s="33"/>
      <c r="H764" s="5"/>
      <c r="K764" s="239"/>
      <c r="L764" s="239"/>
      <c r="M764" s="239"/>
      <c r="N764" s="24"/>
      <c r="O764" s="24"/>
      <c r="P764" s="24"/>
      <c r="R764" s="243"/>
      <c r="S764" s="243"/>
      <c r="T764" s="239"/>
      <c r="U764" s="239"/>
      <c r="V764" s="33"/>
      <c r="W764" s="33"/>
      <c r="X764" s="33"/>
      <c r="Y764" s="33"/>
      <c r="Z764" s="33"/>
      <c r="AA764" s="33"/>
      <c r="AB764" s="33"/>
      <c r="AC764" s="244" t="str">
        <f t="shared" si="153"/>
        <v/>
      </c>
      <c r="AD764" s="244" t="str">
        <f t="shared" si="154"/>
        <v/>
      </c>
      <c r="AE764" s="138"/>
      <c r="AF764" s="33"/>
      <c r="AG764" s="33"/>
      <c r="AH764" s="33"/>
      <c r="AI764" s="140" t="str">
        <f t="shared" si="156"/>
        <v/>
      </c>
      <c r="AJ764" s="33"/>
      <c r="AK764" s="33"/>
      <c r="AL764" s="33"/>
      <c r="AM764" s="33"/>
      <c r="AN764" s="33"/>
      <c r="AO764" s="33"/>
      <c r="AP764" s="33"/>
    </row>
    <row r="765" spans="1:42" s="4" customFormat="1" ht="13.8" hidden="1">
      <c r="A765" s="5"/>
      <c r="B765" s="6"/>
      <c r="G765" s="33"/>
      <c r="H765" s="5"/>
      <c r="K765" s="239"/>
      <c r="L765" s="239"/>
      <c r="M765" s="239"/>
      <c r="N765" s="24"/>
      <c r="O765" s="24"/>
      <c r="P765" s="24"/>
      <c r="R765" s="243"/>
      <c r="S765" s="243"/>
      <c r="T765" s="239"/>
      <c r="U765" s="239"/>
      <c r="V765" s="33"/>
      <c r="W765" s="33"/>
      <c r="X765" s="33"/>
      <c r="Y765" s="33"/>
      <c r="Z765" s="33"/>
      <c r="AA765" s="33"/>
      <c r="AB765" s="33"/>
      <c r="AC765" s="244" t="str">
        <f t="shared" si="153"/>
        <v/>
      </c>
      <c r="AD765" s="244" t="str">
        <f t="shared" si="154"/>
        <v/>
      </c>
      <c r="AE765" s="138"/>
      <c r="AF765" s="33"/>
      <c r="AG765" s="33"/>
      <c r="AH765" s="33"/>
      <c r="AI765" s="140" t="str">
        <f t="shared" si="156"/>
        <v/>
      </c>
      <c r="AJ765" s="33"/>
      <c r="AK765" s="33"/>
      <c r="AL765" s="33"/>
      <c r="AM765" s="33"/>
      <c r="AN765" s="33"/>
      <c r="AO765" s="33"/>
      <c r="AP765" s="33"/>
    </row>
    <row r="766" spans="1:42" s="4" customFormat="1" ht="13.8" hidden="1">
      <c r="A766" s="5"/>
      <c r="B766" s="6"/>
      <c r="G766" s="33"/>
      <c r="H766" s="5"/>
      <c r="K766" s="239"/>
      <c r="L766" s="239"/>
      <c r="M766" s="239"/>
      <c r="N766" s="24"/>
      <c r="O766" s="24"/>
      <c r="P766" s="24"/>
      <c r="R766" s="243"/>
      <c r="S766" s="243"/>
      <c r="T766" s="239"/>
      <c r="U766" s="239"/>
      <c r="V766" s="33"/>
      <c r="W766" s="33"/>
      <c r="X766" s="33"/>
      <c r="Y766" s="33"/>
      <c r="Z766" s="33"/>
      <c r="AA766" s="33"/>
      <c r="AB766" s="33"/>
      <c r="AC766" s="244" t="str">
        <f t="shared" si="153"/>
        <v/>
      </c>
      <c r="AD766" s="244" t="str">
        <f t="shared" si="154"/>
        <v/>
      </c>
      <c r="AE766" s="138"/>
      <c r="AF766" s="33"/>
      <c r="AG766" s="33"/>
      <c r="AH766" s="33"/>
      <c r="AI766" s="140" t="str">
        <f t="shared" si="156"/>
        <v/>
      </c>
      <c r="AJ766" s="33"/>
      <c r="AK766" s="33"/>
      <c r="AL766" s="33"/>
      <c r="AM766" s="33"/>
      <c r="AN766" s="33"/>
      <c r="AO766" s="33"/>
      <c r="AP766" s="33"/>
    </row>
    <row r="767" spans="1:42" s="4" customFormat="1" ht="13.8" hidden="1">
      <c r="A767" s="5"/>
      <c r="B767" s="6"/>
      <c r="G767" s="33"/>
      <c r="H767" s="5"/>
      <c r="K767" s="239"/>
      <c r="L767" s="239"/>
      <c r="M767" s="239"/>
      <c r="N767" s="24"/>
      <c r="O767" s="24"/>
      <c r="P767" s="24"/>
      <c r="R767" s="243"/>
      <c r="S767" s="243"/>
      <c r="T767" s="239"/>
      <c r="U767" s="239"/>
      <c r="V767" s="33"/>
      <c r="W767" s="33"/>
      <c r="X767" s="33"/>
      <c r="Y767" s="33"/>
      <c r="Z767" s="33"/>
      <c r="AA767" s="33"/>
      <c r="AB767" s="33"/>
      <c r="AC767" s="244" t="str">
        <f t="shared" si="153"/>
        <v/>
      </c>
      <c r="AD767" s="244" t="str">
        <f t="shared" si="154"/>
        <v/>
      </c>
      <c r="AE767" s="138"/>
      <c r="AF767" s="33"/>
      <c r="AG767" s="33"/>
      <c r="AH767" s="33"/>
      <c r="AI767" s="140" t="str">
        <f t="shared" si="156"/>
        <v/>
      </c>
      <c r="AJ767" s="33"/>
      <c r="AK767" s="33"/>
      <c r="AL767" s="33"/>
      <c r="AM767" s="33"/>
      <c r="AN767" s="33"/>
      <c r="AO767" s="33"/>
      <c r="AP767" s="33"/>
    </row>
    <row r="768" spans="1:42" s="4" customFormat="1" ht="13.8" hidden="1">
      <c r="A768" s="5"/>
      <c r="B768" s="6"/>
      <c r="G768" s="33"/>
      <c r="H768" s="5"/>
      <c r="K768" s="239"/>
      <c r="L768" s="239"/>
      <c r="M768" s="239"/>
      <c r="N768" s="24"/>
      <c r="O768" s="24"/>
      <c r="P768" s="24"/>
      <c r="R768" s="243"/>
      <c r="S768" s="243"/>
      <c r="T768" s="239"/>
      <c r="U768" s="239"/>
      <c r="V768" s="33"/>
      <c r="W768" s="33"/>
      <c r="X768" s="33"/>
      <c r="Y768" s="33"/>
      <c r="Z768" s="33"/>
      <c r="AA768" s="33"/>
      <c r="AB768" s="33"/>
      <c r="AC768" s="244" t="str">
        <f t="shared" si="153"/>
        <v/>
      </c>
      <c r="AD768" s="244" t="str">
        <f t="shared" si="154"/>
        <v/>
      </c>
      <c r="AE768" s="138"/>
      <c r="AF768" s="33"/>
      <c r="AG768" s="33"/>
      <c r="AH768" s="33"/>
      <c r="AI768" s="140" t="str">
        <f t="shared" si="156"/>
        <v/>
      </c>
      <c r="AJ768" s="33"/>
      <c r="AK768" s="33"/>
      <c r="AL768" s="33"/>
      <c r="AM768" s="33"/>
      <c r="AN768" s="33"/>
      <c r="AO768" s="33"/>
      <c r="AP768" s="33"/>
    </row>
    <row r="769" spans="1:42" s="4" customFormat="1" ht="13.8" hidden="1">
      <c r="A769" s="5"/>
      <c r="B769" s="6"/>
      <c r="G769" s="33"/>
      <c r="H769" s="5"/>
      <c r="K769" s="239"/>
      <c r="L769" s="239"/>
      <c r="M769" s="239"/>
      <c r="N769" s="24"/>
      <c r="O769" s="24"/>
      <c r="P769" s="24"/>
      <c r="R769" s="243"/>
      <c r="S769" s="243"/>
      <c r="T769" s="239"/>
      <c r="U769" s="239"/>
      <c r="V769" s="33"/>
      <c r="W769" s="33"/>
      <c r="X769" s="33"/>
      <c r="Y769" s="33"/>
      <c r="Z769" s="33"/>
      <c r="AA769" s="33"/>
      <c r="AB769" s="33"/>
      <c r="AC769" s="244" t="str">
        <f t="shared" si="153"/>
        <v/>
      </c>
      <c r="AD769" s="244" t="str">
        <f t="shared" si="154"/>
        <v/>
      </c>
      <c r="AE769" s="138"/>
      <c r="AF769" s="33"/>
      <c r="AG769" s="33"/>
      <c r="AH769" s="33"/>
      <c r="AI769" s="140" t="str">
        <f t="shared" si="156"/>
        <v/>
      </c>
      <c r="AJ769" s="33"/>
      <c r="AK769" s="33"/>
      <c r="AL769" s="33"/>
      <c r="AM769" s="33"/>
      <c r="AN769" s="33"/>
      <c r="AO769" s="33"/>
      <c r="AP769" s="33"/>
    </row>
    <row r="770" spans="1:42" s="4" customFormat="1" ht="13.8" hidden="1">
      <c r="A770" s="5"/>
      <c r="B770" s="6"/>
      <c r="G770" s="233"/>
      <c r="H770" s="5"/>
      <c r="K770" s="239"/>
      <c r="L770" s="239"/>
      <c r="M770" s="239"/>
      <c r="N770" s="24"/>
      <c r="O770" s="24"/>
      <c r="P770" s="24"/>
      <c r="R770" s="243"/>
      <c r="S770" s="243"/>
      <c r="T770" s="239"/>
      <c r="U770" s="239"/>
      <c r="V770" s="33"/>
      <c r="W770" s="33"/>
      <c r="X770" s="33"/>
      <c r="Y770" s="33"/>
      <c r="Z770" s="33"/>
      <c r="AA770" s="33"/>
      <c r="AB770" s="33"/>
      <c r="AC770" s="244" t="str">
        <f t="shared" si="153"/>
        <v/>
      </c>
      <c r="AD770" s="244" t="str">
        <f t="shared" si="154"/>
        <v/>
      </c>
      <c r="AE770" s="138"/>
      <c r="AF770" s="33"/>
      <c r="AG770" s="33"/>
      <c r="AH770" s="33"/>
      <c r="AI770" s="140" t="str">
        <f t="shared" si="156"/>
        <v/>
      </c>
      <c r="AJ770" s="33"/>
      <c r="AK770" s="33"/>
      <c r="AL770" s="33"/>
      <c r="AM770" s="33"/>
      <c r="AN770" s="33"/>
      <c r="AO770" s="33"/>
      <c r="AP770" s="33"/>
    </row>
    <row r="771" spans="1:42" s="4" customFormat="1" ht="13.8" hidden="1">
      <c r="A771" s="5"/>
      <c r="B771" s="6"/>
      <c r="G771" s="33"/>
      <c r="H771" s="5"/>
      <c r="K771" s="239"/>
      <c r="L771" s="239"/>
      <c r="M771" s="239"/>
      <c r="N771" s="24"/>
      <c r="O771" s="24"/>
      <c r="P771" s="24"/>
      <c r="R771" s="243"/>
      <c r="S771" s="243"/>
      <c r="T771" s="239"/>
      <c r="U771" s="239"/>
      <c r="V771" s="33"/>
      <c r="W771" s="33"/>
      <c r="X771" s="33"/>
      <c r="Y771" s="33"/>
      <c r="Z771" s="33"/>
      <c r="AA771" s="33"/>
      <c r="AB771" s="33"/>
      <c r="AC771" s="244" t="str">
        <f t="shared" si="153"/>
        <v/>
      </c>
      <c r="AD771" s="244" t="str">
        <f t="shared" si="154"/>
        <v/>
      </c>
      <c r="AE771" s="138"/>
      <c r="AF771" s="33"/>
      <c r="AG771" s="33"/>
      <c r="AH771" s="33"/>
      <c r="AI771" s="140" t="str">
        <f t="shared" si="156"/>
        <v/>
      </c>
      <c r="AJ771" s="33"/>
      <c r="AK771" s="33"/>
      <c r="AL771" s="33"/>
      <c r="AM771" s="33"/>
      <c r="AN771" s="33"/>
      <c r="AO771" s="33"/>
      <c r="AP771" s="33"/>
    </row>
    <row r="772" spans="1:42" s="4" customFormat="1" ht="13.8" hidden="1">
      <c r="A772" s="5"/>
      <c r="B772" s="6"/>
      <c r="G772" s="33"/>
      <c r="H772" s="5"/>
      <c r="K772" s="239"/>
      <c r="L772" s="239"/>
      <c r="M772" s="239"/>
      <c r="N772" s="24"/>
      <c r="O772" s="24"/>
      <c r="P772" s="24"/>
      <c r="R772" s="243"/>
      <c r="S772" s="243"/>
      <c r="T772" s="239"/>
      <c r="U772" s="239"/>
      <c r="V772" s="33"/>
      <c r="W772" s="33"/>
      <c r="X772" s="33"/>
      <c r="Y772" s="33"/>
      <c r="Z772" s="33"/>
      <c r="AA772" s="33"/>
      <c r="AB772" s="33"/>
      <c r="AC772" s="244" t="str">
        <f t="shared" si="153"/>
        <v/>
      </c>
      <c r="AD772" s="244" t="str">
        <f t="shared" si="154"/>
        <v/>
      </c>
      <c r="AE772" s="138"/>
      <c r="AF772" s="33"/>
      <c r="AG772" s="33"/>
      <c r="AH772" s="33"/>
      <c r="AI772" s="140" t="str">
        <f t="shared" si="156"/>
        <v/>
      </c>
      <c r="AJ772" s="33"/>
      <c r="AK772" s="33"/>
      <c r="AL772" s="33"/>
      <c r="AM772" s="33"/>
      <c r="AN772" s="33"/>
      <c r="AO772" s="33"/>
      <c r="AP772" s="33"/>
    </row>
    <row r="773" spans="1:42" s="4" customFormat="1" ht="13.8" hidden="1">
      <c r="A773" s="5"/>
      <c r="B773" s="6"/>
      <c r="G773" s="33"/>
      <c r="H773" s="5"/>
      <c r="K773" s="239"/>
      <c r="L773" s="239"/>
      <c r="M773" s="239"/>
      <c r="N773" s="24"/>
      <c r="O773" s="24"/>
      <c r="P773" s="24"/>
      <c r="R773" s="243"/>
      <c r="S773" s="243"/>
      <c r="T773" s="239"/>
      <c r="U773" s="239"/>
      <c r="V773" s="33"/>
      <c r="W773" s="33"/>
      <c r="X773" s="33"/>
      <c r="Y773" s="33"/>
      <c r="Z773" s="33"/>
      <c r="AA773" s="33"/>
      <c r="AB773" s="33"/>
      <c r="AC773" s="244" t="str">
        <f t="shared" ref="AC773:AC836" si="157">IF(K773="","", K773)</f>
        <v/>
      </c>
      <c r="AD773" s="244" t="str">
        <f t="shared" ref="AD773:AD836" si="158">IF(L773="","", L773)</f>
        <v/>
      </c>
      <c r="AE773" s="138"/>
      <c r="AF773" s="33"/>
      <c r="AG773" s="33"/>
      <c r="AH773" s="33"/>
      <c r="AI773" s="140" t="str">
        <f t="shared" si="156"/>
        <v/>
      </c>
      <c r="AJ773" s="33"/>
      <c r="AK773" s="33"/>
      <c r="AL773" s="33"/>
      <c r="AM773" s="33"/>
      <c r="AN773" s="33"/>
      <c r="AO773" s="33"/>
      <c r="AP773" s="33"/>
    </row>
    <row r="774" spans="1:42" s="4" customFormat="1" ht="13.8" hidden="1">
      <c r="A774" s="5"/>
      <c r="B774" s="6"/>
      <c r="G774" s="33"/>
      <c r="H774" s="5"/>
      <c r="K774" s="239"/>
      <c r="L774" s="239"/>
      <c r="M774" s="239"/>
      <c r="N774" s="24"/>
      <c r="O774" s="24"/>
      <c r="P774" s="24"/>
      <c r="R774" s="243"/>
      <c r="S774" s="243"/>
      <c r="T774" s="239"/>
      <c r="U774" s="239"/>
      <c r="V774" s="33"/>
      <c r="W774" s="33"/>
      <c r="X774" s="33"/>
      <c r="Y774" s="33"/>
      <c r="Z774" s="33"/>
      <c r="AA774" s="33"/>
      <c r="AB774" s="33"/>
      <c r="AC774" s="244" t="str">
        <f t="shared" si="157"/>
        <v/>
      </c>
      <c r="AD774" s="244" t="str">
        <f t="shared" si="158"/>
        <v/>
      </c>
      <c r="AE774" s="138"/>
      <c r="AF774" s="33"/>
      <c r="AG774" s="33"/>
      <c r="AH774" s="33"/>
      <c r="AI774" s="140" t="str">
        <f t="shared" si="156"/>
        <v/>
      </c>
      <c r="AJ774" s="33"/>
      <c r="AK774" s="33"/>
      <c r="AL774" s="33"/>
      <c r="AM774" s="33"/>
      <c r="AN774" s="33"/>
      <c r="AO774" s="33"/>
      <c r="AP774" s="33"/>
    </row>
    <row r="775" spans="1:42" s="4" customFormat="1" ht="13.8" hidden="1">
      <c r="A775" s="5"/>
      <c r="B775" s="6"/>
      <c r="G775" s="33"/>
      <c r="H775" s="5"/>
      <c r="K775" s="239"/>
      <c r="L775" s="239"/>
      <c r="M775" s="239"/>
      <c r="N775" s="24"/>
      <c r="O775" s="24"/>
      <c r="P775" s="24"/>
      <c r="R775" s="243"/>
      <c r="S775" s="243"/>
      <c r="T775" s="239"/>
      <c r="U775" s="239"/>
      <c r="V775" s="33"/>
      <c r="W775" s="33"/>
      <c r="X775" s="33"/>
      <c r="Y775" s="33"/>
      <c r="Z775" s="33"/>
      <c r="AA775" s="33"/>
      <c r="AB775" s="33"/>
      <c r="AC775" s="244" t="str">
        <f t="shared" si="157"/>
        <v/>
      </c>
      <c r="AD775" s="244" t="str">
        <f t="shared" si="158"/>
        <v/>
      </c>
      <c r="AE775" s="138"/>
      <c r="AF775" s="33"/>
      <c r="AG775" s="33"/>
      <c r="AH775" s="33"/>
      <c r="AI775" s="140" t="str">
        <f t="shared" si="156"/>
        <v/>
      </c>
      <c r="AJ775" s="33"/>
      <c r="AK775" s="33"/>
      <c r="AL775" s="33"/>
      <c r="AM775" s="33"/>
      <c r="AN775" s="33"/>
      <c r="AO775" s="33"/>
      <c r="AP775" s="33"/>
    </row>
    <row r="776" spans="1:42" s="4" customFormat="1" ht="13.8" hidden="1">
      <c r="A776" s="5"/>
      <c r="B776" s="6"/>
      <c r="G776" s="33"/>
      <c r="H776" s="5"/>
      <c r="K776" s="239"/>
      <c r="L776" s="239"/>
      <c r="M776" s="239"/>
      <c r="N776" s="24"/>
      <c r="O776" s="24"/>
      <c r="P776" s="24"/>
      <c r="R776" s="243"/>
      <c r="S776" s="243"/>
      <c r="T776" s="239"/>
      <c r="U776" s="239"/>
      <c r="V776" s="33"/>
      <c r="W776" s="33"/>
      <c r="X776" s="33"/>
      <c r="Y776" s="33"/>
      <c r="Z776" s="33"/>
      <c r="AA776" s="33"/>
      <c r="AB776" s="33"/>
      <c r="AC776" s="244" t="str">
        <f t="shared" si="157"/>
        <v/>
      </c>
      <c r="AD776" s="244" t="str">
        <f t="shared" si="158"/>
        <v/>
      </c>
      <c r="AE776" s="138"/>
      <c r="AF776" s="33"/>
      <c r="AG776" s="33"/>
      <c r="AH776" s="33"/>
      <c r="AI776" s="140" t="str">
        <f t="shared" si="156"/>
        <v/>
      </c>
      <c r="AJ776" s="33"/>
      <c r="AK776" s="33"/>
      <c r="AL776" s="33"/>
      <c r="AM776" s="33"/>
      <c r="AN776" s="33"/>
      <c r="AO776" s="33"/>
      <c r="AP776" s="33"/>
    </row>
    <row r="777" spans="1:42" s="4" customFormat="1" ht="13.8" hidden="1">
      <c r="A777" s="5"/>
      <c r="B777" s="6"/>
      <c r="G777" s="33"/>
      <c r="H777" s="5"/>
      <c r="K777" s="239"/>
      <c r="L777" s="239"/>
      <c r="M777" s="239"/>
      <c r="N777" s="24"/>
      <c r="O777" s="24"/>
      <c r="P777" s="24"/>
      <c r="R777" s="243"/>
      <c r="S777" s="243"/>
      <c r="T777" s="239"/>
      <c r="U777" s="239"/>
      <c r="V777" s="33"/>
      <c r="W777" s="33"/>
      <c r="X777" s="33"/>
      <c r="Y777" s="33"/>
      <c r="Z777" s="33"/>
      <c r="AA777" s="33"/>
      <c r="AB777" s="33"/>
      <c r="AC777" s="244" t="str">
        <f t="shared" si="157"/>
        <v/>
      </c>
      <c r="AD777" s="244" t="str">
        <f t="shared" si="158"/>
        <v/>
      </c>
      <c r="AE777" s="138"/>
      <c r="AF777" s="33"/>
      <c r="AG777" s="33"/>
      <c r="AH777" s="33"/>
      <c r="AI777" s="140" t="str">
        <f t="shared" si="156"/>
        <v/>
      </c>
      <c r="AJ777" s="33"/>
      <c r="AK777" s="33"/>
      <c r="AL777" s="33"/>
      <c r="AM777" s="33"/>
      <c r="AN777" s="33"/>
      <c r="AO777" s="33"/>
      <c r="AP777" s="33"/>
    </row>
    <row r="778" spans="1:42" s="4" customFormat="1" ht="13.8" hidden="1">
      <c r="A778" s="5"/>
      <c r="B778" s="6"/>
      <c r="G778" s="33"/>
      <c r="H778" s="5"/>
      <c r="K778" s="239"/>
      <c r="L778" s="239"/>
      <c r="M778" s="239"/>
      <c r="N778" s="24"/>
      <c r="O778" s="24"/>
      <c r="P778" s="24"/>
      <c r="R778" s="243"/>
      <c r="S778" s="243"/>
      <c r="T778" s="239"/>
      <c r="U778" s="239"/>
      <c r="V778" s="33"/>
      <c r="W778" s="33"/>
      <c r="X778" s="33"/>
      <c r="Y778" s="33"/>
      <c r="Z778" s="33"/>
      <c r="AA778" s="33"/>
      <c r="AB778" s="33"/>
      <c r="AC778" s="244" t="str">
        <f t="shared" si="157"/>
        <v/>
      </c>
      <c r="AD778" s="244" t="str">
        <f t="shared" si="158"/>
        <v/>
      </c>
      <c r="AE778" s="138"/>
      <c r="AF778" s="33"/>
      <c r="AG778" s="33"/>
      <c r="AH778" s="33"/>
      <c r="AI778" s="140" t="str">
        <f t="shared" si="156"/>
        <v/>
      </c>
      <c r="AJ778" s="33"/>
      <c r="AK778" s="33"/>
      <c r="AL778" s="33"/>
      <c r="AM778" s="33"/>
      <c r="AN778" s="33"/>
      <c r="AO778" s="33"/>
      <c r="AP778" s="33"/>
    </row>
    <row r="779" spans="1:42" s="4" customFormat="1" ht="13.8" hidden="1">
      <c r="A779" s="5"/>
      <c r="B779" s="6"/>
      <c r="G779" s="233">
        <v>1</v>
      </c>
      <c r="H779" s="5"/>
      <c r="K779" s="239"/>
      <c r="L779" s="239"/>
      <c r="M779" s="239"/>
      <c r="N779" s="24"/>
      <c r="O779" s="24"/>
      <c r="P779" s="24"/>
      <c r="R779" s="243"/>
      <c r="S779" s="243"/>
      <c r="T779" s="239"/>
      <c r="U779" s="239"/>
      <c r="V779" s="33"/>
      <c r="W779" s="33"/>
      <c r="X779" s="33"/>
      <c r="Y779" s="33"/>
      <c r="Z779" s="33"/>
      <c r="AA779" s="33"/>
      <c r="AB779" s="33"/>
      <c r="AC779" s="244" t="str">
        <f t="shared" si="157"/>
        <v/>
      </c>
      <c r="AD779" s="244" t="str">
        <f t="shared" si="158"/>
        <v/>
      </c>
      <c r="AE779" s="138"/>
      <c r="AF779" s="33"/>
      <c r="AG779" s="33"/>
      <c r="AH779" s="33"/>
      <c r="AI779" s="140" t="str">
        <f t="shared" si="156"/>
        <v/>
      </c>
      <c r="AJ779" s="33"/>
      <c r="AK779" s="33"/>
      <c r="AL779" s="33"/>
      <c r="AM779" s="33"/>
      <c r="AN779" s="33"/>
      <c r="AO779" s="33"/>
      <c r="AP779" s="33"/>
    </row>
    <row r="780" spans="1:42" s="4" customFormat="1" ht="13.8" hidden="1">
      <c r="A780" s="5"/>
      <c r="B780" s="6"/>
      <c r="G780" s="33"/>
      <c r="H780" s="5"/>
      <c r="K780" s="239"/>
      <c r="L780" s="239"/>
      <c r="M780" s="239"/>
      <c r="N780" s="24"/>
      <c r="O780" s="24"/>
      <c r="P780" s="24"/>
      <c r="R780" s="243"/>
      <c r="S780" s="243"/>
      <c r="T780" s="239"/>
      <c r="U780" s="239"/>
      <c r="V780" s="33"/>
      <c r="W780" s="33"/>
      <c r="X780" s="33"/>
      <c r="Y780" s="33"/>
      <c r="Z780" s="33"/>
      <c r="AA780" s="33"/>
      <c r="AB780" s="33"/>
      <c r="AC780" s="244" t="str">
        <f t="shared" si="157"/>
        <v/>
      </c>
      <c r="AD780" s="244" t="str">
        <f t="shared" si="158"/>
        <v/>
      </c>
      <c r="AE780" s="138"/>
      <c r="AF780" s="33"/>
      <c r="AG780" s="33"/>
      <c r="AH780" s="33"/>
      <c r="AI780" s="140" t="str">
        <f t="shared" ref="AI780:AI843" si="159">IF(R780="","", R780)</f>
        <v/>
      </c>
      <c r="AJ780" s="33"/>
      <c r="AK780" s="33"/>
      <c r="AL780" s="33"/>
      <c r="AM780" s="33"/>
      <c r="AN780" s="33"/>
      <c r="AO780" s="33"/>
      <c r="AP780" s="33"/>
    </row>
    <row r="781" spans="1:42" s="4" customFormat="1" ht="13.8" hidden="1">
      <c r="A781" s="5"/>
      <c r="B781" s="6"/>
      <c r="G781" s="33"/>
      <c r="H781" s="5"/>
      <c r="K781" s="239"/>
      <c r="L781" s="239"/>
      <c r="M781" s="239"/>
      <c r="N781" s="24"/>
      <c r="O781" s="24"/>
      <c r="P781" s="24"/>
      <c r="R781" s="243"/>
      <c r="S781" s="243"/>
      <c r="T781" s="239"/>
      <c r="U781" s="239"/>
      <c r="V781" s="33"/>
      <c r="W781" s="33"/>
      <c r="X781" s="33"/>
      <c r="Y781" s="33"/>
      <c r="Z781" s="33"/>
      <c r="AA781" s="33"/>
      <c r="AB781" s="33"/>
      <c r="AC781" s="244" t="str">
        <f t="shared" si="157"/>
        <v/>
      </c>
      <c r="AD781" s="244" t="str">
        <f t="shared" si="158"/>
        <v/>
      </c>
      <c r="AE781" s="138"/>
      <c r="AF781" s="33"/>
      <c r="AG781" s="33"/>
      <c r="AH781" s="33"/>
      <c r="AI781" s="140" t="str">
        <f t="shared" si="159"/>
        <v/>
      </c>
      <c r="AJ781" s="33"/>
      <c r="AK781" s="33"/>
      <c r="AL781" s="33"/>
      <c r="AM781" s="33"/>
      <c r="AN781" s="33"/>
      <c r="AO781" s="33"/>
      <c r="AP781" s="33"/>
    </row>
    <row r="782" spans="1:42" s="4" customFormat="1" ht="13.8" hidden="1">
      <c r="A782" s="5"/>
      <c r="B782" s="6"/>
      <c r="G782" s="33"/>
      <c r="H782" s="5"/>
      <c r="K782" s="239"/>
      <c r="L782" s="239"/>
      <c r="M782" s="239"/>
      <c r="N782" s="24"/>
      <c r="O782" s="24"/>
      <c r="P782" s="24"/>
      <c r="R782" s="243"/>
      <c r="S782" s="243"/>
      <c r="T782" s="239"/>
      <c r="U782" s="239"/>
      <c r="V782" s="33"/>
      <c r="W782" s="33"/>
      <c r="X782" s="33"/>
      <c r="Y782" s="33"/>
      <c r="Z782" s="33"/>
      <c r="AA782" s="33"/>
      <c r="AB782" s="33"/>
      <c r="AC782" s="244" t="str">
        <f t="shared" si="157"/>
        <v/>
      </c>
      <c r="AD782" s="244" t="str">
        <f t="shared" si="158"/>
        <v/>
      </c>
      <c r="AE782" s="138"/>
      <c r="AF782" s="33"/>
      <c r="AG782" s="33"/>
      <c r="AH782" s="33"/>
      <c r="AI782" s="140" t="str">
        <f t="shared" si="159"/>
        <v/>
      </c>
      <c r="AJ782" s="33"/>
      <c r="AK782" s="33"/>
      <c r="AL782" s="33"/>
      <c r="AM782" s="33"/>
      <c r="AN782" s="33"/>
      <c r="AO782" s="33"/>
      <c r="AP782" s="33"/>
    </row>
    <row r="783" spans="1:42" s="4" customFormat="1" ht="13.8" hidden="1">
      <c r="A783" s="5"/>
      <c r="B783" s="6"/>
      <c r="G783" s="33"/>
      <c r="H783" s="5"/>
      <c r="K783" s="239"/>
      <c r="L783" s="239"/>
      <c r="M783" s="239"/>
      <c r="N783" s="24"/>
      <c r="O783" s="24"/>
      <c r="P783" s="24"/>
      <c r="R783" s="243"/>
      <c r="S783" s="243"/>
      <c r="T783" s="239"/>
      <c r="U783" s="239"/>
      <c r="V783" s="33"/>
      <c r="W783" s="33"/>
      <c r="X783" s="33"/>
      <c r="Y783" s="33"/>
      <c r="Z783" s="33"/>
      <c r="AA783" s="33"/>
      <c r="AB783" s="33"/>
      <c r="AC783" s="244" t="str">
        <f t="shared" si="157"/>
        <v/>
      </c>
      <c r="AD783" s="244" t="str">
        <f t="shared" si="158"/>
        <v/>
      </c>
      <c r="AE783" s="138"/>
      <c r="AF783" s="33"/>
      <c r="AG783" s="33"/>
      <c r="AH783" s="33"/>
      <c r="AI783" s="140" t="str">
        <f t="shared" si="159"/>
        <v/>
      </c>
      <c r="AJ783" s="33"/>
      <c r="AK783" s="33"/>
      <c r="AL783" s="33"/>
      <c r="AM783" s="33"/>
      <c r="AN783" s="33"/>
      <c r="AO783" s="33"/>
      <c r="AP783" s="33"/>
    </row>
    <row r="784" spans="1:42" s="4" customFormat="1" ht="13.8" hidden="1">
      <c r="A784" s="5"/>
      <c r="B784" s="6"/>
      <c r="G784" s="33"/>
      <c r="H784" s="5"/>
      <c r="K784" s="239"/>
      <c r="L784" s="239"/>
      <c r="M784" s="239"/>
      <c r="N784" s="24"/>
      <c r="O784" s="24"/>
      <c r="P784" s="24"/>
      <c r="R784" s="243"/>
      <c r="S784" s="243"/>
      <c r="T784" s="239"/>
      <c r="U784" s="239"/>
      <c r="V784" s="33"/>
      <c r="W784" s="33"/>
      <c r="X784" s="33"/>
      <c r="Y784" s="33"/>
      <c r="Z784" s="33"/>
      <c r="AA784" s="33"/>
      <c r="AB784" s="33"/>
      <c r="AC784" s="244" t="str">
        <f t="shared" si="157"/>
        <v/>
      </c>
      <c r="AD784" s="244" t="str">
        <f t="shared" si="158"/>
        <v/>
      </c>
      <c r="AE784" s="138"/>
      <c r="AF784" s="33"/>
      <c r="AG784" s="33"/>
      <c r="AH784" s="33"/>
      <c r="AI784" s="140" t="str">
        <f t="shared" si="159"/>
        <v/>
      </c>
      <c r="AJ784" s="33"/>
      <c r="AK784" s="33"/>
      <c r="AL784" s="33"/>
      <c r="AM784" s="33"/>
      <c r="AN784" s="33"/>
      <c r="AO784" s="33"/>
      <c r="AP784" s="33"/>
    </row>
    <row r="785" spans="1:42" s="4" customFormat="1" ht="13.8" hidden="1">
      <c r="A785" s="5"/>
      <c r="B785" s="6"/>
      <c r="G785" s="33"/>
      <c r="H785" s="5"/>
      <c r="K785" s="239"/>
      <c r="L785" s="239"/>
      <c r="M785" s="239"/>
      <c r="N785" s="24"/>
      <c r="O785" s="24"/>
      <c r="P785" s="24"/>
      <c r="R785" s="243"/>
      <c r="S785" s="243"/>
      <c r="T785" s="239"/>
      <c r="U785" s="239"/>
      <c r="V785" s="33"/>
      <c r="W785" s="33"/>
      <c r="X785" s="33"/>
      <c r="Y785" s="33"/>
      <c r="Z785" s="33"/>
      <c r="AA785" s="33"/>
      <c r="AB785" s="33"/>
      <c r="AC785" s="244" t="str">
        <f t="shared" si="157"/>
        <v/>
      </c>
      <c r="AD785" s="244" t="str">
        <f t="shared" si="158"/>
        <v/>
      </c>
      <c r="AE785" s="138"/>
      <c r="AF785" s="33"/>
      <c r="AG785" s="33"/>
      <c r="AH785" s="33"/>
      <c r="AI785" s="140" t="str">
        <f t="shared" si="159"/>
        <v/>
      </c>
      <c r="AJ785" s="33"/>
      <c r="AK785" s="33"/>
      <c r="AL785" s="33"/>
      <c r="AM785" s="33"/>
      <c r="AN785" s="33"/>
      <c r="AO785" s="33"/>
      <c r="AP785" s="33"/>
    </row>
    <row r="786" spans="1:42" s="4" customFormat="1" ht="13.8" hidden="1">
      <c r="A786" s="5"/>
      <c r="B786" s="6"/>
      <c r="G786" s="33"/>
      <c r="H786" s="5"/>
      <c r="K786" s="239"/>
      <c r="L786" s="239"/>
      <c r="M786" s="239"/>
      <c r="N786" s="24"/>
      <c r="O786" s="24"/>
      <c r="P786" s="24"/>
      <c r="R786" s="243"/>
      <c r="S786" s="243"/>
      <c r="T786" s="239"/>
      <c r="U786" s="239"/>
      <c r="V786" s="33"/>
      <c r="W786" s="33"/>
      <c r="X786" s="33"/>
      <c r="Y786" s="33"/>
      <c r="Z786" s="33"/>
      <c r="AA786" s="33"/>
      <c r="AB786" s="33"/>
      <c r="AC786" s="244" t="str">
        <f t="shared" si="157"/>
        <v/>
      </c>
      <c r="AD786" s="244" t="str">
        <f t="shared" si="158"/>
        <v/>
      </c>
      <c r="AE786" s="138"/>
      <c r="AF786" s="33"/>
      <c r="AG786" s="33"/>
      <c r="AH786" s="33"/>
      <c r="AI786" s="140" t="str">
        <f t="shared" si="159"/>
        <v/>
      </c>
      <c r="AJ786" s="33"/>
      <c r="AK786" s="33"/>
      <c r="AL786" s="33"/>
      <c r="AM786" s="33"/>
      <c r="AN786" s="33"/>
      <c r="AO786" s="33"/>
      <c r="AP786" s="33"/>
    </row>
    <row r="787" spans="1:42" s="4" customFormat="1" ht="13.8" hidden="1">
      <c r="A787" s="5"/>
      <c r="B787" s="6"/>
      <c r="G787" s="33"/>
      <c r="H787" s="5"/>
      <c r="K787" s="239"/>
      <c r="L787" s="239"/>
      <c r="M787" s="239"/>
      <c r="N787" s="24"/>
      <c r="O787" s="24"/>
      <c r="P787" s="24"/>
      <c r="R787" s="243"/>
      <c r="S787" s="243"/>
      <c r="T787" s="239"/>
      <c r="U787" s="239"/>
      <c r="V787" s="33"/>
      <c r="W787" s="33"/>
      <c r="X787" s="33"/>
      <c r="Y787" s="33"/>
      <c r="Z787" s="33"/>
      <c r="AA787" s="33"/>
      <c r="AB787" s="33"/>
      <c r="AC787" s="244" t="str">
        <f t="shared" si="157"/>
        <v/>
      </c>
      <c r="AD787" s="244" t="str">
        <f t="shared" si="158"/>
        <v/>
      </c>
      <c r="AE787" s="138"/>
      <c r="AF787" s="33"/>
      <c r="AG787" s="33"/>
      <c r="AH787" s="33"/>
      <c r="AI787" s="140" t="str">
        <f t="shared" si="159"/>
        <v/>
      </c>
      <c r="AJ787" s="33"/>
      <c r="AK787" s="33"/>
      <c r="AL787" s="33"/>
      <c r="AM787" s="33"/>
      <c r="AN787" s="33"/>
      <c r="AO787" s="33"/>
      <c r="AP787" s="33"/>
    </row>
    <row r="788" spans="1:42" s="4" customFormat="1" ht="13.8" hidden="1">
      <c r="A788" s="5"/>
      <c r="B788" s="6"/>
      <c r="G788" s="33"/>
      <c r="H788" s="5"/>
      <c r="K788" s="239"/>
      <c r="L788" s="239"/>
      <c r="M788" s="239"/>
      <c r="N788" s="24"/>
      <c r="O788" s="24"/>
      <c r="P788" s="24"/>
      <c r="R788" s="243"/>
      <c r="S788" s="243"/>
      <c r="T788" s="239"/>
      <c r="U788" s="239"/>
      <c r="V788" s="33"/>
      <c r="W788" s="33"/>
      <c r="X788" s="33"/>
      <c r="Y788" s="33"/>
      <c r="Z788" s="33"/>
      <c r="AA788" s="33"/>
      <c r="AB788" s="33"/>
      <c r="AC788" s="244" t="str">
        <f t="shared" si="157"/>
        <v/>
      </c>
      <c r="AD788" s="244" t="str">
        <f t="shared" si="158"/>
        <v/>
      </c>
      <c r="AE788" s="138"/>
      <c r="AF788" s="33"/>
      <c r="AG788" s="33"/>
      <c r="AH788" s="33"/>
      <c r="AI788" s="140" t="str">
        <f t="shared" si="159"/>
        <v/>
      </c>
      <c r="AJ788" s="33"/>
      <c r="AK788" s="33"/>
      <c r="AL788" s="33"/>
      <c r="AM788" s="33"/>
      <c r="AN788" s="33"/>
      <c r="AO788" s="33"/>
      <c r="AP788" s="33"/>
    </row>
    <row r="789" spans="1:42" s="4" customFormat="1" ht="13.8" hidden="1">
      <c r="A789" s="5"/>
      <c r="B789" s="6"/>
      <c r="G789" s="33"/>
      <c r="H789" s="5"/>
      <c r="K789" s="239"/>
      <c r="L789" s="239"/>
      <c r="M789" s="239"/>
      <c r="N789" s="24"/>
      <c r="O789" s="24"/>
      <c r="P789" s="24"/>
      <c r="R789" s="243"/>
      <c r="S789" s="243"/>
      <c r="T789" s="239"/>
      <c r="U789" s="239"/>
      <c r="V789" s="33"/>
      <c r="W789" s="33"/>
      <c r="X789" s="33"/>
      <c r="Y789" s="33"/>
      <c r="Z789" s="33"/>
      <c r="AA789" s="33"/>
      <c r="AB789" s="33"/>
      <c r="AC789" s="244" t="str">
        <f t="shared" si="157"/>
        <v/>
      </c>
      <c r="AD789" s="244" t="str">
        <f t="shared" si="158"/>
        <v/>
      </c>
      <c r="AE789" s="138"/>
      <c r="AF789" s="33"/>
      <c r="AG789" s="33"/>
      <c r="AH789" s="33"/>
      <c r="AI789" s="140" t="str">
        <f t="shared" si="159"/>
        <v/>
      </c>
      <c r="AJ789" s="33"/>
      <c r="AK789" s="33"/>
      <c r="AL789" s="33"/>
      <c r="AM789" s="33"/>
      <c r="AN789" s="33"/>
      <c r="AO789" s="33"/>
      <c r="AP789" s="33"/>
    </row>
    <row r="790" spans="1:42" s="4" customFormat="1" ht="13.8" hidden="1">
      <c r="A790" s="5"/>
      <c r="B790" s="6"/>
      <c r="G790" s="33"/>
      <c r="H790" s="5"/>
      <c r="K790" s="239"/>
      <c r="L790" s="239"/>
      <c r="M790" s="239"/>
      <c r="N790" s="24"/>
      <c r="O790" s="24"/>
      <c r="P790" s="24"/>
      <c r="R790" s="243"/>
      <c r="S790" s="243"/>
      <c r="T790" s="239"/>
      <c r="U790" s="239"/>
      <c r="V790" s="33"/>
      <c r="W790" s="33"/>
      <c r="X790" s="33"/>
      <c r="Y790" s="33"/>
      <c r="Z790" s="33"/>
      <c r="AA790" s="33"/>
      <c r="AB790" s="33"/>
      <c r="AC790" s="244" t="str">
        <f t="shared" si="157"/>
        <v/>
      </c>
      <c r="AD790" s="244" t="str">
        <f t="shared" si="158"/>
        <v/>
      </c>
      <c r="AE790" s="138"/>
      <c r="AF790" s="33"/>
      <c r="AG790" s="33"/>
      <c r="AH790" s="33"/>
      <c r="AI790" s="140" t="str">
        <f t="shared" si="159"/>
        <v/>
      </c>
      <c r="AJ790" s="33"/>
      <c r="AK790" s="33"/>
      <c r="AL790" s="33"/>
      <c r="AM790" s="33"/>
      <c r="AN790" s="33"/>
      <c r="AO790" s="33"/>
      <c r="AP790" s="33"/>
    </row>
    <row r="791" spans="1:42" s="4" customFormat="1" ht="13.8" hidden="1">
      <c r="A791" s="5"/>
      <c r="B791" s="6"/>
      <c r="G791" s="33"/>
      <c r="H791" s="5"/>
      <c r="K791" s="239"/>
      <c r="L791" s="239"/>
      <c r="M791" s="239"/>
      <c r="N791" s="24"/>
      <c r="O791" s="24"/>
      <c r="P791" s="24"/>
      <c r="R791" s="243"/>
      <c r="S791" s="243"/>
      <c r="T791" s="239"/>
      <c r="U791" s="239"/>
      <c r="V791" s="33"/>
      <c r="W791" s="33"/>
      <c r="X791" s="33"/>
      <c r="Y791" s="33"/>
      <c r="Z791" s="33"/>
      <c r="AA791" s="33"/>
      <c r="AB791" s="33"/>
      <c r="AC791" s="244" t="str">
        <f t="shared" si="157"/>
        <v/>
      </c>
      <c r="AD791" s="244" t="str">
        <f t="shared" si="158"/>
        <v/>
      </c>
      <c r="AE791" s="138"/>
      <c r="AF791" s="33"/>
      <c r="AG791" s="33"/>
      <c r="AH791" s="33"/>
      <c r="AI791" s="140" t="str">
        <f t="shared" si="159"/>
        <v/>
      </c>
      <c r="AJ791" s="33"/>
      <c r="AK791" s="33"/>
      <c r="AL791" s="33"/>
      <c r="AM791" s="33"/>
      <c r="AN791" s="33"/>
      <c r="AO791" s="33"/>
      <c r="AP791" s="33"/>
    </row>
    <row r="792" spans="1:42" s="4" customFormat="1" ht="13.8" hidden="1">
      <c r="A792" s="5"/>
      <c r="B792" s="6"/>
      <c r="G792" s="33"/>
      <c r="H792" s="5"/>
      <c r="K792" s="239"/>
      <c r="L792" s="239"/>
      <c r="M792" s="239"/>
      <c r="N792" s="24"/>
      <c r="O792" s="24"/>
      <c r="P792" s="24"/>
      <c r="R792" s="243"/>
      <c r="S792" s="243"/>
      <c r="T792" s="239"/>
      <c r="U792" s="239"/>
      <c r="V792" s="33"/>
      <c r="W792" s="33"/>
      <c r="X792" s="33"/>
      <c r="Y792" s="33"/>
      <c r="Z792" s="33"/>
      <c r="AA792" s="33"/>
      <c r="AB792" s="33"/>
      <c r="AC792" s="244" t="str">
        <f t="shared" si="157"/>
        <v/>
      </c>
      <c r="AD792" s="244" t="str">
        <f t="shared" si="158"/>
        <v/>
      </c>
      <c r="AE792" s="138"/>
      <c r="AF792" s="33"/>
      <c r="AG792" s="33"/>
      <c r="AH792" s="33"/>
      <c r="AI792" s="140" t="str">
        <f t="shared" si="159"/>
        <v/>
      </c>
      <c r="AJ792" s="33"/>
      <c r="AK792" s="33"/>
      <c r="AL792" s="33"/>
      <c r="AM792" s="33"/>
      <c r="AN792" s="33"/>
      <c r="AO792" s="33"/>
      <c r="AP792" s="33"/>
    </row>
    <row r="793" spans="1:42" s="4" customFormat="1" ht="13.8" hidden="1">
      <c r="A793" s="5"/>
      <c r="B793" s="6"/>
      <c r="G793" s="33"/>
      <c r="H793" s="5"/>
      <c r="K793" s="239"/>
      <c r="L793" s="239"/>
      <c r="M793" s="239"/>
      <c r="N793" s="24"/>
      <c r="O793" s="24"/>
      <c r="P793" s="24"/>
      <c r="R793" s="243"/>
      <c r="S793" s="243"/>
      <c r="T793" s="239"/>
      <c r="U793" s="239"/>
      <c r="V793" s="33"/>
      <c r="W793" s="33"/>
      <c r="X793" s="33"/>
      <c r="Y793" s="33"/>
      <c r="Z793" s="33"/>
      <c r="AA793" s="33"/>
      <c r="AB793" s="33"/>
      <c r="AC793" s="244" t="str">
        <f t="shared" si="157"/>
        <v/>
      </c>
      <c r="AD793" s="244" t="str">
        <f t="shared" si="158"/>
        <v/>
      </c>
      <c r="AE793" s="138"/>
      <c r="AF793" s="33"/>
      <c r="AG793" s="33"/>
      <c r="AH793" s="33"/>
      <c r="AI793" s="140" t="str">
        <f t="shared" si="159"/>
        <v/>
      </c>
      <c r="AJ793" s="33"/>
      <c r="AK793" s="33"/>
      <c r="AL793" s="33"/>
      <c r="AM793" s="33"/>
      <c r="AN793" s="33"/>
      <c r="AO793" s="33"/>
      <c r="AP793" s="33"/>
    </row>
    <row r="794" spans="1:42" s="4" customFormat="1" ht="13.8" hidden="1">
      <c r="A794" s="5"/>
      <c r="B794" s="6"/>
      <c r="G794" s="33"/>
      <c r="H794" s="5"/>
      <c r="K794" s="239"/>
      <c r="L794" s="239"/>
      <c r="M794" s="239"/>
      <c r="N794" s="24"/>
      <c r="O794" s="24"/>
      <c r="P794" s="24"/>
      <c r="R794" s="243"/>
      <c r="S794" s="243"/>
      <c r="T794" s="239"/>
      <c r="U794" s="239"/>
      <c r="V794" s="33"/>
      <c r="W794" s="33"/>
      <c r="X794" s="33"/>
      <c r="Y794" s="33"/>
      <c r="Z794" s="33"/>
      <c r="AA794" s="33"/>
      <c r="AB794" s="33"/>
      <c r="AC794" s="244" t="str">
        <f t="shared" si="157"/>
        <v/>
      </c>
      <c r="AD794" s="244" t="str">
        <f t="shared" si="158"/>
        <v/>
      </c>
      <c r="AE794" s="138"/>
      <c r="AF794" s="33"/>
      <c r="AG794" s="33"/>
      <c r="AH794" s="33"/>
      <c r="AI794" s="140" t="str">
        <f t="shared" si="159"/>
        <v/>
      </c>
      <c r="AJ794" s="33"/>
      <c r="AK794" s="33"/>
      <c r="AL794" s="33"/>
      <c r="AM794" s="33"/>
      <c r="AN794" s="33"/>
      <c r="AO794" s="33"/>
      <c r="AP794" s="33"/>
    </row>
    <row r="795" spans="1:42" s="4" customFormat="1" ht="13.8" hidden="1">
      <c r="A795" s="5"/>
      <c r="B795" s="6"/>
      <c r="G795" s="33"/>
      <c r="H795" s="5"/>
      <c r="K795" s="239"/>
      <c r="L795" s="239"/>
      <c r="M795" s="239"/>
      <c r="N795" s="24"/>
      <c r="O795" s="24"/>
      <c r="P795" s="24"/>
      <c r="R795" s="243"/>
      <c r="S795" s="243"/>
      <c r="T795" s="239"/>
      <c r="U795" s="239"/>
      <c r="V795" s="33"/>
      <c r="W795" s="33"/>
      <c r="X795" s="33"/>
      <c r="Y795" s="33"/>
      <c r="Z795" s="33"/>
      <c r="AA795" s="33"/>
      <c r="AB795" s="33"/>
      <c r="AC795" s="244" t="str">
        <f t="shared" si="157"/>
        <v/>
      </c>
      <c r="AD795" s="244" t="str">
        <f t="shared" si="158"/>
        <v/>
      </c>
      <c r="AE795" s="138"/>
      <c r="AF795" s="33"/>
      <c r="AG795" s="33"/>
      <c r="AH795" s="33"/>
      <c r="AI795" s="140" t="str">
        <f t="shared" si="159"/>
        <v/>
      </c>
      <c r="AJ795" s="33"/>
      <c r="AK795" s="33"/>
      <c r="AL795" s="33"/>
      <c r="AM795" s="33"/>
      <c r="AN795" s="33"/>
      <c r="AO795" s="33"/>
      <c r="AP795" s="33"/>
    </row>
    <row r="796" spans="1:42" s="4" customFormat="1" ht="13.8" hidden="1">
      <c r="A796" s="5"/>
      <c r="B796" s="6"/>
      <c r="G796" s="33"/>
      <c r="H796" s="5"/>
      <c r="K796" s="239"/>
      <c r="L796" s="239"/>
      <c r="M796" s="239"/>
      <c r="N796" s="24"/>
      <c r="O796" s="24"/>
      <c r="P796" s="24"/>
      <c r="R796" s="243"/>
      <c r="S796" s="243"/>
      <c r="T796" s="239"/>
      <c r="U796" s="239"/>
      <c r="V796" s="33"/>
      <c r="W796" s="33"/>
      <c r="X796" s="33"/>
      <c r="Y796" s="33"/>
      <c r="Z796" s="33"/>
      <c r="AA796" s="33"/>
      <c r="AB796" s="33"/>
      <c r="AC796" s="244" t="str">
        <f t="shared" si="157"/>
        <v/>
      </c>
      <c r="AD796" s="244" t="str">
        <f t="shared" si="158"/>
        <v/>
      </c>
      <c r="AE796" s="138"/>
      <c r="AF796" s="33"/>
      <c r="AG796" s="33"/>
      <c r="AH796" s="33"/>
      <c r="AI796" s="140" t="str">
        <f t="shared" si="159"/>
        <v/>
      </c>
      <c r="AJ796" s="33"/>
      <c r="AK796" s="33"/>
      <c r="AL796" s="33"/>
      <c r="AM796" s="33"/>
      <c r="AN796" s="33"/>
      <c r="AO796" s="33"/>
      <c r="AP796" s="33"/>
    </row>
    <row r="797" spans="1:42" s="4" customFormat="1" ht="13.8" hidden="1">
      <c r="A797" s="5"/>
      <c r="B797" s="6"/>
      <c r="G797" s="33"/>
      <c r="H797" s="5"/>
      <c r="K797" s="239"/>
      <c r="L797" s="239"/>
      <c r="M797" s="239"/>
      <c r="N797" s="24"/>
      <c r="O797" s="24"/>
      <c r="P797" s="24"/>
      <c r="R797" s="243"/>
      <c r="S797" s="243"/>
      <c r="T797" s="239"/>
      <c r="U797" s="239"/>
      <c r="V797" s="33"/>
      <c r="W797" s="33"/>
      <c r="X797" s="33"/>
      <c r="Y797" s="33"/>
      <c r="Z797" s="33"/>
      <c r="AA797" s="33"/>
      <c r="AB797" s="33"/>
      <c r="AC797" s="244" t="str">
        <f t="shared" si="157"/>
        <v/>
      </c>
      <c r="AD797" s="244" t="str">
        <f t="shared" si="158"/>
        <v/>
      </c>
      <c r="AE797" s="138"/>
      <c r="AF797" s="33"/>
      <c r="AG797" s="33"/>
      <c r="AH797" s="33"/>
      <c r="AI797" s="140" t="str">
        <f t="shared" si="159"/>
        <v/>
      </c>
      <c r="AJ797" s="33"/>
      <c r="AK797" s="33"/>
      <c r="AL797" s="33"/>
      <c r="AM797" s="33"/>
      <c r="AN797" s="33"/>
      <c r="AO797" s="33"/>
      <c r="AP797" s="33"/>
    </row>
    <row r="798" spans="1:42" s="4" customFormat="1" ht="13.8" hidden="1">
      <c r="A798" s="5"/>
      <c r="B798" s="6"/>
      <c r="G798" s="33"/>
      <c r="H798" s="5"/>
      <c r="K798" s="239"/>
      <c r="L798" s="239"/>
      <c r="M798" s="239"/>
      <c r="N798" s="24"/>
      <c r="O798" s="24"/>
      <c r="P798" s="24"/>
      <c r="R798" s="243"/>
      <c r="S798" s="243"/>
      <c r="T798" s="239"/>
      <c r="U798" s="239"/>
      <c r="V798" s="33"/>
      <c r="W798" s="33"/>
      <c r="X798" s="33"/>
      <c r="Y798" s="33"/>
      <c r="Z798" s="33"/>
      <c r="AA798" s="33"/>
      <c r="AB798" s="33"/>
      <c r="AC798" s="244" t="str">
        <f t="shared" si="157"/>
        <v/>
      </c>
      <c r="AD798" s="244" t="str">
        <f t="shared" si="158"/>
        <v/>
      </c>
      <c r="AE798" s="138"/>
      <c r="AF798" s="33"/>
      <c r="AG798" s="33"/>
      <c r="AH798" s="33"/>
      <c r="AI798" s="140" t="str">
        <f t="shared" si="159"/>
        <v/>
      </c>
      <c r="AJ798" s="33"/>
      <c r="AK798" s="33"/>
      <c r="AL798" s="33"/>
      <c r="AM798" s="33"/>
      <c r="AN798" s="33"/>
      <c r="AO798" s="33"/>
      <c r="AP798" s="33"/>
    </row>
    <row r="799" spans="1:42" s="4" customFormat="1" ht="13.8" hidden="1">
      <c r="A799" s="5"/>
      <c r="B799" s="6"/>
      <c r="G799" s="33"/>
      <c r="H799" s="5"/>
      <c r="K799" s="239"/>
      <c r="L799" s="239"/>
      <c r="M799" s="239"/>
      <c r="N799" s="24"/>
      <c r="O799" s="24"/>
      <c r="P799" s="24"/>
      <c r="R799" s="243"/>
      <c r="S799" s="243"/>
      <c r="T799" s="239"/>
      <c r="U799" s="239"/>
      <c r="V799" s="33"/>
      <c r="W799" s="33"/>
      <c r="X799" s="33"/>
      <c r="Y799" s="33"/>
      <c r="Z799" s="33"/>
      <c r="AA799" s="33"/>
      <c r="AB799" s="33"/>
      <c r="AC799" s="244" t="str">
        <f t="shared" si="157"/>
        <v/>
      </c>
      <c r="AD799" s="244" t="str">
        <f t="shared" si="158"/>
        <v/>
      </c>
      <c r="AE799" s="138"/>
      <c r="AF799" s="33"/>
      <c r="AG799" s="33"/>
      <c r="AH799" s="33"/>
      <c r="AI799" s="140" t="str">
        <f t="shared" si="159"/>
        <v/>
      </c>
      <c r="AJ799" s="33"/>
      <c r="AK799" s="33"/>
      <c r="AL799" s="33"/>
      <c r="AM799" s="33"/>
      <c r="AN799" s="33"/>
      <c r="AO799" s="33"/>
      <c r="AP799" s="33"/>
    </row>
    <row r="800" spans="1:42" s="4" customFormat="1" ht="13.8" hidden="1">
      <c r="A800" s="5"/>
      <c r="B800" s="6"/>
      <c r="G800" s="33"/>
      <c r="H800" s="5"/>
      <c r="K800" s="239"/>
      <c r="L800" s="239"/>
      <c r="M800" s="239"/>
      <c r="N800" s="24"/>
      <c r="O800" s="24"/>
      <c r="P800" s="24"/>
      <c r="R800" s="243"/>
      <c r="S800" s="243"/>
      <c r="T800" s="239"/>
      <c r="U800" s="239"/>
      <c r="V800" s="33"/>
      <c r="W800" s="33"/>
      <c r="X800" s="33"/>
      <c r="Y800" s="33"/>
      <c r="Z800" s="33"/>
      <c r="AA800" s="33"/>
      <c r="AB800" s="33"/>
      <c r="AC800" s="244" t="str">
        <f t="shared" si="157"/>
        <v/>
      </c>
      <c r="AD800" s="244" t="str">
        <f t="shared" si="158"/>
        <v/>
      </c>
      <c r="AE800" s="138"/>
      <c r="AF800" s="33"/>
      <c r="AG800" s="33"/>
      <c r="AH800" s="33"/>
      <c r="AI800" s="140" t="str">
        <f t="shared" si="159"/>
        <v/>
      </c>
      <c r="AJ800" s="33"/>
      <c r="AK800" s="33"/>
      <c r="AL800" s="33"/>
      <c r="AM800" s="33"/>
      <c r="AN800" s="33"/>
      <c r="AO800" s="33"/>
      <c r="AP800" s="33"/>
    </row>
    <row r="801" spans="1:42" s="4" customFormat="1" ht="13.8" hidden="1">
      <c r="A801" s="5"/>
      <c r="B801" s="6"/>
      <c r="G801" s="33"/>
      <c r="H801" s="5"/>
      <c r="K801" s="239"/>
      <c r="L801" s="239"/>
      <c r="M801" s="239"/>
      <c r="N801" s="24"/>
      <c r="O801" s="24"/>
      <c r="P801" s="24"/>
      <c r="R801" s="243"/>
      <c r="S801" s="243"/>
      <c r="T801" s="239"/>
      <c r="U801" s="239"/>
      <c r="V801" s="33"/>
      <c r="W801" s="33"/>
      <c r="X801" s="33"/>
      <c r="Y801" s="33"/>
      <c r="Z801" s="33"/>
      <c r="AA801" s="33"/>
      <c r="AB801" s="33"/>
      <c r="AC801" s="244" t="str">
        <f t="shared" si="157"/>
        <v/>
      </c>
      <c r="AD801" s="244" t="str">
        <f t="shared" si="158"/>
        <v/>
      </c>
      <c r="AE801" s="138"/>
      <c r="AF801" s="33"/>
      <c r="AG801" s="33"/>
      <c r="AH801" s="33"/>
      <c r="AI801" s="140" t="str">
        <f t="shared" si="159"/>
        <v/>
      </c>
      <c r="AJ801" s="33"/>
      <c r="AK801" s="33"/>
      <c r="AL801" s="33"/>
      <c r="AM801" s="33"/>
      <c r="AN801" s="33"/>
      <c r="AO801" s="33"/>
      <c r="AP801" s="33"/>
    </row>
    <row r="802" spans="1:42" s="4" customFormat="1" ht="13.8" hidden="1">
      <c r="A802" s="5"/>
      <c r="B802" s="6"/>
      <c r="G802" s="33"/>
      <c r="H802" s="5"/>
      <c r="K802" s="239"/>
      <c r="L802" s="239"/>
      <c r="M802" s="239"/>
      <c r="N802" s="24"/>
      <c r="O802" s="24"/>
      <c r="P802" s="24"/>
      <c r="R802" s="243"/>
      <c r="S802" s="243"/>
      <c r="T802" s="239"/>
      <c r="U802" s="239"/>
      <c r="V802" s="33"/>
      <c r="W802" s="33"/>
      <c r="X802" s="33"/>
      <c r="Y802" s="33"/>
      <c r="Z802" s="33"/>
      <c r="AA802" s="33"/>
      <c r="AB802" s="33"/>
      <c r="AC802" s="244" t="str">
        <f t="shared" si="157"/>
        <v/>
      </c>
      <c r="AD802" s="244" t="str">
        <f t="shared" si="158"/>
        <v/>
      </c>
      <c r="AE802" s="138"/>
      <c r="AF802" s="33"/>
      <c r="AG802" s="33"/>
      <c r="AH802" s="33"/>
      <c r="AI802" s="140" t="str">
        <f t="shared" si="159"/>
        <v/>
      </c>
      <c r="AJ802" s="33"/>
      <c r="AK802" s="33"/>
      <c r="AL802" s="33"/>
      <c r="AM802" s="33"/>
      <c r="AN802" s="33"/>
      <c r="AO802" s="33"/>
      <c r="AP802" s="33"/>
    </row>
    <row r="803" spans="1:42" s="4" customFormat="1" ht="13.8" hidden="1">
      <c r="A803" s="5"/>
      <c r="B803" s="6"/>
      <c r="G803" s="33"/>
      <c r="H803" s="5"/>
      <c r="K803" s="239"/>
      <c r="L803" s="239"/>
      <c r="M803" s="239"/>
      <c r="N803" s="24"/>
      <c r="O803" s="24"/>
      <c r="P803" s="24"/>
      <c r="R803" s="243"/>
      <c r="S803" s="243"/>
      <c r="T803" s="239"/>
      <c r="U803" s="239"/>
      <c r="V803" s="33"/>
      <c r="W803" s="33"/>
      <c r="X803" s="33"/>
      <c r="Y803" s="33"/>
      <c r="Z803" s="33"/>
      <c r="AA803" s="33"/>
      <c r="AB803" s="33"/>
      <c r="AC803" s="244" t="str">
        <f t="shared" si="157"/>
        <v/>
      </c>
      <c r="AD803" s="244" t="str">
        <f t="shared" si="158"/>
        <v/>
      </c>
      <c r="AE803" s="138"/>
      <c r="AF803" s="33"/>
      <c r="AG803" s="33"/>
      <c r="AH803" s="33"/>
      <c r="AI803" s="140" t="str">
        <f t="shared" si="159"/>
        <v/>
      </c>
      <c r="AJ803" s="33"/>
      <c r="AK803" s="33"/>
      <c r="AL803" s="33"/>
      <c r="AM803" s="33"/>
      <c r="AN803" s="33"/>
      <c r="AO803" s="33"/>
      <c r="AP803" s="33"/>
    </row>
    <row r="804" spans="1:42" s="4" customFormat="1" ht="13.8" hidden="1">
      <c r="A804" s="5"/>
      <c r="B804" s="6"/>
      <c r="G804" s="33"/>
      <c r="H804" s="5"/>
      <c r="K804" s="239"/>
      <c r="L804" s="239"/>
      <c r="M804" s="239"/>
      <c r="N804" s="24"/>
      <c r="O804" s="24"/>
      <c r="P804" s="24"/>
      <c r="R804" s="243"/>
      <c r="S804" s="243"/>
      <c r="T804" s="239"/>
      <c r="U804" s="239"/>
      <c r="V804" s="33"/>
      <c r="W804" s="33"/>
      <c r="X804" s="33"/>
      <c r="Y804" s="33"/>
      <c r="Z804" s="33"/>
      <c r="AA804" s="33"/>
      <c r="AB804" s="33"/>
      <c r="AC804" s="244" t="str">
        <f t="shared" si="157"/>
        <v/>
      </c>
      <c r="AD804" s="244" t="str">
        <f t="shared" si="158"/>
        <v/>
      </c>
      <c r="AE804" s="138"/>
      <c r="AF804" s="33"/>
      <c r="AG804" s="33"/>
      <c r="AH804" s="33"/>
      <c r="AI804" s="140" t="str">
        <f t="shared" si="159"/>
        <v/>
      </c>
      <c r="AJ804" s="33"/>
      <c r="AK804" s="33"/>
      <c r="AL804" s="33"/>
      <c r="AM804" s="33"/>
      <c r="AN804" s="33"/>
      <c r="AO804" s="33"/>
      <c r="AP804" s="33"/>
    </row>
    <row r="805" spans="1:42" s="4" customFormat="1" ht="13.8" hidden="1">
      <c r="A805" s="5"/>
      <c r="B805" s="6"/>
      <c r="G805" s="33"/>
      <c r="H805" s="5"/>
      <c r="K805" s="239"/>
      <c r="L805" s="239"/>
      <c r="M805" s="239"/>
      <c r="N805" s="24"/>
      <c r="O805" s="24"/>
      <c r="P805" s="24"/>
      <c r="R805" s="243"/>
      <c r="S805" s="243"/>
      <c r="T805" s="239"/>
      <c r="U805" s="239"/>
      <c r="V805" s="33"/>
      <c r="W805" s="33"/>
      <c r="X805" s="33"/>
      <c r="Y805" s="33"/>
      <c r="Z805" s="33"/>
      <c r="AA805" s="33"/>
      <c r="AB805" s="33"/>
      <c r="AC805" s="244" t="str">
        <f t="shared" si="157"/>
        <v/>
      </c>
      <c r="AD805" s="244" t="str">
        <f t="shared" si="158"/>
        <v/>
      </c>
      <c r="AE805" s="138"/>
      <c r="AF805" s="33"/>
      <c r="AG805" s="33"/>
      <c r="AH805" s="33"/>
      <c r="AI805" s="140" t="str">
        <f t="shared" si="159"/>
        <v/>
      </c>
      <c r="AJ805" s="33"/>
      <c r="AK805" s="33"/>
      <c r="AL805" s="33"/>
      <c r="AM805" s="33"/>
      <c r="AN805" s="33"/>
      <c r="AO805" s="33"/>
      <c r="AP805" s="33"/>
    </row>
    <row r="806" spans="1:42" s="4" customFormat="1" ht="13.8" hidden="1">
      <c r="A806" s="5"/>
      <c r="B806" s="6"/>
      <c r="G806" s="33"/>
      <c r="H806" s="5"/>
      <c r="K806" s="239"/>
      <c r="L806" s="239"/>
      <c r="M806" s="239"/>
      <c r="N806" s="24"/>
      <c r="O806" s="24"/>
      <c r="P806" s="24"/>
      <c r="R806" s="243"/>
      <c r="S806" s="243"/>
      <c r="T806" s="239"/>
      <c r="U806" s="239"/>
      <c r="V806" s="33"/>
      <c r="W806" s="33"/>
      <c r="X806" s="33"/>
      <c r="Y806" s="33"/>
      <c r="Z806" s="33"/>
      <c r="AA806" s="33"/>
      <c r="AB806" s="33"/>
      <c r="AC806" s="244" t="str">
        <f t="shared" si="157"/>
        <v/>
      </c>
      <c r="AD806" s="244" t="str">
        <f t="shared" si="158"/>
        <v/>
      </c>
      <c r="AE806" s="138"/>
      <c r="AF806" s="33"/>
      <c r="AG806" s="33"/>
      <c r="AH806" s="33"/>
      <c r="AI806" s="140" t="str">
        <f t="shared" si="159"/>
        <v/>
      </c>
      <c r="AJ806" s="33"/>
      <c r="AK806" s="33"/>
      <c r="AL806" s="33"/>
      <c r="AM806" s="33"/>
      <c r="AN806" s="33"/>
      <c r="AO806" s="33"/>
      <c r="AP806" s="33"/>
    </row>
    <row r="807" spans="1:42" s="4" customFormat="1" ht="13.8" hidden="1">
      <c r="A807" s="5"/>
      <c r="B807" s="6"/>
      <c r="G807" s="33"/>
      <c r="H807" s="5"/>
      <c r="K807" s="239"/>
      <c r="L807" s="239"/>
      <c r="M807" s="239"/>
      <c r="N807" s="24"/>
      <c r="O807" s="24"/>
      <c r="P807" s="24"/>
      <c r="R807" s="243"/>
      <c r="S807" s="243"/>
      <c r="T807" s="239"/>
      <c r="U807" s="239"/>
      <c r="V807" s="33"/>
      <c r="W807" s="33"/>
      <c r="X807" s="33"/>
      <c r="Y807" s="33"/>
      <c r="Z807" s="33"/>
      <c r="AA807" s="33"/>
      <c r="AB807" s="33"/>
      <c r="AC807" s="244" t="str">
        <f t="shared" si="157"/>
        <v/>
      </c>
      <c r="AD807" s="244" t="str">
        <f t="shared" si="158"/>
        <v/>
      </c>
      <c r="AE807" s="138"/>
      <c r="AF807" s="33"/>
      <c r="AG807" s="33"/>
      <c r="AH807" s="33"/>
      <c r="AI807" s="140" t="str">
        <f t="shared" si="159"/>
        <v/>
      </c>
      <c r="AJ807" s="33"/>
      <c r="AK807" s="33"/>
      <c r="AL807" s="33"/>
      <c r="AM807" s="33"/>
      <c r="AN807" s="33"/>
      <c r="AO807" s="33"/>
      <c r="AP807" s="33"/>
    </row>
    <row r="808" spans="1:42" s="4" customFormat="1" ht="13.8" hidden="1">
      <c r="A808" s="5"/>
      <c r="B808" s="6"/>
      <c r="G808" s="33"/>
      <c r="H808" s="5"/>
      <c r="K808" s="239"/>
      <c r="L808" s="239"/>
      <c r="M808" s="239"/>
      <c r="N808" s="24"/>
      <c r="O808" s="24"/>
      <c r="P808" s="24"/>
      <c r="R808" s="243"/>
      <c r="S808" s="243"/>
      <c r="T808" s="239"/>
      <c r="U808" s="239"/>
      <c r="V808" s="33"/>
      <c r="W808" s="33"/>
      <c r="X808" s="33"/>
      <c r="Y808" s="33"/>
      <c r="Z808" s="33"/>
      <c r="AA808" s="33"/>
      <c r="AB808" s="33"/>
      <c r="AC808" s="244" t="str">
        <f t="shared" si="157"/>
        <v/>
      </c>
      <c r="AD808" s="244" t="str">
        <f t="shared" si="158"/>
        <v/>
      </c>
      <c r="AE808" s="138"/>
      <c r="AF808" s="33"/>
      <c r="AG808" s="33"/>
      <c r="AH808" s="33"/>
      <c r="AI808" s="140" t="str">
        <f t="shared" si="159"/>
        <v/>
      </c>
      <c r="AJ808" s="33"/>
      <c r="AK808" s="33"/>
      <c r="AL808" s="33"/>
      <c r="AM808" s="33"/>
      <c r="AN808" s="33"/>
      <c r="AO808" s="33"/>
      <c r="AP808" s="33"/>
    </row>
    <row r="809" spans="1:42" s="4" customFormat="1" ht="13.8" hidden="1">
      <c r="A809" s="5"/>
      <c r="B809" s="6"/>
      <c r="G809" s="33"/>
      <c r="H809" s="5"/>
      <c r="K809" s="239"/>
      <c r="L809" s="239"/>
      <c r="M809" s="239"/>
      <c r="N809" s="24"/>
      <c r="O809" s="24"/>
      <c r="P809" s="24"/>
      <c r="R809" s="243"/>
      <c r="S809" s="243"/>
      <c r="T809" s="239"/>
      <c r="U809" s="239"/>
      <c r="V809" s="33"/>
      <c r="W809" s="33"/>
      <c r="X809" s="33"/>
      <c r="Y809" s="33"/>
      <c r="Z809" s="33"/>
      <c r="AA809" s="33"/>
      <c r="AB809" s="33"/>
      <c r="AC809" s="244" t="str">
        <f t="shared" si="157"/>
        <v/>
      </c>
      <c r="AD809" s="244" t="str">
        <f t="shared" si="158"/>
        <v/>
      </c>
      <c r="AE809" s="138"/>
      <c r="AF809" s="33"/>
      <c r="AG809" s="33"/>
      <c r="AH809" s="33"/>
      <c r="AI809" s="140" t="str">
        <f t="shared" si="159"/>
        <v/>
      </c>
      <c r="AJ809" s="33"/>
      <c r="AK809" s="33"/>
      <c r="AL809" s="33"/>
      <c r="AM809" s="33"/>
      <c r="AN809" s="33"/>
      <c r="AO809" s="33"/>
      <c r="AP809" s="33"/>
    </row>
    <row r="810" spans="1:42" s="4" customFormat="1" ht="13.8" hidden="1">
      <c r="A810" s="5"/>
      <c r="B810" s="6"/>
      <c r="G810" s="33"/>
      <c r="H810" s="5"/>
      <c r="K810" s="239"/>
      <c r="L810" s="239"/>
      <c r="M810" s="239"/>
      <c r="N810" s="24"/>
      <c r="O810" s="24"/>
      <c r="P810" s="24"/>
      <c r="R810" s="243"/>
      <c r="S810" s="243"/>
      <c r="T810" s="239"/>
      <c r="U810" s="239"/>
      <c r="V810" s="33"/>
      <c r="W810" s="33"/>
      <c r="X810" s="33"/>
      <c r="Y810" s="33"/>
      <c r="Z810" s="33"/>
      <c r="AA810" s="33"/>
      <c r="AB810" s="33"/>
      <c r="AC810" s="244" t="str">
        <f t="shared" si="157"/>
        <v/>
      </c>
      <c r="AD810" s="244" t="str">
        <f t="shared" si="158"/>
        <v/>
      </c>
      <c r="AE810" s="138"/>
      <c r="AF810" s="33"/>
      <c r="AG810" s="33"/>
      <c r="AH810" s="33"/>
      <c r="AI810" s="140" t="str">
        <f t="shared" si="159"/>
        <v/>
      </c>
      <c r="AJ810" s="33"/>
      <c r="AK810" s="33"/>
      <c r="AL810" s="33"/>
      <c r="AM810" s="33"/>
      <c r="AN810" s="33"/>
      <c r="AO810" s="33"/>
      <c r="AP810" s="33"/>
    </row>
    <row r="811" spans="1:42" s="4" customFormat="1" ht="13.8" hidden="1">
      <c r="A811" s="5"/>
      <c r="B811" s="6"/>
      <c r="G811" s="33"/>
      <c r="H811" s="5"/>
      <c r="K811" s="239"/>
      <c r="L811" s="239"/>
      <c r="M811" s="239"/>
      <c r="N811" s="24"/>
      <c r="O811" s="24"/>
      <c r="P811" s="24"/>
      <c r="R811" s="243"/>
      <c r="S811" s="243"/>
      <c r="T811" s="239"/>
      <c r="U811" s="239"/>
      <c r="V811" s="33"/>
      <c r="W811" s="33"/>
      <c r="X811" s="33"/>
      <c r="Y811" s="33"/>
      <c r="Z811" s="33"/>
      <c r="AA811" s="33"/>
      <c r="AB811" s="33"/>
      <c r="AC811" s="244" t="str">
        <f t="shared" si="157"/>
        <v/>
      </c>
      <c r="AD811" s="244" t="str">
        <f t="shared" si="158"/>
        <v/>
      </c>
      <c r="AE811" s="138"/>
      <c r="AF811" s="33"/>
      <c r="AG811" s="33"/>
      <c r="AH811" s="33"/>
      <c r="AI811" s="140" t="str">
        <f t="shared" si="159"/>
        <v/>
      </c>
      <c r="AJ811" s="33"/>
      <c r="AK811" s="33"/>
      <c r="AL811" s="33"/>
      <c r="AM811" s="33"/>
      <c r="AN811" s="33"/>
      <c r="AO811" s="33"/>
      <c r="AP811" s="33"/>
    </row>
    <row r="812" spans="1:42" s="4" customFormat="1" ht="13.8" hidden="1">
      <c r="A812" s="5"/>
      <c r="B812" s="6"/>
      <c r="G812" s="33"/>
      <c r="H812" s="5"/>
      <c r="K812" s="239"/>
      <c r="L812" s="239"/>
      <c r="M812" s="239"/>
      <c r="N812" s="24"/>
      <c r="O812" s="24"/>
      <c r="P812" s="24"/>
      <c r="R812" s="243"/>
      <c r="S812" s="243"/>
      <c r="T812" s="239"/>
      <c r="U812" s="239"/>
      <c r="V812" s="33"/>
      <c r="W812" s="33"/>
      <c r="X812" s="33"/>
      <c r="Y812" s="33"/>
      <c r="Z812" s="33"/>
      <c r="AA812" s="33"/>
      <c r="AB812" s="33"/>
      <c r="AC812" s="244" t="str">
        <f t="shared" si="157"/>
        <v/>
      </c>
      <c r="AD812" s="244" t="str">
        <f t="shared" si="158"/>
        <v/>
      </c>
      <c r="AE812" s="138"/>
      <c r="AF812" s="33"/>
      <c r="AG812" s="33"/>
      <c r="AH812" s="33"/>
      <c r="AI812" s="140" t="str">
        <f t="shared" si="159"/>
        <v/>
      </c>
      <c r="AJ812" s="33"/>
      <c r="AK812" s="33"/>
      <c r="AL812" s="33"/>
      <c r="AM812" s="33"/>
      <c r="AN812" s="33"/>
      <c r="AO812" s="33"/>
      <c r="AP812" s="33"/>
    </row>
    <row r="813" spans="1:42" s="4" customFormat="1" ht="13.8" hidden="1">
      <c r="A813" s="5"/>
      <c r="B813" s="6"/>
      <c r="G813" s="33"/>
      <c r="H813" s="5"/>
      <c r="K813" s="239"/>
      <c r="L813" s="239"/>
      <c r="M813" s="239"/>
      <c r="N813" s="24"/>
      <c r="O813" s="24"/>
      <c r="P813" s="24"/>
      <c r="R813" s="243"/>
      <c r="S813" s="243"/>
      <c r="T813" s="239"/>
      <c r="U813" s="239"/>
      <c r="V813" s="33"/>
      <c r="W813" s="33"/>
      <c r="X813" s="33"/>
      <c r="Y813" s="33"/>
      <c r="Z813" s="33"/>
      <c r="AA813" s="33"/>
      <c r="AB813" s="33"/>
      <c r="AC813" s="244" t="str">
        <f t="shared" si="157"/>
        <v/>
      </c>
      <c r="AD813" s="244" t="str">
        <f t="shared" si="158"/>
        <v/>
      </c>
      <c r="AE813" s="138"/>
      <c r="AF813" s="33"/>
      <c r="AG813" s="33"/>
      <c r="AH813" s="33"/>
      <c r="AI813" s="140" t="str">
        <f t="shared" si="159"/>
        <v/>
      </c>
      <c r="AJ813" s="33"/>
      <c r="AK813" s="33"/>
      <c r="AL813" s="33"/>
      <c r="AM813" s="33"/>
      <c r="AN813" s="33"/>
      <c r="AO813" s="33"/>
      <c r="AP813" s="33"/>
    </row>
    <row r="814" spans="1:42" s="4" customFormat="1" ht="13.8" hidden="1">
      <c r="A814" s="5"/>
      <c r="B814" s="6"/>
      <c r="G814" s="33"/>
      <c r="H814" s="5"/>
      <c r="K814" s="239"/>
      <c r="L814" s="239"/>
      <c r="M814" s="239"/>
      <c r="N814" s="24"/>
      <c r="O814" s="24"/>
      <c r="P814" s="24"/>
      <c r="R814" s="243"/>
      <c r="S814" s="243"/>
      <c r="T814" s="239"/>
      <c r="U814" s="239"/>
      <c r="V814" s="33"/>
      <c r="W814" s="33"/>
      <c r="X814" s="33"/>
      <c r="Y814" s="33"/>
      <c r="Z814" s="33"/>
      <c r="AA814" s="33"/>
      <c r="AB814" s="33"/>
      <c r="AC814" s="244" t="str">
        <f t="shared" si="157"/>
        <v/>
      </c>
      <c r="AD814" s="244" t="str">
        <f t="shared" si="158"/>
        <v/>
      </c>
      <c r="AE814" s="138"/>
      <c r="AF814" s="33"/>
      <c r="AG814" s="33"/>
      <c r="AH814" s="33"/>
      <c r="AI814" s="140" t="str">
        <f t="shared" si="159"/>
        <v/>
      </c>
      <c r="AJ814" s="33"/>
      <c r="AK814" s="33"/>
      <c r="AL814" s="33"/>
      <c r="AM814" s="33"/>
      <c r="AN814" s="33"/>
      <c r="AO814" s="33"/>
      <c r="AP814" s="33"/>
    </row>
    <row r="815" spans="1:42" s="4" customFormat="1" ht="13.8" hidden="1">
      <c r="A815" s="5"/>
      <c r="B815" s="6"/>
      <c r="G815" s="33"/>
      <c r="H815" s="5"/>
      <c r="K815" s="239"/>
      <c r="L815" s="239"/>
      <c r="M815" s="239"/>
      <c r="N815" s="24"/>
      <c r="O815" s="24"/>
      <c r="P815" s="24"/>
      <c r="R815" s="243"/>
      <c r="S815" s="243"/>
      <c r="T815" s="239"/>
      <c r="U815" s="239"/>
      <c r="V815" s="33"/>
      <c r="W815" s="33"/>
      <c r="X815" s="33"/>
      <c r="Y815" s="33"/>
      <c r="Z815" s="33"/>
      <c r="AA815" s="33"/>
      <c r="AB815" s="33"/>
      <c r="AC815" s="244" t="str">
        <f t="shared" si="157"/>
        <v/>
      </c>
      <c r="AD815" s="244" t="str">
        <f t="shared" si="158"/>
        <v/>
      </c>
      <c r="AE815" s="138"/>
      <c r="AF815" s="33"/>
      <c r="AG815" s="33"/>
      <c r="AH815" s="33"/>
      <c r="AI815" s="140" t="str">
        <f t="shared" si="159"/>
        <v/>
      </c>
      <c r="AJ815" s="33"/>
      <c r="AK815" s="33"/>
      <c r="AL815" s="33"/>
      <c r="AM815" s="33"/>
      <c r="AN815" s="33"/>
      <c r="AO815" s="33"/>
      <c r="AP815" s="33"/>
    </row>
    <row r="816" spans="1:42" s="4" customFormat="1" ht="13.8" hidden="1">
      <c r="A816" s="5"/>
      <c r="B816" s="6"/>
      <c r="G816" s="33"/>
      <c r="H816" s="5"/>
      <c r="K816" s="239"/>
      <c r="L816" s="239"/>
      <c r="M816" s="239"/>
      <c r="N816" s="24"/>
      <c r="O816" s="24"/>
      <c r="P816" s="24"/>
      <c r="R816" s="243"/>
      <c r="S816" s="243"/>
      <c r="T816" s="239"/>
      <c r="U816" s="239"/>
      <c r="V816" s="33"/>
      <c r="W816" s="33"/>
      <c r="X816" s="33"/>
      <c r="Y816" s="33"/>
      <c r="Z816" s="33"/>
      <c r="AA816" s="33"/>
      <c r="AB816" s="33"/>
      <c r="AC816" s="244" t="str">
        <f t="shared" si="157"/>
        <v/>
      </c>
      <c r="AD816" s="244" t="str">
        <f t="shared" si="158"/>
        <v/>
      </c>
      <c r="AE816" s="138"/>
      <c r="AF816" s="33"/>
      <c r="AG816" s="33"/>
      <c r="AH816" s="33"/>
      <c r="AI816" s="140" t="str">
        <f t="shared" si="159"/>
        <v/>
      </c>
      <c r="AJ816" s="33"/>
      <c r="AK816" s="33"/>
      <c r="AL816" s="33"/>
      <c r="AM816" s="33"/>
      <c r="AN816" s="33"/>
      <c r="AO816" s="33"/>
      <c r="AP816" s="33"/>
    </row>
    <row r="817" spans="1:42" s="4" customFormat="1" ht="13.8" hidden="1">
      <c r="A817" s="5"/>
      <c r="B817" s="6"/>
      <c r="G817" s="33"/>
      <c r="H817" s="5"/>
      <c r="K817" s="239"/>
      <c r="L817" s="239"/>
      <c r="M817" s="239"/>
      <c r="N817" s="24"/>
      <c r="O817" s="24"/>
      <c r="P817" s="24"/>
      <c r="R817" s="243"/>
      <c r="S817" s="243"/>
      <c r="T817" s="239"/>
      <c r="U817" s="239"/>
      <c r="V817" s="33"/>
      <c r="W817" s="33"/>
      <c r="X817" s="33"/>
      <c r="Y817" s="33"/>
      <c r="Z817" s="33"/>
      <c r="AA817" s="33"/>
      <c r="AB817" s="33"/>
      <c r="AC817" s="244" t="str">
        <f t="shared" si="157"/>
        <v/>
      </c>
      <c r="AD817" s="244" t="str">
        <f t="shared" si="158"/>
        <v/>
      </c>
      <c r="AE817" s="138"/>
      <c r="AF817" s="33"/>
      <c r="AG817" s="33"/>
      <c r="AH817" s="33"/>
      <c r="AI817" s="140" t="str">
        <f t="shared" si="159"/>
        <v/>
      </c>
      <c r="AJ817" s="33"/>
      <c r="AK817" s="33"/>
      <c r="AL817" s="33"/>
      <c r="AM817" s="33"/>
      <c r="AN817" s="33"/>
      <c r="AO817" s="33"/>
      <c r="AP817" s="33"/>
    </row>
    <row r="818" spans="1:42" s="4" customFormat="1" ht="13.8" hidden="1">
      <c r="A818" s="5"/>
      <c r="B818" s="6"/>
      <c r="G818" s="33"/>
      <c r="H818" s="5"/>
      <c r="K818" s="239"/>
      <c r="L818" s="239"/>
      <c r="M818" s="239"/>
      <c r="N818" s="24"/>
      <c r="O818" s="24"/>
      <c r="P818" s="24"/>
      <c r="R818" s="243"/>
      <c r="S818" s="243"/>
      <c r="T818" s="239"/>
      <c r="U818" s="239"/>
      <c r="V818" s="33"/>
      <c r="W818" s="33"/>
      <c r="X818" s="33"/>
      <c r="Y818" s="33"/>
      <c r="Z818" s="33"/>
      <c r="AA818" s="33"/>
      <c r="AB818" s="33"/>
      <c r="AC818" s="244" t="str">
        <f t="shared" si="157"/>
        <v/>
      </c>
      <c r="AD818" s="244" t="str">
        <f t="shared" si="158"/>
        <v/>
      </c>
      <c r="AE818" s="138"/>
      <c r="AF818" s="33"/>
      <c r="AG818" s="33"/>
      <c r="AH818" s="33"/>
      <c r="AI818" s="140" t="str">
        <f t="shared" si="159"/>
        <v/>
      </c>
      <c r="AJ818" s="33"/>
      <c r="AK818" s="33"/>
      <c r="AL818" s="33"/>
      <c r="AM818" s="33"/>
      <c r="AN818" s="33"/>
      <c r="AO818" s="33"/>
      <c r="AP818" s="33"/>
    </row>
    <row r="819" spans="1:42" s="4" customFormat="1" ht="13.8" hidden="1">
      <c r="A819" s="5"/>
      <c r="B819" s="6"/>
      <c r="G819" s="33"/>
      <c r="H819" s="5"/>
      <c r="K819" s="239"/>
      <c r="L819" s="239"/>
      <c r="M819" s="239"/>
      <c r="N819" s="24"/>
      <c r="O819" s="24"/>
      <c r="P819" s="24"/>
      <c r="R819" s="243"/>
      <c r="S819" s="243"/>
      <c r="T819" s="239"/>
      <c r="U819" s="239"/>
      <c r="V819" s="33"/>
      <c r="W819" s="33"/>
      <c r="X819" s="33"/>
      <c r="Y819" s="33"/>
      <c r="Z819" s="33"/>
      <c r="AA819" s="33"/>
      <c r="AB819" s="33"/>
      <c r="AC819" s="244" t="str">
        <f t="shared" si="157"/>
        <v/>
      </c>
      <c r="AD819" s="244" t="str">
        <f t="shared" si="158"/>
        <v/>
      </c>
      <c r="AE819" s="138"/>
      <c r="AF819" s="33"/>
      <c r="AG819" s="33"/>
      <c r="AH819" s="33"/>
      <c r="AI819" s="140" t="str">
        <f t="shared" si="159"/>
        <v/>
      </c>
      <c r="AJ819" s="33"/>
      <c r="AK819" s="33"/>
      <c r="AL819" s="33"/>
      <c r="AM819" s="33"/>
      <c r="AN819" s="33"/>
      <c r="AO819" s="33"/>
      <c r="AP819" s="33"/>
    </row>
    <row r="820" spans="1:42" s="4" customFormat="1" ht="13.8" hidden="1">
      <c r="A820" s="5"/>
      <c r="B820" s="6"/>
      <c r="G820" s="33"/>
      <c r="H820" s="5"/>
      <c r="K820" s="239"/>
      <c r="L820" s="239"/>
      <c r="M820" s="239"/>
      <c r="N820" s="24"/>
      <c r="O820" s="24"/>
      <c r="P820" s="24"/>
      <c r="R820" s="243"/>
      <c r="S820" s="243"/>
      <c r="T820" s="239"/>
      <c r="U820" s="239"/>
      <c r="V820" s="33"/>
      <c r="W820" s="33"/>
      <c r="X820" s="33"/>
      <c r="Y820" s="33"/>
      <c r="Z820" s="33"/>
      <c r="AA820" s="33"/>
      <c r="AB820" s="33"/>
      <c r="AC820" s="244" t="str">
        <f t="shared" si="157"/>
        <v/>
      </c>
      <c r="AD820" s="244" t="str">
        <f t="shared" si="158"/>
        <v/>
      </c>
      <c r="AE820" s="138"/>
      <c r="AF820" s="33"/>
      <c r="AG820" s="33"/>
      <c r="AH820" s="33"/>
      <c r="AI820" s="140" t="str">
        <f t="shared" si="159"/>
        <v/>
      </c>
      <c r="AJ820" s="33"/>
      <c r="AK820" s="33"/>
      <c r="AL820" s="33"/>
      <c r="AM820" s="33"/>
      <c r="AN820" s="33"/>
      <c r="AO820" s="33"/>
      <c r="AP820" s="33"/>
    </row>
    <row r="821" spans="1:42" s="4" customFormat="1" ht="13.8" hidden="1">
      <c r="A821" s="5"/>
      <c r="B821" s="6"/>
      <c r="G821" s="33"/>
      <c r="H821" s="5"/>
      <c r="K821" s="239"/>
      <c r="L821" s="239"/>
      <c r="M821" s="239"/>
      <c r="N821" s="24"/>
      <c r="O821" s="24"/>
      <c r="P821" s="24"/>
      <c r="R821" s="243"/>
      <c r="S821" s="243"/>
      <c r="T821" s="239"/>
      <c r="U821" s="239"/>
      <c r="V821" s="33"/>
      <c r="W821" s="33"/>
      <c r="X821" s="33"/>
      <c r="Y821" s="33"/>
      <c r="Z821" s="33"/>
      <c r="AA821" s="33"/>
      <c r="AB821" s="33"/>
      <c r="AC821" s="244" t="str">
        <f t="shared" si="157"/>
        <v/>
      </c>
      <c r="AD821" s="244" t="str">
        <f t="shared" si="158"/>
        <v/>
      </c>
      <c r="AE821" s="138"/>
      <c r="AF821" s="33"/>
      <c r="AG821" s="33"/>
      <c r="AH821" s="33"/>
      <c r="AI821" s="140" t="str">
        <f t="shared" si="159"/>
        <v/>
      </c>
      <c r="AJ821" s="33"/>
      <c r="AK821" s="33"/>
      <c r="AL821" s="33"/>
      <c r="AM821" s="33"/>
      <c r="AN821" s="33"/>
      <c r="AO821" s="33"/>
      <c r="AP821" s="33"/>
    </row>
    <row r="822" spans="1:42" s="4" customFormat="1" ht="13.8" hidden="1">
      <c r="A822" s="5"/>
      <c r="B822" s="6"/>
      <c r="G822" s="33"/>
      <c r="H822" s="5"/>
      <c r="K822" s="239"/>
      <c r="L822" s="239"/>
      <c r="M822" s="239"/>
      <c r="N822" s="24"/>
      <c r="O822" s="24"/>
      <c r="P822" s="24"/>
      <c r="R822" s="243"/>
      <c r="S822" s="243"/>
      <c r="T822" s="239"/>
      <c r="U822" s="239"/>
      <c r="V822" s="33"/>
      <c r="W822" s="33"/>
      <c r="X822" s="33"/>
      <c r="Y822" s="33"/>
      <c r="Z822" s="33"/>
      <c r="AA822" s="33"/>
      <c r="AB822" s="33"/>
      <c r="AC822" s="244" t="str">
        <f t="shared" si="157"/>
        <v/>
      </c>
      <c r="AD822" s="244" t="str">
        <f t="shared" si="158"/>
        <v/>
      </c>
      <c r="AE822" s="138"/>
      <c r="AF822" s="33"/>
      <c r="AG822" s="33"/>
      <c r="AH822" s="33"/>
      <c r="AI822" s="140" t="str">
        <f t="shared" si="159"/>
        <v/>
      </c>
      <c r="AJ822" s="33"/>
      <c r="AK822" s="33"/>
      <c r="AL822" s="33"/>
      <c r="AM822" s="33"/>
      <c r="AN822" s="33"/>
      <c r="AO822" s="33"/>
      <c r="AP822" s="33"/>
    </row>
    <row r="823" spans="1:42" s="4" customFormat="1" ht="13.8" hidden="1">
      <c r="A823" s="5"/>
      <c r="B823" s="6"/>
      <c r="G823" s="33"/>
      <c r="H823" s="5"/>
      <c r="K823" s="239"/>
      <c r="L823" s="239"/>
      <c r="M823" s="239"/>
      <c r="N823" s="24"/>
      <c r="O823" s="24"/>
      <c r="P823" s="24"/>
      <c r="R823" s="243"/>
      <c r="S823" s="243"/>
      <c r="T823" s="239"/>
      <c r="U823" s="239"/>
      <c r="V823" s="33"/>
      <c r="W823" s="33"/>
      <c r="X823" s="33"/>
      <c r="Y823" s="33"/>
      <c r="Z823" s="33"/>
      <c r="AA823" s="33"/>
      <c r="AB823" s="33"/>
      <c r="AC823" s="244" t="str">
        <f t="shared" si="157"/>
        <v/>
      </c>
      <c r="AD823" s="244" t="str">
        <f t="shared" si="158"/>
        <v/>
      </c>
      <c r="AE823" s="138"/>
      <c r="AF823" s="33"/>
      <c r="AG823" s="33"/>
      <c r="AH823" s="33"/>
      <c r="AI823" s="140" t="str">
        <f t="shared" si="159"/>
        <v/>
      </c>
      <c r="AJ823" s="33"/>
      <c r="AK823" s="33"/>
      <c r="AL823" s="33"/>
      <c r="AM823" s="33"/>
      <c r="AN823" s="33"/>
      <c r="AO823" s="33"/>
      <c r="AP823" s="33"/>
    </row>
    <row r="824" spans="1:42" s="4" customFormat="1" ht="13.8" hidden="1">
      <c r="A824" s="5"/>
      <c r="B824" s="6"/>
      <c r="G824" s="33"/>
      <c r="H824" s="5"/>
      <c r="K824" s="239"/>
      <c r="L824" s="239"/>
      <c r="M824" s="239"/>
      <c r="N824" s="24"/>
      <c r="O824" s="24"/>
      <c r="P824" s="24"/>
      <c r="R824" s="243"/>
      <c r="S824" s="243"/>
      <c r="T824" s="239"/>
      <c r="U824" s="239"/>
      <c r="V824" s="33"/>
      <c r="W824" s="33"/>
      <c r="X824" s="33"/>
      <c r="Y824" s="33"/>
      <c r="Z824" s="33"/>
      <c r="AA824" s="33"/>
      <c r="AB824" s="33"/>
      <c r="AC824" s="244" t="str">
        <f t="shared" si="157"/>
        <v/>
      </c>
      <c r="AD824" s="244" t="str">
        <f t="shared" si="158"/>
        <v/>
      </c>
      <c r="AE824" s="138"/>
      <c r="AF824" s="33"/>
      <c r="AG824" s="33"/>
      <c r="AH824" s="33"/>
      <c r="AI824" s="140" t="str">
        <f t="shared" si="159"/>
        <v/>
      </c>
      <c r="AJ824" s="33"/>
      <c r="AK824" s="33"/>
      <c r="AL824" s="33"/>
      <c r="AM824" s="33"/>
      <c r="AN824" s="33"/>
      <c r="AO824" s="33"/>
      <c r="AP824" s="33"/>
    </row>
    <row r="825" spans="1:42" s="4" customFormat="1" ht="13.8" hidden="1">
      <c r="A825" s="5"/>
      <c r="B825" s="6"/>
      <c r="G825" s="33"/>
      <c r="H825" s="5"/>
      <c r="K825" s="239"/>
      <c r="L825" s="239"/>
      <c r="M825" s="239"/>
      <c r="N825" s="24"/>
      <c r="O825" s="24"/>
      <c r="P825" s="24"/>
      <c r="R825" s="243"/>
      <c r="S825" s="243"/>
      <c r="T825" s="239"/>
      <c r="U825" s="239"/>
      <c r="V825" s="33"/>
      <c r="W825" s="33"/>
      <c r="X825" s="33"/>
      <c r="Y825" s="33"/>
      <c r="Z825" s="33"/>
      <c r="AA825" s="33"/>
      <c r="AB825" s="33"/>
      <c r="AC825" s="244" t="str">
        <f t="shared" si="157"/>
        <v/>
      </c>
      <c r="AD825" s="244" t="str">
        <f t="shared" si="158"/>
        <v/>
      </c>
      <c r="AE825" s="138"/>
      <c r="AF825" s="33"/>
      <c r="AG825" s="33"/>
      <c r="AH825" s="33"/>
      <c r="AI825" s="140" t="str">
        <f t="shared" si="159"/>
        <v/>
      </c>
      <c r="AJ825" s="33"/>
      <c r="AK825" s="33"/>
      <c r="AL825" s="33"/>
      <c r="AM825" s="33"/>
      <c r="AN825" s="33"/>
      <c r="AO825" s="33"/>
      <c r="AP825" s="33"/>
    </row>
    <row r="826" spans="1:42" s="4" customFormat="1" ht="13.8" hidden="1">
      <c r="A826" s="5"/>
      <c r="B826" s="6"/>
      <c r="G826" s="33"/>
      <c r="H826" s="5"/>
      <c r="K826" s="239"/>
      <c r="L826" s="239"/>
      <c r="M826" s="239"/>
      <c r="N826" s="24"/>
      <c r="O826" s="24"/>
      <c r="P826" s="24"/>
      <c r="R826" s="243"/>
      <c r="S826" s="243"/>
      <c r="T826" s="239"/>
      <c r="U826" s="239"/>
      <c r="V826" s="33"/>
      <c r="W826" s="33"/>
      <c r="X826" s="33"/>
      <c r="Y826" s="33"/>
      <c r="Z826" s="33"/>
      <c r="AA826" s="33"/>
      <c r="AB826" s="33"/>
      <c r="AC826" s="244" t="str">
        <f t="shared" si="157"/>
        <v/>
      </c>
      <c r="AD826" s="244" t="str">
        <f t="shared" si="158"/>
        <v/>
      </c>
      <c r="AE826" s="138"/>
      <c r="AF826" s="33"/>
      <c r="AG826" s="33"/>
      <c r="AH826" s="33"/>
      <c r="AI826" s="140" t="str">
        <f t="shared" si="159"/>
        <v/>
      </c>
      <c r="AJ826" s="33"/>
      <c r="AK826" s="33"/>
      <c r="AL826" s="33"/>
      <c r="AM826" s="33"/>
      <c r="AN826" s="33"/>
      <c r="AO826" s="33"/>
      <c r="AP826" s="33"/>
    </row>
    <row r="827" spans="1:42" s="4" customFormat="1" ht="13.8" hidden="1">
      <c r="A827" s="5"/>
      <c r="B827" s="6"/>
      <c r="G827" s="33"/>
      <c r="H827" s="5"/>
      <c r="K827" s="239"/>
      <c r="L827" s="239"/>
      <c r="M827" s="239"/>
      <c r="N827" s="24"/>
      <c r="O827" s="24"/>
      <c r="P827" s="24"/>
      <c r="R827" s="243"/>
      <c r="S827" s="243"/>
      <c r="T827" s="239"/>
      <c r="U827" s="239"/>
      <c r="V827" s="33"/>
      <c r="W827" s="33"/>
      <c r="X827" s="33"/>
      <c r="Y827" s="33"/>
      <c r="Z827" s="33"/>
      <c r="AA827" s="33"/>
      <c r="AB827" s="33"/>
      <c r="AC827" s="244" t="str">
        <f t="shared" si="157"/>
        <v/>
      </c>
      <c r="AD827" s="244" t="str">
        <f t="shared" si="158"/>
        <v/>
      </c>
      <c r="AE827" s="138"/>
      <c r="AF827" s="33"/>
      <c r="AG827" s="33"/>
      <c r="AH827" s="33"/>
      <c r="AI827" s="140" t="str">
        <f t="shared" si="159"/>
        <v/>
      </c>
      <c r="AJ827" s="33"/>
      <c r="AK827" s="33"/>
      <c r="AL827" s="33"/>
      <c r="AM827" s="33"/>
      <c r="AN827" s="33"/>
      <c r="AO827" s="33"/>
      <c r="AP827" s="33"/>
    </row>
    <row r="828" spans="1:42" s="4" customFormat="1" ht="13.8" hidden="1">
      <c r="A828" s="5"/>
      <c r="B828" s="6"/>
      <c r="G828" s="33"/>
      <c r="H828" s="5"/>
      <c r="K828" s="239"/>
      <c r="L828" s="239"/>
      <c r="M828" s="239"/>
      <c r="N828" s="24"/>
      <c r="O828" s="24"/>
      <c r="P828" s="24"/>
      <c r="R828" s="243"/>
      <c r="S828" s="243"/>
      <c r="T828" s="239"/>
      <c r="U828" s="239"/>
      <c r="V828" s="33"/>
      <c r="W828" s="33"/>
      <c r="X828" s="33"/>
      <c r="Y828" s="33"/>
      <c r="Z828" s="33"/>
      <c r="AA828" s="33"/>
      <c r="AB828" s="33"/>
      <c r="AC828" s="244" t="str">
        <f t="shared" si="157"/>
        <v/>
      </c>
      <c r="AD828" s="244" t="str">
        <f t="shared" si="158"/>
        <v/>
      </c>
      <c r="AE828" s="138"/>
      <c r="AF828" s="33"/>
      <c r="AG828" s="33"/>
      <c r="AH828" s="33"/>
      <c r="AI828" s="140" t="str">
        <f t="shared" si="159"/>
        <v/>
      </c>
      <c r="AJ828" s="33"/>
      <c r="AK828" s="33"/>
      <c r="AL828" s="33"/>
      <c r="AM828" s="33"/>
      <c r="AN828" s="33"/>
      <c r="AO828" s="33"/>
      <c r="AP828" s="33"/>
    </row>
    <row r="829" spans="1:42" s="4" customFormat="1" ht="13.8" hidden="1">
      <c r="A829" s="5"/>
      <c r="B829" s="6"/>
      <c r="G829" s="33"/>
      <c r="H829" s="5"/>
      <c r="K829" s="239"/>
      <c r="L829" s="239"/>
      <c r="M829" s="239"/>
      <c r="N829" s="24"/>
      <c r="O829" s="24"/>
      <c r="P829" s="24"/>
      <c r="R829" s="243"/>
      <c r="S829" s="243"/>
      <c r="T829" s="239"/>
      <c r="U829" s="239"/>
      <c r="V829" s="33"/>
      <c r="W829" s="33"/>
      <c r="X829" s="33"/>
      <c r="Y829" s="33"/>
      <c r="Z829" s="33"/>
      <c r="AA829" s="33"/>
      <c r="AB829" s="33"/>
      <c r="AC829" s="244" t="str">
        <f t="shared" si="157"/>
        <v/>
      </c>
      <c r="AD829" s="244" t="str">
        <f t="shared" si="158"/>
        <v/>
      </c>
      <c r="AE829" s="138"/>
      <c r="AF829" s="33"/>
      <c r="AG829" s="33"/>
      <c r="AH829" s="33"/>
      <c r="AI829" s="140" t="str">
        <f t="shared" si="159"/>
        <v/>
      </c>
      <c r="AJ829" s="33"/>
      <c r="AK829" s="33"/>
      <c r="AL829" s="33"/>
      <c r="AM829" s="33"/>
      <c r="AN829" s="33"/>
      <c r="AO829" s="33"/>
      <c r="AP829" s="33"/>
    </row>
    <row r="830" spans="1:42" s="4" customFormat="1" ht="13.8" hidden="1">
      <c r="A830" s="5"/>
      <c r="B830" s="6"/>
      <c r="G830" s="33"/>
      <c r="H830" s="5"/>
      <c r="K830" s="239"/>
      <c r="L830" s="239"/>
      <c r="M830" s="239"/>
      <c r="N830" s="24"/>
      <c r="O830" s="24"/>
      <c r="P830" s="24"/>
      <c r="R830" s="243"/>
      <c r="S830" s="243"/>
      <c r="T830" s="239"/>
      <c r="U830" s="239"/>
      <c r="V830" s="33"/>
      <c r="W830" s="33"/>
      <c r="X830" s="33"/>
      <c r="Y830" s="33"/>
      <c r="Z830" s="33"/>
      <c r="AA830" s="33"/>
      <c r="AB830" s="33"/>
      <c r="AC830" s="244" t="str">
        <f t="shared" si="157"/>
        <v/>
      </c>
      <c r="AD830" s="244" t="str">
        <f t="shared" si="158"/>
        <v/>
      </c>
      <c r="AE830" s="138"/>
      <c r="AF830" s="33"/>
      <c r="AG830" s="33"/>
      <c r="AH830" s="33"/>
      <c r="AI830" s="140" t="str">
        <f t="shared" si="159"/>
        <v/>
      </c>
      <c r="AJ830" s="33"/>
      <c r="AK830" s="33"/>
      <c r="AL830" s="33"/>
      <c r="AM830" s="33"/>
      <c r="AN830" s="33"/>
      <c r="AO830" s="33"/>
      <c r="AP830" s="33"/>
    </row>
    <row r="831" spans="1:42" s="4" customFormat="1" ht="13.8" hidden="1">
      <c r="A831" s="5"/>
      <c r="B831" s="6"/>
      <c r="G831" s="33"/>
      <c r="H831" s="5"/>
      <c r="K831" s="239"/>
      <c r="L831" s="239"/>
      <c r="M831" s="239"/>
      <c r="N831" s="24"/>
      <c r="O831" s="24"/>
      <c r="P831" s="24"/>
      <c r="R831" s="243"/>
      <c r="S831" s="243"/>
      <c r="T831" s="239"/>
      <c r="U831" s="239"/>
      <c r="V831" s="33"/>
      <c r="W831" s="33"/>
      <c r="X831" s="33"/>
      <c r="Y831" s="33"/>
      <c r="Z831" s="33"/>
      <c r="AA831" s="33"/>
      <c r="AB831" s="33"/>
      <c r="AC831" s="244" t="str">
        <f t="shared" si="157"/>
        <v/>
      </c>
      <c r="AD831" s="244" t="str">
        <f t="shared" si="158"/>
        <v/>
      </c>
      <c r="AE831" s="138"/>
      <c r="AF831" s="33"/>
      <c r="AG831" s="33"/>
      <c r="AH831" s="33"/>
      <c r="AI831" s="140" t="str">
        <f t="shared" si="159"/>
        <v/>
      </c>
      <c r="AJ831" s="33"/>
      <c r="AK831" s="33"/>
      <c r="AL831" s="33"/>
      <c r="AM831" s="33"/>
      <c r="AN831" s="33"/>
      <c r="AO831" s="33"/>
      <c r="AP831" s="33"/>
    </row>
    <row r="832" spans="1:42" s="4" customFormat="1" ht="13.8" hidden="1">
      <c r="A832" s="5"/>
      <c r="B832" s="6"/>
      <c r="G832" s="33"/>
      <c r="H832" s="5"/>
      <c r="K832" s="239"/>
      <c r="L832" s="239"/>
      <c r="M832" s="239"/>
      <c r="N832" s="24"/>
      <c r="O832" s="24"/>
      <c r="P832" s="24"/>
      <c r="R832" s="243"/>
      <c r="S832" s="243"/>
      <c r="T832" s="239"/>
      <c r="U832" s="239"/>
      <c r="V832" s="33"/>
      <c r="W832" s="33"/>
      <c r="X832" s="33"/>
      <c r="Y832" s="33"/>
      <c r="Z832" s="33"/>
      <c r="AA832" s="33"/>
      <c r="AB832" s="33"/>
      <c r="AC832" s="244" t="str">
        <f t="shared" si="157"/>
        <v/>
      </c>
      <c r="AD832" s="244" t="str">
        <f t="shared" si="158"/>
        <v/>
      </c>
      <c r="AE832" s="138"/>
      <c r="AF832" s="33"/>
      <c r="AG832" s="33"/>
      <c r="AH832" s="33"/>
      <c r="AI832" s="140" t="str">
        <f t="shared" si="159"/>
        <v/>
      </c>
      <c r="AJ832" s="33"/>
      <c r="AK832" s="33"/>
      <c r="AL832" s="33"/>
      <c r="AM832" s="33"/>
      <c r="AN832" s="33"/>
      <c r="AO832" s="33"/>
      <c r="AP832" s="33"/>
    </row>
    <row r="833" spans="1:42" s="4" customFormat="1" ht="13.8" hidden="1">
      <c r="A833" s="5"/>
      <c r="B833" s="6"/>
      <c r="G833" s="33"/>
      <c r="H833" s="5"/>
      <c r="K833" s="239"/>
      <c r="L833" s="239"/>
      <c r="M833" s="239"/>
      <c r="N833" s="24"/>
      <c r="O833" s="24"/>
      <c r="P833" s="24"/>
      <c r="R833" s="243"/>
      <c r="S833" s="243"/>
      <c r="T833" s="239"/>
      <c r="U833" s="239"/>
      <c r="V833" s="33"/>
      <c r="W833" s="33"/>
      <c r="X833" s="33"/>
      <c r="Y833" s="33"/>
      <c r="Z833" s="33"/>
      <c r="AA833" s="33"/>
      <c r="AB833" s="33"/>
      <c r="AC833" s="244" t="str">
        <f t="shared" si="157"/>
        <v/>
      </c>
      <c r="AD833" s="244" t="str">
        <f t="shared" si="158"/>
        <v/>
      </c>
      <c r="AE833" s="138"/>
      <c r="AF833" s="33"/>
      <c r="AG833" s="33"/>
      <c r="AH833" s="33"/>
      <c r="AI833" s="140" t="str">
        <f t="shared" si="159"/>
        <v/>
      </c>
      <c r="AJ833" s="33"/>
      <c r="AK833" s="33"/>
      <c r="AL833" s="33"/>
      <c r="AM833" s="33"/>
      <c r="AN833" s="33"/>
      <c r="AO833" s="33"/>
      <c r="AP833" s="33"/>
    </row>
    <row r="834" spans="1:42" s="4" customFormat="1" ht="13.8" hidden="1">
      <c r="A834" s="5"/>
      <c r="B834" s="6"/>
      <c r="G834" s="33"/>
      <c r="H834" s="5"/>
      <c r="K834" s="239"/>
      <c r="L834" s="239"/>
      <c r="M834" s="239"/>
      <c r="N834" s="24"/>
      <c r="O834" s="24"/>
      <c r="P834" s="24"/>
      <c r="R834" s="243"/>
      <c r="S834" s="243"/>
      <c r="T834" s="239"/>
      <c r="U834" s="239"/>
      <c r="V834" s="33"/>
      <c r="W834" s="33"/>
      <c r="X834" s="33"/>
      <c r="Y834" s="33"/>
      <c r="Z834" s="33"/>
      <c r="AA834" s="33"/>
      <c r="AB834" s="33"/>
      <c r="AC834" s="244" t="str">
        <f t="shared" si="157"/>
        <v/>
      </c>
      <c r="AD834" s="244" t="str">
        <f t="shared" si="158"/>
        <v/>
      </c>
      <c r="AE834" s="138"/>
      <c r="AF834" s="33"/>
      <c r="AG834" s="33"/>
      <c r="AH834" s="33"/>
      <c r="AI834" s="140" t="str">
        <f t="shared" si="159"/>
        <v/>
      </c>
      <c r="AJ834" s="33"/>
      <c r="AK834" s="33"/>
      <c r="AL834" s="33"/>
      <c r="AM834" s="33"/>
      <c r="AN834" s="33"/>
      <c r="AO834" s="33"/>
      <c r="AP834" s="33"/>
    </row>
    <row r="835" spans="1:42" s="4" customFormat="1" ht="13.8" hidden="1">
      <c r="A835" s="5"/>
      <c r="B835" s="6"/>
      <c r="G835" s="33"/>
      <c r="H835" s="5"/>
      <c r="K835" s="239"/>
      <c r="L835" s="239"/>
      <c r="M835" s="239"/>
      <c r="N835" s="24"/>
      <c r="O835" s="24"/>
      <c r="P835" s="24"/>
      <c r="R835" s="243"/>
      <c r="S835" s="243"/>
      <c r="T835" s="239"/>
      <c r="U835" s="239"/>
      <c r="V835" s="33"/>
      <c r="W835" s="33"/>
      <c r="X835" s="33"/>
      <c r="Y835" s="33"/>
      <c r="Z835" s="33"/>
      <c r="AA835" s="33"/>
      <c r="AB835" s="33"/>
      <c r="AC835" s="244" t="str">
        <f t="shared" si="157"/>
        <v/>
      </c>
      <c r="AD835" s="244" t="str">
        <f t="shared" si="158"/>
        <v/>
      </c>
      <c r="AE835" s="138"/>
      <c r="AF835" s="33"/>
      <c r="AG835" s="33"/>
      <c r="AH835" s="33"/>
      <c r="AI835" s="140" t="str">
        <f t="shared" si="159"/>
        <v/>
      </c>
      <c r="AJ835" s="33"/>
      <c r="AK835" s="33"/>
      <c r="AL835" s="33"/>
      <c r="AM835" s="33"/>
      <c r="AN835" s="33"/>
      <c r="AO835" s="33"/>
      <c r="AP835" s="33"/>
    </row>
    <row r="836" spans="1:42" s="4" customFormat="1" ht="13.8" hidden="1">
      <c r="A836" s="5"/>
      <c r="B836" s="6"/>
      <c r="G836" s="33"/>
      <c r="H836" s="5"/>
      <c r="K836" s="239"/>
      <c r="L836" s="239"/>
      <c r="M836" s="239"/>
      <c r="N836" s="24"/>
      <c r="O836" s="24"/>
      <c r="P836" s="24"/>
      <c r="R836" s="243"/>
      <c r="S836" s="243"/>
      <c r="T836" s="239"/>
      <c r="U836" s="239"/>
      <c r="V836" s="33"/>
      <c r="W836" s="33"/>
      <c r="X836" s="33"/>
      <c r="Y836" s="33"/>
      <c r="Z836" s="33"/>
      <c r="AA836" s="33"/>
      <c r="AB836" s="33"/>
      <c r="AC836" s="244" t="str">
        <f t="shared" si="157"/>
        <v/>
      </c>
      <c r="AD836" s="244" t="str">
        <f t="shared" si="158"/>
        <v/>
      </c>
      <c r="AE836" s="138"/>
      <c r="AF836" s="33"/>
      <c r="AG836" s="33"/>
      <c r="AH836" s="33"/>
      <c r="AI836" s="140" t="str">
        <f t="shared" si="159"/>
        <v/>
      </c>
      <c r="AJ836" s="33"/>
      <c r="AK836" s="33"/>
      <c r="AL836" s="33"/>
      <c r="AM836" s="33"/>
      <c r="AN836" s="33"/>
      <c r="AO836" s="33"/>
      <c r="AP836" s="33"/>
    </row>
    <row r="837" spans="1:42" s="4" customFormat="1" ht="13.8" hidden="1">
      <c r="A837" s="5"/>
      <c r="B837" s="6"/>
      <c r="G837" s="33"/>
      <c r="H837" s="5"/>
      <c r="K837" s="239"/>
      <c r="L837" s="239"/>
      <c r="M837" s="239"/>
      <c r="N837" s="24"/>
      <c r="O837" s="24"/>
      <c r="P837" s="24"/>
      <c r="R837" s="243"/>
      <c r="S837" s="243"/>
      <c r="T837" s="239"/>
      <c r="U837" s="239"/>
      <c r="V837" s="33"/>
      <c r="W837" s="33"/>
      <c r="X837" s="33"/>
      <c r="Y837" s="33"/>
      <c r="Z837" s="33"/>
      <c r="AA837" s="33"/>
      <c r="AB837" s="33"/>
      <c r="AC837" s="244" t="str">
        <f t="shared" ref="AC837:AC900" si="160">IF(K837="","", K837)</f>
        <v/>
      </c>
      <c r="AD837" s="244" t="str">
        <f t="shared" ref="AD837:AD900" si="161">IF(L837="","", L837)</f>
        <v/>
      </c>
      <c r="AE837" s="138"/>
      <c r="AF837" s="33"/>
      <c r="AG837" s="33"/>
      <c r="AH837" s="33"/>
      <c r="AI837" s="140" t="str">
        <f t="shared" si="159"/>
        <v/>
      </c>
      <c r="AJ837" s="33"/>
      <c r="AK837" s="33"/>
      <c r="AL837" s="33"/>
      <c r="AM837" s="33"/>
      <c r="AN837" s="33"/>
      <c r="AO837" s="33"/>
      <c r="AP837" s="33"/>
    </row>
    <row r="838" spans="1:42" s="4" customFormat="1" ht="13.8" hidden="1">
      <c r="A838" s="5"/>
      <c r="B838" s="6"/>
      <c r="G838" s="33"/>
      <c r="H838" s="5"/>
      <c r="K838" s="239"/>
      <c r="L838" s="239"/>
      <c r="M838" s="239"/>
      <c r="N838" s="24"/>
      <c r="O838" s="24"/>
      <c r="P838" s="24"/>
      <c r="R838" s="243"/>
      <c r="S838" s="243"/>
      <c r="T838" s="239"/>
      <c r="U838" s="239"/>
      <c r="V838" s="33"/>
      <c r="W838" s="33"/>
      <c r="X838" s="33"/>
      <c r="Y838" s="33"/>
      <c r="Z838" s="33"/>
      <c r="AA838" s="33"/>
      <c r="AB838" s="33"/>
      <c r="AC838" s="244" t="str">
        <f t="shared" si="160"/>
        <v/>
      </c>
      <c r="AD838" s="244" t="str">
        <f t="shared" si="161"/>
        <v/>
      </c>
      <c r="AE838" s="138"/>
      <c r="AF838" s="33"/>
      <c r="AG838" s="33"/>
      <c r="AH838" s="33"/>
      <c r="AI838" s="140" t="str">
        <f t="shared" si="159"/>
        <v/>
      </c>
      <c r="AJ838" s="33"/>
      <c r="AK838" s="33"/>
      <c r="AL838" s="33"/>
      <c r="AM838" s="33"/>
      <c r="AN838" s="33"/>
      <c r="AO838" s="33"/>
      <c r="AP838" s="33"/>
    </row>
    <row r="839" spans="1:42" s="4" customFormat="1" ht="13.8" hidden="1">
      <c r="A839" s="5"/>
      <c r="B839" s="6"/>
      <c r="G839" s="33"/>
      <c r="H839" s="5"/>
      <c r="K839" s="239"/>
      <c r="L839" s="239"/>
      <c r="M839" s="239"/>
      <c r="N839" s="24"/>
      <c r="O839" s="24"/>
      <c r="P839" s="24"/>
      <c r="R839" s="243"/>
      <c r="S839" s="243"/>
      <c r="T839" s="239"/>
      <c r="U839" s="239"/>
      <c r="V839" s="33"/>
      <c r="W839" s="33"/>
      <c r="X839" s="33"/>
      <c r="Y839" s="33"/>
      <c r="Z839" s="33"/>
      <c r="AA839" s="33"/>
      <c r="AB839" s="33"/>
      <c r="AC839" s="244" t="str">
        <f t="shared" si="160"/>
        <v/>
      </c>
      <c r="AD839" s="244" t="str">
        <f t="shared" si="161"/>
        <v/>
      </c>
      <c r="AE839" s="138"/>
      <c r="AF839" s="33"/>
      <c r="AG839" s="33"/>
      <c r="AH839" s="33"/>
      <c r="AI839" s="140" t="str">
        <f t="shared" si="159"/>
        <v/>
      </c>
      <c r="AJ839" s="33"/>
      <c r="AK839" s="33"/>
      <c r="AL839" s="33"/>
      <c r="AM839" s="33"/>
      <c r="AN839" s="33"/>
      <c r="AO839" s="33"/>
      <c r="AP839" s="33"/>
    </row>
    <row r="840" spans="1:42" s="4" customFormat="1" ht="13.8" hidden="1">
      <c r="A840" s="5"/>
      <c r="B840" s="6"/>
      <c r="G840" s="33"/>
      <c r="H840" s="5"/>
      <c r="K840" s="239"/>
      <c r="L840" s="239"/>
      <c r="M840" s="239"/>
      <c r="N840" s="24"/>
      <c r="O840" s="24"/>
      <c r="P840" s="24"/>
      <c r="R840" s="243"/>
      <c r="S840" s="243"/>
      <c r="T840" s="239"/>
      <c r="U840" s="239"/>
      <c r="V840" s="33"/>
      <c r="W840" s="33"/>
      <c r="X840" s="33"/>
      <c r="Y840" s="33"/>
      <c r="Z840" s="33"/>
      <c r="AA840" s="33"/>
      <c r="AB840" s="33"/>
      <c r="AC840" s="244" t="str">
        <f t="shared" si="160"/>
        <v/>
      </c>
      <c r="AD840" s="244" t="str">
        <f t="shared" si="161"/>
        <v/>
      </c>
      <c r="AE840" s="138"/>
      <c r="AF840" s="33"/>
      <c r="AG840" s="33"/>
      <c r="AH840" s="33"/>
      <c r="AI840" s="140" t="str">
        <f t="shared" si="159"/>
        <v/>
      </c>
      <c r="AJ840" s="33"/>
      <c r="AK840" s="33"/>
      <c r="AL840" s="33"/>
      <c r="AM840" s="33"/>
      <c r="AN840" s="33"/>
      <c r="AO840" s="33"/>
      <c r="AP840" s="33"/>
    </row>
    <row r="841" spans="1:42" s="4" customFormat="1" ht="13.8" hidden="1">
      <c r="A841" s="5"/>
      <c r="B841" s="6"/>
      <c r="G841" s="33"/>
      <c r="H841" s="5"/>
      <c r="K841" s="239"/>
      <c r="L841" s="239"/>
      <c r="M841" s="239"/>
      <c r="N841" s="24"/>
      <c r="O841" s="24"/>
      <c r="P841" s="24"/>
      <c r="R841" s="243"/>
      <c r="S841" s="243"/>
      <c r="T841" s="239"/>
      <c r="U841" s="239"/>
      <c r="V841" s="33"/>
      <c r="W841" s="33"/>
      <c r="X841" s="33"/>
      <c r="Y841" s="33"/>
      <c r="Z841" s="33"/>
      <c r="AA841" s="33"/>
      <c r="AB841" s="33"/>
      <c r="AC841" s="244" t="str">
        <f t="shared" si="160"/>
        <v/>
      </c>
      <c r="AD841" s="244" t="str">
        <f t="shared" si="161"/>
        <v/>
      </c>
      <c r="AE841" s="138"/>
      <c r="AF841" s="33"/>
      <c r="AG841" s="33"/>
      <c r="AH841" s="33"/>
      <c r="AI841" s="140" t="str">
        <f t="shared" si="159"/>
        <v/>
      </c>
      <c r="AJ841" s="33"/>
      <c r="AK841" s="33"/>
      <c r="AL841" s="33"/>
      <c r="AM841" s="33"/>
      <c r="AN841" s="33"/>
      <c r="AO841" s="33"/>
      <c r="AP841" s="33"/>
    </row>
    <row r="842" spans="1:42" s="4" customFormat="1" ht="13.8" hidden="1">
      <c r="A842" s="5"/>
      <c r="B842" s="6"/>
      <c r="G842" s="33"/>
      <c r="H842" s="5"/>
      <c r="K842" s="239"/>
      <c r="L842" s="239"/>
      <c r="M842" s="239"/>
      <c r="N842" s="24"/>
      <c r="O842" s="24"/>
      <c r="P842" s="24"/>
      <c r="R842" s="243"/>
      <c r="S842" s="243"/>
      <c r="T842" s="239"/>
      <c r="U842" s="239"/>
      <c r="V842" s="33"/>
      <c r="W842" s="33"/>
      <c r="X842" s="33"/>
      <c r="Y842" s="33"/>
      <c r="Z842" s="33"/>
      <c r="AA842" s="33"/>
      <c r="AB842" s="33"/>
      <c r="AC842" s="244" t="str">
        <f t="shared" si="160"/>
        <v/>
      </c>
      <c r="AD842" s="244" t="str">
        <f t="shared" si="161"/>
        <v/>
      </c>
      <c r="AE842" s="138"/>
      <c r="AF842" s="33"/>
      <c r="AG842" s="33"/>
      <c r="AH842" s="33"/>
      <c r="AI842" s="140" t="str">
        <f t="shared" si="159"/>
        <v/>
      </c>
      <c r="AJ842" s="33"/>
      <c r="AK842" s="33"/>
      <c r="AL842" s="33"/>
      <c r="AM842" s="33"/>
      <c r="AN842" s="33"/>
      <c r="AO842" s="33"/>
      <c r="AP842" s="33"/>
    </row>
    <row r="843" spans="1:42" s="4" customFormat="1" ht="13.8" hidden="1">
      <c r="A843" s="5"/>
      <c r="B843" s="6"/>
      <c r="G843" s="33"/>
      <c r="H843" s="5"/>
      <c r="K843" s="239"/>
      <c r="L843" s="239"/>
      <c r="M843" s="239"/>
      <c r="N843" s="24"/>
      <c r="O843" s="24"/>
      <c r="P843" s="24"/>
      <c r="R843" s="243"/>
      <c r="S843" s="243"/>
      <c r="T843" s="239"/>
      <c r="U843" s="239"/>
      <c r="V843" s="33"/>
      <c r="W843" s="33"/>
      <c r="X843" s="33"/>
      <c r="Y843" s="33"/>
      <c r="Z843" s="33"/>
      <c r="AA843" s="33"/>
      <c r="AB843" s="33"/>
      <c r="AC843" s="244" t="str">
        <f t="shared" si="160"/>
        <v/>
      </c>
      <c r="AD843" s="244" t="str">
        <f t="shared" si="161"/>
        <v/>
      </c>
      <c r="AE843" s="138"/>
      <c r="AF843" s="33"/>
      <c r="AG843" s="33"/>
      <c r="AH843" s="33"/>
      <c r="AI843" s="140" t="str">
        <f t="shared" si="159"/>
        <v/>
      </c>
      <c r="AJ843" s="33"/>
      <c r="AK843" s="33"/>
      <c r="AL843" s="33"/>
      <c r="AM843" s="33"/>
      <c r="AN843" s="33"/>
      <c r="AO843" s="33"/>
      <c r="AP843" s="33"/>
    </row>
    <row r="844" spans="1:42" s="4" customFormat="1" ht="13.8" hidden="1">
      <c r="A844" s="5"/>
      <c r="B844" s="6"/>
      <c r="G844" s="33"/>
      <c r="H844" s="5"/>
      <c r="K844" s="239"/>
      <c r="L844" s="239"/>
      <c r="M844" s="239"/>
      <c r="N844" s="24"/>
      <c r="O844" s="24"/>
      <c r="P844" s="24"/>
      <c r="R844" s="243"/>
      <c r="S844" s="243"/>
      <c r="T844" s="239"/>
      <c r="U844" s="239"/>
      <c r="V844" s="33"/>
      <c r="W844" s="33"/>
      <c r="X844" s="33"/>
      <c r="Y844" s="33"/>
      <c r="Z844" s="33"/>
      <c r="AA844" s="33"/>
      <c r="AB844" s="33"/>
      <c r="AC844" s="244" t="str">
        <f t="shared" si="160"/>
        <v/>
      </c>
      <c r="AD844" s="244" t="str">
        <f t="shared" si="161"/>
        <v/>
      </c>
      <c r="AE844" s="138"/>
      <c r="AF844" s="33"/>
      <c r="AG844" s="33"/>
      <c r="AH844" s="33"/>
      <c r="AI844" s="140" t="str">
        <f t="shared" ref="AI844:AI907" si="162">IF(R844="","", R844)</f>
        <v/>
      </c>
      <c r="AJ844" s="33"/>
      <c r="AK844" s="33"/>
      <c r="AL844" s="33"/>
      <c r="AM844" s="33"/>
      <c r="AN844" s="33"/>
      <c r="AO844" s="33"/>
      <c r="AP844" s="33"/>
    </row>
    <row r="845" spans="1:42" s="4" customFormat="1" ht="13.8" hidden="1">
      <c r="A845" s="5"/>
      <c r="B845" s="6"/>
      <c r="G845" s="33"/>
      <c r="H845" s="5"/>
      <c r="K845" s="239"/>
      <c r="L845" s="239"/>
      <c r="M845" s="239"/>
      <c r="N845" s="24"/>
      <c r="O845" s="24"/>
      <c r="P845" s="24"/>
      <c r="R845" s="243"/>
      <c r="S845" s="243"/>
      <c r="T845" s="239"/>
      <c r="U845" s="239"/>
      <c r="V845" s="33"/>
      <c r="W845" s="33"/>
      <c r="X845" s="33"/>
      <c r="Y845" s="33"/>
      <c r="Z845" s="33"/>
      <c r="AA845" s="33"/>
      <c r="AB845" s="33"/>
      <c r="AC845" s="244" t="str">
        <f t="shared" si="160"/>
        <v/>
      </c>
      <c r="AD845" s="244" t="str">
        <f t="shared" si="161"/>
        <v/>
      </c>
      <c r="AE845" s="138"/>
      <c r="AF845" s="33"/>
      <c r="AG845" s="33"/>
      <c r="AH845" s="33"/>
      <c r="AI845" s="140" t="str">
        <f t="shared" si="162"/>
        <v/>
      </c>
      <c r="AJ845" s="33"/>
      <c r="AK845" s="33"/>
      <c r="AL845" s="33"/>
      <c r="AM845" s="33"/>
      <c r="AN845" s="33"/>
      <c r="AO845" s="33"/>
      <c r="AP845" s="33"/>
    </row>
    <row r="846" spans="1:42" s="4" customFormat="1" ht="13.8" hidden="1">
      <c r="A846" s="5"/>
      <c r="B846" s="6"/>
      <c r="G846" s="33"/>
      <c r="H846" s="5"/>
      <c r="K846" s="239"/>
      <c r="L846" s="239"/>
      <c r="M846" s="239"/>
      <c r="N846" s="24"/>
      <c r="O846" s="24"/>
      <c r="P846" s="24"/>
      <c r="R846" s="243"/>
      <c r="S846" s="243"/>
      <c r="T846" s="239"/>
      <c r="U846" s="239"/>
      <c r="V846" s="33"/>
      <c r="W846" s="33"/>
      <c r="X846" s="33"/>
      <c r="Y846" s="33"/>
      <c r="Z846" s="33"/>
      <c r="AA846" s="33"/>
      <c r="AB846" s="33"/>
      <c r="AC846" s="244" t="str">
        <f t="shared" si="160"/>
        <v/>
      </c>
      <c r="AD846" s="244" t="str">
        <f t="shared" si="161"/>
        <v/>
      </c>
      <c r="AE846" s="138"/>
      <c r="AF846" s="33"/>
      <c r="AG846" s="33"/>
      <c r="AH846" s="33"/>
      <c r="AI846" s="140" t="str">
        <f t="shared" si="162"/>
        <v/>
      </c>
      <c r="AJ846" s="33"/>
      <c r="AK846" s="33"/>
      <c r="AL846" s="33"/>
      <c r="AM846" s="33"/>
      <c r="AN846" s="33"/>
      <c r="AO846" s="33"/>
      <c r="AP846" s="33"/>
    </row>
    <row r="847" spans="1:42" s="4" customFormat="1" ht="13.8" hidden="1">
      <c r="A847" s="5"/>
      <c r="B847" s="6"/>
      <c r="G847" s="33"/>
      <c r="H847" s="5"/>
      <c r="K847" s="239"/>
      <c r="L847" s="239"/>
      <c r="M847" s="239"/>
      <c r="N847" s="24"/>
      <c r="O847" s="24"/>
      <c r="P847" s="24"/>
      <c r="R847" s="243"/>
      <c r="S847" s="243"/>
      <c r="T847" s="239"/>
      <c r="U847" s="239"/>
      <c r="V847" s="33"/>
      <c r="W847" s="33"/>
      <c r="X847" s="33"/>
      <c r="Y847" s="33"/>
      <c r="Z847" s="33"/>
      <c r="AA847" s="33"/>
      <c r="AB847" s="33"/>
      <c r="AC847" s="244" t="str">
        <f t="shared" si="160"/>
        <v/>
      </c>
      <c r="AD847" s="244" t="str">
        <f t="shared" si="161"/>
        <v/>
      </c>
      <c r="AE847" s="138"/>
      <c r="AF847" s="33"/>
      <c r="AG847" s="33"/>
      <c r="AH847" s="33"/>
      <c r="AI847" s="140" t="str">
        <f t="shared" si="162"/>
        <v/>
      </c>
      <c r="AJ847" s="33"/>
      <c r="AK847" s="33"/>
      <c r="AL847" s="33"/>
      <c r="AM847" s="33"/>
      <c r="AN847" s="33"/>
      <c r="AO847" s="33"/>
      <c r="AP847" s="33"/>
    </row>
    <row r="848" spans="1:42" s="4" customFormat="1" ht="13.8" hidden="1">
      <c r="A848" s="5"/>
      <c r="B848" s="6"/>
      <c r="G848" s="33"/>
      <c r="H848" s="5"/>
      <c r="K848" s="239"/>
      <c r="L848" s="239"/>
      <c r="M848" s="239"/>
      <c r="N848" s="24"/>
      <c r="O848" s="24"/>
      <c r="P848" s="24"/>
      <c r="R848" s="243"/>
      <c r="S848" s="243"/>
      <c r="T848" s="239"/>
      <c r="U848" s="239"/>
      <c r="V848" s="33"/>
      <c r="W848" s="33"/>
      <c r="X848" s="33"/>
      <c r="Y848" s="33"/>
      <c r="Z848" s="33"/>
      <c r="AA848" s="33"/>
      <c r="AB848" s="33"/>
      <c r="AC848" s="244" t="str">
        <f t="shared" si="160"/>
        <v/>
      </c>
      <c r="AD848" s="244" t="str">
        <f t="shared" si="161"/>
        <v/>
      </c>
      <c r="AE848" s="138"/>
      <c r="AF848" s="33"/>
      <c r="AG848" s="33"/>
      <c r="AH848" s="33"/>
      <c r="AI848" s="140" t="str">
        <f t="shared" si="162"/>
        <v/>
      </c>
      <c r="AJ848" s="33"/>
      <c r="AK848" s="33"/>
      <c r="AL848" s="33"/>
      <c r="AM848" s="33"/>
      <c r="AN848" s="33"/>
      <c r="AO848" s="33"/>
      <c r="AP848" s="33"/>
    </row>
    <row r="849" spans="1:42" s="4" customFormat="1" ht="13.8" hidden="1">
      <c r="A849" s="5"/>
      <c r="B849" s="6"/>
      <c r="G849" s="33"/>
      <c r="H849" s="5"/>
      <c r="K849" s="239"/>
      <c r="L849" s="239"/>
      <c r="M849" s="239"/>
      <c r="N849" s="24"/>
      <c r="O849" s="24"/>
      <c r="P849" s="24"/>
      <c r="R849" s="243"/>
      <c r="S849" s="243"/>
      <c r="T849" s="239"/>
      <c r="U849" s="239"/>
      <c r="V849" s="33"/>
      <c r="W849" s="33"/>
      <c r="X849" s="33"/>
      <c r="Y849" s="33"/>
      <c r="Z849" s="33"/>
      <c r="AA849" s="33"/>
      <c r="AB849" s="33"/>
      <c r="AC849" s="244" t="str">
        <f t="shared" si="160"/>
        <v/>
      </c>
      <c r="AD849" s="244" t="str">
        <f t="shared" si="161"/>
        <v/>
      </c>
      <c r="AE849" s="138"/>
      <c r="AF849" s="33"/>
      <c r="AG849" s="33"/>
      <c r="AH849" s="33"/>
      <c r="AI849" s="140" t="str">
        <f t="shared" si="162"/>
        <v/>
      </c>
      <c r="AJ849" s="33"/>
      <c r="AK849" s="33"/>
      <c r="AL849" s="33"/>
      <c r="AM849" s="33"/>
      <c r="AN849" s="33"/>
      <c r="AO849" s="33"/>
      <c r="AP849" s="33"/>
    </row>
    <row r="850" spans="1:42" s="4" customFormat="1" ht="13.8" hidden="1">
      <c r="A850" s="5"/>
      <c r="B850" s="6"/>
      <c r="G850" s="33"/>
      <c r="H850" s="5"/>
      <c r="K850" s="239"/>
      <c r="L850" s="239"/>
      <c r="M850" s="239"/>
      <c r="N850" s="24"/>
      <c r="O850" s="24"/>
      <c r="P850" s="24"/>
      <c r="R850" s="243"/>
      <c r="S850" s="243"/>
      <c r="T850" s="239"/>
      <c r="U850" s="239"/>
      <c r="V850" s="33"/>
      <c r="W850" s="33"/>
      <c r="X850" s="33"/>
      <c r="Y850" s="33"/>
      <c r="Z850" s="33"/>
      <c r="AA850" s="33"/>
      <c r="AB850" s="33"/>
      <c r="AC850" s="244" t="str">
        <f t="shared" si="160"/>
        <v/>
      </c>
      <c r="AD850" s="244" t="str">
        <f t="shared" si="161"/>
        <v/>
      </c>
      <c r="AE850" s="138"/>
      <c r="AF850" s="33"/>
      <c r="AG850" s="33"/>
      <c r="AH850" s="33"/>
      <c r="AI850" s="140" t="str">
        <f t="shared" si="162"/>
        <v/>
      </c>
      <c r="AJ850" s="33"/>
      <c r="AK850" s="33"/>
      <c r="AL850" s="33"/>
      <c r="AM850" s="33"/>
      <c r="AN850" s="33"/>
      <c r="AO850" s="33"/>
      <c r="AP850" s="33"/>
    </row>
    <row r="851" spans="1:42" s="4" customFormat="1" ht="13.8" hidden="1">
      <c r="A851" s="5"/>
      <c r="B851" s="6"/>
      <c r="G851" s="33"/>
      <c r="H851" s="5"/>
      <c r="K851" s="239"/>
      <c r="L851" s="239"/>
      <c r="M851" s="239"/>
      <c r="N851" s="24"/>
      <c r="O851" s="24"/>
      <c r="P851" s="24"/>
      <c r="R851" s="243"/>
      <c r="S851" s="243"/>
      <c r="T851" s="239"/>
      <c r="U851" s="239"/>
      <c r="V851" s="33"/>
      <c r="W851" s="33"/>
      <c r="X851" s="33"/>
      <c r="Y851" s="33"/>
      <c r="Z851" s="33"/>
      <c r="AA851" s="33"/>
      <c r="AB851" s="33"/>
      <c r="AC851" s="244" t="str">
        <f t="shared" si="160"/>
        <v/>
      </c>
      <c r="AD851" s="244" t="str">
        <f t="shared" si="161"/>
        <v/>
      </c>
      <c r="AE851" s="138"/>
      <c r="AF851" s="33"/>
      <c r="AG851" s="33"/>
      <c r="AH851" s="33"/>
      <c r="AI851" s="140" t="str">
        <f t="shared" si="162"/>
        <v/>
      </c>
      <c r="AJ851" s="33"/>
      <c r="AK851" s="33"/>
      <c r="AL851" s="33"/>
      <c r="AM851" s="33"/>
      <c r="AN851" s="33"/>
      <c r="AO851" s="33"/>
      <c r="AP851" s="33"/>
    </row>
    <row r="852" spans="1:42" s="4" customFormat="1" ht="13.8" hidden="1">
      <c r="A852" s="5"/>
      <c r="B852" s="6"/>
      <c r="G852" s="33"/>
      <c r="H852" s="5"/>
      <c r="K852" s="239"/>
      <c r="L852" s="239"/>
      <c r="M852" s="239"/>
      <c r="N852" s="24"/>
      <c r="O852" s="24"/>
      <c r="P852" s="24"/>
      <c r="R852" s="243"/>
      <c r="S852" s="243"/>
      <c r="T852" s="239"/>
      <c r="U852" s="239"/>
      <c r="V852" s="33"/>
      <c r="W852" s="33"/>
      <c r="X852" s="33"/>
      <c r="Y852" s="33"/>
      <c r="Z852" s="33"/>
      <c r="AA852" s="33"/>
      <c r="AB852" s="33"/>
      <c r="AC852" s="244" t="str">
        <f t="shared" si="160"/>
        <v/>
      </c>
      <c r="AD852" s="244" t="str">
        <f t="shared" si="161"/>
        <v/>
      </c>
      <c r="AE852" s="138"/>
      <c r="AF852" s="33"/>
      <c r="AG852" s="33"/>
      <c r="AH852" s="33"/>
      <c r="AI852" s="140" t="str">
        <f t="shared" si="162"/>
        <v/>
      </c>
      <c r="AJ852" s="33"/>
      <c r="AK852" s="33"/>
      <c r="AL852" s="33"/>
      <c r="AM852" s="33"/>
      <c r="AN852" s="33"/>
      <c r="AO852" s="33"/>
      <c r="AP852" s="33"/>
    </row>
    <row r="853" spans="1:42" s="4" customFormat="1" ht="13.8" hidden="1">
      <c r="A853" s="5"/>
      <c r="B853" s="6"/>
      <c r="G853" s="33"/>
      <c r="H853" s="5"/>
      <c r="K853" s="239"/>
      <c r="L853" s="239"/>
      <c r="M853" s="239"/>
      <c r="N853" s="24"/>
      <c r="O853" s="24"/>
      <c r="P853" s="24"/>
      <c r="R853" s="243"/>
      <c r="S853" s="243"/>
      <c r="T853" s="239"/>
      <c r="U853" s="239"/>
      <c r="V853" s="33"/>
      <c r="W853" s="33"/>
      <c r="X853" s="33"/>
      <c r="Y853" s="33"/>
      <c r="Z853" s="33"/>
      <c r="AA853" s="33"/>
      <c r="AB853" s="33"/>
      <c r="AC853" s="244" t="str">
        <f t="shared" si="160"/>
        <v/>
      </c>
      <c r="AD853" s="244" t="str">
        <f t="shared" si="161"/>
        <v/>
      </c>
      <c r="AE853" s="138"/>
      <c r="AF853" s="33"/>
      <c r="AG853" s="33"/>
      <c r="AH853" s="33"/>
      <c r="AI853" s="140" t="str">
        <f t="shared" si="162"/>
        <v/>
      </c>
      <c r="AJ853" s="33"/>
      <c r="AK853" s="33"/>
      <c r="AL853" s="33"/>
      <c r="AM853" s="33"/>
      <c r="AN853" s="33"/>
      <c r="AO853" s="33"/>
      <c r="AP853" s="33"/>
    </row>
    <row r="854" spans="1:42" s="4" customFormat="1" ht="13.8" hidden="1">
      <c r="A854" s="5"/>
      <c r="B854" s="6"/>
      <c r="G854" s="33"/>
      <c r="H854" s="5"/>
      <c r="K854" s="239"/>
      <c r="L854" s="239"/>
      <c r="M854" s="239"/>
      <c r="N854" s="24"/>
      <c r="O854" s="24"/>
      <c r="P854" s="24"/>
      <c r="R854" s="243"/>
      <c r="S854" s="243"/>
      <c r="T854" s="239"/>
      <c r="U854" s="239"/>
      <c r="V854" s="33"/>
      <c r="W854" s="33"/>
      <c r="X854" s="33"/>
      <c r="Y854" s="33"/>
      <c r="Z854" s="33"/>
      <c r="AA854" s="33"/>
      <c r="AB854" s="33"/>
      <c r="AC854" s="244" t="str">
        <f t="shared" si="160"/>
        <v/>
      </c>
      <c r="AD854" s="244" t="str">
        <f t="shared" si="161"/>
        <v/>
      </c>
      <c r="AE854" s="138"/>
      <c r="AF854" s="33"/>
      <c r="AG854" s="33"/>
      <c r="AH854" s="33"/>
      <c r="AI854" s="140" t="str">
        <f t="shared" si="162"/>
        <v/>
      </c>
      <c r="AJ854" s="33"/>
      <c r="AK854" s="33"/>
      <c r="AL854" s="33"/>
      <c r="AM854" s="33"/>
      <c r="AN854" s="33"/>
      <c r="AO854" s="33"/>
      <c r="AP854" s="33"/>
    </row>
    <row r="855" spans="1:42" s="4" customFormat="1" ht="13.8" hidden="1">
      <c r="A855" s="5"/>
      <c r="B855" s="6"/>
      <c r="G855" s="33"/>
      <c r="H855" s="5"/>
      <c r="K855" s="239"/>
      <c r="L855" s="239"/>
      <c r="M855" s="239"/>
      <c r="N855" s="24"/>
      <c r="O855" s="24"/>
      <c r="P855" s="24"/>
      <c r="R855" s="243"/>
      <c r="S855" s="243"/>
      <c r="T855" s="239"/>
      <c r="U855" s="239"/>
      <c r="V855" s="33"/>
      <c r="W855" s="33"/>
      <c r="X855" s="33"/>
      <c r="Y855" s="33"/>
      <c r="Z855" s="33"/>
      <c r="AA855" s="33"/>
      <c r="AB855" s="33"/>
      <c r="AC855" s="244" t="str">
        <f t="shared" si="160"/>
        <v/>
      </c>
      <c r="AD855" s="244" t="str">
        <f t="shared" si="161"/>
        <v/>
      </c>
      <c r="AE855" s="138"/>
      <c r="AF855" s="33"/>
      <c r="AG855" s="33"/>
      <c r="AH855" s="33"/>
      <c r="AI855" s="140" t="str">
        <f t="shared" si="162"/>
        <v/>
      </c>
      <c r="AJ855" s="33"/>
      <c r="AK855" s="33"/>
      <c r="AL855" s="33"/>
      <c r="AM855" s="33"/>
      <c r="AN855" s="33"/>
      <c r="AO855" s="33"/>
      <c r="AP855" s="33"/>
    </row>
    <row r="856" spans="1:42" s="4" customFormat="1" ht="13.8" hidden="1">
      <c r="A856" s="5"/>
      <c r="B856" s="6"/>
      <c r="G856" s="33"/>
      <c r="H856" s="5"/>
      <c r="K856" s="239"/>
      <c r="L856" s="239"/>
      <c r="M856" s="239"/>
      <c r="N856" s="24"/>
      <c r="O856" s="24"/>
      <c r="P856" s="24"/>
      <c r="R856" s="243"/>
      <c r="S856" s="243"/>
      <c r="T856" s="239"/>
      <c r="U856" s="239"/>
      <c r="V856" s="33"/>
      <c r="W856" s="33"/>
      <c r="X856" s="33"/>
      <c r="Y856" s="33"/>
      <c r="Z856" s="33"/>
      <c r="AA856" s="33"/>
      <c r="AB856" s="33"/>
      <c r="AC856" s="244" t="str">
        <f t="shared" si="160"/>
        <v/>
      </c>
      <c r="AD856" s="244" t="str">
        <f t="shared" si="161"/>
        <v/>
      </c>
      <c r="AE856" s="138"/>
      <c r="AF856" s="33"/>
      <c r="AG856" s="33"/>
      <c r="AH856" s="33"/>
      <c r="AI856" s="140" t="str">
        <f t="shared" si="162"/>
        <v/>
      </c>
      <c r="AJ856" s="33"/>
      <c r="AK856" s="33"/>
      <c r="AL856" s="33"/>
      <c r="AM856" s="33"/>
      <c r="AN856" s="33"/>
      <c r="AO856" s="33"/>
      <c r="AP856" s="33"/>
    </row>
    <row r="857" spans="1:42" s="4" customFormat="1" ht="13.8" hidden="1">
      <c r="A857" s="5"/>
      <c r="B857" s="6"/>
      <c r="G857" s="33"/>
      <c r="H857" s="5"/>
      <c r="K857" s="239"/>
      <c r="L857" s="239"/>
      <c r="M857" s="239"/>
      <c r="N857" s="24"/>
      <c r="O857" s="24"/>
      <c r="P857" s="24"/>
      <c r="R857" s="243"/>
      <c r="S857" s="243"/>
      <c r="T857" s="239"/>
      <c r="U857" s="239"/>
      <c r="V857" s="33"/>
      <c r="W857" s="33"/>
      <c r="X857" s="33"/>
      <c r="Y857" s="33"/>
      <c r="Z857" s="33"/>
      <c r="AA857" s="33"/>
      <c r="AB857" s="33"/>
      <c r="AC857" s="244" t="str">
        <f t="shared" si="160"/>
        <v/>
      </c>
      <c r="AD857" s="244" t="str">
        <f t="shared" si="161"/>
        <v/>
      </c>
      <c r="AE857" s="138"/>
      <c r="AF857" s="33"/>
      <c r="AG857" s="33"/>
      <c r="AH857" s="33"/>
      <c r="AI857" s="140" t="str">
        <f t="shared" si="162"/>
        <v/>
      </c>
      <c r="AJ857" s="33"/>
      <c r="AK857" s="33"/>
      <c r="AL857" s="33"/>
      <c r="AM857" s="33"/>
      <c r="AN857" s="33"/>
      <c r="AO857" s="33"/>
      <c r="AP857" s="33"/>
    </row>
    <row r="858" spans="1:42" s="4" customFormat="1" ht="13.8" hidden="1">
      <c r="A858" s="5"/>
      <c r="B858" s="6"/>
      <c r="G858" s="33"/>
      <c r="H858" s="5"/>
      <c r="K858" s="239"/>
      <c r="L858" s="239"/>
      <c r="M858" s="239"/>
      <c r="N858" s="24"/>
      <c r="O858" s="24"/>
      <c r="P858" s="24"/>
      <c r="R858" s="243"/>
      <c r="S858" s="243"/>
      <c r="T858" s="239"/>
      <c r="U858" s="239"/>
      <c r="V858" s="33"/>
      <c r="W858" s="33"/>
      <c r="X858" s="33"/>
      <c r="Y858" s="33"/>
      <c r="Z858" s="33"/>
      <c r="AA858" s="33"/>
      <c r="AB858" s="33"/>
      <c r="AC858" s="244" t="str">
        <f t="shared" si="160"/>
        <v/>
      </c>
      <c r="AD858" s="244" t="str">
        <f t="shared" si="161"/>
        <v/>
      </c>
      <c r="AE858" s="138"/>
      <c r="AF858" s="33"/>
      <c r="AG858" s="33"/>
      <c r="AH858" s="33"/>
      <c r="AI858" s="140" t="str">
        <f t="shared" si="162"/>
        <v/>
      </c>
      <c r="AJ858" s="33"/>
      <c r="AK858" s="33"/>
      <c r="AL858" s="33"/>
      <c r="AM858" s="33"/>
      <c r="AN858" s="33"/>
      <c r="AO858" s="33"/>
      <c r="AP858" s="33"/>
    </row>
    <row r="859" spans="1:42" s="4" customFormat="1" ht="13.8" hidden="1">
      <c r="A859" s="5"/>
      <c r="B859" s="6"/>
      <c r="G859" s="33"/>
      <c r="H859" s="5"/>
      <c r="K859" s="239"/>
      <c r="L859" s="239"/>
      <c r="M859" s="239"/>
      <c r="N859" s="24"/>
      <c r="O859" s="24"/>
      <c r="P859" s="24"/>
      <c r="R859" s="243"/>
      <c r="S859" s="243"/>
      <c r="T859" s="239"/>
      <c r="U859" s="239"/>
      <c r="V859" s="33"/>
      <c r="W859" s="33"/>
      <c r="X859" s="33"/>
      <c r="Y859" s="33"/>
      <c r="Z859" s="33"/>
      <c r="AA859" s="33"/>
      <c r="AB859" s="33"/>
      <c r="AC859" s="244" t="str">
        <f t="shared" si="160"/>
        <v/>
      </c>
      <c r="AD859" s="244" t="str">
        <f t="shared" si="161"/>
        <v/>
      </c>
      <c r="AE859" s="138"/>
      <c r="AF859" s="33"/>
      <c r="AG859" s="33"/>
      <c r="AH859" s="33"/>
      <c r="AI859" s="140" t="str">
        <f t="shared" si="162"/>
        <v/>
      </c>
      <c r="AJ859" s="33"/>
      <c r="AK859" s="33"/>
      <c r="AL859" s="33"/>
      <c r="AM859" s="33"/>
      <c r="AN859" s="33"/>
      <c r="AO859" s="33"/>
      <c r="AP859" s="33"/>
    </row>
    <row r="860" spans="1:42" s="4" customFormat="1" ht="13.8" hidden="1">
      <c r="A860" s="5"/>
      <c r="B860" s="6"/>
      <c r="G860" s="33"/>
      <c r="H860" s="5"/>
      <c r="K860" s="239"/>
      <c r="L860" s="239"/>
      <c r="M860" s="239"/>
      <c r="N860" s="24"/>
      <c r="O860" s="24"/>
      <c r="P860" s="24"/>
      <c r="R860" s="243"/>
      <c r="S860" s="243"/>
      <c r="T860" s="239"/>
      <c r="U860" s="239"/>
      <c r="V860" s="33"/>
      <c r="W860" s="33"/>
      <c r="X860" s="33"/>
      <c r="Y860" s="33"/>
      <c r="Z860" s="33"/>
      <c r="AA860" s="33"/>
      <c r="AB860" s="33"/>
      <c r="AC860" s="244" t="str">
        <f t="shared" si="160"/>
        <v/>
      </c>
      <c r="AD860" s="244" t="str">
        <f t="shared" si="161"/>
        <v/>
      </c>
      <c r="AE860" s="138"/>
      <c r="AF860" s="33"/>
      <c r="AG860" s="33"/>
      <c r="AH860" s="33"/>
      <c r="AI860" s="140" t="str">
        <f t="shared" si="162"/>
        <v/>
      </c>
      <c r="AJ860" s="33"/>
      <c r="AK860" s="33"/>
      <c r="AL860" s="33"/>
      <c r="AM860" s="33"/>
      <c r="AN860" s="33"/>
      <c r="AO860" s="33"/>
      <c r="AP860" s="33"/>
    </row>
    <row r="861" spans="1:42" s="4" customFormat="1" ht="13.8" hidden="1">
      <c r="A861" s="5"/>
      <c r="B861" s="6"/>
      <c r="G861" s="33"/>
      <c r="H861" s="5"/>
      <c r="K861" s="239"/>
      <c r="L861" s="239"/>
      <c r="M861" s="239"/>
      <c r="N861" s="24"/>
      <c r="O861" s="24"/>
      <c r="P861" s="24"/>
      <c r="R861" s="243"/>
      <c r="S861" s="243"/>
      <c r="T861" s="239"/>
      <c r="U861" s="239"/>
      <c r="V861" s="33"/>
      <c r="W861" s="33"/>
      <c r="X861" s="33"/>
      <c r="Y861" s="33"/>
      <c r="Z861" s="33"/>
      <c r="AA861" s="33"/>
      <c r="AB861" s="33"/>
      <c r="AC861" s="244" t="str">
        <f t="shared" si="160"/>
        <v/>
      </c>
      <c r="AD861" s="244" t="str">
        <f t="shared" si="161"/>
        <v/>
      </c>
      <c r="AE861" s="138"/>
      <c r="AF861" s="33"/>
      <c r="AG861" s="33"/>
      <c r="AH861" s="33"/>
      <c r="AI861" s="140" t="str">
        <f t="shared" si="162"/>
        <v/>
      </c>
      <c r="AJ861" s="33"/>
      <c r="AK861" s="33"/>
      <c r="AL861" s="33"/>
      <c r="AM861" s="33"/>
      <c r="AN861" s="33"/>
      <c r="AO861" s="33"/>
      <c r="AP861" s="33"/>
    </row>
    <row r="862" spans="1:42" s="4" customFormat="1" ht="13.8" hidden="1">
      <c r="A862" s="5"/>
      <c r="B862" s="6"/>
      <c r="G862" s="33"/>
      <c r="H862" s="5"/>
      <c r="K862" s="239"/>
      <c r="L862" s="239"/>
      <c r="M862" s="239"/>
      <c r="N862" s="24"/>
      <c r="O862" s="24"/>
      <c r="P862" s="24"/>
      <c r="R862" s="243"/>
      <c r="S862" s="243"/>
      <c r="T862" s="239"/>
      <c r="U862" s="239"/>
      <c r="V862" s="33"/>
      <c r="W862" s="33"/>
      <c r="X862" s="33"/>
      <c r="Y862" s="33"/>
      <c r="Z862" s="33"/>
      <c r="AA862" s="33"/>
      <c r="AB862" s="33"/>
      <c r="AC862" s="244" t="str">
        <f t="shared" si="160"/>
        <v/>
      </c>
      <c r="AD862" s="244" t="str">
        <f t="shared" si="161"/>
        <v/>
      </c>
      <c r="AE862" s="138"/>
      <c r="AF862" s="33"/>
      <c r="AG862" s="33"/>
      <c r="AH862" s="33"/>
      <c r="AI862" s="140" t="str">
        <f t="shared" si="162"/>
        <v/>
      </c>
      <c r="AJ862" s="33"/>
      <c r="AK862" s="33"/>
      <c r="AL862" s="33"/>
      <c r="AM862" s="33"/>
      <c r="AN862" s="33"/>
      <c r="AO862" s="33"/>
      <c r="AP862" s="33"/>
    </row>
    <row r="863" spans="1:42" s="4" customFormat="1" ht="13.8" hidden="1">
      <c r="A863" s="5"/>
      <c r="B863" s="6"/>
      <c r="G863" s="33"/>
      <c r="H863" s="5"/>
      <c r="K863" s="239"/>
      <c r="L863" s="239"/>
      <c r="M863" s="239"/>
      <c r="N863" s="24"/>
      <c r="O863" s="24"/>
      <c r="P863" s="24"/>
      <c r="R863" s="243"/>
      <c r="S863" s="243"/>
      <c r="T863" s="239"/>
      <c r="U863" s="239"/>
      <c r="V863" s="33"/>
      <c r="W863" s="33"/>
      <c r="X863" s="33"/>
      <c r="Y863" s="33"/>
      <c r="Z863" s="33"/>
      <c r="AA863" s="33"/>
      <c r="AB863" s="33"/>
      <c r="AC863" s="244" t="str">
        <f t="shared" si="160"/>
        <v/>
      </c>
      <c r="AD863" s="244" t="str">
        <f t="shared" si="161"/>
        <v/>
      </c>
      <c r="AE863" s="138"/>
      <c r="AF863" s="33"/>
      <c r="AG863" s="33"/>
      <c r="AH863" s="33"/>
      <c r="AI863" s="140" t="str">
        <f t="shared" si="162"/>
        <v/>
      </c>
      <c r="AJ863" s="33"/>
      <c r="AK863" s="33"/>
      <c r="AL863" s="33"/>
      <c r="AM863" s="33"/>
      <c r="AN863" s="33"/>
      <c r="AO863" s="33"/>
      <c r="AP863" s="33"/>
    </row>
    <row r="864" spans="1:42" s="4" customFormat="1" ht="13.8" hidden="1">
      <c r="A864" s="5"/>
      <c r="B864" s="6"/>
      <c r="G864" s="33"/>
      <c r="H864" s="5"/>
      <c r="K864" s="239"/>
      <c r="L864" s="239"/>
      <c r="M864" s="239"/>
      <c r="N864" s="24"/>
      <c r="O864" s="24"/>
      <c r="P864" s="24"/>
      <c r="R864" s="243"/>
      <c r="S864" s="243"/>
      <c r="T864" s="239"/>
      <c r="U864" s="239"/>
      <c r="V864" s="33"/>
      <c r="W864" s="33"/>
      <c r="X864" s="33"/>
      <c r="Y864" s="33"/>
      <c r="Z864" s="33"/>
      <c r="AA864" s="33"/>
      <c r="AB864" s="33"/>
      <c r="AC864" s="244" t="str">
        <f t="shared" si="160"/>
        <v/>
      </c>
      <c r="AD864" s="244" t="str">
        <f t="shared" si="161"/>
        <v/>
      </c>
      <c r="AE864" s="138"/>
      <c r="AF864" s="33"/>
      <c r="AG864" s="33"/>
      <c r="AH864" s="33"/>
      <c r="AI864" s="140" t="str">
        <f t="shared" si="162"/>
        <v/>
      </c>
      <c r="AJ864" s="33"/>
      <c r="AK864" s="33"/>
      <c r="AL864" s="33"/>
      <c r="AM864" s="33"/>
      <c r="AN864" s="33"/>
      <c r="AO864" s="33"/>
      <c r="AP864" s="33"/>
    </row>
    <row r="865" spans="1:42" s="4" customFormat="1" ht="13.8" hidden="1">
      <c r="A865" s="5"/>
      <c r="B865" s="6"/>
      <c r="G865" s="33"/>
      <c r="H865" s="5"/>
      <c r="K865" s="239"/>
      <c r="L865" s="239"/>
      <c r="M865" s="239"/>
      <c r="N865" s="24"/>
      <c r="O865" s="24"/>
      <c r="P865" s="24"/>
      <c r="R865" s="243"/>
      <c r="S865" s="243"/>
      <c r="T865" s="239"/>
      <c r="U865" s="239"/>
      <c r="V865" s="33"/>
      <c r="W865" s="33"/>
      <c r="X865" s="33"/>
      <c r="Y865" s="33"/>
      <c r="Z865" s="33"/>
      <c r="AA865" s="33"/>
      <c r="AB865" s="33"/>
      <c r="AC865" s="244" t="str">
        <f t="shared" si="160"/>
        <v/>
      </c>
      <c r="AD865" s="244" t="str">
        <f t="shared" si="161"/>
        <v/>
      </c>
      <c r="AE865" s="138"/>
      <c r="AF865" s="33"/>
      <c r="AG865" s="33"/>
      <c r="AH865" s="33"/>
      <c r="AI865" s="140" t="str">
        <f t="shared" si="162"/>
        <v/>
      </c>
      <c r="AJ865" s="33"/>
      <c r="AK865" s="33"/>
      <c r="AL865" s="33"/>
      <c r="AM865" s="33"/>
      <c r="AN865" s="33"/>
      <c r="AO865" s="33"/>
      <c r="AP865" s="33"/>
    </row>
    <row r="866" spans="1:42" s="4" customFormat="1" ht="13.8" hidden="1">
      <c r="A866" s="5"/>
      <c r="B866" s="6"/>
      <c r="G866" s="33"/>
      <c r="H866" s="5"/>
      <c r="K866" s="239"/>
      <c r="L866" s="239"/>
      <c r="M866" s="239"/>
      <c r="N866" s="24"/>
      <c r="O866" s="24"/>
      <c r="P866" s="24"/>
      <c r="R866" s="243"/>
      <c r="S866" s="243"/>
      <c r="T866" s="239"/>
      <c r="U866" s="239"/>
      <c r="V866" s="33"/>
      <c r="W866" s="33"/>
      <c r="X866" s="33"/>
      <c r="Y866" s="33"/>
      <c r="Z866" s="33"/>
      <c r="AA866" s="33"/>
      <c r="AB866" s="33"/>
      <c r="AC866" s="244" t="str">
        <f t="shared" si="160"/>
        <v/>
      </c>
      <c r="AD866" s="244" t="str">
        <f t="shared" si="161"/>
        <v/>
      </c>
      <c r="AE866" s="138"/>
      <c r="AF866" s="33"/>
      <c r="AG866" s="33"/>
      <c r="AH866" s="33"/>
      <c r="AI866" s="140" t="str">
        <f t="shared" si="162"/>
        <v/>
      </c>
      <c r="AJ866" s="33"/>
      <c r="AK866" s="33"/>
      <c r="AL866" s="33"/>
      <c r="AM866" s="33"/>
      <c r="AN866" s="33"/>
      <c r="AO866" s="33"/>
      <c r="AP866" s="33"/>
    </row>
    <row r="867" spans="1:42" s="4" customFormat="1" ht="13.8" hidden="1">
      <c r="A867" s="5"/>
      <c r="B867" s="6"/>
      <c r="G867" s="33"/>
      <c r="H867" s="5"/>
      <c r="K867" s="239"/>
      <c r="L867" s="239"/>
      <c r="M867" s="239"/>
      <c r="N867" s="24"/>
      <c r="O867" s="24"/>
      <c r="P867" s="24"/>
      <c r="R867" s="243"/>
      <c r="S867" s="243"/>
      <c r="T867" s="239"/>
      <c r="U867" s="239"/>
      <c r="V867" s="33"/>
      <c r="W867" s="33"/>
      <c r="X867" s="33"/>
      <c r="Y867" s="33"/>
      <c r="Z867" s="33"/>
      <c r="AA867" s="33"/>
      <c r="AB867" s="33"/>
      <c r="AC867" s="244" t="str">
        <f t="shared" si="160"/>
        <v/>
      </c>
      <c r="AD867" s="244" t="str">
        <f t="shared" si="161"/>
        <v/>
      </c>
      <c r="AE867" s="138"/>
      <c r="AF867" s="33"/>
      <c r="AG867" s="33"/>
      <c r="AH867" s="33"/>
      <c r="AI867" s="140" t="str">
        <f t="shared" si="162"/>
        <v/>
      </c>
      <c r="AJ867" s="33"/>
      <c r="AK867" s="33"/>
      <c r="AL867" s="33"/>
      <c r="AM867" s="33"/>
      <c r="AN867" s="33"/>
      <c r="AO867" s="33"/>
      <c r="AP867" s="33"/>
    </row>
    <row r="868" spans="1:42" s="4" customFormat="1" ht="13.8" hidden="1">
      <c r="A868" s="5"/>
      <c r="B868" s="6"/>
      <c r="G868" s="33"/>
      <c r="H868" s="5"/>
      <c r="K868" s="239"/>
      <c r="L868" s="239"/>
      <c r="M868" s="239"/>
      <c r="N868" s="24"/>
      <c r="O868" s="24"/>
      <c r="P868" s="24"/>
      <c r="R868" s="243"/>
      <c r="S868" s="243"/>
      <c r="T868" s="239"/>
      <c r="U868" s="239"/>
      <c r="V868" s="33"/>
      <c r="W868" s="33"/>
      <c r="X868" s="33"/>
      <c r="Y868" s="33"/>
      <c r="Z868" s="33"/>
      <c r="AA868" s="33"/>
      <c r="AB868" s="33"/>
      <c r="AC868" s="244" t="str">
        <f t="shared" si="160"/>
        <v/>
      </c>
      <c r="AD868" s="244" t="str">
        <f t="shared" si="161"/>
        <v/>
      </c>
      <c r="AE868" s="138"/>
      <c r="AF868" s="33"/>
      <c r="AG868" s="33"/>
      <c r="AH868" s="33"/>
      <c r="AI868" s="140" t="str">
        <f t="shared" si="162"/>
        <v/>
      </c>
      <c r="AJ868" s="33"/>
      <c r="AK868" s="33"/>
      <c r="AL868" s="33"/>
      <c r="AM868" s="33"/>
      <c r="AN868" s="33"/>
      <c r="AO868" s="33"/>
      <c r="AP868" s="33"/>
    </row>
    <row r="869" spans="1:42" s="4" customFormat="1" ht="13.8" hidden="1">
      <c r="A869" s="5"/>
      <c r="B869" s="6"/>
      <c r="G869" s="33"/>
      <c r="H869" s="5"/>
      <c r="K869" s="239"/>
      <c r="L869" s="239"/>
      <c r="M869" s="239"/>
      <c r="N869" s="24"/>
      <c r="O869" s="24"/>
      <c r="P869" s="24"/>
      <c r="R869" s="243"/>
      <c r="S869" s="243"/>
      <c r="T869" s="239"/>
      <c r="U869" s="239"/>
      <c r="V869" s="33"/>
      <c r="W869" s="33"/>
      <c r="X869" s="33"/>
      <c r="Y869" s="33"/>
      <c r="Z869" s="33"/>
      <c r="AA869" s="33"/>
      <c r="AB869" s="33"/>
      <c r="AC869" s="244" t="str">
        <f t="shared" si="160"/>
        <v/>
      </c>
      <c r="AD869" s="244" t="str">
        <f t="shared" si="161"/>
        <v/>
      </c>
      <c r="AE869" s="138"/>
      <c r="AF869" s="33"/>
      <c r="AG869" s="33"/>
      <c r="AH869" s="33"/>
      <c r="AI869" s="140" t="str">
        <f t="shared" si="162"/>
        <v/>
      </c>
      <c r="AJ869" s="33"/>
      <c r="AK869" s="33"/>
      <c r="AL869" s="33"/>
      <c r="AM869" s="33"/>
      <c r="AN869" s="33"/>
      <c r="AO869" s="33"/>
      <c r="AP869" s="33"/>
    </row>
    <row r="870" spans="1:42" s="4" customFormat="1" ht="13.8" hidden="1">
      <c r="A870" s="5"/>
      <c r="B870" s="6"/>
      <c r="G870" s="33"/>
      <c r="H870" s="5"/>
      <c r="K870" s="239"/>
      <c r="L870" s="239"/>
      <c r="M870" s="239"/>
      <c r="N870" s="24"/>
      <c r="O870" s="24"/>
      <c r="P870" s="24"/>
      <c r="R870" s="243"/>
      <c r="S870" s="243"/>
      <c r="T870" s="239"/>
      <c r="U870" s="239"/>
      <c r="V870" s="33"/>
      <c r="W870" s="33"/>
      <c r="X870" s="33"/>
      <c r="Y870" s="33"/>
      <c r="Z870" s="33"/>
      <c r="AA870" s="33"/>
      <c r="AB870" s="33"/>
      <c r="AC870" s="244" t="str">
        <f t="shared" si="160"/>
        <v/>
      </c>
      <c r="AD870" s="244" t="str">
        <f t="shared" si="161"/>
        <v/>
      </c>
      <c r="AE870" s="138"/>
      <c r="AF870" s="33"/>
      <c r="AG870" s="33"/>
      <c r="AH870" s="33"/>
      <c r="AI870" s="140" t="str">
        <f t="shared" si="162"/>
        <v/>
      </c>
      <c r="AJ870" s="33"/>
      <c r="AK870" s="33"/>
      <c r="AL870" s="33"/>
      <c r="AM870" s="33"/>
      <c r="AN870" s="33"/>
      <c r="AO870" s="33"/>
      <c r="AP870" s="33"/>
    </row>
    <row r="871" spans="1:42" s="4" customFormat="1" ht="13.8" hidden="1">
      <c r="A871" s="5"/>
      <c r="B871" s="6"/>
      <c r="G871" s="33"/>
      <c r="H871" s="5"/>
      <c r="K871" s="239"/>
      <c r="L871" s="239"/>
      <c r="M871" s="239"/>
      <c r="N871" s="24"/>
      <c r="O871" s="24"/>
      <c r="P871" s="24"/>
      <c r="R871" s="243"/>
      <c r="S871" s="243"/>
      <c r="T871" s="239"/>
      <c r="U871" s="239"/>
      <c r="V871" s="33"/>
      <c r="W871" s="33"/>
      <c r="X871" s="33"/>
      <c r="Y871" s="33"/>
      <c r="Z871" s="33"/>
      <c r="AA871" s="33"/>
      <c r="AB871" s="33"/>
      <c r="AC871" s="244" t="str">
        <f t="shared" si="160"/>
        <v/>
      </c>
      <c r="AD871" s="244" t="str">
        <f t="shared" si="161"/>
        <v/>
      </c>
      <c r="AE871" s="138"/>
      <c r="AF871" s="33"/>
      <c r="AG871" s="33"/>
      <c r="AH871" s="33"/>
      <c r="AI871" s="140" t="str">
        <f t="shared" si="162"/>
        <v/>
      </c>
      <c r="AJ871" s="33"/>
      <c r="AK871" s="33"/>
      <c r="AL871" s="33"/>
      <c r="AM871" s="33"/>
      <c r="AN871" s="33"/>
      <c r="AO871" s="33"/>
      <c r="AP871" s="33"/>
    </row>
    <row r="872" spans="1:42" s="4" customFormat="1" ht="13.8" hidden="1">
      <c r="A872" s="5"/>
      <c r="B872" s="6"/>
      <c r="G872" s="33"/>
      <c r="H872" s="5"/>
      <c r="K872" s="239"/>
      <c r="L872" s="239"/>
      <c r="M872" s="239"/>
      <c r="N872" s="24"/>
      <c r="O872" s="24"/>
      <c r="P872" s="24"/>
      <c r="R872" s="243"/>
      <c r="S872" s="243"/>
      <c r="T872" s="239"/>
      <c r="U872" s="239"/>
      <c r="V872" s="33"/>
      <c r="W872" s="33"/>
      <c r="X872" s="33"/>
      <c r="Y872" s="33"/>
      <c r="Z872" s="33"/>
      <c r="AA872" s="33"/>
      <c r="AB872" s="33"/>
      <c r="AC872" s="244" t="str">
        <f t="shared" si="160"/>
        <v/>
      </c>
      <c r="AD872" s="244" t="str">
        <f t="shared" si="161"/>
        <v/>
      </c>
      <c r="AE872" s="138"/>
      <c r="AF872" s="33"/>
      <c r="AG872" s="33"/>
      <c r="AH872" s="33"/>
      <c r="AI872" s="140" t="str">
        <f t="shared" si="162"/>
        <v/>
      </c>
      <c r="AJ872" s="33"/>
      <c r="AK872" s="33"/>
      <c r="AL872" s="33"/>
      <c r="AM872" s="33"/>
      <c r="AN872" s="33"/>
      <c r="AO872" s="33"/>
      <c r="AP872" s="33"/>
    </row>
    <row r="873" spans="1:42" s="4" customFormat="1" ht="13.8" hidden="1">
      <c r="A873" s="5"/>
      <c r="B873" s="6"/>
      <c r="G873" s="33"/>
      <c r="H873" s="5"/>
      <c r="K873" s="239"/>
      <c r="L873" s="239"/>
      <c r="M873" s="239"/>
      <c r="N873" s="24"/>
      <c r="O873" s="24"/>
      <c r="P873" s="24"/>
      <c r="R873" s="243"/>
      <c r="S873" s="243"/>
      <c r="T873" s="239"/>
      <c r="U873" s="239"/>
      <c r="V873" s="33"/>
      <c r="W873" s="33"/>
      <c r="X873" s="33"/>
      <c r="Y873" s="33"/>
      <c r="Z873" s="33"/>
      <c r="AA873" s="33"/>
      <c r="AB873" s="33"/>
      <c r="AC873" s="244" t="str">
        <f t="shared" si="160"/>
        <v/>
      </c>
      <c r="AD873" s="244" t="str">
        <f t="shared" si="161"/>
        <v/>
      </c>
      <c r="AE873" s="138"/>
      <c r="AF873" s="33"/>
      <c r="AG873" s="33"/>
      <c r="AH873" s="33"/>
      <c r="AI873" s="140" t="str">
        <f t="shared" si="162"/>
        <v/>
      </c>
      <c r="AJ873" s="33"/>
      <c r="AK873" s="33"/>
      <c r="AL873" s="33"/>
      <c r="AM873" s="33"/>
      <c r="AN873" s="33"/>
      <c r="AO873" s="33"/>
      <c r="AP873" s="33"/>
    </row>
    <row r="874" spans="1:42" s="4" customFormat="1" ht="13.8" hidden="1">
      <c r="A874" s="5"/>
      <c r="B874" s="6"/>
      <c r="G874" s="33"/>
      <c r="H874" s="5"/>
      <c r="K874" s="239"/>
      <c r="L874" s="239"/>
      <c r="M874" s="239"/>
      <c r="N874" s="24"/>
      <c r="O874" s="24"/>
      <c r="P874" s="24"/>
      <c r="R874" s="243"/>
      <c r="S874" s="243"/>
      <c r="T874" s="239"/>
      <c r="U874" s="239"/>
      <c r="V874" s="33"/>
      <c r="W874" s="33"/>
      <c r="X874" s="33"/>
      <c r="Y874" s="33"/>
      <c r="Z874" s="33"/>
      <c r="AA874" s="33"/>
      <c r="AB874" s="33"/>
      <c r="AC874" s="244" t="str">
        <f t="shared" si="160"/>
        <v/>
      </c>
      <c r="AD874" s="244" t="str">
        <f t="shared" si="161"/>
        <v/>
      </c>
      <c r="AE874" s="138"/>
      <c r="AF874" s="33"/>
      <c r="AG874" s="33"/>
      <c r="AH874" s="33"/>
      <c r="AI874" s="140" t="str">
        <f t="shared" si="162"/>
        <v/>
      </c>
      <c r="AJ874" s="33"/>
      <c r="AK874" s="33"/>
      <c r="AL874" s="33"/>
      <c r="AM874" s="33"/>
      <c r="AN874" s="33"/>
      <c r="AO874" s="33"/>
      <c r="AP874" s="33"/>
    </row>
    <row r="875" spans="1:42" s="4" customFormat="1" ht="13.8" hidden="1">
      <c r="A875" s="5"/>
      <c r="B875" s="6"/>
      <c r="G875" s="33"/>
      <c r="H875" s="5"/>
      <c r="K875" s="239"/>
      <c r="L875" s="239"/>
      <c r="M875" s="239"/>
      <c r="N875" s="24"/>
      <c r="O875" s="24"/>
      <c r="P875" s="24"/>
      <c r="R875" s="243"/>
      <c r="S875" s="243"/>
      <c r="T875" s="239"/>
      <c r="U875" s="239"/>
      <c r="V875" s="33"/>
      <c r="W875" s="33"/>
      <c r="X875" s="33"/>
      <c r="Y875" s="33"/>
      <c r="Z875" s="33"/>
      <c r="AA875" s="33"/>
      <c r="AB875" s="33"/>
      <c r="AC875" s="244" t="str">
        <f t="shared" si="160"/>
        <v/>
      </c>
      <c r="AD875" s="244" t="str">
        <f t="shared" si="161"/>
        <v/>
      </c>
      <c r="AE875" s="138"/>
      <c r="AF875" s="33"/>
      <c r="AG875" s="33"/>
      <c r="AH875" s="33"/>
      <c r="AI875" s="140" t="str">
        <f t="shared" si="162"/>
        <v/>
      </c>
      <c r="AJ875" s="33"/>
      <c r="AK875" s="33"/>
      <c r="AL875" s="33"/>
      <c r="AM875" s="33"/>
      <c r="AN875" s="33"/>
      <c r="AO875" s="33"/>
      <c r="AP875" s="33"/>
    </row>
    <row r="876" spans="1:42" s="4" customFormat="1" ht="13.8" hidden="1">
      <c r="A876" s="5"/>
      <c r="B876" s="6"/>
      <c r="G876" s="33"/>
      <c r="H876" s="5"/>
      <c r="K876" s="239"/>
      <c r="L876" s="239"/>
      <c r="M876" s="239"/>
      <c r="N876" s="24"/>
      <c r="O876" s="24"/>
      <c r="P876" s="24"/>
      <c r="R876" s="243"/>
      <c r="S876" s="243"/>
      <c r="T876" s="239"/>
      <c r="U876" s="239"/>
      <c r="V876" s="33"/>
      <c r="W876" s="33"/>
      <c r="X876" s="33"/>
      <c r="Y876" s="33"/>
      <c r="Z876" s="33"/>
      <c r="AA876" s="33"/>
      <c r="AB876" s="33"/>
      <c r="AC876" s="244" t="str">
        <f t="shared" si="160"/>
        <v/>
      </c>
      <c r="AD876" s="244" t="str">
        <f t="shared" si="161"/>
        <v/>
      </c>
      <c r="AE876" s="138"/>
      <c r="AF876" s="33"/>
      <c r="AG876" s="33"/>
      <c r="AH876" s="33"/>
      <c r="AI876" s="140" t="str">
        <f t="shared" si="162"/>
        <v/>
      </c>
      <c r="AJ876" s="33"/>
      <c r="AK876" s="33"/>
      <c r="AL876" s="33"/>
      <c r="AM876" s="33"/>
      <c r="AN876" s="33"/>
      <c r="AO876" s="33"/>
      <c r="AP876" s="33"/>
    </row>
    <row r="877" spans="1:42" s="4" customFormat="1" ht="13.8" hidden="1">
      <c r="A877" s="5"/>
      <c r="B877" s="6"/>
      <c r="G877" s="33"/>
      <c r="H877" s="5"/>
      <c r="K877" s="239"/>
      <c r="L877" s="239"/>
      <c r="M877" s="239"/>
      <c r="N877" s="24"/>
      <c r="O877" s="24"/>
      <c r="P877" s="24"/>
      <c r="R877" s="243"/>
      <c r="S877" s="243"/>
      <c r="T877" s="239"/>
      <c r="U877" s="239"/>
      <c r="V877" s="33"/>
      <c r="W877" s="33"/>
      <c r="X877" s="33"/>
      <c r="Y877" s="33"/>
      <c r="Z877" s="33"/>
      <c r="AA877" s="33"/>
      <c r="AB877" s="33"/>
      <c r="AC877" s="244" t="str">
        <f t="shared" si="160"/>
        <v/>
      </c>
      <c r="AD877" s="244" t="str">
        <f t="shared" si="161"/>
        <v/>
      </c>
      <c r="AE877" s="138"/>
      <c r="AF877" s="33"/>
      <c r="AG877" s="33"/>
      <c r="AH877" s="33"/>
      <c r="AI877" s="140" t="str">
        <f t="shared" si="162"/>
        <v/>
      </c>
      <c r="AJ877" s="33"/>
      <c r="AK877" s="33"/>
      <c r="AL877" s="33"/>
      <c r="AM877" s="33"/>
      <c r="AN877" s="33"/>
      <c r="AO877" s="33"/>
      <c r="AP877" s="33"/>
    </row>
    <row r="878" spans="1:42" s="4" customFormat="1" ht="13.8" hidden="1">
      <c r="A878" s="5"/>
      <c r="B878" s="6"/>
      <c r="G878" s="33"/>
      <c r="H878" s="5"/>
      <c r="K878" s="239"/>
      <c r="L878" s="239"/>
      <c r="M878" s="239"/>
      <c r="N878" s="24"/>
      <c r="O878" s="24"/>
      <c r="P878" s="24"/>
      <c r="R878" s="243"/>
      <c r="S878" s="243"/>
      <c r="T878" s="239"/>
      <c r="U878" s="239"/>
      <c r="V878" s="33"/>
      <c r="W878" s="33"/>
      <c r="X878" s="33"/>
      <c r="Y878" s="33"/>
      <c r="Z878" s="33"/>
      <c r="AA878" s="33"/>
      <c r="AB878" s="33"/>
      <c r="AC878" s="244" t="str">
        <f t="shared" si="160"/>
        <v/>
      </c>
      <c r="AD878" s="244" t="str">
        <f t="shared" si="161"/>
        <v/>
      </c>
      <c r="AE878" s="138"/>
      <c r="AF878" s="33"/>
      <c r="AG878" s="33"/>
      <c r="AH878" s="33"/>
      <c r="AI878" s="140" t="str">
        <f t="shared" si="162"/>
        <v/>
      </c>
      <c r="AJ878" s="33"/>
      <c r="AK878" s="33"/>
      <c r="AL878" s="33"/>
      <c r="AM878" s="33"/>
      <c r="AN878" s="33"/>
      <c r="AO878" s="33"/>
      <c r="AP878" s="33"/>
    </row>
    <row r="879" spans="1:42" s="4" customFormat="1" ht="13.8" hidden="1">
      <c r="A879" s="5"/>
      <c r="B879" s="6"/>
      <c r="G879" s="33"/>
      <c r="H879" s="5"/>
      <c r="K879" s="239"/>
      <c r="L879" s="239"/>
      <c r="M879" s="239"/>
      <c r="N879" s="24"/>
      <c r="O879" s="24"/>
      <c r="P879" s="24"/>
      <c r="R879" s="243"/>
      <c r="S879" s="243"/>
      <c r="T879" s="239"/>
      <c r="U879" s="239"/>
      <c r="V879" s="33"/>
      <c r="W879" s="33"/>
      <c r="X879" s="33"/>
      <c r="Y879" s="33"/>
      <c r="Z879" s="33"/>
      <c r="AA879" s="33"/>
      <c r="AB879" s="33"/>
      <c r="AC879" s="244" t="str">
        <f t="shared" si="160"/>
        <v/>
      </c>
      <c r="AD879" s="244" t="str">
        <f t="shared" si="161"/>
        <v/>
      </c>
      <c r="AE879" s="138"/>
      <c r="AF879" s="33"/>
      <c r="AG879" s="33"/>
      <c r="AH879" s="33"/>
      <c r="AI879" s="140" t="str">
        <f t="shared" si="162"/>
        <v/>
      </c>
      <c r="AJ879" s="33"/>
      <c r="AK879" s="33"/>
      <c r="AL879" s="33"/>
      <c r="AM879" s="33"/>
      <c r="AN879" s="33"/>
      <c r="AO879" s="33"/>
      <c r="AP879" s="33"/>
    </row>
    <row r="880" spans="1:42" s="4" customFormat="1" ht="13.8" hidden="1">
      <c r="A880" s="5"/>
      <c r="B880" s="6"/>
      <c r="G880" s="33"/>
      <c r="H880" s="5"/>
      <c r="K880" s="239"/>
      <c r="L880" s="239"/>
      <c r="M880" s="239"/>
      <c r="N880" s="24"/>
      <c r="O880" s="24"/>
      <c r="P880" s="24"/>
      <c r="R880" s="243"/>
      <c r="S880" s="243"/>
      <c r="T880" s="239"/>
      <c r="U880" s="239"/>
      <c r="V880" s="33"/>
      <c r="W880" s="33"/>
      <c r="X880" s="33"/>
      <c r="Y880" s="33"/>
      <c r="Z880" s="33"/>
      <c r="AA880" s="33"/>
      <c r="AB880" s="33"/>
      <c r="AC880" s="244" t="str">
        <f t="shared" si="160"/>
        <v/>
      </c>
      <c r="AD880" s="244" t="str">
        <f t="shared" si="161"/>
        <v/>
      </c>
      <c r="AE880" s="138"/>
      <c r="AF880" s="33"/>
      <c r="AG880" s="33"/>
      <c r="AH880" s="33"/>
      <c r="AI880" s="140" t="str">
        <f t="shared" si="162"/>
        <v/>
      </c>
      <c r="AJ880" s="33"/>
      <c r="AK880" s="33"/>
      <c r="AL880" s="33"/>
      <c r="AM880" s="33"/>
      <c r="AN880" s="33"/>
      <c r="AO880" s="33"/>
      <c r="AP880" s="33"/>
    </row>
    <row r="881" spans="1:42" s="4" customFormat="1" ht="13.8" hidden="1">
      <c r="A881" s="5"/>
      <c r="B881" s="6"/>
      <c r="G881" s="33"/>
      <c r="H881" s="5"/>
      <c r="K881" s="239"/>
      <c r="L881" s="239"/>
      <c r="M881" s="239"/>
      <c r="N881" s="24"/>
      <c r="O881" s="24"/>
      <c r="P881" s="24"/>
      <c r="R881" s="243"/>
      <c r="S881" s="243"/>
      <c r="T881" s="239"/>
      <c r="U881" s="239"/>
      <c r="V881" s="33"/>
      <c r="W881" s="33"/>
      <c r="X881" s="33"/>
      <c r="Y881" s="33"/>
      <c r="Z881" s="33"/>
      <c r="AA881" s="33"/>
      <c r="AB881" s="33"/>
      <c r="AC881" s="244" t="str">
        <f t="shared" si="160"/>
        <v/>
      </c>
      <c r="AD881" s="244" t="str">
        <f t="shared" si="161"/>
        <v/>
      </c>
      <c r="AE881" s="138"/>
      <c r="AF881" s="33"/>
      <c r="AG881" s="33"/>
      <c r="AH881" s="33"/>
      <c r="AI881" s="140" t="str">
        <f t="shared" si="162"/>
        <v/>
      </c>
      <c r="AJ881" s="33"/>
      <c r="AK881" s="33"/>
      <c r="AL881" s="33"/>
      <c r="AM881" s="33"/>
      <c r="AN881" s="33"/>
      <c r="AO881" s="33"/>
      <c r="AP881" s="33"/>
    </row>
    <row r="882" spans="1:42" s="4" customFormat="1" ht="13.8" hidden="1">
      <c r="A882" s="5"/>
      <c r="B882" s="6"/>
      <c r="G882" s="33"/>
      <c r="H882" s="5"/>
      <c r="K882" s="239"/>
      <c r="L882" s="239"/>
      <c r="M882" s="239"/>
      <c r="N882" s="24"/>
      <c r="O882" s="24"/>
      <c r="P882" s="24"/>
      <c r="R882" s="243"/>
      <c r="S882" s="243"/>
      <c r="T882" s="239"/>
      <c r="U882" s="239"/>
      <c r="V882" s="33"/>
      <c r="W882" s="33"/>
      <c r="X882" s="33"/>
      <c r="Y882" s="33"/>
      <c r="Z882" s="33"/>
      <c r="AA882" s="33"/>
      <c r="AB882" s="33"/>
      <c r="AC882" s="244" t="str">
        <f t="shared" si="160"/>
        <v/>
      </c>
      <c r="AD882" s="244" t="str">
        <f t="shared" si="161"/>
        <v/>
      </c>
      <c r="AE882" s="138"/>
      <c r="AF882" s="33"/>
      <c r="AG882" s="33"/>
      <c r="AH882" s="33"/>
      <c r="AI882" s="140" t="str">
        <f t="shared" si="162"/>
        <v/>
      </c>
      <c r="AJ882" s="33"/>
      <c r="AK882" s="33"/>
      <c r="AL882" s="33"/>
      <c r="AM882" s="33"/>
      <c r="AN882" s="33"/>
      <c r="AO882" s="33"/>
      <c r="AP882" s="33"/>
    </row>
    <row r="883" spans="1:42" s="4" customFormat="1" ht="13.8" hidden="1">
      <c r="A883" s="5"/>
      <c r="B883" s="6"/>
      <c r="G883" s="33"/>
      <c r="H883" s="5"/>
      <c r="K883" s="239"/>
      <c r="L883" s="239"/>
      <c r="M883" s="239"/>
      <c r="N883" s="24"/>
      <c r="O883" s="24"/>
      <c r="P883" s="24"/>
      <c r="R883" s="243"/>
      <c r="S883" s="243"/>
      <c r="T883" s="239"/>
      <c r="U883" s="239"/>
      <c r="V883" s="33"/>
      <c r="W883" s="33"/>
      <c r="X883" s="33"/>
      <c r="Y883" s="33"/>
      <c r="Z883" s="33"/>
      <c r="AA883" s="33"/>
      <c r="AB883" s="33"/>
      <c r="AC883" s="244" t="str">
        <f t="shared" si="160"/>
        <v/>
      </c>
      <c r="AD883" s="244" t="str">
        <f t="shared" si="161"/>
        <v/>
      </c>
      <c r="AE883" s="138"/>
      <c r="AF883" s="33"/>
      <c r="AG883" s="33"/>
      <c r="AH883" s="33"/>
      <c r="AI883" s="140" t="str">
        <f t="shared" si="162"/>
        <v/>
      </c>
      <c r="AJ883" s="33"/>
      <c r="AK883" s="33"/>
      <c r="AL883" s="33"/>
      <c r="AM883" s="33"/>
      <c r="AN883" s="33"/>
      <c r="AO883" s="33"/>
      <c r="AP883" s="33"/>
    </row>
    <row r="884" spans="1:42" s="4" customFormat="1" ht="13.8" hidden="1">
      <c r="A884" s="5"/>
      <c r="B884" s="6"/>
      <c r="G884" s="33"/>
      <c r="H884" s="5"/>
      <c r="K884" s="239"/>
      <c r="L884" s="239"/>
      <c r="M884" s="239"/>
      <c r="N884" s="24"/>
      <c r="O884" s="24"/>
      <c r="P884" s="24"/>
      <c r="R884" s="243"/>
      <c r="S884" s="243"/>
      <c r="T884" s="239"/>
      <c r="U884" s="239"/>
      <c r="V884" s="33"/>
      <c r="W884" s="33"/>
      <c r="X884" s="33"/>
      <c r="Y884" s="33"/>
      <c r="Z884" s="33"/>
      <c r="AA884" s="33"/>
      <c r="AB884" s="33"/>
      <c r="AC884" s="244" t="str">
        <f t="shared" si="160"/>
        <v/>
      </c>
      <c r="AD884" s="244" t="str">
        <f t="shared" si="161"/>
        <v/>
      </c>
      <c r="AE884" s="138"/>
      <c r="AF884" s="33"/>
      <c r="AG884" s="33"/>
      <c r="AH884" s="33"/>
      <c r="AI884" s="140" t="str">
        <f t="shared" si="162"/>
        <v/>
      </c>
      <c r="AJ884" s="33"/>
      <c r="AK884" s="33"/>
      <c r="AL884" s="33"/>
      <c r="AM884" s="33"/>
      <c r="AN884" s="33"/>
      <c r="AO884" s="33"/>
      <c r="AP884" s="33"/>
    </row>
    <row r="885" spans="1:42" s="4" customFormat="1" ht="13.8" hidden="1">
      <c r="A885" s="5"/>
      <c r="B885" s="6"/>
      <c r="G885" s="33"/>
      <c r="H885" s="5"/>
      <c r="K885" s="239"/>
      <c r="L885" s="239"/>
      <c r="M885" s="239"/>
      <c r="N885" s="24"/>
      <c r="O885" s="24"/>
      <c r="P885" s="24"/>
      <c r="R885" s="243"/>
      <c r="S885" s="243"/>
      <c r="T885" s="239"/>
      <c r="U885" s="239"/>
      <c r="V885" s="33"/>
      <c r="W885" s="33"/>
      <c r="X885" s="33"/>
      <c r="Y885" s="33"/>
      <c r="Z885" s="33"/>
      <c r="AA885" s="33"/>
      <c r="AB885" s="33"/>
      <c r="AC885" s="244" t="str">
        <f t="shared" si="160"/>
        <v/>
      </c>
      <c r="AD885" s="244" t="str">
        <f t="shared" si="161"/>
        <v/>
      </c>
      <c r="AE885" s="138"/>
      <c r="AF885" s="33"/>
      <c r="AG885" s="33"/>
      <c r="AH885" s="33"/>
      <c r="AI885" s="140" t="str">
        <f t="shared" si="162"/>
        <v/>
      </c>
      <c r="AJ885" s="33"/>
      <c r="AK885" s="33"/>
      <c r="AL885" s="33"/>
      <c r="AM885" s="33"/>
      <c r="AN885" s="33"/>
      <c r="AO885" s="33"/>
      <c r="AP885" s="33"/>
    </row>
    <row r="886" spans="1:42" s="4" customFormat="1" ht="13.8" hidden="1">
      <c r="A886" s="5"/>
      <c r="B886" s="6"/>
      <c r="G886" s="33"/>
      <c r="H886" s="5"/>
      <c r="K886" s="239"/>
      <c r="L886" s="239"/>
      <c r="M886" s="239"/>
      <c r="N886" s="24"/>
      <c r="O886" s="24"/>
      <c r="P886" s="24"/>
      <c r="R886" s="243"/>
      <c r="S886" s="243"/>
      <c r="T886" s="239"/>
      <c r="U886" s="239"/>
      <c r="V886" s="33"/>
      <c r="W886" s="33"/>
      <c r="X886" s="33"/>
      <c r="Y886" s="33"/>
      <c r="Z886" s="33"/>
      <c r="AA886" s="33"/>
      <c r="AB886" s="33"/>
      <c r="AC886" s="244" t="str">
        <f t="shared" si="160"/>
        <v/>
      </c>
      <c r="AD886" s="244" t="str">
        <f t="shared" si="161"/>
        <v/>
      </c>
      <c r="AE886" s="138"/>
      <c r="AF886" s="33"/>
      <c r="AG886" s="33"/>
      <c r="AH886" s="33"/>
      <c r="AI886" s="140" t="str">
        <f t="shared" si="162"/>
        <v/>
      </c>
      <c r="AJ886" s="33"/>
      <c r="AK886" s="33"/>
      <c r="AL886" s="33"/>
      <c r="AM886" s="33"/>
      <c r="AN886" s="33"/>
      <c r="AO886" s="33"/>
      <c r="AP886" s="33"/>
    </row>
    <row r="887" spans="1:42" s="4" customFormat="1" ht="13.8" hidden="1">
      <c r="A887" s="5"/>
      <c r="B887" s="6"/>
      <c r="G887" s="33"/>
      <c r="H887" s="5"/>
      <c r="K887" s="239"/>
      <c r="L887" s="239"/>
      <c r="M887" s="239"/>
      <c r="N887" s="24"/>
      <c r="O887" s="24"/>
      <c r="P887" s="24"/>
      <c r="R887" s="243"/>
      <c r="S887" s="243"/>
      <c r="T887" s="239"/>
      <c r="U887" s="239"/>
      <c r="V887" s="33"/>
      <c r="W887" s="33"/>
      <c r="X887" s="33"/>
      <c r="Y887" s="33"/>
      <c r="Z887" s="33"/>
      <c r="AA887" s="33"/>
      <c r="AB887" s="33"/>
      <c r="AC887" s="244" t="str">
        <f t="shared" si="160"/>
        <v/>
      </c>
      <c r="AD887" s="244" t="str">
        <f t="shared" si="161"/>
        <v/>
      </c>
      <c r="AE887" s="138"/>
      <c r="AF887" s="33"/>
      <c r="AG887" s="33"/>
      <c r="AH887" s="33"/>
      <c r="AI887" s="140" t="str">
        <f t="shared" si="162"/>
        <v/>
      </c>
      <c r="AJ887" s="33"/>
      <c r="AK887" s="33"/>
      <c r="AL887" s="33"/>
      <c r="AM887" s="33"/>
      <c r="AN887" s="33"/>
      <c r="AO887" s="33"/>
      <c r="AP887" s="33"/>
    </row>
    <row r="888" spans="1:42" s="4" customFormat="1" ht="13.8" hidden="1">
      <c r="A888" s="5"/>
      <c r="B888" s="6"/>
      <c r="G888" s="33"/>
      <c r="H888" s="5"/>
      <c r="K888" s="239"/>
      <c r="L888" s="239"/>
      <c r="M888" s="239"/>
      <c r="N888" s="24"/>
      <c r="O888" s="24"/>
      <c r="P888" s="24"/>
      <c r="R888" s="243"/>
      <c r="S888" s="243"/>
      <c r="T888" s="239"/>
      <c r="U888" s="239"/>
      <c r="V888" s="33"/>
      <c r="W888" s="33"/>
      <c r="X888" s="33"/>
      <c r="Y888" s="33"/>
      <c r="Z888" s="33"/>
      <c r="AA888" s="33"/>
      <c r="AB888" s="33"/>
      <c r="AC888" s="244" t="str">
        <f t="shared" si="160"/>
        <v/>
      </c>
      <c r="AD888" s="244" t="str">
        <f t="shared" si="161"/>
        <v/>
      </c>
      <c r="AE888" s="138"/>
      <c r="AF888" s="33"/>
      <c r="AG888" s="33"/>
      <c r="AH888" s="33"/>
      <c r="AI888" s="140" t="str">
        <f t="shared" si="162"/>
        <v/>
      </c>
      <c r="AJ888" s="33"/>
      <c r="AK888" s="33"/>
      <c r="AL888" s="33"/>
      <c r="AM888" s="33"/>
      <c r="AN888" s="33"/>
      <c r="AO888" s="33"/>
      <c r="AP888" s="33"/>
    </row>
    <row r="889" spans="1:42" s="4" customFormat="1" ht="13.8" hidden="1">
      <c r="A889" s="5"/>
      <c r="B889" s="6"/>
      <c r="G889" s="33"/>
      <c r="H889" s="5"/>
      <c r="K889" s="239"/>
      <c r="L889" s="239"/>
      <c r="M889" s="239"/>
      <c r="N889" s="24"/>
      <c r="O889" s="24"/>
      <c r="P889" s="24"/>
      <c r="R889" s="243"/>
      <c r="S889" s="243"/>
      <c r="T889" s="239"/>
      <c r="U889" s="239"/>
      <c r="V889" s="33"/>
      <c r="W889" s="33"/>
      <c r="X889" s="33"/>
      <c r="Y889" s="33"/>
      <c r="Z889" s="33"/>
      <c r="AA889" s="33"/>
      <c r="AB889" s="33"/>
      <c r="AC889" s="244" t="str">
        <f t="shared" si="160"/>
        <v/>
      </c>
      <c r="AD889" s="244" t="str">
        <f t="shared" si="161"/>
        <v/>
      </c>
      <c r="AE889" s="138"/>
      <c r="AF889" s="33"/>
      <c r="AG889" s="33"/>
      <c r="AH889" s="33"/>
      <c r="AI889" s="140" t="str">
        <f t="shared" si="162"/>
        <v/>
      </c>
      <c r="AJ889" s="33"/>
      <c r="AK889" s="33"/>
      <c r="AL889" s="33"/>
      <c r="AM889" s="33"/>
      <c r="AN889" s="33"/>
      <c r="AO889" s="33"/>
      <c r="AP889" s="33"/>
    </row>
    <row r="890" spans="1:42" s="4" customFormat="1" ht="13.8" hidden="1">
      <c r="A890" s="5"/>
      <c r="B890" s="6"/>
      <c r="G890" s="33"/>
      <c r="H890" s="5"/>
      <c r="K890" s="239"/>
      <c r="L890" s="239"/>
      <c r="M890" s="239"/>
      <c r="N890" s="24"/>
      <c r="O890" s="24"/>
      <c r="P890" s="24"/>
      <c r="R890" s="243"/>
      <c r="S890" s="243"/>
      <c r="T890" s="239"/>
      <c r="U890" s="239"/>
      <c r="V890" s="33"/>
      <c r="W890" s="33"/>
      <c r="X890" s="33"/>
      <c r="Y890" s="33"/>
      <c r="Z890" s="33"/>
      <c r="AA890" s="33"/>
      <c r="AB890" s="33"/>
      <c r="AC890" s="244" t="str">
        <f t="shared" si="160"/>
        <v/>
      </c>
      <c r="AD890" s="244" t="str">
        <f t="shared" si="161"/>
        <v/>
      </c>
      <c r="AE890" s="138"/>
      <c r="AF890" s="33"/>
      <c r="AG890" s="33"/>
      <c r="AH890" s="33"/>
      <c r="AI890" s="140" t="str">
        <f t="shared" si="162"/>
        <v/>
      </c>
      <c r="AJ890" s="33"/>
      <c r="AK890" s="33"/>
      <c r="AL890" s="33"/>
      <c r="AM890" s="33"/>
      <c r="AN890" s="33"/>
      <c r="AO890" s="33"/>
      <c r="AP890" s="33"/>
    </row>
    <row r="891" spans="1:42" s="4" customFormat="1" ht="13.8" hidden="1">
      <c r="A891" s="5"/>
      <c r="B891" s="6"/>
      <c r="G891" s="33"/>
      <c r="H891" s="5"/>
      <c r="K891" s="239"/>
      <c r="L891" s="239"/>
      <c r="M891" s="239"/>
      <c r="N891" s="24"/>
      <c r="O891" s="24"/>
      <c r="P891" s="24"/>
      <c r="R891" s="243"/>
      <c r="S891" s="243"/>
      <c r="T891" s="239"/>
      <c r="U891" s="239"/>
      <c r="V891" s="33"/>
      <c r="W891" s="33"/>
      <c r="X891" s="33"/>
      <c r="Y891" s="33"/>
      <c r="Z891" s="33"/>
      <c r="AA891" s="33"/>
      <c r="AB891" s="33"/>
      <c r="AC891" s="244" t="str">
        <f t="shared" si="160"/>
        <v/>
      </c>
      <c r="AD891" s="244" t="str">
        <f t="shared" si="161"/>
        <v/>
      </c>
      <c r="AE891" s="138"/>
      <c r="AF891" s="33"/>
      <c r="AG891" s="33"/>
      <c r="AH891" s="33"/>
      <c r="AI891" s="140" t="str">
        <f t="shared" si="162"/>
        <v/>
      </c>
      <c r="AJ891" s="33"/>
      <c r="AK891" s="33"/>
      <c r="AL891" s="33"/>
      <c r="AM891" s="33"/>
      <c r="AN891" s="33"/>
      <c r="AO891" s="33"/>
      <c r="AP891" s="33"/>
    </row>
    <row r="892" spans="1:42" s="4" customFormat="1" ht="13.8" hidden="1">
      <c r="A892" s="5"/>
      <c r="B892" s="6"/>
      <c r="G892" s="33"/>
      <c r="H892" s="5"/>
      <c r="K892" s="239"/>
      <c r="L892" s="239"/>
      <c r="M892" s="239"/>
      <c r="N892" s="24"/>
      <c r="O892" s="24"/>
      <c r="P892" s="24"/>
      <c r="R892" s="243"/>
      <c r="S892" s="243"/>
      <c r="T892" s="239"/>
      <c r="U892" s="239"/>
      <c r="V892" s="33"/>
      <c r="W892" s="33"/>
      <c r="X892" s="33"/>
      <c r="Y892" s="33"/>
      <c r="Z892" s="33"/>
      <c r="AA892" s="33"/>
      <c r="AB892" s="33"/>
      <c r="AC892" s="244" t="str">
        <f t="shared" si="160"/>
        <v/>
      </c>
      <c r="AD892" s="244" t="str">
        <f t="shared" si="161"/>
        <v/>
      </c>
      <c r="AE892" s="138"/>
      <c r="AF892" s="33"/>
      <c r="AG892" s="33"/>
      <c r="AH892" s="33"/>
      <c r="AI892" s="140" t="str">
        <f t="shared" si="162"/>
        <v/>
      </c>
      <c r="AJ892" s="33"/>
      <c r="AK892" s="33"/>
      <c r="AL892" s="33"/>
      <c r="AM892" s="33"/>
      <c r="AN892" s="33"/>
      <c r="AO892" s="33"/>
      <c r="AP892" s="33"/>
    </row>
    <row r="893" spans="1:42" s="4" customFormat="1" ht="13.8" hidden="1">
      <c r="A893" s="5"/>
      <c r="B893" s="6"/>
      <c r="G893" s="33"/>
      <c r="H893" s="5"/>
      <c r="K893" s="239"/>
      <c r="L893" s="239"/>
      <c r="M893" s="239"/>
      <c r="N893" s="24"/>
      <c r="O893" s="24"/>
      <c r="P893" s="24"/>
      <c r="R893" s="243"/>
      <c r="S893" s="243"/>
      <c r="T893" s="239"/>
      <c r="U893" s="239"/>
      <c r="V893" s="33"/>
      <c r="W893" s="33"/>
      <c r="X893" s="33"/>
      <c r="Y893" s="33"/>
      <c r="Z893" s="33"/>
      <c r="AA893" s="33"/>
      <c r="AB893" s="33"/>
      <c r="AC893" s="244" t="str">
        <f t="shared" si="160"/>
        <v/>
      </c>
      <c r="AD893" s="244" t="str">
        <f t="shared" si="161"/>
        <v/>
      </c>
      <c r="AE893" s="138"/>
      <c r="AF893" s="33"/>
      <c r="AG893" s="33"/>
      <c r="AH893" s="33"/>
      <c r="AI893" s="140" t="str">
        <f t="shared" si="162"/>
        <v/>
      </c>
      <c r="AJ893" s="33"/>
      <c r="AK893" s="33"/>
      <c r="AL893" s="33"/>
      <c r="AM893" s="33"/>
      <c r="AN893" s="33"/>
      <c r="AO893" s="33"/>
      <c r="AP893" s="33"/>
    </row>
    <row r="894" spans="1:42" s="4" customFormat="1" ht="13.8" hidden="1">
      <c r="A894" s="5"/>
      <c r="B894" s="6"/>
      <c r="G894" s="33"/>
      <c r="H894" s="5"/>
      <c r="K894" s="239"/>
      <c r="L894" s="239"/>
      <c r="M894" s="239"/>
      <c r="N894" s="24"/>
      <c r="O894" s="24"/>
      <c r="P894" s="24"/>
      <c r="R894" s="243"/>
      <c r="S894" s="243"/>
      <c r="T894" s="239"/>
      <c r="U894" s="239"/>
      <c r="V894" s="33"/>
      <c r="W894" s="33"/>
      <c r="X894" s="33"/>
      <c r="Y894" s="33"/>
      <c r="Z894" s="33"/>
      <c r="AA894" s="33"/>
      <c r="AB894" s="33"/>
      <c r="AC894" s="244" t="str">
        <f t="shared" si="160"/>
        <v/>
      </c>
      <c r="AD894" s="244" t="str">
        <f t="shared" si="161"/>
        <v/>
      </c>
      <c r="AE894" s="138"/>
      <c r="AF894" s="33"/>
      <c r="AG894" s="33"/>
      <c r="AH894" s="33"/>
      <c r="AI894" s="140" t="str">
        <f t="shared" si="162"/>
        <v/>
      </c>
      <c r="AJ894" s="33"/>
      <c r="AK894" s="33"/>
      <c r="AL894" s="33"/>
      <c r="AM894" s="33"/>
      <c r="AN894" s="33"/>
      <c r="AO894" s="33"/>
      <c r="AP894" s="33"/>
    </row>
    <row r="895" spans="1:42" s="4" customFormat="1" ht="13.8" hidden="1">
      <c r="A895" s="5"/>
      <c r="B895" s="6"/>
      <c r="G895" s="33"/>
      <c r="H895" s="5"/>
      <c r="K895" s="239"/>
      <c r="L895" s="239"/>
      <c r="M895" s="239"/>
      <c r="N895" s="24"/>
      <c r="O895" s="24"/>
      <c r="P895" s="24"/>
      <c r="R895" s="243"/>
      <c r="S895" s="243"/>
      <c r="T895" s="239"/>
      <c r="U895" s="239"/>
      <c r="V895" s="33"/>
      <c r="W895" s="33"/>
      <c r="X895" s="33"/>
      <c r="Y895" s="33"/>
      <c r="Z895" s="33"/>
      <c r="AA895" s="33"/>
      <c r="AB895" s="33"/>
      <c r="AC895" s="244" t="str">
        <f t="shared" si="160"/>
        <v/>
      </c>
      <c r="AD895" s="244" t="str">
        <f t="shared" si="161"/>
        <v/>
      </c>
      <c r="AE895" s="138"/>
      <c r="AF895" s="33"/>
      <c r="AG895" s="33"/>
      <c r="AH895" s="33"/>
      <c r="AI895" s="140" t="str">
        <f t="shared" si="162"/>
        <v/>
      </c>
      <c r="AJ895" s="33"/>
      <c r="AK895" s="33"/>
      <c r="AL895" s="33"/>
      <c r="AM895" s="33"/>
      <c r="AN895" s="33"/>
      <c r="AO895" s="33"/>
      <c r="AP895" s="33"/>
    </row>
    <row r="896" spans="1:42" s="4" customFormat="1" ht="13.8" hidden="1">
      <c r="A896" s="5"/>
      <c r="B896" s="6"/>
      <c r="G896" s="33"/>
      <c r="H896" s="5"/>
      <c r="K896" s="239"/>
      <c r="L896" s="239"/>
      <c r="M896" s="239"/>
      <c r="N896" s="24"/>
      <c r="O896" s="24"/>
      <c r="P896" s="24"/>
      <c r="R896" s="243"/>
      <c r="S896" s="243"/>
      <c r="T896" s="239"/>
      <c r="U896" s="239"/>
      <c r="V896" s="33"/>
      <c r="W896" s="33"/>
      <c r="X896" s="33"/>
      <c r="Y896" s="33"/>
      <c r="Z896" s="33"/>
      <c r="AA896" s="33"/>
      <c r="AB896" s="33"/>
      <c r="AC896" s="244" t="str">
        <f t="shared" si="160"/>
        <v/>
      </c>
      <c r="AD896" s="244" t="str">
        <f t="shared" si="161"/>
        <v/>
      </c>
      <c r="AE896" s="138"/>
      <c r="AF896" s="33"/>
      <c r="AG896" s="33"/>
      <c r="AH896" s="33"/>
      <c r="AI896" s="140" t="str">
        <f t="shared" si="162"/>
        <v/>
      </c>
      <c r="AJ896" s="33"/>
      <c r="AK896" s="33"/>
      <c r="AL896" s="33"/>
      <c r="AM896" s="33"/>
      <c r="AN896" s="33"/>
      <c r="AO896" s="33"/>
      <c r="AP896" s="33"/>
    </row>
    <row r="897" spans="1:42" s="4" customFormat="1" ht="13.8" hidden="1">
      <c r="A897" s="5"/>
      <c r="B897" s="6"/>
      <c r="G897" s="33"/>
      <c r="H897" s="5"/>
      <c r="K897" s="239"/>
      <c r="L897" s="239"/>
      <c r="M897" s="239"/>
      <c r="N897" s="24"/>
      <c r="O897" s="24"/>
      <c r="P897" s="24"/>
      <c r="R897" s="243"/>
      <c r="S897" s="243"/>
      <c r="T897" s="239"/>
      <c r="U897" s="239"/>
      <c r="V897" s="33"/>
      <c r="W897" s="33"/>
      <c r="X897" s="33"/>
      <c r="Y897" s="33"/>
      <c r="Z897" s="33"/>
      <c r="AA897" s="33"/>
      <c r="AB897" s="33"/>
      <c r="AC897" s="244" t="str">
        <f t="shared" si="160"/>
        <v/>
      </c>
      <c r="AD897" s="244" t="str">
        <f t="shared" si="161"/>
        <v/>
      </c>
      <c r="AE897" s="138"/>
      <c r="AF897" s="33"/>
      <c r="AG897" s="33"/>
      <c r="AH897" s="33"/>
      <c r="AI897" s="140" t="str">
        <f t="shared" si="162"/>
        <v/>
      </c>
      <c r="AJ897" s="33"/>
      <c r="AK897" s="33"/>
      <c r="AL897" s="33"/>
      <c r="AM897" s="33"/>
      <c r="AN897" s="33"/>
      <c r="AO897" s="33"/>
      <c r="AP897" s="33"/>
    </row>
    <row r="898" spans="1:42" s="4" customFormat="1" ht="13.8" hidden="1">
      <c r="A898" s="5"/>
      <c r="B898" s="6"/>
      <c r="G898" s="33"/>
      <c r="H898" s="5"/>
      <c r="K898" s="239"/>
      <c r="L898" s="239"/>
      <c r="M898" s="239"/>
      <c r="N898" s="24"/>
      <c r="O898" s="24"/>
      <c r="P898" s="24"/>
      <c r="R898" s="243"/>
      <c r="S898" s="243"/>
      <c r="T898" s="239"/>
      <c r="U898" s="239"/>
      <c r="V898" s="33"/>
      <c r="W898" s="33"/>
      <c r="X898" s="33"/>
      <c r="Y898" s="33"/>
      <c r="Z898" s="33"/>
      <c r="AA898" s="33"/>
      <c r="AB898" s="33"/>
      <c r="AC898" s="244" t="str">
        <f t="shared" si="160"/>
        <v/>
      </c>
      <c r="AD898" s="244" t="str">
        <f t="shared" si="161"/>
        <v/>
      </c>
      <c r="AE898" s="138"/>
      <c r="AF898" s="33"/>
      <c r="AG898" s="33"/>
      <c r="AH898" s="33"/>
      <c r="AI898" s="140" t="str">
        <f t="shared" si="162"/>
        <v/>
      </c>
      <c r="AJ898" s="33"/>
      <c r="AK898" s="33"/>
      <c r="AL898" s="33"/>
      <c r="AM898" s="33"/>
      <c r="AN898" s="33"/>
      <c r="AO898" s="33"/>
      <c r="AP898" s="33"/>
    </row>
    <row r="899" spans="1:42" s="4" customFormat="1" ht="13.8" hidden="1">
      <c r="A899" s="5"/>
      <c r="B899" s="6"/>
      <c r="G899" s="33"/>
      <c r="H899" s="5"/>
      <c r="K899" s="239"/>
      <c r="L899" s="239"/>
      <c r="M899" s="239"/>
      <c r="N899" s="24"/>
      <c r="O899" s="24"/>
      <c r="P899" s="24"/>
      <c r="R899" s="243"/>
      <c r="S899" s="243"/>
      <c r="T899" s="239"/>
      <c r="U899" s="239"/>
      <c r="V899" s="33"/>
      <c r="W899" s="33"/>
      <c r="X899" s="33"/>
      <c r="Y899" s="33"/>
      <c r="Z899" s="33"/>
      <c r="AA899" s="33"/>
      <c r="AB899" s="33"/>
      <c r="AC899" s="244" t="str">
        <f t="shared" si="160"/>
        <v/>
      </c>
      <c r="AD899" s="244" t="str">
        <f t="shared" si="161"/>
        <v/>
      </c>
      <c r="AE899" s="138"/>
      <c r="AF899" s="33"/>
      <c r="AG899" s="33"/>
      <c r="AH899" s="33"/>
      <c r="AI899" s="140" t="str">
        <f t="shared" si="162"/>
        <v/>
      </c>
      <c r="AJ899" s="33"/>
      <c r="AK899" s="33"/>
      <c r="AL899" s="33"/>
      <c r="AM899" s="33"/>
      <c r="AN899" s="33"/>
      <c r="AO899" s="33"/>
      <c r="AP899" s="33"/>
    </row>
    <row r="900" spans="1:42" s="4" customFormat="1" ht="13.8" hidden="1">
      <c r="A900" s="5"/>
      <c r="B900" s="6"/>
      <c r="G900" s="33"/>
      <c r="H900" s="5"/>
      <c r="K900" s="239"/>
      <c r="L900" s="239"/>
      <c r="M900" s="239"/>
      <c r="N900" s="24"/>
      <c r="O900" s="24"/>
      <c r="P900" s="24"/>
      <c r="R900" s="243"/>
      <c r="S900" s="243"/>
      <c r="T900" s="239"/>
      <c r="U900" s="239"/>
      <c r="V900" s="33"/>
      <c r="W900" s="33"/>
      <c r="X900" s="33"/>
      <c r="Y900" s="33"/>
      <c r="Z900" s="33"/>
      <c r="AA900" s="33"/>
      <c r="AB900" s="33"/>
      <c r="AC900" s="244" t="str">
        <f t="shared" si="160"/>
        <v/>
      </c>
      <c r="AD900" s="244" t="str">
        <f t="shared" si="161"/>
        <v/>
      </c>
      <c r="AE900" s="138"/>
      <c r="AF900" s="33"/>
      <c r="AG900" s="33"/>
      <c r="AH900" s="33"/>
      <c r="AI900" s="140" t="str">
        <f t="shared" si="162"/>
        <v/>
      </c>
      <c r="AJ900" s="33"/>
      <c r="AK900" s="33"/>
      <c r="AL900" s="33"/>
      <c r="AM900" s="33"/>
      <c r="AN900" s="33"/>
      <c r="AO900" s="33"/>
      <c r="AP900" s="33"/>
    </row>
    <row r="901" spans="1:42" s="4" customFormat="1" ht="13.8" hidden="1">
      <c r="A901" s="5"/>
      <c r="B901" s="6"/>
      <c r="G901" s="33"/>
      <c r="H901" s="5"/>
      <c r="K901" s="239"/>
      <c r="L901" s="239"/>
      <c r="M901" s="239"/>
      <c r="N901" s="24"/>
      <c r="O901" s="24"/>
      <c r="P901" s="24"/>
      <c r="R901" s="243"/>
      <c r="S901" s="243"/>
      <c r="T901" s="239"/>
      <c r="U901" s="239"/>
      <c r="V901" s="33"/>
      <c r="W901" s="33"/>
      <c r="X901" s="33"/>
      <c r="Y901" s="33"/>
      <c r="Z901" s="33"/>
      <c r="AA901" s="33"/>
      <c r="AB901" s="33"/>
      <c r="AC901" s="244" t="str">
        <f t="shared" ref="AC901:AC964" si="163">IF(K901="","", K901)</f>
        <v/>
      </c>
      <c r="AD901" s="244" t="str">
        <f t="shared" ref="AD901:AD964" si="164">IF(L901="","", L901)</f>
        <v/>
      </c>
      <c r="AE901" s="138"/>
      <c r="AF901" s="33"/>
      <c r="AG901" s="33"/>
      <c r="AH901" s="33"/>
      <c r="AI901" s="140" t="str">
        <f t="shared" si="162"/>
        <v/>
      </c>
      <c r="AJ901" s="33"/>
      <c r="AK901" s="33"/>
      <c r="AL901" s="33"/>
      <c r="AM901" s="33"/>
      <c r="AN901" s="33"/>
      <c r="AO901" s="33"/>
      <c r="AP901" s="33"/>
    </row>
    <row r="902" spans="1:42" s="4" customFormat="1" ht="13.8" hidden="1">
      <c r="A902" s="5"/>
      <c r="B902" s="6"/>
      <c r="G902" s="33"/>
      <c r="H902" s="5"/>
      <c r="K902" s="239"/>
      <c r="L902" s="239"/>
      <c r="M902" s="239"/>
      <c r="N902" s="24"/>
      <c r="O902" s="24"/>
      <c r="P902" s="24"/>
      <c r="R902" s="243"/>
      <c r="S902" s="243"/>
      <c r="T902" s="239"/>
      <c r="U902" s="239"/>
      <c r="V902" s="33"/>
      <c r="W902" s="33"/>
      <c r="X902" s="33"/>
      <c r="Y902" s="33"/>
      <c r="Z902" s="33"/>
      <c r="AA902" s="33"/>
      <c r="AB902" s="33"/>
      <c r="AC902" s="244" t="str">
        <f t="shared" si="163"/>
        <v/>
      </c>
      <c r="AD902" s="244" t="str">
        <f t="shared" si="164"/>
        <v/>
      </c>
      <c r="AE902" s="138"/>
      <c r="AF902" s="33"/>
      <c r="AG902" s="33"/>
      <c r="AH902" s="33"/>
      <c r="AI902" s="140" t="str">
        <f t="shared" si="162"/>
        <v/>
      </c>
      <c r="AJ902" s="33"/>
      <c r="AK902" s="33"/>
      <c r="AL902" s="33"/>
      <c r="AM902" s="33"/>
      <c r="AN902" s="33"/>
      <c r="AO902" s="33"/>
      <c r="AP902" s="33"/>
    </row>
    <row r="903" spans="1:42" s="4" customFormat="1" ht="13.8" hidden="1">
      <c r="A903" s="5"/>
      <c r="B903" s="6"/>
      <c r="G903" s="33"/>
      <c r="H903" s="5"/>
      <c r="K903" s="239"/>
      <c r="L903" s="239"/>
      <c r="M903" s="239"/>
      <c r="N903" s="24"/>
      <c r="O903" s="24"/>
      <c r="P903" s="24"/>
      <c r="R903" s="243"/>
      <c r="S903" s="243"/>
      <c r="T903" s="239"/>
      <c r="U903" s="239"/>
      <c r="V903" s="33"/>
      <c r="W903" s="33"/>
      <c r="X903" s="33"/>
      <c r="Y903" s="33"/>
      <c r="Z903" s="33"/>
      <c r="AA903" s="33"/>
      <c r="AB903" s="33"/>
      <c r="AC903" s="244" t="str">
        <f t="shared" si="163"/>
        <v/>
      </c>
      <c r="AD903" s="244" t="str">
        <f t="shared" si="164"/>
        <v/>
      </c>
      <c r="AE903" s="138"/>
      <c r="AF903" s="33"/>
      <c r="AG903" s="33"/>
      <c r="AH903" s="33"/>
      <c r="AI903" s="140" t="str">
        <f t="shared" si="162"/>
        <v/>
      </c>
      <c r="AJ903" s="33"/>
      <c r="AK903" s="33"/>
      <c r="AL903" s="33"/>
      <c r="AM903" s="33"/>
      <c r="AN903" s="33"/>
      <c r="AO903" s="33"/>
      <c r="AP903" s="33"/>
    </row>
    <row r="904" spans="1:42" s="4" customFormat="1" ht="13.8" hidden="1">
      <c r="A904" s="5"/>
      <c r="B904" s="6"/>
      <c r="G904" s="33"/>
      <c r="H904" s="5"/>
      <c r="K904" s="239"/>
      <c r="L904" s="239"/>
      <c r="M904" s="239"/>
      <c r="N904" s="24"/>
      <c r="O904" s="24"/>
      <c r="P904" s="24"/>
      <c r="R904" s="243"/>
      <c r="S904" s="243"/>
      <c r="T904" s="239"/>
      <c r="U904" s="239"/>
      <c r="V904" s="33"/>
      <c r="W904" s="33"/>
      <c r="X904" s="33"/>
      <c r="Y904" s="33"/>
      <c r="Z904" s="33"/>
      <c r="AA904" s="33"/>
      <c r="AB904" s="33"/>
      <c r="AC904" s="244" t="str">
        <f t="shared" si="163"/>
        <v/>
      </c>
      <c r="AD904" s="244" t="str">
        <f t="shared" si="164"/>
        <v/>
      </c>
      <c r="AE904" s="138"/>
      <c r="AF904" s="33"/>
      <c r="AG904" s="33"/>
      <c r="AH904" s="33"/>
      <c r="AI904" s="140" t="str">
        <f t="shared" si="162"/>
        <v/>
      </c>
      <c r="AJ904" s="33"/>
      <c r="AK904" s="33"/>
      <c r="AL904" s="33"/>
      <c r="AM904" s="33"/>
      <c r="AN904" s="33"/>
      <c r="AO904" s="33"/>
      <c r="AP904" s="33"/>
    </row>
    <row r="905" spans="1:42" s="4" customFormat="1" ht="13.8" hidden="1">
      <c r="A905" s="5"/>
      <c r="B905" s="6"/>
      <c r="G905" s="33"/>
      <c r="H905" s="5"/>
      <c r="K905" s="239"/>
      <c r="L905" s="239"/>
      <c r="M905" s="239"/>
      <c r="N905" s="24"/>
      <c r="O905" s="24"/>
      <c r="P905" s="24"/>
      <c r="R905" s="243"/>
      <c r="S905" s="243"/>
      <c r="T905" s="239"/>
      <c r="U905" s="239"/>
      <c r="V905" s="33"/>
      <c r="W905" s="33"/>
      <c r="X905" s="33"/>
      <c r="Y905" s="33"/>
      <c r="Z905" s="33"/>
      <c r="AA905" s="33"/>
      <c r="AB905" s="33"/>
      <c r="AC905" s="244" t="str">
        <f t="shared" si="163"/>
        <v/>
      </c>
      <c r="AD905" s="244" t="str">
        <f t="shared" si="164"/>
        <v/>
      </c>
      <c r="AE905" s="138"/>
      <c r="AF905" s="33"/>
      <c r="AG905" s="33"/>
      <c r="AH905" s="33"/>
      <c r="AI905" s="140" t="str">
        <f t="shared" si="162"/>
        <v/>
      </c>
      <c r="AJ905" s="33"/>
      <c r="AK905" s="33"/>
      <c r="AL905" s="33"/>
      <c r="AM905" s="33"/>
      <c r="AN905" s="33"/>
      <c r="AO905" s="33"/>
      <c r="AP905" s="33"/>
    </row>
    <row r="906" spans="1:42" s="4" customFormat="1" ht="13.8" hidden="1">
      <c r="A906" s="5"/>
      <c r="B906" s="6"/>
      <c r="G906" s="33"/>
      <c r="H906" s="5"/>
      <c r="K906" s="239"/>
      <c r="L906" s="239"/>
      <c r="M906" s="239"/>
      <c r="N906" s="24"/>
      <c r="O906" s="24"/>
      <c r="P906" s="24"/>
      <c r="R906" s="243"/>
      <c r="S906" s="243"/>
      <c r="T906" s="239"/>
      <c r="U906" s="239"/>
      <c r="V906" s="33"/>
      <c r="W906" s="33"/>
      <c r="X906" s="33"/>
      <c r="Y906" s="33"/>
      <c r="Z906" s="33"/>
      <c r="AA906" s="33"/>
      <c r="AB906" s="33"/>
      <c r="AC906" s="244" t="str">
        <f t="shared" si="163"/>
        <v/>
      </c>
      <c r="AD906" s="244" t="str">
        <f t="shared" si="164"/>
        <v/>
      </c>
      <c r="AE906" s="138"/>
      <c r="AF906" s="33"/>
      <c r="AG906" s="33"/>
      <c r="AH906" s="33"/>
      <c r="AI906" s="140" t="str">
        <f t="shared" si="162"/>
        <v/>
      </c>
      <c r="AJ906" s="33"/>
      <c r="AK906" s="33"/>
      <c r="AL906" s="33"/>
      <c r="AM906" s="33"/>
      <c r="AN906" s="33"/>
      <c r="AO906" s="33"/>
      <c r="AP906" s="33"/>
    </row>
    <row r="907" spans="1:42" s="4" customFormat="1" ht="13.8" hidden="1">
      <c r="A907" s="5"/>
      <c r="B907" s="6"/>
      <c r="G907" s="33"/>
      <c r="H907" s="5"/>
      <c r="K907" s="239"/>
      <c r="L907" s="239"/>
      <c r="M907" s="239"/>
      <c r="N907" s="24"/>
      <c r="O907" s="24"/>
      <c r="P907" s="24"/>
      <c r="R907" s="243"/>
      <c r="S907" s="243"/>
      <c r="T907" s="239"/>
      <c r="U907" s="239"/>
      <c r="V907" s="33"/>
      <c r="W907" s="33"/>
      <c r="X907" s="33"/>
      <c r="Y907" s="33"/>
      <c r="Z907" s="33"/>
      <c r="AA907" s="33"/>
      <c r="AB907" s="33"/>
      <c r="AC907" s="244" t="str">
        <f t="shared" si="163"/>
        <v/>
      </c>
      <c r="AD907" s="244" t="str">
        <f t="shared" si="164"/>
        <v/>
      </c>
      <c r="AE907" s="138"/>
      <c r="AF907" s="33"/>
      <c r="AG907" s="33"/>
      <c r="AH907" s="33"/>
      <c r="AI907" s="140" t="str">
        <f t="shared" si="162"/>
        <v/>
      </c>
      <c r="AJ907" s="33"/>
      <c r="AK907" s="33"/>
      <c r="AL907" s="33"/>
      <c r="AM907" s="33"/>
      <c r="AN907" s="33"/>
      <c r="AO907" s="33"/>
      <c r="AP907" s="33"/>
    </row>
    <row r="908" spans="1:42" s="4" customFormat="1" ht="13.8" hidden="1">
      <c r="A908" s="5"/>
      <c r="B908" s="6"/>
      <c r="G908" s="33"/>
      <c r="H908" s="5"/>
      <c r="K908" s="239"/>
      <c r="L908" s="239"/>
      <c r="M908" s="239"/>
      <c r="N908" s="24"/>
      <c r="O908" s="24"/>
      <c r="P908" s="24"/>
      <c r="R908" s="243"/>
      <c r="S908" s="243"/>
      <c r="T908" s="239"/>
      <c r="U908" s="239"/>
      <c r="V908" s="33"/>
      <c r="W908" s="33"/>
      <c r="X908" s="33"/>
      <c r="Y908" s="33"/>
      <c r="Z908" s="33"/>
      <c r="AA908" s="33"/>
      <c r="AB908" s="33"/>
      <c r="AC908" s="244" t="str">
        <f t="shared" si="163"/>
        <v/>
      </c>
      <c r="AD908" s="244" t="str">
        <f t="shared" si="164"/>
        <v/>
      </c>
      <c r="AE908" s="138"/>
      <c r="AF908" s="33"/>
      <c r="AG908" s="33"/>
      <c r="AH908" s="33"/>
      <c r="AI908" s="140" t="str">
        <f t="shared" ref="AI908:AI971" si="165">IF(R908="","", R908)</f>
        <v/>
      </c>
      <c r="AJ908" s="33"/>
      <c r="AK908" s="33"/>
      <c r="AL908" s="33"/>
      <c r="AM908" s="33"/>
      <c r="AN908" s="33"/>
      <c r="AO908" s="33"/>
      <c r="AP908" s="33"/>
    </row>
    <row r="909" spans="1:42" s="4" customFormat="1" ht="13.8" hidden="1">
      <c r="A909" s="5"/>
      <c r="B909" s="6"/>
      <c r="G909" s="33"/>
      <c r="H909" s="5"/>
      <c r="K909" s="239"/>
      <c r="L909" s="239"/>
      <c r="M909" s="239"/>
      <c r="N909" s="24"/>
      <c r="O909" s="24"/>
      <c r="P909" s="24"/>
      <c r="R909" s="243"/>
      <c r="S909" s="243"/>
      <c r="T909" s="239"/>
      <c r="U909" s="239"/>
      <c r="V909" s="33"/>
      <c r="W909" s="33"/>
      <c r="X909" s="33"/>
      <c r="Y909" s="33"/>
      <c r="Z909" s="33"/>
      <c r="AA909" s="33"/>
      <c r="AB909" s="33"/>
      <c r="AC909" s="244" t="str">
        <f t="shared" si="163"/>
        <v/>
      </c>
      <c r="AD909" s="244" t="str">
        <f t="shared" si="164"/>
        <v/>
      </c>
      <c r="AE909" s="138"/>
      <c r="AF909" s="33"/>
      <c r="AG909" s="33"/>
      <c r="AH909" s="33"/>
      <c r="AI909" s="140" t="str">
        <f t="shared" si="165"/>
        <v/>
      </c>
      <c r="AJ909" s="33"/>
      <c r="AK909" s="33"/>
      <c r="AL909" s="33"/>
      <c r="AM909" s="33"/>
      <c r="AN909" s="33"/>
      <c r="AO909" s="33"/>
      <c r="AP909" s="33"/>
    </row>
    <row r="910" spans="1:42" s="4" customFormat="1" ht="13.8" hidden="1">
      <c r="A910" s="5"/>
      <c r="B910" s="6"/>
      <c r="G910" s="33"/>
      <c r="H910" s="5"/>
      <c r="K910" s="239"/>
      <c r="L910" s="239"/>
      <c r="M910" s="239"/>
      <c r="N910" s="24"/>
      <c r="O910" s="24"/>
      <c r="P910" s="24"/>
      <c r="R910" s="243"/>
      <c r="S910" s="243"/>
      <c r="T910" s="239"/>
      <c r="U910" s="239"/>
      <c r="V910" s="33"/>
      <c r="W910" s="33"/>
      <c r="X910" s="33"/>
      <c r="Y910" s="33"/>
      <c r="Z910" s="33"/>
      <c r="AA910" s="33"/>
      <c r="AB910" s="33"/>
      <c r="AC910" s="244" t="str">
        <f t="shared" si="163"/>
        <v/>
      </c>
      <c r="AD910" s="244" t="str">
        <f t="shared" si="164"/>
        <v/>
      </c>
      <c r="AE910" s="138"/>
      <c r="AF910" s="33"/>
      <c r="AG910" s="33"/>
      <c r="AH910" s="33"/>
      <c r="AI910" s="140" t="str">
        <f t="shared" si="165"/>
        <v/>
      </c>
      <c r="AJ910" s="33"/>
      <c r="AK910" s="33"/>
      <c r="AL910" s="33"/>
      <c r="AM910" s="33"/>
      <c r="AN910" s="33"/>
      <c r="AO910" s="33"/>
      <c r="AP910" s="33"/>
    </row>
    <row r="911" spans="1:42" s="4" customFormat="1" ht="13.8" hidden="1">
      <c r="A911" s="5"/>
      <c r="B911" s="6"/>
      <c r="G911" s="33"/>
      <c r="H911" s="5"/>
      <c r="K911" s="239"/>
      <c r="L911" s="239"/>
      <c r="M911" s="239"/>
      <c r="N911" s="24"/>
      <c r="O911" s="24"/>
      <c r="P911" s="24"/>
      <c r="R911" s="243"/>
      <c r="S911" s="243"/>
      <c r="T911" s="239"/>
      <c r="U911" s="239"/>
      <c r="V911" s="33"/>
      <c r="W911" s="33"/>
      <c r="X911" s="33"/>
      <c r="Y911" s="33"/>
      <c r="Z911" s="33"/>
      <c r="AA911" s="33"/>
      <c r="AB911" s="33"/>
      <c r="AC911" s="244" t="str">
        <f t="shared" si="163"/>
        <v/>
      </c>
      <c r="AD911" s="244" t="str">
        <f t="shared" si="164"/>
        <v/>
      </c>
      <c r="AE911" s="138"/>
      <c r="AF911" s="33"/>
      <c r="AG911" s="33"/>
      <c r="AH911" s="33"/>
      <c r="AI911" s="140" t="str">
        <f t="shared" si="165"/>
        <v/>
      </c>
      <c r="AJ911" s="33"/>
      <c r="AK911" s="33"/>
      <c r="AL911" s="33"/>
      <c r="AM911" s="33"/>
      <c r="AN911" s="33"/>
      <c r="AO911" s="33"/>
      <c r="AP911" s="33"/>
    </row>
    <row r="912" spans="1:42" s="4" customFormat="1" ht="13.8" hidden="1">
      <c r="A912" s="5"/>
      <c r="B912" s="6"/>
      <c r="G912" s="33"/>
      <c r="H912" s="5"/>
      <c r="K912" s="239"/>
      <c r="L912" s="239"/>
      <c r="M912" s="239"/>
      <c r="N912" s="24"/>
      <c r="O912" s="24"/>
      <c r="P912" s="24"/>
      <c r="R912" s="243"/>
      <c r="S912" s="243"/>
      <c r="T912" s="239"/>
      <c r="U912" s="239"/>
      <c r="V912" s="33"/>
      <c r="W912" s="33"/>
      <c r="X912" s="33"/>
      <c r="Y912" s="33"/>
      <c r="Z912" s="33"/>
      <c r="AA912" s="33"/>
      <c r="AB912" s="33"/>
      <c r="AC912" s="244" t="str">
        <f t="shared" si="163"/>
        <v/>
      </c>
      <c r="AD912" s="244" t="str">
        <f t="shared" si="164"/>
        <v/>
      </c>
      <c r="AE912" s="138"/>
      <c r="AF912" s="33"/>
      <c r="AG912" s="33"/>
      <c r="AH912" s="33"/>
      <c r="AI912" s="140" t="str">
        <f t="shared" si="165"/>
        <v/>
      </c>
      <c r="AJ912" s="33"/>
      <c r="AK912" s="33"/>
      <c r="AL912" s="33"/>
      <c r="AM912" s="33"/>
      <c r="AN912" s="33"/>
      <c r="AO912" s="33"/>
      <c r="AP912" s="33"/>
    </row>
    <row r="913" spans="1:42" s="4" customFormat="1" ht="13.8" hidden="1">
      <c r="A913" s="5"/>
      <c r="B913" s="6"/>
      <c r="G913" s="33"/>
      <c r="H913" s="5"/>
      <c r="K913" s="239"/>
      <c r="L913" s="239"/>
      <c r="M913" s="239"/>
      <c r="N913" s="24"/>
      <c r="O913" s="24"/>
      <c r="P913" s="24"/>
      <c r="R913" s="243"/>
      <c r="S913" s="243"/>
      <c r="T913" s="239"/>
      <c r="U913" s="239"/>
      <c r="V913" s="33"/>
      <c r="W913" s="33"/>
      <c r="X913" s="33"/>
      <c r="Y913" s="33"/>
      <c r="Z913" s="33"/>
      <c r="AA913" s="33"/>
      <c r="AB913" s="33"/>
      <c r="AC913" s="244" t="str">
        <f t="shared" si="163"/>
        <v/>
      </c>
      <c r="AD913" s="244" t="str">
        <f t="shared" si="164"/>
        <v/>
      </c>
      <c r="AE913" s="138"/>
      <c r="AF913" s="33"/>
      <c r="AG913" s="33"/>
      <c r="AH913" s="33"/>
      <c r="AI913" s="140" t="str">
        <f t="shared" si="165"/>
        <v/>
      </c>
      <c r="AJ913" s="33"/>
      <c r="AK913" s="33"/>
      <c r="AL913" s="33"/>
      <c r="AM913" s="33"/>
      <c r="AN913" s="33"/>
      <c r="AO913" s="33"/>
      <c r="AP913" s="33"/>
    </row>
    <row r="914" spans="1:42" s="4" customFormat="1" ht="13.8" hidden="1">
      <c r="A914" s="5"/>
      <c r="B914" s="6"/>
      <c r="G914" s="33"/>
      <c r="H914" s="5"/>
      <c r="K914" s="239"/>
      <c r="L914" s="239"/>
      <c r="M914" s="239"/>
      <c r="N914" s="24"/>
      <c r="O914" s="24"/>
      <c r="P914" s="24"/>
      <c r="R914" s="243"/>
      <c r="S914" s="243"/>
      <c r="T914" s="239"/>
      <c r="U914" s="239"/>
      <c r="V914" s="33"/>
      <c r="W914" s="33"/>
      <c r="X914" s="33"/>
      <c r="Y914" s="33"/>
      <c r="Z914" s="33"/>
      <c r="AA914" s="33"/>
      <c r="AB914" s="33"/>
      <c r="AC914" s="244" t="str">
        <f t="shared" si="163"/>
        <v/>
      </c>
      <c r="AD914" s="244" t="str">
        <f t="shared" si="164"/>
        <v/>
      </c>
      <c r="AE914" s="138"/>
      <c r="AF914" s="33"/>
      <c r="AG914" s="33"/>
      <c r="AH914" s="33"/>
      <c r="AI914" s="140" t="str">
        <f t="shared" si="165"/>
        <v/>
      </c>
      <c r="AJ914" s="33"/>
      <c r="AK914" s="33"/>
      <c r="AL914" s="33"/>
      <c r="AM914" s="33"/>
      <c r="AN914" s="33"/>
      <c r="AO914" s="33"/>
      <c r="AP914" s="33"/>
    </row>
    <row r="915" spans="1:42" s="4" customFormat="1" ht="13.8" hidden="1">
      <c r="A915" s="5"/>
      <c r="B915" s="6"/>
      <c r="G915" s="33"/>
      <c r="H915" s="5"/>
      <c r="K915" s="239"/>
      <c r="L915" s="239"/>
      <c r="M915" s="239"/>
      <c r="N915" s="24"/>
      <c r="O915" s="24"/>
      <c r="P915" s="24"/>
      <c r="R915" s="243"/>
      <c r="S915" s="243"/>
      <c r="T915" s="239"/>
      <c r="U915" s="239"/>
      <c r="V915" s="33"/>
      <c r="W915" s="33"/>
      <c r="X915" s="33"/>
      <c r="Y915" s="33"/>
      <c r="Z915" s="33"/>
      <c r="AA915" s="33"/>
      <c r="AB915" s="33"/>
      <c r="AC915" s="244" t="str">
        <f t="shared" si="163"/>
        <v/>
      </c>
      <c r="AD915" s="244" t="str">
        <f t="shared" si="164"/>
        <v/>
      </c>
      <c r="AE915" s="138"/>
      <c r="AF915" s="33"/>
      <c r="AG915" s="33"/>
      <c r="AH915" s="33"/>
      <c r="AI915" s="140" t="str">
        <f t="shared" si="165"/>
        <v/>
      </c>
      <c r="AJ915" s="33"/>
      <c r="AK915" s="33"/>
      <c r="AL915" s="33"/>
      <c r="AM915" s="33"/>
      <c r="AN915" s="33"/>
      <c r="AO915" s="33"/>
      <c r="AP915" s="33"/>
    </row>
    <row r="916" spans="1:42" s="4" customFormat="1" ht="13.8" hidden="1">
      <c r="A916" s="5"/>
      <c r="B916" s="6"/>
      <c r="G916" s="33"/>
      <c r="H916" s="5"/>
      <c r="K916" s="239"/>
      <c r="L916" s="239"/>
      <c r="M916" s="239"/>
      <c r="N916" s="24"/>
      <c r="O916" s="24"/>
      <c r="P916" s="24"/>
      <c r="R916" s="243"/>
      <c r="S916" s="243"/>
      <c r="T916" s="239"/>
      <c r="U916" s="239"/>
      <c r="V916" s="33"/>
      <c r="W916" s="33"/>
      <c r="X916" s="33"/>
      <c r="Y916" s="33"/>
      <c r="Z916" s="33"/>
      <c r="AA916" s="33"/>
      <c r="AB916" s="33"/>
      <c r="AC916" s="244" t="str">
        <f t="shared" si="163"/>
        <v/>
      </c>
      <c r="AD916" s="244" t="str">
        <f t="shared" si="164"/>
        <v/>
      </c>
      <c r="AE916" s="138"/>
      <c r="AF916" s="33"/>
      <c r="AG916" s="33"/>
      <c r="AH916" s="33"/>
      <c r="AI916" s="140" t="str">
        <f t="shared" si="165"/>
        <v/>
      </c>
      <c r="AJ916" s="33"/>
      <c r="AK916" s="33"/>
      <c r="AL916" s="33"/>
      <c r="AM916" s="33"/>
      <c r="AN916" s="33"/>
      <c r="AO916" s="33"/>
      <c r="AP916" s="33"/>
    </row>
    <row r="917" spans="1:42" s="4" customFormat="1" ht="13.8" hidden="1">
      <c r="A917" s="5"/>
      <c r="B917" s="6"/>
      <c r="G917" s="33"/>
      <c r="H917" s="5"/>
      <c r="K917" s="239"/>
      <c r="L917" s="239"/>
      <c r="M917" s="239"/>
      <c r="N917" s="24"/>
      <c r="O917" s="24"/>
      <c r="P917" s="24"/>
      <c r="R917" s="243"/>
      <c r="S917" s="243"/>
      <c r="T917" s="239"/>
      <c r="U917" s="239"/>
      <c r="V917" s="33"/>
      <c r="W917" s="33"/>
      <c r="X917" s="33"/>
      <c r="Y917" s="33"/>
      <c r="Z917" s="33"/>
      <c r="AA917" s="33"/>
      <c r="AB917" s="33"/>
      <c r="AC917" s="244" t="str">
        <f t="shared" si="163"/>
        <v/>
      </c>
      <c r="AD917" s="244" t="str">
        <f t="shared" si="164"/>
        <v/>
      </c>
      <c r="AE917" s="138"/>
      <c r="AF917" s="33"/>
      <c r="AG917" s="33"/>
      <c r="AH917" s="33"/>
      <c r="AI917" s="140" t="str">
        <f t="shared" si="165"/>
        <v/>
      </c>
      <c r="AJ917" s="33"/>
      <c r="AK917" s="33"/>
      <c r="AL917" s="33"/>
      <c r="AM917" s="33"/>
      <c r="AN917" s="33"/>
      <c r="AO917" s="33"/>
      <c r="AP917" s="33"/>
    </row>
    <row r="918" spans="1:42" s="4" customFormat="1" ht="13.8" hidden="1">
      <c r="A918" s="5"/>
      <c r="B918" s="6"/>
      <c r="G918" s="33"/>
      <c r="H918" s="5"/>
      <c r="K918" s="239"/>
      <c r="L918" s="239"/>
      <c r="M918" s="239"/>
      <c r="N918" s="24"/>
      <c r="O918" s="24"/>
      <c r="P918" s="24"/>
      <c r="R918" s="243"/>
      <c r="S918" s="243"/>
      <c r="T918" s="239"/>
      <c r="U918" s="239"/>
      <c r="V918" s="33"/>
      <c r="W918" s="33"/>
      <c r="X918" s="33"/>
      <c r="Y918" s="33"/>
      <c r="Z918" s="33"/>
      <c r="AA918" s="33"/>
      <c r="AB918" s="33"/>
      <c r="AC918" s="244" t="str">
        <f t="shared" si="163"/>
        <v/>
      </c>
      <c r="AD918" s="244" t="str">
        <f t="shared" si="164"/>
        <v/>
      </c>
      <c r="AE918" s="138"/>
      <c r="AF918" s="33"/>
      <c r="AG918" s="33"/>
      <c r="AH918" s="33"/>
      <c r="AI918" s="140" t="str">
        <f t="shared" si="165"/>
        <v/>
      </c>
      <c r="AJ918" s="33"/>
      <c r="AK918" s="33"/>
      <c r="AL918" s="33"/>
      <c r="AM918" s="33"/>
      <c r="AN918" s="33"/>
      <c r="AO918" s="33"/>
      <c r="AP918" s="33"/>
    </row>
    <row r="919" spans="1:42" s="4" customFormat="1" ht="13.8" hidden="1">
      <c r="A919" s="5"/>
      <c r="B919" s="6"/>
      <c r="G919" s="33"/>
      <c r="H919" s="5"/>
      <c r="K919" s="239"/>
      <c r="L919" s="239"/>
      <c r="M919" s="239"/>
      <c r="N919" s="24"/>
      <c r="O919" s="24"/>
      <c r="P919" s="24"/>
      <c r="R919" s="243"/>
      <c r="S919" s="243"/>
      <c r="T919" s="239"/>
      <c r="U919" s="239"/>
      <c r="V919" s="33"/>
      <c r="W919" s="33"/>
      <c r="X919" s="33"/>
      <c r="Y919" s="33"/>
      <c r="Z919" s="33"/>
      <c r="AA919" s="33"/>
      <c r="AB919" s="33"/>
      <c r="AC919" s="244" t="str">
        <f t="shared" si="163"/>
        <v/>
      </c>
      <c r="AD919" s="244" t="str">
        <f t="shared" si="164"/>
        <v/>
      </c>
      <c r="AE919" s="138"/>
      <c r="AF919" s="33"/>
      <c r="AG919" s="33"/>
      <c r="AH919" s="33"/>
      <c r="AI919" s="140" t="str">
        <f t="shared" si="165"/>
        <v/>
      </c>
      <c r="AJ919" s="33"/>
      <c r="AK919" s="33"/>
      <c r="AL919" s="33"/>
      <c r="AM919" s="33"/>
      <c r="AN919" s="33"/>
      <c r="AO919" s="33"/>
      <c r="AP919" s="33"/>
    </row>
    <row r="920" spans="1:42" s="4" customFormat="1" ht="13.8" hidden="1">
      <c r="A920" s="5"/>
      <c r="B920" s="6"/>
      <c r="G920" s="33"/>
      <c r="H920" s="5"/>
      <c r="K920" s="239"/>
      <c r="L920" s="239"/>
      <c r="M920" s="239"/>
      <c r="N920" s="24"/>
      <c r="O920" s="24"/>
      <c r="P920" s="24"/>
      <c r="R920" s="243"/>
      <c r="S920" s="243"/>
      <c r="T920" s="239"/>
      <c r="U920" s="239"/>
      <c r="V920" s="33"/>
      <c r="W920" s="33"/>
      <c r="X920" s="33"/>
      <c r="Y920" s="33"/>
      <c r="Z920" s="33"/>
      <c r="AA920" s="33"/>
      <c r="AB920" s="33"/>
      <c r="AC920" s="244" t="str">
        <f t="shared" si="163"/>
        <v/>
      </c>
      <c r="AD920" s="244" t="str">
        <f t="shared" si="164"/>
        <v/>
      </c>
      <c r="AE920" s="138"/>
      <c r="AF920" s="33"/>
      <c r="AG920" s="33"/>
      <c r="AH920" s="33"/>
      <c r="AI920" s="140" t="str">
        <f t="shared" si="165"/>
        <v/>
      </c>
      <c r="AJ920" s="33"/>
      <c r="AK920" s="33"/>
      <c r="AL920" s="33"/>
      <c r="AM920" s="33"/>
      <c r="AN920" s="33"/>
      <c r="AO920" s="33"/>
      <c r="AP920" s="33"/>
    </row>
    <row r="921" spans="1:42" s="4" customFormat="1" ht="13.8" hidden="1">
      <c r="A921" s="5"/>
      <c r="B921" s="6"/>
      <c r="G921" s="33"/>
      <c r="H921" s="5"/>
      <c r="K921" s="239"/>
      <c r="L921" s="239"/>
      <c r="M921" s="239"/>
      <c r="N921" s="24"/>
      <c r="O921" s="24"/>
      <c r="P921" s="24"/>
      <c r="R921" s="243"/>
      <c r="S921" s="243"/>
      <c r="T921" s="239"/>
      <c r="U921" s="239"/>
      <c r="V921" s="33"/>
      <c r="W921" s="33"/>
      <c r="X921" s="33"/>
      <c r="Y921" s="33"/>
      <c r="Z921" s="33"/>
      <c r="AA921" s="33"/>
      <c r="AB921" s="33"/>
      <c r="AC921" s="244" t="str">
        <f t="shared" si="163"/>
        <v/>
      </c>
      <c r="AD921" s="244" t="str">
        <f t="shared" si="164"/>
        <v/>
      </c>
      <c r="AE921" s="138"/>
      <c r="AF921" s="33"/>
      <c r="AG921" s="33"/>
      <c r="AH921" s="33"/>
      <c r="AI921" s="140" t="str">
        <f t="shared" si="165"/>
        <v/>
      </c>
      <c r="AJ921" s="33"/>
      <c r="AK921" s="33"/>
      <c r="AL921" s="33"/>
      <c r="AM921" s="33"/>
      <c r="AN921" s="33"/>
      <c r="AO921" s="33"/>
      <c r="AP921" s="33"/>
    </row>
    <row r="922" spans="1:42" s="4" customFormat="1" ht="13.8" hidden="1">
      <c r="A922" s="5"/>
      <c r="B922" s="6"/>
      <c r="G922" s="33"/>
      <c r="H922" s="5"/>
      <c r="K922" s="239"/>
      <c r="L922" s="239"/>
      <c r="M922" s="239"/>
      <c r="N922" s="24"/>
      <c r="O922" s="24"/>
      <c r="P922" s="24"/>
      <c r="R922" s="243"/>
      <c r="S922" s="243"/>
      <c r="T922" s="239"/>
      <c r="U922" s="239"/>
      <c r="V922" s="33"/>
      <c r="W922" s="33"/>
      <c r="X922" s="33"/>
      <c r="Y922" s="33"/>
      <c r="Z922" s="33"/>
      <c r="AA922" s="33"/>
      <c r="AB922" s="33"/>
      <c r="AC922" s="244" t="str">
        <f t="shared" si="163"/>
        <v/>
      </c>
      <c r="AD922" s="244" t="str">
        <f t="shared" si="164"/>
        <v/>
      </c>
      <c r="AE922" s="138"/>
      <c r="AF922" s="33"/>
      <c r="AG922" s="33"/>
      <c r="AH922" s="33"/>
      <c r="AI922" s="140" t="str">
        <f t="shared" si="165"/>
        <v/>
      </c>
      <c r="AJ922" s="33"/>
      <c r="AK922" s="33"/>
      <c r="AL922" s="33"/>
      <c r="AM922" s="33"/>
      <c r="AN922" s="33"/>
      <c r="AO922" s="33"/>
      <c r="AP922" s="33"/>
    </row>
    <row r="923" spans="1:42" s="4" customFormat="1" ht="13.8" hidden="1">
      <c r="A923" s="5"/>
      <c r="B923" s="6"/>
      <c r="G923" s="33"/>
      <c r="H923" s="5"/>
      <c r="K923" s="239"/>
      <c r="L923" s="239"/>
      <c r="M923" s="239"/>
      <c r="N923" s="24"/>
      <c r="O923" s="24"/>
      <c r="P923" s="24"/>
      <c r="R923" s="243"/>
      <c r="S923" s="243"/>
      <c r="T923" s="239"/>
      <c r="U923" s="239"/>
      <c r="V923" s="33"/>
      <c r="W923" s="33"/>
      <c r="X923" s="33"/>
      <c r="Y923" s="33"/>
      <c r="Z923" s="33"/>
      <c r="AA923" s="33"/>
      <c r="AB923" s="33"/>
      <c r="AC923" s="244" t="str">
        <f t="shared" si="163"/>
        <v/>
      </c>
      <c r="AD923" s="244" t="str">
        <f t="shared" si="164"/>
        <v/>
      </c>
      <c r="AE923" s="138"/>
      <c r="AF923" s="33"/>
      <c r="AG923" s="33"/>
      <c r="AH923" s="33"/>
      <c r="AI923" s="140" t="str">
        <f t="shared" si="165"/>
        <v/>
      </c>
      <c r="AJ923" s="33"/>
      <c r="AK923" s="33"/>
      <c r="AL923" s="33"/>
      <c r="AM923" s="33"/>
      <c r="AN923" s="33"/>
      <c r="AO923" s="33"/>
      <c r="AP923" s="33"/>
    </row>
    <row r="924" spans="1:42" s="4" customFormat="1" ht="13.8" hidden="1">
      <c r="A924" s="5"/>
      <c r="B924" s="6"/>
      <c r="G924" s="33"/>
      <c r="H924" s="5"/>
      <c r="K924" s="239"/>
      <c r="L924" s="239"/>
      <c r="M924" s="239"/>
      <c r="N924" s="24"/>
      <c r="O924" s="24"/>
      <c r="P924" s="24"/>
      <c r="R924" s="243"/>
      <c r="S924" s="243"/>
      <c r="T924" s="239"/>
      <c r="U924" s="239"/>
      <c r="V924" s="33"/>
      <c r="W924" s="33"/>
      <c r="X924" s="33"/>
      <c r="Y924" s="33"/>
      <c r="Z924" s="33"/>
      <c r="AA924" s="33"/>
      <c r="AB924" s="33"/>
      <c r="AC924" s="244" t="str">
        <f t="shared" si="163"/>
        <v/>
      </c>
      <c r="AD924" s="244" t="str">
        <f t="shared" si="164"/>
        <v/>
      </c>
      <c r="AE924" s="138"/>
      <c r="AF924" s="33"/>
      <c r="AG924" s="33"/>
      <c r="AH924" s="33"/>
      <c r="AI924" s="140" t="str">
        <f t="shared" si="165"/>
        <v/>
      </c>
      <c r="AJ924" s="33"/>
      <c r="AK924" s="33"/>
      <c r="AL924" s="33"/>
      <c r="AM924" s="33"/>
      <c r="AN924" s="33"/>
      <c r="AO924" s="33"/>
      <c r="AP924" s="33"/>
    </row>
    <row r="925" spans="1:42" s="4" customFormat="1" ht="13.8" hidden="1">
      <c r="A925" s="5"/>
      <c r="B925" s="6"/>
      <c r="G925" s="33"/>
      <c r="H925" s="5"/>
      <c r="K925" s="239"/>
      <c r="L925" s="239"/>
      <c r="M925" s="239"/>
      <c r="N925" s="24"/>
      <c r="O925" s="24"/>
      <c r="P925" s="24"/>
      <c r="R925" s="243"/>
      <c r="S925" s="243"/>
      <c r="T925" s="239"/>
      <c r="U925" s="239"/>
      <c r="V925" s="33"/>
      <c r="W925" s="33"/>
      <c r="X925" s="33"/>
      <c r="Y925" s="33"/>
      <c r="Z925" s="33"/>
      <c r="AA925" s="33"/>
      <c r="AB925" s="33"/>
      <c r="AC925" s="244" t="str">
        <f t="shared" si="163"/>
        <v/>
      </c>
      <c r="AD925" s="244" t="str">
        <f t="shared" si="164"/>
        <v/>
      </c>
      <c r="AE925" s="138"/>
      <c r="AF925" s="33"/>
      <c r="AG925" s="33"/>
      <c r="AH925" s="33"/>
      <c r="AI925" s="140" t="str">
        <f t="shared" si="165"/>
        <v/>
      </c>
      <c r="AJ925" s="33"/>
      <c r="AK925" s="33"/>
      <c r="AL925" s="33"/>
      <c r="AM925" s="33"/>
      <c r="AN925" s="33"/>
      <c r="AO925" s="33"/>
      <c r="AP925" s="33"/>
    </row>
    <row r="926" spans="1:42" s="4" customFormat="1" ht="13.8" hidden="1">
      <c r="A926" s="5"/>
      <c r="B926" s="6"/>
      <c r="G926" s="33"/>
      <c r="H926" s="5"/>
      <c r="K926" s="239"/>
      <c r="L926" s="239"/>
      <c r="M926" s="239"/>
      <c r="N926" s="24"/>
      <c r="O926" s="24"/>
      <c r="P926" s="24"/>
      <c r="R926" s="243"/>
      <c r="S926" s="243"/>
      <c r="T926" s="239"/>
      <c r="U926" s="239"/>
      <c r="V926" s="33"/>
      <c r="W926" s="33"/>
      <c r="X926" s="33"/>
      <c r="Y926" s="33"/>
      <c r="Z926" s="33"/>
      <c r="AA926" s="33"/>
      <c r="AB926" s="33"/>
      <c r="AC926" s="244" t="str">
        <f t="shared" si="163"/>
        <v/>
      </c>
      <c r="AD926" s="244" t="str">
        <f t="shared" si="164"/>
        <v/>
      </c>
      <c r="AE926" s="138"/>
      <c r="AF926" s="33"/>
      <c r="AG926" s="33"/>
      <c r="AH926" s="33"/>
      <c r="AI926" s="140" t="str">
        <f t="shared" si="165"/>
        <v/>
      </c>
      <c r="AJ926" s="33"/>
      <c r="AK926" s="33"/>
      <c r="AL926" s="33"/>
      <c r="AM926" s="33"/>
      <c r="AN926" s="33"/>
      <c r="AO926" s="33"/>
      <c r="AP926" s="33"/>
    </row>
    <row r="927" spans="1:42" s="4" customFormat="1" ht="13.8" hidden="1">
      <c r="A927" s="5"/>
      <c r="B927" s="6"/>
      <c r="G927" s="33"/>
      <c r="H927" s="5"/>
      <c r="K927" s="239"/>
      <c r="L927" s="239"/>
      <c r="M927" s="239"/>
      <c r="N927" s="24"/>
      <c r="O927" s="24"/>
      <c r="P927" s="24"/>
      <c r="R927" s="243"/>
      <c r="S927" s="243"/>
      <c r="T927" s="239"/>
      <c r="U927" s="239"/>
      <c r="V927" s="33"/>
      <c r="W927" s="33"/>
      <c r="X927" s="33"/>
      <c r="Y927" s="33"/>
      <c r="Z927" s="33"/>
      <c r="AA927" s="33"/>
      <c r="AB927" s="33"/>
      <c r="AC927" s="244" t="str">
        <f t="shared" si="163"/>
        <v/>
      </c>
      <c r="AD927" s="244" t="str">
        <f t="shared" si="164"/>
        <v/>
      </c>
      <c r="AE927" s="138"/>
      <c r="AF927" s="33"/>
      <c r="AG927" s="33"/>
      <c r="AH927" s="33"/>
      <c r="AI927" s="140" t="str">
        <f t="shared" si="165"/>
        <v/>
      </c>
      <c r="AJ927" s="33"/>
      <c r="AK927" s="33"/>
      <c r="AL927" s="33"/>
      <c r="AM927" s="33"/>
      <c r="AN927" s="33"/>
      <c r="AO927" s="33"/>
      <c r="AP927" s="33"/>
    </row>
    <row r="928" spans="1:42" s="4" customFormat="1" ht="13.8" hidden="1">
      <c r="A928" s="5"/>
      <c r="B928" s="6"/>
      <c r="G928" s="33"/>
      <c r="H928" s="5"/>
      <c r="K928" s="239"/>
      <c r="L928" s="239"/>
      <c r="M928" s="239"/>
      <c r="N928" s="24"/>
      <c r="O928" s="24"/>
      <c r="P928" s="24"/>
      <c r="R928" s="243"/>
      <c r="S928" s="243"/>
      <c r="T928" s="239"/>
      <c r="U928" s="239"/>
      <c r="V928" s="33"/>
      <c r="W928" s="33"/>
      <c r="X928" s="33"/>
      <c r="Y928" s="33"/>
      <c r="Z928" s="33"/>
      <c r="AA928" s="33"/>
      <c r="AB928" s="33"/>
      <c r="AC928" s="244" t="str">
        <f t="shared" si="163"/>
        <v/>
      </c>
      <c r="AD928" s="244" t="str">
        <f t="shared" si="164"/>
        <v/>
      </c>
      <c r="AE928" s="138"/>
      <c r="AF928" s="33"/>
      <c r="AG928" s="33"/>
      <c r="AH928" s="33"/>
      <c r="AI928" s="140" t="str">
        <f t="shared" si="165"/>
        <v/>
      </c>
      <c r="AJ928" s="33"/>
      <c r="AK928" s="33"/>
      <c r="AL928" s="33"/>
      <c r="AM928" s="33"/>
      <c r="AN928" s="33"/>
      <c r="AO928" s="33"/>
      <c r="AP928" s="33"/>
    </row>
    <row r="929" spans="1:42" s="4" customFormat="1" ht="13.8" hidden="1">
      <c r="A929" s="5"/>
      <c r="B929" s="6"/>
      <c r="G929" s="33"/>
      <c r="H929" s="5"/>
      <c r="K929" s="239"/>
      <c r="L929" s="239"/>
      <c r="M929" s="239"/>
      <c r="N929" s="24"/>
      <c r="O929" s="24"/>
      <c r="P929" s="24"/>
      <c r="R929" s="243"/>
      <c r="S929" s="243"/>
      <c r="T929" s="239"/>
      <c r="U929" s="239"/>
      <c r="V929" s="33"/>
      <c r="W929" s="33"/>
      <c r="X929" s="33"/>
      <c r="Y929" s="33"/>
      <c r="Z929" s="33"/>
      <c r="AA929" s="33"/>
      <c r="AB929" s="33"/>
      <c r="AC929" s="244" t="str">
        <f t="shared" si="163"/>
        <v/>
      </c>
      <c r="AD929" s="244" t="str">
        <f t="shared" si="164"/>
        <v/>
      </c>
      <c r="AE929" s="138"/>
      <c r="AF929" s="33"/>
      <c r="AG929" s="33"/>
      <c r="AH929" s="33"/>
      <c r="AI929" s="140" t="str">
        <f t="shared" si="165"/>
        <v/>
      </c>
      <c r="AJ929" s="33"/>
      <c r="AK929" s="33"/>
      <c r="AL929" s="33"/>
      <c r="AM929" s="33"/>
      <c r="AN929" s="33"/>
      <c r="AO929" s="33"/>
      <c r="AP929" s="33"/>
    </row>
    <row r="930" spans="1:42" s="4" customFormat="1" ht="13.8" hidden="1">
      <c r="A930" s="5"/>
      <c r="B930" s="6"/>
      <c r="G930" s="33"/>
      <c r="H930" s="5"/>
      <c r="K930" s="239"/>
      <c r="L930" s="239"/>
      <c r="M930" s="239"/>
      <c r="N930" s="24"/>
      <c r="O930" s="24"/>
      <c r="P930" s="24"/>
      <c r="R930" s="243"/>
      <c r="S930" s="243"/>
      <c r="T930" s="239"/>
      <c r="U930" s="239"/>
      <c r="V930" s="33"/>
      <c r="W930" s="33"/>
      <c r="X930" s="33"/>
      <c r="Y930" s="33"/>
      <c r="Z930" s="33"/>
      <c r="AA930" s="33"/>
      <c r="AB930" s="33"/>
      <c r="AC930" s="244" t="str">
        <f t="shared" si="163"/>
        <v/>
      </c>
      <c r="AD930" s="244" t="str">
        <f t="shared" si="164"/>
        <v/>
      </c>
      <c r="AE930" s="138"/>
      <c r="AF930" s="33"/>
      <c r="AG930" s="33"/>
      <c r="AH930" s="33"/>
      <c r="AI930" s="140" t="str">
        <f t="shared" si="165"/>
        <v/>
      </c>
      <c r="AJ930" s="33"/>
      <c r="AK930" s="33"/>
      <c r="AL930" s="33"/>
      <c r="AM930" s="33"/>
      <c r="AN930" s="33"/>
      <c r="AO930" s="33"/>
      <c r="AP930" s="33"/>
    </row>
    <row r="931" spans="1:42" s="4" customFormat="1" ht="13.8" hidden="1">
      <c r="A931" s="5"/>
      <c r="B931" s="6"/>
      <c r="G931" s="33"/>
      <c r="H931" s="5"/>
      <c r="K931" s="239"/>
      <c r="L931" s="239"/>
      <c r="M931" s="239"/>
      <c r="N931" s="24"/>
      <c r="O931" s="24"/>
      <c r="P931" s="24"/>
      <c r="R931" s="243"/>
      <c r="S931" s="243"/>
      <c r="T931" s="239"/>
      <c r="U931" s="239"/>
      <c r="V931" s="33"/>
      <c r="W931" s="33"/>
      <c r="X931" s="33"/>
      <c r="Y931" s="33"/>
      <c r="Z931" s="33"/>
      <c r="AA931" s="33"/>
      <c r="AB931" s="33"/>
      <c r="AC931" s="244" t="str">
        <f t="shared" si="163"/>
        <v/>
      </c>
      <c r="AD931" s="244" t="str">
        <f t="shared" si="164"/>
        <v/>
      </c>
      <c r="AE931" s="138"/>
      <c r="AF931" s="33"/>
      <c r="AG931" s="33"/>
      <c r="AH931" s="33"/>
      <c r="AI931" s="140" t="str">
        <f t="shared" si="165"/>
        <v/>
      </c>
      <c r="AJ931" s="33"/>
      <c r="AK931" s="33"/>
      <c r="AL931" s="33"/>
      <c r="AM931" s="33"/>
      <c r="AN931" s="33"/>
      <c r="AO931" s="33"/>
      <c r="AP931" s="33"/>
    </row>
    <row r="932" spans="1:42" s="4" customFormat="1" ht="13.8" hidden="1">
      <c r="A932" s="5"/>
      <c r="B932" s="6"/>
      <c r="G932" s="33"/>
      <c r="H932" s="5"/>
      <c r="K932" s="239"/>
      <c r="L932" s="239"/>
      <c r="M932" s="239"/>
      <c r="N932" s="24"/>
      <c r="O932" s="24"/>
      <c r="P932" s="24"/>
      <c r="R932" s="243"/>
      <c r="S932" s="243"/>
      <c r="T932" s="239"/>
      <c r="U932" s="239"/>
      <c r="V932" s="33"/>
      <c r="W932" s="33"/>
      <c r="X932" s="33"/>
      <c r="Y932" s="33"/>
      <c r="Z932" s="33"/>
      <c r="AA932" s="33"/>
      <c r="AB932" s="33"/>
      <c r="AC932" s="244" t="str">
        <f t="shared" si="163"/>
        <v/>
      </c>
      <c r="AD932" s="244" t="str">
        <f t="shared" si="164"/>
        <v/>
      </c>
      <c r="AE932" s="138"/>
      <c r="AF932" s="33"/>
      <c r="AG932" s="33"/>
      <c r="AH932" s="33"/>
      <c r="AI932" s="140" t="str">
        <f t="shared" si="165"/>
        <v/>
      </c>
      <c r="AJ932" s="33"/>
      <c r="AK932" s="33"/>
      <c r="AL932" s="33"/>
      <c r="AM932" s="33"/>
      <c r="AN932" s="33"/>
      <c r="AO932" s="33"/>
      <c r="AP932" s="33"/>
    </row>
    <row r="933" spans="1:42" s="4" customFormat="1" ht="13.8" hidden="1">
      <c r="A933" s="5"/>
      <c r="B933" s="6"/>
      <c r="G933" s="33"/>
      <c r="H933" s="5"/>
      <c r="K933" s="239"/>
      <c r="L933" s="239"/>
      <c r="M933" s="239"/>
      <c r="N933" s="24"/>
      <c r="O933" s="24"/>
      <c r="P933" s="24"/>
      <c r="R933" s="243"/>
      <c r="S933" s="243"/>
      <c r="T933" s="239"/>
      <c r="U933" s="239"/>
      <c r="V933" s="33"/>
      <c r="W933" s="33"/>
      <c r="X933" s="33"/>
      <c r="Y933" s="33"/>
      <c r="Z933" s="33"/>
      <c r="AA933" s="33"/>
      <c r="AB933" s="33"/>
      <c r="AC933" s="244" t="str">
        <f t="shared" si="163"/>
        <v/>
      </c>
      <c r="AD933" s="244" t="str">
        <f t="shared" si="164"/>
        <v/>
      </c>
      <c r="AE933" s="138"/>
      <c r="AF933" s="33"/>
      <c r="AG933" s="33"/>
      <c r="AH933" s="33"/>
      <c r="AI933" s="140" t="str">
        <f t="shared" si="165"/>
        <v/>
      </c>
      <c r="AJ933" s="33"/>
      <c r="AK933" s="33"/>
      <c r="AL933" s="33"/>
      <c r="AM933" s="33"/>
      <c r="AN933" s="33"/>
      <c r="AO933" s="33"/>
      <c r="AP933" s="33"/>
    </row>
    <row r="934" spans="1:42" s="4" customFormat="1" ht="13.8" hidden="1">
      <c r="A934" s="5"/>
      <c r="B934" s="6"/>
      <c r="G934" s="33"/>
      <c r="H934" s="5"/>
      <c r="K934" s="239"/>
      <c r="L934" s="239"/>
      <c r="M934" s="239"/>
      <c r="N934" s="24"/>
      <c r="O934" s="24"/>
      <c r="P934" s="24"/>
      <c r="R934" s="243"/>
      <c r="S934" s="243"/>
      <c r="T934" s="239"/>
      <c r="U934" s="239"/>
      <c r="V934" s="33"/>
      <c r="W934" s="33"/>
      <c r="X934" s="33"/>
      <c r="Y934" s="33"/>
      <c r="Z934" s="33"/>
      <c r="AA934" s="33"/>
      <c r="AB934" s="33"/>
      <c r="AC934" s="244" t="str">
        <f t="shared" si="163"/>
        <v/>
      </c>
      <c r="AD934" s="244" t="str">
        <f t="shared" si="164"/>
        <v/>
      </c>
      <c r="AE934" s="138"/>
      <c r="AF934" s="33"/>
      <c r="AG934" s="33"/>
      <c r="AH934" s="33"/>
      <c r="AI934" s="140" t="str">
        <f t="shared" si="165"/>
        <v/>
      </c>
      <c r="AJ934" s="33"/>
      <c r="AK934" s="33"/>
      <c r="AL934" s="33"/>
      <c r="AM934" s="33"/>
      <c r="AN934" s="33"/>
      <c r="AO934" s="33"/>
      <c r="AP934" s="33"/>
    </row>
    <row r="935" spans="1:42" s="4" customFormat="1" ht="13.8" hidden="1">
      <c r="A935" s="5"/>
      <c r="B935" s="6"/>
      <c r="G935" s="33"/>
      <c r="H935" s="5"/>
      <c r="K935" s="239"/>
      <c r="L935" s="239"/>
      <c r="M935" s="239"/>
      <c r="N935" s="24"/>
      <c r="O935" s="24"/>
      <c r="P935" s="24"/>
      <c r="R935" s="243"/>
      <c r="S935" s="243"/>
      <c r="T935" s="239"/>
      <c r="U935" s="239"/>
      <c r="V935" s="33"/>
      <c r="W935" s="33"/>
      <c r="X935" s="33"/>
      <c r="Y935" s="33"/>
      <c r="Z935" s="33"/>
      <c r="AA935" s="33"/>
      <c r="AB935" s="33"/>
      <c r="AC935" s="244" t="str">
        <f t="shared" si="163"/>
        <v/>
      </c>
      <c r="AD935" s="244" t="str">
        <f t="shared" si="164"/>
        <v/>
      </c>
      <c r="AE935" s="138"/>
      <c r="AF935" s="33"/>
      <c r="AG935" s="33"/>
      <c r="AH935" s="33"/>
      <c r="AI935" s="140" t="str">
        <f t="shared" si="165"/>
        <v/>
      </c>
      <c r="AJ935" s="33"/>
      <c r="AK935" s="33"/>
      <c r="AL935" s="33"/>
      <c r="AM935" s="33"/>
      <c r="AN935" s="33"/>
      <c r="AO935" s="33"/>
      <c r="AP935" s="33"/>
    </row>
    <row r="936" spans="1:42" s="4" customFormat="1" ht="13.8" hidden="1">
      <c r="A936" s="5"/>
      <c r="B936" s="6"/>
      <c r="G936" s="33"/>
      <c r="H936" s="5"/>
      <c r="K936" s="239"/>
      <c r="L936" s="239"/>
      <c r="M936" s="239"/>
      <c r="N936" s="24"/>
      <c r="O936" s="24"/>
      <c r="P936" s="24"/>
      <c r="R936" s="243"/>
      <c r="S936" s="243"/>
      <c r="T936" s="239"/>
      <c r="U936" s="239"/>
      <c r="V936" s="33"/>
      <c r="W936" s="33"/>
      <c r="X936" s="33"/>
      <c r="Y936" s="33"/>
      <c r="Z936" s="33"/>
      <c r="AA936" s="33"/>
      <c r="AB936" s="33"/>
      <c r="AC936" s="244" t="str">
        <f t="shared" si="163"/>
        <v/>
      </c>
      <c r="AD936" s="244" t="str">
        <f t="shared" si="164"/>
        <v/>
      </c>
      <c r="AE936" s="138"/>
      <c r="AF936" s="33"/>
      <c r="AG936" s="33"/>
      <c r="AH936" s="33"/>
      <c r="AI936" s="140" t="str">
        <f t="shared" si="165"/>
        <v/>
      </c>
      <c r="AJ936" s="33"/>
      <c r="AK936" s="33"/>
      <c r="AL936" s="33"/>
      <c r="AM936" s="33"/>
      <c r="AN936" s="33"/>
      <c r="AO936" s="33"/>
      <c r="AP936" s="33"/>
    </row>
    <row r="937" spans="1:42" s="4" customFormat="1" ht="13.8" hidden="1">
      <c r="A937" s="5"/>
      <c r="B937" s="6"/>
      <c r="G937" s="33"/>
      <c r="H937" s="5"/>
      <c r="K937" s="239"/>
      <c r="L937" s="239"/>
      <c r="M937" s="239"/>
      <c r="N937" s="24"/>
      <c r="O937" s="24"/>
      <c r="P937" s="24"/>
      <c r="R937" s="243"/>
      <c r="S937" s="243"/>
      <c r="T937" s="239"/>
      <c r="U937" s="239"/>
      <c r="V937" s="33"/>
      <c r="W937" s="33"/>
      <c r="X937" s="33"/>
      <c r="Y937" s="33"/>
      <c r="Z937" s="33"/>
      <c r="AA937" s="33"/>
      <c r="AB937" s="33"/>
      <c r="AC937" s="244" t="str">
        <f t="shared" si="163"/>
        <v/>
      </c>
      <c r="AD937" s="244" t="str">
        <f t="shared" si="164"/>
        <v/>
      </c>
      <c r="AE937" s="138"/>
      <c r="AF937" s="33"/>
      <c r="AG937" s="33"/>
      <c r="AH937" s="33"/>
      <c r="AI937" s="140" t="str">
        <f t="shared" si="165"/>
        <v/>
      </c>
      <c r="AJ937" s="33"/>
      <c r="AK937" s="33"/>
      <c r="AL937" s="33"/>
      <c r="AM937" s="33"/>
      <c r="AN937" s="33"/>
      <c r="AO937" s="33"/>
      <c r="AP937" s="33"/>
    </row>
    <row r="938" spans="1:42" s="4" customFormat="1" ht="13.8" hidden="1">
      <c r="A938" s="5"/>
      <c r="B938" s="6"/>
      <c r="G938" s="33"/>
      <c r="H938" s="5"/>
      <c r="K938" s="239"/>
      <c r="L938" s="239"/>
      <c r="M938" s="239"/>
      <c r="N938" s="24"/>
      <c r="O938" s="24"/>
      <c r="P938" s="24"/>
      <c r="R938" s="243"/>
      <c r="S938" s="243"/>
      <c r="T938" s="239"/>
      <c r="U938" s="239"/>
      <c r="V938" s="33"/>
      <c r="W938" s="33"/>
      <c r="X938" s="33"/>
      <c r="Y938" s="33"/>
      <c r="Z938" s="33"/>
      <c r="AA938" s="33"/>
      <c r="AB938" s="33"/>
      <c r="AC938" s="244" t="str">
        <f t="shared" si="163"/>
        <v/>
      </c>
      <c r="AD938" s="244" t="str">
        <f t="shared" si="164"/>
        <v/>
      </c>
      <c r="AE938" s="138"/>
      <c r="AF938" s="33"/>
      <c r="AG938" s="33"/>
      <c r="AH938" s="33"/>
      <c r="AI938" s="140" t="str">
        <f t="shared" si="165"/>
        <v/>
      </c>
      <c r="AJ938" s="33"/>
      <c r="AK938" s="33"/>
      <c r="AL938" s="33"/>
      <c r="AM938" s="33"/>
      <c r="AN938" s="33"/>
      <c r="AO938" s="33"/>
      <c r="AP938" s="33"/>
    </row>
    <row r="939" spans="1:42" s="4" customFormat="1" ht="13.8" hidden="1">
      <c r="A939" s="5"/>
      <c r="B939" s="6"/>
      <c r="G939" s="33"/>
      <c r="H939" s="5"/>
      <c r="K939" s="239"/>
      <c r="L939" s="239"/>
      <c r="M939" s="239"/>
      <c r="N939" s="24"/>
      <c r="O939" s="24"/>
      <c r="P939" s="24"/>
      <c r="R939" s="243"/>
      <c r="S939" s="243"/>
      <c r="T939" s="239"/>
      <c r="U939" s="239"/>
      <c r="V939" s="33"/>
      <c r="W939" s="33"/>
      <c r="X939" s="33"/>
      <c r="Y939" s="33"/>
      <c r="Z939" s="33"/>
      <c r="AA939" s="33"/>
      <c r="AB939" s="33"/>
      <c r="AC939" s="244" t="str">
        <f t="shared" si="163"/>
        <v/>
      </c>
      <c r="AD939" s="244" t="str">
        <f t="shared" si="164"/>
        <v/>
      </c>
      <c r="AE939" s="138"/>
      <c r="AF939" s="33"/>
      <c r="AG939" s="33"/>
      <c r="AH939" s="33"/>
      <c r="AI939" s="140" t="str">
        <f t="shared" si="165"/>
        <v/>
      </c>
      <c r="AJ939" s="33"/>
      <c r="AK939" s="33"/>
      <c r="AL939" s="33"/>
      <c r="AM939" s="33"/>
      <c r="AN939" s="33"/>
      <c r="AO939" s="33"/>
      <c r="AP939" s="33"/>
    </row>
    <row r="940" spans="1:42" s="4" customFormat="1" ht="13.8" hidden="1">
      <c r="A940" s="5"/>
      <c r="B940" s="6"/>
      <c r="G940" s="33"/>
      <c r="H940" s="5"/>
      <c r="K940" s="239"/>
      <c r="L940" s="239"/>
      <c r="M940" s="239"/>
      <c r="N940" s="24"/>
      <c r="O940" s="24"/>
      <c r="P940" s="24"/>
      <c r="R940" s="243"/>
      <c r="S940" s="243"/>
      <c r="T940" s="239"/>
      <c r="U940" s="239"/>
      <c r="V940" s="33"/>
      <c r="W940" s="33"/>
      <c r="X940" s="33"/>
      <c r="Y940" s="33"/>
      <c r="Z940" s="33"/>
      <c r="AA940" s="33"/>
      <c r="AB940" s="33"/>
      <c r="AC940" s="244" t="str">
        <f t="shared" si="163"/>
        <v/>
      </c>
      <c r="AD940" s="244" t="str">
        <f t="shared" si="164"/>
        <v/>
      </c>
      <c r="AE940" s="138"/>
      <c r="AF940" s="33"/>
      <c r="AG940" s="33"/>
      <c r="AH940" s="33"/>
      <c r="AI940" s="140" t="str">
        <f t="shared" si="165"/>
        <v/>
      </c>
      <c r="AJ940" s="33"/>
      <c r="AK940" s="33"/>
      <c r="AL940" s="33"/>
      <c r="AM940" s="33"/>
      <c r="AN940" s="33"/>
      <c r="AO940" s="33"/>
      <c r="AP940" s="33"/>
    </row>
    <row r="941" spans="1:42" s="4" customFormat="1" ht="13.8" hidden="1">
      <c r="A941" s="5"/>
      <c r="B941" s="6"/>
      <c r="G941" s="33"/>
      <c r="H941" s="5"/>
      <c r="K941" s="239"/>
      <c r="L941" s="239"/>
      <c r="M941" s="239"/>
      <c r="N941" s="24"/>
      <c r="O941" s="24"/>
      <c r="P941" s="24"/>
      <c r="R941" s="243"/>
      <c r="S941" s="243"/>
      <c r="T941" s="239"/>
      <c r="U941" s="239"/>
      <c r="V941" s="33"/>
      <c r="W941" s="33"/>
      <c r="X941" s="33"/>
      <c r="Y941" s="33"/>
      <c r="Z941" s="33"/>
      <c r="AA941" s="33"/>
      <c r="AB941" s="33"/>
      <c r="AC941" s="244" t="str">
        <f t="shared" si="163"/>
        <v/>
      </c>
      <c r="AD941" s="244" t="str">
        <f t="shared" si="164"/>
        <v/>
      </c>
      <c r="AE941" s="138"/>
      <c r="AF941" s="33"/>
      <c r="AG941" s="33"/>
      <c r="AH941" s="33"/>
      <c r="AI941" s="140" t="str">
        <f t="shared" si="165"/>
        <v/>
      </c>
      <c r="AJ941" s="33"/>
      <c r="AK941" s="33"/>
      <c r="AL941" s="33"/>
      <c r="AM941" s="33"/>
      <c r="AN941" s="33"/>
      <c r="AO941" s="33"/>
      <c r="AP941" s="33"/>
    </row>
    <row r="942" spans="1:42" s="4" customFormat="1" ht="13.8" hidden="1">
      <c r="A942" s="5"/>
      <c r="B942" s="6"/>
      <c r="G942" s="33"/>
      <c r="H942" s="5"/>
      <c r="K942" s="239"/>
      <c r="L942" s="239"/>
      <c r="M942" s="239"/>
      <c r="N942" s="24"/>
      <c r="O942" s="24"/>
      <c r="P942" s="24"/>
      <c r="R942" s="243"/>
      <c r="S942" s="243"/>
      <c r="T942" s="239"/>
      <c r="U942" s="239"/>
      <c r="V942" s="33"/>
      <c r="W942" s="33"/>
      <c r="X942" s="33"/>
      <c r="Y942" s="33"/>
      <c r="Z942" s="33"/>
      <c r="AA942" s="33"/>
      <c r="AB942" s="33"/>
      <c r="AC942" s="244" t="str">
        <f t="shared" si="163"/>
        <v/>
      </c>
      <c r="AD942" s="244" t="str">
        <f t="shared" si="164"/>
        <v/>
      </c>
      <c r="AE942" s="138"/>
      <c r="AF942" s="33"/>
      <c r="AG942" s="33"/>
      <c r="AH942" s="33"/>
      <c r="AI942" s="140" t="str">
        <f t="shared" si="165"/>
        <v/>
      </c>
      <c r="AJ942" s="33"/>
      <c r="AK942" s="33"/>
      <c r="AL942" s="33"/>
      <c r="AM942" s="33"/>
      <c r="AN942" s="33"/>
      <c r="AO942" s="33"/>
      <c r="AP942" s="33"/>
    </row>
    <row r="943" spans="1:42" s="4" customFormat="1" ht="13.8" hidden="1">
      <c r="A943" s="5"/>
      <c r="B943" s="6"/>
      <c r="G943" s="33"/>
      <c r="H943" s="5"/>
      <c r="K943" s="239"/>
      <c r="L943" s="239"/>
      <c r="M943" s="239"/>
      <c r="N943" s="24"/>
      <c r="O943" s="24"/>
      <c r="P943" s="24"/>
      <c r="R943" s="243"/>
      <c r="S943" s="243"/>
      <c r="T943" s="239"/>
      <c r="U943" s="239"/>
      <c r="V943" s="33"/>
      <c r="W943" s="33"/>
      <c r="X943" s="33"/>
      <c r="Y943" s="33"/>
      <c r="Z943" s="33"/>
      <c r="AA943" s="33"/>
      <c r="AB943" s="33"/>
      <c r="AC943" s="244" t="str">
        <f t="shared" si="163"/>
        <v/>
      </c>
      <c r="AD943" s="244" t="str">
        <f t="shared" si="164"/>
        <v/>
      </c>
      <c r="AE943" s="138"/>
      <c r="AF943" s="33"/>
      <c r="AG943" s="33"/>
      <c r="AH943" s="33"/>
      <c r="AI943" s="140" t="str">
        <f t="shared" si="165"/>
        <v/>
      </c>
      <c r="AJ943" s="33"/>
      <c r="AK943" s="33"/>
      <c r="AL943" s="33"/>
      <c r="AM943" s="33"/>
      <c r="AN943" s="33"/>
      <c r="AO943" s="33"/>
      <c r="AP943" s="33"/>
    </row>
    <row r="944" spans="1:42" s="4" customFormat="1" ht="13.8" hidden="1">
      <c r="A944" s="5"/>
      <c r="B944" s="6"/>
      <c r="G944" s="33"/>
      <c r="H944" s="5"/>
      <c r="K944" s="239"/>
      <c r="L944" s="239"/>
      <c r="M944" s="239"/>
      <c r="N944" s="24"/>
      <c r="O944" s="24"/>
      <c r="P944" s="24"/>
      <c r="R944" s="243"/>
      <c r="S944" s="243"/>
      <c r="T944" s="239"/>
      <c r="U944" s="239"/>
      <c r="V944" s="33"/>
      <c r="W944" s="33"/>
      <c r="X944" s="33"/>
      <c r="Y944" s="33"/>
      <c r="Z944" s="33"/>
      <c r="AA944" s="33"/>
      <c r="AB944" s="33"/>
      <c r="AC944" s="244" t="str">
        <f t="shared" si="163"/>
        <v/>
      </c>
      <c r="AD944" s="244" t="str">
        <f t="shared" si="164"/>
        <v/>
      </c>
      <c r="AE944" s="138"/>
      <c r="AF944" s="33"/>
      <c r="AG944" s="33"/>
      <c r="AH944" s="33"/>
      <c r="AI944" s="140" t="str">
        <f t="shared" si="165"/>
        <v/>
      </c>
      <c r="AJ944" s="33"/>
      <c r="AK944" s="33"/>
      <c r="AL944" s="33"/>
      <c r="AM944" s="33"/>
      <c r="AN944" s="33"/>
      <c r="AO944" s="33"/>
      <c r="AP944" s="33"/>
    </row>
    <row r="945" spans="1:42" s="4" customFormat="1" ht="13.8" hidden="1">
      <c r="A945" s="5"/>
      <c r="B945" s="6"/>
      <c r="G945" s="33"/>
      <c r="H945" s="5"/>
      <c r="K945" s="239"/>
      <c r="L945" s="239"/>
      <c r="M945" s="239"/>
      <c r="N945" s="24"/>
      <c r="O945" s="24"/>
      <c r="P945" s="24"/>
      <c r="R945" s="243"/>
      <c r="S945" s="243"/>
      <c r="T945" s="239"/>
      <c r="U945" s="239"/>
      <c r="V945" s="33"/>
      <c r="W945" s="33"/>
      <c r="X945" s="33"/>
      <c r="Y945" s="33"/>
      <c r="Z945" s="33"/>
      <c r="AA945" s="33"/>
      <c r="AB945" s="33"/>
      <c r="AC945" s="244" t="str">
        <f t="shared" si="163"/>
        <v/>
      </c>
      <c r="AD945" s="244" t="str">
        <f t="shared" si="164"/>
        <v/>
      </c>
      <c r="AE945" s="138"/>
      <c r="AF945" s="33"/>
      <c r="AG945" s="33"/>
      <c r="AH945" s="33"/>
      <c r="AI945" s="140" t="str">
        <f t="shared" si="165"/>
        <v/>
      </c>
      <c r="AJ945" s="33"/>
      <c r="AK945" s="33"/>
      <c r="AL945" s="33"/>
      <c r="AM945" s="33"/>
      <c r="AN945" s="33"/>
      <c r="AO945" s="33"/>
      <c r="AP945" s="33"/>
    </row>
    <row r="946" spans="1:42" s="4" customFormat="1" ht="13.8" hidden="1">
      <c r="A946" s="5"/>
      <c r="B946" s="6"/>
      <c r="G946" s="33"/>
      <c r="H946" s="5"/>
      <c r="K946" s="239"/>
      <c r="L946" s="239"/>
      <c r="M946" s="239"/>
      <c r="N946" s="24"/>
      <c r="O946" s="24"/>
      <c r="P946" s="24"/>
      <c r="R946" s="243"/>
      <c r="S946" s="243"/>
      <c r="T946" s="239"/>
      <c r="U946" s="239"/>
      <c r="V946" s="33"/>
      <c r="W946" s="33"/>
      <c r="X946" s="33"/>
      <c r="Y946" s="33"/>
      <c r="Z946" s="33"/>
      <c r="AA946" s="33"/>
      <c r="AB946" s="33"/>
      <c r="AC946" s="244" t="str">
        <f t="shared" si="163"/>
        <v/>
      </c>
      <c r="AD946" s="244" t="str">
        <f t="shared" si="164"/>
        <v/>
      </c>
      <c r="AE946" s="138"/>
      <c r="AF946" s="33"/>
      <c r="AG946" s="33"/>
      <c r="AH946" s="33"/>
      <c r="AI946" s="140" t="str">
        <f t="shared" si="165"/>
        <v/>
      </c>
      <c r="AJ946" s="33"/>
      <c r="AK946" s="33"/>
      <c r="AL946" s="33"/>
      <c r="AM946" s="33"/>
      <c r="AN946" s="33"/>
      <c r="AO946" s="33"/>
      <c r="AP946" s="33"/>
    </row>
    <row r="947" spans="1:42" s="4" customFormat="1" ht="13.8" hidden="1">
      <c r="A947" s="5"/>
      <c r="B947" s="6"/>
      <c r="G947" s="33"/>
      <c r="H947" s="5"/>
      <c r="K947" s="239"/>
      <c r="L947" s="239"/>
      <c r="M947" s="239"/>
      <c r="N947" s="24"/>
      <c r="O947" s="24"/>
      <c r="P947" s="24"/>
      <c r="R947" s="243"/>
      <c r="S947" s="243"/>
      <c r="T947" s="239"/>
      <c r="U947" s="239"/>
      <c r="V947" s="33"/>
      <c r="W947" s="33"/>
      <c r="X947" s="33"/>
      <c r="Y947" s="33"/>
      <c r="Z947" s="33"/>
      <c r="AA947" s="33"/>
      <c r="AB947" s="33"/>
      <c r="AC947" s="244" t="str">
        <f t="shared" si="163"/>
        <v/>
      </c>
      <c r="AD947" s="244" t="str">
        <f t="shared" si="164"/>
        <v/>
      </c>
      <c r="AE947" s="138"/>
      <c r="AF947" s="33"/>
      <c r="AG947" s="33"/>
      <c r="AH947" s="33"/>
      <c r="AI947" s="140" t="str">
        <f t="shared" si="165"/>
        <v/>
      </c>
      <c r="AJ947" s="33"/>
      <c r="AK947" s="33"/>
      <c r="AL947" s="33"/>
      <c r="AM947" s="33"/>
      <c r="AN947" s="33"/>
      <c r="AO947" s="33"/>
      <c r="AP947" s="33"/>
    </row>
    <row r="948" spans="1:42" s="4" customFormat="1" ht="13.8" hidden="1">
      <c r="A948" s="5"/>
      <c r="B948" s="6"/>
      <c r="G948" s="33"/>
      <c r="H948" s="5"/>
      <c r="K948" s="239"/>
      <c r="L948" s="239"/>
      <c r="M948" s="239"/>
      <c r="N948" s="24"/>
      <c r="O948" s="24"/>
      <c r="P948" s="24"/>
      <c r="R948" s="243"/>
      <c r="S948" s="243"/>
      <c r="T948" s="239"/>
      <c r="U948" s="239"/>
      <c r="V948" s="33"/>
      <c r="W948" s="33"/>
      <c r="X948" s="33"/>
      <c r="Y948" s="33"/>
      <c r="Z948" s="33"/>
      <c r="AA948" s="33"/>
      <c r="AB948" s="33"/>
      <c r="AC948" s="244" t="str">
        <f t="shared" si="163"/>
        <v/>
      </c>
      <c r="AD948" s="244" t="str">
        <f t="shared" si="164"/>
        <v/>
      </c>
      <c r="AE948" s="138"/>
      <c r="AF948" s="33"/>
      <c r="AG948" s="33"/>
      <c r="AH948" s="33"/>
      <c r="AI948" s="140" t="str">
        <f t="shared" si="165"/>
        <v/>
      </c>
      <c r="AJ948" s="33"/>
      <c r="AK948" s="33"/>
      <c r="AL948" s="33"/>
      <c r="AM948" s="33"/>
      <c r="AN948" s="33"/>
      <c r="AO948" s="33"/>
      <c r="AP948" s="33"/>
    </row>
    <row r="949" spans="1:42" s="4" customFormat="1" ht="13.8" hidden="1">
      <c r="A949" s="5"/>
      <c r="B949" s="6"/>
      <c r="G949" s="33"/>
      <c r="H949" s="5"/>
      <c r="K949" s="239"/>
      <c r="L949" s="239"/>
      <c r="M949" s="239"/>
      <c r="N949" s="24"/>
      <c r="O949" s="24"/>
      <c r="P949" s="24"/>
      <c r="R949" s="243"/>
      <c r="S949" s="243"/>
      <c r="T949" s="239"/>
      <c r="U949" s="239"/>
      <c r="V949" s="33"/>
      <c r="W949" s="33"/>
      <c r="X949" s="33"/>
      <c r="Y949" s="33"/>
      <c r="Z949" s="33"/>
      <c r="AA949" s="33"/>
      <c r="AB949" s="33"/>
      <c r="AC949" s="244" t="str">
        <f t="shared" si="163"/>
        <v/>
      </c>
      <c r="AD949" s="244" t="str">
        <f t="shared" si="164"/>
        <v/>
      </c>
      <c r="AE949" s="138"/>
      <c r="AF949" s="33"/>
      <c r="AG949" s="33"/>
      <c r="AH949" s="33"/>
      <c r="AI949" s="140" t="str">
        <f t="shared" si="165"/>
        <v/>
      </c>
      <c r="AJ949" s="33"/>
      <c r="AK949" s="33"/>
      <c r="AL949" s="33"/>
      <c r="AM949" s="33"/>
      <c r="AN949" s="33"/>
      <c r="AO949" s="33"/>
      <c r="AP949" s="33"/>
    </row>
    <row r="950" spans="1:42" s="4" customFormat="1" ht="13.8" hidden="1">
      <c r="A950" s="5"/>
      <c r="B950" s="6"/>
      <c r="G950" s="33"/>
      <c r="H950" s="5"/>
      <c r="K950" s="239"/>
      <c r="L950" s="239"/>
      <c r="M950" s="239"/>
      <c r="N950" s="24"/>
      <c r="O950" s="24"/>
      <c r="P950" s="24"/>
      <c r="R950" s="243"/>
      <c r="S950" s="243"/>
      <c r="T950" s="239"/>
      <c r="U950" s="239"/>
      <c r="V950" s="33"/>
      <c r="W950" s="33"/>
      <c r="X950" s="33"/>
      <c r="Y950" s="33"/>
      <c r="Z950" s="33"/>
      <c r="AA950" s="33"/>
      <c r="AB950" s="33"/>
      <c r="AC950" s="244" t="str">
        <f t="shared" si="163"/>
        <v/>
      </c>
      <c r="AD950" s="244" t="str">
        <f t="shared" si="164"/>
        <v/>
      </c>
      <c r="AE950" s="138"/>
      <c r="AF950" s="33"/>
      <c r="AG950" s="33"/>
      <c r="AH950" s="33"/>
      <c r="AI950" s="140" t="str">
        <f t="shared" si="165"/>
        <v/>
      </c>
      <c r="AJ950" s="33"/>
      <c r="AK950" s="33"/>
      <c r="AL950" s="33"/>
      <c r="AM950" s="33"/>
      <c r="AN950" s="33"/>
      <c r="AO950" s="33"/>
      <c r="AP950" s="33"/>
    </row>
    <row r="951" spans="1:42" s="4" customFormat="1" ht="13.8" hidden="1">
      <c r="A951" s="5"/>
      <c r="B951" s="6"/>
      <c r="G951" s="33"/>
      <c r="H951" s="5"/>
      <c r="K951" s="239"/>
      <c r="L951" s="239"/>
      <c r="M951" s="239"/>
      <c r="N951" s="24"/>
      <c r="O951" s="24"/>
      <c r="P951" s="24"/>
      <c r="R951" s="243"/>
      <c r="S951" s="243"/>
      <c r="T951" s="239"/>
      <c r="U951" s="239"/>
      <c r="V951" s="33"/>
      <c r="W951" s="33"/>
      <c r="X951" s="33"/>
      <c r="Y951" s="33"/>
      <c r="Z951" s="33"/>
      <c r="AA951" s="33"/>
      <c r="AB951" s="33"/>
      <c r="AC951" s="244" t="str">
        <f t="shared" si="163"/>
        <v/>
      </c>
      <c r="AD951" s="244" t="str">
        <f t="shared" si="164"/>
        <v/>
      </c>
      <c r="AE951" s="138"/>
      <c r="AF951" s="33"/>
      <c r="AG951" s="33"/>
      <c r="AH951" s="33"/>
      <c r="AI951" s="140" t="str">
        <f t="shared" si="165"/>
        <v/>
      </c>
      <c r="AJ951" s="33"/>
      <c r="AK951" s="33"/>
      <c r="AL951" s="33"/>
      <c r="AM951" s="33"/>
      <c r="AN951" s="33"/>
      <c r="AO951" s="33"/>
      <c r="AP951" s="33"/>
    </row>
    <row r="952" spans="1:42" s="4" customFormat="1" ht="13.8" hidden="1">
      <c r="A952" s="5"/>
      <c r="B952" s="6"/>
      <c r="G952" s="33"/>
      <c r="H952" s="5"/>
      <c r="K952" s="239"/>
      <c r="L952" s="239"/>
      <c r="M952" s="239"/>
      <c r="N952" s="24"/>
      <c r="O952" s="24"/>
      <c r="P952" s="24"/>
      <c r="R952" s="243"/>
      <c r="S952" s="243"/>
      <c r="T952" s="239"/>
      <c r="U952" s="239"/>
      <c r="V952" s="33"/>
      <c r="W952" s="33"/>
      <c r="X952" s="33"/>
      <c r="Y952" s="33"/>
      <c r="Z952" s="33"/>
      <c r="AA952" s="33"/>
      <c r="AB952" s="33"/>
      <c r="AC952" s="244" t="str">
        <f t="shared" si="163"/>
        <v/>
      </c>
      <c r="AD952" s="244" t="str">
        <f t="shared" si="164"/>
        <v/>
      </c>
      <c r="AE952" s="138"/>
      <c r="AF952" s="33"/>
      <c r="AG952" s="33"/>
      <c r="AH952" s="33"/>
      <c r="AI952" s="140" t="str">
        <f t="shared" si="165"/>
        <v/>
      </c>
      <c r="AJ952" s="33"/>
      <c r="AK952" s="33"/>
      <c r="AL952" s="33"/>
      <c r="AM952" s="33"/>
      <c r="AN952" s="33"/>
      <c r="AO952" s="33"/>
      <c r="AP952" s="33"/>
    </row>
    <row r="953" spans="1:42" s="4" customFormat="1" ht="13.8" hidden="1">
      <c r="A953" s="5"/>
      <c r="B953" s="6"/>
      <c r="G953" s="33"/>
      <c r="H953" s="5"/>
      <c r="K953" s="239"/>
      <c r="L953" s="239"/>
      <c r="M953" s="239"/>
      <c r="N953" s="24"/>
      <c r="O953" s="24"/>
      <c r="P953" s="24"/>
      <c r="R953" s="243"/>
      <c r="S953" s="243"/>
      <c r="T953" s="239"/>
      <c r="U953" s="239"/>
      <c r="V953" s="33"/>
      <c r="W953" s="33"/>
      <c r="X953" s="33"/>
      <c r="Y953" s="33"/>
      <c r="Z953" s="33"/>
      <c r="AA953" s="33"/>
      <c r="AB953" s="33"/>
      <c r="AC953" s="244" t="str">
        <f t="shared" si="163"/>
        <v/>
      </c>
      <c r="AD953" s="244" t="str">
        <f t="shared" si="164"/>
        <v/>
      </c>
      <c r="AE953" s="138"/>
      <c r="AF953" s="33"/>
      <c r="AG953" s="33"/>
      <c r="AH953" s="33"/>
      <c r="AI953" s="140" t="str">
        <f t="shared" si="165"/>
        <v/>
      </c>
      <c r="AJ953" s="33"/>
      <c r="AK953" s="33"/>
      <c r="AL953" s="33"/>
      <c r="AM953" s="33"/>
      <c r="AN953" s="33"/>
      <c r="AO953" s="33"/>
      <c r="AP953" s="33"/>
    </row>
    <row r="954" spans="1:42" s="4" customFormat="1" ht="13.8" hidden="1">
      <c r="A954" s="5"/>
      <c r="B954" s="6"/>
      <c r="G954" s="33"/>
      <c r="H954" s="5"/>
      <c r="K954" s="239"/>
      <c r="L954" s="239"/>
      <c r="M954" s="239"/>
      <c r="N954" s="24"/>
      <c r="O954" s="24"/>
      <c r="P954" s="24"/>
      <c r="R954" s="243"/>
      <c r="S954" s="243"/>
      <c r="T954" s="239"/>
      <c r="U954" s="239"/>
      <c r="V954" s="33"/>
      <c r="W954" s="33"/>
      <c r="X954" s="33"/>
      <c r="Y954" s="33"/>
      <c r="Z954" s="33"/>
      <c r="AA954" s="33"/>
      <c r="AB954" s="33"/>
      <c r="AC954" s="244" t="str">
        <f t="shared" si="163"/>
        <v/>
      </c>
      <c r="AD954" s="244" t="str">
        <f t="shared" si="164"/>
        <v/>
      </c>
      <c r="AE954" s="138"/>
      <c r="AF954" s="33"/>
      <c r="AG954" s="33"/>
      <c r="AH954" s="33"/>
      <c r="AI954" s="140" t="str">
        <f t="shared" si="165"/>
        <v/>
      </c>
      <c r="AJ954" s="33"/>
      <c r="AK954" s="33"/>
      <c r="AL954" s="33"/>
      <c r="AM954" s="33"/>
      <c r="AN954" s="33"/>
      <c r="AO954" s="33"/>
      <c r="AP954" s="33"/>
    </row>
    <row r="955" spans="1:42" s="4" customFormat="1" ht="13.8" hidden="1">
      <c r="A955" s="5"/>
      <c r="B955" s="6"/>
      <c r="G955" s="33"/>
      <c r="H955" s="5"/>
      <c r="K955" s="239"/>
      <c r="L955" s="239"/>
      <c r="M955" s="239"/>
      <c r="N955" s="24"/>
      <c r="O955" s="24"/>
      <c r="P955" s="24"/>
      <c r="R955" s="243"/>
      <c r="S955" s="243"/>
      <c r="T955" s="239"/>
      <c r="U955" s="239"/>
      <c r="V955" s="33"/>
      <c r="W955" s="33"/>
      <c r="X955" s="33"/>
      <c r="Y955" s="33"/>
      <c r="Z955" s="33"/>
      <c r="AA955" s="33"/>
      <c r="AB955" s="33"/>
      <c r="AC955" s="244" t="str">
        <f t="shared" si="163"/>
        <v/>
      </c>
      <c r="AD955" s="244" t="str">
        <f t="shared" si="164"/>
        <v/>
      </c>
      <c r="AE955" s="138"/>
      <c r="AF955" s="33"/>
      <c r="AG955" s="33"/>
      <c r="AH955" s="33"/>
      <c r="AI955" s="140" t="str">
        <f t="shared" si="165"/>
        <v/>
      </c>
      <c r="AJ955" s="33"/>
      <c r="AK955" s="33"/>
      <c r="AL955" s="33"/>
      <c r="AM955" s="33"/>
      <c r="AN955" s="33"/>
      <c r="AO955" s="33"/>
      <c r="AP955" s="33"/>
    </row>
    <row r="956" spans="1:42" s="4" customFormat="1" ht="13.8" hidden="1">
      <c r="A956" s="5"/>
      <c r="B956" s="6"/>
      <c r="G956" s="33"/>
      <c r="H956" s="5"/>
      <c r="K956" s="239"/>
      <c r="L956" s="239"/>
      <c r="M956" s="239"/>
      <c r="N956" s="24"/>
      <c r="O956" s="24"/>
      <c r="P956" s="24"/>
      <c r="R956" s="243"/>
      <c r="S956" s="243"/>
      <c r="T956" s="239"/>
      <c r="U956" s="239"/>
      <c r="V956" s="33"/>
      <c r="W956" s="33"/>
      <c r="X956" s="33"/>
      <c r="Y956" s="33"/>
      <c r="Z956" s="33"/>
      <c r="AA956" s="33"/>
      <c r="AB956" s="33"/>
      <c r="AC956" s="244" t="str">
        <f t="shared" si="163"/>
        <v/>
      </c>
      <c r="AD956" s="244" t="str">
        <f t="shared" si="164"/>
        <v/>
      </c>
      <c r="AE956" s="138"/>
      <c r="AF956" s="33"/>
      <c r="AG956" s="33"/>
      <c r="AH956" s="33"/>
      <c r="AI956" s="140" t="str">
        <f t="shared" si="165"/>
        <v/>
      </c>
      <c r="AJ956" s="33"/>
      <c r="AK956" s="33"/>
      <c r="AL956" s="33"/>
      <c r="AM956" s="33"/>
      <c r="AN956" s="33"/>
      <c r="AO956" s="33"/>
      <c r="AP956" s="33"/>
    </row>
    <row r="957" spans="1:42" s="4" customFormat="1" ht="13.8" hidden="1">
      <c r="A957" s="5"/>
      <c r="B957" s="6"/>
      <c r="G957" s="33"/>
      <c r="H957" s="5"/>
      <c r="K957" s="239"/>
      <c r="L957" s="239"/>
      <c r="M957" s="239"/>
      <c r="N957" s="24"/>
      <c r="O957" s="24"/>
      <c r="P957" s="24"/>
      <c r="R957" s="243"/>
      <c r="S957" s="243"/>
      <c r="T957" s="239"/>
      <c r="U957" s="239"/>
      <c r="V957" s="33"/>
      <c r="W957" s="33"/>
      <c r="X957" s="33"/>
      <c r="Y957" s="33"/>
      <c r="Z957" s="33"/>
      <c r="AA957" s="33"/>
      <c r="AB957" s="33"/>
      <c r="AC957" s="244" t="str">
        <f t="shared" si="163"/>
        <v/>
      </c>
      <c r="AD957" s="244" t="str">
        <f t="shared" si="164"/>
        <v/>
      </c>
      <c r="AE957" s="138"/>
      <c r="AF957" s="33"/>
      <c r="AG957" s="33"/>
      <c r="AH957" s="33"/>
      <c r="AI957" s="140" t="str">
        <f t="shared" si="165"/>
        <v/>
      </c>
      <c r="AJ957" s="33"/>
      <c r="AK957" s="33"/>
      <c r="AL957" s="33"/>
      <c r="AM957" s="33"/>
      <c r="AN957" s="33"/>
      <c r="AO957" s="33"/>
      <c r="AP957" s="33"/>
    </row>
    <row r="958" spans="1:42" s="4" customFormat="1" ht="13.8" hidden="1">
      <c r="A958" s="5"/>
      <c r="B958" s="6"/>
      <c r="G958" s="33"/>
      <c r="H958" s="5"/>
      <c r="K958" s="239"/>
      <c r="L958" s="239"/>
      <c r="M958" s="239"/>
      <c r="N958" s="24"/>
      <c r="O958" s="24"/>
      <c r="P958" s="24"/>
      <c r="R958" s="243"/>
      <c r="S958" s="243"/>
      <c r="T958" s="239"/>
      <c r="U958" s="239"/>
      <c r="V958" s="33"/>
      <c r="W958" s="33"/>
      <c r="X958" s="33"/>
      <c r="Y958" s="33"/>
      <c r="Z958" s="33"/>
      <c r="AA958" s="33"/>
      <c r="AB958" s="33"/>
      <c r="AC958" s="244" t="str">
        <f t="shared" si="163"/>
        <v/>
      </c>
      <c r="AD958" s="244" t="str">
        <f t="shared" si="164"/>
        <v/>
      </c>
      <c r="AE958" s="138"/>
      <c r="AF958" s="33"/>
      <c r="AG958" s="33"/>
      <c r="AH958" s="33"/>
      <c r="AI958" s="140" t="str">
        <f t="shared" si="165"/>
        <v/>
      </c>
      <c r="AJ958" s="33"/>
      <c r="AK958" s="33"/>
      <c r="AL958" s="33"/>
      <c r="AM958" s="33"/>
      <c r="AN958" s="33"/>
      <c r="AO958" s="33"/>
      <c r="AP958" s="33"/>
    </row>
    <row r="959" spans="1:42" s="4" customFormat="1" ht="13.8" hidden="1">
      <c r="A959" s="5"/>
      <c r="B959" s="6"/>
      <c r="G959" s="33"/>
      <c r="H959" s="5"/>
      <c r="K959" s="239"/>
      <c r="L959" s="239"/>
      <c r="M959" s="239"/>
      <c r="N959" s="24"/>
      <c r="O959" s="24"/>
      <c r="P959" s="24"/>
      <c r="R959" s="243"/>
      <c r="S959" s="243"/>
      <c r="T959" s="239"/>
      <c r="U959" s="239"/>
      <c r="V959" s="33"/>
      <c r="W959" s="33"/>
      <c r="X959" s="33"/>
      <c r="Y959" s="33"/>
      <c r="Z959" s="33"/>
      <c r="AA959" s="33"/>
      <c r="AB959" s="33"/>
      <c r="AC959" s="244" t="str">
        <f t="shared" si="163"/>
        <v/>
      </c>
      <c r="AD959" s="244" t="str">
        <f t="shared" si="164"/>
        <v/>
      </c>
      <c r="AE959" s="138"/>
      <c r="AF959" s="33"/>
      <c r="AG959" s="33"/>
      <c r="AH959" s="33"/>
      <c r="AI959" s="140" t="str">
        <f t="shared" si="165"/>
        <v/>
      </c>
      <c r="AJ959" s="33"/>
      <c r="AK959" s="33"/>
      <c r="AL959" s="33"/>
      <c r="AM959" s="33"/>
      <c r="AN959" s="33"/>
      <c r="AO959" s="33"/>
      <c r="AP959" s="33"/>
    </row>
    <row r="960" spans="1:42" s="4" customFormat="1" ht="13.8" hidden="1">
      <c r="A960" s="5"/>
      <c r="B960" s="6"/>
      <c r="G960" s="33"/>
      <c r="H960" s="5"/>
      <c r="K960" s="239"/>
      <c r="L960" s="239"/>
      <c r="M960" s="239"/>
      <c r="N960" s="24"/>
      <c r="O960" s="24"/>
      <c r="P960" s="24"/>
      <c r="R960" s="243"/>
      <c r="S960" s="243"/>
      <c r="T960" s="239"/>
      <c r="U960" s="239"/>
      <c r="V960" s="33"/>
      <c r="W960" s="33"/>
      <c r="X960" s="33"/>
      <c r="Y960" s="33"/>
      <c r="Z960" s="33"/>
      <c r="AA960" s="33"/>
      <c r="AB960" s="33"/>
      <c r="AC960" s="244" t="str">
        <f t="shared" si="163"/>
        <v/>
      </c>
      <c r="AD960" s="244" t="str">
        <f t="shared" si="164"/>
        <v/>
      </c>
      <c r="AE960" s="138"/>
      <c r="AF960" s="33"/>
      <c r="AG960" s="33"/>
      <c r="AH960" s="33"/>
      <c r="AI960" s="140" t="str">
        <f t="shared" si="165"/>
        <v/>
      </c>
      <c r="AJ960" s="33"/>
      <c r="AK960" s="33"/>
      <c r="AL960" s="33"/>
      <c r="AM960" s="33"/>
      <c r="AN960" s="33"/>
      <c r="AO960" s="33"/>
      <c r="AP960" s="33"/>
    </row>
    <row r="961" spans="1:42" s="4" customFormat="1" ht="13.8" hidden="1">
      <c r="A961" s="5"/>
      <c r="B961" s="6"/>
      <c r="G961" s="33"/>
      <c r="H961" s="5"/>
      <c r="K961" s="239"/>
      <c r="L961" s="239"/>
      <c r="M961" s="239"/>
      <c r="N961" s="24"/>
      <c r="O961" s="24"/>
      <c r="P961" s="24"/>
      <c r="R961" s="243"/>
      <c r="S961" s="243"/>
      <c r="T961" s="239"/>
      <c r="U961" s="239"/>
      <c r="V961" s="33"/>
      <c r="W961" s="33"/>
      <c r="X961" s="33"/>
      <c r="Y961" s="33"/>
      <c r="Z961" s="33"/>
      <c r="AA961" s="33"/>
      <c r="AB961" s="33"/>
      <c r="AC961" s="244" t="str">
        <f t="shared" si="163"/>
        <v/>
      </c>
      <c r="AD961" s="244" t="str">
        <f t="shared" si="164"/>
        <v/>
      </c>
      <c r="AE961" s="138"/>
      <c r="AF961" s="33"/>
      <c r="AG961" s="33"/>
      <c r="AH961" s="33"/>
      <c r="AI961" s="140" t="str">
        <f t="shared" si="165"/>
        <v/>
      </c>
      <c r="AJ961" s="33"/>
      <c r="AK961" s="33"/>
      <c r="AL961" s="33"/>
      <c r="AM961" s="33"/>
      <c r="AN961" s="33"/>
      <c r="AO961" s="33"/>
      <c r="AP961" s="33"/>
    </row>
    <row r="962" spans="1:42" s="4" customFormat="1" ht="13.8" hidden="1">
      <c r="A962" s="5"/>
      <c r="B962" s="6"/>
      <c r="G962" s="33"/>
      <c r="H962" s="5"/>
      <c r="K962" s="239"/>
      <c r="L962" s="239"/>
      <c r="M962" s="239"/>
      <c r="N962" s="24"/>
      <c r="O962" s="24"/>
      <c r="P962" s="24"/>
      <c r="R962" s="243"/>
      <c r="S962" s="243"/>
      <c r="T962" s="239"/>
      <c r="U962" s="239"/>
      <c r="V962" s="33"/>
      <c r="W962" s="33"/>
      <c r="X962" s="33"/>
      <c r="Y962" s="33"/>
      <c r="Z962" s="33"/>
      <c r="AA962" s="33"/>
      <c r="AB962" s="33"/>
      <c r="AC962" s="244" t="str">
        <f t="shared" si="163"/>
        <v/>
      </c>
      <c r="AD962" s="244" t="str">
        <f t="shared" si="164"/>
        <v/>
      </c>
      <c r="AE962" s="138"/>
      <c r="AF962" s="33"/>
      <c r="AG962" s="33"/>
      <c r="AH962" s="33"/>
      <c r="AI962" s="140" t="str">
        <f t="shared" si="165"/>
        <v/>
      </c>
      <c r="AJ962" s="33"/>
      <c r="AK962" s="33"/>
      <c r="AL962" s="33"/>
      <c r="AM962" s="33"/>
      <c r="AN962" s="33"/>
      <c r="AO962" s="33"/>
      <c r="AP962" s="33"/>
    </row>
    <row r="963" spans="1:42" s="4" customFormat="1" ht="13.8" hidden="1">
      <c r="A963" s="5"/>
      <c r="B963" s="6"/>
      <c r="G963" s="33"/>
      <c r="H963" s="5"/>
      <c r="K963" s="239"/>
      <c r="L963" s="239"/>
      <c r="M963" s="239"/>
      <c r="N963" s="24"/>
      <c r="O963" s="24"/>
      <c r="P963" s="24"/>
      <c r="R963" s="243"/>
      <c r="S963" s="243"/>
      <c r="T963" s="239"/>
      <c r="U963" s="239"/>
      <c r="V963" s="33"/>
      <c r="W963" s="33"/>
      <c r="X963" s="33"/>
      <c r="Y963" s="33"/>
      <c r="Z963" s="33"/>
      <c r="AA963" s="33"/>
      <c r="AB963" s="33"/>
      <c r="AC963" s="244" t="str">
        <f t="shared" si="163"/>
        <v/>
      </c>
      <c r="AD963" s="244" t="str">
        <f t="shared" si="164"/>
        <v/>
      </c>
      <c r="AE963" s="138"/>
      <c r="AF963" s="33"/>
      <c r="AG963" s="33"/>
      <c r="AH963" s="33"/>
      <c r="AI963" s="140" t="str">
        <f t="shared" si="165"/>
        <v/>
      </c>
      <c r="AJ963" s="33"/>
      <c r="AK963" s="33"/>
      <c r="AL963" s="33"/>
      <c r="AM963" s="33"/>
      <c r="AN963" s="33"/>
      <c r="AO963" s="33"/>
      <c r="AP963" s="33"/>
    </row>
    <row r="964" spans="1:42" s="4" customFormat="1" ht="13.8" hidden="1">
      <c r="A964" s="5"/>
      <c r="B964" s="6"/>
      <c r="G964" s="33"/>
      <c r="H964" s="5"/>
      <c r="K964" s="239"/>
      <c r="L964" s="239"/>
      <c r="M964" s="239"/>
      <c r="N964" s="24"/>
      <c r="O964" s="24"/>
      <c r="P964" s="24"/>
      <c r="R964" s="243"/>
      <c r="S964" s="243"/>
      <c r="T964" s="239"/>
      <c r="U964" s="239"/>
      <c r="V964" s="33"/>
      <c r="W964" s="33"/>
      <c r="X964" s="33"/>
      <c r="Y964" s="33"/>
      <c r="Z964" s="33"/>
      <c r="AA964" s="33"/>
      <c r="AB964" s="33"/>
      <c r="AC964" s="244" t="str">
        <f t="shared" si="163"/>
        <v/>
      </c>
      <c r="AD964" s="244" t="str">
        <f t="shared" si="164"/>
        <v/>
      </c>
      <c r="AE964" s="138"/>
      <c r="AF964" s="33"/>
      <c r="AG964" s="33"/>
      <c r="AH964" s="33"/>
      <c r="AI964" s="140" t="str">
        <f t="shared" si="165"/>
        <v/>
      </c>
      <c r="AJ964" s="33"/>
      <c r="AK964" s="33"/>
      <c r="AL964" s="33"/>
      <c r="AM964" s="33"/>
      <c r="AN964" s="33"/>
      <c r="AO964" s="33"/>
      <c r="AP964" s="33"/>
    </row>
    <row r="965" spans="1:42" s="4" customFormat="1" ht="13.8" hidden="1">
      <c r="A965" s="5"/>
      <c r="B965" s="6"/>
      <c r="G965" s="33"/>
      <c r="H965" s="5"/>
      <c r="K965" s="239"/>
      <c r="L965" s="239"/>
      <c r="M965" s="239"/>
      <c r="N965" s="24"/>
      <c r="O965" s="24"/>
      <c r="P965" s="24"/>
      <c r="R965" s="243"/>
      <c r="S965" s="243"/>
      <c r="T965" s="239"/>
      <c r="U965" s="239"/>
      <c r="V965" s="33"/>
      <c r="W965" s="33"/>
      <c r="X965" s="33"/>
      <c r="Y965" s="33"/>
      <c r="Z965" s="33"/>
      <c r="AA965" s="33"/>
      <c r="AB965" s="33"/>
      <c r="AC965" s="244" t="str">
        <f t="shared" ref="AC965:AC1028" si="166">IF(K965="","", K965)</f>
        <v/>
      </c>
      <c r="AD965" s="244" t="str">
        <f t="shared" ref="AD965:AD1028" si="167">IF(L965="","", L965)</f>
        <v/>
      </c>
      <c r="AE965" s="138"/>
      <c r="AF965" s="33"/>
      <c r="AG965" s="33"/>
      <c r="AH965" s="33"/>
      <c r="AI965" s="140" t="str">
        <f t="shared" si="165"/>
        <v/>
      </c>
      <c r="AJ965" s="33"/>
      <c r="AK965" s="33"/>
      <c r="AL965" s="33"/>
      <c r="AM965" s="33"/>
      <c r="AN965" s="33"/>
      <c r="AO965" s="33"/>
      <c r="AP965" s="33"/>
    </row>
    <row r="966" spans="1:42" s="4" customFormat="1" ht="13.8" hidden="1">
      <c r="A966" s="5"/>
      <c r="B966" s="6"/>
      <c r="G966" s="33"/>
      <c r="H966" s="5"/>
      <c r="K966" s="239"/>
      <c r="L966" s="239"/>
      <c r="M966" s="239"/>
      <c r="N966" s="24"/>
      <c r="O966" s="24"/>
      <c r="P966" s="24"/>
      <c r="R966" s="243"/>
      <c r="S966" s="243"/>
      <c r="T966" s="239"/>
      <c r="U966" s="239"/>
      <c r="V966" s="33"/>
      <c r="W966" s="33"/>
      <c r="X966" s="33"/>
      <c r="Y966" s="33"/>
      <c r="Z966" s="33"/>
      <c r="AA966" s="33"/>
      <c r="AB966" s="33"/>
      <c r="AC966" s="244" t="str">
        <f t="shared" si="166"/>
        <v/>
      </c>
      <c r="AD966" s="244" t="str">
        <f t="shared" si="167"/>
        <v/>
      </c>
      <c r="AE966" s="138"/>
      <c r="AF966" s="33"/>
      <c r="AG966" s="33"/>
      <c r="AH966" s="33"/>
      <c r="AI966" s="140" t="str">
        <f t="shared" si="165"/>
        <v/>
      </c>
      <c r="AJ966" s="33"/>
      <c r="AK966" s="33"/>
      <c r="AL966" s="33"/>
      <c r="AM966" s="33"/>
      <c r="AN966" s="33"/>
      <c r="AO966" s="33"/>
      <c r="AP966" s="33"/>
    </row>
    <row r="967" spans="1:42" s="4" customFormat="1" ht="13.8" hidden="1">
      <c r="A967" s="5"/>
      <c r="B967" s="6"/>
      <c r="G967" s="33"/>
      <c r="H967" s="5"/>
      <c r="K967" s="239"/>
      <c r="L967" s="239"/>
      <c r="M967" s="239"/>
      <c r="N967" s="24"/>
      <c r="O967" s="24"/>
      <c r="P967" s="24"/>
      <c r="R967" s="243"/>
      <c r="S967" s="243"/>
      <c r="T967" s="239"/>
      <c r="U967" s="239"/>
      <c r="V967" s="33"/>
      <c r="W967" s="33"/>
      <c r="X967" s="33"/>
      <c r="Y967" s="33"/>
      <c r="Z967" s="33"/>
      <c r="AA967" s="33"/>
      <c r="AB967" s="33"/>
      <c r="AC967" s="244" t="str">
        <f t="shared" si="166"/>
        <v/>
      </c>
      <c r="AD967" s="244" t="str">
        <f t="shared" si="167"/>
        <v/>
      </c>
      <c r="AE967" s="138"/>
      <c r="AF967" s="33"/>
      <c r="AG967" s="33"/>
      <c r="AH967" s="33"/>
      <c r="AI967" s="140" t="str">
        <f t="shared" si="165"/>
        <v/>
      </c>
      <c r="AJ967" s="33"/>
      <c r="AK967" s="33"/>
      <c r="AL967" s="33"/>
      <c r="AM967" s="33"/>
      <c r="AN967" s="33"/>
      <c r="AO967" s="33"/>
      <c r="AP967" s="33"/>
    </row>
    <row r="968" spans="1:42" s="4" customFormat="1" ht="13.8" hidden="1">
      <c r="A968" s="5"/>
      <c r="B968" s="6"/>
      <c r="G968" s="33"/>
      <c r="H968" s="5"/>
      <c r="K968" s="239"/>
      <c r="L968" s="239"/>
      <c r="M968" s="239"/>
      <c r="N968" s="24"/>
      <c r="O968" s="24"/>
      <c r="P968" s="24"/>
      <c r="R968" s="243"/>
      <c r="S968" s="243"/>
      <c r="T968" s="239"/>
      <c r="U968" s="239"/>
      <c r="V968" s="33"/>
      <c r="W968" s="33"/>
      <c r="X968" s="33"/>
      <c r="Y968" s="33"/>
      <c r="Z968" s="33"/>
      <c r="AA968" s="33"/>
      <c r="AB968" s="33"/>
      <c r="AC968" s="244" t="str">
        <f t="shared" si="166"/>
        <v/>
      </c>
      <c r="AD968" s="244" t="str">
        <f t="shared" si="167"/>
        <v/>
      </c>
      <c r="AE968" s="138"/>
      <c r="AF968" s="33"/>
      <c r="AG968" s="33"/>
      <c r="AH968" s="33"/>
      <c r="AI968" s="140" t="str">
        <f t="shared" si="165"/>
        <v/>
      </c>
      <c r="AJ968" s="33"/>
      <c r="AK968" s="33"/>
      <c r="AL968" s="33"/>
      <c r="AM968" s="33"/>
      <c r="AN968" s="33"/>
      <c r="AO968" s="33"/>
      <c r="AP968" s="33"/>
    </row>
    <row r="969" spans="1:42" s="4" customFormat="1" ht="13.8" hidden="1">
      <c r="A969" s="5"/>
      <c r="B969" s="6"/>
      <c r="G969" s="33"/>
      <c r="H969" s="5"/>
      <c r="K969" s="239"/>
      <c r="L969" s="239"/>
      <c r="M969" s="239"/>
      <c r="N969" s="24"/>
      <c r="O969" s="24"/>
      <c r="P969" s="24"/>
      <c r="R969" s="243"/>
      <c r="S969" s="243"/>
      <c r="T969" s="239"/>
      <c r="U969" s="239"/>
      <c r="V969" s="33"/>
      <c r="W969" s="33"/>
      <c r="X969" s="33"/>
      <c r="Y969" s="33"/>
      <c r="Z969" s="33"/>
      <c r="AA969" s="33"/>
      <c r="AB969" s="33"/>
      <c r="AC969" s="244" t="str">
        <f t="shared" si="166"/>
        <v/>
      </c>
      <c r="AD969" s="244" t="str">
        <f t="shared" si="167"/>
        <v/>
      </c>
      <c r="AE969" s="138"/>
      <c r="AF969" s="33"/>
      <c r="AG969" s="33"/>
      <c r="AH969" s="33"/>
      <c r="AI969" s="140" t="str">
        <f t="shared" si="165"/>
        <v/>
      </c>
      <c r="AJ969" s="33"/>
      <c r="AK969" s="33"/>
      <c r="AL969" s="33"/>
      <c r="AM969" s="33"/>
      <c r="AN969" s="33"/>
      <c r="AO969" s="33"/>
      <c r="AP969" s="33"/>
    </row>
    <row r="970" spans="1:42" s="4" customFormat="1" ht="13.8" hidden="1">
      <c r="A970" s="5"/>
      <c r="B970" s="6"/>
      <c r="G970" s="33"/>
      <c r="H970" s="5"/>
      <c r="K970" s="239"/>
      <c r="L970" s="239"/>
      <c r="M970" s="239"/>
      <c r="N970" s="24"/>
      <c r="O970" s="24"/>
      <c r="P970" s="24"/>
      <c r="R970" s="243"/>
      <c r="S970" s="243"/>
      <c r="T970" s="239"/>
      <c r="U970" s="239"/>
      <c r="V970" s="33"/>
      <c r="W970" s="33"/>
      <c r="X970" s="33"/>
      <c r="Y970" s="33"/>
      <c r="Z970" s="33"/>
      <c r="AA970" s="33"/>
      <c r="AB970" s="33"/>
      <c r="AC970" s="244" t="str">
        <f t="shared" si="166"/>
        <v/>
      </c>
      <c r="AD970" s="244" t="str">
        <f t="shared" si="167"/>
        <v/>
      </c>
      <c r="AE970" s="138"/>
      <c r="AF970" s="33"/>
      <c r="AG970" s="33"/>
      <c r="AH970" s="33"/>
      <c r="AI970" s="140" t="str">
        <f t="shared" si="165"/>
        <v/>
      </c>
      <c r="AJ970" s="33"/>
      <c r="AK970" s="33"/>
      <c r="AL970" s="33"/>
      <c r="AM970" s="33"/>
      <c r="AN970" s="33"/>
      <c r="AO970" s="33"/>
      <c r="AP970" s="33"/>
    </row>
    <row r="971" spans="1:42" s="4" customFormat="1" ht="13.8" hidden="1">
      <c r="A971" s="5"/>
      <c r="B971" s="6"/>
      <c r="G971" s="33"/>
      <c r="H971" s="5"/>
      <c r="K971" s="239"/>
      <c r="L971" s="239"/>
      <c r="M971" s="239"/>
      <c r="N971" s="24"/>
      <c r="O971" s="24"/>
      <c r="P971" s="24"/>
      <c r="R971" s="243"/>
      <c r="S971" s="243"/>
      <c r="T971" s="239"/>
      <c r="U971" s="239"/>
      <c r="V971" s="33"/>
      <c r="W971" s="33"/>
      <c r="X971" s="33"/>
      <c r="Y971" s="33"/>
      <c r="Z971" s="33"/>
      <c r="AA971" s="33"/>
      <c r="AB971" s="33"/>
      <c r="AC971" s="244" t="str">
        <f t="shared" si="166"/>
        <v/>
      </c>
      <c r="AD971" s="244" t="str">
        <f t="shared" si="167"/>
        <v/>
      </c>
      <c r="AE971" s="138"/>
      <c r="AF971" s="33"/>
      <c r="AG971" s="33"/>
      <c r="AH971" s="33"/>
      <c r="AI971" s="140" t="str">
        <f t="shared" si="165"/>
        <v/>
      </c>
      <c r="AJ971" s="33"/>
      <c r="AK971" s="33"/>
      <c r="AL971" s="33"/>
      <c r="AM971" s="33"/>
      <c r="AN971" s="33"/>
      <c r="AO971" s="33"/>
      <c r="AP971" s="33"/>
    </row>
    <row r="972" spans="1:42" s="4" customFormat="1" ht="13.8" hidden="1">
      <c r="A972" s="5"/>
      <c r="B972" s="6"/>
      <c r="G972" s="33"/>
      <c r="H972" s="5"/>
      <c r="K972" s="239"/>
      <c r="L972" s="239"/>
      <c r="M972" s="239"/>
      <c r="N972" s="24"/>
      <c r="O972" s="24"/>
      <c r="P972" s="24"/>
      <c r="R972" s="243"/>
      <c r="S972" s="243"/>
      <c r="T972" s="239"/>
      <c r="U972" s="239"/>
      <c r="V972" s="33"/>
      <c r="W972" s="33"/>
      <c r="X972" s="33"/>
      <c r="Y972" s="33"/>
      <c r="Z972" s="33"/>
      <c r="AA972" s="33"/>
      <c r="AB972" s="33"/>
      <c r="AC972" s="244" t="str">
        <f t="shared" si="166"/>
        <v/>
      </c>
      <c r="AD972" s="244" t="str">
        <f t="shared" si="167"/>
        <v/>
      </c>
      <c r="AE972" s="138"/>
      <c r="AF972" s="33"/>
      <c r="AG972" s="33"/>
      <c r="AH972" s="33"/>
      <c r="AI972" s="140" t="str">
        <f t="shared" ref="AI972:AI1035" si="168">IF(R972="","", R972)</f>
        <v/>
      </c>
      <c r="AJ972" s="33"/>
      <c r="AK972" s="33"/>
      <c r="AL972" s="33"/>
      <c r="AM972" s="33"/>
      <c r="AN972" s="33"/>
      <c r="AO972" s="33"/>
      <c r="AP972" s="33"/>
    </row>
    <row r="973" spans="1:42" s="4" customFormat="1" ht="13.8" hidden="1">
      <c r="A973" s="5"/>
      <c r="B973" s="6"/>
      <c r="G973" s="33"/>
      <c r="H973" s="5"/>
      <c r="K973" s="239"/>
      <c r="L973" s="239"/>
      <c r="M973" s="239"/>
      <c r="N973" s="24"/>
      <c r="O973" s="24"/>
      <c r="P973" s="24"/>
      <c r="R973" s="243"/>
      <c r="S973" s="243"/>
      <c r="T973" s="239"/>
      <c r="U973" s="239"/>
      <c r="V973" s="33"/>
      <c r="W973" s="33"/>
      <c r="X973" s="33"/>
      <c r="Y973" s="33"/>
      <c r="Z973" s="33"/>
      <c r="AA973" s="33"/>
      <c r="AB973" s="33"/>
      <c r="AC973" s="244" t="str">
        <f t="shared" si="166"/>
        <v/>
      </c>
      <c r="AD973" s="244" t="str">
        <f t="shared" si="167"/>
        <v/>
      </c>
      <c r="AE973" s="138"/>
      <c r="AF973" s="33"/>
      <c r="AG973" s="33"/>
      <c r="AH973" s="33"/>
      <c r="AI973" s="140" t="str">
        <f t="shared" si="168"/>
        <v/>
      </c>
      <c r="AJ973" s="33"/>
      <c r="AK973" s="33"/>
      <c r="AL973" s="33"/>
      <c r="AM973" s="33"/>
      <c r="AN973" s="33"/>
      <c r="AO973" s="33"/>
      <c r="AP973" s="33"/>
    </row>
    <row r="974" spans="1:42" s="4" customFormat="1" ht="13.8" hidden="1">
      <c r="A974" s="5"/>
      <c r="B974" s="6"/>
      <c r="G974" s="33"/>
      <c r="H974" s="5"/>
      <c r="K974" s="239"/>
      <c r="L974" s="239"/>
      <c r="M974" s="239"/>
      <c r="N974" s="24"/>
      <c r="O974" s="24"/>
      <c r="P974" s="24"/>
      <c r="R974" s="243"/>
      <c r="S974" s="243"/>
      <c r="T974" s="239"/>
      <c r="U974" s="239"/>
      <c r="V974" s="33"/>
      <c r="W974" s="33"/>
      <c r="X974" s="33"/>
      <c r="Y974" s="33"/>
      <c r="Z974" s="33"/>
      <c r="AA974" s="33"/>
      <c r="AB974" s="33"/>
      <c r="AC974" s="244" t="str">
        <f t="shared" si="166"/>
        <v/>
      </c>
      <c r="AD974" s="244" t="str">
        <f t="shared" si="167"/>
        <v/>
      </c>
      <c r="AE974" s="138"/>
      <c r="AF974" s="33"/>
      <c r="AG974" s="33"/>
      <c r="AH974" s="33"/>
      <c r="AI974" s="140" t="str">
        <f t="shared" si="168"/>
        <v/>
      </c>
      <c r="AJ974" s="33"/>
      <c r="AK974" s="33"/>
      <c r="AL974" s="33"/>
      <c r="AM974" s="33"/>
      <c r="AN974" s="33"/>
      <c r="AO974" s="33"/>
      <c r="AP974" s="33"/>
    </row>
    <row r="975" spans="1:42" s="4" customFormat="1" ht="13.8" hidden="1">
      <c r="A975" s="5"/>
      <c r="B975" s="6"/>
      <c r="G975" s="33"/>
      <c r="H975" s="5"/>
      <c r="K975" s="239"/>
      <c r="L975" s="239"/>
      <c r="M975" s="239"/>
      <c r="N975" s="24"/>
      <c r="O975" s="24"/>
      <c r="P975" s="24"/>
      <c r="R975" s="243"/>
      <c r="S975" s="243"/>
      <c r="T975" s="239"/>
      <c r="U975" s="239"/>
      <c r="V975" s="33"/>
      <c r="W975" s="33"/>
      <c r="X975" s="33"/>
      <c r="Y975" s="33"/>
      <c r="Z975" s="33"/>
      <c r="AA975" s="33"/>
      <c r="AB975" s="33"/>
      <c r="AC975" s="244" t="str">
        <f t="shared" si="166"/>
        <v/>
      </c>
      <c r="AD975" s="244" t="str">
        <f t="shared" si="167"/>
        <v/>
      </c>
      <c r="AE975" s="138"/>
      <c r="AF975" s="33"/>
      <c r="AG975" s="33"/>
      <c r="AH975" s="33"/>
      <c r="AI975" s="140" t="str">
        <f t="shared" si="168"/>
        <v/>
      </c>
      <c r="AJ975" s="33"/>
      <c r="AK975" s="33"/>
      <c r="AL975" s="33"/>
      <c r="AM975" s="33"/>
      <c r="AN975" s="33"/>
      <c r="AO975" s="33"/>
      <c r="AP975" s="33"/>
    </row>
    <row r="976" spans="1:42" s="4" customFormat="1" ht="13.8" hidden="1">
      <c r="A976" s="5"/>
      <c r="B976" s="6"/>
      <c r="G976" s="33"/>
      <c r="H976" s="5"/>
      <c r="K976" s="239"/>
      <c r="L976" s="239"/>
      <c r="M976" s="239"/>
      <c r="N976" s="24"/>
      <c r="O976" s="24"/>
      <c r="P976" s="24"/>
      <c r="R976" s="243"/>
      <c r="S976" s="243"/>
      <c r="T976" s="239"/>
      <c r="U976" s="239"/>
      <c r="V976" s="33"/>
      <c r="W976" s="33"/>
      <c r="X976" s="33"/>
      <c r="Y976" s="33"/>
      <c r="Z976" s="33"/>
      <c r="AA976" s="33"/>
      <c r="AB976" s="33"/>
      <c r="AC976" s="244" t="str">
        <f t="shared" si="166"/>
        <v/>
      </c>
      <c r="AD976" s="244" t="str">
        <f t="shared" si="167"/>
        <v/>
      </c>
      <c r="AE976" s="138"/>
      <c r="AF976" s="33"/>
      <c r="AG976" s="33"/>
      <c r="AH976" s="33"/>
      <c r="AI976" s="140" t="str">
        <f t="shared" si="168"/>
        <v/>
      </c>
      <c r="AJ976" s="33"/>
      <c r="AK976" s="33"/>
      <c r="AL976" s="33"/>
      <c r="AM976" s="33"/>
      <c r="AN976" s="33"/>
      <c r="AO976" s="33"/>
      <c r="AP976" s="33"/>
    </row>
    <row r="977" spans="1:42" s="4" customFormat="1" ht="13.8" hidden="1">
      <c r="A977" s="5"/>
      <c r="B977" s="6"/>
      <c r="G977" s="33"/>
      <c r="H977" s="5"/>
      <c r="K977" s="239"/>
      <c r="L977" s="239"/>
      <c r="M977" s="239"/>
      <c r="N977" s="24"/>
      <c r="O977" s="24"/>
      <c r="P977" s="24"/>
      <c r="R977" s="243"/>
      <c r="S977" s="243"/>
      <c r="T977" s="239"/>
      <c r="U977" s="239"/>
      <c r="V977" s="33"/>
      <c r="W977" s="33"/>
      <c r="X977" s="33"/>
      <c r="Y977" s="33"/>
      <c r="Z977" s="33"/>
      <c r="AA977" s="33"/>
      <c r="AB977" s="33"/>
      <c r="AC977" s="244" t="str">
        <f t="shared" si="166"/>
        <v/>
      </c>
      <c r="AD977" s="244" t="str">
        <f t="shared" si="167"/>
        <v/>
      </c>
      <c r="AE977" s="138"/>
      <c r="AF977" s="33"/>
      <c r="AG977" s="33"/>
      <c r="AH977" s="33"/>
      <c r="AI977" s="140" t="str">
        <f t="shared" si="168"/>
        <v/>
      </c>
      <c r="AJ977" s="33"/>
      <c r="AK977" s="33"/>
      <c r="AL977" s="33"/>
      <c r="AM977" s="33"/>
      <c r="AN977" s="33"/>
      <c r="AO977" s="33"/>
      <c r="AP977" s="33"/>
    </row>
    <row r="978" spans="1:42" s="4" customFormat="1" ht="13.8" hidden="1">
      <c r="A978" s="5"/>
      <c r="B978" s="6"/>
      <c r="G978" s="33"/>
      <c r="H978" s="5"/>
      <c r="K978" s="239"/>
      <c r="L978" s="239"/>
      <c r="M978" s="239"/>
      <c r="N978" s="24"/>
      <c r="O978" s="24"/>
      <c r="P978" s="24"/>
      <c r="R978" s="243"/>
      <c r="S978" s="243"/>
      <c r="T978" s="239"/>
      <c r="U978" s="239"/>
      <c r="V978" s="33"/>
      <c r="W978" s="33"/>
      <c r="X978" s="33"/>
      <c r="Y978" s="33"/>
      <c r="Z978" s="33"/>
      <c r="AA978" s="33"/>
      <c r="AB978" s="33"/>
      <c r="AC978" s="244" t="str">
        <f t="shared" si="166"/>
        <v/>
      </c>
      <c r="AD978" s="244" t="str">
        <f t="shared" si="167"/>
        <v/>
      </c>
      <c r="AE978" s="138"/>
      <c r="AF978" s="33"/>
      <c r="AG978" s="33"/>
      <c r="AH978" s="33"/>
      <c r="AI978" s="140" t="str">
        <f t="shared" si="168"/>
        <v/>
      </c>
      <c r="AJ978" s="33"/>
      <c r="AK978" s="33"/>
      <c r="AL978" s="33"/>
      <c r="AM978" s="33"/>
      <c r="AN978" s="33"/>
      <c r="AO978" s="33"/>
      <c r="AP978" s="33"/>
    </row>
    <row r="979" spans="1:42" s="4" customFormat="1" ht="13.8" hidden="1">
      <c r="A979" s="5"/>
      <c r="B979" s="6"/>
      <c r="G979" s="33"/>
      <c r="H979" s="5"/>
      <c r="K979" s="239"/>
      <c r="L979" s="239"/>
      <c r="M979" s="239"/>
      <c r="N979" s="24"/>
      <c r="O979" s="24"/>
      <c r="P979" s="24"/>
      <c r="R979" s="243"/>
      <c r="S979" s="243"/>
      <c r="T979" s="239"/>
      <c r="U979" s="239"/>
      <c r="V979" s="33"/>
      <c r="W979" s="33"/>
      <c r="X979" s="33"/>
      <c r="Y979" s="33"/>
      <c r="Z979" s="33"/>
      <c r="AA979" s="33"/>
      <c r="AB979" s="33"/>
      <c r="AC979" s="244" t="str">
        <f t="shared" si="166"/>
        <v/>
      </c>
      <c r="AD979" s="244" t="str">
        <f t="shared" si="167"/>
        <v/>
      </c>
      <c r="AE979" s="138"/>
      <c r="AF979" s="33"/>
      <c r="AG979" s="33"/>
      <c r="AH979" s="33"/>
      <c r="AI979" s="140" t="str">
        <f t="shared" si="168"/>
        <v/>
      </c>
      <c r="AJ979" s="33"/>
      <c r="AK979" s="33"/>
      <c r="AL979" s="33"/>
      <c r="AM979" s="33"/>
      <c r="AN979" s="33"/>
      <c r="AO979" s="33"/>
      <c r="AP979" s="33"/>
    </row>
    <row r="980" spans="1:42" s="4" customFormat="1" ht="13.8" hidden="1">
      <c r="A980" s="5"/>
      <c r="B980" s="6"/>
      <c r="G980" s="33"/>
      <c r="H980" s="5"/>
      <c r="K980" s="239"/>
      <c r="L980" s="239"/>
      <c r="M980" s="239"/>
      <c r="N980" s="24"/>
      <c r="O980" s="24"/>
      <c r="P980" s="24"/>
      <c r="R980" s="243"/>
      <c r="S980" s="243"/>
      <c r="T980" s="239"/>
      <c r="U980" s="239"/>
      <c r="V980" s="33"/>
      <c r="W980" s="33"/>
      <c r="X980" s="33"/>
      <c r="Y980" s="33"/>
      <c r="Z980" s="33"/>
      <c r="AA980" s="33"/>
      <c r="AB980" s="33"/>
      <c r="AC980" s="244" t="str">
        <f t="shared" si="166"/>
        <v/>
      </c>
      <c r="AD980" s="244" t="str">
        <f t="shared" si="167"/>
        <v/>
      </c>
      <c r="AE980" s="138"/>
      <c r="AF980" s="33"/>
      <c r="AG980" s="33"/>
      <c r="AH980" s="33"/>
      <c r="AI980" s="140" t="str">
        <f t="shared" si="168"/>
        <v/>
      </c>
      <c r="AJ980" s="33"/>
      <c r="AK980" s="33"/>
      <c r="AL980" s="33"/>
      <c r="AM980" s="33"/>
      <c r="AN980" s="33"/>
      <c r="AO980" s="33"/>
      <c r="AP980" s="33"/>
    </row>
    <row r="981" spans="1:42" s="4" customFormat="1" ht="13.8" hidden="1">
      <c r="A981" s="5"/>
      <c r="B981" s="6"/>
      <c r="G981" s="33"/>
      <c r="H981" s="5"/>
      <c r="K981" s="239"/>
      <c r="L981" s="239"/>
      <c r="M981" s="239"/>
      <c r="N981" s="24"/>
      <c r="O981" s="24"/>
      <c r="P981" s="24"/>
      <c r="R981" s="243"/>
      <c r="S981" s="243"/>
      <c r="T981" s="239"/>
      <c r="U981" s="239"/>
      <c r="V981" s="33"/>
      <c r="W981" s="33"/>
      <c r="X981" s="33"/>
      <c r="Y981" s="33"/>
      <c r="Z981" s="33"/>
      <c r="AA981" s="33"/>
      <c r="AB981" s="33"/>
      <c r="AC981" s="244" t="str">
        <f t="shared" si="166"/>
        <v/>
      </c>
      <c r="AD981" s="244" t="str">
        <f t="shared" si="167"/>
        <v/>
      </c>
      <c r="AE981" s="138"/>
      <c r="AF981" s="33"/>
      <c r="AG981" s="33"/>
      <c r="AH981" s="33"/>
      <c r="AI981" s="140" t="str">
        <f t="shared" si="168"/>
        <v/>
      </c>
      <c r="AJ981" s="33"/>
      <c r="AK981" s="33"/>
      <c r="AL981" s="33"/>
      <c r="AM981" s="33"/>
      <c r="AN981" s="33"/>
      <c r="AO981" s="33"/>
      <c r="AP981" s="33"/>
    </row>
    <row r="982" spans="1:42" s="4" customFormat="1" ht="13.8" hidden="1">
      <c r="A982" s="5"/>
      <c r="B982" s="6"/>
      <c r="G982" s="33"/>
      <c r="H982" s="5"/>
      <c r="K982" s="239"/>
      <c r="L982" s="239"/>
      <c r="M982" s="239"/>
      <c r="N982" s="24"/>
      <c r="O982" s="24"/>
      <c r="P982" s="24"/>
      <c r="R982" s="243"/>
      <c r="S982" s="243"/>
      <c r="T982" s="239"/>
      <c r="U982" s="239"/>
      <c r="V982" s="33"/>
      <c r="W982" s="33"/>
      <c r="X982" s="33"/>
      <c r="Y982" s="33"/>
      <c r="Z982" s="33"/>
      <c r="AA982" s="33"/>
      <c r="AB982" s="33"/>
      <c r="AC982" s="244" t="str">
        <f t="shared" si="166"/>
        <v/>
      </c>
      <c r="AD982" s="244" t="str">
        <f t="shared" si="167"/>
        <v/>
      </c>
      <c r="AE982" s="138"/>
      <c r="AF982" s="33"/>
      <c r="AG982" s="33"/>
      <c r="AH982" s="33"/>
      <c r="AI982" s="140" t="str">
        <f t="shared" si="168"/>
        <v/>
      </c>
      <c r="AJ982" s="33"/>
      <c r="AK982" s="33"/>
      <c r="AL982" s="33"/>
      <c r="AM982" s="33"/>
      <c r="AN982" s="33"/>
      <c r="AO982" s="33"/>
      <c r="AP982" s="33"/>
    </row>
    <row r="983" spans="1:42" s="4" customFormat="1" ht="13.8" hidden="1">
      <c r="A983" s="5"/>
      <c r="B983" s="6"/>
      <c r="G983" s="33"/>
      <c r="H983" s="5"/>
      <c r="K983" s="239"/>
      <c r="L983" s="239"/>
      <c r="M983" s="239"/>
      <c r="N983" s="24"/>
      <c r="O983" s="24"/>
      <c r="P983" s="24"/>
      <c r="R983" s="243"/>
      <c r="S983" s="243"/>
      <c r="T983" s="239"/>
      <c r="U983" s="239"/>
      <c r="V983" s="33"/>
      <c r="W983" s="33"/>
      <c r="X983" s="33"/>
      <c r="Y983" s="33"/>
      <c r="Z983" s="33"/>
      <c r="AA983" s="33"/>
      <c r="AB983" s="33"/>
      <c r="AC983" s="244" t="str">
        <f t="shared" si="166"/>
        <v/>
      </c>
      <c r="AD983" s="244" t="str">
        <f t="shared" si="167"/>
        <v/>
      </c>
      <c r="AE983" s="138"/>
      <c r="AF983" s="33"/>
      <c r="AG983" s="33"/>
      <c r="AH983" s="33"/>
      <c r="AI983" s="140" t="str">
        <f t="shared" si="168"/>
        <v/>
      </c>
      <c r="AJ983" s="33"/>
      <c r="AK983" s="33"/>
      <c r="AL983" s="33"/>
      <c r="AM983" s="33"/>
      <c r="AN983" s="33"/>
      <c r="AO983" s="33"/>
      <c r="AP983" s="33"/>
    </row>
    <row r="984" spans="1:42" s="4" customFormat="1" ht="13.8" hidden="1">
      <c r="A984" s="5"/>
      <c r="B984" s="6"/>
      <c r="G984" s="33"/>
      <c r="H984" s="5"/>
      <c r="K984" s="239"/>
      <c r="L984" s="239"/>
      <c r="M984" s="239"/>
      <c r="N984" s="24"/>
      <c r="O984" s="24"/>
      <c r="P984" s="24"/>
      <c r="R984" s="243"/>
      <c r="S984" s="243"/>
      <c r="T984" s="239"/>
      <c r="U984" s="239"/>
      <c r="V984" s="33"/>
      <c r="W984" s="33"/>
      <c r="X984" s="33"/>
      <c r="Y984" s="33"/>
      <c r="Z984" s="33"/>
      <c r="AA984" s="33"/>
      <c r="AB984" s="33"/>
      <c r="AC984" s="244" t="str">
        <f t="shared" si="166"/>
        <v/>
      </c>
      <c r="AD984" s="244" t="str">
        <f t="shared" si="167"/>
        <v/>
      </c>
      <c r="AE984" s="138"/>
      <c r="AF984" s="33"/>
      <c r="AG984" s="33"/>
      <c r="AH984" s="33"/>
      <c r="AI984" s="140" t="str">
        <f t="shared" si="168"/>
        <v/>
      </c>
      <c r="AJ984" s="33"/>
      <c r="AK984" s="33"/>
      <c r="AL984" s="33"/>
      <c r="AM984" s="33"/>
      <c r="AN984" s="33"/>
      <c r="AO984" s="33"/>
      <c r="AP984" s="33"/>
    </row>
    <row r="985" spans="1:42" s="4" customFormat="1" ht="13.8" hidden="1">
      <c r="A985" s="5"/>
      <c r="B985" s="6"/>
      <c r="G985" s="33"/>
      <c r="H985" s="5"/>
      <c r="K985" s="239"/>
      <c r="L985" s="239"/>
      <c r="M985" s="239"/>
      <c r="N985" s="24"/>
      <c r="O985" s="24"/>
      <c r="P985" s="24"/>
      <c r="R985" s="243"/>
      <c r="S985" s="243"/>
      <c r="T985" s="239"/>
      <c r="U985" s="239"/>
      <c r="V985" s="33"/>
      <c r="W985" s="33"/>
      <c r="X985" s="33"/>
      <c r="Y985" s="33"/>
      <c r="Z985" s="33"/>
      <c r="AA985" s="33"/>
      <c r="AB985" s="33"/>
      <c r="AC985" s="244" t="str">
        <f t="shared" si="166"/>
        <v/>
      </c>
      <c r="AD985" s="244" t="str">
        <f t="shared" si="167"/>
        <v/>
      </c>
      <c r="AE985" s="138"/>
      <c r="AF985" s="33"/>
      <c r="AG985" s="33"/>
      <c r="AH985" s="33"/>
      <c r="AI985" s="140" t="str">
        <f t="shared" si="168"/>
        <v/>
      </c>
      <c r="AJ985" s="33"/>
      <c r="AK985" s="33"/>
      <c r="AL985" s="33"/>
      <c r="AM985" s="33"/>
      <c r="AN985" s="33"/>
      <c r="AO985" s="33"/>
      <c r="AP985" s="33"/>
    </row>
    <row r="986" spans="1:42" s="4" customFormat="1" ht="13.8" hidden="1">
      <c r="A986" s="5"/>
      <c r="B986" s="6"/>
      <c r="G986" s="33"/>
      <c r="H986" s="5"/>
      <c r="K986" s="239"/>
      <c r="L986" s="239"/>
      <c r="M986" s="239"/>
      <c r="N986" s="24"/>
      <c r="O986" s="24"/>
      <c r="P986" s="24"/>
      <c r="R986" s="243"/>
      <c r="S986" s="243"/>
      <c r="T986" s="239"/>
      <c r="U986" s="239"/>
      <c r="V986" s="33"/>
      <c r="W986" s="33"/>
      <c r="X986" s="33"/>
      <c r="Y986" s="33"/>
      <c r="Z986" s="33"/>
      <c r="AA986" s="33"/>
      <c r="AB986" s="33"/>
      <c r="AC986" s="244" t="str">
        <f t="shared" si="166"/>
        <v/>
      </c>
      <c r="AD986" s="244" t="str">
        <f t="shared" si="167"/>
        <v/>
      </c>
      <c r="AE986" s="138"/>
      <c r="AF986" s="33"/>
      <c r="AG986" s="33"/>
      <c r="AH986" s="33"/>
      <c r="AI986" s="140" t="str">
        <f t="shared" si="168"/>
        <v/>
      </c>
      <c r="AJ986" s="33"/>
      <c r="AK986" s="33"/>
      <c r="AL986" s="33"/>
      <c r="AM986" s="33"/>
      <c r="AN986" s="33"/>
      <c r="AO986" s="33"/>
      <c r="AP986" s="33"/>
    </row>
    <row r="987" spans="1:42" s="4" customFormat="1" ht="13.8" hidden="1">
      <c r="A987" s="5"/>
      <c r="B987" s="6"/>
      <c r="G987" s="33"/>
      <c r="H987" s="5"/>
      <c r="K987" s="239"/>
      <c r="L987" s="239"/>
      <c r="M987" s="239"/>
      <c r="N987" s="24"/>
      <c r="O987" s="24"/>
      <c r="P987" s="24"/>
      <c r="R987" s="243"/>
      <c r="S987" s="243"/>
      <c r="T987" s="239"/>
      <c r="U987" s="239"/>
      <c r="V987" s="33"/>
      <c r="W987" s="33"/>
      <c r="X987" s="33"/>
      <c r="Y987" s="33"/>
      <c r="Z987" s="33"/>
      <c r="AA987" s="33"/>
      <c r="AB987" s="33"/>
      <c r="AC987" s="244" t="str">
        <f t="shared" si="166"/>
        <v/>
      </c>
      <c r="AD987" s="244" t="str">
        <f t="shared" si="167"/>
        <v/>
      </c>
      <c r="AE987" s="138"/>
      <c r="AF987" s="33"/>
      <c r="AG987" s="33"/>
      <c r="AH987" s="33"/>
      <c r="AI987" s="140" t="str">
        <f t="shared" si="168"/>
        <v/>
      </c>
      <c r="AJ987" s="33"/>
      <c r="AK987" s="33"/>
      <c r="AL987" s="33"/>
      <c r="AM987" s="33"/>
      <c r="AN987" s="33"/>
      <c r="AO987" s="33"/>
      <c r="AP987" s="33"/>
    </row>
    <row r="988" spans="1:42" s="4" customFormat="1" ht="13.8" hidden="1">
      <c r="A988" s="5"/>
      <c r="B988" s="6"/>
      <c r="G988" s="33"/>
      <c r="H988" s="5"/>
      <c r="K988" s="239"/>
      <c r="L988" s="239"/>
      <c r="M988" s="239"/>
      <c r="N988" s="24"/>
      <c r="O988" s="24"/>
      <c r="P988" s="24"/>
      <c r="R988" s="243"/>
      <c r="S988" s="243"/>
      <c r="T988" s="239"/>
      <c r="U988" s="239"/>
      <c r="V988" s="33"/>
      <c r="W988" s="33"/>
      <c r="X988" s="33"/>
      <c r="Y988" s="33"/>
      <c r="Z988" s="33"/>
      <c r="AA988" s="33"/>
      <c r="AB988" s="33"/>
      <c r="AC988" s="244" t="str">
        <f t="shared" si="166"/>
        <v/>
      </c>
      <c r="AD988" s="244" t="str">
        <f t="shared" si="167"/>
        <v/>
      </c>
      <c r="AE988" s="138"/>
      <c r="AF988" s="33"/>
      <c r="AG988" s="33"/>
      <c r="AH988" s="33"/>
      <c r="AI988" s="140" t="str">
        <f t="shared" si="168"/>
        <v/>
      </c>
      <c r="AJ988" s="33"/>
      <c r="AK988" s="33"/>
      <c r="AL988" s="33"/>
      <c r="AM988" s="33"/>
      <c r="AN988" s="33"/>
      <c r="AO988" s="33"/>
      <c r="AP988" s="33"/>
    </row>
    <row r="989" spans="1:42" s="4" customFormat="1" ht="13.8" hidden="1">
      <c r="A989" s="5"/>
      <c r="B989" s="6"/>
      <c r="G989" s="33"/>
      <c r="H989" s="5"/>
      <c r="K989" s="239"/>
      <c r="L989" s="239"/>
      <c r="M989" s="239"/>
      <c r="N989" s="24"/>
      <c r="O989" s="24"/>
      <c r="P989" s="24"/>
      <c r="R989" s="243"/>
      <c r="S989" s="243"/>
      <c r="T989" s="239"/>
      <c r="U989" s="239"/>
      <c r="V989" s="33"/>
      <c r="W989" s="33"/>
      <c r="X989" s="33"/>
      <c r="Y989" s="33"/>
      <c r="Z989" s="33"/>
      <c r="AA989" s="33"/>
      <c r="AB989" s="33"/>
      <c r="AC989" s="244" t="str">
        <f t="shared" si="166"/>
        <v/>
      </c>
      <c r="AD989" s="244" t="str">
        <f t="shared" si="167"/>
        <v/>
      </c>
      <c r="AE989" s="138"/>
      <c r="AF989" s="33"/>
      <c r="AG989" s="33"/>
      <c r="AH989" s="33"/>
      <c r="AI989" s="140" t="str">
        <f t="shared" si="168"/>
        <v/>
      </c>
      <c r="AJ989" s="33"/>
      <c r="AK989" s="33"/>
      <c r="AL989" s="33"/>
      <c r="AM989" s="33"/>
      <c r="AN989" s="33"/>
      <c r="AO989" s="33"/>
      <c r="AP989" s="33"/>
    </row>
    <row r="990" spans="1:42" s="4" customFormat="1" ht="13.8" hidden="1">
      <c r="A990" s="5"/>
      <c r="B990" s="6"/>
      <c r="G990" s="33"/>
      <c r="H990" s="5"/>
      <c r="K990" s="239"/>
      <c r="L990" s="239"/>
      <c r="M990" s="239"/>
      <c r="N990" s="24"/>
      <c r="O990" s="24"/>
      <c r="P990" s="24"/>
      <c r="R990" s="243"/>
      <c r="S990" s="243"/>
      <c r="T990" s="239"/>
      <c r="U990" s="239"/>
      <c r="V990" s="33"/>
      <c r="W990" s="33"/>
      <c r="X990" s="33"/>
      <c r="Y990" s="33"/>
      <c r="Z990" s="33"/>
      <c r="AA990" s="33"/>
      <c r="AB990" s="33"/>
      <c r="AC990" s="244" t="str">
        <f t="shared" si="166"/>
        <v/>
      </c>
      <c r="AD990" s="244" t="str">
        <f t="shared" si="167"/>
        <v/>
      </c>
      <c r="AE990" s="138"/>
      <c r="AF990" s="33"/>
      <c r="AG990" s="33"/>
      <c r="AH990" s="33"/>
      <c r="AI990" s="140" t="str">
        <f t="shared" si="168"/>
        <v/>
      </c>
      <c r="AJ990" s="33"/>
      <c r="AK990" s="33"/>
      <c r="AL990" s="33"/>
      <c r="AM990" s="33"/>
      <c r="AN990" s="33"/>
      <c r="AO990" s="33"/>
      <c r="AP990" s="33"/>
    </row>
    <row r="991" spans="1:42" s="4" customFormat="1" ht="13.8" hidden="1">
      <c r="A991" s="5"/>
      <c r="B991" s="6"/>
      <c r="G991" s="33"/>
      <c r="H991" s="5"/>
      <c r="K991" s="239"/>
      <c r="L991" s="239"/>
      <c r="M991" s="239"/>
      <c r="N991" s="24"/>
      <c r="O991" s="24"/>
      <c r="P991" s="24"/>
      <c r="R991" s="243"/>
      <c r="S991" s="243"/>
      <c r="T991" s="239"/>
      <c r="U991" s="239"/>
      <c r="V991" s="33"/>
      <c r="W991" s="33"/>
      <c r="X991" s="33"/>
      <c r="Y991" s="33"/>
      <c r="Z991" s="33"/>
      <c r="AA991" s="33"/>
      <c r="AB991" s="33"/>
      <c r="AC991" s="244" t="str">
        <f t="shared" si="166"/>
        <v/>
      </c>
      <c r="AD991" s="244" t="str">
        <f t="shared" si="167"/>
        <v/>
      </c>
      <c r="AE991" s="138"/>
      <c r="AF991" s="33"/>
      <c r="AG991" s="33"/>
      <c r="AH991" s="33"/>
      <c r="AI991" s="140" t="str">
        <f t="shared" si="168"/>
        <v/>
      </c>
      <c r="AJ991" s="33"/>
      <c r="AK991" s="33"/>
      <c r="AL991" s="33"/>
      <c r="AM991" s="33"/>
      <c r="AN991" s="33"/>
      <c r="AO991" s="33"/>
      <c r="AP991" s="33"/>
    </row>
    <row r="992" spans="1:42" s="4" customFormat="1" ht="13.8" hidden="1">
      <c r="A992" s="5"/>
      <c r="B992" s="6"/>
      <c r="G992" s="33"/>
      <c r="H992" s="5"/>
      <c r="K992" s="239"/>
      <c r="L992" s="239"/>
      <c r="M992" s="239"/>
      <c r="N992" s="24"/>
      <c r="O992" s="24"/>
      <c r="P992" s="24"/>
      <c r="R992" s="243"/>
      <c r="S992" s="243"/>
      <c r="T992" s="239"/>
      <c r="U992" s="239"/>
      <c r="V992" s="33"/>
      <c r="W992" s="33"/>
      <c r="X992" s="33"/>
      <c r="Y992" s="33"/>
      <c r="Z992" s="33"/>
      <c r="AA992" s="33"/>
      <c r="AB992" s="33"/>
      <c r="AC992" s="244" t="str">
        <f t="shared" si="166"/>
        <v/>
      </c>
      <c r="AD992" s="244" t="str">
        <f t="shared" si="167"/>
        <v/>
      </c>
      <c r="AE992" s="138"/>
      <c r="AF992" s="33"/>
      <c r="AG992" s="33"/>
      <c r="AH992" s="33"/>
      <c r="AI992" s="140" t="str">
        <f t="shared" si="168"/>
        <v/>
      </c>
      <c r="AJ992" s="33"/>
      <c r="AK992" s="33"/>
      <c r="AL992" s="33"/>
      <c r="AM992" s="33"/>
      <c r="AN992" s="33"/>
      <c r="AO992" s="33"/>
      <c r="AP992" s="33"/>
    </row>
    <row r="993" spans="1:42" s="4" customFormat="1" ht="13.8" hidden="1">
      <c r="A993" s="5"/>
      <c r="B993" s="6"/>
      <c r="G993" s="33"/>
      <c r="H993" s="5"/>
      <c r="K993" s="239"/>
      <c r="L993" s="239"/>
      <c r="M993" s="239"/>
      <c r="N993" s="24"/>
      <c r="O993" s="24"/>
      <c r="P993" s="24"/>
      <c r="R993" s="243"/>
      <c r="S993" s="243"/>
      <c r="T993" s="239"/>
      <c r="U993" s="239"/>
      <c r="V993" s="33"/>
      <c r="W993" s="33"/>
      <c r="X993" s="33"/>
      <c r="Y993" s="33"/>
      <c r="Z993" s="33"/>
      <c r="AA993" s="33"/>
      <c r="AB993" s="33"/>
      <c r="AC993" s="244" t="str">
        <f t="shared" si="166"/>
        <v/>
      </c>
      <c r="AD993" s="244" t="str">
        <f t="shared" si="167"/>
        <v/>
      </c>
      <c r="AE993" s="138"/>
      <c r="AF993" s="33"/>
      <c r="AG993" s="33"/>
      <c r="AH993" s="33"/>
      <c r="AI993" s="140" t="str">
        <f t="shared" si="168"/>
        <v/>
      </c>
      <c r="AJ993" s="33"/>
      <c r="AK993" s="33"/>
      <c r="AL993" s="33"/>
      <c r="AM993" s="33"/>
      <c r="AN993" s="33"/>
      <c r="AO993" s="33"/>
      <c r="AP993" s="33"/>
    </row>
    <row r="994" spans="1:42" s="4" customFormat="1" ht="13.8" hidden="1">
      <c r="A994" s="5"/>
      <c r="B994" s="6"/>
      <c r="G994" s="33"/>
      <c r="H994" s="5"/>
      <c r="K994" s="239"/>
      <c r="L994" s="239"/>
      <c r="M994" s="239"/>
      <c r="N994" s="24"/>
      <c r="O994" s="24"/>
      <c r="P994" s="24"/>
      <c r="R994" s="243"/>
      <c r="S994" s="243"/>
      <c r="T994" s="239"/>
      <c r="U994" s="239"/>
      <c r="V994" s="33"/>
      <c r="W994" s="33"/>
      <c r="X994" s="33"/>
      <c r="Y994" s="33"/>
      <c r="Z994" s="33"/>
      <c r="AA994" s="33"/>
      <c r="AB994" s="33"/>
      <c r="AC994" s="244" t="str">
        <f t="shared" si="166"/>
        <v/>
      </c>
      <c r="AD994" s="244" t="str">
        <f t="shared" si="167"/>
        <v/>
      </c>
      <c r="AE994" s="138"/>
      <c r="AF994" s="33"/>
      <c r="AG994" s="33"/>
      <c r="AH994" s="33"/>
      <c r="AI994" s="140" t="str">
        <f t="shared" si="168"/>
        <v/>
      </c>
      <c r="AJ994" s="33"/>
      <c r="AK994" s="33"/>
      <c r="AL994" s="33"/>
      <c r="AM994" s="33"/>
      <c r="AN994" s="33"/>
      <c r="AO994" s="33"/>
      <c r="AP994" s="33"/>
    </row>
    <row r="995" spans="1:42" s="4" customFormat="1" ht="13.8" hidden="1">
      <c r="A995" s="5"/>
      <c r="B995" s="6"/>
      <c r="G995" s="33"/>
      <c r="H995" s="5"/>
      <c r="K995" s="239"/>
      <c r="L995" s="239"/>
      <c r="M995" s="239"/>
      <c r="N995" s="24"/>
      <c r="O995" s="24"/>
      <c r="P995" s="24"/>
      <c r="R995" s="243"/>
      <c r="S995" s="243"/>
      <c r="T995" s="239"/>
      <c r="U995" s="239"/>
      <c r="V995" s="33"/>
      <c r="W995" s="33"/>
      <c r="X995" s="33"/>
      <c r="Y995" s="33"/>
      <c r="Z995" s="33"/>
      <c r="AA995" s="33"/>
      <c r="AB995" s="33"/>
      <c r="AC995" s="244" t="str">
        <f t="shared" si="166"/>
        <v/>
      </c>
      <c r="AD995" s="244" t="str">
        <f t="shared" si="167"/>
        <v/>
      </c>
      <c r="AE995" s="138"/>
      <c r="AF995" s="33"/>
      <c r="AG995" s="33"/>
      <c r="AH995" s="33"/>
      <c r="AI995" s="140" t="str">
        <f t="shared" si="168"/>
        <v/>
      </c>
      <c r="AJ995" s="33"/>
      <c r="AK995" s="33"/>
      <c r="AL995" s="33"/>
      <c r="AM995" s="33"/>
      <c r="AN995" s="33"/>
      <c r="AO995" s="33"/>
      <c r="AP995" s="33"/>
    </row>
    <row r="996" spans="1:42" s="4" customFormat="1" ht="13.8" hidden="1">
      <c r="A996" s="5"/>
      <c r="B996" s="6"/>
      <c r="G996" s="33"/>
      <c r="H996" s="5"/>
      <c r="K996" s="239"/>
      <c r="L996" s="239"/>
      <c r="M996" s="239"/>
      <c r="N996" s="24"/>
      <c r="O996" s="24"/>
      <c r="P996" s="24"/>
      <c r="R996" s="243"/>
      <c r="S996" s="243"/>
      <c r="T996" s="239"/>
      <c r="U996" s="239"/>
      <c r="V996" s="33"/>
      <c r="W996" s="33"/>
      <c r="X996" s="33"/>
      <c r="Y996" s="33"/>
      <c r="Z996" s="33"/>
      <c r="AA996" s="33"/>
      <c r="AB996" s="33"/>
      <c r="AC996" s="244" t="str">
        <f t="shared" si="166"/>
        <v/>
      </c>
      <c r="AD996" s="244" t="str">
        <f t="shared" si="167"/>
        <v/>
      </c>
      <c r="AE996" s="138"/>
      <c r="AF996" s="33"/>
      <c r="AG996" s="33"/>
      <c r="AH996" s="33"/>
      <c r="AI996" s="140" t="str">
        <f t="shared" si="168"/>
        <v/>
      </c>
      <c r="AJ996" s="33"/>
      <c r="AK996" s="33"/>
      <c r="AL996" s="33"/>
      <c r="AM996" s="33"/>
      <c r="AN996" s="33"/>
      <c r="AO996" s="33"/>
      <c r="AP996" s="33"/>
    </row>
    <row r="997" spans="1:42" s="4" customFormat="1" ht="13.8" hidden="1">
      <c r="A997" s="5"/>
      <c r="B997" s="6"/>
      <c r="G997" s="33"/>
      <c r="H997" s="5"/>
      <c r="K997" s="239"/>
      <c r="L997" s="239"/>
      <c r="M997" s="239"/>
      <c r="N997" s="24"/>
      <c r="O997" s="24"/>
      <c r="P997" s="24"/>
      <c r="R997" s="243"/>
      <c r="S997" s="243"/>
      <c r="T997" s="239"/>
      <c r="U997" s="239"/>
      <c r="V997" s="33"/>
      <c r="W997" s="33"/>
      <c r="X997" s="33"/>
      <c r="Y997" s="33"/>
      <c r="Z997" s="33"/>
      <c r="AA997" s="33"/>
      <c r="AB997" s="33"/>
      <c r="AC997" s="244" t="str">
        <f t="shared" si="166"/>
        <v/>
      </c>
      <c r="AD997" s="244" t="str">
        <f t="shared" si="167"/>
        <v/>
      </c>
      <c r="AE997" s="138"/>
      <c r="AF997" s="33"/>
      <c r="AG997" s="33"/>
      <c r="AH997" s="33"/>
      <c r="AI997" s="140" t="str">
        <f t="shared" si="168"/>
        <v/>
      </c>
      <c r="AJ997" s="33"/>
      <c r="AK997" s="33"/>
      <c r="AL997" s="33"/>
      <c r="AM997" s="33"/>
      <c r="AN997" s="33"/>
      <c r="AO997" s="33"/>
      <c r="AP997" s="33"/>
    </row>
    <row r="998" spans="1:42" s="4" customFormat="1" ht="13.8" hidden="1">
      <c r="A998" s="5"/>
      <c r="B998" s="6"/>
      <c r="G998" s="33"/>
      <c r="H998" s="5"/>
      <c r="K998" s="239"/>
      <c r="L998" s="239"/>
      <c r="M998" s="239"/>
      <c r="N998" s="24"/>
      <c r="O998" s="24"/>
      <c r="P998" s="24"/>
      <c r="R998" s="243"/>
      <c r="S998" s="243"/>
      <c r="T998" s="239"/>
      <c r="U998" s="239"/>
      <c r="V998" s="33"/>
      <c r="W998" s="33"/>
      <c r="X998" s="33"/>
      <c r="Y998" s="33"/>
      <c r="Z998" s="33"/>
      <c r="AA998" s="33"/>
      <c r="AB998" s="33"/>
      <c r="AC998" s="244" t="str">
        <f t="shared" si="166"/>
        <v/>
      </c>
      <c r="AD998" s="244" t="str">
        <f t="shared" si="167"/>
        <v/>
      </c>
      <c r="AE998" s="138"/>
      <c r="AF998" s="33"/>
      <c r="AG998" s="33"/>
      <c r="AH998" s="33"/>
      <c r="AI998" s="140" t="str">
        <f t="shared" si="168"/>
        <v/>
      </c>
      <c r="AJ998" s="33"/>
      <c r="AK998" s="33"/>
      <c r="AL998" s="33"/>
      <c r="AM998" s="33"/>
      <c r="AN998" s="33"/>
      <c r="AO998" s="33"/>
      <c r="AP998" s="33"/>
    </row>
    <row r="999" spans="1:42" s="4" customFormat="1" ht="13.8" hidden="1">
      <c r="A999" s="5"/>
      <c r="B999" s="6"/>
      <c r="G999" s="33"/>
      <c r="H999" s="5"/>
      <c r="K999" s="239"/>
      <c r="L999" s="239"/>
      <c r="M999" s="239"/>
      <c r="N999" s="24"/>
      <c r="O999" s="24"/>
      <c r="P999" s="24"/>
      <c r="R999" s="243"/>
      <c r="S999" s="243"/>
      <c r="T999" s="239"/>
      <c r="U999" s="239"/>
      <c r="V999" s="33"/>
      <c r="W999" s="33"/>
      <c r="X999" s="33"/>
      <c r="Y999" s="33"/>
      <c r="Z999" s="33"/>
      <c r="AA999" s="33"/>
      <c r="AB999" s="33"/>
      <c r="AC999" s="244" t="str">
        <f t="shared" si="166"/>
        <v/>
      </c>
      <c r="AD999" s="244" t="str">
        <f t="shared" si="167"/>
        <v/>
      </c>
      <c r="AE999" s="138"/>
      <c r="AF999" s="33"/>
      <c r="AG999" s="33"/>
      <c r="AH999" s="33"/>
      <c r="AI999" s="140" t="str">
        <f t="shared" si="168"/>
        <v/>
      </c>
      <c r="AJ999" s="33"/>
      <c r="AK999" s="33"/>
      <c r="AL999" s="33"/>
      <c r="AM999" s="33"/>
      <c r="AN999" s="33"/>
      <c r="AO999" s="33"/>
      <c r="AP999" s="33"/>
    </row>
    <row r="1000" spans="1:42" s="4" customFormat="1" ht="13.8" hidden="1">
      <c r="A1000" s="5"/>
      <c r="B1000" s="6"/>
      <c r="G1000" s="33"/>
      <c r="H1000" s="5"/>
      <c r="K1000" s="239"/>
      <c r="L1000" s="239"/>
      <c r="M1000" s="239"/>
      <c r="N1000" s="24"/>
      <c r="O1000" s="24"/>
      <c r="P1000" s="24"/>
      <c r="R1000" s="243"/>
      <c r="S1000" s="243"/>
      <c r="T1000" s="239"/>
      <c r="U1000" s="239"/>
      <c r="V1000" s="33"/>
      <c r="W1000" s="33"/>
      <c r="X1000" s="33"/>
      <c r="Y1000" s="33"/>
      <c r="Z1000" s="33"/>
      <c r="AA1000" s="33"/>
      <c r="AB1000" s="33"/>
      <c r="AC1000" s="244" t="str">
        <f t="shared" si="166"/>
        <v/>
      </c>
      <c r="AD1000" s="244" t="str">
        <f t="shared" si="167"/>
        <v/>
      </c>
      <c r="AE1000" s="138"/>
      <c r="AF1000" s="33"/>
      <c r="AG1000" s="33"/>
      <c r="AH1000" s="33"/>
      <c r="AI1000" s="140" t="str">
        <f t="shared" si="168"/>
        <v/>
      </c>
      <c r="AJ1000" s="33"/>
      <c r="AK1000" s="33"/>
      <c r="AL1000" s="33"/>
      <c r="AM1000" s="33"/>
      <c r="AN1000" s="33"/>
      <c r="AO1000" s="33"/>
      <c r="AP1000" s="33"/>
    </row>
    <row r="1001" spans="1:42" s="4" customFormat="1" ht="13.8" hidden="1">
      <c r="A1001" s="5"/>
      <c r="B1001" s="6"/>
      <c r="G1001" s="33"/>
      <c r="H1001" s="5"/>
      <c r="K1001" s="239"/>
      <c r="L1001" s="239"/>
      <c r="M1001" s="239"/>
      <c r="N1001" s="24"/>
      <c r="O1001" s="24"/>
      <c r="P1001" s="24"/>
      <c r="R1001" s="243"/>
      <c r="S1001" s="243"/>
      <c r="T1001" s="239"/>
      <c r="U1001" s="239"/>
      <c r="V1001" s="33"/>
      <c r="W1001" s="33"/>
      <c r="X1001" s="33"/>
      <c r="Y1001" s="33"/>
      <c r="Z1001" s="33"/>
      <c r="AA1001" s="33"/>
      <c r="AB1001" s="33"/>
      <c r="AC1001" s="244" t="str">
        <f t="shared" si="166"/>
        <v/>
      </c>
      <c r="AD1001" s="244" t="str">
        <f t="shared" si="167"/>
        <v/>
      </c>
      <c r="AE1001" s="138"/>
      <c r="AF1001" s="33"/>
      <c r="AG1001" s="33"/>
      <c r="AH1001" s="33"/>
      <c r="AI1001" s="140" t="str">
        <f t="shared" si="168"/>
        <v/>
      </c>
      <c r="AJ1001" s="33"/>
      <c r="AK1001" s="33"/>
      <c r="AL1001" s="33"/>
      <c r="AM1001" s="33"/>
      <c r="AN1001" s="33"/>
      <c r="AO1001" s="33"/>
      <c r="AP1001" s="33"/>
    </row>
    <row r="1002" spans="1:42" s="4" customFormat="1" ht="13.8" hidden="1">
      <c r="A1002" s="5"/>
      <c r="B1002" s="6"/>
      <c r="G1002" s="33"/>
      <c r="H1002" s="5"/>
      <c r="K1002" s="239"/>
      <c r="L1002" s="239"/>
      <c r="M1002" s="239"/>
      <c r="N1002" s="24"/>
      <c r="O1002" s="24"/>
      <c r="P1002" s="24"/>
      <c r="R1002" s="243"/>
      <c r="S1002" s="243"/>
      <c r="T1002" s="239"/>
      <c r="U1002" s="239"/>
      <c r="V1002" s="33"/>
      <c r="W1002" s="33"/>
      <c r="X1002" s="33"/>
      <c r="Y1002" s="33"/>
      <c r="Z1002" s="33"/>
      <c r="AA1002" s="33"/>
      <c r="AB1002" s="33"/>
      <c r="AC1002" s="244" t="str">
        <f t="shared" si="166"/>
        <v/>
      </c>
      <c r="AD1002" s="244" t="str">
        <f t="shared" si="167"/>
        <v/>
      </c>
      <c r="AE1002" s="138"/>
      <c r="AF1002" s="33"/>
      <c r="AG1002" s="33"/>
      <c r="AH1002" s="33"/>
      <c r="AI1002" s="140" t="str">
        <f t="shared" si="168"/>
        <v/>
      </c>
      <c r="AJ1002" s="33"/>
      <c r="AK1002" s="33"/>
      <c r="AL1002" s="33"/>
      <c r="AM1002" s="33"/>
      <c r="AN1002" s="33"/>
      <c r="AO1002" s="33"/>
      <c r="AP1002" s="33"/>
    </row>
    <row r="1003" spans="1:42" s="4" customFormat="1" ht="13.8" hidden="1">
      <c r="A1003" s="5"/>
      <c r="B1003" s="6"/>
      <c r="G1003" s="33"/>
      <c r="H1003" s="5"/>
      <c r="K1003" s="239"/>
      <c r="L1003" s="239"/>
      <c r="M1003" s="239"/>
      <c r="N1003" s="24"/>
      <c r="O1003" s="24"/>
      <c r="P1003" s="24"/>
      <c r="R1003" s="243"/>
      <c r="S1003" s="243"/>
      <c r="T1003" s="239"/>
      <c r="U1003" s="239"/>
      <c r="V1003" s="33"/>
      <c r="W1003" s="33"/>
      <c r="X1003" s="33"/>
      <c r="Y1003" s="33"/>
      <c r="Z1003" s="33"/>
      <c r="AA1003" s="33"/>
      <c r="AB1003" s="33"/>
      <c r="AC1003" s="244" t="str">
        <f t="shared" si="166"/>
        <v/>
      </c>
      <c r="AD1003" s="244" t="str">
        <f t="shared" si="167"/>
        <v/>
      </c>
      <c r="AE1003" s="138"/>
      <c r="AF1003" s="33"/>
      <c r="AG1003" s="33"/>
      <c r="AH1003" s="33"/>
      <c r="AI1003" s="140" t="str">
        <f t="shared" si="168"/>
        <v/>
      </c>
      <c r="AJ1003" s="33"/>
      <c r="AK1003" s="33"/>
      <c r="AL1003" s="33"/>
      <c r="AM1003" s="33"/>
      <c r="AN1003" s="33"/>
      <c r="AO1003" s="33"/>
      <c r="AP1003" s="33"/>
    </row>
    <row r="1004" spans="1:42" s="4" customFormat="1" ht="13.8" hidden="1">
      <c r="A1004" s="5"/>
      <c r="B1004" s="6"/>
      <c r="G1004" s="33"/>
      <c r="H1004" s="5"/>
      <c r="K1004" s="239"/>
      <c r="L1004" s="239"/>
      <c r="M1004" s="239"/>
      <c r="N1004" s="24"/>
      <c r="O1004" s="24"/>
      <c r="P1004" s="24"/>
      <c r="R1004" s="243"/>
      <c r="S1004" s="243"/>
      <c r="T1004" s="239"/>
      <c r="U1004" s="239"/>
      <c r="V1004" s="33"/>
      <c r="W1004" s="33"/>
      <c r="X1004" s="33"/>
      <c r="Y1004" s="33"/>
      <c r="Z1004" s="33"/>
      <c r="AA1004" s="33"/>
      <c r="AB1004" s="33"/>
      <c r="AC1004" s="244" t="str">
        <f t="shared" si="166"/>
        <v/>
      </c>
      <c r="AD1004" s="244" t="str">
        <f t="shared" si="167"/>
        <v/>
      </c>
      <c r="AE1004" s="138"/>
      <c r="AF1004" s="33"/>
      <c r="AG1004" s="33"/>
      <c r="AH1004" s="33"/>
      <c r="AI1004" s="140" t="str">
        <f t="shared" si="168"/>
        <v/>
      </c>
      <c r="AJ1004" s="33"/>
      <c r="AK1004" s="33"/>
      <c r="AL1004" s="33"/>
      <c r="AM1004" s="33"/>
      <c r="AN1004" s="33"/>
      <c r="AO1004" s="33"/>
      <c r="AP1004" s="33"/>
    </row>
    <row r="1005" spans="1:42" s="4" customFormat="1" ht="13.8" hidden="1">
      <c r="A1005" s="5"/>
      <c r="B1005" s="6"/>
      <c r="G1005" s="33"/>
      <c r="H1005" s="5"/>
      <c r="K1005" s="239"/>
      <c r="L1005" s="239"/>
      <c r="M1005" s="239"/>
      <c r="N1005" s="24"/>
      <c r="O1005" s="24"/>
      <c r="P1005" s="24"/>
      <c r="R1005" s="243"/>
      <c r="S1005" s="243"/>
      <c r="T1005" s="239"/>
      <c r="U1005" s="239"/>
      <c r="V1005" s="33"/>
      <c r="W1005" s="33"/>
      <c r="X1005" s="33"/>
      <c r="Y1005" s="33"/>
      <c r="Z1005" s="33"/>
      <c r="AA1005" s="33"/>
      <c r="AB1005" s="33"/>
      <c r="AC1005" s="244" t="str">
        <f t="shared" si="166"/>
        <v/>
      </c>
      <c r="AD1005" s="244" t="str">
        <f t="shared" si="167"/>
        <v/>
      </c>
      <c r="AE1005" s="138"/>
      <c r="AF1005" s="33"/>
      <c r="AG1005" s="33"/>
      <c r="AH1005" s="33"/>
      <c r="AI1005" s="140" t="str">
        <f t="shared" si="168"/>
        <v/>
      </c>
      <c r="AJ1005" s="33"/>
      <c r="AK1005" s="33"/>
      <c r="AL1005" s="33"/>
      <c r="AM1005" s="33"/>
      <c r="AN1005" s="33"/>
      <c r="AO1005" s="33"/>
      <c r="AP1005" s="33"/>
    </row>
    <row r="1006" spans="1:42" s="4" customFormat="1" ht="13.8" hidden="1">
      <c r="A1006" s="5"/>
      <c r="B1006" s="6"/>
      <c r="G1006" s="33"/>
      <c r="H1006" s="5"/>
      <c r="K1006" s="239"/>
      <c r="L1006" s="239"/>
      <c r="M1006" s="239"/>
      <c r="N1006" s="24"/>
      <c r="O1006" s="24"/>
      <c r="P1006" s="24"/>
      <c r="R1006" s="243"/>
      <c r="S1006" s="243"/>
      <c r="T1006" s="239"/>
      <c r="U1006" s="239"/>
      <c r="V1006" s="33"/>
      <c r="W1006" s="33"/>
      <c r="X1006" s="33"/>
      <c r="Y1006" s="33"/>
      <c r="Z1006" s="33"/>
      <c r="AA1006" s="33"/>
      <c r="AB1006" s="33"/>
      <c r="AC1006" s="244" t="str">
        <f t="shared" si="166"/>
        <v/>
      </c>
      <c r="AD1006" s="244" t="str">
        <f t="shared" si="167"/>
        <v/>
      </c>
      <c r="AE1006" s="138"/>
      <c r="AF1006" s="33"/>
      <c r="AG1006" s="33"/>
      <c r="AH1006" s="33"/>
      <c r="AI1006" s="140" t="str">
        <f t="shared" si="168"/>
        <v/>
      </c>
      <c r="AJ1006" s="33"/>
      <c r="AK1006" s="33"/>
      <c r="AL1006" s="33"/>
      <c r="AM1006" s="33"/>
      <c r="AN1006" s="33"/>
      <c r="AO1006" s="33"/>
      <c r="AP1006" s="33"/>
    </row>
    <row r="1007" spans="1:42" s="4" customFormat="1" ht="13.8" hidden="1">
      <c r="A1007" s="5"/>
      <c r="B1007" s="6"/>
      <c r="G1007" s="33"/>
      <c r="H1007" s="5"/>
      <c r="K1007" s="239"/>
      <c r="L1007" s="239"/>
      <c r="M1007" s="239"/>
      <c r="N1007" s="24"/>
      <c r="O1007" s="24"/>
      <c r="P1007" s="24"/>
      <c r="R1007" s="243"/>
      <c r="S1007" s="243"/>
      <c r="T1007" s="239"/>
      <c r="U1007" s="239"/>
      <c r="V1007" s="33"/>
      <c r="W1007" s="33"/>
      <c r="X1007" s="33"/>
      <c r="Y1007" s="33"/>
      <c r="Z1007" s="33"/>
      <c r="AA1007" s="33"/>
      <c r="AB1007" s="33"/>
      <c r="AC1007" s="244" t="str">
        <f t="shared" si="166"/>
        <v/>
      </c>
      <c r="AD1007" s="244" t="str">
        <f t="shared" si="167"/>
        <v/>
      </c>
      <c r="AE1007" s="138"/>
      <c r="AF1007" s="33"/>
      <c r="AG1007" s="33"/>
      <c r="AH1007" s="33"/>
      <c r="AI1007" s="140" t="str">
        <f t="shared" si="168"/>
        <v/>
      </c>
      <c r="AJ1007" s="33"/>
      <c r="AK1007" s="33"/>
      <c r="AL1007" s="33"/>
      <c r="AM1007" s="33"/>
      <c r="AN1007" s="33"/>
      <c r="AO1007" s="33"/>
      <c r="AP1007" s="33"/>
    </row>
    <row r="1008" spans="1:42" s="4" customFormat="1" ht="13.8" hidden="1">
      <c r="A1008" s="5"/>
      <c r="B1008" s="6"/>
      <c r="G1008" s="33"/>
      <c r="H1008" s="5"/>
      <c r="K1008" s="239"/>
      <c r="L1008" s="239"/>
      <c r="M1008" s="239"/>
      <c r="N1008" s="24"/>
      <c r="O1008" s="24"/>
      <c r="P1008" s="24"/>
      <c r="R1008" s="243"/>
      <c r="S1008" s="243"/>
      <c r="T1008" s="239"/>
      <c r="U1008" s="239"/>
      <c r="V1008" s="33"/>
      <c r="W1008" s="33"/>
      <c r="X1008" s="33"/>
      <c r="Y1008" s="33"/>
      <c r="Z1008" s="33"/>
      <c r="AA1008" s="33"/>
      <c r="AB1008" s="33"/>
      <c r="AC1008" s="244" t="str">
        <f t="shared" si="166"/>
        <v/>
      </c>
      <c r="AD1008" s="244" t="str">
        <f t="shared" si="167"/>
        <v/>
      </c>
      <c r="AE1008" s="138"/>
      <c r="AF1008" s="33"/>
      <c r="AG1008" s="33"/>
      <c r="AH1008" s="33"/>
      <c r="AI1008" s="140" t="str">
        <f t="shared" si="168"/>
        <v/>
      </c>
      <c r="AJ1008" s="33"/>
      <c r="AK1008" s="33"/>
      <c r="AL1008" s="33"/>
      <c r="AM1008" s="33"/>
      <c r="AN1008" s="33"/>
      <c r="AO1008" s="33"/>
      <c r="AP1008" s="33"/>
    </row>
    <row r="1009" spans="1:42" s="4" customFormat="1" ht="13.8" hidden="1">
      <c r="A1009" s="5"/>
      <c r="B1009" s="6"/>
      <c r="G1009" s="33"/>
      <c r="H1009" s="5"/>
      <c r="K1009" s="239"/>
      <c r="L1009" s="239"/>
      <c r="M1009" s="239"/>
      <c r="N1009" s="24"/>
      <c r="O1009" s="24"/>
      <c r="P1009" s="24"/>
      <c r="R1009" s="243"/>
      <c r="S1009" s="243"/>
      <c r="T1009" s="239"/>
      <c r="U1009" s="239"/>
      <c r="V1009" s="33"/>
      <c r="W1009" s="33"/>
      <c r="X1009" s="33"/>
      <c r="Y1009" s="33"/>
      <c r="Z1009" s="33"/>
      <c r="AA1009" s="33"/>
      <c r="AB1009" s="33"/>
      <c r="AC1009" s="244" t="str">
        <f t="shared" si="166"/>
        <v/>
      </c>
      <c r="AD1009" s="244" t="str">
        <f t="shared" si="167"/>
        <v/>
      </c>
      <c r="AE1009" s="138"/>
      <c r="AF1009" s="33"/>
      <c r="AG1009" s="33"/>
      <c r="AH1009" s="33"/>
      <c r="AI1009" s="140" t="str">
        <f t="shared" si="168"/>
        <v/>
      </c>
      <c r="AJ1009" s="33"/>
      <c r="AK1009" s="33"/>
      <c r="AL1009" s="33"/>
      <c r="AM1009" s="33"/>
      <c r="AN1009" s="33"/>
      <c r="AO1009" s="33"/>
      <c r="AP1009" s="33"/>
    </row>
    <row r="1010" spans="1:42" s="4" customFormat="1" ht="13.8" hidden="1">
      <c r="A1010" s="5"/>
      <c r="B1010" s="6"/>
      <c r="G1010" s="33"/>
      <c r="H1010" s="5"/>
      <c r="K1010" s="239"/>
      <c r="L1010" s="239"/>
      <c r="M1010" s="239"/>
      <c r="N1010" s="24"/>
      <c r="O1010" s="24"/>
      <c r="P1010" s="24"/>
      <c r="R1010" s="243"/>
      <c r="S1010" s="243"/>
      <c r="T1010" s="239"/>
      <c r="U1010" s="239"/>
      <c r="V1010" s="33"/>
      <c r="W1010" s="33"/>
      <c r="X1010" s="33"/>
      <c r="Y1010" s="33"/>
      <c r="Z1010" s="33"/>
      <c r="AA1010" s="33"/>
      <c r="AB1010" s="33"/>
      <c r="AC1010" s="244" t="str">
        <f t="shared" si="166"/>
        <v/>
      </c>
      <c r="AD1010" s="244" t="str">
        <f t="shared" si="167"/>
        <v/>
      </c>
      <c r="AE1010" s="138"/>
      <c r="AF1010" s="33"/>
      <c r="AG1010" s="33"/>
      <c r="AH1010" s="33"/>
      <c r="AI1010" s="140" t="str">
        <f t="shared" si="168"/>
        <v/>
      </c>
      <c r="AJ1010" s="33"/>
      <c r="AK1010" s="33"/>
      <c r="AL1010" s="33"/>
      <c r="AM1010" s="33"/>
      <c r="AN1010" s="33"/>
      <c r="AO1010" s="33"/>
      <c r="AP1010" s="33"/>
    </row>
    <row r="1011" spans="1:42" s="4" customFormat="1" ht="13.8" hidden="1">
      <c r="A1011" s="5"/>
      <c r="B1011" s="6"/>
      <c r="G1011" s="33"/>
      <c r="H1011" s="5"/>
      <c r="K1011" s="239"/>
      <c r="L1011" s="239"/>
      <c r="M1011" s="239"/>
      <c r="N1011" s="24"/>
      <c r="O1011" s="24"/>
      <c r="P1011" s="24"/>
      <c r="R1011" s="243"/>
      <c r="S1011" s="243"/>
      <c r="T1011" s="239"/>
      <c r="U1011" s="239"/>
      <c r="V1011" s="33"/>
      <c r="W1011" s="33"/>
      <c r="X1011" s="33"/>
      <c r="Y1011" s="33"/>
      <c r="Z1011" s="33"/>
      <c r="AA1011" s="33"/>
      <c r="AB1011" s="33"/>
      <c r="AC1011" s="244" t="str">
        <f t="shared" si="166"/>
        <v/>
      </c>
      <c r="AD1011" s="244" t="str">
        <f t="shared" si="167"/>
        <v/>
      </c>
      <c r="AE1011" s="138"/>
      <c r="AF1011" s="33"/>
      <c r="AG1011" s="33"/>
      <c r="AH1011" s="33"/>
      <c r="AI1011" s="140" t="str">
        <f t="shared" si="168"/>
        <v/>
      </c>
      <c r="AJ1011" s="33"/>
      <c r="AK1011" s="33"/>
      <c r="AL1011" s="33"/>
      <c r="AM1011" s="33"/>
      <c r="AN1011" s="33"/>
      <c r="AO1011" s="33"/>
      <c r="AP1011" s="33"/>
    </row>
    <row r="1012" spans="1:42" s="4" customFormat="1" ht="13.8" hidden="1">
      <c r="A1012" s="5"/>
      <c r="B1012" s="6"/>
      <c r="G1012" s="33"/>
      <c r="H1012" s="5"/>
      <c r="K1012" s="239"/>
      <c r="L1012" s="239"/>
      <c r="M1012" s="239"/>
      <c r="N1012" s="24"/>
      <c r="O1012" s="24"/>
      <c r="P1012" s="24"/>
      <c r="R1012" s="243"/>
      <c r="S1012" s="243"/>
      <c r="T1012" s="239"/>
      <c r="U1012" s="239"/>
      <c r="V1012" s="33"/>
      <c r="W1012" s="33"/>
      <c r="X1012" s="33"/>
      <c r="Y1012" s="33"/>
      <c r="Z1012" s="33"/>
      <c r="AA1012" s="33"/>
      <c r="AB1012" s="33"/>
      <c r="AC1012" s="244" t="str">
        <f t="shared" si="166"/>
        <v/>
      </c>
      <c r="AD1012" s="244" t="str">
        <f t="shared" si="167"/>
        <v/>
      </c>
      <c r="AE1012" s="138"/>
      <c r="AF1012" s="33"/>
      <c r="AG1012" s="33"/>
      <c r="AH1012" s="33"/>
      <c r="AI1012" s="140" t="str">
        <f t="shared" si="168"/>
        <v/>
      </c>
      <c r="AJ1012" s="33"/>
      <c r="AK1012" s="33"/>
      <c r="AL1012" s="33"/>
      <c r="AM1012" s="33"/>
      <c r="AN1012" s="33"/>
      <c r="AO1012" s="33"/>
      <c r="AP1012" s="33"/>
    </row>
    <row r="1013" spans="1:42" s="4" customFormat="1" ht="13.8" hidden="1">
      <c r="A1013" s="5"/>
      <c r="B1013" s="6"/>
      <c r="G1013" s="33"/>
      <c r="H1013" s="5"/>
      <c r="K1013" s="239"/>
      <c r="L1013" s="239"/>
      <c r="M1013" s="239"/>
      <c r="N1013" s="24"/>
      <c r="O1013" s="24"/>
      <c r="P1013" s="24"/>
      <c r="R1013" s="243"/>
      <c r="S1013" s="243"/>
      <c r="T1013" s="239"/>
      <c r="U1013" s="239"/>
      <c r="V1013" s="33"/>
      <c r="W1013" s="33"/>
      <c r="X1013" s="33"/>
      <c r="Y1013" s="33"/>
      <c r="Z1013" s="33"/>
      <c r="AA1013" s="33"/>
      <c r="AB1013" s="33"/>
      <c r="AC1013" s="244" t="str">
        <f t="shared" si="166"/>
        <v/>
      </c>
      <c r="AD1013" s="244" t="str">
        <f t="shared" si="167"/>
        <v/>
      </c>
      <c r="AE1013" s="138"/>
      <c r="AF1013" s="33"/>
      <c r="AG1013" s="33"/>
      <c r="AH1013" s="33"/>
      <c r="AI1013" s="140" t="str">
        <f t="shared" si="168"/>
        <v/>
      </c>
      <c r="AJ1013" s="33"/>
      <c r="AK1013" s="33"/>
      <c r="AL1013" s="33"/>
      <c r="AM1013" s="33"/>
      <c r="AN1013" s="33"/>
      <c r="AO1013" s="33"/>
      <c r="AP1013" s="33"/>
    </row>
    <row r="1014" spans="1:42" s="4" customFormat="1" ht="13.8" hidden="1">
      <c r="A1014" s="5"/>
      <c r="B1014" s="6"/>
      <c r="G1014" s="33"/>
      <c r="H1014" s="5"/>
      <c r="K1014" s="239"/>
      <c r="L1014" s="239"/>
      <c r="M1014" s="239"/>
      <c r="N1014" s="24"/>
      <c r="O1014" s="24"/>
      <c r="P1014" s="24"/>
      <c r="R1014" s="243"/>
      <c r="S1014" s="243"/>
      <c r="T1014" s="239"/>
      <c r="U1014" s="239"/>
      <c r="V1014" s="33"/>
      <c r="W1014" s="33"/>
      <c r="X1014" s="33"/>
      <c r="Y1014" s="33"/>
      <c r="Z1014" s="33"/>
      <c r="AA1014" s="33"/>
      <c r="AB1014" s="33"/>
      <c r="AC1014" s="244" t="str">
        <f t="shared" si="166"/>
        <v/>
      </c>
      <c r="AD1014" s="244" t="str">
        <f t="shared" si="167"/>
        <v/>
      </c>
      <c r="AE1014" s="138"/>
      <c r="AF1014" s="33"/>
      <c r="AG1014" s="33"/>
      <c r="AH1014" s="33"/>
      <c r="AI1014" s="140" t="str">
        <f t="shared" si="168"/>
        <v/>
      </c>
      <c r="AJ1014" s="33"/>
      <c r="AK1014" s="33"/>
      <c r="AL1014" s="33"/>
      <c r="AM1014" s="33"/>
      <c r="AN1014" s="33"/>
      <c r="AO1014" s="33"/>
      <c r="AP1014" s="33"/>
    </row>
    <row r="1015" spans="1:42" s="4" customFormat="1" ht="13.8" hidden="1">
      <c r="A1015" s="5"/>
      <c r="B1015" s="6"/>
      <c r="G1015" s="33"/>
      <c r="H1015" s="5"/>
      <c r="K1015" s="239"/>
      <c r="L1015" s="239"/>
      <c r="M1015" s="239"/>
      <c r="N1015" s="24"/>
      <c r="O1015" s="24"/>
      <c r="P1015" s="24"/>
      <c r="R1015" s="243"/>
      <c r="S1015" s="243"/>
      <c r="T1015" s="239"/>
      <c r="U1015" s="239"/>
      <c r="V1015" s="33"/>
      <c r="W1015" s="33"/>
      <c r="X1015" s="33"/>
      <c r="Y1015" s="33"/>
      <c r="Z1015" s="33"/>
      <c r="AA1015" s="33"/>
      <c r="AB1015" s="33"/>
      <c r="AC1015" s="244" t="str">
        <f t="shared" si="166"/>
        <v/>
      </c>
      <c r="AD1015" s="244" t="str">
        <f t="shared" si="167"/>
        <v/>
      </c>
      <c r="AE1015" s="138"/>
      <c r="AF1015" s="33"/>
      <c r="AG1015" s="33"/>
      <c r="AH1015" s="33"/>
      <c r="AI1015" s="140" t="str">
        <f t="shared" si="168"/>
        <v/>
      </c>
      <c r="AJ1015" s="33"/>
      <c r="AK1015" s="33"/>
      <c r="AL1015" s="33"/>
      <c r="AM1015" s="33"/>
      <c r="AN1015" s="33"/>
      <c r="AO1015" s="33"/>
      <c r="AP1015" s="33"/>
    </row>
    <row r="1016" spans="1:42" s="4" customFormat="1" ht="13.8" hidden="1">
      <c r="A1016" s="5"/>
      <c r="B1016" s="6"/>
      <c r="G1016" s="33"/>
      <c r="H1016" s="5"/>
      <c r="K1016" s="239"/>
      <c r="L1016" s="239"/>
      <c r="M1016" s="239"/>
      <c r="N1016" s="24"/>
      <c r="O1016" s="24"/>
      <c r="P1016" s="24"/>
      <c r="R1016" s="243"/>
      <c r="S1016" s="243"/>
      <c r="T1016" s="239"/>
      <c r="U1016" s="239"/>
      <c r="V1016" s="33"/>
      <c r="W1016" s="33"/>
      <c r="X1016" s="33"/>
      <c r="Y1016" s="33"/>
      <c r="Z1016" s="33"/>
      <c r="AA1016" s="33"/>
      <c r="AB1016" s="33"/>
      <c r="AC1016" s="244" t="str">
        <f t="shared" si="166"/>
        <v/>
      </c>
      <c r="AD1016" s="244" t="str">
        <f t="shared" si="167"/>
        <v/>
      </c>
      <c r="AE1016" s="138"/>
      <c r="AF1016" s="33"/>
      <c r="AG1016" s="33"/>
      <c r="AH1016" s="33"/>
      <c r="AI1016" s="140" t="str">
        <f t="shared" si="168"/>
        <v/>
      </c>
      <c r="AJ1016" s="33"/>
      <c r="AK1016" s="33"/>
      <c r="AL1016" s="33"/>
      <c r="AM1016" s="33"/>
      <c r="AN1016" s="33"/>
      <c r="AO1016" s="33"/>
      <c r="AP1016" s="33"/>
    </row>
    <row r="1017" spans="1:42" s="4" customFormat="1" ht="13.8" hidden="1">
      <c r="A1017" s="5"/>
      <c r="B1017" s="6"/>
      <c r="G1017" s="33"/>
      <c r="H1017" s="5"/>
      <c r="K1017" s="239"/>
      <c r="L1017" s="239"/>
      <c r="M1017" s="239"/>
      <c r="N1017" s="24"/>
      <c r="O1017" s="24"/>
      <c r="P1017" s="24"/>
      <c r="R1017" s="243"/>
      <c r="S1017" s="243"/>
      <c r="T1017" s="239"/>
      <c r="U1017" s="239"/>
      <c r="V1017" s="33"/>
      <c r="W1017" s="33"/>
      <c r="X1017" s="33"/>
      <c r="Y1017" s="33"/>
      <c r="Z1017" s="33"/>
      <c r="AA1017" s="33"/>
      <c r="AB1017" s="33"/>
      <c r="AC1017" s="244" t="str">
        <f t="shared" si="166"/>
        <v/>
      </c>
      <c r="AD1017" s="244" t="str">
        <f t="shared" si="167"/>
        <v/>
      </c>
      <c r="AE1017" s="138"/>
      <c r="AF1017" s="33"/>
      <c r="AG1017" s="33"/>
      <c r="AH1017" s="33"/>
      <c r="AI1017" s="140" t="str">
        <f t="shared" si="168"/>
        <v/>
      </c>
      <c r="AJ1017" s="33"/>
      <c r="AK1017" s="33"/>
      <c r="AL1017" s="33"/>
      <c r="AM1017" s="33"/>
      <c r="AN1017" s="33"/>
      <c r="AO1017" s="33"/>
      <c r="AP1017" s="33"/>
    </row>
    <row r="1018" spans="1:42" s="4" customFormat="1" ht="13.8" hidden="1">
      <c r="A1018" s="5"/>
      <c r="B1018" s="6"/>
      <c r="G1018" s="33"/>
      <c r="H1018" s="5"/>
      <c r="K1018" s="239"/>
      <c r="L1018" s="239"/>
      <c r="M1018" s="239"/>
      <c r="N1018" s="24"/>
      <c r="O1018" s="24"/>
      <c r="P1018" s="24"/>
      <c r="R1018" s="243"/>
      <c r="S1018" s="243"/>
      <c r="T1018" s="239"/>
      <c r="U1018" s="239"/>
      <c r="V1018" s="33"/>
      <c r="W1018" s="33"/>
      <c r="X1018" s="33"/>
      <c r="Y1018" s="33"/>
      <c r="Z1018" s="33"/>
      <c r="AA1018" s="33"/>
      <c r="AB1018" s="33"/>
      <c r="AC1018" s="244" t="str">
        <f t="shared" si="166"/>
        <v/>
      </c>
      <c r="AD1018" s="244" t="str">
        <f t="shared" si="167"/>
        <v/>
      </c>
      <c r="AE1018" s="138"/>
      <c r="AF1018" s="33"/>
      <c r="AG1018" s="33"/>
      <c r="AH1018" s="33"/>
      <c r="AI1018" s="140" t="str">
        <f t="shared" si="168"/>
        <v/>
      </c>
      <c r="AJ1018" s="33"/>
      <c r="AK1018" s="33"/>
      <c r="AL1018" s="33"/>
      <c r="AM1018" s="33"/>
      <c r="AN1018" s="33"/>
      <c r="AO1018" s="33"/>
      <c r="AP1018" s="33"/>
    </row>
    <row r="1019" spans="1:42" s="4" customFormat="1" ht="13.8" hidden="1">
      <c r="A1019" s="5"/>
      <c r="B1019" s="6"/>
      <c r="G1019" s="33"/>
      <c r="H1019" s="5"/>
      <c r="K1019" s="239"/>
      <c r="L1019" s="239"/>
      <c r="M1019" s="239"/>
      <c r="N1019" s="24"/>
      <c r="O1019" s="24"/>
      <c r="P1019" s="24"/>
      <c r="R1019" s="243"/>
      <c r="S1019" s="243"/>
      <c r="T1019" s="239"/>
      <c r="U1019" s="239"/>
      <c r="V1019" s="33"/>
      <c r="W1019" s="33"/>
      <c r="X1019" s="33"/>
      <c r="Y1019" s="33"/>
      <c r="Z1019" s="33"/>
      <c r="AA1019" s="33"/>
      <c r="AB1019" s="33"/>
      <c r="AC1019" s="244" t="str">
        <f t="shared" si="166"/>
        <v/>
      </c>
      <c r="AD1019" s="244" t="str">
        <f t="shared" si="167"/>
        <v/>
      </c>
      <c r="AE1019" s="138"/>
      <c r="AF1019" s="33"/>
      <c r="AG1019" s="33"/>
      <c r="AH1019" s="33"/>
      <c r="AI1019" s="140" t="str">
        <f t="shared" si="168"/>
        <v/>
      </c>
      <c r="AJ1019" s="33"/>
      <c r="AK1019" s="33"/>
      <c r="AL1019" s="33"/>
      <c r="AM1019" s="33"/>
      <c r="AN1019" s="33"/>
      <c r="AO1019" s="33"/>
      <c r="AP1019" s="33"/>
    </row>
    <row r="1020" spans="1:42" s="4" customFormat="1" ht="13.8" hidden="1">
      <c r="A1020" s="5"/>
      <c r="B1020" s="6"/>
      <c r="G1020" s="33"/>
      <c r="H1020" s="5"/>
      <c r="K1020" s="239"/>
      <c r="L1020" s="239"/>
      <c r="M1020" s="239"/>
      <c r="N1020" s="24"/>
      <c r="O1020" s="24"/>
      <c r="P1020" s="24"/>
      <c r="R1020" s="243"/>
      <c r="S1020" s="243"/>
      <c r="T1020" s="239"/>
      <c r="U1020" s="239"/>
      <c r="V1020" s="33"/>
      <c r="W1020" s="33"/>
      <c r="X1020" s="33"/>
      <c r="Y1020" s="33"/>
      <c r="Z1020" s="33"/>
      <c r="AA1020" s="33"/>
      <c r="AB1020" s="33"/>
      <c r="AC1020" s="244" t="str">
        <f t="shared" si="166"/>
        <v/>
      </c>
      <c r="AD1020" s="244" t="str">
        <f t="shared" si="167"/>
        <v/>
      </c>
      <c r="AE1020" s="138"/>
      <c r="AF1020" s="33"/>
      <c r="AG1020" s="33"/>
      <c r="AH1020" s="33"/>
      <c r="AI1020" s="140" t="str">
        <f t="shared" si="168"/>
        <v/>
      </c>
      <c r="AJ1020" s="33"/>
      <c r="AK1020" s="33"/>
      <c r="AL1020" s="33"/>
      <c r="AM1020" s="33"/>
      <c r="AN1020" s="33"/>
      <c r="AO1020" s="33"/>
      <c r="AP1020" s="33"/>
    </row>
    <row r="1021" spans="1:42" s="4" customFormat="1" ht="13.8" hidden="1">
      <c r="A1021" s="5"/>
      <c r="B1021" s="6"/>
      <c r="G1021" s="33"/>
      <c r="H1021" s="5"/>
      <c r="K1021" s="239"/>
      <c r="L1021" s="239"/>
      <c r="M1021" s="239"/>
      <c r="N1021" s="24"/>
      <c r="O1021" s="24"/>
      <c r="P1021" s="24"/>
      <c r="R1021" s="243"/>
      <c r="S1021" s="243"/>
      <c r="T1021" s="239"/>
      <c r="U1021" s="239"/>
      <c r="V1021" s="33"/>
      <c r="W1021" s="33"/>
      <c r="X1021" s="33"/>
      <c r="Y1021" s="33"/>
      <c r="Z1021" s="33"/>
      <c r="AA1021" s="33"/>
      <c r="AB1021" s="33"/>
      <c r="AC1021" s="244" t="str">
        <f t="shared" si="166"/>
        <v/>
      </c>
      <c r="AD1021" s="244" t="str">
        <f t="shared" si="167"/>
        <v/>
      </c>
      <c r="AE1021" s="138"/>
      <c r="AF1021" s="33"/>
      <c r="AG1021" s="33"/>
      <c r="AH1021" s="33"/>
      <c r="AI1021" s="140" t="str">
        <f t="shared" si="168"/>
        <v/>
      </c>
      <c r="AJ1021" s="33"/>
      <c r="AK1021" s="33"/>
      <c r="AL1021" s="33"/>
      <c r="AM1021" s="33"/>
      <c r="AN1021" s="33"/>
      <c r="AO1021" s="33"/>
      <c r="AP1021" s="33"/>
    </row>
    <row r="1022" spans="1:42" s="4" customFormat="1" ht="13.8" hidden="1">
      <c r="A1022" s="5"/>
      <c r="B1022" s="6"/>
      <c r="G1022" s="33"/>
      <c r="H1022" s="5"/>
      <c r="K1022" s="239"/>
      <c r="L1022" s="239"/>
      <c r="M1022" s="239"/>
      <c r="N1022" s="24"/>
      <c r="O1022" s="24"/>
      <c r="P1022" s="24"/>
      <c r="R1022" s="243"/>
      <c r="S1022" s="243"/>
      <c r="T1022" s="239"/>
      <c r="U1022" s="239"/>
      <c r="V1022" s="33"/>
      <c r="W1022" s="33"/>
      <c r="X1022" s="33"/>
      <c r="Y1022" s="33"/>
      <c r="Z1022" s="33"/>
      <c r="AA1022" s="33"/>
      <c r="AB1022" s="33"/>
      <c r="AC1022" s="244" t="str">
        <f t="shared" si="166"/>
        <v/>
      </c>
      <c r="AD1022" s="244" t="str">
        <f t="shared" si="167"/>
        <v/>
      </c>
      <c r="AE1022" s="138"/>
      <c r="AF1022" s="33"/>
      <c r="AG1022" s="33"/>
      <c r="AH1022" s="33"/>
      <c r="AI1022" s="140" t="str">
        <f t="shared" si="168"/>
        <v/>
      </c>
      <c r="AJ1022" s="33"/>
      <c r="AK1022" s="33"/>
      <c r="AL1022" s="33"/>
      <c r="AM1022" s="33"/>
      <c r="AN1022" s="33"/>
      <c r="AO1022" s="33"/>
      <c r="AP1022" s="33"/>
    </row>
    <row r="1023" spans="1:42" s="4" customFormat="1" ht="13.8" hidden="1">
      <c r="A1023" s="5"/>
      <c r="B1023" s="6"/>
      <c r="G1023" s="33"/>
      <c r="H1023" s="5"/>
      <c r="K1023" s="239"/>
      <c r="L1023" s="239"/>
      <c r="M1023" s="239"/>
      <c r="N1023" s="24"/>
      <c r="O1023" s="24"/>
      <c r="P1023" s="24"/>
      <c r="R1023" s="243"/>
      <c r="S1023" s="243"/>
      <c r="T1023" s="239"/>
      <c r="U1023" s="239"/>
      <c r="V1023" s="33"/>
      <c r="W1023" s="33"/>
      <c r="X1023" s="33"/>
      <c r="Y1023" s="33"/>
      <c r="Z1023" s="33"/>
      <c r="AA1023" s="33"/>
      <c r="AB1023" s="33"/>
      <c r="AC1023" s="244" t="str">
        <f t="shared" si="166"/>
        <v/>
      </c>
      <c r="AD1023" s="244" t="str">
        <f t="shared" si="167"/>
        <v/>
      </c>
      <c r="AE1023" s="138"/>
      <c r="AF1023" s="33"/>
      <c r="AG1023" s="33"/>
      <c r="AH1023" s="33"/>
      <c r="AI1023" s="140" t="str">
        <f t="shared" si="168"/>
        <v/>
      </c>
      <c r="AJ1023" s="33"/>
      <c r="AK1023" s="33"/>
      <c r="AL1023" s="33"/>
      <c r="AM1023" s="33"/>
      <c r="AN1023" s="33"/>
      <c r="AO1023" s="33"/>
      <c r="AP1023" s="33"/>
    </row>
    <row r="1024" spans="1:42" s="4" customFormat="1" ht="13.8" hidden="1">
      <c r="A1024" s="5"/>
      <c r="B1024" s="6"/>
      <c r="G1024" s="33"/>
      <c r="H1024" s="5"/>
      <c r="K1024" s="239"/>
      <c r="L1024" s="239"/>
      <c r="M1024" s="239"/>
      <c r="N1024" s="24"/>
      <c r="O1024" s="24"/>
      <c r="P1024" s="24"/>
      <c r="R1024" s="243"/>
      <c r="S1024" s="243"/>
      <c r="T1024" s="239"/>
      <c r="U1024" s="239"/>
      <c r="V1024" s="33"/>
      <c r="W1024" s="33"/>
      <c r="X1024" s="33"/>
      <c r="Y1024" s="33"/>
      <c r="Z1024" s="33"/>
      <c r="AA1024" s="33"/>
      <c r="AB1024" s="33"/>
      <c r="AC1024" s="244" t="str">
        <f t="shared" si="166"/>
        <v/>
      </c>
      <c r="AD1024" s="244" t="str">
        <f t="shared" si="167"/>
        <v/>
      </c>
      <c r="AE1024" s="138"/>
      <c r="AF1024" s="33"/>
      <c r="AG1024" s="33"/>
      <c r="AH1024" s="33"/>
      <c r="AI1024" s="140" t="str">
        <f t="shared" si="168"/>
        <v/>
      </c>
      <c r="AJ1024" s="33"/>
      <c r="AK1024" s="33"/>
      <c r="AL1024" s="33"/>
      <c r="AM1024" s="33"/>
      <c r="AN1024" s="33"/>
      <c r="AO1024" s="33"/>
      <c r="AP1024" s="33"/>
    </row>
    <row r="1025" spans="1:42" s="4" customFormat="1" ht="13.8" hidden="1">
      <c r="A1025" s="5"/>
      <c r="B1025" s="6"/>
      <c r="G1025" s="33"/>
      <c r="H1025" s="5"/>
      <c r="K1025" s="239"/>
      <c r="L1025" s="239"/>
      <c r="M1025" s="239"/>
      <c r="N1025" s="24"/>
      <c r="O1025" s="24"/>
      <c r="P1025" s="24"/>
      <c r="R1025" s="243"/>
      <c r="S1025" s="243"/>
      <c r="T1025" s="239"/>
      <c r="U1025" s="239"/>
      <c r="V1025" s="33"/>
      <c r="W1025" s="33"/>
      <c r="X1025" s="33"/>
      <c r="Y1025" s="33"/>
      <c r="Z1025" s="33"/>
      <c r="AA1025" s="33"/>
      <c r="AB1025" s="33"/>
      <c r="AC1025" s="244" t="str">
        <f t="shared" si="166"/>
        <v/>
      </c>
      <c r="AD1025" s="244" t="str">
        <f t="shared" si="167"/>
        <v/>
      </c>
      <c r="AE1025" s="138"/>
      <c r="AF1025" s="33"/>
      <c r="AG1025" s="33"/>
      <c r="AH1025" s="33"/>
      <c r="AI1025" s="140" t="str">
        <f t="shared" si="168"/>
        <v/>
      </c>
      <c r="AJ1025" s="33"/>
      <c r="AK1025" s="33"/>
      <c r="AL1025" s="33"/>
      <c r="AM1025" s="33"/>
      <c r="AN1025" s="33"/>
      <c r="AO1025" s="33"/>
      <c r="AP1025" s="33"/>
    </row>
    <row r="1026" spans="1:42" s="4" customFormat="1" ht="13.8" hidden="1">
      <c r="A1026" s="5"/>
      <c r="B1026" s="6"/>
      <c r="G1026" s="33"/>
      <c r="H1026" s="5"/>
      <c r="K1026" s="239"/>
      <c r="L1026" s="239"/>
      <c r="M1026" s="239"/>
      <c r="N1026" s="24"/>
      <c r="O1026" s="24"/>
      <c r="P1026" s="24"/>
      <c r="R1026" s="243"/>
      <c r="S1026" s="243"/>
      <c r="T1026" s="239"/>
      <c r="U1026" s="239"/>
      <c r="V1026" s="33"/>
      <c r="W1026" s="33"/>
      <c r="X1026" s="33"/>
      <c r="Y1026" s="33"/>
      <c r="Z1026" s="33"/>
      <c r="AA1026" s="33"/>
      <c r="AB1026" s="33"/>
      <c r="AC1026" s="244" t="str">
        <f t="shared" si="166"/>
        <v/>
      </c>
      <c r="AD1026" s="244" t="str">
        <f t="shared" si="167"/>
        <v/>
      </c>
      <c r="AE1026" s="138"/>
      <c r="AF1026" s="33"/>
      <c r="AG1026" s="33"/>
      <c r="AH1026" s="33"/>
      <c r="AI1026" s="140" t="str">
        <f t="shared" si="168"/>
        <v/>
      </c>
      <c r="AJ1026" s="33"/>
      <c r="AK1026" s="33"/>
      <c r="AL1026" s="33"/>
      <c r="AM1026" s="33"/>
      <c r="AN1026" s="33"/>
      <c r="AO1026" s="33"/>
      <c r="AP1026" s="33"/>
    </row>
    <row r="1027" spans="1:42" s="4" customFormat="1" ht="13.8" hidden="1">
      <c r="A1027" s="5"/>
      <c r="B1027" s="6"/>
      <c r="G1027" s="33"/>
      <c r="H1027" s="5"/>
      <c r="K1027" s="239"/>
      <c r="L1027" s="239"/>
      <c r="M1027" s="239"/>
      <c r="N1027" s="24"/>
      <c r="O1027" s="24"/>
      <c r="P1027" s="24"/>
      <c r="R1027" s="243"/>
      <c r="S1027" s="243"/>
      <c r="T1027" s="239"/>
      <c r="U1027" s="239"/>
      <c r="V1027" s="33"/>
      <c r="W1027" s="33"/>
      <c r="X1027" s="33"/>
      <c r="Y1027" s="33"/>
      <c r="Z1027" s="33"/>
      <c r="AA1027" s="33"/>
      <c r="AB1027" s="33"/>
      <c r="AC1027" s="244" t="str">
        <f t="shared" si="166"/>
        <v/>
      </c>
      <c r="AD1027" s="244" t="str">
        <f t="shared" si="167"/>
        <v/>
      </c>
      <c r="AE1027" s="138"/>
      <c r="AF1027" s="33"/>
      <c r="AG1027" s="33"/>
      <c r="AH1027" s="33"/>
      <c r="AI1027" s="140" t="str">
        <f t="shared" si="168"/>
        <v/>
      </c>
      <c r="AJ1027" s="33"/>
      <c r="AK1027" s="33"/>
      <c r="AL1027" s="33"/>
      <c r="AM1027" s="33"/>
      <c r="AN1027" s="33"/>
      <c r="AO1027" s="33"/>
      <c r="AP1027" s="33"/>
    </row>
    <row r="1028" spans="1:42" s="4" customFormat="1" ht="13.8" hidden="1">
      <c r="A1028" s="5"/>
      <c r="B1028" s="6"/>
      <c r="G1028" s="33"/>
      <c r="H1028" s="5"/>
      <c r="K1028" s="239"/>
      <c r="L1028" s="239"/>
      <c r="M1028" s="239"/>
      <c r="N1028" s="24"/>
      <c r="O1028" s="24"/>
      <c r="P1028" s="24"/>
      <c r="R1028" s="243"/>
      <c r="S1028" s="243"/>
      <c r="T1028" s="239"/>
      <c r="U1028" s="239"/>
      <c r="V1028" s="33"/>
      <c r="W1028" s="33"/>
      <c r="X1028" s="33"/>
      <c r="Y1028" s="33"/>
      <c r="Z1028" s="33"/>
      <c r="AA1028" s="33"/>
      <c r="AB1028" s="33"/>
      <c r="AC1028" s="244" t="str">
        <f t="shared" si="166"/>
        <v/>
      </c>
      <c r="AD1028" s="244" t="str">
        <f t="shared" si="167"/>
        <v/>
      </c>
      <c r="AE1028" s="138"/>
      <c r="AF1028" s="33"/>
      <c r="AG1028" s="33"/>
      <c r="AH1028" s="33"/>
      <c r="AI1028" s="140" t="str">
        <f t="shared" si="168"/>
        <v/>
      </c>
      <c r="AJ1028" s="33"/>
      <c r="AK1028" s="33"/>
      <c r="AL1028" s="33"/>
      <c r="AM1028" s="33"/>
      <c r="AN1028" s="33"/>
      <c r="AO1028" s="33"/>
      <c r="AP1028" s="33"/>
    </row>
    <row r="1029" spans="1:42" s="4" customFormat="1" ht="13.8" hidden="1">
      <c r="A1029" s="5"/>
      <c r="B1029" s="6"/>
      <c r="G1029" s="33"/>
      <c r="H1029" s="5"/>
      <c r="K1029" s="239"/>
      <c r="L1029" s="239"/>
      <c r="M1029" s="239"/>
      <c r="N1029" s="24"/>
      <c r="O1029" s="24"/>
      <c r="P1029" s="24"/>
      <c r="R1029" s="243"/>
      <c r="S1029" s="243"/>
      <c r="T1029" s="239"/>
      <c r="U1029" s="239"/>
      <c r="V1029" s="33"/>
      <c r="W1029" s="33"/>
      <c r="X1029" s="33"/>
      <c r="Y1029" s="33"/>
      <c r="Z1029" s="33"/>
      <c r="AA1029" s="33"/>
      <c r="AB1029" s="33"/>
      <c r="AC1029" s="244" t="str">
        <f t="shared" ref="AC1029:AC1092" si="169">IF(K1029="","", K1029)</f>
        <v/>
      </c>
      <c r="AD1029" s="244" t="str">
        <f t="shared" ref="AD1029:AD1092" si="170">IF(L1029="","", L1029)</f>
        <v/>
      </c>
      <c r="AE1029" s="138"/>
      <c r="AF1029" s="33"/>
      <c r="AG1029" s="33"/>
      <c r="AH1029" s="33"/>
      <c r="AI1029" s="140" t="str">
        <f t="shared" si="168"/>
        <v/>
      </c>
      <c r="AJ1029" s="33"/>
      <c r="AK1029" s="33"/>
      <c r="AL1029" s="33"/>
      <c r="AM1029" s="33"/>
      <c r="AN1029" s="33"/>
      <c r="AO1029" s="33"/>
      <c r="AP1029" s="33"/>
    </row>
    <row r="1030" spans="1:42" s="4" customFormat="1" ht="13.8" hidden="1">
      <c r="A1030" s="5"/>
      <c r="B1030" s="6"/>
      <c r="G1030" s="33"/>
      <c r="H1030" s="5"/>
      <c r="K1030" s="239"/>
      <c r="L1030" s="239"/>
      <c r="M1030" s="239"/>
      <c r="N1030" s="24"/>
      <c r="O1030" s="24"/>
      <c r="P1030" s="24"/>
      <c r="R1030" s="243"/>
      <c r="S1030" s="243"/>
      <c r="T1030" s="239"/>
      <c r="U1030" s="239"/>
      <c r="V1030" s="33"/>
      <c r="W1030" s="33"/>
      <c r="X1030" s="33"/>
      <c r="Y1030" s="33"/>
      <c r="Z1030" s="33"/>
      <c r="AA1030" s="33"/>
      <c r="AB1030" s="33"/>
      <c r="AC1030" s="244" t="str">
        <f t="shared" si="169"/>
        <v/>
      </c>
      <c r="AD1030" s="244" t="str">
        <f t="shared" si="170"/>
        <v/>
      </c>
      <c r="AE1030" s="138"/>
      <c r="AF1030" s="33"/>
      <c r="AG1030" s="33"/>
      <c r="AH1030" s="33"/>
      <c r="AI1030" s="140" t="str">
        <f t="shared" si="168"/>
        <v/>
      </c>
      <c r="AJ1030" s="33"/>
      <c r="AK1030" s="33"/>
      <c r="AL1030" s="33"/>
      <c r="AM1030" s="33"/>
      <c r="AN1030" s="33"/>
      <c r="AO1030" s="33"/>
      <c r="AP1030" s="33"/>
    </row>
    <row r="1031" spans="1:42" s="4" customFormat="1" ht="13.8" hidden="1">
      <c r="A1031" s="5"/>
      <c r="B1031" s="6"/>
      <c r="G1031" s="33"/>
      <c r="H1031" s="5"/>
      <c r="K1031" s="239"/>
      <c r="L1031" s="239"/>
      <c r="M1031" s="239"/>
      <c r="N1031" s="24"/>
      <c r="O1031" s="24"/>
      <c r="P1031" s="24"/>
      <c r="R1031" s="243"/>
      <c r="S1031" s="243"/>
      <c r="T1031" s="239"/>
      <c r="U1031" s="239"/>
      <c r="V1031" s="33"/>
      <c r="W1031" s="33"/>
      <c r="X1031" s="33"/>
      <c r="Y1031" s="33"/>
      <c r="Z1031" s="33"/>
      <c r="AA1031" s="33"/>
      <c r="AB1031" s="33"/>
      <c r="AC1031" s="244" t="str">
        <f t="shared" si="169"/>
        <v/>
      </c>
      <c r="AD1031" s="244" t="str">
        <f t="shared" si="170"/>
        <v/>
      </c>
      <c r="AE1031" s="138"/>
      <c r="AF1031" s="33"/>
      <c r="AG1031" s="33"/>
      <c r="AH1031" s="33"/>
      <c r="AI1031" s="140" t="str">
        <f t="shared" si="168"/>
        <v/>
      </c>
      <c r="AJ1031" s="33"/>
      <c r="AK1031" s="33"/>
      <c r="AL1031" s="33"/>
      <c r="AM1031" s="33"/>
      <c r="AN1031" s="33"/>
      <c r="AO1031" s="33"/>
      <c r="AP1031" s="33"/>
    </row>
    <row r="1032" spans="1:42" s="4" customFormat="1" ht="13.8" hidden="1">
      <c r="A1032" s="5"/>
      <c r="B1032" s="6"/>
      <c r="G1032" s="33"/>
      <c r="H1032" s="5"/>
      <c r="K1032" s="239"/>
      <c r="L1032" s="239"/>
      <c r="M1032" s="239"/>
      <c r="N1032" s="24"/>
      <c r="O1032" s="24"/>
      <c r="P1032" s="24"/>
      <c r="R1032" s="243"/>
      <c r="S1032" s="243"/>
      <c r="T1032" s="239"/>
      <c r="U1032" s="239"/>
      <c r="V1032" s="33"/>
      <c r="W1032" s="33"/>
      <c r="X1032" s="33"/>
      <c r="Y1032" s="33"/>
      <c r="Z1032" s="33"/>
      <c r="AA1032" s="33"/>
      <c r="AB1032" s="33"/>
      <c r="AC1032" s="244" t="str">
        <f t="shared" si="169"/>
        <v/>
      </c>
      <c r="AD1032" s="244" t="str">
        <f t="shared" si="170"/>
        <v/>
      </c>
      <c r="AE1032" s="138"/>
      <c r="AF1032" s="33"/>
      <c r="AG1032" s="33"/>
      <c r="AH1032" s="33"/>
      <c r="AI1032" s="140" t="str">
        <f t="shared" si="168"/>
        <v/>
      </c>
      <c r="AJ1032" s="33"/>
      <c r="AK1032" s="33"/>
      <c r="AL1032" s="33"/>
      <c r="AM1032" s="33"/>
      <c r="AN1032" s="33"/>
      <c r="AO1032" s="33"/>
      <c r="AP1032" s="33"/>
    </row>
    <row r="1033" spans="1:42" s="4" customFormat="1" ht="13.8" hidden="1">
      <c r="A1033" s="5"/>
      <c r="B1033" s="6"/>
      <c r="G1033" s="33"/>
      <c r="H1033" s="5"/>
      <c r="K1033" s="239"/>
      <c r="L1033" s="239"/>
      <c r="M1033" s="239"/>
      <c r="N1033" s="24"/>
      <c r="O1033" s="24"/>
      <c r="P1033" s="24"/>
      <c r="R1033" s="243"/>
      <c r="S1033" s="243"/>
      <c r="T1033" s="239"/>
      <c r="U1033" s="239"/>
      <c r="V1033" s="33"/>
      <c r="W1033" s="33"/>
      <c r="X1033" s="33"/>
      <c r="Y1033" s="33"/>
      <c r="Z1033" s="33"/>
      <c r="AA1033" s="33"/>
      <c r="AB1033" s="33"/>
      <c r="AC1033" s="244" t="str">
        <f t="shared" si="169"/>
        <v/>
      </c>
      <c r="AD1033" s="244" t="str">
        <f t="shared" si="170"/>
        <v/>
      </c>
      <c r="AE1033" s="138"/>
      <c r="AF1033" s="33"/>
      <c r="AG1033" s="33"/>
      <c r="AH1033" s="33"/>
      <c r="AI1033" s="140" t="str">
        <f t="shared" si="168"/>
        <v/>
      </c>
      <c r="AJ1033" s="33"/>
      <c r="AK1033" s="33"/>
      <c r="AL1033" s="33"/>
      <c r="AM1033" s="33"/>
      <c r="AN1033" s="33"/>
      <c r="AO1033" s="33"/>
      <c r="AP1033" s="33"/>
    </row>
    <row r="1034" spans="1:42" s="4" customFormat="1" ht="13.8" hidden="1">
      <c r="A1034" s="5"/>
      <c r="B1034" s="6"/>
      <c r="G1034" s="33"/>
      <c r="H1034" s="5"/>
      <c r="K1034" s="239"/>
      <c r="L1034" s="239"/>
      <c r="M1034" s="239"/>
      <c r="N1034" s="24"/>
      <c r="O1034" s="24"/>
      <c r="P1034" s="24"/>
      <c r="R1034" s="243"/>
      <c r="S1034" s="243"/>
      <c r="T1034" s="239"/>
      <c r="U1034" s="239"/>
      <c r="V1034" s="33"/>
      <c r="W1034" s="33"/>
      <c r="X1034" s="33"/>
      <c r="Y1034" s="33"/>
      <c r="Z1034" s="33"/>
      <c r="AA1034" s="33"/>
      <c r="AB1034" s="33"/>
      <c r="AC1034" s="244" t="str">
        <f t="shared" si="169"/>
        <v/>
      </c>
      <c r="AD1034" s="244" t="str">
        <f t="shared" si="170"/>
        <v/>
      </c>
      <c r="AE1034" s="138"/>
      <c r="AF1034" s="33"/>
      <c r="AG1034" s="33"/>
      <c r="AH1034" s="33"/>
      <c r="AI1034" s="140" t="str">
        <f t="shared" si="168"/>
        <v/>
      </c>
      <c r="AJ1034" s="33"/>
      <c r="AK1034" s="33"/>
      <c r="AL1034" s="33"/>
      <c r="AM1034" s="33"/>
      <c r="AN1034" s="33"/>
      <c r="AO1034" s="33"/>
      <c r="AP1034" s="33"/>
    </row>
    <row r="1035" spans="1:42" s="4" customFormat="1" ht="13.8" hidden="1">
      <c r="A1035" s="5"/>
      <c r="B1035" s="6"/>
      <c r="G1035" s="33"/>
      <c r="H1035" s="5"/>
      <c r="K1035" s="239"/>
      <c r="L1035" s="239"/>
      <c r="M1035" s="239"/>
      <c r="N1035" s="24"/>
      <c r="O1035" s="24"/>
      <c r="P1035" s="24"/>
      <c r="R1035" s="243"/>
      <c r="S1035" s="243"/>
      <c r="T1035" s="239"/>
      <c r="U1035" s="239"/>
      <c r="V1035" s="33"/>
      <c r="W1035" s="33"/>
      <c r="X1035" s="33"/>
      <c r="Y1035" s="33"/>
      <c r="Z1035" s="33"/>
      <c r="AA1035" s="33"/>
      <c r="AB1035" s="33"/>
      <c r="AC1035" s="244" t="str">
        <f t="shared" si="169"/>
        <v/>
      </c>
      <c r="AD1035" s="244" t="str">
        <f t="shared" si="170"/>
        <v/>
      </c>
      <c r="AE1035" s="138"/>
      <c r="AF1035" s="33"/>
      <c r="AG1035" s="33"/>
      <c r="AH1035" s="33"/>
      <c r="AI1035" s="140" t="str">
        <f t="shared" si="168"/>
        <v/>
      </c>
      <c r="AJ1035" s="33"/>
      <c r="AK1035" s="33"/>
      <c r="AL1035" s="33"/>
      <c r="AM1035" s="33"/>
      <c r="AN1035" s="33"/>
      <c r="AO1035" s="33"/>
      <c r="AP1035" s="33"/>
    </row>
    <row r="1036" spans="1:42" s="4" customFormat="1" ht="13.8" hidden="1">
      <c r="A1036" s="5"/>
      <c r="B1036" s="6"/>
      <c r="G1036" s="33"/>
      <c r="H1036" s="5"/>
      <c r="K1036" s="239"/>
      <c r="L1036" s="239"/>
      <c r="M1036" s="239"/>
      <c r="N1036" s="24"/>
      <c r="O1036" s="24"/>
      <c r="P1036" s="24"/>
      <c r="R1036" s="243"/>
      <c r="S1036" s="243"/>
      <c r="T1036" s="239"/>
      <c r="U1036" s="239"/>
      <c r="V1036" s="33"/>
      <c r="W1036" s="33"/>
      <c r="X1036" s="33"/>
      <c r="Y1036" s="33"/>
      <c r="Z1036" s="33"/>
      <c r="AA1036" s="33"/>
      <c r="AB1036" s="33"/>
      <c r="AC1036" s="244" t="str">
        <f t="shared" si="169"/>
        <v/>
      </c>
      <c r="AD1036" s="244" t="str">
        <f t="shared" si="170"/>
        <v/>
      </c>
      <c r="AE1036" s="138"/>
      <c r="AF1036" s="33"/>
      <c r="AG1036" s="33"/>
      <c r="AH1036" s="33"/>
      <c r="AI1036" s="140" t="str">
        <f t="shared" ref="AI1036:AI1099" si="171">IF(R1036="","", R1036)</f>
        <v/>
      </c>
      <c r="AJ1036" s="33"/>
      <c r="AK1036" s="33"/>
      <c r="AL1036" s="33"/>
      <c r="AM1036" s="33"/>
      <c r="AN1036" s="33"/>
      <c r="AO1036" s="33"/>
      <c r="AP1036" s="33"/>
    </row>
    <row r="1037" spans="1:42" s="4" customFormat="1" ht="13.8" hidden="1">
      <c r="A1037" s="5"/>
      <c r="B1037" s="6"/>
      <c r="G1037" s="33"/>
      <c r="H1037" s="5"/>
      <c r="K1037" s="239"/>
      <c r="L1037" s="239"/>
      <c r="M1037" s="239"/>
      <c r="N1037" s="24"/>
      <c r="O1037" s="24"/>
      <c r="P1037" s="24"/>
      <c r="R1037" s="243"/>
      <c r="S1037" s="243"/>
      <c r="T1037" s="239"/>
      <c r="U1037" s="239"/>
      <c r="V1037" s="33"/>
      <c r="W1037" s="33"/>
      <c r="X1037" s="33"/>
      <c r="Y1037" s="33"/>
      <c r="Z1037" s="33"/>
      <c r="AA1037" s="33"/>
      <c r="AB1037" s="33"/>
      <c r="AC1037" s="244" t="str">
        <f t="shared" si="169"/>
        <v/>
      </c>
      <c r="AD1037" s="244" t="str">
        <f t="shared" si="170"/>
        <v/>
      </c>
      <c r="AE1037" s="138"/>
      <c r="AF1037" s="33"/>
      <c r="AG1037" s="33"/>
      <c r="AH1037" s="33"/>
      <c r="AI1037" s="140" t="str">
        <f t="shared" si="171"/>
        <v/>
      </c>
      <c r="AJ1037" s="33"/>
      <c r="AK1037" s="33"/>
      <c r="AL1037" s="33"/>
      <c r="AM1037" s="33"/>
      <c r="AN1037" s="33"/>
      <c r="AO1037" s="33"/>
      <c r="AP1037" s="33"/>
    </row>
    <row r="1038" spans="1:42" s="4" customFormat="1" ht="13.8" hidden="1">
      <c r="A1038" s="5"/>
      <c r="B1038" s="6"/>
      <c r="G1038" s="33"/>
      <c r="H1038" s="5"/>
      <c r="K1038" s="239"/>
      <c r="L1038" s="239"/>
      <c r="M1038" s="239"/>
      <c r="N1038" s="24"/>
      <c r="O1038" s="24"/>
      <c r="P1038" s="24"/>
      <c r="R1038" s="243"/>
      <c r="S1038" s="243"/>
      <c r="T1038" s="239"/>
      <c r="U1038" s="239"/>
      <c r="V1038" s="33"/>
      <c r="W1038" s="33"/>
      <c r="X1038" s="33"/>
      <c r="Y1038" s="33"/>
      <c r="Z1038" s="33"/>
      <c r="AA1038" s="33"/>
      <c r="AB1038" s="33"/>
      <c r="AC1038" s="244" t="str">
        <f t="shared" si="169"/>
        <v/>
      </c>
      <c r="AD1038" s="244" t="str">
        <f t="shared" si="170"/>
        <v/>
      </c>
      <c r="AE1038" s="138"/>
      <c r="AF1038" s="33"/>
      <c r="AG1038" s="33"/>
      <c r="AH1038" s="33"/>
      <c r="AI1038" s="140" t="str">
        <f t="shared" si="171"/>
        <v/>
      </c>
      <c r="AJ1038" s="33"/>
      <c r="AK1038" s="33"/>
      <c r="AL1038" s="33"/>
      <c r="AM1038" s="33"/>
      <c r="AN1038" s="33"/>
      <c r="AO1038" s="33"/>
      <c r="AP1038" s="33"/>
    </row>
    <row r="1039" spans="1:42" s="4" customFormat="1" ht="13.8" hidden="1">
      <c r="A1039" s="5"/>
      <c r="B1039" s="6"/>
      <c r="G1039" s="33"/>
      <c r="H1039" s="5"/>
      <c r="K1039" s="239"/>
      <c r="L1039" s="239"/>
      <c r="M1039" s="239"/>
      <c r="N1039" s="24"/>
      <c r="O1039" s="24"/>
      <c r="P1039" s="24"/>
      <c r="R1039" s="243"/>
      <c r="S1039" s="243"/>
      <c r="T1039" s="239"/>
      <c r="U1039" s="239"/>
      <c r="V1039" s="33"/>
      <c r="W1039" s="33"/>
      <c r="X1039" s="33"/>
      <c r="Y1039" s="33"/>
      <c r="Z1039" s="33"/>
      <c r="AA1039" s="33"/>
      <c r="AB1039" s="33"/>
      <c r="AC1039" s="244" t="str">
        <f t="shared" si="169"/>
        <v/>
      </c>
      <c r="AD1039" s="244" t="str">
        <f t="shared" si="170"/>
        <v/>
      </c>
      <c r="AE1039" s="138"/>
      <c r="AF1039" s="33"/>
      <c r="AG1039" s="33"/>
      <c r="AH1039" s="33"/>
      <c r="AI1039" s="140" t="str">
        <f t="shared" si="171"/>
        <v/>
      </c>
      <c r="AJ1039" s="33"/>
      <c r="AK1039" s="33"/>
      <c r="AL1039" s="33"/>
      <c r="AM1039" s="33"/>
      <c r="AN1039" s="33"/>
      <c r="AO1039" s="33"/>
      <c r="AP1039" s="33"/>
    </row>
    <row r="1040" spans="1:42" s="4" customFormat="1" ht="13.8" hidden="1">
      <c r="A1040" s="5"/>
      <c r="B1040" s="6"/>
      <c r="G1040" s="33"/>
      <c r="H1040" s="5"/>
      <c r="K1040" s="239"/>
      <c r="L1040" s="239"/>
      <c r="M1040" s="239"/>
      <c r="N1040" s="24"/>
      <c r="O1040" s="24"/>
      <c r="P1040" s="24"/>
      <c r="R1040" s="243"/>
      <c r="S1040" s="243"/>
      <c r="T1040" s="239"/>
      <c r="U1040" s="239"/>
      <c r="V1040" s="33"/>
      <c r="W1040" s="33"/>
      <c r="X1040" s="33"/>
      <c r="Y1040" s="33"/>
      <c r="Z1040" s="33"/>
      <c r="AA1040" s="33"/>
      <c r="AB1040" s="33"/>
      <c r="AC1040" s="244" t="str">
        <f t="shared" si="169"/>
        <v/>
      </c>
      <c r="AD1040" s="244" t="str">
        <f t="shared" si="170"/>
        <v/>
      </c>
      <c r="AE1040" s="138"/>
      <c r="AF1040" s="33"/>
      <c r="AG1040" s="33"/>
      <c r="AH1040" s="33"/>
      <c r="AI1040" s="140" t="str">
        <f t="shared" si="171"/>
        <v/>
      </c>
      <c r="AJ1040" s="33"/>
      <c r="AK1040" s="33"/>
      <c r="AL1040" s="33"/>
      <c r="AM1040" s="33"/>
      <c r="AN1040" s="33"/>
      <c r="AO1040" s="33"/>
      <c r="AP1040" s="33"/>
    </row>
    <row r="1041" spans="1:42" s="4" customFormat="1" ht="13.8" hidden="1">
      <c r="A1041" s="5"/>
      <c r="B1041" s="6"/>
      <c r="G1041" s="33"/>
      <c r="H1041" s="5"/>
      <c r="K1041" s="239"/>
      <c r="L1041" s="239"/>
      <c r="M1041" s="239"/>
      <c r="N1041" s="24"/>
      <c r="O1041" s="24"/>
      <c r="P1041" s="24"/>
      <c r="R1041" s="243"/>
      <c r="S1041" s="243"/>
      <c r="T1041" s="239"/>
      <c r="U1041" s="239"/>
      <c r="V1041" s="33"/>
      <c r="W1041" s="33"/>
      <c r="X1041" s="33"/>
      <c r="Y1041" s="33"/>
      <c r="Z1041" s="33"/>
      <c r="AA1041" s="33"/>
      <c r="AB1041" s="33"/>
      <c r="AC1041" s="244" t="str">
        <f t="shared" si="169"/>
        <v/>
      </c>
      <c r="AD1041" s="244" t="str">
        <f t="shared" si="170"/>
        <v/>
      </c>
      <c r="AE1041" s="138"/>
      <c r="AF1041" s="33"/>
      <c r="AG1041" s="33"/>
      <c r="AH1041" s="33"/>
      <c r="AI1041" s="140" t="str">
        <f t="shared" si="171"/>
        <v/>
      </c>
      <c r="AJ1041" s="33"/>
      <c r="AK1041" s="33"/>
      <c r="AL1041" s="33"/>
      <c r="AM1041" s="33"/>
      <c r="AN1041" s="33"/>
      <c r="AO1041" s="33"/>
      <c r="AP1041" s="33"/>
    </row>
    <row r="1042" spans="1:42" s="4" customFormat="1" ht="13.8" hidden="1">
      <c r="A1042" s="5"/>
      <c r="B1042" s="6"/>
      <c r="G1042" s="33"/>
      <c r="H1042" s="5"/>
      <c r="K1042" s="239"/>
      <c r="L1042" s="239"/>
      <c r="M1042" s="239"/>
      <c r="N1042" s="24"/>
      <c r="O1042" s="24"/>
      <c r="P1042" s="24"/>
      <c r="R1042" s="243"/>
      <c r="S1042" s="243"/>
      <c r="T1042" s="239"/>
      <c r="U1042" s="239"/>
      <c r="V1042" s="33"/>
      <c r="W1042" s="33"/>
      <c r="X1042" s="33"/>
      <c r="Y1042" s="33"/>
      <c r="Z1042" s="33"/>
      <c r="AA1042" s="33"/>
      <c r="AB1042" s="33"/>
      <c r="AC1042" s="244" t="str">
        <f t="shared" si="169"/>
        <v/>
      </c>
      <c r="AD1042" s="244" t="str">
        <f t="shared" si="170"/>
        <v/>
      </c>
      <c r="AE1042" s="138"/>
      <c r="AF1042" s="33"/>
      <c r="AG1042" s="33"/>
      <c r="AH1042" s="33"/>
      <c r="AI1042" s="140" t="str">
        <f t="shared" si="171"/>
        <v/>
      </c>
      <c r="AJ1042" s="33"/>
      <c r="AK1042" s="33"/>
      <c r="AL1042" s="33"/>
      <c r="AM1042" s="33"/>
      <c r="AN1042" s="33"/>
      <c r="AO1042" s="33"/>
      <c r="AP1042" s="33"/>
    </row>
    <row r="1043" spans="1:42" s="4" customFormat="1" ht="13.8" hidden="1">
      <c r="A1043" s="5"/>
      <c r="B1043" s="6"/>
      <c r="G1043" s="33"/>
      <c r="H1043" s="5"/>
      <c r="K1043" s="239"/>
      <c r="L1043" s="239"/>
      <c r="M1043" s="239"/>
      <c r="N1043" s="24"/>
      <c r="O1043" s="24"/>
      <c r="P1043" s="24"/>
      <c r="R1043" s="243"/>
      <c r="S1043" s="243"/>
      <c r="T1043" s="239"/>
      <c r="U1043" s="239"/>
      <c r="V1043" s="33"/>
      <c r="W1043" s="33"/>
      <c r="X1043" s="33"/>
      <c r="Y1043" s="33"/>
      <c r="Z1043" s="33"/>
      <c r="AA1043" s="33"/>
      <c r="AB1043" s="33"/>
      <c r="AC1043" s="244" t="str">
        <f t="shared" si="169"/>
        <v/>
      </c>
      <c r="AD1043" s="244" t="str">
        <f t="shared" si="170"/>
        <v/>
      </c>
      <c r="AE1043" s="138"/>
      <c r="AF1043" s="33"/>
      <c r="AG1043" s="33"/>
      <c r="AH1043" s="33"/>
      <c r="AI1043" s="140" t="str">
        <f t="shared" si="171"/>
        <v/>
      </c>
      <c r="AJ1043" s="33"/>
      <c r="AK1043" s="33"/>
      <c r="AL1043" s="33"/>
      <c r="AM1043" s="33"/>
      <c r="AN1043" s="33"/>
      <c r="AO1043" s="33"/>
      <c r="AP1043" s="33"/>
    </row>
    <row r="1044" spans="1:42" s="4" customFormat="1" ht="13.8" hidden="1">
      <c r="A1044" s="5"/>
      <c r="B1044" s="6"/>
      <c r="G1044" s="33"/>
      <c r="H1044" s="5"/>
      <c r="K1044" s="239"/>
      <c r="L1044" s="239"/>
      <c r="M1044" s="239"/>
      <c r="N1044" s="24"/>
      <c r="O1044" s="24"/>
      <c r="P1044" s="24"/>
      <c r="R1044" s="243"/>
      <c r="S1044" s="243"/>
      <c r="T1044" s="239"/>
      <c r="U1044" s="239"/>
      <c r="V1044" s="33"/>
      <c r="W1044" s="33"/>
      <c r="X1044" s="33"/>
      <c r="Y1044" s="33"/>
      <c r="Z1044" s="33"/>
      <c r="AA1044" s="33"/>
      <c r="AB1044" s="33"/>
      <c r="AC1044" s="244" t="str">
        <f t="shared" si="169"/>
        <v/>
      </c>
      <c r="AD1044" s="244" t="str">
        <f t="shared" si="170"/>
        <v/>
      </c>
      <c r="AE1044" s="138"/>
      <c r="AF1044" s="33"/>
      <c r="AG1044" s="33"/>
      <c r="AH1044" s="33"/>
      <c r="AI1044" s="140" t="str">
        <f t="shared" si="171"/>
        <v/>
      </c>
      <c r="AJ1044" s="33"/>
      <c r="AK1044" s="33"/>
      <c r="AL1044" s="33"/>
      <c r="AM1044" s="33"/>
      <c r="AN1044" s="33"/>
      <c r="AO1044" s="33"/>
      <c r="AP1044" s="33"/>
    </row>
    <row r="1045" spans="1:42" s="4" customFormat="1" ht="13.8" hidden="1">
      <c r="A1045" s="5"/>
      <c r="B1045" s="6"/>
      <c r="G1045" s="33"/>
      <c r="H1045" s="5"/>
      <c r="K1045" s="239"/>
      <c r="L1045" s="239"/>
      <c r="M1045" s="239"/>
      <c r="N1045" s="24"/>
      <c r="O1045" s="24"/>
      <c r="P1045" s="24"/>
      <c r="R1045" s="243"/>
      <c r="S1045" s="243"/>
      <c r="T1045" s="239"/>
      <c r="U1045" s="239"/>
      <c r="V1045" s="33"/>
      <c r="W1045" s="33"/>
      <c r="X1045" s="33"/>
      <c r="Y1045" s="33"/>
      <c r="Z1045" s="33"/>
      <c r="AA1045" s="33"/>
      <c r="AB1045" s="33"/>
      <c r="AC1045" s="244" t="str">
        <f t="shared" si="169"/>
        <v/>
      </c>
      <c r="AD1045" s="244" t="str">
        <f t="shared" si="170"/>
        <v/>
      </c>
      <c r="AE1045" s="138"/>
      <c r="AF1045" s="33"/>
      <c r="AG1045" s="33"/>
      <c r="AH1045" s="33"/>
      <c r="AI1045" s="140" t="str">
        <f t="shared" si="171"/>
        <v/>
      </c>
      <c r="AJ1045" s="33"/>
      <c r="AK1045" s="33"/>
      <c r="AL1045" s="33"/>
      <c r="AM1045" s="33"/>
      <c r="AN1045" s="33"/>
      <c r="AO1045" s="33"/>
      <c r="AP1045" s="33"/>
    </row>
    <row r="1046" spans="1:42" s="4" customFormat="1" ht="13.8" hidden="1">
      <c r="A1046" s="5"/>
      <c r="B1046" s="6"/>
      <c r="G1046" s="33"/>
      <c r="H1046" s="5"/>
      <c r="K1046" s="239"/>
      <c r="L1046" s="239"/>
      <c r="M1046" s="239"/>
      <c r="N1046" s="24"/>
      <c r="O1046" s="24"/>
      <c r="P1046" s="24"/>
      <c r="R1046" s="243"/>
      <c r="S1046" s="243"/>
      <c r="T1046" s="239"/>
      <c r="U1046" s="239"/>
      <c r="V1046" s="33"/>
      <c r="W1046" s="33"/>
      <c r="X1046" s="33"/>
      <c r="Y1046" s="33"/>
      <c r="Z1046" s="33"/>
      <c r="AA1046" s="33"/>
      <c r="AB1046" s="33"/>
      <c r="AC1046" s="244" t="str">
        <f t="shared" si="169"/>
        <v/>
      </c>
      <c r="AD1046" s="244" t="str">
        <f t="shared" si="170"/>
        <v/>
      </c>
      <c r="AE1046" s="138"/>
      <c r="AF1046" s="33"/>
      <c r="AG1046" s="33"/>
      <c r="AH1046" s="33"/>
      <c r="AI1046" s="140" t="str">
        <f t="shared" si="171"/>
        <v/>
      </c>
      <c r="AJ1046" s="33"/>
      <c r="AK1046" s="33"/>
      <c r="AL1046" s="33"/>
      <c r="AM1046" s="33"/>
      <c r="AN1046" s="33"/>
      <c r="AO1046" s="33"/>
      <c r="AP1046" s="33"/>
    </row>
    <row r="1047" spans="1:42" s="4" customFormat="1" ht="13.8" hidden="1">
      <c r="A1047" s="5"/>
      <c r="B1047" s="6"/>
      <c r="G1047" s="33"/>
      <c r="H1047" s="5"/>
      <c r="K1047" s="239"/>
      <c r="L1047" s="239"/>
      <c r="M1047" s="239"/>
      <c r="N1047" s="24"/>
      <c r="O1047" s="24"/>
      <c r="P1047" s="24"/>
      <c r="R1047" s="243"/>
      <c r="S1047" s="243"/>
      <c r="T1047" s="239"/>
      <c r="U1047" s="239"/>
      <c r="V1047" s="33"/>
      <c r="W1047" s="33"/>
      <c r="X1047" s="33"/>
      <c r="Y1047" s="33"/>
      <c r="Z1047" s="33"/>
      <c r="AA1047" s="33"/>
      <c r="AB1047" s="33"/>
      <c r="AC1047" s="244" t="str">
        <f t="shared" si="169"/>
        <v/>
      </c>
      <c r="AD1047" s="244" t="str">
        <f t="shared" si="170"/>
        <v/>
      </c>
      <c r="AE1047" s="138"/>
      <c r="AF1047" s="33"/>
      <c r="AG1047" s="33"/>
      <c r="AH1047" s="33"/>
      <c r="AI1047" s="140" t="str">
        <f t="shared" si="171"/>
        <v/>
      </c>
      <c r="AJ1047" s="33"/>
      <c r="AK1047" s="33"/>
      <c r="AL1047" s="33"/>
      <c r="AM1047" s="33"/>
      <c r="AN1047" s="33"/>
      <c r="AO1047" s="33"/>
      <c r="AP1047" s="33"/>
    </row>
    <row r="1048" spans="1:42" s="4" customFormat="1" ht="13.8" hidden="1">
      <c r="A1048" s="5"/>
      <c r="B1048" s="6"/>
      <c r="G1048" s="33"/>
      <c r="H1048" s="5"/>
      <c r="K1048" s="239"/>
      <c r="L1048" s="239"/>
      <c r="M1048" s="239"/>
      <c r="N1048" s="24"/>
      <c r="O1048" s="24"/>
      <c r="P1048" s="24"/>
      <c r="R1048" s="243"/>
      <c r="S1048" s="243"/>
      <c r="T1048" s="239"/>
      <c r="U1048" s="239"/>
      <c r="V1048" s="33"/>
      <c r="W1048" s="33"/>
      <c r="X1048" s="33"/>
      <c r="Y1048" s="33"/>
      <c r="Z1048" s="33"/>
      <c r="AA1048" s="33"/>
      <c r="AB1048" s="33"/>
      <c r="AC1048" s="244" t="str">
        <f t="shared" si="169"/>
        <v/>
      </c>
      <c r="AD1048" s="244" t="str">
        <f t="shared" si="170"/>
        <v/>
      </c>
      <c r="AE1048" s="138"/>
      <c r="AF1048" s="33"/>
      <c r="AG1048" s="33"/>
      <c r="AH1048" s="33"/>
      <c r="AI1048" s="140" t="str">
        <f t="shared" si="171"/>
        <v/>
      </c>
      <c r="AJ1048" s="33"/>
      <c r="AK1048" s="33"/>
      <c r="AL1048" s="33"/>
      <c r="AM1048" s="33"/>
      <c r="AN1048" s="33"/>
      <c r="AO1048" s="33"/>
      <c r="AP1048" s="33"/>
    </row>
    <row r="1049" spans="1:42" s="4" customFormat="1" ht="13.8" hidden="1">
      <c r="A1049" s="5"/>
      <c r="B1049" s="6"/>
      <c r="G1049" s="33"/>
      <c r="H1049" s="5"/>
      <c r="K1049" s="239"/>
      <c r="L1049" s="239"/>
      <c r="M1049" s="239"/>
      <c r="N1049" s="24"/>
      <c r="O1049" s="24"/>
      <c r="P1049" s="24"/>
      <c r="R1049" s="243"/>
      <c r="S1049" s="243"/>
      <c r="T1049" s="239"/>
      <c r="U1049" s="239"/>
      <c r="V1049" s="33"/>
      <c r="W1049" s="33"/>
      <c r="X1049" s="33"/>
      <c r="Y1049" s="33"/>
      <c r="Z1049" s="33"/>
      <c r="AA1049" s="33"/>
      <c r="AB1049" s="33"/>
      <c r="AC1049" s="244" t="str">
        <f t="shared" si="169"/>
        <v/>
      </c>
      <c r="AD1049" s="244" t="str">
        <f t="shared" si="170"/>
        <v/>
      </c>
      <c r="AE1049" s="138"/>
      <c r="AF1049" s="33"/>
      <c r="AG1049" s="33"/>
      <c r="AH1049" s="33"/>
      <c r="AI1049" s="140" t="str">
        <f t="shared" si="171"/>
        <v/>
      </c>
      <c r="AJ1049" s="33"/>
      <c r="AK1049" s="33"/>
      <c r="AL1049" s="33"/>
      <c r="AM1049" s="33"/>
      <c r="AN1049" s="33"/>
      <c r="AO1049" s="33"/>
      <c r="AP1049" s="33"/>
    </row>
    <row r="1050" spans="1:42" s="4" customFormat="1" ht="13.8" hidden="1">
      <c r="A1050" s="5"/>
      <c r="B1050" s="6"/>
      <c r="G1050" s="33"/>
      <c r="H1050" s="5"/>
      <c r="K1050" s="239"/>
      <c r="L1050" s="239"/>
      <c r="M1050" s="239"/>
      <c r="N1050" s="24"/>
      <c r="O1050" s="24"/>
      <c r="P1050" s="24"/>
      <c r="R1050" s="243"/>
      <c r="S1050" s="243"/>
      <c r="T1050" s="239"/>
      <c r="U1050" s="239"/>
      <c r="V1050" s="33"/>
      <c r="W1050" s="33"/>
      <c r="X1050" s="33"/>
      <c r="Y1050" s="33"/>
      <c r="Z1050" s="33"/>
      <c r="AA1050" s="33"/>
      <c r="AB1050" s="33"/>
      <c r="AC1050" s="244" t="str">
        <f t="shared" si="169"/>
        <v/>
      </c>
      <c r="AD1050" s="244" t="str">
        <f t="shared" si="170"/>
        <v/>
      </c>
      <c r="AE1050" s="138"/>
      <c r="AF1050" s="33"/>
      <c r="AG1050" s="33"/>
      <c r="AH1050" s="33"/>
      <c r="AI1050" s="140" t="str">
        <f t="shared" si="171"/>
        <v/>
      </c>
      <c r="AJ1050" s="33"/>
      <c r="AK1050" s="33"/>
      <c r="AL1050" s="33"/>
      <c r="AM1050" s="33"/>
      <c r="AN1050" s="33"/>
      <c r="AO1050" s="33"/>
      <c r="AP1050" s="33"/>
    </row>
    <row r="1051" spans="1:42" s="4" customFormat="1" ht="13.8" hidden="1">
      <c r="A1051" s="5"/>
      <c r="B1051" s="6"/>
      <c r="G1051" s="33"/>
      <c r="H1051" s="5"/>
      <c r="K1051" s="239"/>
      <c r="L1051" s="239"/>
      <c r="M1051" s="239"/>
      <c r="N1051" s="24"/>
      <c r="O1051" s="24"/>
      <c r="P1051" s="24"/>
      <c r="R1051" s="243"/>
      <c r="S1051" s="243"/>
      <c r="T1051" s="239"/>
      <c r="U1051" s="239"/>
      <c r="V1051" s="33"/>
      <c r="W1051" s="33"/>
      <c r="X1051" s="33"/>
      <c r="Y1051" s="33"/>
      <c r="Z1051" s="33"/>
      <c r="AA1051" s="33"/>
      <c r="AB1051" s="33"/>
      <c r="AC1051" s="244" t="str">
        <f t="shared" si="169"/>
        <v/>
      </c>
      <c r="AD1051" s="244" t="str">
        <f t="shared" si="170"/>
        <v/>
      </c>
      <c r="AE1051" s="138"/>
      <c r="AF1051" s="33"/>
      <c r="AG1051" s="33"/>
      <c r="AH1051" s="33"/>
      <c r="AI1051" s="140" t="str">
        <f t="shared" si="171"/>
        <v/>
      </c>
      <c r="AJ1051" s="33"/>
      <c r="AK1051" s="33"/>
      <c r="AL1051" s="33"/>
      <c r="AM1051" s="33"/>
      <c r="AN1051" s="33"/>
      <c r="AO1051" s="33"/>
      <c r="AP1051" s="33"/>
    </row>
    <row r="1052" spans="1:42" s="4" customFormat="1" ht="13.8" hidden="1">
      <c r="A1052" s="5"/>
      <c r="B1052" s="6"/>
      <c r="G1052" s="33"/>
      <c r="H1052" s="5"/>
      <c r="K1052" s="239"/>
      <c r="L1052" s="239"/>
      <c r="M1052" s="239"/>
      <c r="N1052" s="24"/>
      <c r="O1052" s="24"/>
      <c r="P1052" s="24"/>
      <c r="R1052" s="243"/>
      <c r="S1052" s="243"/>
      <c r="T1052" s="239"/>
      <c r="U1052" s="239"/>
      <c r="V1052" s="33"/>
      <c r="W1052" s="33"/>
      <c r="X1052" s="33"/>
      <c r="Y1052" s="33"/>
      <c r="Z1052" s="33"/>
      <c r="AA1052" s="33"/>
      <c r="AB1052" s="33"/>
      <c r="AC1052" s="244" t="str">
        <f t="shared" si="169"/>
        <v/>
      </c>
      <c r="AD1052" s="244" t="str">
        <f t="shared" si="170"/>
        <v/>
      </c>
      <c r="AE1052" s="138"/>
      <c r="AF1052" s="33"/>
      <c r="AG1052" s="33"/>
      <c r="AH1052" s="33"/>
      <c r="AI1052" s="140" t="str">
        <f t="shared" si="171"/>
        <v/>
      </c>
      <c r="AJ1052" s="33"/>
      <c r="AK1052" s="33"/>
      <c r="AL1052" s="33"/>
      <c r="AM1052" s="33"/>
      <c r="AN1052" s="33"/>
      <c r="AO1052" s="33"/>
      <c r="AP1052" s="33"/>
    </row>
    <row r="1053" spans="1:42" s="4" customFormat="1" ht="13.8" hidden="1">
      <c r="A1053" s="5"/>
      <c r="B1053" s="6"/>
      <c r="G1053" s="33"/>
      <c r="H1053" s="5"/>
      <c r="K1053" s="239"/>
      <c r="L1053" s="239"/>
      <c r="M1053" s="239"/>
      <c r="N1053" s="24"/>
      <c r="O1053" s="24"/>
      <c r="P1053" s="24"/>
      <c r="R1053" s="243"/>
      <c r="S1053" s="243"/>
      <c r="T1053" s="239"/>
      <c r="U1053" s="239"/>
      <c r="V1053" s="33"/>
      <c r="W1053" s="33"/>
      <c r="X1053" s="33"/>
      <c r="Y1053" s="33"/>
      <c r="Z1053" s="33"/>
      <c r="AA1053" s="33"/>
      <c r="AB1053" s="33"/>
      <c r="AC1053" s="244" t="str">
        <f t="shared" si="169"/>
        <v/>
      </c>
      <c r="AD1053" s="244" t="str">
        <f t="shared" si="170"/>
        <v/>
      </c>
      <c r="AE1053" s="138"/>
      <c r="AF1053" s="33"/>
      <c r="AG1053" s="33"/>
      <c r="AH1053" s="33"/>
      <c r="AI1053" s="140" t="str">
        <f t="shared" si="171"/>
        <v/>
      </c>
      <c r="AJ1053" s="33"/>
      <c r="AK1053" s="33"/>
      <c r="AL1053" s="33"/>
      <c r="AM1053" s="33"/>
      <c r="AN1053" s="33"/>
      <c r="AO1053" s="33"/>
      <c r="AP1053" s="33"/>
    </row>
    <row r="1054" spans="1:42" s="4" customFormat="1" ht="13.8" hidden="1">
      <c r="A1054" s="5"/>
      <c r="B1054" s="6"/>
      <c r="G1054" s="33"/>
      <c r="H1054" s="5"/>
      <c r="K1054" s="239"/>
      <c r="L1054" s="239"/>
      <c r="M1054" s="239"/>
      <c r="N1054" s="24"/>
      <c r="O1054" s="24"/>
      <c r="P1054" s="24"/>
      <c r="R1054" s="243"/>
      <c r="S1054" s="243"/>
      <c r="T1054" s="239"/>
      <c r="U1054" s="239"/>
      <c r="V1054" s="33"/>
      <c r="W1054" s="33"/>
      <c r="X1054" s="33"/>
      <c r="Y1054" s="33"/>
      <c r="Z1054" s="33"/>
      <c r="AA1054" s="33"/>
      <c r="AB1054" s="33"/>
      <c r="AC1054" s="244" t="str">
        <f t="shared" si="169"/>
        <v/>
      </c>
      <c r="AD1054" s="244" t="str">
        <f t="shared" si="170"/>
        <v/>
      </c>
      <c r="AE1054" s="138"/>
      <c r="AF1054" s="33"/>
      <c r="AG1054" s="33"/>
      <c r="AH1054" s="33"/>
      <c r="AI1054" s="140" t="str">
        <f t="shared" si="171"/>
        <v/>
      </c>
      <c r="AJ1054" s="33"/>
      <c r="AK1054" s="33"/>
      <c r="AL1054" s="33"/>
      <c r="AM1054" s="33"/>
      <c r="AN1054" s="33"/>
      <c r="AO1054" s="33"/>
      <c r="AP1054" s="33"/>
    </row>
    <row r="1055" spans="1:42" s="4" customFormat="1" ht="13.8" hidden="1">
      <c r="A1055" s="5"/>
      <c r="B1055" s="6"/>
      <c r="G1055" s="33"/>
      <c r="H1055" s="5"/>
      <c r="K1055" s="239"/>
      <c r="L1055" s="239"/>
      <c r="M1055" s="239"/>
      <c r="N1055" s="24"/>
      <c r="O1055" s="24"/>
      <c r="P1055" s="24"/>
      <c r="R1055" s="243"/>
      <c r="S1055" s="243"/>
      <c r="T1055" s="239"/>
      <c r="U1055" s="239"/>
      <c r="V1055" s="33"/>
      <c r="W1055" s="33"/>
      <c r="X1055" s="33"/>
      <c r="Y1055" s="33"/>
      <c r="Z1055" s="33"/>
      <c r="AA1055" s="33"/>
      <c r="AB1055" s="33"/>
      <c r="AC1055" s="244" t="str">
        <f t="shared" si="169"/>
        <v/>
      </c>
      <c r="AD1055" s="244" t="str">
        <f t="shared" si="170"/>
        <v/>
      </c>
      <c r="AE1055" s="138"/>
      <c r="AF1055" s="33"/>
      <c r="AG1055" s="33"/>
      <c r="AH1055" s="33"/>
      <c r="AI1055" s="140" t="str">
        <f t="shared" si="171"/>
        <v/>
      </c>
      <c r="AJ1055" s="33"/>
      <c r="AK1055" s="33"/>
      <c r="AL1055" s="33"/>
      <c r="AM1055" s="33"/>
      <c r="AN1055" s="33"/>
      <c r="AO1055" s="33"/>
      <c r="AP1055" s="33"/>
    </row>
    <row r="1056" spans="1:42" s="4" customFormat="1" ht="13.8" hidden="1">
      <c r="A1056" s="5"/>
      <c r="B1056" s="6"/>
      <c r="G1056" s="33"/>
      <c r="H1056" s="5"/>
      <c r="K1056" s="239"/>
      <c r="L1056" s="239"/>
      <c r="M1056" s="239"/>
      <c r="N1056" s="24"/>
      <c r="O1056" s="24"/>
      <c r="P1056" s="24"/>
      <c r="R1056" s="243"/>
      <c r="S1056" s="243"/>
      <c r="T1056" s="239"/>
      <c r="U1056" s="239"/>
      <c r="V1056" s="33"/>
      <c r="W1056" s="33"/>
      <c r="X1056" s="33"/>
      <c r="Y1056" s="33"/>
      <c r="Z1056" s="33"/>
      <c r="AA1056" s="33"/>
      <c r="AB1056" s="33"/>
      <c r="AC1056" s="244" t="str">
        <f t="shared" si="169"/>
        <v/>
      </c>
      <c r="AD1056" s="244" t="str">
        <f t="shared" si="170"/>
        <v/>
      </c>
      <c r="AE1056" s="138"/>
      <c r="AF1056" s="33"/>
      <c r="AG1056" s="33"/>
      <c r="AH1056" s="33"/>
      <c r="AI1056" s="140" t="str">
        <f t="shared" si="171"/>
        <v/>
      </c>
      <c r="AJ1056" s="33"/>
      <c r="AK1056" s="33"/>
      <c r="AL1056" s="33"/>
      <c r="AM1056" s="33"/>
      <c r="AN1056" s="33"/>
      <c r="AO1056" s="33"/>
      <c r="AP1056" s="33"/>
    </row>
    <row r="1057" spans="1:42" s="4" customFormat="1" ht="13.8" hidden="1">
      <c r="A1057" s="5"/>
      <c r="B1057" s="6"/>
      <c r="G1057" s="33"/>
      <c r="H1057" s="5"/>
      <c r="K1057" s="239"/>
      <c r="L1057" s="239"/>
      <c r="M1057" s="239"/>
      <c r="N1057" s="24"/>
      <c r="O1057" s="24"/>
      <c r="P1057" s="24"/>
      <c r="R1057" s="243"/>
      <c r="S1057" s="243"/>
      <c r="T1057" s="239"/>
      <c r="U1057" s="239"/>
      <c r="V1057" s="33"/>
      <c r="W1057" s="33"/>
      <c r="X1057" s="33"/>
      <c r="Y1057" s="33"/>
      <c r="Z1057" s="33"/>
      <c r="AA1057" s="33"/>
      <c r="AB1057" s="33"/>
      <c r="AC1057" s="244" t="str">
        <f t="shared" si="169"/>
        <v/>
      </c>
      <c r="AD1057" s="244" t="str">
        <f t="shared" si="170"/>
        <v/>
      </c>
      <c r="AE1057" s="138"/>
      <c r="AF1057" s="33"/>
      <c r="AG1057" s="33"/>
      <c r="AH1057" s="33"/>
      <c r="AI1057" s="140" t="str">
        <f t="shared" si="171"/>
        <v/>
      </c>
      <c r="AJ1057" s="33"/>
      <c r="AK1057" s="33"/>
      <c r="AL1057" s="33"/>
      <c r="AM1057" s="33"/>
      <c r="AN1057" s="33"/>
      <c r="AO1057" s="33"/>
      <c r="AP1057" s="33"/>
    </row>
    <row r="1058" spans="1:42" s="4" customFormat="1" ht="13.8" hidden="1">
      <c r="A1058" s="5"/>
      <c r="B1058" s="6"/>
      <c r="G1058" s="33"/>
      <c r="H1058" s="5"/>
      <c r="K1058" s="239"/>
      <c r="L1058" s="239"/>
      <c r="M1058" s="239"/>
      <c r="N1058" s="24"/>
      <c r="O1058" s="24"/>
      <c r="P1058" s="24"/>
      <c r="R1058" s="243"/>
      <c r="S1058" s="243"/>
      <c r="T1058" s="239"/>
      <c r="U1058" s="239"/>
      <c r="V1058" s="33"/>
      <c r="W1058" s="33"/>
      <c r="X1058" s="33"/>
      <c r="Y1058" s="33"/>
      <c r="Z1058" s="33"/>
      <c r="AA1058" s="33"/>
      <c r="AB1058" s="33"/>
      <c r="AC1058" s="244" t="str">
        <f t="shared" si="169"/>
        <v/>
      </c>
      <c r="AD1058" s="244" t="str">
        <f t="shared" si="170"/>
        <v/>
      </c>
      <c r="AE1058" s="138"/>
      <c r="AF1058" s="33"/>
      <c r="AG1058" s="33"/>
      <c r="AH1058" s="33"/>
      <c r="AI1058" s="140" t="str">
        <f t="shared" si="171"/>
        <v/>
      </c>
      <c r="AJ1058" s="33"/>
      <c r="AK1058" s="33"/>
      <c r="AL1058" s="33"/>
      <c r="AM1058" s="33"/>
      <c r="AN1058" s="33"/>
      <c r="AO1058" s="33"/>
      <c r="AP1058" s="33"/>
    </row>
    <row r="1059" spans="1:42" s="4" customFormat="1" ht="13.8" hidden="1">
      <c r="A1059" s="5"/>
      <c r="B1059" s="6"/>
      <c r="G1059" s="33"/>
      <c r="H1059" s="5"/>
      <c r="K1059" s="239"/>
      <c r="L1059" s="239"/>
      <c r="M1059" s="239"/>
      <c r="N1059" s="24"/>
      <c r="O1059" s="24"/>
      <c r="P1059" s="24"/>
      <c r="R1059" s="243"/>
      <c r="S1059" s="243"/>
      <c r="T1059" s="239"/>
      <c r="U1059" s="239"/>
      <c r="V1059" s="33"/>
      <c r="W1059" s="33"/>
      <c r="X1059" s="33"/>
      <c r="Y1059" s="33"/>
      <c r="Z1059" s="33"/>
      <c r="AA1059" s="33"/>
      <c r="AB1059" s="33"/>
      <c r="AC1059" s="244" t="str">
        <f t="shared" si="169"/>
        <v/>
      </c>
      <c r="AD1059" s="244" t="str">
        <f t="shared" si="170"/>
        <v/>
      </c>
      <c r="AE1059" s="138"/>
      <c r="AF1059" s="33"/>
      <c r="AG1059" s="33"/>
      <c r="AH1059" s="33"/>
      <c r="AI1059" s="140" t="str">
        <f t="shared" si="171"/>
        <v/>
      </c>
      <c r="AJ1059" s="33"/>
      <c r="AK1059" s="33"/>
      <c r="AL1059" s="33"/>
      <c r="AM1059" s="33"/>
      <c r="AN1059" s="33"/>
      <c r="AO1059" s="33"/>
      <c r="AP1059" s="33"/>
    </row>
    <row r="1060" spans="1:42" s="4" customFormat="1" ht="13.8" hidden="1">
      <c r="A1060" s="5"/>
      <c r="B1060" s="6"/>
      <c r="G1060" s="33"/>
      <c r="H1060" s="5"/>
      <c r="K1060" s="239"/>
      <c r="L1060" s="239"/>
      <c r="M1060" s="239"/>
      <c r="N1060" s="24"/>
      <c r="O1060" s="24"/>
      <c r="P1060" s="24"/>
      <c r="R1060" s="243"/>
      <c r="S1060" s="243"/>
      <c r="T1060" s="239"/>
      <c r="U1060" s="239"/>
      <c r="V1060" s="33"/>
      <c r="W1060" s="33"/>
      <c r="X1060" s="33"/>
      <c r="Y1060" s="33"/>
      <c r="Z1060" s="33"/>
      <c r="AA1060" s="33"/>
      <c r="AB1060" s="33"/>
      <c r="AC1060" s="244" t="str">
        <f t="shared" si="169"/>
        <v/>
      </c>
      <c r="AD1060" s="244" t="str">
        <f t="shared" si="170"/>
        <v/>
      </c>
      <c r="AE1060" s="138"/>
      <c r="AF1060" s="33"/>
      <c r="AG1060" s="33"/>
      <c r="AH1060" s="33"/>
      <c r="AI1060" s="140" t="str">
        <f t="shared" si="171"/>
        <v/>
      </c>
      <c r="AJ1060" s="33"/>
      <c r="AK1060" s="33"/>
      <c r="AL1060" s="33"/>
      <c r="AM1060" s="33"/>
      <c r="AN1060" s="33"/>
      <c r="AO1060" s="33"/>
      <c r="AP1060" s="33"/>
    </row>
    <row r="1061" spans="1:42" s="4" customFormat="1" ht="13.8" hidden="1">
      <c r="A1061" s="5"/>
      <c r="B1061" s="6"/>
      <c r="G1061" s="33"/>
      <c r="H1061" s="5"/>
      <c r="K1061" s="239"/>
      <c r="L1061" s="239"/>
      <c r="M1061" s="239"/>
      <c r="N1061" s="24"/>
      <c r="O1061" s="24"/>
      <c r="P1061" s="24"/>
      <c r="R1061" s="243"/>
      <c r="S1061" s="243"/>
      <c r="T1061" s="239"/>
      <c r="U1061" s="239"/>
      <c r="V1061" s="33"/>
      <c r="W1061" s="33"/>
      <c r="X1061" s="33"/>
      <c r="Y1061" s="33"/>
      <c r="Z1061" s="33"/>
      <c r="AA1061" s="33"/>
      <c r="AB1061" s="33"/>
      <c r="AC1061" s="244" t="str">
        <f t="shared" si="169"/>
        <v/>
      </c>
      <c r="AD1061" s="244" t="str">
        <f t="shared" si="170"/>
        <v/>
      </c>
      <c r="AE1061" s="138"/>
      <c r="AF1061" s="33"/>
      <c r="AG1061" s="33"/>
      <c r="AH1061" s="33"/>
      <c r="AI1061" s="140" t="str">
        <f t="shared" si="171"/>
        <v/>
      </c>
      <c r="AJ1061" s="33"/>
      <c r="AK1061" s="33"/>
      <c r="AL1061" s="33"/>
      <c r="AM1061" s="33"/>
      <c r="AN1061" s="33"/>
      <c r="AO1061" s="33"/>
      <c r="AP1061" s="33"/>
    </row>
    <row r="1062" spans="1:42" s="4" customFormat="1" ht="13.8" hidden="1">
      <c r="A1062" s="5"/>
      <c r="B1062" s="6"/>
      <c r="G1062" s="33"/>
      <c r="H1062" s="5"/>
      <c r="K1062" s="239"/>
      <c r="L1062" s="239"/>
      <c r="M1062" s="239"/>
      <c r="N1062" s="24"/>
      <c r="O1062" s="24"/>
      <c r="P1062" s="24"/>
      <c r="R1062" s="243"/>
      <c r="S1062" s="243"/>
      <c r="T1062" s="239"/>
      <c r="U1062" s="239"/>
      <c r="V1062" s="33"/>
      <c r="W1062" s="33"/>
      <c r="X1062" s="33"/>
      <c r="Y1062" s="33"/>
      <c r="Z1062" s="33"/>
      <c r="AA1062" s="33"/>
      <c r="AB1062" s="33"/>
      <c r="AC1062" s="244" t="str">
        <f t="shared" si="169"/>
        <v/>
      </c>
      <c r="AD1062" s="244" t="str">
        <f t="shared" si="170"/>
        <v/>
      </c>
      <c r="AE1062" s="138"/>
      <c r="AF1062" s="33"/>
      <c r="AG1062" s="33"/>
      <c r="AH1062" s="33"/>
      <c r="AI1062" s="140" t="str">
        <f t="shared" si="171"/>
        <v/>
      </c>
      <c r="AJ1062" s="33"/>
      <c r="AK1062" s="33"/>
      <c r="AL1062" s="33"/>
      <c r="AM1062" s="33"/>
      <c r="AN1062" s="33"/>
      <c r="AO1062" s="33"/>
      <c r="AP1062" s="33"/>
    </row>
    <row r="1063" spans="1:42" s="4" customFormat="1" ht="13.8" hidden="1">
      <c r="A1063" s="5"/>
      <c r="B1063" s="6"/>
      <c r="G1063" s="33"/>
      <c r="H1063" s="5"/>
      <c r="K1063" s="239"/>
      <c r="L1063" s="239"/>
      <c r="M1063" s="239"/>
      <c r="N1063" s="24"/>
      <c r="O1063" s="24"/>
      <c r="P1063" s="24"/>
      <c r="R1063" s="243"/>
      <c r="S1063" s="243"/>
      <c r="T1063" s="239"/>
      <c r="U1063" s="239"/>
      <c r="V1063" s="33"/>
      <c r="W1063" s="33"/>
      <c r="X1063" s="33"/>
      <c r="Y1063" s="33"/>
      <c r="Z1063" s="33"/>
      <c r="AA1063" s="33"/>
      <c r="AB1063" s="33"/>
      <c r="AC1063" s="244" t="str">
        <f t="shared" si="169"/>
        <v/>
      </c>
      <c r="AD1063" s="244" t="str">
        <f t="shared" si="170"/>
        <v/>
      </c>
      <c r="AE1063" s="138"/>
      <c r="AF1063" s="33"/>
      <c r="AG1063" s="33"/>
      <c r="AH1063" s="33"/>
      <c r="AI1063" s="140" t="str">
        <f t="shared" si="171"/>
        <v/>
      </c>
      <c r="AJ1063" s="33"/>
      <c r="AK1063" s="33"/>
      <c r="AL1063" s="33"/>
      <c r="AM1063" s="33"/>
      <c r="AN1063" s="33"/>
      <c r="AO1063" s="33"/>
      <c r="AP1063" s="33"/>
    </row>
    <row r="1064" spans="1:42" s="4" customFormat="1" ht="13.8" hidden="1">
      <c r="A1064" s="5"/>
      <c r="B1064" s="6"/>
      <c r="G1064" s="33"/>
      <c r="H1064" s="5"/>
      <c r="K1064" s="239"/>
      <c r="L1064" s="239"/>
      <c r="M1064" s="239"/>
      <c r="N1064" s="24"/>
      <c r="O1064" s="24"/>
      <c r="P1064" s="24"/>
      <c r="R1064" s="243"/>
      <c r="S1064" s="243"/>
      <c r="T1064" s="239"/>
      <c r="U1064" s="239"/>
      <c r="V1064" s="33"/>
      <c r="W1064" s="33"/>
      <c r="X1064" s="33"/>
      <c r="Y1064" s="33"/>
      <c r="Z1064" s="33"/>
      <c r="AA1064" s="33"/>
      <c r="AB1064" s="33"/>
      <c r="AC1064" s="244" t="str">
        <f t="shared" si="169"/>
        <v/>
      </c>
      <c r="AD1064" s="244" t="str">
        <f t="shared" si="170"/>
        <v/>
      </c>
      <c r="AE1064" s="138"/>
      <c r="AF1064" s="33"/>
      <c r="AG1064" s="33"/>
      <c r="AH1064" s="33"/>
      <c r="AI1064" s="140" t="str">
        <f t="shared" si="171"/>
        <v/>
      </c>
      <c r="AJ1064" s="33"/>
      <c r="AK1064" s="33"/>
      <c r="AL1064" s="33"/>
      <c r="AM1064" s="33"/>
      <c r="AN1064" s="33"/>
      <c r="AO1064" s="33"/>
      <c r="AP1064" s="33"/>
    </row>
    <row r="1065" spans="1:42" s="4" customFormat="1" ht="13.8" hidden="1">
      <c r="A1065" s="5"/>
      <c r="B1065" s="6"/>
      <c r="G1065" s="33"/>
      <c r="H1065" s="5"/>
      <c r="K1065" s="239"/>
      <c r="L1065" s="239"/>
      <c r="M1065" s="239"/>
      <c r="N1065" s="24"/>
      <c r="O1065" s="24"/>
      <c r="P1065" s="24"/>
      <c r="R1065" s="243"/>
      <c r="S1065" s="243"/>
      <c r="T1065" s="239"/>
      <c r="U1065" s="239"/>
      <c r="V1065" s="33"/>
      <c r="W1065" s="33"/>
      <c r="X1065" s="33"/>
      <c r="Y1065" s="33"/>
      <c r="Z1065" s="33"/>
      <c r="AA1065" s="33"/>
      <c r="AB1065" s="33"/>
      <c r="AC1065" s="244" t="str">
        <f t="shared" si="169"/>
        <v/>
      </c>
      <c r="AD1065" s="244" t="str">
        <f t="shared" si="170"/>
        <v/>
      </c>
      <c r="AE1065" s="138"/>
      <c r="AF1065" s="33"/>
      <c r="AG1065" s="33"/>
      <c r="AH1065" s="33"/>
      <c r="AI1065" s="140" t="str">
        <f t="shared" si="171"/>
        <v/>
      </c>
      <c r="AJ1065" s="33"/>
      <c r="AK1065" s="33"/>
      <c r="AL1065" s="33"/>
      <c r="AM1065" s="33"/>
      <c r="AN1065" s="33"/>
      <c r="AO1065" s="33"/>
      <c r="AP1065" s="33"/>
    </row>
    <row r="1066" spans="1:42" s="4" customFormat="1" ht="13.8" hidden="1">
      <c r="A1066" s="5"/>
      <c r="B1066" s="6"/>
      <c r="G1066" s="33"/>
      <c r="H1066" s="5"/>
      <c r="K1066" s="239"/>
      <c r="L1066" s="239"/>
      <c r="M1066" s="239"/>
      <c r="N1066" s="24"/>
      <c r="O1066" s="24"/>
      <c r="P1066" s="24"/>
      <c r="R1066" s="243"/>
      <c r="S1066" s="243"/>
      <c r="T1066" s="239"/>
      <c r="U1066" s="239"/>
      <c r="V1066" s="33"/>
      <c r="W1066" s="33"/>
      <c r="X1066" s="33"/>
      <c r="Y1066" s="33"/>
      <c r="Z1066" s="33"/>
      <c r="AA1066" s="33"/>
      <c r="AB1066" s="33"/>
      <c r="AC1066" s="244" t="str">
        <f t="shared" si="169"/>
        <v/>
      </c>
      <c r="AD1066" s="244" t="str">
        <f t="shared" si="170"/>
        <v/>
      </c>
      <c r="AE1066" s="138"/>
      <c r="AF1066" s="33"/>
      <c r="AG1066" s="33"/>
      <c r="AH1066" s="33"/>
      <c r="AI1066" s="140" t="str">
        <f t="shared" si="171"/>
        <v/>
      </c>
      <c r="AJ1066" s="33"/>
      <c r="AK1066" s="33"/>
      <c r="AL1066" s="33"/>
      <c r="AM1066" s="33"/>
      <c r="AN1066" s="33"/>
      <c r="AO1066" s="33"/>
      <c r="AP1066" s="33"/>
    </row>
    <row r="1067" spans="1:42" s="4" customFormat="1" ht="13.8" hidden="1">
      <c r="A1067" s="5"/>
      <c r="B1067" s="6"/>
      <c r="G1067" s="33"/>
      <c r="H1067" s="5"/>
      <c r="K1067" s="239"/>
      <c r="L1067" s="239"/>
      <c r="M1067" s="239"/>
      <c r="N1067" s="24"/>
      <c r="O1067" s="24"/>
      <c r="P1067" s="24"/>
      <c r="R1067" s="243"/>
      <c r="S1067" s="243"/>
      <c r="T1067" s="239"/>
      <c r="U1067" s="239"/>
      <c r="V1067" s="33"/>
      <c r="W1067" s="33"/>
      <c r="X1067" s="33"/>
      <c r="Y1067" s="33"/>
      <c r="Z1067" s="33"/>
      <c r="AA1067" s="33"/>
      <c r="AB1067" s="33"/>
      <c r="AC1067" s="244" t="str">
        <f t="shared" si="169"/>
        <v/>
      </c>
      <c r="AD1067" s="244" t="str">
        <f t="shared" si="170"/>
        <v/>
      </c>
      <c r="AE1067" s="138"/>
      <c r="AF1067" s="33"/>
      <c r="AG1067" s="33"/>
      <c r="AH1067" s="33"/>
      <c r="AI1067" s="140" t="str">
        <f t="shared" si="171"/>
        <v/>
      </c>
      <c r="AJ1067" s="33"/>
      <c r="AK1067" s="33"/>
      <c r="AL1067" s="33"/>
      <c r="AM1067" s="33"/>
      <c r="AN1067" s="33"/>
      <c r="AO1067" s="33"/>
      <c r="AP1067" s="33"/>
    </row>
    <row r="1068" spans="1:42" s="4" customFormat="1" ht="13.8" hidden="1">
      <c r="A1068" s="5"/>
      <c r="B1068" s="6"/>
      <c r="G1068" s="33"/>
      <c r="H1068" s="5"/>
      <c r="K1068" s="239"/>
      <c r="L1068" s="239"/>
      <c r="M1068" s="239"/>
      <c r="N1068" s="24"/>
      <c r="O1068" s="24"/>
      <c r="P1068" s="24"/>
      <c r="R1068" s="243"/>
      <c r="S1068" s="243"/>
      <c r="T1068" s="239"/>
      <c r="U1068" s="239"/>
      <c r="V1068" s="33"/>
      <c r="W1068" s="33"/>
      <c r="X1068" s="33"/>
      <c r="Y1068" s="33"/>
      <c r="Z1068" s="33"/>
      <c r="AA1068" s="33"/>
      <c r="AB1068" s="33"/>
      <c r="AC1068" s="244" t="str">
        <f t="shared" si="169"/>
        <v/>
      </c>
      <c r="AD1068" s="244" t="str">
        <f t="shared" si="170"/>
        <v/>
      </c>
      <c r="AE1068" s="138"/>
      <c r="AF1068" s="33"/>
      <c r="AG1068" s="33"/>
      <c r="AH1068" s="33"/>
      <c r="AI1068" s="140" t="str">
        <f t="shared" si="171"/>
        <v/>
      </c>
      <c r="AJ1068" s="33"/>
      <c r="AK1068" s="33"/>
      <c r="AL1068" s="33"/>
      <c r="AM1068" s="33"/>
      <c r="AN1068" s="33"/>
      <c r="AO1068" s="33"/>
      <c r="AP1068" s="33"/>
    </row>
    <row r="1069" spans="1:42" s="4" customFormat="1" ht="13.8" hidden="1">
      <c r="A1069" s="5"/>
      <c r="B1069" s="6"/>
      <c r="G1069" s="33"/>
      <c r="H1069" s="5"/>
      <c r="K1069" s="239"/>
      <c r="L1069" s="239"/>
      <c r="M1069" s="239"/>
      <c r="N1069" s="24"/>
      <c r="O1069" s="24"/>
      <c r="P1069" s="24"/>
      <c r="R1069" s="243"/>
      <c r="S1069" s="243"/>
      <c r="T1069" s="239"/>
      <c r="U1069" s="239"/>
      <c r="V1069" s="33"/>
      <c r="W1069" s="33"/>
      <c r="X1069" s="33"/>
      <c r="Y1069" s="33"/>
      <c r="Z1069" s="33"/>
      <c r="AA1069" s="33"/>
      <c r="AB1069" s="33"/>
      <c r="AC1069" s="244" t="str">
        <f t="shared" si="169"/>
        <v/>
      </c>
      <c r="AD1069" s="244" t="str">
        <f t="shared" si="170"/>
        <v/>
      </c>
      <c r="AE1069" s="138"/>
      <c r="AF1069" s="33"/>
      <c r="AG1069" s="33"/>
      <c r="AH1069" s="33"/>
      <c r="AI1069" s="140" t="str">
        <f t="shared" si="171"/>
        <v/>
      </c>
      <c r="AJ1069" s="33"/>
      <c r="AK1069" s="33"/>
      <c r="AL1069" s="33"/>
      <c r="AM1069" s="33"/>
      <c r="AN1069" s="33"/>
      <c r="AO1069" s="33"/>
      <c r="AP1069" s="33"/>
    </row>
    <row r="1070" spans="1:42" s="4" customFormat="1" ht="13.8" hidden="1">
      <c r="A1070" s="5"/>
      <c r="B1070" s="6"/>
      <c r="G1070" s="33"/>
      <c r="H1070" s="5"/>
      <c r="K1070" s="239"/>
      <c r="L1070" s="239"/>
      <c r="M1070" s="239"/>
      <c r="N1070" s="24"/>
      <c r="O1070" s="24"/>
      <c r="P1070" s="24"/>
      <c r="R1070" s="243"/>
      <c r="S1070" s="243"/>
      <c r="T1070" s="239"/>
      <c r="U1070" s="239"/>
      <c r="V1070" s="33"/>
      <c r="W1070" s="33"/>
      <c r="X1070" s="33"/>
      <c r="Y1070" s="33"/>
      <c r="Z1070" s="33"/>
      <c r="AA1070" s="33"/>
      <c r="AB1070" s="33"/>
      <c r="AC1070" s="244" t="str">
        <f t="shared" si="169"/>
        <v/>
      </c>
      <c r="AD1070" s="244" t="str">
        <f t="shared" si="170"/>
        <v/>
      </c>
      <c r="AE1070" s="138"/>
      <c r="AF1070" s="33"/>
      <c r="AG1070" s="33"/>
      <c r="AH1070" s="33"/>
      <c r="AI1070" s="140" t="str">
        <f t="shared" si="171"/>
        <v/>
      </c>
      <c r="AJ1070" s="33"/>
      <c r="AK1070" s="33"/>
      <c r="AL1070" s="33"/>
      <c r="AM1070" s="33"/>
      <c r="AN1070" s="33"/>
      <c r="AO1070" s="33"/>
      <c r="AP1070" s="33"/>
    </row>
    <row r="1071" spans="1:42" s="4" customFormat="1" ht="13.8" hidden="1">
      <c r="A1071" s="5"/>
      <c r="B1071" s="6"/>
      <c r="G1071" s="33"/>
      <c r="H1071" s="5"/>
      <c r="K1071" s="239"/>
      <c r="L1071" s="239"/>
      <c r="M1071" s="239"/>
      <c r="N1071" s="24"/>
      <c r="O1071" s="24"/>
      <c r="P1071" s="24"/>
      <c r="R1071" s="243"/>
      <c r="S1071" s="243"/>
      <c r="T1071" s="239"/>
      <c r="U1071" s="239"/>
      <c r="V1071" s="33"/>
      <c r="W1071" s="33"/>
      <c r="X1071" s="33"/>
      <c r="Y1071" s="33"/>
      <c r="Z1071" s="33"/>
      <c r="AA1071" s="33"/>
      <c r="AB1071" s="33"/>
      <c r="AC1071" s="244" t="str">
        <f t="shared" si="169"/>
        <v/>
      </c>
      <c r="AD1071" s="244" t="str">
        <f t="shared" si="170"/>
        <v/>
      </c>
      <c r="AE1071" s="138"/>
      <c r="AF1071" s="33"/>
      <c r="AG1071" s="33"/>
      <c r="AH1071" s="33"/>
      <c r="AI1071" s="140" t="str">
        <f t="shared" si="171"/>
        <v/>
      </c>
      <c r="AJ1071" s="33"/>
      <c r="AK1071" s="33"/>
      <c r="AL1071" s="33"/>
      <c r="AM1071" s="33"/>
      <c r="AN1071" s="33"/>
      <c r="AO1071" s="33"/>
      <c r="AP1071" s="33"/>
    </row>
    <row r="1072" spans="1:42" s="4" customFormat="1" ht="13.8" hidden="1">
      <c r="A1072" s="5"/>
      <c r="B1072" s="6"/>
      <c r="G1072" s="33"/>
      <c r="H1072" s="5"/>
      <c r="K1072" s="239"/>
      <c r="L1072" s="239"/>
      <c r="M1072" s="239"/>
      <c r="N1072" s="24"/>
      <c r="O1072" s="24"/>
      <c r="P1072" s="24"/>
      <c r="R1072" s="243"/>
      <c r="S1072" s="243"/>
      <c r="T1072" s="239"/>
      <c r="U1072" s="239"/>
      <c r="V1072" s="33"/>
      <c r="W1072" s="33"/>
      <c r="X1072" s="33"/>
      <c r="Y1072" s="33"/>
      <c r="Z1072" s="33"/>
      <c r="AA1072" s="33"/>
      <c r="AB1072" s="33"/>
      <c r="AC1072" s="244" t="str">
        <f t="shared" si="169"/>
        <v/>
      </c>
      <c r="AD1072" s="244" t="str">
        <f t="shared" si="170"/>
        <v/>
      </c>
      <c r="AE1072" s="138"/>
      <c r="AF1072" s="33"/>
      <c r="AG1072" s="33"/>
      <c r="AH1072" s="33"/>
      <c r="AI1072" s="140" t="str">
        <f t="shared" si="171"/>
        <v/>
      </c>
      <c r="AJ1072" s="33"/>
      <c r="AK1072" s="33"/>
      <c r="AL1072" s="33"/>
      <c r="AM1072" s="33"/>
      <c r="AN1072" s="33"/>
      <c r="AO1072" s="33"/>
      <c r="AP1072" s="33"/>
    </row>
    <row r="1073" spans="1:42" s="4" customFormat="1" ht="13.8" hidden="1">
      <c r="A1073" s="5"/>
      <c r="B1073" s="6"/>
      <c r="G1073" s="33"/>
      <c r="H1073" s="5"/>
      <c r="K1073" s="239"/>
      <c r="L1073" s="239"/>
      <c r="M1073" s="239"/>
      <c r="N1073" s="24"/>
      <c r="O1073" s="24"/>
      <c r="P1073" s="24"/>
      <c r="R1073" s="243"/>
      <c r="S1073" s="243"/>
      <c r="T1073" s="239"/>
      <c r="U1073" s="239"/>
      <c r="V1073" s="33"/>
      <c r="W1073" s="33"/>
      <c r="X1073" s="33"/>
      <c r="Y1073" s="33"/>
      <c r="Z1073" s="33"/>
      <c r="AA1073" s="33"/>
      <c r="AB1073" s="33"/>
      <c r="AC1073" s="244" t="str">
        <f t="shared" si="169"/>
        <v/>
      </c>
      <c r="AD1073" s="244" t="str">
        <f t="shared" si="170"/>
        <v/>
      </c>
      <c r="AE1073" s="138"/>
      <c r="AF1073" s="33"/>
      <c r="AG1073" s="33"/>
      <c r="AH1073" s="33"/>
      <c r="AI1073" s="140" t="str">
        <f t="shared" si="171"/>
        <v/>
      </c>
      <c r="AJ1073" s="33"/>
      <c r="AK1073" s="33"/>
      <c r="AL1073" s="33"/>
      <c r="AM1073" s="33"/>
      <c r="AN1073" s="33"/>
      <c r="AO1073" s="33"/>
      <c r="AP1073" s="33"/>
    </row>
    <row r="1074" spans="1:42" s="4" customFormat="1" ht="13.8" hidden="1">
      <c r="A1074" s="5"/>
      <c r="B1074" s="6"/>
      <c r="G1074" s="33"/>
      <c r="H1074" s="5"/>
      <c r="K1074" s="239"/>
      <c r="L1074" s="239"/>
      <c r="M1074" s="239"/>
      <c r="N1074" s="24"/>
      <c r="O1074" s="24"/>
      <c r="P1074" s="24"/>
      <c r="R1074" s="243"/>
      <c r="S1074" s="243"/>
      <c r="T1074" s="239"/>
      <c r="U1074" s="239"/>
      <c r="V1074" s="33"/>
      <c r="W1074" s="33"/>
      <c r="X1074" s="33"/>
      <c r="Y1074" s="33"/>
      <c r="Z1074" s="33"/>
      <c r="AA1074" s="33"/>
      <c r="AB1074" s="33"/>
      <c r="AC1074" s="244" t="str">
        <f t="shared" si="169"/>
        <v/>
      </c>
      <c r="AD1074" s="244" t="str">
        <f t="shared" si="170"/>
        <v/>
      </c>
      <c r="AE1074" s="138"/>
      <c r="AF1074" s="33"/>
      <c r="AG1074" s="33"/>
      <c r="AH1074" s="33"/>
      <c r="AI1074" s="140" t="str">
        <f t="shared" si="171"/>
        <v/>
      </c>
      <c r="AJ1074" s="33"/>
      <c r="AK1074" s="33"/>
      <c r="AL1074" s="33"/>
      <c r="AM1074" s="33"/>
      <c r="AN1074" s="33"/>
      <c r="AO1074" s="33"/>
      <c r="AP1074" s="33"/>
    </row>
    <row r="1075" spans="1:42" s="4" customFormat="1" ht="13.8" hidden="1">
      <c r="A1075" s="5"/>
      <c r="B1075" s="6"/>
      <c r="G1075" s="33"/>
      <c r="H1075" s="5"/>
      <c r="K1075" s="239"/>
      <c r="L1075" s="239"/>
      <c r="M1075" s="239"/>
      <c r="N1075" s="24"/>
      <c r="O1075" s="24"/>
      <c r="P1075" s="24"/>
      <c r="R1075" s="243"/>
      <c r="S1075" s="243"/>
      <c r="T1075" s="239"/>
      <c r="U1075" s="239"/>
      <c r="V1075" s="33"/>
      <c r="W1075" s="33"/>
      <c r="X1075" s="33"/>
      <c r="Y1075" s="33"/>
      <c r="Z1075" s="33"/>
      <c r="AA1075" s="33"/>
      <c r="AB1075" s="33"/>
      <c r="AC1075" s="244" t="str">
        <f t="shared" si="169"/>
        <v/>
      </c>
      <c r="AD1075" s="244" t="str">
        <f t="shared" si="170"/>
        <v/>
      </c>
      <c r="AE1075" s="138"/>
      <c r="AF1075" s="33"/>
      <c r="AG1075" s="33"/>
      <c r="AH1075" s="33"/>
      <c r="AI1075" s="140" t="str">
        <f t="shared" si="171"/>
        <v/>
      </c>
      <c r="AJ1075" s="33"/>
      <c r="AK1075" s="33"/>
      <c r="AL1075" s="33"/>
      <c r="AM1075" s="33"/>
      <c r="AN1075" s="33"/>
      <c r="AO1075" s="33"/>
      <c r="AP1075" s="33"/>
    </row>
    <row r="1076" spans="1:42" s="4" customFormat="1" ht="13.8" hidden="1">
      <c r="A1076" s="5"/>
      <c r="B1076" s="6"/>
      <c r="G1076" s="33"/>
      <c r="H1076" s="5"/>
      <c r="K1076" s="239"/>
      <c r="L1076" s="239"/>
      <c r="M1076" s="239"/>
      <c r="N1076" s="24"/>
      <c r="O1076" s="24"/>
      <c r="P1076" s="24"/>
      <c r="R1076" s="243"/>
      <c r="S1076" s="243"/>
      <c r="T1076" s="239"/>
      <c r="U1076" s="239"/>
      <c r="V1076" s="33"/>
      <c r="W1076" s="33"/>
      <c r="X1076" s="33"/>
      <c r="Y1076" s="33"/>
      <c r="Z1076" s="33"/>
      <c r="AA1076" s="33"/>
      <c r="AB1076" s="33"/>
      <c r="AC1076" s="244" t="str">
        <f t="shared" si="169"/>
        <v/>
      </c>
      <c r="AD1076" s="244" t="str">
        <f t="shared" si="170"/>
        <v/>
      </c>
      <c r="AE1076" s="138"/>
      <c r="AF1076" s="33"/>
      <c r="AG1076" s="33"/>
      <c r="AH1076" s="33"/>
      <c r="AI1076" s="140" t="str">
        <f t="shared" si="171"/>
        <v/>
      </c>
      <c r="AJ1076" s="33"/>
      <c r="AK1076" s="33"/>
      <c r="AL1076" s="33"/>
      <c r="AM1076" s="33"/>
      <c r="AN1076" s="33"/>
      <c r="AO1076" s="33"/>
      <c r="AP1076" s="33"/>
    </row>
    <row r="1077" spans="1:42" s="4" customFormat="1" ht="13.8" hidden="1">
      <c r="A1077" s="5"/>
      <c r="B1077" s="6"/>
      <c r="G1077" s="33"/>
      <c r="H1077" s="5"/>
      <c r="K1077" s="239"/>
      <c r="L1077" s="239"/>
      <c r="M1077" s="239"/>
      <c r="N1077" s="24"/>
      <c r="O1077" s="24"/>
      <c r="P1077" s="24"/>
      <c r="R1077" s="243"/>
      <c r="S1077" s="243"/>
      <c r="T1077" s="239"/>
      <c r="U1077" s="239"/>
      <c r="V1077" s="33"/>
      <c r="W1077" s="33"/>
      <c r="X1077" s="33"/>
      <c r="Y1077" s="33"/>
      <c r="Z1077" s="33"/>
      <c r="AA1077" s="33"/>
      <c r="AB1077" s="33"/>
      <c r="AC1077" s="244" t="str">
        <f t="shared" si="169"/>
        <v/>
      </c>
      <c r="AD1077" s="244" t="str">
        <f t="shared" si="170"/>
        <v/>
      </c>
      <c r="AE1077" s="138"/>
      <c r="AF1077" s="33"/>
      <c r="AG1077" s="33"/>
      <c r="AH1077" s="33"/>
      <c r="AI1077" s="140" t="str">
        <f t="shared" si="171"/>
        <v/>
      </c>
      <c r="AJ1077" s="33"/>
      <c r="AK1077" s="33"/>
      <c r="AL1077" s="33"/>
      <c r="AM1077" s="33"/>
      <c r="AN1077" s="33"/>
      <c r="AO1077" s="33"/>
      <c r="AP1077" s="33"/>
    </row>
    <row r="1078" spans="1:42" s="4" customFormat="1" ht="13.8" hidden="1">
      <c r="A1078" s="5"/>
      <c r="B1078" s="6"/>
      <c r="G1078" s="33"/>
      <c r="H1078" s="5"/>
      <c r="K1078" s="239"/>
      <c r="L1078" s="239"/>
      <c r="M1078" s="239"/>
      <c r="N1078" s="24"/>
      <c r="O1078" s="24"/>
      <c r="P1078" s="24"/>
      <c r="R1078" s="243"/>
      <c r="S1078" s="243"/>
      <c r="T1078" s="239"/>
      <c r="U1078" s="239"/>
      <c r="V1078" s="33"/>
      <c r="W1078" s="33"/>
      <c r="X1078" s="33"/>
      <c r="Y1078" s="33"/>
      <c r="Z1078" s="33"/>
      <c r="AA1078" s="33"/>
      <c r="AB1078" s="33"/>
      <c r="AC1078" s="244" t="str">
        <f t="shared" si="169"/>
        <v/>
      </c>
      <c r="AD1078" s="244" t="str">
        <f t="shared" si="170"/>
        <v/>
      </c>
      <c r="AE1078" s="138"/>
      <c r="AF1078" s="33"/>
      <c r="AG1078" s="33"/>
      <c r="AH1078" s="33"/>
      <c r="AI1078" s="140" t="str">
        <f t="shared" si="171"/>
        <v/>
      </c>
      <c r="AJ1078" s="33"/>
      <c r="AK1078" s="33"/>
      <c r="AL1078" s="33"/>
      <c r="AM1078" s="33"/>
      <c r="AN1078" s="33"/>
      <c r="AO1078" s="33"/>
      <c r="AP1078" s="33"/>
    </row>
    <row r="1079" spans="1:42" s="4" customFormat="1" ht="13.8" hidden="1">
      <c r="A1079" s="5"/>
      <c r="B1079" s="6"/>
      <c r="G1079" s="33"/>
      <c r="H1079" s="5"/>
      <c r="K1079" s="239"/>
      <c r="L1079" s="239"/>
      <c r="M1079" s="239"/>
      <c r="N1079" s="24"/>
      <c r="O1079" s="24"/>
      <c r="P1079" s="24"/>
      <c r="R1079" s="243"/>
      <c r="S1079" s="243"/>
      <c r="T1079" s="239"/>
      <c r="U1079" s="239"/>
      <c r="V1079" s="33"/>
      <c r="W1079" s="33"/>
      <c r="X1079" s="33"/>
      <c r="Y1079" s="33"/>
      <c r="Z1079" s="33"/>
      <c r="AA1079" s="33"/>
      <c r="AB1079" s="33"/>
      <c r="AC1079" s="244" t="str">
        <f t="shared" si="169"/>
        <v/>
      </c>
      <c r="AD1079" s="244" t="str">
        <f t="shared" si="170"/>
        <v/>
      </c>
      <c r="AE1079" s="138"/>
      <c r="AF1079" s="33"/>
      <c r="AG1079" s="33"/>
      <c r="AH1079" s="33"/>
      <c r="AI1079" s="140" t="str">
        <f t="shared" si="171"/>
        <v/>
      </c>
      <c r="AJ1079" s="33"/>
      <c r="AK1079" s="33"/>
      <c r="AL1079" s="33"/>
      <c r="AM1079" s="33"/>
      <c r="AN1079" s="33"/>
      <c r="AO1079" s="33"/>
      <c r="AP1079" s="33"/>
    </row>
    <row r="1080" spans="1:42" s="4" customFormat="1" ht="13.8" hidden="1">
      <c r="A1080" s="5"/>
      <c r="B1080" s="6"/>
      <c r="G1080" s="33"/>
      <c r="H1080" s="5"/>
      <c r="K1080" s="239"/>
      <c r="L1080" s="239"/>
      <c r="M1080" s="239"/>
      <c r="N1080" s="24"/>
      <c r="O1080" s="24"/>
      <c r="P1080" s="24"/>
      <c r="R1080" s="243"/>
      <c r="S1080" s="243"/>
      <c r="T1080" s="239"/>
      <c r="U1080" s="239"/>
      <c r="V1080" s="33"/>
      <c r="W1080" s="33"/>
      <c r="X1080" s="33"/>
      <c r="Y1080" s="33"/>
      <c r="Z1080" s="33"/>
      <c r="AA1080" s="33"/>
      <c r="AB1080" s="33"/>
      <c r="AC1080" s="244" t="str">
        <f t="shared" si="169"/>
        <v/>
      </c>
      <c r="AD1080" s="244" t="str">
        <f t="shared" si="170"/>
        <v/>
      </c>
      <c r="AE1080" s="138"/>
      <c r="AF1080" s="33"/>
      <c r="AG1080" s="33"/>
      <c r="AH1080" s="33"/>
      <c r="AI1080" s="140" t="str">
        <f t="shared" si="171"/>
        <v/>
      </c>
      <c r="AJ1080" s="33"/>
      <c r="AK1080" s="33"/>
      <c r="AL1080" s="33"/>
      <c r="AM1080" s="33"/>
      <c r="AN1080" s="33"/>
      <c r="AO1080" s="33"/>
      <c r="AP1080" s="33"/>
    </row>
    <row r="1081" spans="1:42" s="4" customFormat="1" ht="13.8" hidden="1">
      <c r="A1081" s="5"/>
      <c r="B1081" s="6"/>
      <c r="G1081" s="33"/>
      <c r="H1081" s="5"/>
      <c r="K1081" s="239"/>
      <c r="L1081" s="239"/>
      <c r="M1081" s="239"/>
      <c r="N1081" s="24"/>
      <c r="O1081" s="24"/>
      <c r="P1081" s="24"/>
      <c r="R1081" s="243"/>
      <c r="S1081" s="243"/>
      <c r="T1081" s="239"/>
      <c r="U1081" s="239"/>
      <c r="V1081" s="33"/>
      <c r="W1081" s="33"/>
      <c r="X1081" s="33"/>
      <c r="Y1081" s="33"/>
      <c r="Z1081" s="33"/>
      <c r="AA1081" s="33"/>
      <c r="AB1081" s="33"/>
      <c r="AC1081" s="244" t="str">
        <f t="shared" si="169"/>
        <v/>
      </c>
      <c r="AD1081" s="244" t="str">
        <f t="shared" si="170"/>
        <v/>
      </c>
      <c r="AE1081" s="138"/>
      <c r="AF1081" s="33"/>
      <c r="AG1081" s="33"/>
      <c r="AH1081" s="33"/>
      <c r="AI1081" s="140" t="str">
        <f t="shared" si="171"/>
        <v/>
      </c>
      <c r="AJ1081" s="33"/>
      <c r="AK1081" s="33"/>
      <c r="AL1081" s="33"/>
      <c r="AM1081" s="33"/>
      <c r="AN1081" s="33"/>
      <c r="AO1081" s="33"/>
      <c r="AP1081" s="33"/>
    </row>
    <row r="1082" spans="1:42" s="4" customFormat="1" ht="13.8" hidden="1">
      <c r="A1082" s="5"/>
      <c r="B1082" s="6"/>
      <c r="G1082" s="33"/>
      <c r="H1082" s="5"/>
      <c r="K1082" s="239"/>
      <c r="L1082" s="239"/>
      <c r="M1082" s="239"/>
      <c r="N1082" s="24"/>
      <c r="O1082" s="24"/>
      <c r="P1082" s="24"/>
      <c r="R1082" s="243"/>
      <c r="S1082" s="243"/>
      <c r="T1082" s="239"/>
      <c r="U1082" s="239"/>
      <c r="V1082" s="33"/>
      <c r="W1082" s="33"/>
      <c r="X1082" s="33"/>
      <c r="Y1082" s="33"/>
      <c r="Z1082" s="33"/>
      <c r="AA1082" s="33"/>
      <c r="AB1082" s="33"/>
      <c r="AC1082" s="244" t="str">
        <f t="shared" si="169"/>
        <v/>
      </c>
      <c r="AD1082" s="244" t="str">
        <f t="shared" si="170"/>
        <v/>
      </c>
      <c r="AE1082" s="138"/>
      <c r="AF1082" s="33"/>
      <c r="AG1082" s="33"/>
      <c r="AH1082" s="33"/>
      <c r="AI1082" s="140" t="str">
        <f t="shared" si="171"/>
        <v/>
      </c>
      <c r="AJ1082" s="33"/>
      <c r="AK1082" s="33"/>
      <c r="AL1082" s="33"/>
      <c r="AM1082" s="33"/>
      <c r="AN1082" s="33"/>
      <c r="AO1082" s="33"/>
      <c r="AP1082" s="33"/>
    </row>
    <row r="1083" spans="1:42" s="4" customFormat="1" ht="13.8" hidden="1">
      <c r="A1083" s="5"/>
      <c r="B1083" s="6"/>
      <c r="G1083" s="33"/>
      <c r="H1083" s="5"/>
      <c r="K1083" s="239"/>
      <c r="L1083" s="239"/>
      <c r="M1083" s="239"/>
      <c r="N1083" s="24"/>
      <c r="O1083" s="24"/>
      <c r="P1083" s="24"/>
      <c r="R1083" s="243"/>
      <c r="S1083" s="243"/>
      <c r="T1083" s="239"/>
      <c r="U1083" s="239"/>
      <c r="V1083" s="33"/>
      <c r="W1083" s="33"/>
      <c r="X1083" s="33"/>
      <c r="Y1083" s="33"/>
      <c r="Z1083" s="33"/>
      <c r="AA1083" s="33"/>
      <c r="AB1083" s="33"/>
      <c r="AC1083" s="244" t="str">
        <f t="shared" si="169"/>
        <v/>
      </c>
      <c r="AD1083" s="244" t="str">
        <f t="shared" si="170"/>
        <v/>
      </c>
      <c r="AE1083" s="138"/>
      <c r="AF1083" s="33"/>
      <c r="AG1083" s="33"/>
      <c r="AH1083" s="33"/>
      <c r="AI1083" s="140" t="str">
        <f t="shared" si="171"/>
        <v/>
      </c>
      <c r="AJ1083" s="33"/>
      <c r="AK1083" s="33"/>
      <c r="AL1083" s="33"/>
      <c r="AM1083" s="33"/>
      <c r="AN1083" s="33"/>
      <c r="AO1083" s="33"/>
      <c r="AP1083" s="33"/>
    </row>
    <row r="1084" spans="1:42" s="4" customFormat="1" ht="13.8" hidden="1">
      <c r="A1084" s="5"/>
      <c r="B1084" s="6"/>
      <c r="G1084" s="33"/>
      <c r="H1084" s="5"/>
      <c r="K1084" s="239"/>
      <c r="L1084" s="239"/>
      <c r="M1084" s="239"/>
      <c r="N1084" s="24"/>
      <c r="O1084" s="24"/>
      <c r="P1084" s="24"/>
      <c r="R1084" s="243"/>
      <c r="S1084" s="243"/>
      <c r="T1084" s="239"/>
      <c r="U1084" s="239"/>
      <c r="V1084" s="33"/>
      <c r="W1084" s="33"/>
      <c r="X1084" s="33"/>
      <c r="Y1084" s="33"/>
      <c r="Z1084" s="33"/>
      <c r="AA1084" s="33"/>
      <c r="AB1084" s="33"/>
      <c r="AC1084" s="244" t="str">
        <f t="shared" si="169"/>
        <v/>
      </c>
      <c r="AD1084" s="244" t="str">
        <f t="shared" si="170"/>
        <v/>
      </c>
      <c r="AE1084" s="138"/>
      <c r="AF1084" s="33"/>
      <c r="AG1084" s="33"/>
      <c r="AH1084" s="33"/>
      <c r="AI1084" s="140" t="str">
        <f t="shared" si="171"/>
        <v/>
      </c>
      <c r="AJ1084" s="33"/>
      <c r="AK1084" s="33"/>
      <c r="AL1084" s="33"/>
      <c r="AM1084" s="33"/>
      <c r="AN1084" s="33"/>
      <c r="AO1084" s="33"/>
      <c r="AP1084" s="33"/>
    </row>
    <row r="1085" spans="1:42" s="4" customFormat="1" ht="13.8" hidden="1">
      <c r="A1085" s="5"/>
      <c r="B1085" s="6"/>
      <c r="G1085" s="33"/>
      <c r="H1085" s="5"/>
      <c r="K1085" s="239"/>
      <c r="L1085" s="239"/>
      <c r="M1085" s="239"/>
      <c r="N1085" s="24"/>
      <c r="O1085" s="24"/>
      <c r="P1085" s="24"/>
      <c r="R1085" s="243"/>
      <c r="S1085" s="243"/>
      <c r="T1085" s="239"/>
      <c r="U1085" s="239"/>
      <c r="V1085" s="33"/>
      <c r="W1085" s="33"/>
      <c r="X1085" s="33"/>
      <c r="Y1085" s="33"/>
      <c r="Z1085" s="33"/>
      <c r="AA1085" s="33"/>
      <c r="AB1085" s="33"/>
      <c r="AC1085" s="244" t="str">
        <f t="shared" si="169"/>
        <v/>
      </c>
      <c r="AD1085" s="244" t="str">
        <f t="shared" si="170"/>
        <v/>
      </c>
      <c r="AE1085" s="138"/>
      <c r="AF1085" s="33"/>
      <c r="AG1085" s="33"/>
      <c r="AH1085" s="33"/>
      <c r="AI1085" s="140" t="str">
        <f t="shared" si="171"/>
        <v/>
      </c>
      <c r="AJ1085" s="33"/>
      <c r="AK1085" s="33"/>
      <c r="AL1085" s="33"/>
      <c r="AM1085" s="33"/>
      <c r="AN1085" s="33"/>
      <c r="AO1085" s="33"/>
      <c r="AP1085" s="33"/>
    </row>
    <row r="1086" spans="1:42" s="4" customFormat="1" ht="13.8" hidden="1">
      <c r="A1086" s="5"/>
      <c r="B1086" s="6"/>
      <c r="G1086" s="33"/>
      <c r="H1086" s="5"/>
      <c r="K1086" s="239"/>
      <c r="L1086" s="239"/>
      <c r="M1086" s="239"/>
      <c r="N1086" s="24"/>
      <c r="O1086" s="24"/>
      <c r="P1086" s="24"/>
      <c r="R1086" s="243"/>
      <c r="S1086" s="243"/>
      <c r="T1086" s="239"/>
      <c r="U1086" s="239"/>
      <c r="V1086" s="33"/>
      <c r="W1086" s="33"/>
      <c r="X1086" s="33"/>
      <c r="Y1086" s="33"/>
      <c r="Z1086" s="33"/>
      <c r="AA1086" s="33"/>
      <c r="AB1086" s="33"/>
      <c r="AC1086" s="244" t="str">
        <f t="shared" si="169"/>
        <v/>
      </c>
      <c r="AD1086" s="244" t="str">
        <f t="shared" si="170"/>
        <v/>
      </c>
      <c r="AE1086" s="138"/>
      <c r="AF1086" s="33"/>
      <c r="AG1086" s="33"/>
      <c r="AH1086" s="33"/>
      <c r="AI1086" s="140" t="str">
        <f t="shared" si="171"/>
        <v/>
      </c>
      <c r="AJ1086" s="33"/>
      <c r="AK1086" s="33"/>
      <c r="AL1086" s="33"/>
      <c r="AM1086" s="33"/>
      <c r="AN1086" s="33"/>
      <c r="AO1086" s="33"/>
      <c r="AP1086" s="33"/>
    </row>
    <row r="1087" spans="1:42" s="4" customFormat="1" ht="13.8" hidden="1">
      <c r="A1087" s="5"/>
      <c r="B1087" s="6"/>
      <c r="G1087" s="33"/>
      <c r="H1087" s="5"/>
      <c r="K1087" s="239"/>
      <c r="L1087" s="239"/>
      <c r="M1087" s="239"/>
      <c r="N1087" s="24"/>
      <c r="O1087" s="24"/>
      <c r="P1087" s="24"/>
      <c r="R1087" s="243"/>
      <c r="S1087" s="243"/>
      <c r="T1087" s="239"/>
      <c r="U1087" s="239"/>
      <c r="V1087" s="33"/>
      <c r="W1087" s="33"/>
      <c r="X1087" s="33"/>
      <c r="Y1087" s="33"/>
      <c r="Z1087" s="33"/>
      <c r="AA1087" s="33"/>
      <c r="AB1087" s="33"/>
      <c r="AC1087" s="244" t="str">
        <f t="shared" si="169"/>
        <v/>
      </c>
      <c r="AD1087" s="244" t="str">
        <f t="shared" si="170"/>
        <v/>
      </c>
      <c r="AE1087" s="138"/>
      <c r="AF1087" s="33"/>
      <c r="AG1087" s="33"/>
      <c r="AH1087" s="33"/>
      <c r="AI1087" s="140" t="str">
        <f t="shared" si="171"/>
        <v/>
      </c>
      <c r="AJ1087" s="33"/>
      <c r="AK1087" s="33"/>
      <c r="AL1087" s="33"/>
      <c r="AM1087" s="33"/>
      <c r="AN1087" s="33"/>
      <c r="AO1087" s="33"/>
      <c r="AP1087" s="33"/>
    </row>
    <row r="1088" spans="1:42" s="4" customFormat="1" ht="13.8" hidden="1">
      <c r="A1088" s="5"/>
      <c r="B1088" s="6"/>
      <c r="G1088" s="33"/>
      <c r="H1088" s="5"/>
      <c r="K1088" s="239"/>
      <c r="L1088" s="239"/>
      <c r="M1088" s="239"/>
      <c r="N1088" s="24"/>
      <c r="O1088" s="24"/>
      <c r="P1088" s="24"/>
      <c r="R1088" s="243"/>
      <c r="S1088" s="243"/>
      <c r="T1088" s="239"/>
      <c r="U1088" s="239"/>
      <c r="V1088" s="33"/>
      <c r="W1088" s="33"/>
      <c r="X1088" s="33"/>
      <c r="Y1088" s="33"/>
      <c r="Z1088" s="33"/>
      <c r="AA1088" s="33"/>
      <c r="AB1088" s="33"/>
      <c r="AC1088" s="244" t="str">
        <f t="shared" si="169"/>
        <v/>
      </c>
      <c r="AD1088" s="244" t="str">
        <f t="shared" si="170"/>
        <v/>
      </c>
      <c r="AE1088" s="138"/>
      <c r="AF1088" s="33"/>
      <c r="AG1088" s="33"/>
      <c r="AH1088" s="33"/>
      <c r="AI1088" s="140" t="str">
        <f t="shared" si="171"/>
        <v/>
      </c>
      <c r="AJ1088" s="33"/>
      <c r="AK1088" s="33"/>
      <c r="AL1088" s="33"/>
      <c r="AM1088" s="33"/>
      <c r="AN1088" s="33"/>
      <c r="AO1088" s="33"/>
      <c r="AP1088" s="33"/>
    </row>
    <row r="1089" spans="1:42" s="4" customFormat="1" ht="13.8" hidden="1">
      <c r="A1089" s="5"/>
      <c r="B1089" s="6"/>
      <c r="G1089" s="33"/>
      <c r="H1089" s="5"/>
      <c r="K1089" s="239"/>
      <c r="L1089" s="239"/>
      <c r="M1089" s="239"/>
      <c r="N1089" s="24"/>
      <c r="O1089" s="24"/>
      <c r="P1089" s="24"/>
      <c r="R1089" s="243"/>
      <c r="S1089" s="243"/>
      <c r="T1089" s="239"/>
      <c r="U1089" s="239"/>
      <c r="V1089" s="33"/>
      <c r="W1089" s="33"/>
      <c r="X1089" s="33"/>
      <c r="Y1089" s="33"/>
      <c r="Z1089" s="33"/>
      <c r="AA1089" s="33"/>
      <c r="AB1089" s="33"/>
      <c r="AC1089" s="244" t="str">
        <f t="shared" si="169"/>
        <v/>
      </c>
      <c r="AD1089" s="244" t="str">
        <f t="shared" si="170"/>
        <v/>
      </c>
      <c r="AE1089" s="138"/>
      <c r="AF1089" s="33"/>
      <c r="AG1089" s="33"/>
      <c r="AH1089" s="33"/>
      <c r="AI1089" s="140" t="str">
        <f t="shared" si="171"/>
        <v/>
      </c>
      <c r="AJ1089" s="33"/>
      <c r="AK1089" s="33"/>
      <c r="AL1089" s="33"/>
      <c r="AM1089" s="33"/>
      <c r="AN1089" s="33"/>
      <c r="AO1089" s="33"/>
      <c r="AP1089" s="33"/>
    </row>
    <row r="1090" spans="1:42" s="4" customFormat="1" ht="13.8" hidden="1">
      <c r="A1090" s="5"/>
      <c r="B1090" s="6"/>
      <c r="G1090" s="33"/>
      <c r="H1090" s="5"/>
      <c r="K1090" s="239"/>
      <c r="L1090" s="239"/>
      <c r="M1090" s="239"/>
      <c r="N1090" s="24"/>
      <c r="O1090" s="24"/>
      <c r="P1090" s="24"/>
      <c r="R1090" s="243"/>
      <c r="S1090" s="243"/>
      <c r="T1090" s="239"/>
      <c r="U1090" s="239"/>
      <c r="V1090" s="33"/>
      <c r="W1090" s="33"/>
      <c r="X1090" s="33"/>
      <c r="Y1090" s="33"/>
      <c r="Z1090" s="33"/>
      <c r="AA1090" s="33"/>
      <c r="AB1090" s="33"/>
      <c r="AC1090" s="244" t="str">
        <f t="shared" si="169"/>
        <v/>
      </c>
      <c r="AD1090" s="244" t="str">
        <f t="shared" si="170"/>
        <v/>
      </c>
      <c r="AE1090" s="138"/>
      <c r="AF1090" s="33"/>
      <c r="AG1090" s="33"/>
      <c r="AH1090" s="33"/>
      <c r="AI1090" s="140" t="str">
        <f t="shared" si="171"/>
        <v/>
      </c>
      <c r="AJ1090" s="33"/>
      <c r="AK1090" s="33"/>
      <c r="AL1090" s="33"/>
      <c r="AM1090" s="33"/>
      <c r="AN1090" s="33"/>
      <c r="AO1090" s="33"/>
      <c r="AP1090" s="33"/>
    </row>
    <row r="1091" spans="1:42" s="4" customFormat="1" ht="13.8" hidden="1">
      <c r="A1091" s="5"/>
      <c r="B1091" s="6"/>
      <c r="G1091" s="33"/>
      <c r="H1091" s="5"/>
      <c r="K1091" s="239"/>
      <c r="L1091" s="239"/>
      <c r="M1091" s="239"/>
      <c r="N1091" s="24"/>
      <c r="O1091" s="24"/>
      <c r="P1091" s="24"/>
      <c r="R1091" s="243"/>
      <c r="S1091" s="243"/>
      <c r="T1091" s="239"/>
      <c r="U1091" s="239"/>
      <c r="V1091" s="33"/>
      <c r="W1091" s="33"/>
      <c r="X1091" s="33"/>
      <c r="Y1091" s="33"/>
      <c r="Z1091" s="33"/>
      <c r="AA1091" s="33"/>
      <c r="AB1091" s="33"/>
      <c r="AC1091" s="244" t="str">
        <f t="shared" si="169"/>
        <v/>
      </c>
      <c r="AD1091" s="244" t="str">
        <f t="shared" si="170"/>
        <v/>
      </c>
      <c r="AE1091" s="138"/>
      <c r="AF1091" s="33"/>
      <c r="AG1091" s="33"/>
      <c r="AH1091" s="33"/>
      <c r="AI1091" s="140" t="str">
        <f t="shared" si="171"/>
        <v/>
      </c>
      <c r="AJ1091" s="33"/>
      <c r="AK1091" s="33"/>
      <c r="AL1091" s="33"/>
      <c r="AM1091" s="33"/>
      <c r="AN1091" s="33"/>
      <c r="AO1091" s="33"/>
      <c r="AP1091" s="33"/>
    </row>
    <row r="1092" spans="1:42" s="4" customFormat="1" ht="13.8" hidden="1">
      <c r="A1092" s="5"/>
      <c r="B1092" s="6"/>
      <c r="G1092" s="33"/>
      <c r="H1092" s="5"/>
      <c r="K1092" s="239"/>
      <c r="L1092" s="239"/>
      <c r="M1092" s="239"/>
      <c r="N1092" s="24"/>
      <c r="O1092" s="24"/>
      <c r="P1092" s="24"/>
      <c r="R1092" s="243"/>
      <c r="S1092" s="243"/>
      <c r="T1092" s="239"/>
      <c r="U1092" s="239"/>
      <c r="V1092" s="33"/>
      <c r="W1092" s="33"/>
      <c r="X1092" s="33"/>
      <c r="Y1092" s="33"/>
      <c r="Z1092" s="33"/>
      <c r="AA1092" s="33"/>
      <c r="AB1092" s="33"/>
      <c r="AC1092" s="244" t="str">
        <f t="shared" si="169"/>
        <v/>
      </c>
      <c r="AD1092" s="244" t="str">
        <f t="shared" si="170"/>
        <v/>
      </c>
      <c r="AE1092" s="138"/>
      <c r="AF1092" s="33"/>
      <c r="AG1092" s="33"/>
      <c r="AH1092" s="33"/>
      <c r="AI1092" s="140" t="str">
        <f t="shared" si="171"/>
        <v/>
      </c>
      <c r="AJ1092" s="33"/>
      <c r="AK1092" s="33"/>
      <c r="AL1092" s="33"/>
      <c r="AM1092" s="33"/>
      <c r="AN1092" s="33"/>
      <c r="AO1092" s="33"/>
      <c r="AP1092" s="33"/>
    </row>
    <row r="1093" spans="1:42" s="4" customFormat="1" ht="13.8" hidden="1">
      <c r="A1093" s="5"/>
      <c r="B1093" s="6"/>
      <c r="G1093" s="33"/>
      <c r="H1093" s="5"/>
      <c r="K1093" s="239"/>
      <c r="L1093" s="239"/>
      <c r="M1093" s="239"/>
      <c r="N1093" s="24"/>
      <c r="O1093" s="24"/>
      <c r="P1093" s="24"/>
      <c r="R1093" s="243"/>
      <c r="S1093" s="243"/>
      <c r="T1093" s="239"/>
      <c r="U1093" s="239"/>
      <c r="V1093" s="33"/>
      <c r="W1093" s="33"/>
      <c r="X1093" s="33"/>
      <c r="Y1093" s="33"/>
      <c r="Z1093" s="33"/>
      <c r="AA1093" s="33"/>
      <c r="AB1093" s="33"/>
      <c r="AC1093" s="244" t="str">
        <f t="shared" ref="AC1093:AC1130" si="172">IF(K1093="","", K1093)</f>
        <v/>
      </c>
      <c r="AD1093" s="244" t="str">
        <f t="shared" ref="AD1093:AD1130" si="173">IF(L1093="","", L1093)</f>
        <v/>
      </c>
      <c r="AE1093" s="138"/>
      <c r="AF1093" s="33"/>
      <c r="AG1093" s="33"/>
      <c r="AH1093" s="33"/>
      <c r="AI1093" s="140" t="str">
        <f t="shared" si="171"/>
        <v/>
      </c>
      <c r="AJ1093" s="33"/>
      <c r="AK1093" s="33"/>
      <c r="AL1093" s="33"/>
      <c r="AM1093" s="33"/>
      <c r="AN1093" s="33"/>
      <c r="AO1093" s="33"/>
      <c r="AP1093" s="33"/>
    </row>
    <row r="1094" spans="1:42" s="4" customFormat="1" ht="13.8" hidden="1">
      <c r="A1094" s="5"/>
      <c r="B1094" s="6"/>
      <c r="G1094" s="33"/>
      <c r="H1094" s="5"/>
      <c r="K1094" s="239"/>
      <c r="L1094" s="239"/>
      <c r="M1094" s="239"/>
      <c r="N1094" s="24"/>
      <c r="O1094" s="24"/>
      <c r="P1094" s="24"/>
      <c r="R1094" s="243"/>
      <c r="S1094" s="243"/>
      <c r="T1094" s="239"/>
      <c r="U1094" s="239"/>
      <c r="V1094" s="33"/>
      <c r="W1094" s="33"/>
      <c r="X1094" s="33"/>
      <c r="Y1094" s="33"/>
      <c r="Z1094" s="33"/>
      <c r="AA1094" s="33"/>
      <c r="AB1094" s="33"/>
      <c r="AC1094" s="244" t="str">
        <f t="shared" si="172"/>
        <v/>
      </c>
      <c r="AD1094" s="244" t="str">
        <f t="shared" si="173"/>
        <v/>
      </c>
      <c r="AE1094" s="138"/>
      <c r="AF1094" s="33"/>
      <c r="AG1094" s="33"/>
      <c r="AH1094" s="33"/>
      <c r="AI1094" s="140" t="str">
        <f t="shared" si="171"/>
        <v/>
      </c>
      <c r="AJ1094" s="33"/>
      <c r="AK1094" s="33"/>
      <c r="AL1094" s="33"/>
      <c r="AM1094" s="33"/>
      <c r="AN1094" s="33"/>
      <c r="AO1094" s="33"/>
      <c r="AP1094" s="33"/>
    </row>
    <row r="1095" spans="1:42" s="4" customFormat="1" ht="13.8" hidden="1">
      <c r="A1095" s="5"/>
      <c r="B1095" s="6"/>
      <c r="G1095" s="33"/>
      <c r="H1095" s="5"/>
      <c r="K1095" s="239"/>
      <c r="L1095" s="239"/>
      <c r="M1095" s="239"/>
      <c r="N1095" s="24"/>
      <c r="O1095" s="24"/>
      <c r="P1095" s="24"/>
      <c r="R1095" s="243"/>
      <c r="S1095" s="243"/>
      <c r="T1095" s="239"/>
      <c r="U1095" s="239"/>
      <c r="V1095" s="33"/>
      <c r="W1095" s="33"/>
      <c r="X1095" s="33"/>
      <c r="Y1095" s="33"/>
      <c r="Z1095" s="33"/>
      <c r="AA1095" s="33"/>
      <c r="AB1095" s="33"/>
      <c r="AC1095" s="244" t="str">
        <f t="shared" si="172"/>
        <v/>
      </c>
      <c r="AD1095" s="244" t="str">
        <f t="shared" si="173"/>
        <v/>
      </c>
      <c r="AE1095" s="138"/>
      <c r="AF1095" s="33"/>
      <c r="AG1095" s="33"/>
      <c r="AH1095" s="33"/>
      <c r="AI1095" s="140" t="str">
        <f t="shared" si="171"/>
        <v/>
      </c>
      <c r="AJ1095" s="33"/>
      <c r="AK1095" s="33"/>
      <c r="AL1095" s="33"/>
      <c r="AM1095" s="33"/>
      <c r="AN1095" s="33"/>
      <c r="AO1095" s="33"/>
      <c r="AP1095" s="33"/>
    </row>
    <row r="1096" spans="1:42" s="4" customFormat="1" ht="13.8" hidden="1">
      <c r="A1096" s="5"/>
      <c r="B1096" s="6"/>
      <c r="G1096" s="33"/>
      <c r="H1096" s="5"/>
      <c r="K1096" s="239"/>
      <c r="L1096" s="239"/>
      <c r="M1096" s="239"/>
      <c r="N1096" s="24"/>
      <c r="O1096" s="24"/>
      <c r="P1096" s="24"/>
      <c r="R1096" s="243"/>
      <c r="S1096" s="243"/>
      <c r="T1096" s="239"/>
      <c r="U1096" s="239"/>
      <c r="V1096" s="33"/>
      <c r="W1096" s="33"/>
      <c r="X1096" s="33"/>
      <c r="Y1096" s="33"/>
      <c r="Z1096" s="33"/>
      <c r="AA1096" s="33"/>
      <c r="AB1096" s="33"/>
      <c r="AC1096" s="244" t="str">
        <f t="shared" si="172"/>
        <v/>
      </c>
      <c r="AD1096" s="244" t="str">
        <f t="shared" si="173"/>
        <v/>
      </c>
      <c r="AE1096" s="138"/>
      <c r="AF1096" s="33"/>
      <c r="AG1096" s="33"/>
      <c r="AH1096" s="33"/>
      <c r="AI1096" s="140" t="str">
        <f t="shared" si="171"/>
        <v/>
      </c>
      <c r="AJ1096" s="33"/>
      <c r="AK1096" s="33"/>
      <c r="AL1096" s="33"/>
      <c r="AM1096" s="33"/>
      <c r="AN1096" s="33"/>
      <c r="AO1096" s="33"/>
      <c r="AP1096" s="33"/>
    </row>
    <row r="1097" spans="1:42" s="4" customFormat="1" ht="13.8" hidden="1">
      <c r="A1097" s="5"/>
      <c r="B1097" s="6"/>
      <c r="G1097" s="33"/>
      <c r="H1097" s="5"/>
      <c r="K1097" s="239"/>
      <c r="L1097" s="239"/>
      <c r="M1097" s="239"/>
      <c r="N1097" s="24"/>
      <c r="O1097" s="24"/>
      <c r="P1097" s="24"/>
      <c r="R1097" s="243"/>
      <c r="S1097" s="243"/>
      <c r="T1097" s="239"/>
      <c r="U1097" s="239"/>
      <c r="V1097" s="33"/>
      <c r="W1097" s="33"/>
      <c r="X1097" s="33"/>
      <c r="Y1097" s="33"/>
      <c r="Z1097" s="33"/>
      <c r="AA1097" s="33"/>
      <c r="AB1097" s="33"/>
      <c r="AC1097" s="244" t="str">
        <f t="shared" si="172"/>
        <v/>
      </c>
      <c r="AD1097" s="244" t="str">
        <f t="shared" si="173"/>
        <v/>
      </c>
      <c r="AE1097" s="138"/>
      <c r="AF1097" s="33"/>
      <c r="AG1097" s="33"/>
      <c r="AH1097" s="33"/>
      <c r="AI1097" s="140" t="str">
        <f t="shared" si="171"/>
        <v/>
      </c>
      <c r="AJ1097" s="33"/>
      <c r="AK1097" s="33"/>
      <c r="AL1097" s="33"/>
      <c r="AM1097" s="33"/>
      <c r="AN1097" s="33"/>
      <c r="AO1097" s="33"/>
      <c r="AP1097" s="33"/>
    </row>
    <row r="1098" spans="1:42" s="4" customFormat="1" ht="13.8" hidden="1">
      <c r="A1098" s="5"/>
      <c r="B1098" s="6"/>
      <c r="G1098" s="33"/>
      <c r="H1098" s="5"/>
      <c r="K1098" s="239"/>
      <c r="L1098" s="239"/>
      <c r="M1098" s="239"/>
      <c r="N1098" s="24"/>
      <c r="O1098" s="24"/>
      <c r="P1098" s="24"/>
      <c r="R1098" s="243"/>
      <c r="S1098" s="243"/>
      <c r="T1098" s="239"/>
      <c r="U1098" s="239"/>
      <c r="V1098" s="33"/>
      <c r="W1098" s="33"/>
      <c r="X1098" s="33"/>
      <c r="Y1098" s="33"/>
      <c r="Z1098" s="33"/>
      <c r="AA1098" s="33"/>
      <c r="AB1098" s="33"/>
      <c r="AC1098" s="244" t="str">
        <f t="shared" si="172"/>
        <v/>
      </c>
      <c r="AD1098" s="244" t="str">
        <f t="shared" si="173"/>
        <v/>
      </c>
      <c r="AE1098" s="138"/>
      <c r="AF1098" s="33"/>
      <c r="AG1098" s="33"/>
      <c r="AH1098" s="33"/>
      <c r="AI1098" s="140" t="str">
        <f t="shared" si="171"/>
        <v/>
      </c>
      <c r="AJ1098" s="33"/>
      <c r="AK1098" s="33"/>
      <c r="AL1098" s="33"/>
      <c r="AM1098" s="33"/>
      <c r="AN1098" s="33"/>
      <c r="AO1098" s="33"/>
      <c r="AP1098" s="33"/>
    </row>
    <row r="1099" spans="1:42" s="4" customFormat="1" ht="13.8" hidden="1">
      <c r="A1099" s="5"/>
      <c r="B1099" s="6"/>
      <c r="G1099" s="33"/>
      <c r="H1099" s="5"/>
      <c r="K1099" s="239"/>
      <c r="L1099" s="239"/>
      <c r="M1099" s="239"/>
      <c r="N1099" s="24"/>
      <c r="O1099" s="24"/>
      <c r="P1099" s="24"/>
      <c r="R1099" s="243"/>
      <c r="S1099" s="243"/>
      <c r="T1099" s="239"/>
      <c r="U1099" s="239"/>
      <c r="V1099" s="33"/>
      <c r="W1099" s="33"/>
      <c r="X1099" s="33"/>
      <c r="Y1099" s="33"/>
      <c r="Z1099" s="33"/>
      <c r="AA1099" s="33"/>
      <c r="AB1099" s="33"/>
      <c r="AC1099" s="244" t="str">
        <f t="shared" si="172"/>
        <v/>
      </c>
      <c r="AD1099" s="244" t="str">
        <f t="shared" si="173"/>
        <v/>
      </c>
      <c r="AE1099" s="138"/>
      <c r="AF1099" s="33"/>
      <c r="AG1099" s="33"/>
      <c r="AH1099" s="33"/>
      <c r="AI1099" s="140" t="str">
        <f t="shared" si="171"/>
        <v/>
      </c>
      <c r="AJ1099" s="33"/>
      <c r="AK1099" s="33"/>
      <c r="AL1099" s="33"/>
      <c r="AM1099" s="33"/>
      <c r="AN1099" s="33"/>
      <c r="AO1099" s="33"/>
      <c r="AP1099" s="33"/>
    </row>
    <row r="1100" spans="1:42" s="4" customFormat="1" ht="13.8" hidden="1">
      <c r="A1100" s="5"/>
      <c r="B1100" s="6"/>
      <c r="G1100" s="33"/>
      <c r="H1100" s="5"/>
      <c r="K1100" s="239"/>
      <c r="L1100" s="239"/>
      <c r="M1100" s="239"/>
      <c r="N1100" s="24"/>
      <c r="O1100" s="24"/>
      <c r="P1100" s="24"/>
      <c r="R1100" s="243"/>
      <c r="S1100" s="243"/>
      <c r="T1100" s="239"/>
      <c r="U1100" s="239"/>
      <c r="V1100" s="33"/>
      <c r="W1100" s="33"/>
      <c r="X1100" s="33"/>
      <c r="Y1100" s="33"/>
      <c r="Z1100" s="33"/>
      <c r="AA1100" s="33"/>
      <c r="AB1100" s="33"/>
      <c r="AC1100" s="244" t="str">
        <f t="shared" si="172"/>
        <v/>
      </c>
      <c r="AD1100" s="244" t="str">
        <f t="shared" si="173"/>
        <v/>
      </c>
      <c r="AE1100" s="138"/>
      <c r="AF1100" s="33"/>
      <c r="AG1100" s="33"/>
      <c r="AH1100" s="33"/>
      <c r="AI1100" s="140" t="str">
        <f t="shared" ref="AI1100:AI1163" si="174">IF(R1100="","", R1100)</f>
        <v/>
      </c>
      <c r="AJ1100" s="33"/>
      <c r="AK1100" s="33"/>
      <c r="AL1100" s="33"/>
      <c r="AM1100" s="33"/>
      <c r="AN1100" s="33"/>
      <c r="AO1100" s="33"/>
      <c r="AP1100" s="33"/>
    </row>
    <row r="1101" spans="1:42" s="4" customFormat="1" ht="13.8" hidden="1">
      <c r="A1101" s="5"/>
      <c r="B1101" s="6"/>
      <c r="G1101" s="33"/>
      <c r="H1101" s="5"/>
      <c r="K1101" s="239"/>
      <c r="L1101" s="239"/>
      <c r="M1101" s="239"/>
      <c r="N1101" s="24"/>
      <c r="O1101" s="24"/>
      <c r="P1101" s="24"/>
      <c r="R1101" s="243"/>
      <c r="S1101" s="243"/>
      <c r="T1101" s="239"/>
      <c r="U1101" s="239"/>
      <c r="V1101" s="33"/>
      <c r="W1101" s="33"/>
      <c r="X1101" s="33"/>
      <c r="Y1101" s="33"/>
      <c r="Z1101" s="33"/>
      <c r="AA1101" s="33"/>
      <c r="AB1101" s="33"/>
      <c r="AC1101" s="244" t="str">
        <f t="shared" si="172"/>
        <v/>
      </c>
      <c r="AD1101" s="244" t="str">
        <f t="shared" si="173"/>
        <v/>
      </c>
      <c r="AE1101" s="138"/>
      <c r="AF1101" s="33"/>
      <c r="AG1101" s="33"/>
      <c r="AH1101" s="33"/>
      <c r="AI1101" s="140" t="str">
        <f t="shared" si="174"/>
        <v/>
      </c>
      <c r="AJ1101" s="33"/>
      <c r="AK1101" s="33"/>
      <c r="AL1101" s="33"/>
      <c r="AM1101" s="33"/>
      <c r="AN1101" s="33"/>
      <c r="AO1101" s="33"/>
      <c r="AP1101" s="33"/>
    </row>
    <row r="1102" spans="1:42" s="4" customFormat="1" ht="13.8" hidden="1">
      <c r="A1102" s="5"/>
      <c r="B1102" s="6"/>
      <c r="G1102" s="33"/>
      <c r="H1102" s="5"/>
      <c r="K1102" s="239"/>
      <c r="L1102" s="239"/>
      <c r="M1102" s="239"/>
      <c r="N1102" s="24"/>
      <c r="O1102" s="24"/>
      <c r="P1102" s="24"/>
      <c r="R1102" s="243"/>
      <c r="S1102" s="243"/>
      <c r="T1102" s="239"/>
      <c r="U1102" s="239"/>
      <c r="V1102" s="33"/>
      <c r="W1102" s="33"/>
      <c r="X1102" s="33"/>
      <c r="Y1102" s="33"/>
      <c r="Z1102" s="33"/>
      <c r="AA1102" s="33"/>
      <c r="AB1102" s="33"/>
      <c r="AC1102" s="244" t="str">
        <f t="shared" si="172"/>
        <v/>
      </c>
      <c r="AD1102" s="244" t="str">
        <f t="shared" si="173"/>
        <v/>
      </c>
      <c r="AE1102" s="138"/>
      <c r="AF1102" s="33"/>
      <c r="AG1102" s="33"/>
      <c r="AH1102" s="33"/>
      <c r="AI1102" s="140" t="str">
        <f t="shared" si="174"/>
        <v/>
      </c>
      <c r="AJ1102" s="33"/>
      <c r="AK1102" s="33"/>
      <c r="AL1102" s="33"/>
      <c r="AM1102" s="33"/>
      <c r="AN1102" s="33"/>
      <c r="AO1102" s="33"/>
      <c r="AP1102" s="33"/>
    </row>
    <row r="1103" spans="1:42" s="4" customFormat="1" ht="13.8" hidden="1">
      <c r="A1103" s="5"/>
      <c r="B1103" s="6"/>
      <c r="G1103" s="33"/>
      <c r="H1103" s="5"/>
      <c r="K1103" s="239"/>
      <c r="L1103" s="239"/>
      <c r="M1103" s="239"/>
      <c r="N1103" s="24"/>
      <c r="O1103" s="24"/>
      <c r="P1103" s="24"/>
      <c r="R1103" s="243"/>
      <c r="S1103" s="243"/>
      <c r="T1103" s="239"/>
      <c r="U1103" s="239"/>
      <c r="V1103" s="33"/>
      <c r="W1103" s="33"/>
      <c r="X1103" s="33"/>
      <c r="Y1103" s="33"/>
      <c r="Z1103" s="33"/>
      <c r="AA1103" s="33"/>
      <c r="AB1103" s="33"/>
      <c r="AC1103" s="244" t="str">
        <f t="shared" si="172"/>
        <v/>
      </c>
      <c r="AD1103" s="244" t="str">
        <f t="shared" si="173"/>
        <v/>
      </c>
      <c r="AE1103" s="138"/>
      <c r="AF1103" s="33"/>
      <c r="AG1103" s="33"/>
      <c r="AH1103" s="33"/>
      <c r="AI1103" s="140" t="str">
        <f t="shared" si="174"/>
        <v/>
      </c>
      <c r="AJ1103" s="33"/>
      <c r="AK1103" s="33"/>
      <c r="AL1103" s="33"/>
      <c r="AM1103" s="33"/>
      <c r="AN1103" s="33"/>
      <c r="AO1103" s="33"/>
      <c r="AP1103" s="33"/>
    </row>
    <row r="1104" spans="1:42" s="4" customFormat="1" ht="13.8" hidden="1">
      <c r="A1104" s="5"/>
      <c r="B1104" s="6"/>
      <c r="G1104" s="33"/>
      <c r="H1104" s="5"/>
      <c r="K1104" s="239"/>
      <c r="L1104" s="239"/>
      <c r="M1104" s="239"/>
      <c r="N1104" s="24"/>
      <c r="O1104" s="24"/>
      <c r="P1104" s="24"/>
      <c r="R1104" s="243"/>
      <c r="S1104" s="243"/>
      <c r="T1104" s="239"/>
      <c r="U1104" s="239"/>
      <c r="V1104" s="33"/>
      <c r="W1104" s="33"/>
      <c r="X1104" s="33"/>
      <c r="Y1104" s="33"/>
      <c r="Z1104" s="33"/>
      <c r="AA1104" s="33"/>
      <c r="AB1104" s="33"/>
      <c r="AC1104" s="244" t="str">
        <f t="shared" si="172"/>
        <v/>
      </c>
      <c r="AD1104" s="244" t="str">
        <f t="shared" si="173"/>
        <v/>
      </c>
      <c r="AE1104" s="138"/>
      <c r="AF1104" s="33"/>
      <c r="AG1104" s="33"/>
      <c r="AH1104" s="33"/>
      <c r="AI1104" s="140" t="str">
        <f t="shared" si="174"/>
        <v/>
      </c>
      <c r="AJ1104" s="33"/>
      <c r="AK1104" s="33"/>
      <c r="AL1104" s="33"/>
      <c r="AM1104" s="33"/>
      <c r="AN1104" s="33"/>
      <c r="AO1104" s="33"/>
      <c r="AP1104" s="33"/>
    </row>
    <row r="1105" spans="1:42" s="4" customFormat="1" ht="13.8" hidden="1">
      <c r="A1105" s="5"/>
      <c r="B1105" s="6"/>
      <c r="G1105" s="33"/>
      <c r="H1105" s="5"/>
      <c r="K1105" s="239"/>
      <c r="L1105" s="239"/>
      <c r="M1105" s="239"/>
      <c r="N1105" s="24"/>
      <c r="O1105" s="24"/>
      <c r="P1105" s="24"/>
      <c r="R1105" s="243"/>
      <c r="S1105" s="243"/>
      <c r="T1105" s="239"/>
      <c r="U1105" s="239"/>
      <c r="V1105" s="33"/>
      <c r="W1105" s="33"/>
      <c r="X1105" s="33"/>
      <c r="Y1105" s="33"/>
      <c r="Z1105" s="33"/>
      <c r="AA1105" s="33"/>
      <c r="AB1105" s="33"/>
      <c r="AC1105" s="244" t="str">
        <f t="shared" si="172"/>
        <v/>
      </c>
      <c r="AD1105" s="244" t="str">
        <f t="shared" si="173"/>
        <v/>
      </c>
      <c r="AE1105" s="138"/>
      <c r="AF1105" s="33"/>
      <c r="AG1105" s="33"/>
      <c r="AH1105" s="33"/>
      <c r="AI1105" s="140" t="str">
        <f t="shared" si="174"/>
        <v/>
      </c>
      <c r="AJ1105" s="33"/>
      <c r="AK1105" s="33"/>
      <c r="AL1105" s="33"/>
      <c r="AM1105" s="33"/>
      <c r="AN1105" s="33"/>
      <c r="AO1105" s="33"/>
      <c r="AP1105" s="33"/>
    </row>
    <row r="1106" spans="1:42" s="4" customFormat="1" ht="13.8" hidden="1">
      <c r="A1106" s="5"/>
      <c r="B1106" s="6"/>
      <c r="G1106" s="33"/>
      <c r="H1106" s="5"/>
      <c r="K1106" s="239"/>
      <c r="L1106" s="239"/>
      <c r="M1106" s="239"/>
      <c r="N1106" s="24"/>
      <c r="O1106" s="24"/>
      <c r="P1106" s="24"/>
      <c r="R1106" s="243"/>
      <c r="S1106" s="243"/>
      <c r="T1106" s="239"/>
      <c r="U1106" s="239"/>
      <c r="V1106" s="33"/>
      <c r="W1106" s="33"/>
      <c r="X1106" s="33"/>
      <c r="Y1106" s="33"/>
      <c r="Z1106" s="33"/>
      <c r="AA1106" s="33"/>
      <c r="AB1106" s="33"/>
      <c r="AC1106" s="244" t="str">
        <f t="shared" si="172"/>
        <v/>
      </c>
      <c r="AD1106" s="244" t="str">
        <f t="shared" si="173"/>
        <v/>
      </c>
      <c r="AE1106" s="138"/>
      <c r="AF1106" s="33"/>
      <c r="AG1106" s="33"/>
      <c r="AH1106" s="33"/>
      <c r="AI1106" s="140" t="str">
        <f t="shared" si="174"/>
        <v/>
      </c>
      <c r="AJ1106" s="33"/>
      <c r="AK1106" s="33"/>
      <c r="AL1106" s="33"/>
      <c r="AM1106" s="33"/>
      <c r="AN1106" s="33"/>
      <c r="AO1106" s="33"/>
      <c r="AP1106" s="33"/>
    </row>
    <row r="1107" spans="1:42" s="4" customFormat="1" ht="13.8" hidden="1">
      <c r="A1107" s="5"/>
      <c r="B1107" s="6"/>
      <c r="G1107" s="33"/>
      <c r="H1107" s="5"/>
      <c r="K1107" s="239"/>
      <c r="L1107" s="239"/>
      <c r="M1107" s="239"/>
      <c r="N1107" s="24"/>
      <c r="O1107" s="24"/>
      <c r="P1107" s="24"/>
      <c r="R1107" s="243"/>
      <c r="S1107" s="243"/>
      <c r="T1107" s="239"/>
      <c r="U1107" s="239"/>
      <c r="V1107" s="33"/>
      <c r="W1107" s="33"/>
      <c r="X1107" s="33"/>
      <c r="Y1107" s="33"/>
      <c r="Z1107" s="33"/>
      <c r="AA1107" s="33"/>
      <c r="AB1107" s="33"/>
      <c r="AC1107" s="244" t="str">
        <f t="shared" si="172"/>
        <v/>
      </c>
      <c r="AD1107" s="244" t="str">
        <f t="shared" si="173"/>
        <v/>
      </c>
      <c r="AE1107" s="138"/>
      <c r="AF1107" s="33"/>
      <c r="AG1107" s="33"/>
      <c r="AH1107" s="33"/>
      <c r="AI1107" s="140" t="str">
        <f t="shared" si="174"/>
        <v/>
      </c>
      <c r="AJ1107" s="33"/>
      <c r="AK1107" s="33"/>
      <c r="AL1107" s="33"/>
      <c r="AM1107" s="33"/>
      <c r="AN1107" s="33"/>
      <c r="AO1107" s="33"/>
      <c r="AP1107" s="33"/>
    </row>
    <row r="1108" spans="1:42" s="4" customFormat="1" ht="13.8" hidden="1">
      <c r="A1108" s="5"/>
      <c r="B1108" s="6"/>
      <c r="G1108" s="33"/>
      <c r="H1108" s="5"/>
      <c r="K1108" s="239"/>
      <c r="L1108" s="239"/>
      <c r="M1108" s="239"/>
      <c r="N1108" s="24"/>
      <c r="O1108" s="24"/>
      <c r="P1108" s="24"/>
      <c r="R1108" s="243"/>
      <c r="S1108" s="243"/>
      <c r="T1108" s="239"/>
      <c r="U1108" s="239"/>
      <c r="V1108" s="33"/>
      <c r="W1108" s="33"/>
      <c r="X1108" s="33"/>
      <c r="Y1108" s="33"/>
      <c r="Z1108" s="33"/>
      <c r="AA1108" s="33"/>
      <c r="AB1108" s="33"/>
      <c r="AC1108" s="244" t="str">
        <f t="shared" si="172"/>
        <v/>
      </c>
      <c r="AD1108" s="244" t="str">
        <f t="shared" si="173"/>
        <v/>
      </c>
      <c r="AE1108" s="138"/>
      <c r="AF1108" s="33"/>
      <c r="AG1108" s="33"/>
      <c r="AH1108" s="33"/>
      <c r="AI1108" s="140" t="str">
        <f t="shared" si="174"/>
        <v/>
      </c>
      <c r="AJ1108" s="33"/>
      <c r="AK1108" s="33"/>
      <c r="AL1108" s="33"/>
      <c r="AM1108" s="33"/>
      <c r="AN1108" s="33"/>
      <c r="AO1108" s="33"/>
      <c r="AP1108" s="33"/>
    </row>
    <row r="1109" spans="1:42" s="4" customFormat="1" ht="13.8" hidden="1">
      <c r="A1109" s="5"/>
      <c r="B1109" s="6"/>
      <c r="G1109" s="33"/>
      <c r="H1109" s="5"/>
      <c r="K1109" s="239"/>
      <c r="L1109" s="239"/>
      <c r="M1109" s="239"/>
      <c r="N1109" s="24"/>
      <c r="O1109" s="24"/>
      <c r="P1109" s="24"/>
      <c r="R1109" s="243"/>
      <c r="S1109" s="243"/>
      <c r="T1109" s="239"/>
      <c r="U1109" s="239"/>
      <c r="V1109" s="33"/>
      <c r="W1109" s="33"/>
      <c r="X1109" s="33"/>
      <c r="Y1109" s="33"/>
      <c r="Z1109" s="33"/>
      <c r="AA1109" s="33"/>
      <c r="AB1109" s="33"/>
      <c r="AC1109" s="244" t="str">
        <f t="shared" si="172"/>
        <v/>
      </c>
      <c r="AD1109" s="244" t="str">
        <f t="shared" si="173"/>
        <v/>
      </c>
      <c r="AE1109" s="138"/>
      <c r="AF1109" s="33"/>
      <c r="AG1109" s="33"/>
      <c r="AH1109" s="33"/>
      <c r="AI1109" s="140" t="str">
        <f t="shared" si="174"/>
        <v/>
      </c>
      <c r="AJ1109" s="33"/>
      <c r="AK1109" s="33"/>
      <c r="AL1109" s="33"/>
      <c r="AM1109" s="33"/>
      <c r="AN1109" s="33"/>
      <c r="AO1109" s="33"/>
      <c r="AP1109" s="33"/>
    </row>
    <row r="1110" spans="1:42" s="4" customFormat="1" ht="13.8" hidden="1">
      <c r="A1110" s="5"/>
      <c r="B1110" s="6"/>
      <c r="G1110" s="33"/>
      <c r="H1110" s="5"/>
      <c r="K1110" s="239"/>
      <c r="L1110" s="239"/>
      <c r="M1110" s="239"/>
      <c r="N1110" s="24"/>
      <c r="O1110" s="24"/>
      <c r="P1110" s="24"/>
      <c r="R1110" s="243"/>
      <c r="S1110" s="243"/>
      <c r="T1110" s="239"/>
      <c r="U1110" s="239"/>
      <c r="V1110" s="33"/>
      <c r="W1110" s="33"/>
      <c r="X1110" s="33"/>
      <c r="Y1110" s="33"/>
      <c r="Z1110" s="33"/>
      <c r="AA1110" s="33"/>
      <c r="AB1110" s="33"/>
      <c r="AC1110" s="244" t="str">
        <f t="shared" si="172"/>
        <v/>
      </c>
      <c r="AD1110" s="244" t="str">
        <f t="shared" si="173"/>
        <v/>
      </c>
      <c r="AE1110" s="138"/>
      <c r="AF1110" s="33"/>
      <c r="AG1110" s="33"/>
      <c r="AH1110" s="33"/>
      <c r="AI1110" s="140" t="str">
        <f t="shared" si="174"/>
        <v/>
      </c>
      <c r="AJ1110" s="33"/>
      <c r="AK1110" s="33"/>
      <c r="AL1110" s="33"/>
      <c r="AM1110" s="33"/>
      <c r="AN1110" s="33"/>
      <c r="AO1110" s="33"/>
      <c r="AP1110" s="33"/>
    </row>
    <row r="1111" spans="1:42" s="4" customFormat="1" ht="13.8" hidden="1">
      <c r="A1111" s="5"/>
      <c r="B1111" s="6"/>
      <c r="G1111" s="33"/>
      <c r="H1111" s="5"/>
      <c r="K1111" s="239"/>
      <c r="L1111" s="239"/>
      <c r="M1111" s="239"/>
      <c r="N1111" s="24"/>
      <c r="O1111" s="24"/>
      <c r="P1111" s="24"/>
      <c r="R1111" s="243"/>
      <c r="S1111" s="243"/>
      <c r="T1111" s="239"/>
      <c r="U1111" s="239"/>
      <c r="V1111" s="33"/>
      <c r="W1111" s="33"/>
      <c r="X1111" s="33"/>
      <c r="Y1111" s="33"/>
      <c r="Z1111" s="33"/>
      <c r="AA1111" s="33"/>
      <c r="AB1111" s="33"/>
      <c r="AC1111" s="244" t="str">
        <f t="shared" si="172"/>
        <v/>
      </c>
      <c r="AD1111" s="244" t="str">
        <f t="shared" si="173"/>
        <v/>
      </c>
      <c r="AE1111" s="138"/>
      <c r="AF1111" s="33"/>
      <c r="AG1111" s="33"/>
      <c r="AH1111" s="33"/>
      <c r="AI1111" s="140" t="str">
        <f t="shared" si="174"/>
        <v/>
      </c>
      <c r="AJ1111" s="33"/>
      <c r="AK1111" s="33"/>
      <c r="AL1111" s="33"/>
      <c r="AM1111" s="33"/>
      <c r="AN1111" s="33"/>
      <c r="AO1111" s="33"/>
      <c r="AP1111" s="33"/>
    </row>
    <row r="1112" spans="1:42" s="4" customFormat="1" ht="13.8" hidden="1">
      <c r="A1112" s="5"/>
      <c r="B1112" s="6"/>
      <c r="G1112" s="33"/>
      <c r="H1112" s="5"/>
      <c r="K1112" s="239"/>
      <c r="L1112" s="239"/>
      <c r="M1112" s="239"/>
      <c r="N1112" s="24"/>
      <c r="O1112" s="24"/>
      <c r="P1112" s="24"/>
      <c r="R1112" s="243"/>
      <c r="S1112" s="243"/>
      <c r="T1112" s="239"/>
      <c r="U1112" s="239"/>
      <c r="V1112" s="33"/>
      <c r="W1112" s="33"/>
      <c r="X1112" s="33"/>
      <c r="Y1112" s="33"/>
      <c r="Z1112" s="33"/>
      <c r="AA1112" s="33"/>
      <c r="AB1112" s="33"/>
      <c r="AC1112" s="244" t="str">
        <f t="shared" si="172"/>
        <v/>
      </c>
      <c r="AD1112" s="244" t="str">
        <f t="shared" si="173"/>
        <v/>
      </c>
      <c r="AE1112" s="138"/>
      <c r="AF1112" s="33"/>
      <c r="AG1112" s="33"/>
      <c r="AH1112" s="33"/>
      <c r="AI1112" s="140" t="str">
        <f t="shared" si="174"/>
        <v/>
      </c>
      <c r="AJ1112" s="33"/>
      <c r="AK1112" s="33"/>
      <c r="AL1112" s="33"/>
      <c r="AM1112" s="33"/>
      <c r="AN1112" s="33"/>
      <c r="AO1112" s="33"/>
      <c r="AP1112" s="33"/>
    </row>
    <row r="1113" spans="1:42" s="4" customFormat="1" ht="13.8" hidden="1">
      <c r="A1113" s="5"/>
      <c r="B1113" s="6"/>
      <c r="G1113" s="33"/>
      <c r="H1113" s="5"/>
      <c r="K1113" s="239"/>
      <c r="L1113" s="239"/>
      <c r="M1113" s="239"/>
      <c r="N1113" s="24"/>
      <c r="O1113" s="24"/>
      <c r="P1113" s="24"/>
      <c r="R1113" s="243"/>
      <c r="S1113" s="243"/>
      <c r="T1113" s="239"/>
      <c r="U1113" s="239"/>
      <c r="V1113" s="33"/>
      <c r="W1113" s="33"/>
      <c r="X1113" s="33"/>
      <c r="Y1113" s="33"/>
      <c r="Z1113" s="33"/>
      <c r="AA1113" s="33"/>
      <c r="AB1113" s="33"/>
      <c r="AC1113" s="244" t="str">
        <f t="shared" si="172"/>
        <v/>
      </c>
      <c r="AD1113" s="244" t="str">
        <f t="shared" si="173"/>
        <v/>
      </c>
      <c r="AE1113" s="138"/>
      <c r="AF1113" s="33"/>
      <c r="AG1113" s="33"/>
      <c r="AH1113" s="33"/>
      <c r="AI1113" s="140" t="str">
        <f t="shared" si="174"/>
        <v/>
      </c>
      <c r="AJ1113" s="33"/>
      <c r="AK1113" s="33"/>
      <c r="AL1113" s="33"/>
      <c r="AM1113" s="33"/>
      <c r="AN1113" s="33"/>
      <c r="AO1113" s="33"/>
      <c r="AP1113" s="33"/>
    </row>
    <row r="1114" spans="1:42" s="4" customFormat="1" ht="13.8" hidden="1">
      <c r="A1114" s="5"/>
      <c r="B1114" s="6"/>
      <c r="G1114" s="33"/>
      <c r="H1114" s="5"/>
      <c r="K1114" s="239"/>
      <c r="L1114" s="239"/>
      <c r="M1114" s="239"/>
      <c r="N1114" s="24"/>
      <c r="O1114" s="24"/>
      <c r="P1114" s="24"/>
      <c r="R1114" s="243"/>
      <c r="S1114" s="243"/>
      <c r="T1114" s="239"/>
      <c r="U1114" s="239"/>
      <c r="V1114" s="33"/>
      <c r="W1114" s="33"/>
      <c r="X1114" s="33"/>
      <c r="Y1114" s="33"/>
      <c r="Z1114" s="33"/>
      <c r="AA1114" s="33"/>
      <c r="AB1114" s="33"/>
      <c r="AC1114" s="244" t="str">
        <f t="shared" si="172"/>
        <v/>
      </c>
      <c r="AD1114" s="244" t="str">
        <f t="shared" si="173"/>
        <v/>
      </c>
      <c r="AE1114" s="138"/>
      <c r="AF1114" s="33"/>
      <c r="AG1114" s="33"/>
      <c r="AH1114" s="33"/>
      <c r="AI1114" s="140" t="str">
        <f t="shared" si="174"/>
        <v/>
      </c>
      <c r="AJ1114" s="33"/>
      <c r="AK1114" s="33"/>
      <c r="AL1114" s="33"/>
      <c r="AM1114" s="33"/>
      <c r="AN1114" s="33"/>
      <c r="AO1114" s="33"/>
      <c r="AP1114" s="33"/>
    </row>
    <row r="1115" spans="1:42" s="4" customFormat="1" ht="13.8" hidden="1">
      <c r="A1115" s="5"/>
      <c r="B1115" s="6"/>
      <c r="G1115" s="33"/>
      <c r="H1115" s="5"/>
      <c r="K1115" s="239"/>
      <c r="L1115" s="239"/>
      <c r="M1115" s="239"/>
      <c r="N1115" s="24"/>
      <c r="O1115" s="24"/>
      <c r="P1115" s="24"/>
      <c r="R1115" s="243"/>
      <c r="S1115" s="243"/>
      <c r="T1115" s="239"/>
      <c r="U1115" s="239"/>
      <c r="V1115" s="33"/>
      <c r="W1115" s="33"/>
      <c r="X1115" s="33"/>
      <c r="Y1115" s="33"/>
      <c r="Z1115" s="33"/>
      <c r="AA1115" s="33"/>
      <c r="AB1115" s="33"/>
      <c r="AC1115" s="244" t="str">
        <f t="shared" si="172"/>
        <v/>
      </c>
      <c r="AD1115" s="244" t="str">
        <f t="shared" si="173"/>
        <v/>
      </c>
      <c r="AE1115" s="138"/>
      <c r="AF1115" s="33"/>
      <c r="AG1115" s="33"/>
      <c r="AH1115" s="33"/>
      <c r="AI1115" s="140" t="str">
        <f t="shared" si="174"/>
        <v/>
      </c>
      <c r="AJ1115" s="33"/>
      <c r="AK1115" s="33"/>
      <c r="AL1115" s="33"/>
      <c r="AM1115" s="33"/>
      <c r="AN1115" s="33"/>
      <c r="AO1115" s="33"/>
      <c r="AP1115" s="33"/>
    </row>
    <row r="1116" spans="1:42" s="4" customFormat="1" ht="13.8" hidden="1">
      <c r="A1116" s="5"/>
      <c r="B1116" s="6"/>
      <c r="G1116" s="33"/>
      <c r="H1116" s="5"/>
      <c r="K1116" s="239"/>
      <c r="L1116" s="239"/>
      <c r="M1116" s="239"/>
      <c r="N1116" s="24"/>
      <c r="O1116" s="24"/>
      <c r="P1116" s="24"/>
      <c r="R1116" s="243"/>
      <c r="S1116" s="243"/>
      <c r="T1116" s="239"/>
      <c r="U1116" s="239"/>
      <c r="V1116" s="33"/>
      <c r="W1116" s="33"/>
      <c r="X1116" s="33"/>
      <c r="Y1116" s="33"/>
      <c r="Z1116" s="33"/>
      <c r="AA1116" s="33"/>
      <c r="AB1116" s="33"/>
      <c r="AC1116" s="244" t="str">
        <f t="shared" si="172"/>
        <v/>
      </c>
      <c r="AD1116" s="244" t="str">
        <f t="shared" si="173"/>
        <v/>
      </c>
      <c r="AE1116" s="138"/>
      <c r="AF1116" s="33"/>
      <c r="AG1116" s="33"/>
      <c r="AH1116" s="33"/>
      <c r="AI1116" s="140" t="str">
        <f t="shared" si="174"/>
        <v/>
      </c>
      <c r="AJ1116" s="33"/>
      <c r="AK1116" s="33"/>
      <c r="AL1116" s="33"/>
      <c r="AM1116" s="33"/>
      <c r="AN1116" s="33"/>
      <c r="AO1116" s="33"/>
      <c r="AP1116" s="33"/>
    </row>
    <row r="1117" spans="1:42" s="4" customFormat="1" ht="13.8" hidden="1">
      <c r="A1117" s="5"/>
      <c r="B1117" s="6"/>
      <c r="G1117" s="33"/>
      <c r="H1117" s="5"/>
      <c r="K1117" s="239"/>
      <c r="L1117" s="239"/>
      <c r="M1117" s="239"/>
      <c r="N1117" s="24"/>
      <c r="O1117" s="24"/>
      <c r="P1117" s="24"/>
      <c r="R1117" s="243"/>
      <c r="S1117" s="243"/>
      <c r="T1117" s="239"/>
      <c r="U1117" s="239"/>
      <c r="V1117" s="33"/>
      <c r="W1117" s="33"/>
      <c r="X1117" s="33"/>
      <c r="Y1117" s="33"/>
      <c r="Z1117" s="33"/>
      <c r="AA1117" s="33"/>
      <c r="AB1117" s="33"/>
      <c r="AC1117" s="244" t="str">
        <f t="shared" si="172"/>
        <v/>
      </c>
      <c r="AD1117" s="244" t="str">
        <f t="shared" si="173"/>
        <v/>
      </c>
      <c r="AE1117" s="138"/>
      <c r="AF1117" s="33"/>
      <c r="AG1117" s="33"/>
      <c r="AH1117" s="33"/>
      <c r="AI1117" s="140" t="str">
        <f t="shared" si="174"/>
        <v/>
      </c>
      <c r="AJ1117" s="33"/>
      <c r="AK1117" s="33"/>
      <c r="AL1117" s="33"/>
      <c r="AM1117" s="33"/>
      <c r="AN1117" s="33"/>
      <c r="AO1117" s="33"/>
      <c r="AP1117" s="33"/>
    </row>
    <row r="1118" spans="1:42" s="4" customFormat="1" ht="13.8" hidden="1">
      <c r="A1118" s="5"/>
      <c r="B1118" s="6"/>
      <c r="G1118" s="33"/>
      <c r="H1118" s="5"/>
      <c r="K1118" s="239"/>
      <c r="L1118" s="239"/>
      <c r="M1118" s="239"/>
      <c r="N1118" s="24"/>
      <c r="O1118" s="24"/>
      <c r="P1118" s="24"/>
      <c r="R1118" s="243"/>
      <c r="S1118" s="243"/>
      <c r="T1118" s="239"/>
      <c r="U1118" s="239"/>
      <c r="V1118" s="33"/>
      <c r="W1118" s="33"/>
      <c r="X1118" s="33"/>
      <c r="Y1118" s="33"/>
      <c r="Z1118" s="33"/>
      <c r="AA1118" s="33"/>
      <c r="AB1118" s="33"/>
      <c r="AC1118" s="244" t="str">
        <f t="shared" si="172"/>
        <v/>
      </c>
      <c r="AD1118" s="244" t="str">
        <f t="shared" si="173"/>
        <v/>
      </c>
      <c r="AE1118" s="138"/>
      <c r="AF1118" s="33"/>
      <c r="AG1118" s="33"/>
      <c r="AH1118" s="33"/>
      <c r="AI1118" s="140" t="str">
        <f t="shared" si="174"/>
        <v/>
      </c>
      <c r="AJ1118" s="33"/>
      <c r="AK1118" s="33"/>
      <c r="AL1118" s="33"/>
      <c r="AM1118" s="33"/>
      <c r="AN1118" s="33"/>
      <c r="AO1118" s="33"/>
      <c r="AP1118" s="33"/>
    </row>
    <row r="1119" spans="1:42" s="4" customFormat="1" ht="13.8" hidden="1">
      <c r="A1119" s="5"/>
      <c r="B1119" s="6"/>
      <c r="G1119" s="33"/>
      <c r="H1119" s="5"/>
      <c r="K1119" s="239"/>
      <c r="L1119" s="239"/>
      <c r="M1119" s="239"/>
      <c r="N1119" s="24"/>
      <c r="O1119" s="24"/>
      <c r="P1119" s="24"/>
      <c r="R1119" s="243"/>
      <c r="S1119" s="243"/>
      <c r="T1119" s="239"/>
      <c r="U1119" s="239"/>
      <c r="V1119" s="33"/>
      <c r="W1119" s="33"/>
      <c r="X1119" s="33"/>
      <c r="Y1119" s="33"/>
      <c r="Z1119" s="33"/>
      <c r="AA1119" s="33"/>
      <c r="AB1119" s="33"/>
      <c r="AC1119" s="244" t="str">
        <f t="shared" si="172"/>
        <v/>
      </c>
      <c r="AD1119" s="244" t="str">
        <f t="shared" si="173"/>
        <v/>
      </c>
      <c r="AE1119" s="138"/>
      <c r="AF1119" s="33"/>
      <c r="AG1119" s="33"/>
      <c r="AH1119" s="33"/>
      <c r="AI1119" s="140" t="str">
        <f t="shared" si="174"/>
        <v/>
      </c>
      <c r="AJ1119" s="33"/>
      <c r="AK1119" s="33"/>
      <c r="AL1119" s="33"/>
      <c r="AM1119" s="33"/>
      <c r="AN1119" s="33"/>
      <c r="AO1119" s="33"/>
      <c r="AP1119" s="33"/>
    </row>
    <row r="1120" spans="1:42" s="4" customFormat="1" ht="13.8" hidden="1">
      <c r="A1120" s="5"/>
      <c r="B1120" s="6"/>
      <c r="G1120" s="33"/>
      <c r="H1120" s="5"/>
      <c r="K1120" s="239"/>
      <c r="L1120" s="239"/>
      <c r="M1120" s="239"/>
      <c r="N1120" s="24"/>
      <c r="O1120" s="24"/>
      <c r="P1120" s="24"/>
      <c r="R1120" s="243"/>
      <c r="S1120" s="243"/>
      <c r="T1120" s="239"/>
      <c r="U1120" s="239"/>
      <c r="V1120" s="33"/>
      <c r="W1120" s="33"/>
      <c r="X1120" s="33"/>
      <c r="Y1120" s="33"/>
      <c r="Z1120" s="33"/>
      <c r="AA1120" s="33"/>
      <c r="AB1120" s="33"/>
      <c r="AC1120" s="244" t="str">
        <f t="shared" si="172"/>
        <v/>
      </c>
      <c r="AD1120" s="244" t="str">
        <f t="shared" si="173"/>
        <v/>
      </c>
      <c r="AE1120" s="138"/>
      <c r="AF1120" s="33"/>
      <c r="AG1120" s="33"/>
      <c r="AH1120" s="33"/>
      <c r="AI1120" s="140" t="str">
        <f t="shared" si="174"/>
        <v/>
      </c>
      <c r="AJ1120" s="33"/>
      <c r="AK1120" s="33"/>
      <c r="AL1120" s="33"/>
      <c r="AM1120" s="33"/>
      <c r="AN1120" s="33"/>
      <c r="AO1120" s="33"/>
      <c r="AP1120" s="33"/>
    </row>
    <row r="1121" spans="1:87" s="4" customFormat="1" ht="13.8" hidden="1">
      <c r="A1121" s="5"/>
      <c r="B1121" s="6"/>
      <c r="G1121" s="33"/>
      <c r="H1121" s="5"/>
      <c r="K1121" s="239"/>
      <c r="L1121" s="239"/>
      <c r="M1121" s="239"/>
      <c r="N1121" s="24"/>
      <c r="O1121" s="24"/>
      <c r="P1121" s="24"/>
      <c r="R1121" s="243"/>
      <c r="S1121" s="243"/>
      <c r="T1121" s="239"/>
      <c r="U1121" s="239"/>
      <c r="V1121" s="33"/>
      <c r="W1121" s="33"/>
      <c r="X1121" s="33"/>
      <c r="Y1121" s="33"/>
      <c r="Z1121" s="33"/>
      <c r="AA1121" s="33"/>
      <c r="AB1121" s="33"/>
      <c r="AC1121" s="244" t="str">
        <f t="shared" si="172"/>
        <v/>
      </c>
      <c r="AD1121" s="244" t="str">
        <f t="shared" si="173"/>
        <v/>
      </c>
      <c r="AE1121" s="138"/>
      <c r="AF1121" s="33"/>
      <c r="AG1121" s="33"/>
      <c r="AH1121" s="33"/>
      <c r="AI1121" s="140" t="str">
        <f t="shared" si="174"/>
        <v/>
      </c>
      <c r="AJ1121" s="33"/>
      <c r="AK1121" s="33"/>
      <c r="AL1121" s="33"/>
      <c r="AM1121" s="33"/>
      <c r="AN1121" s="33"/>
      <c r="AO1121" s="33"/>
      <c r="AP1121" s="33"/>
    </row>
    <row r="1122" spans="1:87" ht="13.8" hidden="1">
      <c r="B1122" s="221"/>
      <c r="AA1122" s="33"/>
      <c r="AB1122" s="33"/>
      <c r="AC1122" s="244" t="str">
        <f t="shared" si="172"/>
        <v/>
      </c>
      <c r="AD1122" s="244" t="str">
        <f t="shared" si="173"/>
        <v/>
      </c>
      <c r="AE1122" s="138"/>
      <c r="AF1122" s="33"/>
      <c r="AG1122" s="33"/>
      <c r="AH1122" s="33"/>
      <c r="AI1122" s="140" t="str">
        <f t="shared" si="174"/>
        <v/>
      </c>
      <c r="AJ1122" s="33"/>
      <c r="AK1122" s="33"/>
      <c r="AL1122" s="33"/>
    </row>
    <row r="1123" spans="1:87" ht="13.8" hidden="1">
      <c r="B1123" s="221"/>
      <c r="AA1123" s="33"/>
      <c r="AB1123" s="33"/>
      <c r="AC1123" s="244" t="str">
        <f t="shared" si="172"/>
        <v/>
      </c>
      <c r="AD1123" s="244" t="str">
        <f t="shared" si="173"/>
        <v/>
      </c>
      <c r="AE1123" s="138"/>
      <c r="AF1123" s="33"/>
      <c r="AG1123" s="33"/>
      <c r="AH1123" s="33"/>
      <c r="AI1123" s="140" t="str">
        <f t="shared" si="174"/>
        <v/>
      </c>
      <c r="AJ1123" s="33"/>
      <c r="AK1123" s="33"/>
      <c r="AL1123" s="33"/>
    </row>
    <row r="1124" spans="1:87" ht="13.8" hidden="1">
      <c r="B1124" s="221"/>
      <c r="AA1124" s="33"/>
      <c r="AB1124" s="33"/>
      <c r="AC1124" s="244" t="str">
        <f t="shared" si="172"/>
        <v/>
      </c>
      <c r="AD1124" s="244" t="str">
        <f t="shared" si="173"/>
        <v/>
      </c>
      <c r="AE1124" s="138"/>
      <c r="AF1124" s="33"/>
      <c r="AG1124" s="33"/>
      <c r="AH1124" s="33"/>
      <c r="AI1124" s="140" t="str">
        <f t="shared" si="174"/>
        <v/>
      </c>
      <c r="AJ1124" s="33"/>
      <c r="AK1124" s="33"/>
      <c r="AL1124" s="33"/>
    </row>
    <row r="1125" spans="1:87" s="33" customFormat="1" ht="13.8" hidden="1">
      <c r="A1125" s="63"/>
      <c r="B1125" s="221"/>
      <c r="C1125" s="222"/>
      <c r="D1125" s="222"/>
      <c r="E1125" s="222"/>
      <c r="F1125" s="222"/>
      <c r="G1125" s="223"/>
      <c r="H1125" s="63"/>
      <c r="I1125" s="222"/>
      <c r="J1125" s="222"/>
      <c r="K1125" s="239"/>
      <c r="L1125" s="239"/>
      <c r="M1125" s="240"/>
      <c r="N1125" s="229"/>
      <c r="O1125" s="229"/>
      <c r="P1125" s="229"/>
      <c r="Q1125" s="222"/>
      <c r="R1125" s="242"/>
      <c r="S1125" s="242"/>
      <c r="T1125" s="240"/>
      <c r="U1125" s="240"/>
      <c r="V1125" s="223"/>
      <c r="W1125" s="223"/>
      <c r="X1125" s="223"/>
      <c r="Y1125" s="223"/>
      <c r="AC1125" s="244" t="str">
        <f t="shared" si="172"/>
        <v/>
      </c>
      <c r="AD1125" s="244" t="str">
        <f t="shared" si="173"/>
        <v/>
      </c>
      <c r="AE1125" s="138"/>
      <c r="AI1125" s="140" t="str">
        <f t="shared" si="174"/>
        <v/>
      </c>
      <c r="AN1125" s="223"/>
      <c r="AO1125" s="223"/>
      <c r="AP1125" s="223"/>
      <c r="AQ1125" s="222"/>
      <c r="AR1125" s="222"/>
      <c r="AS1125" s="222"/>
      <c r="AT1125" s="222"/>
      <c r="AU1125" s="222"/>
      <c r="AV1125" s="222"/>
      <c r="AW1125" s="222"/>
      <c r="AX1125" s="222"/>
      <c r="AY1125" s="222"/>
      <c r="AZ1125" s="222"/>
      <c r="BA1125" s="222"/>
      <c r="BB1125" s="222"/>
      <c r="BC1125" s="222"/>
      <c r="BD1125" s="222"/>
      <c r="BE1125" s="222"/>
      <c r="BF1125" s="222"/>
      <c r="BG1125" s="222"/>
      <c r="BH1125" s="222"/>
      <c r="BI1125" s="222"/>
      <c r="BJ1125" s="222"/>
      <c r="BK1125" s="222"/>
      <c r="BL1125" s="222"/>
      <c r="BM1125" s="222"/>
      <c r="BN1125" s="222"/>
      <c r="BO1125" s="222"/>
      <c r="BP1125" s="222"/>
      <c r="BQ1125" s="222"/>
      <c r="BR1125" s="222"/>
      <c r="BS1125" s="222"/>
      <c r="BT1125" s="222"/>
      <c r="BU1125" s="222"/>
      <c r="BV1125" s="222"/>
      <c r="BW1125" s="222"/>
      <c r="BX1125" s="222"/>
      <c r="BY1125" s="222"/>
      <c r="BZ1125" s="222"/>
      <c r="CA1125" s="222"/>
      <c r="CB1125" s="222"/>
      <c r="CC1125" s="222"/>
      <c r="CD1125" s="222"/>
      <c r="CE1125" s="222"/>
      <c r="CF1125" s="222"/>
      <c r="CG1125" s="222"/>
      <c r="CH1125" s="222"/>
      <c r="CI1125" s="222"/>
    </row>
    <row r="1126" spans="1:87" s="33" customFormat="1" ht="13.8" hidden="1">
      <c r="A1126" s="63"/>
      <c r="B1126" s="221"/>
      <c r="C1126" s="222"/>
      <c r="D1126" s="222"/>
      <c r="E1126" s="222"/>
      <c r="F1126" s="222"/>
      <c r="G1126" s="223"/>
      <c r="H1126" s="63"/>
      <c r="I1126" s="222"/>
      <c r="J1126" s="222"/>
      <c r="K1126" s="239"/>
      <c r="L1126" s="239"/>
      <c r="M1126" s="240"/>
      <c r="N1126" s="229"/>
      <c r="O1126" s="229"/>
      <c r="P1126" s="229"/>
      <c r="Q1126" s="222"/>
      <c r="R1126" s="242"/>
      <c r="S1126" s="242"/>
      <c r="T1126" s="240"/>
      <c r="U1126" s="240"/>
      <c r="V1126" s="223"/>
      <c r="W1126" s="223"/>
      <c r="X1126" s="223"/>
      <c r="Y1126" s="223"/>
      <c r="AC1126" s="244" t="str">
        <f t="shared" si="172"/>
        <v/>
      </c>
      <c r="AD1126" s="244" t="str">
        <f t="shared" si="173"/>
        <v/>
      </c>
      <c r="AE1126" s="138"/>
      <c r="AI1126" s="140" t="str">
        <f t="shared" si="174"/>
        <v/>
      </c>
      <c r="AN1126" s="223"/>
      <c r="AO1126" s="223"/>
      <c r="AP1126" s="223"/>
      <c r="AQ1126" s="222"/>
      <c r="AR1126" s="222"/>
      <c r="AS1126" s="222"/>
      <c r="AT1126" s="222"/>
      <c r="AU1126" s="222"/>
      <c r="AV1126" s="222"/>
      <c r="AW1126" s="222"/>
      <c r="AX1126" s="222"/>
      <c r="AY1126" s="222"/>
      <c r="AZ1126" s="222"/>
      <c r="BA1126" s="222"/>
      <c r="BB1126" s="222"/>
      <c r="BC1126" s="222"/>
      <c r="BD1126" s="222"/>
      <c r="BE1126" s="222"/>
      <c r="BF1126" s="222"/>
      <c r="BG1126" s="222"/>
      <c r="BH1126" s="222"/>
      <c r="BI1126" s="222"/>
      <c r="BJ1126" s="222"/>
      <c r="BK1126" s="222"/>
      <c r="BL1126" s="222"/>
      <c r="BM1126" s="222"/>
      <c r="BN1126" s="222"/>
      <c r="BO1126" s="222"/>
      <c r="BP1126" s="222"/>
      <c r="BQ1126" s="222"/>
      <c r="BR1126" s="222"/>
      <c r="BS1126" s="222"/>
      <c r="BT1126" s="222"/>
      <c r="BU1126" s="222"/>
      <c r="BV1126" s="222"/>
      <c r="BW1126" s="222"/>
      <c r="BX1126" s="222"/>
      <c r="BY1126" s="222"/>
      <c r="BZ1126" s="222"/>
      <c r="CA1126" s="222"/>
      <c r="CB1126" s="222"/>
      <c r="CC1126" s="222"/>
      <c r="CD1126" s="222"/>
      <c r="CE1126" s="222"/>
      <c r="CF1126" s="222"/>
      <c r="CG1126" s="222"/>
      <c r="CH1126" s="222"/>
      <c r="CI1126" s="222"/>
    </row>
    <row r="1127" spans="1:87" s="33" customFormat="1" ht="13.8" hidden="1">
      <c r="A1127" s="63"/>
      <c r="B1127" s="221"/>
      <c r="C1127" s="222"/>
      <c r="D1127" s="222"/>
      <c r="E1127" s="222"/>
      <c r="F1127" s="222"/>
      <c r="G1127" s="223"/>
      <c r="H1127" s="63"/>
      <c r="I1127" s="222"/>
      <c r="J1127" s="222"/>
      <c r="K1127" s="239"/>
      <c r="L1127" s="239"/>
      <c r="M1127" s="240"/>
      <c r="N1127" s="229"/>
      <c r="O1127" s="229"/>
      <c r="P1127" s="229"/>
      <c r="Q1127" s="222"/>
      <c r="R1127" s="242"/>
      <c r="S1127" s="242"/>
      <c r="T1127" s="240"/>
      <c r="U1127" s="240"/>
      <c r="V1127" s="223"/>
      <c r="W1127" s="223"/>
      <c r="X1127" s="223"/>
      <c r="Y1127" s="223"/>
      <c r="AC1127" s="244" t="str">
        <f t="shared" si="172"/>
        <v/>
      </c>
      <c r="AD1127" s="244" t="str">
        <f t="shared" si="173"/>
        <v/>
      </c>
      <c r="AE1127" s="138"/>
      <c r="AI1127" s="140" t="str">
        <f t="shared" si="174"/>
        <v/>
      </c>
      <c r="AN1127" s="223"/>
      <c r="AO1127" s="223"/>
      <c r="AP1127" s="223"/>
      <c r="AQ1127" s="222"/>
      <c r="AR1127" s="222"/>
      <c r="AS1127" s="222"/>
      <c r="AT1127" s="222"/>
      <c r="AU1127" s="222"/>
      <c r="AV1127" s="222"/>
      <c r="AW1127" s="222"/>
      <c r="AX1127" s="222"/>
      <c r="AY1127" s="222"/>
      <c r="AZ1127" s="222"/>
      <c r="BA1127" s="222"/>
      <c r="BB1127" s="222"/>
      <c r="BC1127" s="222"/>
      <c r="BD1127" s="222"/>
      <c r="BE1127" s="222"/>
      <c r="BF1127" s="222"/>
      <c r="BG1127" s="222"/>
      <c r="BH1127" s="222"/>
      <c r="BI1127" s="222"/>
      <c r="BJ1127" s="222"/>
      <c r="BK1127" s="222"/>
      <c r="BL1127" s="222"/>
      <c r="BM1127" s="222"/>
      <c r="BN1127" s="222"/>
      <c r="BO1127" s="222"/>
      <c r="BP1127" s="222"/>
      <c r="BQ1127" s="222"/>
      <c r="BR1127" s="222"/>
      <c r="BS1127" s="222"/>
      <c r="BT1127" s="222"/>
      <c r="BU1127" s="222"/>
      <c r="BV1127" s="222"/>
      <c r="BW1127" s="222"/>
      <c r="BX1127" s="222"/>
      <c r="BY1127" s="222"/>
      <c r="BZ1127" s="222"/>
      <c r="CA1127" s="222"/>
      <c r="CB1127" s="222"/>
      <c r="CC1127" s="222"/>
      <c r="CD1127" s="222"/>
      <c r="CE1127" s="222"/>
      <c r="CF1127" s="222"/>
      <c r="CG1127" s="222"/>
      <c r="CH1127" s="222"/>
      <c r="CI1127" s="222"/>
    </row>
    <row r="1128" spans="1:87" s="33" customFormat="1" ht="13.8" hidden="1">
      <c r="A1128" s="63"/>
      <c r="B1128" s="221"/>
      <c r="C1128" s="222"/>
      <c r="D1128" s="222"/>
      <c r="E1128" s="222"/>
      <c r="F1128" s="222"/>
      <c r="G1128" s="223"/>
      <c r="H1128" s="63"/>
      <c r="I1128" s="222"/>
      <c r="J1128" s="222"/>
      <c r="K1128" s="239"/>
      <c r="L1128" s="239"/>
      <c r="M1128" s="240"/>
      <c r="N1128" s="229"/>
      <c r="O1128" s="229"/>
      <c r="P1128" s="229"/>
      <c r="Q1128" s="222"/>
      <c r="R1128" s="242"/>
      <c r="S1128" s="242"/>
      <c r="T1128" s="240"/>
      <c r="U1128" s="240"/>
      <c r="V1128" s="223"/>
      <c r="W1128" s="223"/>
      <c r="X1128" s="223"/>
      <c r="Y1128" s="223"/>
      <c r="AC1128" s="244" t="str">
        <f t="shared" si="172"/>
        <v/>
      </c>
      <c r="AD1128" s="244" t="str">
        <f t="shared" si="173"/>
        <v/>
      </c>
      <c r="AE1128" s="138"/>
      <c r="AI1128" s="140" t="str">
        <f t="shared" si="174"/>
        <v/>
      </c>
      <c r="AN1128" s="223"/>
      <c r="AO1128" s="223"/>
      <c r="AP1128" s="223"/>
      <c r="AQ1128" s="222"/>
      <c r="AR1128" s="222"/>
      <c r="AS1128" s="222"/>
      <c r="AT1128" s="222"/>
      <c r="AU1128" s="222"/>
      <c r="AV1128" s="222"/>
      <c r="AW1128" s="222"/>
      <c r="AX1128" s="222"/>
      <c r="AY1128" s="222"/>
      <c r="AZ1128" s="222"/>
      <c r="BA1128" s="222"/>
      <c r="BB1128" s="222"/>
      <c r="BC1128" s="222"/>
      <c r="BD1128" s="222"/>
      <c r="BE1128" s="222"/>
      <c r="BF1128" s="222"/>
      <c r="BG1128" s="222"/>
      <c r="BH1128" s="222"/>
      <c r="BI1128" s="222"/>
      <c r="BJ1128" s="222"/>
      <c r="BK1128" s="222"/>
      <c r="BL1128" s="222"/>
      <c r="BM1128" s="222"/>
      <c r="BN1128" s="222"/>
      <c r="BO1128" s="222"/>
      <c r="BP1128" s="222"/>
      <c r="BQ1128" s="222"/>
      <c r="BR1128" s="222"/>
      <c r="BS1128" s="222"/>
      <c r="BT1128" s="222"/>
      <c r="BU1128" s="222"/>
      <c r="BV1128" s="222"/>
      <c r="BW1128" s="222"/>
      <c r="BX1128" s="222"/>
      <c r="BY1128" s="222"/>
      <c r="BZ1128" s="222"/>
      <c r="CA1128" s="222"/>
      <c r="CB1128" s="222"/>
      <c r="CC1128" s="222"/>
      <c r="CD1128" s="222"/>
      <c r="CE1128" s="222"/>
      <c r="CF1128" s="222"/>
      <c r="CG1128" s="222"/>
      <c r="CH1128" s="222"/>
      <c r="CI1128" s="222"/>
    </row>
    <row r="1129" spans="1:87" s="33" customFormat="1" ht="13.8" hidden="1">
      <c r="A1129" s="63"/>
      <c r="B1129" s="221"/>
      <c r="C1129" s="222"/>
      <c r="D1129" s="222"/>
      <c r="E1129" s="222"/>
      <c r="F1129" s="222"/>
      <c r="G1129" s="223"/>
      <c r="H1129" s="63"/>
      <c r="I1129" s="222"/>
      <c r="J1129" s="222"/>
      <c r="K1129" s="239"/>
      <c r="L1129" s="239"/>
      <c r="M1129" s="240"/>
      <c r="N1129" s="229"/>
      <c r="O1129" s="229"/>
      <c r="P1129" s="229"/>
      <c r="Q1129" s="222"/>
      <c r="R1129" s="242"/>
      <c r="S1129" s="242"/>
      <c r="T1129" s="240"/>
      <c r="U1129" s="240"/>
      <c r="V1129" s="223"/>
      <c r="W1129" s="223"/>
      <c r="X1129" s="223"/>
      <c r="Y1129" s="223"/>
      <c r="AC1129" s="244" t="str">
        <f t="shared" si="172"/>
        <v/>
      </c>
      <c r="AD1129" s="244" t="str">
        <f t="shared" si="173"/>
        <v/>
      </c>
      <c r="AE1129" s="138"/>
      <c r="AI1129" s="140" t="str">
        <f t="shared" si="174"/>
        <v/>
      </c>
      <c r="AN1129" s="223"/>
      <c r="AO1129" s="223"/>
      <c r="AP1129" s="223"/>
      <c r="AQ1129" s="222"/>
      <c r="AR1129" s="222"/>
      <c r="AS1129" s="222"/>
      <c r="AT1129" s="222"/>
      <c r="AU1129" s="222"/>
      <c r="AV1129" s="222"/>
      <c r="AW1129" s="222"/>
      <c r="AX1129" s="222"/>
      <c r="AY1129" s="222"/>
      <c r="AZ1129" s="222"/>
      <c r="BA1129" s="222"/>
      <c r="BB1129" s="222"/>
      <c r="BC1129" s="222"/>
      <c r="BD1129" s="222"/>
      <c r="BE1129" s="222"/>
      <c r="BF1129" s="222"/>
      <c r="BG1129" s="222"/>
      <c r="BH1129" s="222"/>
      <c r="BI1129" s="222"/>
      <c r="BJ1129" s="222"/>
      <c r="BK1129" s="222"/>
      <c r="BL1129" s="222"/>
      <c r="BM1129" s="222"/>
      <c r="BN1129" s="222"/>
      <c r="BO1129" s="222"/>
      <c r="BP1129" s="222"/>
      <c r="BQ1129" s="222"/>
      <c r="BR1129" s="222"/>
      <c r="BS1129" s="222"/>
      <c r="BT1129" s="222"/>
      <c r="BU1129" s="222"/>
      <c r="BV1129" s="222"/>
      <c r="BW1129" s="222"/>
      <c r="BX1129" s="222"/>
      <c r="BY1129" s="222"/>
      <c r="BZ1129" s="222"/>
      <c r="CA1129" s="222"/>
      <c r="CB1129" s="222"/>
      <c r="CC1129" s="222"/>
      <c r="CD1129" s="222"/>
      <c r="CE1129" s="222"/>
      <c r="CF1129" s="222"/>
      <c r="CG1129" s="222"/>
      <c r="CH1129" s="222"/>
      <c r="CI1129" s="222"/>
    </row>
    <row r="1130" spans="1:87" s="33" customFormat="1" ht="13.8" hidden="1">
      <c r="A1130" s="63"/>
      <c r="B1130" s="221"/>
      <c r="C1130" s="222"/>
      <c r="D1130" s="222"/>
      <c r="E1130" s="222"/>
      <c r="F1130" s="222"/>
      <c r="G1130" s="223"/>
      <c r="H1130" s="63"/>
      <c r="I1130" s="222"/>
      <c r="J1130" s="222"/>
      <c r="K1130" s="239"/>
      <c r="L1130" s="239"/>
      <c r="M1130" s="240"/>
      <c r="N1130" s="229"/>
      <c r="O1130" s="229"/>
      <c r="P1130" s="229"/>
      <c r="Q1130" s="222"/>
      <c r="R1130" s="242"/>
      <c r="S1130" s="242"/>
      <c r="T1130" s="240"/>
      <c r="U1130" s="240"/>
      <c r="V1130" s="223"/>
      <c r="W1130" s="223"/>
      <c r="X1130" s="223"/>
      <c r="Y1130" s="223"/>
      <c r="AC1130" s="244" t="str">
        <f t="shared" si="172"/>
        <v/>
      </c>
      <c r="AD1130" s="244" t="str">
        <f t="shared" si="173"/>
        <v/>
      </c>
      <c r="AE1130" s="138"/>
      <c r="AI1130" s="140" t="str">
        <f t="shared" si="174"/>
        <v/>
      </c>
      <c r="AN1130" s="223"/>
      <c r="AO1130" s="223"/>
      <c r="AP1130" s="223"/>
      <c r="AQ1130" s="222"/>
      <c r="AR1130" s="222"/>
      <c r="AS1130" s="222"/>
      <c r="AT1130" s="222"/>
      <c r="AU1130" s="222"/>
      <c r="AV1130" s="222"/>
      <c r="AW1130" s="222"/>
      <c r="AX1130" s="222"/>
      <c r="AY1130" s="222"/>
      <c r="AZ1130" s="222"/>
      <c r="BA1130" s="222"/>
      <c r="BB1130" s="222"/>
      <c r="BC1130" s="222"/>
      <c r="BD1130" s="222"/>
      <c r="BE1130" s="222"/>
      <c r="BF1130" s="222"/>
      <c r="BG1130" s="222"/>
      <c r="BH1130" s="222"/>
      <c r="BI1130" s="222"/>
      <c r="BJ1130" s="222"/>
      <c r="BK1130" s="222"/>
      <c r="BL1130" s="222"/>
      <c r="BM1130" s="222"/>
      <c r="BN1130" s="222"/>
      <c r="BO1130" s="222"/>
      <c r="BP1130" s="222"/>
      <c r="BQ1130" s="222"/>
      <c r="BR1130" s="222"/>
      <c r="BS1130" s="222"/>
      <c r="BT1130" s="222"/>
      <c r="BU1130" s="222"/>
      <c r="BV1130" s="222"/>
      <c r="BW1130" s="222"/>
      <c r="BX1130" s="222"/>
      <c r="BY1130" s="222"/>
      <c r="BZ1130" s="222"/>
      <c r="CA1130" s="222"/>
      <c r="CB1130" s="222"/>
      <c r="CC1130" s="222"/>
      <c r="CD1130" s="222"/>
      <c r="CE1130" s="222"/>
      <c r="CF1130" s="222"/>
      <c r="CG1130" s="222"/>
      <c r="CH1130" s="222"/>
      <c r="CI1130" s="222"/>
    </row>
    <row r="1131" spans="1:87" s="33" customFormat="1" ht="13.8" hidden="1">
      <c r="A1131" s="63"/>
      <c r="B1131" s="221"/>
      <c r="C1131" s="222"/>
      <c r="D1131" s="222"/>
      <c r="E1131" s="222"/>
      <c r="F1131" s="222"/>
      <c r="G1131" s="223"/>
      <c r="H1131" s="63"/>
      <c r="I1131" s="222"/>
      <c r="J1131" s="222"/>
      <c r="K1131" s="239"/>
      <c r="L1131" s="239"/>
      <c r="M1131" s="240"/>
      <c r="N1131" s="229"/>
      <c r="O1131" s="229"/>
      <c r="P1131" s="229"/>
      <c r="Q1131" s="222"/>
      <c r="R1131" s="242"/>
      <c r="S1131" s="242"/>
      <c r="T1131" s="240"/>
      <c r="U1131" s="240"/>
      <c r="V1131" s="223"/>
      <c r="W1131" s="223"/>
      <c r="X1131" s="223"/>
      <c r="Y1131" s="223"/>
      <c r="AE1131" s="138"/>
      <c r="AI1131" s="33" t="str">
        <f t="shared" si="174"/>
        <v/>
      </c>
      <c r="AN1131" s="223"/>
      <c r="AO1131" s="223"/>
      <c r="AP1131" s="223"/>
      <c r="AQ1131" s="222"/>
      <c r="AR1131" s="222"/>
      <c r="AS1131" s="222"/>
      <c r="AT1131" s="222"/>
      <c r="AU1131" s="222"/>
      <c r="AV1131" s="222"/>
      <c r="AW1131" s="222"/>
      <c r="AX1131" s="222"/>
      <c r="AY1131" s="222"/>
      <c r="AZ1131" s="222"/>
      <c r="BA1131" s="222"/>
      <c r="BB1131" s="222"/>
      <c r="BC1131" s="222"/>
      <c r="BD1131" s="222"/>
      <c r="BE1131" s="222"/>
      <c r="BF1131" s="222"/>
      <c r="BG1131" s="222"/>
      <c r="BH1131" s="222"/>
      <c r="BI1131" s="222"/>
      <c r="BJ1131" s="222"/>
      <c r="BK1131" s="222"/>
      <c r="BL1131" s="222"/>
      <c r="BM1131" s="222"/>
      <c r="BN1131" s="222"/>
      <c r="BO1131" s="222"/>
      <c r="BP1131" s="222"/>
      <c r="BQ1131" s="222"/>
      <c r="BR1131" s="222"/>
      <c r="BS1131" s="222"/>
      <c r="BT1131" s="222"/>
      <c r="BU1131" s="222"/>
      <c r="BV1131" s="222"/>
      <c r="BW1131" s="222"/>
      <c r="BX1131" s="222"/>
      <c r="BY1131" s="222"/>
      <c r="BZ1131" s="222"/>
      <c r="CA1131" s="222"/>
      <c r="CB1131" s="222"/>
      <c r="CC1131" s="222"/>
      <c r="CD1131" s="222"/>
      <c r="CE1131" s="222"/>
      <c r="CF1131" s="222"/>
      <c r="CG1131" s="222"/>
      <c r="CH1131" s="222"/>
      <c r="CI1131" s="222"/>
    </row>
    <row r="1132" spans="1:87" s="33" customFormat="1" ht="13.8" hidden="1">
      <c r="A1132" s="63"/>
      <c r="B1132" s="221"/>
      <c r="C1132" s="222"/>
      <c r="D1132" s="222"/>
      <c r="E1132" s="222"/>
      <c r="F1132" s="222"/>
      <c r="G1132" s="223"/>
      <c r="H1132" s="63"/>
      <c r="I1132" s="222"/>
      <c r="J1132" s="222"/>
      <c r="K1132" s="239"/>
      <c r="L1132" s="239"/>
      <c r="M1132" s="240"/>
      <c r="N1132" s="229"/>
      <c r="O1132" s="229"/>
      <c r="P1132" s="229"/>
      <c r="Q1132" s="222"/>
      <c r="R1132" s="242"/>
      <c r="S1132" s="242"/>
      <c r="T1132" s="240"/>
      <c r="U1132" s="240"/>
      <c r="V1132" s="223"/>
      <c r="W1132" s="223"/>
      <c r="X1132" s="223"/>
      <c r="Y1132" s="223"/>
      <c r="AE1132" s="138"/>
      <c r="AI1132" s="33" t="str">
        <f t="shared" si="174"/>
        <v/>
      </c>
      <c r="AN1132" s="223"/>
      <c r="AO1132" s="223"/>
      <c r="AP1132" s="223"/>
      <c r="AQ1132" s="222"/>
      <c r="AR1132" s="222"/>
      <c r="AS1132" s="222"/>
      <c r="AT1132" s="222"/>
      <c r="AU1132" s="222"/>
      <c r="AV1132" s="222"/>
      <c r="AW1132" s="222"/>
      <c r="AX1132" s="222"/>
      <c r="AY1132" s="222"/>
      <c r="AZ1132" s="222"/>
      <c r="BA1132" s="222"/>
      <c r="BB1132" s="222"/>
      <c r="BC1132" s="222"/>
      <c r="BD1132" s="222"/>
      <c r="BE1132" s="222"/>
      <c r="BF1132" s="222"/>
      <c r="BG1132" s="222"/>
      <c r="BH1132" s="222"/>
      <c r="BI1132" s="222"/>
      <c r="BJ1132" s="222"/>
      <c r="BK1132" s="222"/>
      <c r="BL1132" s="222"/>
      <c r="BM1132" s="222"/>
      <c r="BN1132" s="222"/>
      <c r="BO1132" s="222"/>
      <c r="BP1132" s="222"/>
      <c r="BQ1132" s="222"/>
      <c r="BR1132" s="222"/>
      <c r="BS1132" s="222"/>
      <c r="BT1132" s="222"/>
      <c r="BU1132" s="222"/>
      <c r="BV1132" s="222"/>
      <c r="BW1132" s="222"/>
      <c r="BX1132" s="222"/>
      <c r="BY1132" s="222"/>
      <c r="BZ1132" s="222"/>
      <c r="CA1132" s="222"/>
      <c r="CB1132" s="222"/>
      <c r="CC1132" s="222"/>
      <c r="CD1132" s="222"/>
      <c r="CE1132" s="222"/>
      <c r="CF1132" s="222"/>
      <c r="CG1132" s="222"/>
      <c r="CH1132" s="222"/>
      <c r="CI1132" s="222"/>
    </row>
    <row r="1133" spans="1:87" s="33" customFormat="1" ht="13.8" hidden="1">
      <c r="A1133" s="63"/>
      <c r="B1133" s="221"/>
      <c r="C1133" s="222"/>
      <c r="D1133" s="222"/>
      <c r="E1133" s="222"/>
      <c r="F1133" s="222"/>
      <c r="G1133" s="223"/>
      <c r="H1133" s="63"/>
      <c r="I1133" s="222"/>
      <c r="J1133" s="222"/>
      <c r="K1133" s="239"/>
      <c r="L1133" s="239"/>
      <c r="M1133" s="240"/>
      <c r="N1133" s="229"/>
      <c r="O1133" s="229"/>
      <c r="P1133" s="229"/>
      <c r="Q1133" s="222"/>
      <c r="R1133" s="242"/>
      <c r="S1133" s="242"/>
      <c r="T1133" s="240"/>
      <c r="U1133" s="240"/>
      <c r="V1133" s="223"/>
      <c r="W1133" s="223"/>
      <c r="X1133" s="223"/>
      <c r="Y1133" s="223"/>
      <c r="AE1133" s="138"/>
      <c r="AI1133" s="33" t="str">
        <f t="shared" si="174"/>
        <v/>
      </c>
      <c r="AN1133" s="223"/>
      <c r="AO1133" s="223"/>
      <c r="AP1133" s="223"/>
      <c r="AQ1133" s="222"/>
      <c r="AR1133" s="222"/>
      <c r="AS1133" s="222"/>
      <c r="AT1133" s="222"/>
      <c r="AU1133" s="222"/>
      <c r="AV1133" s="222"/>
      <c r="AW1133" s="222"/>
      <c r="AX1133" s="222"/>
      <c r="AY1133" s="222"/>
      <c r="AZ1133" s="222"/>
      <c r="BA1133" s="222"/>
      <c r="BB1133" s="222"/>
      <c r="BC1133" s="222"/>
      <c r="BD1133" s="222"/>
      <c r="BE1133" s="222"/>
      <c r="BF1133" s="222"/>
      <c r="BG1133" s="222"/>
      <c r="BH1133" s="222"/>
      <c r="BI1133" s="222"/>
      <c r="BJ1133" s="222"/>
      <c r="BK1133" s="222"/>
      <c r="BL1133" s="222"/>
      <c r="BM1133" s="222"/>
      <c r="BN1133" s="222"/>
      <c r="BO1133" s="222"/>
      <c r="BP1133" s="222"/>
      <c r="BQ1133" s="222"/>
      <c r="BR1133" s="222"/>
      <c r="BS1133" s="222"/>
      <c r="BT1133" s="222"/>
      <c r="BU1133" s="222"/>
      <c r="BV1133" s="222"/>
      <c r="BW1133" s="222"/>
      <c r="BX1133" s="222"/>
      <c r="BY1133" s="222"/>
      <c r="BZ1133" s="222"/>
      <c r="CA1133" s="222"/>
      <c r="CB1133" s="222"/>
      <c r="CC1133" s="222"/>
      <c r="CD1133" s="222"/>
      <c r="CE1133" s="222"/>
      <c r="CF1133" s="222"/>
      <c r="CG1133" s="222"/>
      <c r="CH1133" s="222"/>
      <c r="CI1133" s="222"/>
    </row>
    <row r="1134" spans="1:87" s="33" customFormat="1" ht="13.8" hidden="1">
      <c r="A1134" s="63"/>
      <c r="B1134" s="221"/>
      <c r="C1134" s="222"/>
      <c r="D1134" s="222"/>
      <c r="E1134" s="222"/>
      <c r="F1134" s="222"/>
      <c r="G1134" s="223"/>
      <c r="H1134" s="63"/>
      <c r="I1134" s="222"/>
      <c r="J1134" s="222"/>
      <c r="K1134" s="239"/>
      <c r="L1134" s="239"/>
      <c r="M1134" s="240"/>
      <c r="N1134" s="229"/>
      <c r="O1134" s="229"/>
      <c r="P1134" s="229"/>
      <c r="Q1134" s="222"/>
      <c r="R1134" s="242"/>
      <c r="S1134" s="242"/>
      <c r="T1134" s="240"/>
      <c r="U1134" s="240"/>
      <c r="V1134" s="223"/>
      <c r="W1134" s="223"/>
      <c r="X1134" s="223"/>
      <c r="Y1134" s="223"/>
      <c r="AE1134" s="138"/>
      <c r="AI1134" s="33" t="str">
        <f t="shared" si="174"/>
        <v/>
      </c>
      <c r="AN1134" s="223"/>
      <c r="AO1134" s="223"/>
      <c r="AP1134" s="223"/>
      <c r="AQ1134" s="222"/>
      <c r="AR1134" s="222"/>
      <c r="AS1134" s="222"/>
      <c r="AT1134" s="222"/>
      <c r="AU1134" s="222"/>
      <c r="AV1134" s="222"/>
      <c r="AW1134" s="222"/>
      <c r="AX1134" s="222"/>
      <c r="AY1134" s="222"/>
      <c r="AZ1134" s="222"/>
      <c r="BA1134" s="222"/>
      <c r="BB1134" s="222"/>
      <c r="BC1134" s="222"/>
      <c r="BD1134" s="222"/>
      <c r="BE1134" s="222"/>
      <c r="BF1134" s="222"/>
      <c r="BG1134" s="222"/>
      <c r="BH1134" s="222"/>
      <c r="BI1134" s="222"/>
      <c r="BJ1134" s="222"/>
      <c r="BK1134" s="222"/>
      <c r="BL1134" s="222"/>
      <c r="BM1134" s="222"/>
      <c r="BN1134" s="222"/>
      <c r="BO1134" s="222"/>
      <c r="BP1134" s="222"/>
      <c r="BQ1134" s="222"/>
      <c r="BR1134" s="222"/>
      <c r="BS1134" s="222"/>
      <c r="BT1134" s="222"/>
      <c r="BU1134" s="222"/>
      <c r="BV1134" s="222"/>
      <c r="BW1134" s="222"/>
      <c r="BX1134" s="222"/>
      <c r="BY1134" s="222"/>
      <c r="BZ1134" s="222"/>
      <c r="CA1134" s="222"/>
      <c r="CB1134" s="222"/>
      <c r="CC1134" s="222"/>
      <c r="CD1134" s="222"/>
      <c r="CE1134" s="222"/>
      <c r="CF1134" s="222"/>
      <c r="CG1134" s="222"/>
      <c r="CH1134" s="222"/>
      <c r="CI1134" s="222"/>
    </row>
    <row r="1135" spans="1:87" s="33" customFormat="1" ht="13.8" hidden="1">
      <c r="A1135" s="63"/>
      <c r="B1135" s="221"/>
      <c r="C1135" s="222"/>
      <c r="D1135" s="222"/>
      <c r="E1135" s="222"/>
      <c r="F1135" s="222"/>
      <c r="G1135" s="223"/>
      <c r="H1135" s="63"/>
      <c r="I1135" s="222"/>
      <c r="J1135" s="222"/>
      <c r="K1135" s="239"/>
      <c r="L1135" s="239"/>
      <c r="M1135" s="240"/>
      <c r="N1135" s="229"/>
      <c r="O1135" s="229"/>
      <c r="P1135" s="229"/>
      <c r="Q1135" s="222"/>
      <c r="R1135" s="242"/>
      <c r="S1135" s="242"/>
      <c r="T1135" s="240"/>
      <c r="U1135" s="240"/>
      <c r="V1135" s="223"/>
      <c r="W1135" s="223"/>
      <c r="X1135" s="223"/>
      <c r="Y1135" s="223"/>
      <c r="AE1135" s="138"/>
      <c r="AI1135" s="33" t="str">
        <f t="shared" si="174"/>
        <v/>
      </c>
      <c r="AN1135" s="223"/>
      <c r="AO1135" s="223"/>
      <c r="AP1135" s="223"/>
      <c r="AQ1135" s="222"/>
      <c r="AR1135" s="222"/>
      <c r="AS1135" s="222"/>
      <c r="AT1135" s="222"/>
      <c r="AU1135" s="222"/>
      <c r="AV1135" s="222"/>
      <c r="AW1135" s="222"/>
      <c r="AX1135" s="222"/>
      <c r="AY1135" s="222"/>
      <c r="AZ1135" s="222"/>
      <c r="BA1135" s="222"/>
      <c r="BB1135" s="222"/>
      <c r="BC1135" s="222"/>
      <c r="BD1135" s="222"/>
      <c r="BE1135" s="222"/>
      <c r="BF1135" s="222"/>
      <c r="BG1135" s="222"/>
      <c r="BH1135" s="222"/>
      <c r="BI1135" s="222"/>
      <c r="BJ1135" s="222"/>
      <c r="BK1135" s="222"/>
      <c r="BL1135" s="222"/>
      <c r="BM1135" s="222"/>
      <c r="BN1135" s="222"/>
      <c r="BO1135" s="222"/>
      <c r="BP1135" s="222"/>
      <c r="BQ1135" s="222"/>
      <c r="BR1135" s="222"/>
      <c r="BS1135" s="222"/>
      <c r="BT1135" s="222"/>
      <c r="BU1135" s="222"/>
      <c r="BV1135" s="222"/>
      <c r="BW1135" s="222"/>
      <c r="BX1135" s="222"/>
      <c r="BY1135" s="222"/>
      <c r="BZ1135" s="222"/>
      <c r="CA1135" s="222"/>
      <c r="CB1135" s="222"/>
      <c r="CC1135" s="222"/>
      <c r="CD1135" s="222"/>
      <c r="CE1135" s="222"/>
      <c r="CF1135" s="222"/>
      <c r="CG1135" s="222"/>
      <c r="CH1135" s="222"/>
      <c r="CI1135" s="222"/>
    </row>
    <row r="1136" spans="1:87" s="33" customFormat="1" ht="13.8" hidden="1">
      <c r="A1136" s="63"/>
      <c r="B1136" s="221"/>
      <c r="C1136" s="222"/>
      <c r="D1136" s="222"/>
      <c r="E1136" s="222"/>
      <c r="F1136" s="222"/>
      <c r="G1136" s="223"/>
      <c r="H1136" s="63"/>
      <c r="I1136" s="222"/>
      <c r="J1136" s="222"/>
      <c r="K1136" s="239"/>
      <c r="L1136" s="239"/>
      <c r="M1136" s="240"/>
      <c r="N1136" s="229"/>
      <c r="O1136" s="229"/>
      <c r="P1136" s="229"/>
      <c r="Q1136" s="222"/>
      <c r="R1136" s="242"/>
      <c r="S1136" s="242"/>
      <c r="T1136" s="240"/>
      <c r="U1136" s="240"/>
      <c r="V1136" s="223"/>
      <c r="W1136" s="223"/>
      <c r="X1136" s="223"/>
      <c r="Y1136" s="223"/>
      <c r="AE1136" s="138"/>
      <c r="AI1136" s="33" t="str">
        <f t="shared" si="174"/>
        <v/>
      </c>
      <c r="AN1136" s="223"/>
      <c r="AO1136" s="223"/>
      <c r="AP1136" s="223"/>
      <c r="AQ1136" s="222"/>
      <c r="AR1136" s="222"/>
      <c r="AS1136" s="222"/>
      <c r="AT1136" s="222"/>
      <c r="AU1136" s="222"/>
      <c r="AV1136" s="222"/>
      <c r="AW1136" s="222"/>
      <c r="AX1136" s="222"/>
      <c r="AY1136" s="222"/>
      <c r="AZ1136" s="222"/>
      <c r="BA1136" s="222"/>
      <c r="BB1136" s="222"/>
      <c r="BC1136" s="222"/>
      <c r="BD1136" s="222"/>
      <c r="BE1136" s="222"/>
      <c r="BF1136" s="222"/>
      <c r="BG1136" s="222"/>
      <c r="BH1136" s="222"/>
      <c r="BI1136" s="222"/>
      <c r="BJ1136" s="222"/>
      <c r="BK1136" s="222"/>
      <c r="BL1136" s="222"/>
      <c r="BM1136" s="222"/>
      <c r="BN1136" s="222"/>
      <c r="BO1136" s="222"/>
      <c r="BP1136" s="222"/>
      <c r="BQ1136" s="222"/>
      <c r="BR1136" s="222"/>
      <c r="BS1136" s="222"/>
      <c r="BT1136" s="222"/>
      <c r="BU1136" s="222"/>
      <c r="BV1136" s="222"/>
      <c r="BW1136" s="222"/>
      <c r="BX1136" s="222"/>
      <c r="BY1136" s="222"/>
      <c r="BZ1136" s="222"/>
      <c r="CA1136" s="222"/>
      <c r="CB1136" s="222"/>
      <c r="CC1136" s="222"/>
      <c r="CD1136" s="222"/>
      <c r="CE1136" s="222"/>
      <c r="CF1136" s="222"/>
      <c r="CG1136" s="222"/>
      <c r="CH1136" s="222"/>
      <c r="CI1136" s="222"/>
    </row>
    <row r="1137" spans="1:87" s="33" customFormat="1" ht="13.8" hidden="1">
      <c r="A1137" s="63"/>
      <c r="B1137" s="221"/>
      <c r="C1137" s="222"/>
      <c r="D1137" s="222"/>
      <c r="E1137" s="222"/>
      <c r="F1137" s="222"/>
      <c r="G1137" s="223"/>
      <c r="H1137" s="63"/>
      <c r="I1137" s="222"/>
      <c r="J1137" s="222"/>
      <c r="K1137" s="239"/>
      <c r="L1137" s="239"/>
      <c r="M1137" s="240"/>
      <c r="N1137" s="229"/>
      <c r="O1137" s="229"/>
      <c r="P1137" s="229"/>
      <c r="Q1137" s="222"/>
      <c r="R1137" s="242"/>
      <c r="S1137" s="242"/>
      <c r="T1137" s="240"/>
      <c r="U1137" s="240"/>
      <c r="V1137" s="223"/>
      <c r="W1137" s="223"/>
      <c r="X1137" s="223"/>
      <c r="Y1137" s="223"/>
      <c r="AE1137" s="138"/>
      <c r="AI1137" s="33" t="str">
        <f t="shared" si="174"/>
        <v/>
      </c>
      <c r="AN1137" s="223"/>
      <c r="AO1137" s="223"/>
      <c r="AP1137" s="223"/>
      <c r="AQ1137" s="222"/>
      <c r="AR1137" s="222"/>
      <c r="AS1137" s="222"/>
      <c r="AT1137" s="222"/>
      <c r="AU1137" s="222"/>
      <c r="AV1137" s="222"/>
      <c r="AW1137" s="222"/>
      <c r="AX1137" s="222"/>
      <c r="AY1137" s="222"/>
      <c r="AZ1137" s="222"/>
      <c r="BA1137" s="222"/>
      <c r="BB1137" s="222"/>
      <c r="BC1137" s="222"/>
      <c r="BD1137" s="222"/>
      <c r="BE1137" s="222"/>
      <c r="BF1137" s="222"/>
      <c r="BG1137" s="222"/>
      <c r="BH1137" s="222"/>
      <c r="BI1137" s="222"/>
      <c r="BJ1137" s="222"/>
      <c r="BK1137" s="222"/>
      <c r="BL1137" s="222"/>
      <c r="BM1137" s="222"/>
      <c r="BN1137" s="222"/>
      <c r="BO1137" s="222"/>
      <c r="BP1137" s="222"/>
      <c r="BQ1137" s="222"/>
      <c r="BR1137" s="222"/>
      <c r="BS1137" s="222"/>
      <c r="BT1137" s="222"/>
      <c r="BU1137" s="222"/>
      <c r="BV1137" s="222"/>
      <c r="BW1137" s="222"/>
      <c r="BX1137" s="222"/>
      <c r="BY1137" s="222"/>
      <c r="BZ1137" s="222"/>
      <c r="CA1137" s="222"/>
      <c r="CB1137" s="222"/>
      <c r="CC1137" s="222"/>
      <c r="CD1137" s="222"/>
      <c r="CE1137" s="222"/>
      <c r="CF1137" s="222"/>
      <c r="CG1137" s="222"/>
      <c r="CH1137" s="222"/>
      <c r="CI1137" s="222"/>
    </row>
    <row r="1138" spans="1:87" s="33" customFormat="1" ht="13.8" hidden="1">
      <c r="A1138" s="63"/>
      <c r="B1138" s="221"/>
      <c r="C1138" s="222"/>
      <c r="D1138" s="222"/>
      <c r="E1138" s="222"/>
      <c r="F1138" s="222"/>
      <c r="G1138" s="223"/>
      <c r="H1138" s="63"/>
      <c r="I1138" s="222"/>
      <c r="J1138" s="222"/>
      <c r="K1138" s="239"/>
      <c r="L1138" s="239"/>
      <c r="M1138" s="240"/>
      <c r="N1138" s="229"/>
      <c r="O1138" s="229"/>
      <c r="P1138" s="229"/>
      <c r="Q1138" s="222"/>
      <c r="R1138" s="242"/>
      <c r="S1138" s="242"/>
      <c r="T1138" s="240"/>
      <c r="U1138" s="240"/>
      <c r="V1138" s="223"/>
      <c r="W1138" s="223"/>
      <c r="X1138" s="223"/>
      <c r="Y1138" s="223"/>
      <c r="AE1138" s="138"/>
      <c r="AI1138" s="33" t="str">
        <f t="shared" si="174"/>
        <v/>
      </c>
      <c r="AN1138" s="223"/>
      <c r="AO1138" s="223"/>
      <c r="AP1138" s="223"/>
      <c r="AQ1138" s="222"/>
      <c r="AR1138" s="222"/>
      <c r="AS1138" s="222"/>
      <c r="AT1138" s="222"/>
      <c r="AU1138" s="222"/>
      <c r="AV1138" s="222"/>
      <c r="AW1138" s="222"/>
      <c r="AX1138" s="222"/>
      <c r="AY1138" s="222"/>
      <c r="AZ1138" s="222"/>
      <c r="BA1138" s="222"/>
      <c r="BB1138" s="222"/>
      <c r="BC1138" s="222"/>
      <c r="BD1138" s="222"/>
      <c r="BE1138" s="222"/>
      <c r="BF1138" s="222"/>
      <c r="BG1138" s="222"/>
      <c r="BH1138" s="222"/>
      <c r="BI1138" s="222"/>
      <c r="BJ1138" s="222"/>
      <c r="BK1138" s="222"/>
      <c r="BL1138" s="222"/>
      <c r="BM1138" s="222"/>
      <c r="BN1138" s="222"/>
      <c r="BO1138" s="222"/>
      <c r="BP1138" s="222"/>
      <c r="BQ1138" s="222"/>
      <c r="BR1138" s="222"/>
      <c r="BS1138" s="222"/>
      <c r="BT1138" s="222"/>
      <c r="BU1138" s="222"/>
      <c r="BV1138" s="222"/>
      <c r="BW1138" s="222"/>
      <c r="BX1138" s="222"/>
      <c r="BY1138" s="222"/>
      <c r="BZ1138" s="222"/>
      <c r="CA1138" s="222"/>
      <c r="CB1138" s="222"/>
      <c r="CC1138" s="222"/>
      <c r="CD1138" s="222"/>
      <c r="CE1138" s="222"/>
      <c r="CF1138" s="222"/>
      <c r="CG1138" s="222"/>
      <c r="CH1138" s="222"/>
      <c r="CI1138" s="222"/>
    </row>
    <row r="1139" spans="1:87" s="33" customFormat="1" ht="13.8" hidden="1">
      <c r="A1139" s="63"/>
      <c r="B1139" s="221"/>
      <c r="C1139" s="222"/>
      <c r="D1139" s="222"/>
      <c r="E1139" s="222"/>
      <c r="F1139" s="222"/>
      <c r="G1139" s="223"/>
      <c r="H1139" s="63"/>
      <c r="I1139" s="222"/>
      <c r="J1139" s="222"/>
      <c r="K1139" s="239"/>
      <c r="L1139" s="239"/>
      <c r="M1139" s="240"/>
      <c r="N1139" s="229"/>
      <c r="O1139" s="229"/>
      <c r="P1139" s="229"/>
      <c r="Q1139" s="222"/>
      <c r="R1139" s="242"/>
      <c r="S1139" s="242"/>
      <c r="T1139" s="240"/>
      <c r="U1139" s="240"/>
      <c r="V1139" s="223"/>
      <c r="W1139" s="223"/>
      <c r="X1139" s="223"/>
      <c r="Y1139" s="223"/>
      <c r="AE1139" s="138"/>
      <c r="AI1139" s="33" t="str">
        <f t="shared" si="174"/>
        <v/>
      </c>
      <c r="AN1139" s="223"/>
      <c r="AO1139" s="223"/>
      <c r="AP1139" s="223"/>
      <c r="AQ1139" s="222"/>
      <c r="AR1139" s="222"/>
      <c r="AS1139" s="222"/>
      <c r="AT1139" s="222"/>
      <c r="AU1139" s="222"/>
      <c r="AV1139" s="222"/>
      <c r="AW1139" s="222"/>
      <c r="AX1139" s="222"/>
      <c r="AY1139" s="222"/>
      <c r="AZ1139" s="222"/>
      <c r="BA1139" s="222"/>
      <c r="BB1139" s="222"/>
      <c r="BC1139" s="222"/>
      <c r="BD1139" s="222"/>
      <c r="BE1139" s="222"/>
      <c r="BF1139" s="222"/>
      <c r="BG1139" s="222"/>
      <c r="BH1139" s="222"/>
      <c r="BI1139" s="222"/>
      <c r="BJ1139" s="222"/>
      <c r="BK1139" s="222"/>
      <c r="BL1139" s="222"/>
      <c r="BM1139" s="222"/>
      <c r="BN1139" s="222"/>
      <c r="BO1139" s="222"/>
      <c r="BP1139" s="222"/>
      <c r="BQ1139" s="222"/>
      <c r="BR1139" s="222"/>
      <c r="BS1139" s="222"/>
      <c r="BT1139" s="222"/>
      <c r="BU1139" s="222"/>
      <c r="BV1139" s="222"/>
      <c r="BW1139" s="222"/>
      <c r="BX1139" s="222"/>
      <c r="BY1139" s="222"/>
      <c r="BZ1139" s="222"/>
      <c r="CA1139" s="222"/>
      <c r="CB1139" s="222"/>
      <c r="CC1139" s="222"/>
      <c r="CD1139" s="222"/>
      <c r="CE1139" s="222"/>
      <c r="CF1139" s="222"/>
      <c r="CG1139" s="222"/>
      <c r="CH1139" s="222"/>
      <c r="CI1139" s="222"/>
    </row>
    <row r="1140" spans="1:87" s="33" customFormat="1" ht="13.8" hidden="1">
      <c r="A1140" s="63"/>
      <c r="B1140" s="221"/>
      <c r="C1140" s="222"/>
      <c r="D1140" s="222"/>
      <c r="E1140" s="222"/>
      <c r="F1140" s="222"/>
      <c r="G1140" s="223"/>
      <c r="H1140" s="63"/>
      <c r="I1140" s="222"/>
      <c r="J1140" s="222"/>
      <c r="K1140" s="239"/>
      <c r="L1140" s="239"/>
      <c r="M1140" s="240"/>
      <c r="N1140" s="229"/>
      <c r="O1140" s="229"/>
      <c r="P1140" s="229"/>
      <c r="Q1140" s="222"/>
      <c r="R1140" s="242"/>
      <c r="S1140" s="242"/>
      <c r="T1140" s="240"/>
      <c r="U1140" s="240"/>
      <c r="V1140" s="223"/>
      <c r="W1140" s="223"/>
      <c r="X1140" s="223"/>
      <c r="Y1140" s="223"/>
      <c r="AE1140" s="138"/>
      <c r="AI1140" s="33" t="str">
        <f t="shared" si="174"/>
        <v/>
      </c>
      <c r="AN1140" s="223"/>
      <c r="AO1140" s="223"/>
      <c r="AP1140" s="223"/>
      <c r="AQ1140" s="222"/>
      <c r="AR1140" s="222"/>
      <c r="AS1140" s="222"/>
      <c r="AT1140" s="222"/>
      <c r="AU1140" s="222"/>
      <c r="AV1140" s="222"/>
      <c r="AW1140" s="222"/>
      <c r="AX1140" s="222"/>
      <c r="AY1140" s="222"/>
      <c r="AZ1140" s="222"/>
      <c r="BA1140" s="222"/>
      <c r="BB1140" s="222"/>
      <c r="BC1140" s="222"/>
      <c r="BD1140" s="222"/>
      <c r="BE1140" s="222"/>
      <c r="BF1140" s="222"/>
      <c r="BG1140" s="222"/>
      <c r="BH1140" s="222"/>
      <c r="BI1140" s="222"/>
      <c r="BJ1140" s="222"/>
      <c r="BK1140" s="222"/>
      <c r="BL1140" s="222"/>
      <c r="BM1140" s="222"/>
      <c r="BN1140" s="222"/>
      <c r="BO1140" s="222"/>
      <c r="BP1140" s="222"/>
      <c r="BQ1140" s="222"/>
      <c r="BR1140" s="222"/>
      <c r="BS1140" s="222"/>
      <c r="BT1140" s="222"/>
      <c r="BU1140" s="222"/>
      <c r="BV1140" s="222"/>
      <c r="BW1140" s="222"/>
      <c r="BX1140" s="222"/>
      <c r="BY1140" s="222"/>
      <c r="BZ1140" s="222"/>
      <c r="CA1140" s="222"/>
      <c r="CB1140" s="222"/>
      <c r="CC1140" s="222"/>
      <c r="CD1140" s="222"/>
      <c r="CE1140" s="222"/>
      <c r="CF1140" s="222"/>
      <c r="CG1140" s="222"/>
      <c r="CH1140" s="222"/>
      <c r="CI1140" s="222"/>
    </row>
    <row r="1141" spans="1:87" s="33" customFormat="1" ht="13.8" hidden="1">
      <c r="A1141" s="63"/>
      <c r="B1141" s="221"/>
      <c r="C1141" s="222"/>
      <c r="D1141" s="222"/>
      <c r="E1141" s="222"/>
      <c r="F1141" s="222"/>
      <c r="G1141" s="223"/>
      <c r="H1141" s="63"/>
      <c r="I1141" s="222"/>
      <c r="J1141" s="222"/>
      <c r="K1141" s="239"/>
      <c r="L1141" s="239"/>
      <c r="M1141" s="240"/>
      <c r="N1141" s="229"/>
      <c r="O1141" s="229"/>
      <c r="P1141" s="229"/>
      <c r="Q1141" s="222"/>
      <c r="R1141" s="242"/>
      <c r="S1141" s="242"/>
      <c r="T1141" s="240"/>
      <c r="U1141" s="240"/>
      <c r="V1141" s="223"/>
      <c r="W1141" s="223"/>
      <c r="X1141" s="223"/>
      <c r="Y1141" s="223"/>
      <c r="AE1141" s="138"/>
      <c r="AI1141" s="33" t="str">
        <f t="shared" si="174"/>
        <v/>
      </c>
      <c r="AN1141" s="223"/>
      <c r="AO1141" s="223"/>
      <c r="AP1141" s="223"/>
      <c r="AQ1141" s="222"/>
      <c r="AR1141" s="222"/>
      <c r="AS1141" s="222"/>
      <c r="AT1141" s="222"/>
      <c r="AU1141" s="222"/>
      <c r="AV1141" s="222"/>
      <c r="AW1141" s="222"/>
      <c r="AX1141" s="222"/>
      <c r="AY1141" s="222"/>
      <c r="AZ1141" s="222"/>
      <c r="BA1141" s="222"/>
      <c r="BB1141" s="222"/>
      <c r="BC1141" s="222"/>
      <c r="BD1141" s="222"/>
      <c r="BE1141" s="222"/>
      <c r="BF1141" s="222"/>
      <c r="BG1141" s="222"/>
      <c r="BH1141" s="222"/>
      <c r="BI1141" s="222"/>
      <c r="BJ1141" s="222"/>
      <c r="BK1141" s="222"/>
      <c r="BL1141" s="222"/>
      <c r="BM1141" s="222"/>
      <c r="BN1141" s="222"/>
      <c r="BO1141" s="222"/>
      <c r="BP1141" s="222"/>
      <c r="BQ1141" s="222"/>
      <c r="BR1141" s="222"/>
      <c r="BS1141" s="222"/>
      <c r="BT1141" s="222"/>
      <c r="BU1141" s="222"/>
      <c r="BV1141" s="222"/>
      <c r="BW1141" s="222"/>
      <c r="BX1141" s="222"/>
      <c r="BY1141" s="222"/>
      <c r="BZ1141" s="222"/>
      <c r="CA1141" s="222"/>
      <c r="CB1141" s="222"/>
      <c r="CC1141" s="222"/>
      <c r="CD1141" s="222"/>
      <c r="CE1141" s="222"/>
      <c r="CF1141" s="222"/>
      <c r="CG1141" s="222"/>
      <c r="CH1141" s="222"/>
      <c r="CI1141" s="222"/>
    </row>
    <row r="1142" spans="1:87" s="33" customFormat="1" ht="13.8" hidden="1">
      <c r="A1142" s="63"/>
      <c r="B1142" s="221"/>
      <c r="C1142" s="222"/>
      <c r="D1142" s="222"/>
      <c r="E1142" s="222"/>
      <c r="F1142" s="222"/>
      <c r="G1142" s="223"/>
      <c r="H1142" s="63"/>
      <c r="I1142" s="222"/>
      <c r="J1142" s="222"/>
      <c r="K1142" s="239"/>
      <c r="L1142" s="239"/>
      <c r="M1142" s="240"/>
      <c r="N1142" s="229"/>
      <c r="O1142" s="229"/>
      <c r="P1142" s="229"/>
      <c r="Q1142" s="222"/>
      <c r="R1142" s="242"/>
      <c r="S1142" s="242"/>
      <c r="T1142" s="240"/>
      <c r="U1142" s="240"/>
      <c r="V1142" s="223"/>
      <c r="W1142" s="223"/>
      <c r="X1142" s="223"/>
      <c r="Y1142" s="223"/>
      <c r="AE1142" s="138"/>
      <c r="AI1142" s="33" t="str">
        <f t="shared" si="174"/>
        <v/>
      </c>
      <c r="AN1142" s="223"/>
      <c r="AO1142" s="223"/>
      <c r="AP1142" s="223"/>
      <c r="AQ1142" s="222"/>
      <c r="AR1142" s="222"/>
      <c r="AS1142" s="222"/>
      <c r="AT1142" s="222"/>
      <c r="AU1142" s="222"/>
      <c r="AV1142" s="222"/>
      <c r="AW1142" s="222"/>
      <c r="AX1142" s="222"/>
      <c r="AY1142" s="222"/>
      <c r="AZ1142" s="222"/>
      <c r="BA1142" s="222"/>
      <c r="BB1142" s="222"/>
      <c r="BC1142" s="222"/>
      <c r="BD1142" s="222"/>
      <c r="BE1142" s="222"/>
      <c r="BF1142" s="222"/>
      <c r="BG1142" s="222"/>
      <c r="BH1142" s="222"/>
      <c r="BI1142" s="222"/>
      <c r="BJ1142" s="222"/>
      <c r="BK1142" s="222"/>
      <c r="BL1142" s="222"/>
      <c r="BM1142" s="222"/>
      <c r="BN1142" s="222"/>
      <c r="BO1142" s="222"/>
      <c r="BP1142" s="222"/>
      <c r="BQ1142" s="222"/>
      <c r="BR1142" s="222"/>
      <c r="BS1142" s="222"/>
      <c r="BT1142" s="222"/>
      <c r="BU1142" s="222"/>
      <c r="BV1142" s="222"/>
      <c r="BW1142" s="222"/>
      <c r="BX1142" s="222"/>
      <c r="BY1142" s="222"/>
      <c r="BZ1142" s="222"/>
      <c r="CA1142" s="222"/>
      <c r="CB1142" s="222"/>
      <c r="CC1142" s="222"/>
      <c r="CD1142" s="222"/>
      <c r="CE1142" s="222"/>
      <c r="CF1142" s="222"/>
      <c r="CG1142" s="222"/>
      <c r="CH1142" s="222"/>
      <c r="CI1142" s="222"/>
    </row>
    <row r="1143" spans="1:87" s="33" customFormat="1" ht="13.8" hidden="1">
      <c r="A1143" s="63"/>
      <c r="B1143" s="221"/>
      <c r="C1143" s="222"/>
      <c r="D1143" s="222"/>
      <c r="E1143" s="222"/>
      <c r="F1143" s="222"/>
      <c r="G1143" s="223"/>
      <c r="H1143" s="63"/>
      <c r="I1143" s="222"/>
      <c r="J1143" s="222"/>
      <c r="K1143" s="239"/>
      <c r="L1143" s="239"/>
      <c r="M1143" s="240"/>
      <c r="N1143" s="229"/>
      <c r="O1143" s="229"/>
      <c r="P1143" s="229"/>
      <c r="Q1143" s="222"/>
      <c r="R1143" s="242"/>
      <c r="S1143" s="242"/>
      <c r="T1143" s="240"/>
      <c r="U1143" s="240"/>
      <c r="V1143" s="223"/>
      <c r="W1143" s="223"/>
      <c r="X1143" s="223"/>
      <c r="Y1143" s="223"/>
      <c r="AE1143" s="138"/>
      <c r="AI1143" s="33" t="str">
        <f t="shared" si="174"/>
        <v/>
      </c>
      <c r="AN1143" s="223"/>
      <c r="AO1143" s="223"/>
      <c r="AP1143" s="223"/>
      <c r="AQ1143" s="222"/>
      <c r="AR1143" s="222"/>
      <c r="AS1143" s="222"/>
      <c r="AT1143" s="222"/>
      <c r="AU1143" s="222"/>
      <c r="AV1143" s="222"/>
      <c r="AW1143" s="222"/>
      <c r="AX1143" s="222"/>
      <c r="AY1143" s="222"/>
      <c r="AZ1143" s="222"/>
      <c r="BA1143" s="222"/>
      <c r="BB1143" s="222"/>
      <c r="BC1143" s="222"/>
      <c r="BD1143" s="222"/>
      <c r="BE1143" s="222"/>
      <c r="BF1143" s="222"/>
      <c r="BG1143" s="222"/>
      <c r="BH1143" s="222"/>
      <c r="BI1143" s="222"/>
      <c r="BJ1143" s="222"/>
      <c r="BK1143" s="222"/>
      <c r="BL1143" s="222"/>
      <c r="BM1143" s="222"/>
      <c r="BN1143" s="222"/>
      <c r="BO1143" s="222"/>
      <c r="BP1143" s="222"/>
      <c r="BQ1143" s="222"/>
      <c r="BR1143" s="222"/>
      <c r="BS1143" s="222"/>
      <c r="BT1143" s="222"/>
      <c r="BU1143" s="222"/>
      <c r="BV1143" s="222"/>
      <c r="BW1143" s="222"/>
      <c r="BX1143" s="222"/>
      <c r="BY1143" s="222"/>
      <c r="BZ1143" s="222"/>
      <c r="CA1143" s="222"/>
      <c r="CB1143" s="222"/>
      <c r="CC1143" s="222"/>
      <c r="CD1143" s="222"/>
      <c r="CE1143" s="222"/>
      <c r="CF1143" s="222"/>
      <c r="CG1143" s="222"/>
      <c r="CH1143" s="222"/>
      <c r="CI1143" s="222"/>
    </row>
    <row r="1144" spans="1:87" s="33" customFormat="1" ht="13.8" hidden="1">
      <c r="A1144" s="63"/>
      <c r="B1144" s="221"/>
      <c r="C1144" s="222"/>
      <c r="D1144" s="222"/>
      <c r="E1144" s="222"/>
      <c r="F1144" s="222"/>
      <c r="G1144" s="223"/>
      <c r="H1144" s="63"/>
      <c r="I1144" s="222"/>
      <c r="J1144" s="222"/>
      <c r="K1144" s="239"/>
      <c r="L1144" s="239"/>
      <c r="M1144" s="240"/>
      <c r="N1144" s="229"/>
      <c r="O1144" s="229"/>
      <c r="P1144" s="229"/>
      <c r="Q1144" s="222"/>
      <c r="R1144" s="242"/>
      <c r="S1144" s="242"/>
      <c r="T1144" s="240"/>
      <c r="U1144" s="240"/>
      <c r="V1144" s="223"/>
      <c r="W1144" s="223"/>
      <c r="X1144" s="223"/>
      <c r="Y1144" s="223"/>
      <c r="AE1144" s="138"/>
      <c r="AI1144" s="33" t="str">
        <f t="shared" si="174"/>
        <v/>
      </c>
      <c r="AN1144" s="223"/>
      <c r="AO1144" s="223"/>
      <c r="AP1144" s="223"/>
      <c r="AQ1144" s="222"/>
      <c r="AR1144" s="222"/>
      <c r="AS1144" s="222"/>
      <c r="AT1144" s="222"/>
      <c r="AU1144" s="222"/>
      <c r="AV1144" s="222"/>
      <c r="AW1144" s="222"/>
      <c r="AX1144" s="222"/>
      <c r="AY1144" s="222"/>
      <c r="AZ1144" s="222"/>
      <c r="BA1144" s="222"/>
      <c r="BB1144" s="222"/>
      <c r="BC1144" s="222"/>
      <c r="BD1144" s="222"/>
      <c r="BE1144" s="222"/>
      <c r="BF1144" s="222"/>
      <c r="BG1144" s="222"/>
      <c r="BH1144" s="222"/>
      <c r="BI1144" s="222"/>
      <c r="BJ1144" s="222"/>
      <c r="BK1144" s="222"/>
      <c r="BL1144" s="222"/>
      <c r="BM1144" s="222"/>
      <c r="BN1144" s="222"/>
      <c r="BO1144" s="222"/>
      <c r="BP1144" s="222"/>
      <c r="BQ1144" s="222"/>
      <c r="BR1144" s="222"/>
      <c r="BS1144" s="222"/>
      <c r="BT1144" s="222"/>
      <c r="BU1144" s="222"/>
      <c r="BV1144" s="222"/>
      <c r="BW1144" s="222"/>
      <c r="BX1144" s="222"/>
      <c r="BY1144" s="222"/>
      <c r="BZ1144" s="222"/>
      <c r="CA1144" s="222"/>
      <c r="CB1144" s="222"/>
      <c r="CC1144" s="222"/>
      <c r="CD1144" s="222"/>
      <c r="CE1144" s="222"/>
      <c r="CF1144" s="222"/>
      <c r="CG1144" s="222"/>
      <c r="CH1144" s="222"/>
      <c r="CI1144" s="222"/>
    </row>
    <row r="1145" spans="1:87" s="33" customFormat="1" ht="13.8" hidden="1">
      <c r="A1145" s="63"/>
      <c r="B1145" s="221"/>
      <c r="C1145" s="222"/>
      <c r="D1145" s="222"/>
      <c r="E1145" s="222"/>
      <c r="F1145" s="222"/>
      <c r="G1145" s="223"/>
      <c r="H1145" s="63"/>
      <c r="I1145" s="222"/>
      <c r="J1145" s="222"/>
      <c r="K1145" s="239"/>
      <c r="L1145" s="239"/>
      <c r="M1145" s="240"/>
      <c r="N1145" s="229"/>
      <c r="O1145" s="229"/>
      <c r="P1145" s="229"/>
      <c r="Q1145" s="222"/>
      <c r="R1145" s="242"/>
      <c r="S1145" s="242"/>
      <c r="T1145" s="240"/>
      <c r="U1145" s="240"/>
      <c r="V1145" s="223"/>
      <c r="W1145" s="223"/>
      <c r="X1145" s="223"/>
      <c r="Y1145" s="223"/>
      <c r="AE1145" s="138"/>
      <c r="AI1145" s="33" t="str">
        <f t="shared" si="174"/>
        <v/>
      </c>
      <c r="AN1145" s="223"/>
      <c r="AO1145" s="223"/>
      <c r="AP1145" s="223"/>
      <c r="AQ1145" s="222"/>
      <c r="AR1145" s="222"/>
      <c r="AS1145" s="222"/>
      <c r="AT1145" s="222"/>
      <c r="AU1145" s="222"/>
      <c r="AV1145" s="222"/>
      <c r="AW1145" s="222"/>
      <c r="AX1145" s="222"/>
      <c r="AY1145" s="222"/>
      <c r="AZ1145" s="222"/>
      <c r="BA1145" s="222"/>
      <c r="BB1145" s="222"/>
      <c r="BC1145" s="222"/>
      <c r="BD1145" s="222"/>
      <c r="BE1145" s="222"/>
      <c r="BF1145" s="222"/>
      <c r="BG1145" s="222"/>
      <c r="BH1145" s="222"/>
      <c r="BI1145" s="222"/>
      <c r="BJ1145" s="222"/>
      <c r="BK1145" s="222"/>
      <c r="BL1145" s="222"/>
      <c r="BM1145" s="222"/>
      <c r="BN1145" s="222"/>
      <c r="BO1145" s="222"/>
      <c r="BP1145" s="222"/>
      <c r="BQ1145" s="222"/>
      <c r="BR1145" s="222"/>
      <c r="BS1145" s="222"/>
      <c r="BT1145" s="222"/>
      <c r="BU1145" s="222"/>
      <c r="BV1145" s="222"/>
      <c r="BW1145" s="222"/>
      <c r="BX1145" s="222"/>
      <c r="BY1145" s="222"/>
      <c r="BZ1145" s="222"/>
      <c r="CA1145" s="222"/>
      <c r="CB1145" s="222"/>
      <c r="CC1145" s="222"/>
      <c r="CD1145" s="222"/>
      <c r="CE1145" s="222"/>
      <c r="CF1145" s="222"/>
      <c r="CG1145" s="222"/>
      <c r="CH1145" s="222"/>
      <c r="CI1145" s="222"/>
    </row>
    <row r="1146" spans="1:87" s="33" customFormat="1" ht="13.8" hidden="1">
      <c r="A1146" s="63"/>
      <c r="B1146" s="221"/>
      <c r="C1146" s="222"/>
      <c r="D1146" s="222"/>
      <c r="E1146" s="222"/>
      <c r="F1146" s="222"/>
      <c r="G1146" s="223"/>
      <c r="H1146" s="63"/>
      <c r="I1146" s="222"/>
      <c r="J1146" s="222"/>
      <c r="K1146" s="239"/>
      <c r="L1146" s="239"/>
      <c r="M1146" s="240"/>
      <c r="N1146" s="229"/>
      <c r="O1146" s="229"/>
      <c r="P1146" s="229"/>
      <c r="Q1146" s="222"/>
      <c r="R1146" s="242"/>
      <c r="S1146" s="242"/>
      <c r="T1146" s="240"/>
      <c r="U1146" s="240"/>
      <c r="V1146" s="223"/>
      <c r="W1146" s="223"/>
      <c r="X1146" s="223"/>
      <c r="Y1146" s="223"/>
      <c r="AE1146" s="138"/>
      <c r="AI1146" s="33" t="str">
        <f t="shared" si="174"/>
        <v/>
      </c>
      <c r="AN1146" s="223"/>
      <c r="AO1146" s="223"/>
      <c r="AP1146" s="223"/>
      <c r="AQ1146" s="222"/>
      <c r="AR1146" s="222"/>
      <c r="AS1146" s="222"/>
      <c r="AT1146" s="222"/>
      <c r="AU1146" s="222"/>
      <c r="AV1146" s="222"/>
      <c r="AW1146" s="222"/>
      <c r="AX1146" s="222"/>
      <c r="AY1146" s="222"/>
      <c r="AZ1146" s="222"/>
      <c r="BA1146" s="222"/>
      <c r="BB1146" s="222"/>
      <c r="BC1146" s="222"/>
      <c r="BD1146" s="222"/>
      <c r="BE1146" s="222"/>
      <c r="BF1146" s="222"/>
      <c r="BG1146" s="222"/>
      <c r="BH1146" s="222"/>
      <c r="BI1146" s="222"/>
      <c r="BJ1146" s="222"/>
      <c r="BK1146" s="222"/>
      <c r="BL1146" s="222"/>
      <c r="BM1146" s="222"/>
      <c r="BN1146" s="222"/>
      <c r="BO1146" s="222"/>
      <c r="BP1146" s="222"/>
      <c r="BQ1146" s="222"/>
      <c r="BR1146" s="222"/>
      <c r="BS1146" s="222"/>
      <c r="BT1146" s="222"/>
      <c r="BU1146" s="222"/>
      <c r="BV1146" s="222"/>
      <c r="BW1146" s="222"/>
      <c r="BX1146" s="222"/>
      <c r="BY1146" s="222"/>
      <c r="BZ1146" s="222"/>
      <c r="CA1146" s="222"/>
      <c r="CB1146" s="222"/>
      <c r="CC1146" s="222"/>
      <c r="CD1146" s="222"/>
      <c r="CE1146" s="222"/>
      <c r="CF1146" s="222"/>
      <c r="CG1146" s="222"/>
      <c r="CH1146" s="222"/>
      <c r="CI1146" s="222"/>
    </row>
    <row r="1147" spans="1:87" s="33" customFormat="1" ht="13.8" hidden="1">
      <c r="A1147" s="63"/>
      <c r="B1147" s="221"/>
      <c r="C1147" s="222"/>
      <c r="D1147" s="222"/>
      <c r="E1147" s="222"/>
      <c r="F1147" s="222"/>
      <c r="G1147" s="223"/>
      <c r="H1147" s="63"/>
      <c r="I1147" s="222"/>
      <c r="J1147" s="222"/>
      <c r="K1147" s="239"/>
      <c r="L1147" s="239"/>
      <c r="M1147" s="240"/>
      <c r="N1147" s="229"/>
      <c r="O1147" s="229"/>
      <c r="P1147" s="229"/>
      <c r="Q1147" s="222"/>
      <c r="R1147" s="242"/>
      <c r="S1147" s="242"/>
      <c r="T1147" s="240"/>
      <c r="U1147" s="240"/>
      <c r="V1147" s="223"/>
      <c r="W1147" s="223"/>
      <c r="X1147" s="223"/>
      <c r="Y1147" s="223"/>
      <c r="AE1147" s="138"/>
      <c r="AI1147" s="33" t="str">
        <f t="shared" si="174"/>
        <v/>
      </c>
      <c r="AN1147" s="223"/>
      <c r="AO1147" s="223"/>
      <c r="AP1147" s="223"/>
      <c r="AQ1147" s="222"/>
      <c r="AR1147" s="222"/>
      <c r="AS1147" s="222"/>
      <c r="AT1147" s="222"/>
      <c r="AU1147" s="222"/>
      <c r="AV1147" s="222"/>
      <c r="AW1147" s="222"/>
      <c r="AX1147" s="222"/>
      <c r="AY1147" s="222"/>
      <c r="AZ1147" s="222"/>
      <c r="BA1147" s="222"/>
      <c r="BB1147" s="222"/>
      <c r="BC1147" s="222"/>
      <c r="BD1147" s="222"/>
      <c r="BE1147" s="222"/>
      <c r="BF1147" s="222"/>
      <c r="BG1147" s="222"/>
      <c r="BH1147" s="222"/>
      <c r="BI1147" s="222"/>
      <c r="BJ1147" s="222"/>
      <c r="BK1147" s="222"/>
      <c r="BL1147" s="222"/>
      <c r="BM1147" s="222"/>
      <c r="BN1147" s="222"/>
      <c r="BO1147" s="222"/>
      <c r="BP1147" s="222"/>
      <c r="BQ1147" s="222"/>
      <c r="BR1147" s="222"/>
      <c r="BS1147" s="222"/>
      <c r="BT1147" s="222"/>
      <c r="BU1147" s="222"/>
      <c r="BV1147" s="222"/>
      <c r="BW1147" s="222"/>
      <c r="BX1147" s="222"/>
      <c r="BY1147" s="222"/>
      <c r="BZ1147" s="222"/>
      <c r="CA1147" s="222"/>
      <c r="CB1147" s="222"/>
      <c r="CC1147" s="222"/>
      <c r="CD1147" s="222"/>
      <c r="CE1147" s="222"/>
      <c r="CF1147" s="222"/>
      <c r="CG1147" s="222"/>
      <c r="CH1147" s="222"/>
      <c r="CI1147" s="222"/>
    </row>
    <row r="1148" spans="1:87" s="33" customFormat="1" ht="13.8" hidden="1">
      <c r="A1148" s="63"/>
      <c r="B1148" s="221"/>
      <c r="C1148" s="222"/>
      <c r="D1148" s="222"/>
      <c r="E1148" s="222"/>
      <c r="F1148" s="222"/>
      <c r="G1148" s="223"/>
      <c r="H1148" s="63"/>
      <c r="I1148" s="222"/>
      <c r="J1148" s="222"/>
      <c r="K1148" s="239"/>
      <c r="L1148" s="239"/>
      <c r="M1148" s="240"/>
      <c r="N1148" s="229"/>
      <c r="O1148" s="229"/>
      <c r="P1148" s="229"/>
      <c r="Q1148" s="222"/>
      <c r="R1148" s="242"/>
      <c r="S1148" s="242"/>
      <c r="T1148" s="240"/>
      <c r="U1148" s="240"/>
      <c r="V1148" s="223"/>
      <c r="W1148" s="223"/>
      <c r="X1148" s="223"/>
      <c r="Y1148" s="223"/>
      <c r="AE1148" s="138"/>
      <c r="AI1148" s="33" t="str">
        <f t="shared" si="174"/>
        <v/>
      </c>
      <c r="AN1148" s="223"/>
      <c r="AO1148" s="223"/>
      <c r="AP1148" s="223"/>
      <c r="AQ1148" s="222"/>
      <c r="AR1148" s="222"/>
      <c r="AS1148" s="222"/>
      <c r="AT1148" s="222"/>
      <c r="AU1148" s="222"/>
      <c r="AV1148" s="222"/>
      <c r="AW1148" s="222"/>
      <c r="AX1148" s="222"/>
      <c r="AY1148" s="222"/>
      <c r="AZ1148" s="222"/>
      <c r="BA1148" s="222"/>
      <c r="BB1148" s="222"/>
      <c r="BC1148" s="222"/>
      <c r="BD1148" s="222"/>
      <c r="BE1148" s="222"/>
      <c r="BF1148" s="222"/>
      <c r="BG1148" s="222"/>
      <c r="BH1148" s="222"/>
      <c r="BI1148" s="222"/>
      <c r="BJ1148" s="222"/>
      <c r="BK1148" s="222"/>
      <c r="BL1148" s="222"/>
      <c r="BM1148" s="222"/>
      <c r="BN1148" s="222"/>
      <c r="BO1148" s="222"/>
      <c r="BP1148" s="222"/>
      <c r="BQ1148" s="222"/>
      <c r="BR1148" s="222"/>
      <c r="BS1148" s="222"/>
      <c r="BT1148" s="222"/>
      <c r="BU1148" s="222"/>
      <c r="BV1148" s="222"/>
      <c r="BW1148" s="222"/>
      <c r="BX1148" s="222"/>
      <c r="BY1148" s="222"/>
      <c r="BZ1148" s="222"/>
      <c r="CA1148" s="222"/>
      <c r="CB1148" s="222"/>
      <c r="CC1148" s="222"/>
      <c r="CD1148" s="222"/>
      <c r="CE1148" s="222"/>
      <c r="CF1148" s="222"/>
      <c r="CG1148" s="222"/>
      <c r="CH1148" s="222"/>
      <c r="CI1148" s="222"/>
    </row>
    <row r="1149" spans="1:87" s="33" customFormat="1" ht="13.8" hidden="1">
      <c r="A1149" s="63"/>
      <c r="B1149" s="221"/>
      <c r="C1149" s="222"/>
      <c r="D1149" s="222"/>
      <c r="E1149" s="222"/>
      <c r="F1149" s="222"/>
      <c r="G1149" s="223"/>
      <c r="H1149" s="63"/>
      <c r="I1149" s="222"/>
      <c r="J1149" s="222"/>
      <c r="K1149" s="239"/>
      <c r="L1149" s="239"/>
      <c r="M1149" s="240"/>
      <c r="N1149" s="229"/>
      <c r="O1149" s="229"/>
      <c r="P1149" s="229"/>
      <c r="Q1149" s="222"/>
      <c r="R1149" s="242"/>
      <c r="S1149" s="242"/>
      <c r="T1149" s="240"/>
      <c r="U1149" s="240"/>
      <c r="V1149" s="223"/>
      <c r="W1149" s="223"/>
      <c r="X1149" s="223"/>
      <c r="Y1149" s="223"/>
      <c r="AE1149" s="138"/>
      <c r="AI1149" s="33" t="str">
        <f t="shared" si="174"/>
        <v/>
      </c>
      <c r="AN1149" s="223"/>
      <c r="AO1149" s="223"/>
      <c r="AP1149" s="223"/>
      <c r="AQ1149" s="222"/>
      <c r="AR1149" s="222"/>
      <c r="AS1149" s="222"/>
      <c r="AT1149" s="222"/>
      <c r="AU1149" s="222"/>
      <c r="AV1149" s="222"/>
      <c r="AW1149" s="222"/>
      <c r="AX1149" s="222"/>
      <c r="AY1149" s="222"/>
      <c r="AZ1149" s="222"/>
      <c r="BA1149" s="222"/>
      <c r="BB1149" s="222"/>
      <c r="BC1149" s="222"/>
      <c r="BD1149" s="222"/>
      <c r="BE1149" s="222"/>
      <c r="BF1149" s="222"/>
      <c r="BG1149" s="222"/>
      <c r="BH1149" s="222"/>
      <c r="BI1149" s="222"/>
      <c r="BJ1149" s="222"/>
      <c r="BK1149" s="222"/>
      <c r="BL1149" s="222"/>
      <c r="BM1149" s="222"/>
      <c r="BN1149" s="222"/>
      <c r="BO1149" s="222"/>
      <c r="BP1149" s="222"/>
      <c r="BQ1149" s="222"/>
      <c r="BR1149" s="222"/>
      <c r="BS1149" s="222"/>
      <c r="BT1149" s="222"/>
      <c r="BU1149" s="222"/>
      <c r="BV1149" s="222"/>
      <c r="BW1149" s="222"/>
      <c r="BX1149" s="222"/>
      <c r="BY1149" s="222"/>
      <c r="BZ1149" s="222"/>
      <c r="CA1149" s="222"/>
      <c r="CB1149" s="222"/>
      <c r="CC1149" s="222"/>
      <c r="CD1149" s="222"/>
      <c r="CE1149" s="222"/>
      <c r="CF1149" s="222"/>
      <c r="CG1149" s="222"/>
      <c r="CH1149" s="222"/>
      <c r="CI1149" s="222"/>
    </row>
    <row r="1150" spans="1:87" s="33" customFormat="1" ht="13.8" hidden="1">
      <c r="A1150" s="63"/>
      <c r="B1150" s="221"/>
      <c r="C1150" s="222"/>
      <c r="D1150" s="222"/>
      <c r="E1150" s="222"/>
      <c r="F1150" s="222"/>
      <c r="G1150" s="223"/>
      <c r="H1150" s="63"/>
      <c r="I1150" s="222"/>
      <c r="J1150" s="222"/>
      <c r="K1150" s="239"/>
      <c r="L1150" s="239"/>
      <c r="M1150" s="240"/>
      <c r="N1150" s="229"/>
      <c r="O1150" s="229"/>
      <c r="P1150" s="229"/>
      <c r="Q1150" s="222"/>
      <c r="R1150" s="242"/>
      <c r="S1150" s="242"/>
      <c r="T1150" s="240"/>
      <c r="U1150" s="240"/>
      <c r="V1150" s="223"/>
      <c r="W1150" s="223"/>
      <c r="X1150" s="223"/>
      <c r="Y1150" s="223"/>
      <c r="AE1150" s="138"/>
      <c r="AI1150" s="33" t="str">
        <f t="shared" si="174"/>
        <v/>
      </c>
      <c r="AN1150" s="223"/>
      <c r="AO1150" s="223"/>
      <c r="AP1150" s="223"/>
      <c r="AQ1150" s="222"/>
      <c r="AR1150" s="222"/>
      <c r="AS1150" s="222"/>
      <c r="AT1150" s="222"/>
      <c r="AU1150" s="222"/>
      <c r="AV1150" s="222"/>
      <c r="AW1150" s="222"/>
      <c r="AX1150" s="222"/>
      <c r="AY1150" s="222"/>
      <c r="AZ1150" s="222"/>
      <c r="BA1150" s="222"/>
      <c r="BB1150" s="222"/>
      <c r="BC1150" s="222"/>
      <c r="BD1150" s="222"/>
      <c r="BE1150" s="222"/>
      <c r="BF1150" s="222"/>
      <c r="BG1150" s="222"/>
      <c r="BH1150" s="222"/>
      <c r="BI1150" s="222"/>
      <c r="BJ1150" s="222"/>
      <c r="BK1150" s="222"/>
      <c r="BL1150" s="222"/>
      <c r="BM1150" s="222"/>
      <c r="BN1150" s="222"/>
      <c r="BO1150" s="222"/>
      <c r="BP1150" s="222"/>
      <c r="BQ1150" s="222"/>
      <c r="BR1150" s="222"/>
      <c r="BS1150" s="222"/>
      <c r="BT1150" s="222"/>
      <c r="BU1150" s="222"/>
      <c r="BV1150" s="222"/>
      <c r="BW1150" s="222"/>
      <c r="BX1150" s="222"/>
      <c r="BY1150" s="222"/>
      <c r="BZ1150" s="222"/>
      <c r="CA1150" s="222"/>
      <c r="CB1150" s="222"/>
      <c r="CC1150" s="222"/>
      <c r="CD1150" s="222"/>
      <c r="CE1150" s="222"/>
      <c r="CF1150" s="222"/>
      <c r="CG1150" s="222"/>
      <c r="CH1150" s="222"/>
      <c r="CI1150" s="222"/>
    </row>
    <row r="1151" spans="1:87" s="33" customFormat="1" ht="13.8" hidden="1">
      <c r="A1151" s="63"/>
      <c r="B1151" s="221"/>
      <c r="C1151" s="222"/>
      <c r="D1151" s="222"/>
      <c r="E1151" s="222"/>
      <c r="F1151" s="222"/>
      <c r="G1151" s="223"/>
      <c r="H1151" s="63"/>
      <c r="I1151" s="222"/>
      <c r="J1151" s="222"/>
      <c r="K1151" s="239"/>
      <c r="L1151" s="239"/>
      <c r="M1151" s="240"/>
      <c r="N1151" s="229"/>
      <c r="O1151" s="229"/>
      <c r="P1151" s="229"/>
      <c r="Q1151" s="222"/>
      <c r="R1151" s="242"/>
      <c r="S1151" s="242"/>
      <c r="T1151" s="240"/>
      <c r="U1151" s="240"/>
      <c r="V1151" s="223"/>
      <c r="W1151" s="223"/>
      <c r="X1151" s="223"/>
      <c r="Y1151" s="223"/>
      <c r="AE1151" s="138"/>
      <c r="AI1151" s="33" t="str">
        <f t="shared" si="174"/>
        <v/>
      </c>
      <c r="AN1151" s="223"/>
      <c r="AO1151" s="223"/>
      <c r="AP1151" s="223"/>
      <c r="AQ1151" s="222"/>
      <c r="AR1151" s="222"/>
      <c r="AS1151" s="222"/>
      <c r="AT1151" s="222"/>
      <c r="AU1151" s="222"/>
      <c r="AV1151" s="222"/>
      <c r="AW1151" s="222"/>
      <c r="AX1151" s="222"/>
      <c r="AY1151" s="222"/>
      <c r="AZ1151" s="222"/>
      <c r="BA1151" s="222"/>
      <c r="BB1151" s="222"/>
      <c r="BC1151" s="222"/>
      <c r="BD1151" s="222"/>
      <c r="BE1151" s="222"/>
      <c r="BF1151" s="222"/>
      <c r="BG1151" s="222"/>
      <c r="BH1151" s="222"/>
      <c r="BI1151" s="222"/>
      <c r="BJ1151" s="222"/>
      <c r="BK1151" s="222"/>
      <c r="BL1151" s="222"/>
      <c r="BM1151" s="222"/>
      <c r="BN1151" s="222"/>
      <c r="BO1151" s="222"/>
      <c r="BP1151" s="222"/>
      <c r="BQ1151" s="222"/>
      <c r="BR1151" s="222"/>
      <c r="BS1151" s="222"/>
      <c r="BT1151" s="222"/>
      <c r="BU1151" s="222"/>
      <c r="BV1151" s="222"/>
      <c r="BW1151" s="222"/>
      <c r="BX1151" s="222"/>
      <c r="BY1151" s="222"/>
      <c r="BZ1151" s="222"/>
      <c r="CA1151" s="222"/>
      <c r="CB1151" s="222"/>
      <c r="CC1151" s="222"/>
      <c r="CD1151" s="222"/>
      <c r="CE1151" s="222"/>
      <c r="CF1151" s="222"/>
      <c r="CG1151" s="222"/>
      <c r="CH1151" s="222"/>
      <c r="CI1151" s="222"/>
    </row>
    <row r="1152" spans="1:87" s="33" customFormat="1" ht="13.8" hidden="1">
      <c r="A1152" s="63"/>
      <c r="B1152" s="221"/>
      <c r="C1152" s="222"/>
      <c r="D1152" s="222"/>
      <c r="E1152" s="222"/>
      <c r="F1152" s="222"/>
      <c r="G1152" s="223"/>
      <c r="H1152" s="63"/>
      <c r="I1152" s="222"/>
      <c r="J1152" s="222"/>
      <c r="K1152" s="239"/>
      <c r="L1152" s="239"/>
      <c r="M1152" s="240"/>
      <c r="N1152" s="229"/>
      <c r="O1152" s="229"/>
      <c r="P1152" s="229"/>
      <c r="Q1152" s="222"/>
      <c r="R1152" s="242"/>
      <c r="S1152" s="242"/>
      <c r="T1152" s="240"/>
      <c r="U1152" s="240"/>
      <c r="V1152" s="223"/>
      <c r="W1152" s="223"/>
      <c r="X1152" s="223"/>
      <c r="Y1152" s="223"/>
      <c r="AE1152" s="138"/>
      <c r="AI1152" s="33" t="str">
        <f t="shared" si="174"/>
        <v/>
      </c>
      <c r="AN1152" s="223"/>
      <c r="AO1152" s="223"/>
      <c r="AP1152" s="223"/>
      <c r="AQ1152" s="222"/>
      <c r="AR1152" s="222"/>
      <c r="AS1152" s="222"/>
      <c r="AT1152" s="222"/>
      <c r="AU1152" s="222"/>
      <c r="AV1152" s="222"/>
      <c r="AW1152" s="222"/>
      <c r="AX1152" s="222"/>
      <c r="AY1152" s="222"/>
      <c r="AZ1152" s="222"/>
      <c r="BA1152" s="222"/>
      <c r="BB1152" s="222"/>
      <c r="BC1152" s="222"/>
      <c r="BD1152" s="222"/>
      <c r="BE1152" s="222"/>
      <c r="BF1152" s="222"/>
      <c r="BG1152" s="222"/>
      <c r="BH1152" s="222"/>
      <c r="BI1152" s="222"/>
      <c r="BJ1152" s="222"/>
      <c r="BK1152" s="222"/>
      <c r="BL1152" s="222"/>
      <c r="BM1152" s="222"/>
      <c r="BN1152" s="222"/>
      <c r="BO1152" s="222"/>
      <c r="BP1152" s="222"/>
      <c r="BQ1152" s="222"/>
      <c r="BR1152" s="222"/>
      <c r="BS1152" s="222"/>
      <c r="BT1152" s="222"/>
      <c r="BU1152" s="222"/>
      <c r="BV1152" s="222"/>
      <c r="BW1152" s="222"/>
      <c r="BX1152" s="222"/>
      <c r="BY1152" s="222"/>
      <c r="BZ1152" s="222"/>
      <c r="CA1152" s="222"/>
      <c r="CB1152" s="222"/>
      <c r="CC1152" s="222"/>
      <c r="CD1152" s="222"/>
      <c r="CE1152" s="222"/>
      <c r="CF1152" s="222"/>
      <c r="CG1152" s="222"/>
      <c r="CH1152" s="222"/>
      <c r="CI1152" s="222"/>
    </row>
    <row r="1153" spans="1:87" s="33" customFormat="1" ht="13.8" hidden="1">
      <c r="A1153" s="63"/>
      <c r="B1153" s="221"/>
      <c r="C1153" s="222"/>
      <c r="D1153" s="222"/>
      <c r="E1153" s="222"/>
      <c r="F1153" s="222"/>
      <c r="G1153" s="223"/>
      <c r="H1153" s="63"/>
      <c r="I1153" s="222"/>
      <c r="J1153" s="222"/>
      <c r="K1153" s="239"/>
      <c r="L1153" s="239"/>
      <c r="M1153" s="240"/>
      <c r="N1153" s="229"/>
      <c r="O1153" s="229"/>
      <c r="P1153" s="229"/>
      <c r="Q1153" s="222"/>
      <c r="R1153" s="242"/>
      <c r="S1153" s="242"/>
      <c r="T1153" s="240"/>
      <c r="U1153" s="240"/>
      <c r="V1153" s="223"/>
      <c r="W1153" s="223"/>
      <c r="X1153" s="223"/>
      <c r="Y1153" s="223"/>
      <c r="AE1153" s="138"/>
      <c r="AI1153" s="33" t="str">
        <f t="shared" si="174"/>
        <v/>
      </c>
      <c r="AN1153" s="223"/>
      <c r="AO1153" s="223"/>
      <c r="AP1153" s="223"/>
      <c r="AQ1153" s="222"/>
      <c r="AR1153" s="222"/>
      <c r="AS1153" s="222"/>
      <c r="AT1153" s="222"/>
      <c r="AU1153" s="222"/>
      <c r="AV1153" s="222"/>
      <c r="AW1153" s="222"/>
      <c r="AX1153" s="222"/>
      <c r="AY1153" s="222"/>
      <c r="AZ1153" s="222"/>
      <c r="BA1153" s="222"/>
      <c r="BB1153" s="222"/>
      <c r="BC1153" s="222"/>
      <c r="BD1153" s="222"/>
      <c r="BE1153" s="222"/>
      <c r="BF1153" s="222"/>
      <c r="BG1153" s="222"/>
      <c r="BH1153" s="222"/>
      <c r="BI1153" s="222"/>
      <c r="BJ1153" s="222"/>
      <c r="BK1153" s="222"/>
      <c r="BL1153" s="222"/>
      <c r="BM1153" s="222"/>
      <c r="BN1153" s="222"/>
      <c r="BO1153" s="222"/>
      <c r="BP1153" s="222"/>
      <c r="BQ1153" s="222"/>
      <c r="BR1153" s="222"/>
      <c r="BS1153" s="222"/>
      <c r="BT1153" s="222"/>
      <c r="BU1153" s="222"/>
      <c r="BV1153" s="222"/>
      <c r="BW1153" s="222"/>
      <c r="BX1153" s="222"/>
      <c r="BY1153" s="222"/>
      <c r="BZ1153" s="222"/>
      <c r="CA1153" s="222"/>
      <c r="CB1153" s="222"/>
      <c r="CC1153" s="222"/>
      <c r="CD1153" s="222"/>
      <c r="CE1153" s="222"/>
      <c r="CF1153" s="222"/>
      <c r="CG1153" s="222"/>
      <c r="CH1153" s="222"/>
      <c r="CI1153" s="222"/>
    </row>
    <row r="1154" spans="1:87" s="33" customFormat="1" ht="13.8" hidden="1">
      <c r="A1154" s="63"/>
      <c r="B1154" s="221"/>
      <c r="C1154" s="222"/>
      <c r="D1154" s="222"/>
      <c r="E1154" s="222"/>
      <c r="F1154" s="222"/>
      <c r="G1154" s="223"/>
      <c r="H1154" s="63"/>
      <c r="I1154" s="222"/>
      <c r="J1154" s="222"/>
      <c r="K1154" s="239"/>
      <c r="L1154" s="239"/>
      <c r="M1154" s="240"/>
      <c r="N1154" s="229"/>
      <c r="O1154" s="229"/>
      <c r="P1154" s="229"/>
      <c r="Q1154" s="222"/>
      <c r="R1154" s="242"/>
      <c r="S1154" s="242"/>
      <c r="T1154" s="240"/>
      <c r="U1154" s="240"/>
      <c r="V1154" s="223"/>
      <c r="W1154" s="223"/>
      <c r="X1154" s="223"/>
      <c r="Y1154" s="223"/>
      <c r="AE1154" s="138"/>
      <c r="AI1154" s="33" t="str">
        <f t="shared" si="174"/>
        <v/>
      </c>
      <c r="AN1154" s="223"/>
      <c r="AO1154" s="223"/>
      <c r="AP1154" s="223"/>
      <c r="AQ1154" s="222"/>
      <c r="AR1154" s="222"/>
      <c r="AS1154" s="222"/>
      <c r="AT1154" s="222"/>
      <c r="AU1154" s="222"/>
      <c r="AV1154" s="222"/>
      <c r="AW1154" s="222"/>
      <c r="AX1154" s="222"/>
      <c r="AY1154" s="222"/>
      <c r="AZ1154" s="222"/>
      <c r="BA1154" s="222"/>
      <c r="BB1154" s="222"/>
      <c r="BC1154" s="222"/>
      <c r="BD1154" s="222"/>
      <c r="BE1154" s="222"/>
      <c r="BF1154" s="222"/>
      <c r="BG1154" s="222"/>
      <c r="BH1154" s="222"/>
      <c r="BI1154" s="222"/>
      <c r="BJ1154" s="222"/>
      <c r="BK1154" s="222"/>
      <c r="BL1154" s="222"/>
      <c r="BM1154" s="222"/>
      <c r="BN1154" s="222"/>
      <c r="BO1154" s="222"/>
      <c r="BP1154" s="222"/>
      <c r="BQ1154" s="222"/>
      <c r="BR1154" s="222"/>
      <c r="BS1154" s="222"/>
      <c r="BT1154" s="222"/>
      <c r="BU1154" s="222"/>
      <c r="BV1154" s="222"/>
      <c r="BW1154" s="222"/>
      <c r="BX1154" s="222"/>
      <c r="BY1154" s="222"/>
      <c r="BZ1154" s="222"/>
      <c r="CA1154" s="222"/>
      <c r="CB1154" s="222"/>
      <c r="CC1154" s="222"/>
      <c r="CD1154" s="222"/>
      <c r="CE1154" s="222"/>
      <c r="CF1154" s="222"/>
      <c r="CG1154" s="222"/>
      <c r="CH1154" s="222"/>
      <c r="CI1154" s="222"/>
    </row>
    <row r="1155" spans="1:87" s="33" customFormat="1" ht="13.8" hidden="1">
      <c r="A1155" s="63"/>
      <c r="B1155" s="221"/>
      <c r="C1155" s="222"/>
      <c r="D1155" s="222"/>
      <c r="E1155" s="222"/>
      <c r="F1155" s="222"/>
      <c r="G1155" s="223"/>
      <c r="H1155" s="63"/>
      <c r="I1155" s="222"/>
      <c r="J1155" s="222"/>
      <c r="K1155" s="239"/>
      <c r="L1155" s="239"/>
      <c r="M1155" s="240"/>
      <c r="N1155" s="229"/>
      <c r="O1155" s="229"/>
      <c r="P1155" s="229"/>
      <c r="Q1155" s="222"/>
      <c r="R1155" s="242"/>
      <c r="S1155" s="242"/>
      <c r="T1155" s="240"/>
      <c r="U1155" s="240"/>
      <c r="V1155" s="223"/>
      <c r="W1155" s="223"/>
      <c r="X1155" s="223"/>
      <c r="Y1155" s="223"/>
      <c r="AE1155" s="138"/>
      <c r="AI1155" s="33" t="str">
        <f t="shared" si="174"/>
        <v/>
      </c>
      <c r="AN1155" s="223"/>
      <c r="AO1155" s="223"/>
      <c r="AP1155" s="223"/>
      <c r="AQ1155" s="222"/>
      <c r="AR1155" s="222"/>
      <c r="AS1155" s="222"/>
      <c r="AT1155" s="222"/>
      <c r="AU1155" s="222"/>
      <c r="AV1155" s="222"/>
      <c r="AW1155" s="222"/>
      <c r="AX1155" s="222"/>
      <c r="AY1155" s="222"/>
      <c r="AZ1155" s="222"/>
      <c r="BA1155" s="222"/>
      <c r="BB1155" s="222"/>
      <c r="BC1155" s="222"/>
      <c r="BD1155" s="222"/>
      <c r="BE1155" s="222"/>
      <c r="BF1155" s="222"/>
      <c r="BG1155" s="222"/>
      <c r="BH1155" s="222"/>
      <c r="BI1155" s="222"/>
      <c r="BJ1155" s="222"/>
      <c r="BK1155" s="222"/>
      <c r="BL1155" s="222"/>
      <c r="BM1155" s="222"/>
      <c r="BN1155" s="222"/>
      <c r="BO1155" s="222"/>
      <c r="BP1155" s="222"/>
      <c r="BQ1155" s="222"/>
      <c r="BR1155" s="222"/>
      <c r="BS1155" s="222"/>
      <c r="BT1155" s="222"/>
      <c r="BU1155" s="222"/>
      <c r="BV1155" s="222"/>
      <c r="BW1155" s="222"/>
      <c r="BX1155" s="222"/>
      <c r="BY1155" s="222"/>
      <c r="BZ1155" s="222"/>
      <c r="CA1155" s="222"/>
      <c r="CB1155" s="222"/>
      <c r="CC1155" s="222"/>
      <c r="CD1155" s="222"/>
      <c r="CE1155" s="222"/>
      <c r="CF1155" s="222"/>
      <c r="CG1155" s="222"/>
      <c r="CH1155" s="222"/>
      <c r="CI1155" s="222"/>
    </row>
    <row r="1156" spans="1:87" s="33" customFormat="1" ht="13.8" hidden="1">
      <c r="A1156" s="63"/>
      <c r="B1156" s="221"/>
      <c r="C1156" s="222"/>
      <c r="D1156" s="222"/>
      <c r="E1156" s="222"/>
      <c r="F1156" s="222"/>
      <c r="G1156" s="223"/>
      <c r="H1156" s="63"/>
      <c r="I1156" s="222"/>
      <c r="J1156" s="222"/>
      <c r="K1156" s="239"/>
      <c r="L1156" s="239"/>
      <c r="M1156" s="240"/>
      <c r="N1156" s="229"/>
      <c r="O1156" s="229"/>
      <c r="P1156" s="229"/>
      <c r="Q1156" s="222"/>
      <c r="R1156" s="242"/>
      <c r="S1156" s="242"/>
      <c r="T1156" s="240"/>
      <c r="U1156" s="240"/>
      <c r="V1156" s="223"/>
      <c r="W1156" s="223"/>
      <c r="X1156" s="223"/>
      <c r="Y1156" s="223"/>
      <c r="AE1156" s="138"/>
      <c r="AI1156" s="33" t="str">
        <f t="shared" si="174"/>
        <v/>
      </c>
      <c r="AN1156" s="223"/>
      <c r="AO1156" s="223"/>
      <c r="AP1156" s="223"/>
      <c r="AQ1156" s="222"/>
      <c r="AR1156" s="222"/>
      <c r="AS1156" s="222"/>
      <c r="AT1156" s="222"/>
      <c r="AU1156" s="222"/>
      <c r="AV1156" s="222"/>
      <c r="AW1156" s="222"/>
      <c r="AX1156" s="222"/>
      <c r="AY1156" s="222"/>
      <c r="AZ1156" s="222"/>
      <c r="BA1156" s="222"/>
      <c r="BB1156" s="222"/>
      <c r="BC1156" s="222"/>
      <c r="BD1156" s="222"/>
      <c r="BE1156" s="222"/>
      <c r="BF1156" s="222"/>
      <c r="BG1156" s="222"/>
      <c r="BH1156" s="222"/>
      <c r="BI1156" s="222"/>
      <c r="BJ1156" s="222"/>
      <c r="BK1156" s="222"/>
      <c r="BL1156" s="222"/>
      <c r="BM1156" s="222"/>
      <c r="BN1156" s="222"/>
      <c r="BO1156" s="222"/>
      <c r="BP1156" s="222"/>
      <c r="BQ1156" s="222"/>
      <c r="BR1156" s="222"/>
      <c r="BS1156" s="222"/>
      <c r="BT1156" s="222"/>
      <c r="BU1156" s="222"/>
      <c r="BV1156" s="222"/>
      <c r="BW1156" s="222"/>
      <c r="BX1156" s="222"/>
      <c r="BY1156" s="222"/>
      <c r="BZ1156" s="222"/>
      <c r="CA1156" s="222"/>
      <c r="CB1156" s="222"/>
      <c r="CC1156" s="222"/>
      <c r="CD1156" s="222"/>
      <c r="CE1156" s="222"/>
      <c r="CF1156" s="222"/>
      <c r="CG1156" s="222"/>
      <c r="CH1156" s="222"/>
      <c r="CI1156" s="222"/>
    </row>
    <row r="1157" spans="1:87" s="33" customFormat="1" ht="13.8" hidden="1">
      <c r="A1157" s="63"/>
      <c r="B1157" s="221"/>
      <c r="C1157" s="222"/>
      <c r="D1157" s="222"/>
      <c r="E1157" s="222"/>
      <c r="F1157" s="222"/>
      <c r="G1157" s="223"/>
      <c r="H1157" s="63"/>
      <c r="I1157" s="222"/>
      <c r="J1157" s="222"/>
      <c r="K1157" s="239"/>
      <c r="L1157" s="239"/>
      <c r="M1157" s="240"/>
      <c r="N1157" s="229"/>
      <c r="O1157" s="229"/>
      <c r="P1157" s="229"/>
      <c r="Q1157" s="222"/>
      <c r="R1157" s="242"/>
      <c r="S1157" s="242"/>
      <c r="T1157" s="240"/>
      <c r="U1157" s="240"/>
      <c r="V1157" s="223"/>
      <c r="W1157" s="223"/>
      <c r="X1157" s="223"/>
      <c r="Y1157" s="223"/>
      <c r="AE1157" s="138"/>
      <c r="AI1157" s="33" t="str">
        <f t="shared" si="174"/>
        <v/>
      </c>
      <c r="AN1157" s="223"/>
      <c r="AO1157" s="223"/>
      <c r="AP1157" s="223"/>
      <c r="AQ1157" s="222"/>
      <c r="AR1157" s="222"/>
      <c r="AS1157" s="222"/>
      <c r="AT1157" s="222"/>
      <c r="AU1157" s="222"/>
      <c r="AV1157" s="222"/>
      <c r="AW1157" s="222"/>
      <c r="AX1157" s="222"/>
      <c r="AY1157" s="222"/>
      <c r="AZ1157" s="222"/>
      <c r="BA1157" s="222"/>
      <c r="BB1157" s="222"/>
      <c r="BC1157" s="222"/>
      <c r="BD1157" s="222"/>
      <c r="BE1157" s="222"/>
      <c r="BF1157" s="222"/>
      <c r="BG1157" s="222"/>
      <c r="BH1157" s="222"/>
      <c r="BI1157" s="222"/>
      <c r="BJ1157" s="222"/>
      <c r="BK1157" s="222"/>
      <c r="BL1157" s="222"/>
      <c r="BM1157" s="222"/>
      <c r="BN1157" s="222"/>
      <c r="BO1157" s="222"/>
      <c r="BP1157" s="222"/>
      <c r="BQ1157" s="222"/>
      <c r="BR1157" s="222"/>
      <c r="BS1157" s="222"/>
      <c r="BT1157" s="222"/>
      <c r="BU1157" s="222"/>
      <c r="BV1157" s="222"/>
      <c r="BW1157" s="222"/>
      <c r="BX1157" s="222"/>
      <c r="BY1157" s="222"/>
      <c r="BZ1157" s="222"/>
      <c r="CA1157" s="222"/>
      <c r="CB1157" s="222"/>
      <c r="CC1157" s="222"/>
      <c r="CD1157" s="222"/>
      <c r="CE1157" s="222"/>
      <c r="CF1157" s="222"/>
      <c r="CG1157" s="222"/>
      <c r="CH1157" s="222"/>
      <c r="CI1157" s="222"/>
    </row>
    <row r="1158" spans="1:87" s="33" customFormat="1" ht="13.8" hidden="1">
      <c r="A1158" s="63"/>
      <c r="B1158" s="221"/>
      <c r="C1158" s="222"/>
      <c r="D1158" s="222"/>
      <c r="E1158" s="222"/>
      <c r="F1158" s="222"/>
      <c r="G1158" s="223"/>
      <c r="H1158" s="63"/>
      <c r="I1158" s="222"/>
      <c r="J1158" s="222"/>
      <c r="K1158" s="239"/>
      <c r="L1158" s="239"/>
      <c r="M1158" s="240"/>
      <c r="N1158" s="229"/>
      <c r="O1158" s="229"/>
      <c r="P1158" s="229"/>
      <c r="Q1158" s="222"/>
      <c r="R1158" s="242"/>
      <c r="S1158" s="242"/>
      <c r="T1158" s="240"/>
      <c r="U1158" s="240"/>
      <c r="V1158" s="223"/>
      <c r="W1158" s="223"/>
      <c r="X1158" s="223"/>
      <c r="Y1158" s="223"/>
      <c r="AE1158" s="138"/>
      <c r="AI1158" s="33" t="str">
        <f t="shared" si="174"/>
        <v/>
      </c>
      <c r="AN1158" s="223"/>
      <c r="AO1158" s="223"/>
      <c r="AP1158" s="223"/>
      <c r="AQ1158" s="222"/>
      <c r="AR1158" s="222"/>
      <c r="AS1158" s="222"/>
      <c r="AT1158" s="222"/>
      <c r="AU1158" s="222"/>
      <c r="AV1158" s="222"/>
      <c r="AW1158" s="222"/>
      <c r="AX1158" s="222"/>
      <c r="AY1158" s="222"/>
      <c r="AZ1158" s="222"/>
      <c r="BA1158" s="222"/>
      <c r="BB1158" s="222"/>
      <c r="BC1158" s="222"/>
      <c r="BD1158" s="222"/>
      <c r="BE1158" s="222"/>
      <c r="BF1158" s="222"/>
      <c r="BG1158" s="222"/>
      <c r="BH1158" s="222"/>
      <c r="BI1158" s="222"/>
      <c r="BJ1158" s="222"/>
      <c r="BK1158" s="222"/>
      <c r="BL1158" s="222"/>
      <c r="BM1158" s="222"/>
      <c r="BN1158" s="222"/>
      <c r="BO1158" s="222"/>
      <c r="BP1158" s="222"/>
      <c r="BQ1158" s="222"/>
      <c r="BR1158" s="222"/>
      <c r="BS1158" s="222"/>
      <c r="BT1158" s="222"/>
      <c r="BU1158" s="222"/>
      <c r="BV1158" s="222"/>
      <c r="BW1158" s="222"/>
      <c r="BX1158" s="222"/>
      <c r="BY1158" s="222"/>
      <c r="BZ1158" s="222"/>
      <c r="CA1158" s="222"/>
      <c r="CB1158" s="222"/>
      <c r="CC1158" s="222"/>
      <c r="CD1158" s="222"/>
      <c r="CE1158" s="222"/>
      <c r="CF1158" s="222"/>
      <c r="CG1158" s="222"/>
      <c r="CH1158" s="222"/>
      <c r="CI1158" s="222"/>
    </row>
    <row r="1159" spans="1:87" s="33" customFormat="1" ht="13.8" hidden="1">
      <c r="A1159" s="63"/>
      <c r="B1159" s="221"/>
      <c r="C1159" s="222"/>
      <c r="D1159" s="222"/>
      <c r="E1159" s="222"/>
      <c r="F1159" s="222"/>
      <c r="G1159" s="223"/>
      <c r="H1159" s="63"/>
      <c r="I1159" s="222"/>
      <c r="J1159" s="222"/>
      <c r="K1159" s="239"/>
      <c r="L1159" s="239"/>
      <c r="M1159" s="240"/>
      <c r="N1159" s="229"/>
      <c r="O1159" s="229"/>
      <c r="P1159" s="229"/>
      <c r="Q1159" s="222"/>
      <c r="R1159" s="242"/>
      <c r="S1159" s="242"/>
      <c r="T1159" s="240"/>
      <c r="U1159" s="240"/>
      <c r="V1159" s="223"/>
      <c r="W1159" s="223"/>
      <c r="X1159" s="223"/>
      <c r="Y1159" s="223"/>
      <c r="AE1159" s="138"/>
      <c r="AI1159" s="33" t="str">
        <f t="shared" si="174"/>
        <v/>
      </c>
      <c r="AN1159" s="223"/>
      <c r="AO1159" s="223"/>
      <c r="AP1159" s="223"/>
      <c r="AQ1159" s="222"/>
      <c r="AR1159" s="222"/>
      <c r="AS1159" s="222"/>
      <c r="AT1159" s="222"/>
      <c r="AU1159" s="222"/>
      <c r="AV1159" s="222"/>
      <c r="AW1159" s="222"/>
      <c r="AX1159" s="222"/>
      <c r="AY1159" s="222"/>
      <c r="AZ1159" s="222"/>
      <c r="BA1159" s="222"/>
      <c r="BB1159" s="222"/>
      <c r="BC1159" s="222"/>
      <c r="BD1159" s="222"/>
      <c r="BE1159" s="222"/>
      <c r="BF1159" s="222"/>
      <c r="BG1159" s="222"/>
      <c r="BH1159" s="222"/>
      <c r="BI1159" s="222"/>
      <c r="BJ1159" s="222"/>
      <c r="BK1159" s="222"/>
      <c r="BL1159" s="222"/>
      <c r="BM1159" s="222"/>
      <c r="BN1159" s="222"/>
      <c r="BO1159" s="222"/>
      <c r="BP1159" s="222"/>
      <c r="BQ1159" s="222"/>
      <c r="BR1159" s="222"/>
      <c r="BS1159" s="222"/>
      <c r="BT1159" s="222"/>
      <c r="BU1159" s="222"/>
      <c r="BV1159" s="222"/>
      <c r="BW1159" s="222"/>
      <c r="BX1159" s="222"/>
      <c r="BY1159" s="222"/>
      <c r="BZ1159" s="222"/>
      <c r="CA1159" s="222"/>
      <c r="CB1159" s="222"/>
      <c r="CC1159" s="222"/>
      <c r="CD1159" s="222"/>
      <c r="CE1159" s="222"/>
      <c r="CF1159" s="222"/>
      <c r="CG1159" s="222"/>
      <c r="CH1159" s="222"/>
      <c r="CI1159" s="222"/>
    </row>
    <row r="1160" spans="1:87" s="33" customFormat="1" ht="13.8" hidden="1">
      <c r="A1160" s="63"/>
      <c r="B1160" s="221"/>
      <c r="C1160" s="222"/>
      <c r="D1160" s="222"/>
      <c r="E1160" s="222"/>
      <c r="F1160" s="222"/>
      <c r="G1160" s="223"/>
      <c r="H1160" s="63"/>
      <c r="I1160" s="222"/>
      <c r="J1160" s="222"/>
      <c r="K1160" s="239"/>
      <c r="L1160" s="239"/>
      <c r="M1160" s="240"/>
      <c r="N1160" s="229"/>
      <c r="O1160" s="229"/>
      <c r="P1160" s="229"/>
      <c r="Q1160" s="222"/>
      <c r="R1160" s="242"/>
      <c r="S1160" s="242"/>
      <c r="T1160" s="240"/>
      <c r="U1160" s="240"/>
      <c r="V1160" s="223"/>
      <c r="W1160" s="223"/>
      <c r="X1160" s="223"/>
      <c r="Y1160" s="223"/>
      <c r="AE1160" s="138"/>
      <c r="AI1160" s="33" t="str">
        <f t="shared" si="174"/>
        <v/>
      </c>
      <c r="AN1160" s="223"/>
      <c r="AO1160" s="223"/>
      <c r="AP1160" s="223"/>
      <c r="AQ1160" s="222"/>
      <c r="AR1160" s="222"/>
      <c r="AS1160" s="222"/>
      <c r="AT1160" s="222"/>
      <c r="AU1160" s="222"/>
      <c r="AV1160" s="222"/>
      <c r="AW1160" s="222"/>
      <c r="AX1160" s="222"/>
      <c r="AY1160" s="222"/>
      <c r="AZ1160" s="222"/>
      <c r="BA1160" s="222"/>
      <c r="BB1160" s="222"/>
      <c r="BC1160" s="222"/>
      <c r="BD1160" s="222"/>
      <c r="BE1160" s="222"/>
      <c r="BF1160" s="222"/>
      <c r="BG1160" s="222"/>
      <c r="BH1160" s="222"/>
      <c r="BI1160" s="222"/>
      <c r="BJ1160" s="222"/>
      <c r="BK1160" s="222"/>
      <c r="BL1160" s="222"/>
      <c r="BM1160" s="222"/>
      <c r="BN1160" s="222"/>
      <c r="BO1160" s="222"/>
      <c r="BP1160" s="222"/>
      <c r="BQ1160" s="222"/>
      <c r="BR1160" s="222"/>
      <c r="BS1160" s="222"/>
      <c r="BT1160" s="222"/>
      <c r="BU1160" s="222"/>
      <c r="BV1160" s="222"/>
      <c r="BW1160" s="222"/>
      <c r="BX1160" s="222"/>
      <c r="BY1160" s="222"/>
      <c r="BZ1160" s="222"/>
      <c r="CA1160" s="222"/>
      <c r="CB1160" s="222"/>
      <c r="CC1160" s="222"/>
      <c r="CD1160" s="222"/>
      <c r="CE1160" s="222"/>
      <c r="CF1160" s="222"/>
      <c r="CG1160" s="222"/>
      <c r="CH1160" s="222"/>
      <c r="CI1160" s="222"/>
    </row>
    <row r="1161" spans="1:87" s="33" customFormat="1" ht="13.8" hidden="1">
      <c r="A1161" s="63"/>
      <c r="B1161" s="221"/>
      <c r="C1161" s="222"/>
      <c r="D1161" s="222"/>
      <c r="E1161" s="222"/>
      <c r="F1161" s="222"/>
      <c r="G1161" s="223"/>
      <c r="H1161" s="63"/>
      <c r="I1161" s="222"/>
      <c r="J1161" s="222"/>
      <c r="K1161" s="239"/>
      <c r="L1161" s="239"/>
      <c r="M1161" s="240"/>
      <c r="N1161" s="229"/>
      <c r="O1161" s="229"/>
      <c r="P1161" s="229"/>
      <c r="Q1161" s="222"/>
      <c r="R1161" s="242"/>
      <c r="S1161" s="242"/>
      <c r="T1161" s="240"/>
      <c r="U1161" s="240"/>
      <c r="V1161" s="223"/>
      <c r="W1161" s="223"/>
      <c r="X1161" s="223"/>
      <c r="Y1161" s="223"/>
      <c r="AE1161" s="138"/>
      <c r="AI1161" s="33" t="str">
        <f t="shared" si="174"/>
        <v/>
      </c>
      <c r="AN1161" s="223"/>
      <c r="AO1161" s="223"/>
      <c r="AP1161" s="223"/>
      <c r="AQ1161" s="222"/>
      <c r="AR1161" s="222"/>
      <c r="AS1161" s="222"/>
      <c r="AT1161" s="222"/>
      <c r="AU1161" s="222"/>
      <c r="AV1161" s="222"/>
      <c r="AW1161" s="222"/>
      <c r="AX1161" s="222"/>
      <c r="AY1161" s="222"/>
      <c r="AZ1161" s="222"/>
      <c r="BA1161" s="222"/>
      <c r="BB1161" s="222"/>
      <c r="BC1161" s="222"/>
      <c r="BD1161" s="222"/>
      <c r="BE1161" s="222"/>
      <c r="BF1161" s="222"/>
      <c r="BG1161" s="222"/>
      <c r="BH1161" s="222"/>
      <c r="BI1161" s="222"/>
      <c r="BJ1161" s="222"/>
      <c r="BK1161" s="222"/>
      <c r="BL1161" s="222"/>
      <c r="BM1161" s="222"/>
      <c r="BN1161" s="222"/>
      <c r="BO1161" s="222"/>
      <c r="BP1161" s="222"/>
      <c r="BQ1161" s="222"/>
      <c r="BR1161" s="222"/>
      <c r="BS1161" s="222"/>
      <c r="BT1161" s="222"/>
      <c r="BU1161" s="222"/>
      <c r="BV1161" s="222"/>
      <c r="BW1161" s="222"/>
      <c r="BX1161" s="222"/>
      <c r="BY1161" s="222"/>
      <c r="BZ1161" s="222"/>
      <c r="CA1161" s="222"/>
      <c r="CB1161" s="222"/>
      <c r="CC1161" s="222"/>
      <c r="CD1161" s="222"/>
      <c r="CE1161" s="222"/>
      <c r="CF1161" s="222"/>
      <c r="CG1161" s="222"/>
      <c r="CH1161" s="222"/>
      <c r="CI1161" s="222"/>
    </row>
    <row r="1162" spans="1:87" s="33" customFormat="1" ht="13.8" hidden="1">
      <c r="A1162" s="63"/>
      <c r="B1162" s="221"/>
      <c r="C1162" s="222"/>
      <c r="D1162" s="222"/>
      <c r="E1162" s="222"/>
      <c r="F1162" s="222"/>
      <c r="G1162" s="223"/>
      <c r="H1162" s="63"/>
      <c r="I1162" s="222"/>
      <c r="J1162" s="222"/>
      <c r="K1162" s="239"/>
      <c r="L1162" s="239"/>
      <c r="M1162" s="240"/>
      <c r="N1162" s="229"/>
      <c r="O1162" s="229"/>
      <c r="P1162" s="229"/>
      <c r="Q1162" s="222"/>
      <c r="R1162" s="242"/>
      <c r="S1162" s="242"/>
      <c r="T1162" s="240"/>
      <c r="U1162" s="240"/>
      <c r="V1162" s="223"/>
      <c r="W1162" s="223"/>
      <c r="X1162" s="223"/>
      <c r="Y1162" s="223"/>
      <c r="AE1162" s="138"/>
      <c r="AI1162" s="33" t="str">
        <f t="shared" si="174"/>
        <v/>
      </c>
      <c r="AN1162" s="223"/>
      <c r="AO1162" s="223"/>
      <c r="AP1162" s="223"/>
      <c r="AQ1162" s="222"/>
      <c r="AR1162" s="222"/>
      <c r="AS1162" s="222"/>
      <c r="AT1162" s="222"/>
      <c r="AU1162" s="222"/>
      <c r="AV1162" s="222"/>
      <c r="AW1162" s="222"/>
      <c r="AX1162" s="222"/>
      <c r="AY1162" s="222"/>
      <c r="AZ1162" s="222"/>
      <c r="BA1162" s="222"/>
      <c r="BB1162" s="222"/>
      <c r="BC1162" s="222"/>
      <c r="BD1162" s="222"/>
      <c r="BE1162" s="222"/>
      <c r="BF1162" s="222"/>
      <c r="BG1162" s="222"/>
      <c r="BH1162" s="222"/>
      <c r="BI1162" s="222"/>
      <c r="BJ1162" s="222"/>
      <c r="BK1162" s="222"/>
      <c r="BL1162" s="222"/>
      <c r="BM1162" s="222"/>
      <c r="BN1162" s="222"/>
      <c r="BO1162" s="222"/>
      <c r="BP1162" s="222"/>
      <c r="BQ1162" s="222"/>
      <c r="BR1162" s="222"/>
      <c r="BS1162" s="222"/>
      <c r="BT1162" s="222"/>
      <c r="BU1162" s="222"/>
      <c r="BV1162" s="222"/>
      <c r="BW1162" s="222"/>
      <c r="BX1162" s="222"/>
      <c r="BY1162" s="222"/>
      <c r="BZ1162" s="222"/>
      <c r="CA1162" s="222"/>
      <c r="CB1162" s="222"/>
      <c r="CC1162" s="222"/>
      <c r="CD1162" s="222"/>
      <c r="CE1162" s="222"/>
      <c r="CF1162" s="222"/>
      <c r="CG1162" s="222"/>
      <c r="CH1162" s="222"/>
      <c r="CI1162" s="222"/>
    </row>
    <row r="1163" spans="1:87" s="33" customFormat="1" ht="13.8" hidden="1">
      <c r="A1163" s="63"/>
      <c r="B1163" s="221"/>
      <c r="C1163" s="222"/>
      <c r="D1163" s="222"/>
      <c r="E1163" s="222"/>
      <c r="F1163" s="222"/>
      <c r="G1163" s="223"/>
      <c r="H1163" s="63"/>
      <c r="I1163" s="222"/>
      <c r="J1163" s="222"/>
      <c r="K1163" s="239"/>
      <c r="L1163" s="239"/>
      <c r="M1163" s="240"/>
      <c r="N1163" s="229"/>
      <c r="O1163" s="229"/>
      <c r="P1163" s="229"/>
      <c r="Q1163" s="222"/>
      <c r="R1163" s="242"/>
      <c r="S1163" s="242"/>
      <c r="T1163" s="240"/>
      <c r="U1163" s="240"/>
      <c r="V1163" s="223"/>
      <c r="W1163" s="223"/>
      <c r="X1163" s="223"/>
      <c r="Y1163" s="223"/>
      <c r="AE1163" s="138"/>
      <c r="AI1163" s="33" t="str">
        <f t="shared" si="174"/>
        <v/>
      </c>
      <c r="AN1163" s="223"/>
      <c r="AO1163" s="223"/>
      <c r="AP1163" s="223"/>
      <c r="AQ1163" s="222"/>
      <c r="AR1163" s="222"/>
      <c r="AS1163" s="222"/>
      <c r="AT1163" s="222"/>
      <c r="AU1163" s="222"/>
      <c r="AV1163" s="222"/>
      <c r="AW1163" s="222"/>
      <c r="AX1163" s="222"/>
      <c r="AY1163" s="222"/>
      <c r="AZ1163" s="222"/>
      <c r="BA1163" s="222"/>
      <c r="BB1163" s="222"/>
      <c r="BC1163" s="222"/>
      <c r="BD1163" s="222"/>
      <c r="BE1163" s="222"/>
      <c r="BF1163" s="222"/>
      <c r="BG1163" s="222"/>
      <c r="BH1163" s="222"/>
      <c r="BI1163" s="222"/>
      <c r="BJ1163" s="222"/>
      <c r="BK1163" s="222"/>
      <c r="BL1163" s="222"/>
      <c r="BM1163" s="222"/>
      <c r="BN1163" s="222"/>
      <c r="BO1163" s="222"/>
      <c r="BP1163" s="222"/>
      <c r="BQ1163" s="222"/>
      <c r="BR1163" s="222"/>
      <c r="BS1163" s="222"/>
      <c r="BT1163" s="222"/>
      <c r="BU1163" s="222"/>
      <c r="BV1163" s="222"/>
      <c r="BW1163" s="222"/>
      <c r="BX1163" s="222"/>
      <c r="BY1163" s="222"/>
      <c r="BZ1163" s="222"/>
      <c r="CA1163" s="222"/>
      <c r="CB1163" s="222"/>
      <c r="CC1163" s="222"/>
      <c r="CD1163" s="222"/>
      <c r="CE1163" s="222"/>
      <c r="CF1163" s="222"/>
      <c r="CG1163" s="222"/>
      <c r="CH1163" s="222"/>
      <c r="CI1163" s="222"/>
    </row>
    <row r="1164" spans="1:87" s="33" customFormat="1" ht="13.8" hidden="1">
      <c r="A1164" s="63"/>
      <c r="B1164" s="221"/>
      <c r="C1164" s="222"/>
      <c r="D1164" s="222"/>
      <c r="E1164" s="222"/>
      <c r="F1164" s="222"/>
      <c r="G1164" s="223"/>
      <c r="H1164" s="63"/>
      <c r="I1164" s="222"/>
      <c r="J1164" s="222"/>
      <c r="K1164" s="239"/>
      <c r="L1164" s="239"/>
      <c r="M1164" s="240"/>
      <c r="N1164" s="229"/>
      <c r="O1164" s="229"/>
      <c r="P1164" s="229"/>
      <c r="Q1164" s="222"/>
      <c r="R1164" s="242"/>
      <c r="S1164" s="242"/>
      <c r="T1164" s="240"/>
      <c r="U1164" s="240"/>
      <c r="V1164" s="223"/>
      <c r="W1164" s="223"/>
      <c r="X1164" s="223"/>
      <c r="Y1164" s="223"/>
      <c r="AE1164" s="138"/>
      <c r="AI1164" s="33" t="str">
        <f t="shared" ref="AI1164:AI1227" si="175">IF(R1164="","", R1164)</f>
        <v/>
      </c>
      <c r="AN1164" s="223"/>
      <c r="AO1164" s="223"/>
      <c r="AP1164" s="223"/>
      <c r="AQ1164" s="222"/>
      <c r="AR1164" s="222"/>
      <c r="AS1164" s="222"/>
      <c r="AT1164" s="222"/>
      <c r="AU1164" s="222"/>
      <c r="AV1164" s="222"/>
      <c r="AW1164" s="222"/>
      <c r="AX1164" s="222"/>
      <c r="AY1164" s="222"/>
      <c r="AZ1164" s="222"/>
      <c r="BA1164" s="222"/>
      <c r="BB1164" s="222"/>
      <c r="BC1164" s="222"/>
      <c r="BD1164" s="222"/>
      <c r="BE1164" s="222"/>
      <c r="BF1164" s="222"/>
      <c r="BG1164" s="222"/>
      <c r="BH1164" s="222"/>
      <c r="BI1164" s="222"/>
      <c r="BJ1164" s="222"/>
      <c r="BK1164" s="222"/>
      <c r="BL1164" s="222"/>
      <c r="BM1164" s="222"/>
      <c r="BN1164" s="222"/>
      <c r="BO1164" s="222"/>
      <c r="BP1164" s="222"/>
      <c r="BQ1164" s="222"/>
      <c r="BR1164" s="222"/>
      <c r="BS1164" s="222"/>
      <c r="BT1164" s="222"/>
      <c r="BU1164" s="222"/>
      <c r="BV1164" s="222"/>
      <c r="BW1164" s="222"/>
      <c r="BX1164" s="222"/>
      <c r="BY1164" s="222"/>
      <c r="BZ1164" s="222"/>
      <c r="CA1164" s="222"/>
      <c r="CB1164" s="222"/>
      <c r="CC1164" s="222"/>
      <c r="CD1164" s="222"/>
      <c r="CE1164" s="222"/>
      <c r="CF1164" s="222"/>
      <c r="CG1164" s="222"/>
      <c r="CH1164" s="222"/>
      <c r="CI1164" s="222"/>
    </row>
    <row r="1165" spans="1:87" s="33" customFormat="1" ht="13.8" hidden="1">
      <c r="A1165" s="63"/>
      <c r="B1165" s="221"/>
      <c r="C1165" s="222"/>
      <c r="D1165" s="222"/>
      <c r="E1165" s="222"/>
      <c r="F1165" s="222"/>
      <c r="G1165" s="223"/>
      <c r="H1165" s="63"/>
      <c r="I1165" s="222"/>
      <c r="J1165" s="222"/>
      <c r="K1165" s="239"/>
      <c r="L1165" s="239"/>
      <c r="M1165" s="240"/>
      <c r="N1165" s="229"/>
      <c r="O1165" s="229"/>
      <c r="P1165" s="229"/>
      <c r="Q1165" s="222"/>
      <c r="R1165" s="242"/>
      <c r="S1165" s="242"/>
      <c r="T1165" s="240"/>
      <c r="U1165" s="240"/>
      <c r="V1165" s="223"/>
      <c r="W1165" s="223"/>
      <c r="X1165" s="223"/>
      <c r="Y1165" s="223"/>
      <c r="AE1165" s="138"/>
      <c r="AI1165" s="33" t="str">
        <f t="shared" si="175"/>
        <v/>
      </c>
      <c r="AN1165" s="223"/>
      <c r="AO1165" s="223"/>
      <c r="AP1165" s="223"/>
      <c r="AQ1165" s="222"/>
      <c r="AR1165" s="222"/>
      <c r="AS1165" s="222"/>
      <c r="AT1165" s="222"/>
      <c r="AU1165" s="222"/>
      <c r="AV1165" s="222"/>
      <c r="AW1165" s="222"/>
      <c r="AX1165" s="222"/>
      <c r="AY1165" s="222"/>
      <c r="AZ1165" s="222"/>
      <c r="BA1165" s="222"/>
      <c r="BB1165" s="222"/>
      <c r="BC1165" s="222"/>
      <c r="BD1165" s="222"/>
      <c r="BE1165" s="222"/>
      <c r="BF1165" s="222"/>
      <c r="BG1165" s="222"/>
      <c r="BH1165" s="222"/>
      <c r="BI1165" s="222"/>
      <c r="BJ1165" s="222"/>
      <c r="BK1165" s="222"/>
      <c r="BL1165" s="222"/>
      <c r="BM1165" s="222"/>
      <c r="BN1165" s="222"/>
      <c r="BO1165" s="222"/>
      <c r="BP1165" s="222"/>
      <c r="BQ1165" s="222"/>
      <c r="BR1165" s="222"/>
      <c r="BS1165" s="222"/>
      <c r="BT1165" s="222"/>
      <c r="BU1165" s="222"/>
      <c r="BV1165" s="222"/>
      <c r="BW1165" s="222"/>
      <c r="BX1165" s="222"/>
      <c r="BY1165" s="222"/>
      <c r="BZ1165" s="222"/>
      <c r="CA1165" s="222"/>
      <c r="CB1165" s="222"/>
      <c r="CC1165" s="222"/>
      <c r="CD1165" s="222"/>
      <c r="CE1165" s="222"/>
      <c r="CF1165" s="222"/>
      <c r="CG1165" s="222"/>
      <c r="CH1165" s="222"/>
      <c r="CI1165" s="222"/>
    </row>
    <row r="1166" spans="1:87" s="33" customFormat="1" ht="13.8" hidden="1">
      <c r="A1166" s="63"/>
      <c r="B1166" s="221"/>
      <c r="C1166" s="222"/>
      <c r="D1166" s="222"/>
      <c r="E1166" s="222"/>
      <c r="F1166" s="222"/>
      <c r="G1166" s="223"/>
      <c r="H1166" s="63"/>
      <c r="I1166" s="222"/>
      <c r="J1166" s="222"/>
      <c r="K1166" s="239"/>
      <c r="L1166" s="239"/>
      <c r="M1166" s="240"/>
      <c r="N1166" s="229"/>
      <c r="O1166" s="229"/>
      <c r="P1166" s="229"/>
      <c r="Q1166" s="222"/>
      <c r="R1166" s="242"/>
      <c r="S1166" s="242"/>
      <c r="T1166" s="240"/>
      <c r="U1166" s="240"/>
      <c r="V1166" s="223"/>
      <c r="W1166" s="223"/>
      <c r="X1166" s="223"/>
      <c r="Y1166" s="223"/>
      <c r="AE1166" s="138"/>
      <c r="AI1166" s="33" t="str">
        <f t="shared" si="175"/>
        <v/>
      </c>
      <c r="AN1166" s="223"/>
      <c r="AO1166" s="223"/>
      <c r="AP1166" s="223"/>
      <c r="AQ1166" s="222"/>
      <c r="AR1166" s="222"/>
      <c r="AS1166" s="222"/>
      <c r="AT1166" s="222"/>
      <c r="AU1166" s="222"/>
      <c r="AV1166" s="222"/>
      <c r="AW1166" s="222"/>
      <c r="AX1166" s="222"/>
      <c r="AY1166" s="222"/>
      <c r="AZ1166" s="222"/>
      <c r="BA1166" s="222"/>
      <c r="BB1166" s="222"/>
      <c r="BC1166" s="222"/>
      <c r="BD1166" s="222"/>
      <c r="BE1166" s="222"/>
      <c r="BF1166" s="222"/>
      <c r="BG1166" s="222"/>
      <c r="BH1166" s="222"/>
      <c r="BI1166" s="222"/>
      <c r="BJ1166" s="222"/>
      <c r="BK1166" s="222"/>
      <c r="BL1166" s="222"/>
      <c r="BM1166" s="222"/>
      <c r="BN1166" s="222"/>
      <c r="BO1166" s="222"/>
      <c r="BP1166" s="222"/>
      <c r="BQ1166" s="222"/>
      <c r="BR1166" s="222"/>
      <c r="BS1166" s="222"/>
      <c r="BT1166" s="222"/>
      <c r="BU1166" s="222"/>
      <c r="BV1166" s="222"/>
      <c r="BW1166" s="222"/>
      <c r="BX1166" s="222"/>
      <c r="BY1166" s="222"/>
      <c r="BZ1166" s="222"/>
      <c r="CA1166" s="222"/>
      <c r="CB1166" s="222"/>
      <c r="CC1166" s="222"/>
      <c r="CD1166" s="222"/>
      <c r="CE1166" s="222"/>
      <c r="CF1166" s="222"/>
      <c r="CG1166" s="222"/>
      <c r="CH1166" s="222"/>
      <c r="CI1166" s="222"/>
    </row>
    <row r="1167" spans="1:87" s="33" customFormat="1" ht="13.8" hidden="1">
      <c r="A1167" s="63"/>
      <c r="B1167" s="221"/>
      <c r="C1167" s="222"/>
      <c r="D1167" s="222"/>
      <c r="E1167" s="222"/>
      <c r="F1167" s="222"/>
      <c r="G1167" s="223"/>
      <c r="H1167" s="63"/>
      <c r="I1167" s="222"/>
      <c r="J1167" s="222"/>
      <c r="K1167" s="239"/>
      <c r="L1167" s="239"/>
      <c r="M1167" s="240"/>
      <c r="N1167" s="229"/>
      <c r="O1167" s="229"/>
      <c r="P1167" s="229"/>
      <c r="Q1167" s="222"/>
      <c r="R1167" s="242"/>
      <c r="S1167" s="242"/>
      <c r="T1167" s="240"/>
      <c r="U1167" s="240"/>
      <c r="V1167" s="223"/>
      <c r="W1167" s="223"/>
      <c r="X1167" s="223"/>
      <c r="Y1167" s="223"/>
      <c r="AE1167" s="138"/>
      <c r="AI1167" s="33" t="str">
        <f t="shared" si="175"/>
        <v/>
      </c>
      <c r="AN1167" s="223"/>
      <c r="AO1167" s="223"/>
      <c r="AP1167" s="223"/>
      <c r="AQ1167" s="222"/>
      <c r="AR1167" s="222"/>
      <c r="AS1167" s="222"/>
      <c r="AT1167" s="222"/>
      <c r="AU1167" s="222"/>
      <c r="AV1167" s="222"/>
      <c r="AW1167" s="222"/>
      <c r="AX1167" s="222"/>
      <c r="AY1167" s="222"/>
      <c r="AZ1167" s="222"/>
      <c r="BA1167" s="222"/>
      <c r="BB1167" s="222"/>
      <c r="BC1167" s="222"/>
      <c r="BD1167" s="222"/>
      <c r="BE1167" s="222"/>
      <c r="BF1167" s="222"/>
      <c r="BG1167" s="222"/>
      <c r="BH1167" s="222"/>
      <c r="BI1167" s="222"/>
      <c r="BJ1167" s="222"/>
      <c r="BK1167" s="222"/>
      <c r="BL1167" s="222"/>
      <c r="BM1167" s="222"/>
      <c r="BN1167" s="222"/>
      <c r="BO1167" s="222"/>
      <c r="BP1167" s="222"/>
      <c r="BQ1167" s="222"/>
      <c r="BR1167" s="222"/>
      <c r="BS1167" s="222"/>
      <c r="BT1167" s="222"/>
      <c r="BU1167" s="222"/>
      <c r="BV1167" s="222"/>
      <c r="BW1167" s="222"/>
      <c r="BX1167" s="222"/>
      <c r="BY1167" s="222"/>
      <c r="BZ1167" s="222"/>
      <c r="CA1167" s="222"/>
      <c r="CB1167" s="222"/>
      <c r="CC1167" s="222"/>
      <c r="CD1167" s="222"/>
      <c r="CE1167" s="222"/>
      <c r="CF1167" s="222"/>
      <c r="CG1167" s="222"/>
      <c r="CH1167" s="222"/>
      <c r="CI1167" s="222"/>
    </row>
    <row r="1168" spans="1:87" s="33" customFormat="1" ht="13.8" hidden="1">
      <c r="A1168" s="63"/>
      <c r="B1168" s="221"/>
      <c r="C1168" s="222"/>
      <c r="D1168" s="222"/>
      <c r="E1168" s="222"/>
      <c r="F1168" s="222"/>
      <c r="G1168" s="223"/>
      <c r="H1168" s="63"/>
      <c r="I1168" s="222"/>
      <c r="J1168" s="222"/>
      <c r="K1168" s="239"/>
      <c r="L1168" s="239"/>
      <c r="M1168" s="240"/>
      <c r="N1168" s="229"/>
      <c r="O1168" s="229"/>
      <c r="P1168" s="229"/>
      <c r="Q1168" s="222"/>
      <c r="R1168" s="242"/>
      <c r="S1168" s="242"/>
      <c r="T1168" s="240"/>
      <c r="U1168" s="240"/>
      <c r="V1168" s="223"/>
      <c r="W1168" s="223"/>
      <c r="X1168" s="223"/>
      <c r="Y1168" s="223"/>
      <c r="AE1168" s="138"/>
      <c r="AI1168" s="33" t="str">
        <f t="shared" si="175"/>
        <v/>
      </c>
      <c r="AN1168" s="223"/>
      <c r="AO1168" s="223"/>
      <c r="AP1168" s="223"/>
      <c r="AQ1168" s="222"/>
      <c r="AR1168" s="222"/>
      <c r="AS1168" s="222"/>
      <c r="AT1168" s="222"/>
      <c r="AU1168" s="222"/>
      <c r="AV1168" s="222"/>
      <c r="AW1168" s="222"/>
      <c r="AX1168" s="222"/>
      <c r="AY1168" s="222"/>
      <c r="AZ1168" s="222"/>
      <c r="BA1168" s="222"/>
      <c r="BB1168" s="222"/>
      <c r="BC1168" s="222"/>
      <c r="BD1168" s="222"/>
      <c r="BE1168" s="222"/>
      <c r="BF1168" s="222"/>
      <c r="BG1168" s="222"/>
      <c r="BH1168" s="222"/>
      <c r="BI1168" s="222"/>
      <c r="BJ1168" s="222"/>
      <c r="BK1168" s="222"/>
      <c r="BL1168" s="222"/>
      <c r="BM1168" s="222"/>
      <c r="BN1168" s="222"/>
      <c r="BO1168" s="222"/>
      <c r="BP1168" s="222"/>
      <c r="BQ1168" s="222"/>
      <c r="BR1168" s="222"/>
      <c r="BS1168" s="222"/>
      <c r="BT1168" s="222"/>
      <c r="BU1168" s="222"/>
      <c r="BV1168" s="222"/>
      <c r="BW1168" s="222"/>
      <c r="BX1168" s="222"/>
      <c r="BY1168" s="222"/>
      <c r="BZ1168" s="222"/>
      <c r="CA1168" s="222"/>
      <c r="CB1168" s="222"/>
      <c r="CC1168" s="222"/>
      <c r="CD1168" s="222"/>
      <c r="CE1168" s="222"/>
      <c r="CF1168" s="222"/>
      <c r="CG1168" s="222"/>
      <c r="CH1168" s="222"/>
      <c r="CI1168" s="222"/>
    </row>
    <row r="1169" spans="1:87" s="33" customFormat="1" ht="13.8" hidden="1">
      <c r="A1169" s="63"/>
      <c r="B1169" s="221"/>
      <c r="C1169" s="222"/>
      <c r="D1169" s="222"/>
      <c r="E1169" s="222"/>
      <c r="F1169" s="222"/>
      <c r="G1169" s="223"/>
      <c r="H1169" s="63"/>
      <c r="I1169" s="222"/>
      <c r="J1169" s="222"/>
      <c r="K1169" s="239"/>
      <c r="L1169" s="239"/>
      <c r="M1169" s="240"/>
      <c r="N1169" s="229"/>
      <c r="O1169" s="229"/>
      <c r="P1169" s="229"/>
      <c r="Q1169" s="222"/>
      <c r="R1169" s="242"/>
      <c r="S1169" s="242"/>
      <c r="T1169" s="240"/>
      <c r="U1169" s="240"/>
      <c r="V1169" s="223"/>
      <c r="W1169" s="223"/>
      <c r="X1169" s="223"/>
      <c r="Y1169" s="223"/>
      <c r="AE1169" s="138"/>
      <c r="AI1169" s="33" t="str">
        <f t="shared" si="175"/>
        <v/>
      </c>
      <c r="AN1169" s="223"/>
      <c r="AO1169" s="223"/>
      <c r="AP1169" s="223"/>
      <c r="AQ1169" s="222"/>
      <c r="AR1169" s="222"/>
      <c r="AS1169" s="222"/>
      <c r="AT1169" s="222"/>
      <c r="AU1169" s="222"/>
      <c r="AV1169" s="222"/>
      <c r="AW1169" s="222"/>
      <c r="AX1169" s="222"/>
      <c r="AY1169" s="222"/>
      <c r="AZ1169" s="222"/>
      <c r="BA1169" s="222"/>
      <c r="BB1169" s="222"/>
      <c r="BC1169" s="222"/>
      <c r="BD1169" s="222"/>
      <c r="BE1169" s="222"/>
      <c r="BF1169" s="222"/>
      <c r="BG1169" s="222"/>
      <c r="BH1169" s="222"/>
      <c r="BI1169" s="222"/>
      <c r="BJ1169" s="222"/>
      <c r="BK1169" s="222"/>
      <c r="BL1169" s="222"/>
      <c r="BM1169" s="222"/>
      <c r="BN1169" s="222"/>
      <c r="BO1169" s="222"/>
      <c r="BP1169" s="222"/>
      <c r="BQ1169" s="222"/>
      <c r="BR1169" s="222"/>
      <c r="BS1169" s="222"/>
      <c r="BT1169" s="222"/>
      <c r="BU1169" s="222"/>
      <c r="BV1169" s="222"/>
      <c r="BW1169" s="222"/>
      <c r="BX1169" s="222"/>
      <c r="BY1169" s="222"/>
      <c r="BZ1169" s="222"/>
      <c r="CA1169" s="222"/>
      <c r="CB1169" s="222"/>
      <c r="CC1169" s="222"/>
      <c r="CD1169" s="222"/>
      <c r="CE1169" s="222"/>
      <c r="CF1169" s="222"/>
      <c r="CG1169" s="222"/>
      <c r="CH1169" s="222"/>
      <c r="CI1169" s="222"/>
    </row>
    <row r="1170" spans="1:87" s="33" customFormat="1" ht="13.8" hidden="1">
      <c r="A1170" s="63"/>
      <c r="B1170" s="221"/>
      <c r="C1170" s="222"/>
      <c r="D1170" s="222"/>
      <c r="E1170" s="222"/>
      <c r="F1170" s="222"/>
      <c r="G1170" s="223"/>
      <c r="H1170" s="63"/>
      <c r="I1170" s="222"/>
      <c r="J1170" s="222"/>
      <c r="K1170" s="239"/>
      <c r="L1170" s="239"/>
      <c r="M1170" s="240"/>
      <c r="N1170" s="229"/>
      <c r="O1170" s="229"/>
      <c r="P1170" s="229"/>
      <c r="Q1170" s="222"/>
      <c r="R1170" s="242"/>
      <c r="S1170" s="242"/>
      <c r="T1170" s="240"/>
      <c r="U1170" s="240"/>
      <c r="V1170" s="223"/>
      <c r="W1170" s="223"/>
      <c r="X1170" s="223"/>
      <c r="Y1170" s="223"/>
      <c r="AE1170" s="138"/>
      <c r="AI1170" s="33" t="str">
        <f t="shared" si="175"/>
        <v/>
      </c>
      <c r="AN1170" s="223"/>
      <c r="AO1170" s="223"/>
      <c r="AP1170" s="223"/>
      <c r="AQ1170" s="222"/>
      <c r="AR1170" s="222"/>
      <c r="AS1170" s="222"/>
      <c r="AT1170" s="222"/>
      <c r="AU1170" s="222"/>
      <c r="AV1170" s="222"/>
      <c r="AW1170" s="222"/>
      <c r="AX1170" s="222"/>
      <c r="AY1170" s="222"/>
      <c r="AZ1170" s="222"/>
      <c r="BA1170" s="222"/>
      <c r="BB1170" s="222"/>
      <c r="BC1170" s="222"/>
      <c r="BD1170" s="222"/>
      <c r="BE1170" s="222"/>
      <c r="BF1170" s="222"/>
      <c r="BG1170" s="222"/>
      <c r="BH1170" s="222"/>
      <c r="BI1170" s="222"/>
      <c r="BJ1170" s="222"/>
      <c r="BK1170" s="222"/>
      <c r="BL1170" s="222"/>
      <c r="BM1170" s="222"/>
      <c r="BN1170" s="222"/>
      <c r="BO1170" s="222"/>
      <c r="BP1170" s="222"/>
      <c r="BQ1170" s="222"/>
      <c r="BR1170" s="222"/>
      <c r="BS1170" s="222"/>
      <c r="BT1170" s="222"/>
      <c r="BU1170" s="222"/>
      <c r="BV1170" s="222"/>
      <c r="BW1170" s="222"/>
      <c r="BX1170" s="222"/>
      <c r="BY1170" s="222"/>
      <c r="BZ1170" s="222"/>
      <c r="CA1170" s="222"/>
      <c r="CB1170" s="222"/>
      <c r="CC1170" s="222"/>
      <c r="CD1170" s="222"/>
      <c r="CE1170" s="222"/>
      <c r="CF1170" s="222"/>
      <c r="CG1170" s="222"/>
      <c r="CH1170" s="222"/>
      <c r="CI1170" s="222"/>
    </row>
    <row r="1171" spans="1:87" s="33" customFormat="1" ht="13.8" hidden="1">
      <c r="A1171" s="63"/>
      <c r="B1171" s="221"/>
      <c r="C1171" s="222"/>
      <c r="D1171" s="222"/>
      <c r="E1171" s="222"/>
      <c r="F1171" s="222"/>
      <c r="G1171" s="223"/>
      <c r="H1171" s="63"/>
      <c r="I1171" s="222"/>
      <c r="J1171" s="222"/>
      <c r="K1171" s="239"/>
      <c r="L1171" s="239"/>
      <c r="M1171" s="240"/>
      <c r="N1171" s="229"/>
      <c r="O1171" s="229"/>
      <c r="P1171" s="229"/>
      <c r="Q1171" s="222"/>
      <c r="R1171" s="242"/>
      <c r="S1171" s="242"/>
      <c r="T1171" s="240"/>
      <c r="U1171" s="240"/>
      <c r="V1171" s="223"/>
      <c r="W1171" s="223"/>
      <c r="X1171" s="223"/>
      <c r="Y1171" s="223"/>
      <c r="AE1171" s="138"/>
      <c r="AI1171" s="33" t="str">
        <f t="shared" si="175"/>
        <v/>
      </c>
      <c r="AN1171" s="223"/>
      <c r="AO1171" s="223"/>
      <c r="AP1171" s="223"/>
      <c r="AQ1171" s="222"/>
      <c r="AR1171" s="222"/>
      <c r="AS1171" s="222"/>
      <c r="AT1171" s="222"/>
      <c r="AU1171" s="222"/>
      <c r="AV1171" s="222"/>
      <c r="AW1171" s="222"/>
      <c r="AX1171" s="222"/>
      <c r="AY1171" s="222"/>
      <c r="AZ1171" s="222"/>
      <c r="BA1171" s="222"/>
      <c r="BB1171" s="222"/>
      <c r="BC1171" s="222"/>
      <c r="BD1171" s="222"/>
      <c r="BE1171" s="222"/>
      <c r="BF1171" s="222"/>
      <c r="BG1171" s="222"/>
      <c r="BH1171" s="222"/>
      <c r="BI1171" s="222"/>
      <c r="BJ1171" s="222"/>
      <c r="BK1171" s="222"/>
      <c r="BL1171" s="222"/>
      <c r="BM1171" s="222"/>
      <c r="BN1171" s="222"/>
      <c r="BO1171" s="222"/>
      <c r="BP1171" s="222"/>
      <c r="BQ1171" s="222"/>
      <c r="BR1171" s="222"/>
      <c r="BS1171" s="222"/>
      <c r="BT1171" s="222"/>
      <c r="BU1171" s="222"/>
      <c r="BV1171" s="222"/>
      <c r="BW1171" s="222"/>
      <c r="BX1171" s="222"/>
      <c r="BY1171" s="222"/>
      <c r="BZ1171" s="222"/>
      <c r="CA1171" s="222"/>
      <c r="CB1171" s="222"/>
      <c r="CC1171" s="222"/>
      <c r="CD1171" s="222"/>
      <c r="CE1171" s="222"/>
      <c r="CF1171" s="222"/>
      <c r="CG1171" s="222"/>
      <c r="CH1171" s="222"/>
      <c r="CI1171" s="222"/>
    </row>
    <row r="1172" spans="1:87" s="33" customFormat="1" ht="13.8" hidden="1">
      <c r="A1172" s="63"/>
      <c r="B1172" s="221"/>
      <c r="C1172" s="222"/>
      <c r="D1172" s="222"/>
      <c r="E1172" s="222"/>
      <c r="F1172" s="222"/>
      <c r="G1172" s="223"/>
      <c r="H1172" s="63"/>
      <c r="I1172" s="222"/>
      <c r="J1172" s="222"/>
      <c r="K1172" s="239"/>
      <c r="L1172" s="239"/>
      <c r="M1172" s="240"/>
      <c r="N1172" s="229"/>
      <c r="O1172" s="229"/>
      <c r="P1172" s="229"/>
      <c r="Q1172" s="222"/>
      <c r="R1172" s="242"/>
      <c r="S1172" s="242"/>
      <c r="T1172" s="240"/>
      <c r="U1172" s="240"/>
      <c r="V1172" s="223"/>
      <c r="W1172" s="223"/>
      <c r="X1172" s="223"/>
      <c r="Y1172" s="223"/>
      <c r="AE1172" s="138"/>
      <c r="AI1172" s="33" t="str">
        <f t="shared" si="175"/>
        <v/>
      </c>
      <c r="AN1172" s="223"/>
      <c r="AO1172" s="223"/>
      <c r="AP1172" s="223"/>
      <c r="AQ1172" s="222"/>
      <c r="AR1172" s="222"/>
      <c r="AS1172" s="222"/>
      <c r="AT1172" s="222"/>
      <c r="AU1172" s="222"/>
      <c r="AV1172" s="222"/>
      <c r="AW1172" s="222"/>
      <c r="AX1172" s="222"/>
      <c r="AY1172" s="222"/>
      <c r="AZ1172" s="222"/>
      <c r="BA1172" s="222"/>
      <c r="BB1172" s="222"/>
      <c r="BC1172" s="222"/>
      <c r="BD1172" s="222"/>
      <c r="BE1172" s="222"/>
      <c r="BF1172" s="222"/>
      <c r="BG1172" s="222"/>
      <c r="BH1172" s="222"/>
      <c r="BI1172" s="222"/>
      <c r="BJ1172" s="222"/>
      <c r="BK1172" s="222"/>
      <c r="BL1172" s="222"/>
      <c r="BM1172" s="222"/>
      <c r="BN1172" s="222"/>
      <c r="BO1172" s="222"/>
      <c r="BP1172" s="222"/>
      <c r="BQ1172" s="222"/>
      <c r="BR1172" s="222"/>
      <c r="BS1172" s="222"/>
      <c r="BT1172" s="222"/>
      <c r="BU1172" s="222"/>
      <c r="BV1172" s="222"/>
      <c r="BW1172" s="222"/>
      <c r="BX1172" s="222"/>
      <c r="BY1172" s="222"/>
      <c r="BZ1172" s="222"/>
      <c r="CA1172" s="222"/>
      <c r="CB1172" s="222"/>
      <c r="CC1172" s="222"/>
      <c r="CD1172" s="222"/>
      <c r="CE1172" s="222"/>
      <c r="CF1172" s="222"/>
      <c r="CG1172" s="222"/>
      <c r="CH1172" s="222"/>
      <c r="CI1172" s="222"/>
    </row>
    <row r="1173" spans="1:87" s="33" customFormat="1" ht="13.8" hidden="1">
      <c r="A1173" s="63"/>
      <c r="B1173" s="221"/>
      <c r="C1173" s="222"/>
      <c r="D1173" s="222"/>
      <c r="E1173" s="222"/>
      <c r="F1173" s="222"/>
      <c r="G1173" s="223"/>
      <c r="H1173" s="63"/>
      <c r="I1173" s="222"/>
      <c r="J1173" s="222"/>
      <c r="K1173" s="239"/>
      <c r="L1173" s="239"/>
      <c r="M1173" s="240"/>
      <c r="N1173" s="229"/>
      <c r="O1173" s="229"/>
      <c r="P1173" s="229"/>
      <c r="Q1173" s="222"/>
      <c r="R1173" s="242"/>
      <c r="S1173" s="242"/>
      <c r="T1173" s="240"/>
      <c r="U1173" s="240"/>
      <c r="V1173" s="223"/>
      <c r="W1173" s="223"/>
      <c r="X1173" s="223"/>
      <c r="Y1173" s="223"/>
      <c r="AE1173" s="138"/>
      <c r="AI1173" s="33" t="str">
        <f t="shared" si="175"/>
        <v/>
      </c>
      <c r="AN1173" s="223"/>
      <c r="AO1173" s="223"/>
      <c r="AP1173" s="223"/>
      <c r="AQ1173" s="222"/>
      <c r="AR1173" s="222"/>
      <c r="AS1173" s="222"/>
      <c r="AT1173" s="222"/>
      <c r="AU1173" s="222"/>
      <c r="AV1173" s="222"/>
      <c r="AW1173" s="222"/>
      <c r="AX1173" s="222"/>
      <c r="AY1173" s="222"/>
      <c r="AZ1173" s="222"/>
      <c r="BA1173" s="222"/>
      <c r="BB1173" s="222"/>
      <c r="BC1173" s="222"/>
      <c r="BD1173" s="222"/>
      <c r="BE1173" s="222"/>
      <c r="BF1173" s="222"/>
      <c r="BG1173" s="222"/>
      <c r="BH1173" s="222"/>
      <c r="BI1173" s="222"/>
      <c r="BJ1173" s="222"/>
      <c r="BK1173" s="222"/>
      <c r="BL1173" s="222"/>
      <c r="BM1173" s="222"/>
      <c r="BN1173" s="222"/>
      <c r="BO1173" s="222"/>
      <c r="BP1173" s="222"/>
      <c r="BQ1173" s="222"/>
      <c r="BR1173" s="222"/>
      <c r="BS1173" s="222"/>
      <c r="BT1173" s="222"/>
      <c r="BU1173" s="222"/>
      <c r="BV1173" s="222"/>
      <c r="BW1173" s="222"/>
      <c r="BX1173" s="222"/>
      <c r="BY1173" s="222"/>
      <c r="BZ1173" s="222"/>
      <c r="CA1173" s="222"/>
      <c r="CB1173" s="222"/>
      <c r="CC1173" s="222"/>
      <c r="CD1173" s="222"/>
      <c r="CE1173" s="222"/>
      <c r="CF1173" s="222"/>
      <c r="CG1173" s="222"/>
      <c r="CH1173" s="222"/>
      <c r="CI1173" s="222"/>
    </row>
    <row r="1174" spans="1:87" s="33" customFormat="1" ht="13.8" hidden="1">
      <c r="A1174" s="63"/>
      <c r="B1174" s="221"/>
      <c r="C1174" s="222"/>
      <c r="D1174" s="222"/>
      <c r="E1174" s="222"/>
      <c r="F1174" s="222"/>
      <c r="G1174" s="223"/>
      <c r="H1174" s="63"/>
      <c r="I1174" s="222"/>
      <c r="J1174" s="222"/>
      <c r="K1174" s="239"/>
      <c r="L1174" s="239"/>
      <c r="M1174" s="240"/>
      <c r="N1174" s="229"/>
      <c r="O1174" s="229"/>
      <c r="P1174" s="229"/>
      <c r="Q1174" s="222"/>
      <c r="R1174" s="242"/>
      <c r="S1174" s="242"/>
      <c r="T1174" s="240"/>
      <c r="U1174" s="240"/>
      <c r="V1174" s="223"/>
      <c r="W1174" s="223"/>
      <c r="X1174" s="223"/>
      <c r="Y1174" s="223"/>
      <c r="AE1174" s="138"/>
      <c r="AI1174" s="33" t="str">
        <f t="shared" si="175"/>
        <v/>
      </c>
      <c r="AN1174" s="223"/>
      <c r="AO1174" s="223"/>
      <c r="AP1174" s="223"/>
      <c r="AQ1174" s="222"/>
      <c r="AR1174" s="222"/>
      <c r="AS1174" s="222"/>
      <c r="AT1174" s="222"/>
      <c r="AU1174" s="222"/>
      <c r="AV1174" s="222"/>
      <c r="AW1174" s="222"/>
      <c r="AX1174" s="222"/>
      <c r="AY1174" s="222"/>
      <c r="AZ1174" s="222"/>
      <c r="BA1174" s="222"/>
      <c r="BB1174" s="222"/>
      <c r="BC1174" s="222"/>
      <c r="BD1174" s="222"/>
      <c r="BE1174" s="222"/>
      <c r="BF1174" s="222"/>
      <c r="BG1174" s="222"/>
      <c r="BH1174" s="222"/>
      <c r="BI1174" s="222"/>
      <c r="BJ1174" s="222"/>
      <c r="BK1174" s="222"/>
      <c r="BL1174" s="222"/>
      <c r="BM1174" s="222"/>
      <c r="BN1174" s="222"/>
      <c r="BO1174" s="222"/>
      <c r="BP1174" s="222"/>
      <c r="BQ1174" s="222"/>
      <c r="BR1174" s="222"/>
      <c r="BS1174" s="222"/>
      <c r="BT1174" s="222"/>
      <c r="BU1174" s="222"/>
      <c r="BV1174" s="222"/>
      <c r="BW1174" s="222"/>
      <c r="BX1174" s="222"/>
      <c r="BY1174" s="222"/>
      <c r="BZ1174" s="222"/>
      <c r="CA1174" s="222"/>
      <c r="CB1174" s="222"/>
      <c r="CC1174" s="222"/>
      <c r="CD1174" s="222"/>
      <c r="CE1174" s="222"/>
      <c r="CF1174" s="222"/>
      <c r="CG1174" s="222"/>
      <c r="CH1174" s="222"/>
      <c r="CI1174" s="222"/>
    </row>
    <row r="1175" spans="1:87" s="33" customFormat="1" ht="13.8" hidden="1">
      <c r="A1175" s="63"/>
      <c r="B1175" s="221"/>
      <c r="C1175" s="222"/>
      <c r="D1175" s="222"/>
      <c r="E1175" s="222"/>
      <c r="F1175" s="222"/>
      <c r="G1175" s="223"/>
      <c r="H1175" s="63"/>
      <c r="I1175" s="222"/>
      <c r="J1175" s="222"/>
      <c r="K1175" s="239"/>
      <c r="L1175" s="239"/>
      <c r="M1175" s="240"/>
      <c r="N1175" s="229"/>
      <c r="O1175" s="229"/>
      <c r="P1175" s="229"/>
      <c r="Q1175" s="222"/>
      <c r="R1175" s="242"/>
      <c r="S1175" s="242"/>
      <c r="T1175" s="240"/>
      <c r="U1175" s="240"/>
      <c r="V1175" s="223"/>
      <c r="W1175" s="223"/>
      <c r="X1175" s="223"/>
      <c r="Y1175" s="223"/>
      <c r="AE1175" s="138"/>
      <c r="AI1175" s="33" t="str">
        <f t="shared" si="175"/>
        <v/>
      </c>
      <c r="AN1175" s="223"/>
      <c r="AO1175" s="223"/>
      <c r="AP1175" s="223"/>
      <c r="AQ1175" s="222"/>
      <c r="AR1175" s="222"/>
      <c r="AS1175" s="222"/>
      <c r="AT1175" s="222"/>
      <c r="AU1175" s="222"/>
      <c r="AV1175" s="222"/>
      <c r="AW1175" s="222"/>
      <c r="AX1175" s="222"/>
      <c r="AY1175" s="222"/>
      <c r="AZ1175" s="222"/>
      <c r="BA1175" s="222"/>
      <c r="BB1175" s="222"/>
      <c r="BC1175" s="222"/>
      <c r="BD1175" s="222"/>
      <c r="BE1175" s="222"/>
      <c r="BF1175" s="222"/>
      <c r="BG1175" s="222"/>
      <c r="BH1175" s="222"/>
      <c r="BI1175" s="222"/>
      <c r="BJ1175" s="222"/>
      <c r="BK1175" s="222"/>
      <c r="BL1175" s="222"/>
      <c r="BM1175" s="222"/>
      <c r="BN1175" s="222"/>
      <c r="BO1175" s="222"/>
      <c r="BP1175" s="222"/>
      <c r="BQ1175" s="222"/>
      <c r="BR1175" s="222"/>
      <c r="BS1175" s="222"/>
      <c r="BT1175" s="222"/>
      <c r="BU1175" s="222"/>
      <c r="BV1175" s="222"/>
      <c r="BW1175" s="222"/>
      <c r="BX1175" s="222"/>
      <c r="BY1175" s="222"/>
      <c r="BZ1175" s="222"/>
      <c r="CA1175" s="222"/>
      <c r="CB1175" s="222"/>
      <c r="CC1175" s="222"/>
      <c r="CD1175" s="222"/>
      <c r="CE1175" s="222"/>
      <c r="CF1175" s="222"/>
      <c r="CG1175" s="222"/>
      <c r="CH1175" s="222"/>
      <c r="CI1175" s="222"/>
    </row>
    <row r="1176" spans="1:87" s="33" customFormat="1" ht="13.8" hidden="1">
      <c r="A1176" s="63"/>
      <c r="B1176" s="221"/>
      <c r="C1176" s="222"/>
      <c r="D1176" s="222"/>
      <c r="E1176" s="222"/>
      <c r="F1176" s="222"/>
      <c r="G1176" s="223"/>
      <c r="H1176" s="63"/>
      <c r="I1176" s="222"/>
      <c r="J1176" s="222"/>
      <c r="K1176" s="239"/>
      <c r="L1176" s="239"/>
      <c r="M1176" s="240"/>
      <c r="N1176" s="229"/>
      <c r="O1176" s="229"/>
      <c r="P1176" s="229"/>
      <c r="Q1176" s="222"/>
      <c r="R1176" s="242"/>
      <c r="S1176" s="242"/>
      <c r="T1176" s="240"/>
      <c r="U1176" s="240"/>
      <c r="V1176" s="223"/>
      <c r="W1176" s="223"/>
      <c r="X1176" s="223"/>
      <c r="Y1176" s="223"/>
      <c r="AE1176" s="138"/>
      <c r="AI1176" s="33" t="str">
        <f t="shared" si="175"/>
        <v/>
      </c>
      <c r="AN1176" s="223"/>
      <c r="AO1176" s="223"/>
      <c r="AP1176" s="223"/>
      <c r="AQ1176" s="222"/>
      <c r="AR1176" s="222"/>
      <c r="AS1176" s="222"/>
      <c r="AT1176" s="222"/>
      <c r="AU1176" s="222"/>
      <c r="AV1176" s="222"/>
      <c r="AW1176" s="222"/>
      <c r="AX1176" s="222"/>
      <c r="AY1176" s="222"/>
      <c r="AZ1176" s="222"/>
      <c r="BA1176" s="222"/>
      <c r="BB1176" s="222"/>
      <c r="BC1176" s="222"/>
      <c r="BD1176" s="222"/>
      <c r="BE1176" s="222"/>
      <c r="BF1176" s="222"/>
      <c r="BG1176" s="222"/>
      <c r="BH1176" s="222"/>
      <c r="BI1176" s="222"/>
      <c r="BJ1176" s="222"/>
      <c r="BK1176" s="222"/>
      <c r="BL1176" s="222"/>
      <c r="BM1176" s="222"/>
      <c r="BN1176" s="222"/>
      <c r="BO1176" s="222"/>
      <c r="BP1176" s="222"/>
      <c r="BQ1176" s="222"/>
      <c r="BR1176" s="222"/>
      <c r="BS1176" s="222"/>
      <c r="BT1176" s="222"/>
      <c r="BU1176" s="222"/>
      <c r="BV1176" s="222"/>
      <c r="BW1176" s="222"/>
      <c r="BX1176" s="222"/>
      <c r="BY1176" s="222"/>
      <c r="BZ1176" s="222"/>
      <c r="CA1176" s="222"/>
      <c r="CB1176" s="222"/>
      <c r="CC1176" s="222"/>
      <c r="CD1176" s="222"/>
      <c r="CE1176" s="222"/>
      <c r="CF1176" s="222"/>
      <c r="CG1176" s="222"/>
      <c r="CH1176" s="222"/>
      <c r="CI1176" s="222"/>
    </row>
    <row r="1177" spans="1:87" s="33" customFormat="1" ht="13.8" hidden="1">
      <c r="A1177" s="63"/>
      <c r="B1177" s="221"/>
      <c r="C1177" s="222"/>
      <c r="D1177" s="222"/>
      <c r="E1177" s="222"/>
      <c r="F1177" s="222"/>
      <c r="G1177" s="223"/>
      <c r="H1177" s="63"/>
      <c r="I1177" s="222"/>
      <c r="J1177" s="222"/>
      <c r="K1177" s="239"/>
      <c r="L1177" s="239"/>
      <c r="M1177" s="240"/>
      <c r="N1177" s="229"/>
      <c r="O1177" s="229"/>
      <c r="P1177" s="229"/>
      <c r="Q1177" s="222"/>
      <c r="R1177" s="242"/>
      <c r="S1177" s="242"/>
      <c r="T1177" s="240"/>
      <c r="U1177" s="240"/>
      <c r="V1177" s="223"/>
      <c r="W1177" s="223"/>
      <c r="X1177" s="223"/>
      <c r="Y1177" s="223"/>
      <c r="AE1177" s="138"/>
      <c r="AI1177" s="33" t="str">
        <f t="shared" si="175"/>
        <v/>
      </c>
      <c r="AN1177" s="223"/>
      <c r="AO1177" s="223"/>
      <c r="AP1177" s="223"/>
      <c r="AQ1177" s="222"/>
      <c r="AR1177" s="222"/>
      <c r="AS1177" s="222"/>
      <c r="AT1177" s="222"/>
      <c r="AU1177" s="222"/>
      <c r="AV1177" s="222"/>
      <c r="AW1177" s="222"/>
      <c r="AX1177" s="222"/>
      <c r="AY1177" s="222"/>
      <c r="AZ1177" s="222"/>
      <c r="BA1177" s="222"/>
      <c r="BB1177" s="222"/>
      <c r="BC1177" s="222"/>
      <c r="BD1177" s="222"/>
      <c r="BE1177" s="222"/>
      <c r="BF1177" s="222"/>
      <c r="BG1177" s="222"/>
      <c r="BH1177" s="222"/>
      <c r="BI1177" s="222"/>
      <c r="BJ1177" s="222"/>
      <c r="BK1177" s="222"/>
      <c r="BL1177" s="222"/>
      <c r="BM1177" s="222"/>
      <c r="BN1177" s="222"/>
      <c r="BO1177" s="222"/>
      <c r="BP1177" s="222"/>
      <c r="BQ1177" s="222"/>
      <c r="BR1177" s="222"/>
      <c r="BS1177" s="222"/>
      <c r="BT1177" s="222"/>
      <c r="BU1177" s="222"/>
      <c r="BV1177" s="222"/>
      <c r="BW1177" s="222"/>
      <c r="BX1177" s="222"/>
      <c r="BY1177" s="222"/>
      <c r="BZ1177" s="222"/>
      <c r="CA1177" s="222"/>
      <c r="CB1177" s="222"/>
      <c r="CC1177" s="222"/>
      <c r="CD1177" s="222"/>
      <c r="CE1177" s="222"/>
      <c r="CF1177" s="222"/>
      <c r="CG1177" s="222"/>
      <c r="CH1177" s="222"/>
      <c r="CI1177" s="222"/>
    </row>
    <row r="1178" spans="1:87" s="33" customFormat="1" ht="13.8" hidden="1">
      <c r="A1178" s="63"/>
      <c r="B1178" s="221"/>
      <c r="C1178" s="222"/>
      <c r="D1178" s="222"/>
      <c r="E1178" s="222"/>
      <c r="F1178" s="222"/>
      <c r="G1178" s="223"/>
      <c r="H1178" s="63"/>
      <c r="I1178" s="222"/>
      <c r="J1178" s="222"/>
      <c r="K1178" s="239"/>
      <c r="L1178" s="239"/>
      <c r="M1178" s="240"/>
      <c r="N1178" s="229"/>
      <c r="O1178" s="229"/>
      <c r="P1178" s="229"/>
      <c r="Q1178" s="222"/>
      <c r="R1178" s="242"/>
      <c r="S1178" s="242"/>
      <c r="T1178" s="240"/>
      <c r="U1178" s="240"/>
      <c r="V1178" s="223"/>
      <c r="W1178" s="223"/>
      <c r="X1178" s="223"/>
      <c r="Y1178" s="223"/>
      <c r="AE1178" s="138"/>
      <c r="AI1178" s="33" t="str">
        <f t="shared" si="175"/>
        <v/>
      </c>
      <c r="AN1178" s="223"/>
      <c r="AO1178" s="223"/>
      <c r="AP1178" s="223"/>
      <c r="AQ1178" s="222"/>
      <c r="AR1178" s="222"/>
      <c r="AS1178" s="222"/>
      <c r="AT1178" s="222"/>
      <c r="AU1178" s="222"/>
      <c r="AV1178" s="222"/>
      <c r="AW1178" s="222"/>
      <c r="AX1178" s="222"/>
      <c r="AY1178" s="222"/>
      <c r="AZ1178" s="222"/>
      <c r="BA1178" s="222"/>
      <c r="BB1178" s="222"/>
      <c r="BC1178" s="222"/>
      <c r="BD1178" s="222"/>
      <c r="BE1178" s="222"/>
      <c r="BF1178" s="222"/>
      <c r="BG1178" s="222"/>
      <c r="BH1178" s="222"/>
      <c r="BI1178" s="222"/>
      <c r="BJ1178" s="222"/>
      <c r="BK1178" s="222"/>
      <c r="BL1178" s="222"/>
      <c r="BM1178" s="222"/>
      <c r="BN1178" s="222"/>
      <c r="BO1178" s="222"/>
      <c r="BP1178" s="222"/>
      <c r="BQ1178" s="222"/>
      <c r="BR1178" s="222"/>
      <c r="BS1178" s="222"/>
      <c r="BT1178" s="222"/>
      <c r="BU1178" s="222"/>
      <c r="BV1178" s="222"/>
      <c r="BW1178" s="222"/>
      <c r="BX1178" s="222"/>
      <c r="BY1178" s="222"/>
      <c r="BZ1178" s="222"/>
      <c r="CA1178" s="222"/>
      <c r="CB1178" s="222"/>
      <c r="CC1178" s="222"/>
      <c r="CD1178" s="222"/>
      <c r="CE1178" s="222"/>
      <c r="CF1178" s="222"/>
      <c r="CG1178" s="222"/>
      <c r="CH1178" s="222"/>
      <c r="CI1178" s="222"/>
    </row>
    <row r="1179" spans="1:87" s="33" customFormat="1" ht="13.8" hidden="1">
      <c r="A1179" s="63"/>
      <c r="B1179" s="221"/>
      <c r="C1179" s="222"/>
      <c r="D1179" s="222"/>
      <c r="E1179" s="222"/>
      <c r="F1179" s="222"/>
      <c r="G1179" s="223"/>
      <c r="H1179" s="63"/>
      <c r="I1179" s="222"/>
      <c r="J1179" s="222"/>
      <c r="K1179" s="239"/>
      <c r="L1179" s="239"/>
      <c r="M1179" s="240"/>
      <c r="N1179" s="229"/>
      <c r="O1179" s="229"/>
      <c r="P1179" s="229"/>
      <c r="Q1179" s="222"/>
      <c r="R1179" s="242"/>
      <c r="S1179" s="242"/>
      <c r="T1179" s="240"/>
      <c r="U1179" s="240"/>
      <c r="V1179" s="223"/>
      <c r="W1179" s="223"/>
      <c r="X1179" s="223"/>
      <c r="Y1179" s="223"/>
      <c r="AE1179" s="138"/>
      <c r="AI1179" s="33" t="str">
        <f t="shared" si="175"/>
        <v/>
      </c>
      <c r="AN1179" s="223"/>
      <c r="AO1179" s="223"/>
      <c r="AP1179" s="223"/>
      <c r="AQ1179" s="222"/>
      <c r="AR1179" s="222"/>
      <c r="AS1179" s="222"/>
      <c r="AT1179" s="222"/>
      <c r="AU1179" s="222"/>
      <c r="AV1179" s="222"/>
      <c r="AW1179" s="222"/>
      <c r="AX1179" s="222"/>
      <c r="AY1179" s="222"/>
      <c r="AZ1179" s="222"/>
      <c r="BA1179" s="222"/>
      <c r="BB1179" s="222"/>
      <c r="BC1179" s="222"/>
      <c r="BD1179" s="222"/>
      <c r="BE1179" s="222"/>
      <c r="BF1179" s="222"/>
      <c r="BG1179" s="222"/>
      <c r="BH1179" s="222"/>
      <c r="BI1179" s="222"/>
      <c r="BJ1179" s="222"/>
      <c r="BK1179" s="222"/>
      <c r="BL1179" s="222"/>
      <c r="BM1179" s="222"/>
      <c r="BN1179" s="222"/>
      <c r="BO1179" s="222"/>
      <c r="BP1179" s="222"/>
      <c r="BQ1179" s="222"/>
      <c r="BR1179" s="222"/>
      <c r="BS1179" s="222"/>
      <c r="BT1179" s="222"/>
      <c r="BU1179" s="222"/>
      <c r="BV1179" s="222"/>
      <c r="BW1179" s="222"/>
      <c r="BX1179" s="222"/>
      <c r="BY1179" s="222"/>
      <c r="BZ1179" s="222"/>
      <c r="CA1179" s="222"/>
      <c r="CB1179" s="222"/>
      <c r="CC1179" s="222"/>
      <c r="CD1179" s="222"/>
      <c r="CE1179" s="222"/>
      <c r="CF1179" s="222"/>
      <c r="CG1179" s="222"/>
      <c r="CH1179" s="222"/>
      <c r="CI1179" s="222"/>
    </row>
    <row r="1180" spans="1:87" s="33" customFormat="1" ht="13.8" hidden="1">
      <c r="A1180" s="63"/>
      <c r="B1180" s="221"/>
      <c r="C1180" s="222"/>
      <c r="D1180" s="222"/>
      <c r="E1180" s="222"/>
      <c r="F1180" s="222"/>
      <c r="G1180" s="223"/>
      <c r="H1180" s="63"/>
      <c r="I1180" s="222"/>
      <c r="J1180" s="222"/>
      <c r="K1180" s="239"/>
      <c r="L1180" s="239"/>
      <c r="M1180" s="240"/>
      <c r="N1180" s="229"/>
      <c r="O1180" s="229"/>
      <c r="P1180" s="229"/>
      <c r="Q1180" s="222"/>
      <c r="R1180" s="242"/>
      <c r="S1180" s="242"/>
      <c r="T1180" s="240"/>
      <c r="U1180" s="240"/>
      <c r="V1180" s="223"/>
      <c r="W1180" s="223"/>
      <c r="X1180" s="223"/>
      <c r="Y1180" s="223"/>
      <c r="AE1180" s="138"/>
      <c r="AI1180" s="33" t="str">
        <f t="shared" si="175"/>
        <v/>
      </c>
      <c r="AN1180" s="223"/>
      <c r="AO1180" s="223"/>
      <c r="AP1180" s="223"/>
      <c r="AQ1180" s="222"/>
      <c r="AR1180" s="222"/>
      <c r="AS1180" s="222"/>
      <c r="AT1180" s="222"/>
      <c r="AU1180" s="222"/>
      <c r="AV1180" s="222"/>
      <c r="AW1180" s="222"/>
      <c r="AX1180" s="222"/>
      <c r="AY1180" s="222"/>
      <c r="AZ1180" s="222"/>
      <c r="BA1180" s="222"/>
      <c r="BB1180" s="222"/>
      <c r="BC1180" s="222"/>
      <c r="BD1180" s="222"/>
      <c r="BE1180" s="222"/>
      <c r="BF1180" s="222"/>
      <c r="BG1180" s="222"/>
      <c r="BH1180" s="222"/>
      <c r="BI1180" s="222"/>
      <c r="BJ1180" s="222"/>
      <c r="BK1180" s="222"/>
      <c r="BL1180" s="222"/>
      <c r="BM1180" s="222"/>
      <c r="BN1180" s="222"/>
      <c r="BO1180" s="222"/>
      <c r="BP1180" s="222"/>
      <c r="BQ1180" s="222"/>
      <c r="BR1180" s="222"/>
      <c r="BS1180" s="222"/>
      <c r="BT1180" s="222"/>
      <c r="BU1180" s="222"/>
      <c r="BV1180" s="222"/>
      <c r="BW1180" s="222"/>
      <c r="BX1180" s="222"/>
      <c r="BY1180" s="222"/>
      <c r="BZ1180" s="222"/>
      <c r="CA1180" s="222"/>
      <c r="CB1180" s="222"/>
      <c r="CC1180" s="222"/>
      <c r="CD1180" s="222"/>
      <c r="CE1180" s="222"/>
      <c r="CF1180" s="222"/>
      <c r="CG1180" s="222"/>
      <c r="CH1180" s="222"/>
      <c r="CI1180" s="222"/>
    </row>
    <row r="1181" spans="1:87" s="33" customFormat="1" ht="13.8" hidden="1">
      <c r="A1181" s="63"/>
      <c r="B1181" s="221"/>
      <c r="C1181" s="222"/>
      <c r="D1181" s="222"/>
      <c r="E1181" s="222"/>
      <c r="F1181" s="222"/>
      <c r="G1181" s="223"/>
      <c r="H1181" s="63"/>
      <c r="I1181" s="222"/>
      <c r="J1181" s="222"/>
      <c r="K1181" s="239"/>
      <c r="L1181" s="239"/>
      <c r="M1181" s="240"/>
      <c r="N1181" s="229"/>
      <c r="O1181" s="229"/>
      <c r="P1181" s="229"/>
      <c r="Q1181" s="222"/>
      <c r="R1181" s="242"/>
      <c r="S1181" s="242"/>
      <c r="T1181" s="240"/>
      <c r="U1181" s="240"/>
      <c r="V1181" s="223"/>
      <c r="W1181" s="223"/>
      <c r="X1181" s="223"/>
      <c r="Y1181" s="223"/>
      <c r="AE1181" s="138"/>
      <c r="AI1181" s="33" t="str">
        <f t="shared" si="175"/>
        <v/>
      </c>
      <c r="AN1181" s="223"/>
      <c r="AO1181" s="223"/>
      <c r="AP1181" s="223"/>
      <c r="AQ1181" s="222"/>
      <c r="AR1181" s="222"/>
      <c r="AS1181" s="222"/>
      <c r="AT1181" s="222"/>
      <c r="AU1181" s="222"/>
      <c r="AV1181" s="222"/>
      <c r="AW1181" s="222"/>
      <c r="AX1181" s="222"/>
      <c r="AY1181" s="222"/>
      <c r="AZ1181" s="222"/>
      <c r="BA1181" s="222"/>
      <c r="BB1181" s="222"/>
      <c r="BC1181" s="222"/>
      <c r="BD1181" s="222"/>
      <c r="BE1181" s="222"/>
      <c r="BF1181" s="222"/>
      <c r="BG1181" s="222"/>
      <c r="BH1181" s="222"/>
      <c r="BI1181" s="222"/>
      <c r="BJ1181" s="222"/>
      <c r="BK1181" s="222"/>
      <c r="BL1181" s="222"/>
      <c r="BM1181" s="222"/>
      <c r="BN1181" s="222"/>
      <c r="BO1181" s="222"/>
      <c r="BP1181" s="222"/>
      <c r="BQ1181" s="222"/>
      <c r="BR1181" s="222"/>
      <c r="BS1181" s="222"/>
      <c r="BT1181" s="222"/>
      <c r="BU1181" s="222"/>
      <c r="BV1181" s="222"/>
      <c r="BW1181" s="222"/>
      <c r="BX1181" s="222"/>
      <c r="BY1181" s="222"/>
      <c r="BZ1181" s="222"/>
      <c r="CA1181" s="222"/>
      <c r="CB1181" s="222"/>
      <c r="CC1181" s="222"/>
      <c r="CD1181" s="222"/>
      <c r="CE1181" s="222"/>
      <c r="CF1181" s="222"/>
      <c r="CG1181" s="222"/>
      <c r="CH1181" s="222"/>
      <c r="CI1181" s="222"/>
    </row>
    <row r="1182" spans="1:87" s="33" customFormat="1" ht="13.8" hidden="1">
      <c r="A1182" s="63"/>
      <c r="B1182" s="221"/>
      <c r="C1182" s="222"/>
      <c r="D1182" s="222"/>
      <c r="E1182" s="222"/>
      <c r="F1182" s="222"/>
      <c r="G1182" s="223"/>
      <c r="H1182" s="63"/>
      <c r="I1182" s="222"/>
      <c r="J1182" s="222"/>
      <c r="K1182" s="239"/>
      <c r="L1182" s="239"/>
      <c r="M1182" s="240"/>
      <c r="N1182" s="229"/>
      <c r="O1182" s="229"/>
      <c r="P1182" s="229"/>
      <c r="Q1182" s="222"/>
      <c r="R1182" s="242"/>
      <c r="S1182" s="242"/>
      <c r="T1182" s="240"/>
      <c r="U1182" s="240"/>
      <c r="V1182" s="223"/>
      <c r="W1182" s="223"/>
      <c r="X1182" s="223"/>
      <c r="Y1182" s="223"/>
      <c r="AE1182" s="138"/>
      <c r="AI1182" s="33" t="str">
        <f t="shared" si="175"/>
        <v/>
      </c>
      <c r="AN1182" s="223"/>
      <c r="AO1182" s="223"/>
      <c r="AP1182" s="223"/>
      <c r="AQ1182" s="222"/>
      <c r="AR1182" s="222"/>
      <c r="AS1182" s="222"/>
      <c r="AT1182" s="222"/>
      <c r="AU1182" s="222"/>
      <c r="AV1182" s="222"/>
      <c r="AW1182" s="222"/>
      <c r="AX1182" s="222"/>
      <c r="AY1182" s="222"/>
      <c r="AZ1182" s="222"/>
      <c r="BA1182" s="222"/>
      <c r="BB1182" s="222"/>
      <c r="BC1182" s="222"/>
      <c r="BD1182" s="222"/>
      <c r="BE1182" s="222"/>
      <c r="BF1182" s="222"/>
      <c r="BG1182" s="222"/>
      <c r="BH1182" s="222"/>
      <c r="BI1182" s="222"/>
      <c r="BJ1182" s="222"/>
      <c r="BK1182" s="222"/>
      <c r="BL1182" s="222"/>
      <c r="BM1182" s="222"/>
      <c r="BN1182" s="222"/>
      <c r="BO1182" s="222"/>
      <c r="BP1182" s="222"/>
      <c r="BQ1182" s="222"/>
      <c r="BR1182" s="222"/>
      <c r="BS1182" s="222"/>
      <c r="BT1182" s="222"/>
      <c r="BU1182" s="222"/>
      <c r="BV1182" s="222"/>
      <c r="BW1182" s="222"/>
      <c r="BX1182" s="222"/>
      <c r="BY1182" s="222"/>
      <c r="BZ1182" s="222"/>
      <c r="CA1182" s="222"/>
      <c r="CB1182" s="222"/>
      <c r="CC1182" s="222"/>
      <c r="CD1182" s="222"/>
      <c r="CE1182" s="222"/>
      <c r="CF1182" s="222"/>
      <c r="CG1182" s="222"/>
      <c r="CH1182" s="222"/>
      <c r="CI1182" s="222"/>
    </row>
    <row r="1183" spans="1:87" s="33" customFormat="1" ht="13.8" hidden="1">
      <c r="A1183" s="63"/>
      <c r="B1183" s="221"/>
      <c r="C1183" s="222"/>
      <c r="D1183" s="222"/>
      <c r="E1183" s="222"/>
      <c r="F1183" s="222"/>
      <c r="G1183" s="223"/>
      <c r="H1183" s="63"/>
      <c r="I1183" s="222"/>
      <c r="J1183" s="222"/>
      <c r="K1183" s="239"/>
      <c r="L1183" s="239"/>
      <c r="M1183" s="240"/>
      <c r="N1183" s="229"/>
      <c r="O1183" s="229"/>
      <c r="P1183" s="229"/>
      <c r="Q1183" s="222"/>
      <c r="R1183" s="242"/>
      <c r="S1183" s="242"/>
      <c r="T1183" s="240"/>
      <c r="U1183" s="240"/>
      <c r="V1183" s="223"/>
      <c r="W1183" s="223"/>
      <c r="X1183" s="223"/>
      <c r="Y1183" s="223"/>
      <c r="AE1183" s="138"/>
      <c r="AI1183" s="33" t="str">
        <f t="shared" si="175"/>
        <v/>
      </c>
      <c r="AN1183" s="223"/>
      <c r="AO1183" s="223"/>
      <c r="AP1183" s="223"/>
      <c r="AQ1183" s="222"/>
      <c r="AR1183" s="222"/>
      <c r="AS1183" s="222"/>
      <c r="AT1183" s="222"/>
      <c r="AU1183" s="222"/>
      <c r="AV1183" s="222"/>
      <c r="AW1183" s="222"/>
      <c r="AX1183" s="222"/>
      <c r="AY1183" s="222"/>
      <c r="AZ1183" s="222"/>
      <c r="BA1183" s="222"/>
      <c r="BB1183" s="222"/>
      <c r="BC1183" s="222"/>
      <c r="BD1183" s="222"/>
      <c r="BE1183" s="222"/>
      <c r="BF1183" s="222"/>
      <c r="BG1183" s="222"/>
      <c r="BH1183" s="222"/>
      <c r="BI1183" s="222"/>
      <c r="BJ1183" s="222"/>
      <c r="BK1183" s="222"/>
      <c r="BL1183" s="222"/>
      <c r="BM1183" s="222"/>
      <c r="BN1183" s="222"/>
      <c r="BO1183" s="222"/>
      <c r="BP1183" s="222"/>
      <c r="BQ1183" s="222"/>
      <c r="BR1183" s="222"/>
      <c r="BS1183" s="222"/>
      <c r="BT1183" s="222"/>
      <c r="BU1183" s="222"/>
      <c r="BV1183" s="222"/>
      <c r="BW1183" s="222"/>
      <c r="BX1183" s="222"/>
      <c r="BY1183" s="222"/>
      <c r="BZ1183" s="222"/>
      <c r="CA1183" s="222"/>
      <c r="CB1183" s="222"/>
      <c r="CC1183" s="222"/>
      <c r="CD1183" s="222"/>
      <c r="CE1183" s="222"/>
      <c r="CF1183" s="222"/>
      <c r="CG1183" s="222"/>
      <c r="CH1183" s="222"/>
      <c r="CI1183" s="222"/>
    </row>
    <row r="1184" spans="1:87" s="33" customFormat="1" ht="13.8" hidden="1">
      <c r="A1184" s="63"/>
      <c r="B1184" s="221"/>
      <c r="C1184" s="222"/>
      <c r="D1184" s="222"/>
      <c r="E1184" s="222"/>
      <c r="F1184" s="222"/>
      <c r="G1184" s="223"/>
      <c r="H1184" s="63"/>
      <c r="I1184" s="222"/>
      <c r="J1184" s="222"/>
      <c r="K1184" s="239"/>
      <c r="L1184" s="239"/>
      <c r="M1184" s="240"/>
      <c r="N1184" s="229"/>
      <c r="O1184" s="229"/>
      <c r="P1184" s="229"/>
      <c r="Q1184" s="222"/>
      <c r="R1184" s="242"/>
      <c r="S1184" s="242"/>
      <c r="T1184" s="240"/>
      <c r="U1184" s="240"/>
      <c r="V1184" s="223"/>
      <c r="W1184" s="223"/>
      <c r="X1184" s="223"/>
      <c r="Y1184" s="223"/>
      <c r="AE1184" s="138"/>
      <c r="AI1184" s="33" t="str">
        <f t="shared" si="175"/>
        <v/>
      </c>
      <c r="AN1184" s="223"/>
      <c r="AO1184" s="223"/>
      <c r="AP1184" s="223"/>
      <c r="AQ1184" s="222"/>
      <c r="AR1184" s="222"/>
      <c r="AS1184" s="222"/>
      <c r="AT1184" s="222"/>
      <c r="AU1184" s="222"/>
      <c r="AV1184" s="222"/>
      <c r="AW1184" s="222"/>
      <c r="AX1184" s="222"/>
      <c r="AY1184" s="222"/>
      <c r="AZ1184" s="222"/>
      <c r="BA1184" s="222"/>
      <c r="BB1184" s="222"/>
      <c r="BC1184" s="222"/>
      <c r="BD1184" s="222"/>
      <c r="BE1184" s="222"/>
      <c r="BF1184" s="222"/>
      <c r="BG1184" s="222"/>
      <c r="BH1184" s="222"/>
      <c r="BI1184" s="222"/>
      <c r="BJ1184" s="222"/>
      <c r="BK1184" s="222"/>
      <c r="BL1184" s="222"/>
      <c r="BM1184" s="222"/>
      <c r="BN1184" s="222"/>
      <c r="BO1184" s="222"/>
      <c r="BP1184" s="222"/>
      <c r="BQ1184" s="222"/>
      <c r="BR1184" s="222"/>
      <c r="BS1184" s="222"/>
      <c r="BT1184" s="222"/>
      <c r="BU1184" s="222"/>
      <c r="BV1184" s="222"/>
      <c r="BW1184" s="222"/>
      <c r="BX1184" s="222"/>
      <c r="BY1184" s="222"/>
      <c r="BZ1184" s="222"/>
      <c r="CA1184" s="222"/>
      <c r="CB1184" s="222"/>
      <c r="CC1184" s="222"/>
      <c r="CD1184" s="222"/>
      <c r="CE1184" s="222"/>
      <c r="CF1184" s="222"/>
      <c r="CG1184" s="222"/>
      <c r="CH1184" s="222"/>
      <c r="CI1184" s="222"/>
    </row>
    <row r="1185" spans="1:87" s="33" customFormat="1" ht="13.8" hidden="1">
      <c r="A1185" s="63"/>
      <c r="B1185" s="221"/>
      <c r="C1185" s="222"/>
      <c r="D1185" s="222"/>
      <c r="E1185" s="222"/>
      <c r="F1185" s="222"/>
      <c r="G1185" s="223"/>
      <c r="H1185" s="63"/>
      <c r="I1185" s="222"/>
      <c r="J1185" s="222"/>
      <c r="K1185" s="239"/>
      <c r="L1185" s="239"/>
      <c r="M1185" s="240"/>
      <c r="N1185" s="229"/>
      <c r="O1185" s="229"/>
      <c r="P1185" s="229"/>
      <c r="Q1185" s="222"/>
      <c r="R1185" s="242"/>
      <c r="S1185" s="242"/>
      <c r="T1185" s="240"/>
      <c r="U1185" s="240"/>
      <c r="V1185" s="223"/>
      <c r="W1185" s="223"/>
      <c r="X1185" s="223"/>
      <c r="Y1185" s="223"/>
      <c r="AE1185" s="138"/>
      <c r="AI1185" s="33" t="str">
        <f t="shared" si="175"/>
        <v/>
      </c>
      <c r="AN1185" s="223"/>
      <c r="AO1185" s="223"/>
      <c r="AP1185" s="223"/>
      <c r="AQ1185" s="222"/>
      <c r="AR1185" s="222"/>
      <c r="AS1185" s="222"/>
      <c r="AT1185" s="222"/>
      <c r="AU1185" s="222"/>
      <c r="AV1185" s="222"/>
      <c r="AW1185" s="222"/>
      <c r="AX1185" s="222"/>
      <c r="AY1185" s="222"/>
      <c r="AZ1185" s="222"/>
      <c r="BA1185" s="222"/>
      <c r="BB1185" s="222"/>
      <c r="BC1185" s="222"/>
      <c r="BD1185" s="222"/>
      <c r="BE1185" s="222"/>
      <c r="BF1185" s="222"/>
      <c r="BG1185" s="222"/>
      <c r="BH1185" s="222"/>
      <c r="BI1185" s="222"/>
      <c r="BJ1185" s="222"/>
      <c r="BK1185" s="222"/>
      <c r="BL1185" s="222"/>
      <c r="BM1185" s="222"/>
      <c r="BN1185" s="222"/>
      <c r="BO1185" s="222"/>
      <c r="BP1185" s="222"/>
      <c r="BQ1185" s="222"/>
      <c r="BR1185" s="222"/>
      <c r="BS1185" s="222"/>
      <c r="BT1185" s="222"/>
      <c r="BU1185" s="222"/>
      <c r="BV1185" s="222"/>
      <c r="BW1185" s="222"/>
      <c r="BX1185" s="222"/>
      <c r="BY1185" s="222"/>
      <c r="BZ1185" s="222"/>
      <c r="CA1185" s="222"/>
      <c r="CB1185" s="222"/>
      <c r="CC1185" s="222"/>
      <c r="CD1185" s="222"/>
      <c r="CE1185" s="222"/>
      <c r="CF1185" s="222"/>
      <c r="CG1185" s="222"/>
      <c r="CH1185" s="222"/>
      <c r="CI1185" s="222"/>
    </row>
    <row r="1186" spans="1:87" s="33" customFormat="1" ht="13.8" hidden="1">
      <c r="A1186" s="63"/>
      <c r="B1186" s="221"/>
      <c r="C1186" s="222"/>
      <c r="D1186" s="222"/>
      <c r="E1186" s="222"/>
      <c r="F1186" s="222"/>
      <c r="G1186" s="223"/>
      <c r="H1186" s="63"/>
      <c r="I1186" s="222"/>
      <c r="J1186" s="222"/>
      <c r="K1186" s="239"/>
      <c r="L1186" s="239"/>
      <c r="M1186" s="240"/>
      <c r="N1186" s="229"/>
      <c r="O1186" s="229"/>
      <c r="P1186" s="229"/>
      <c r="Q1186" s="222"/>
      <c r="R1186" s="242"/>
      <c r="S1186" s="242"/>
      <c r="T1186" s="240"/>
      <c r="U1186" s="240"/>
      <c r="V1186" s="223"/>
      <c r="W1186" s="223"/>
      <c r="X1186" s="223"/>
      <c r="Y1186" s="223"/>
      <c r="AE1186" s="138"/>
      <c r="AI1186" s="33" t="str">
        <f t="shared" si="175"/>
        <v/>
      </c>
      <c r="AN1186" s="223"/>
      <c r="AO1186" s="223"/>
      <c r="AP1186" s="223"/>
      <c r="AQ1186" s="222"/>
      <c r="AR1186" s="222"/>
      <c r="AS1186" s="222"/>
      <c r="AT1186" s="222"/>
      <c r="AU1186" s="222"/>
      <c r="AV1186" s="222"/>
      <c r="AW1186" s="222"/>
      <c r="AX1186" s="222"/>
      <c r="AY1186" s="222"/>
      <c r="AZ1186" s="222"/>
      <c r="BA1186" s="222"/>
      <c r="BB1186" s="222"/>
      <c r="BC1186" s="222"/>
      <c r="BD1186" s="222"/>
      <c r="BE1186" s="222"/>
      <c r="BF1186" s="222"/>
      <c r="BG1186" s="222"/>
      <c r="BH1186" s="222"/>
      <c r="BI1186" s="222"/>
      <c r="BJ1186" s="222"/>
      <c r="BK1186" s="222"/>
      <c r="BL1186" s="222"/>
      <c r="BM1186" s="222"/>
      <c r="BN1186" s="222"/>
      <c r="BO1186" s="222"/>
      <c r="BP1186" s="222"/>
      <c r="BQ1186" s="222"/>
      <c r="BR1186" s="222"/>
      <c r="BS1186" s="222"/>
      <c r="BT1186" s="222"/>
      <c r="BU1186" s="222"/>
      <c r="BV1186" s="222"/>
      <c r="BW1186" s="222"/>
      <c r="BX1186" s="222"/>
      <c r="BY1186" s="222"/>
      <c r="BZ1186" s="222"/>
      <c r="CA1186" s="222"/>
      <c r="CB1186" s="222"/>
      <c r="CC1186" s="222"/>
      <c r="CD1186" s="222"/>
      <c r="CE1186" s="222"/>
      <c r="CF1186" s="222"/>
      <c r="CG1186" s="222"/>
      <c r="CH1186" s="222"/>
      <c r="CI1186" s="222"/>
    </row>
    <row r="1187" spans="1:87" s="33" customFormat="1" ht="13.8" hidden="1">
      <c r="A1187" s="63"/>
      <c r="B1187" s="221"/>
      <c r="C1187" s="222"/>
      <c r="D1187" s="222"/>
      <c r="E1187" s="222"/>
      <c r="F1187" s="222"/>
      <c r="G1187" s="223"/>
      <c r="H1187" s="63"/>
      <c r="I1187" s="222"/>
      <c r="J1187" s="222"/>
      <c r="K1187" s="239"/>
      <c r="L1187" s="239"/>
      <c r="M1187" s="240"/>
      <c r="N1187" s="229"/>
      <c r="O1187" s="229"/>
      <c r="P1187" s="229"/>
      <c r="Q1187" s="222"/>
      <c r="R1187" s="242"/>
      <c r="S1187" s="242"/>
      <c r="T1187" s="240"/>
      <c r="U1187" s="240"/>
      <c r="V1187" s="223"/>
      <c r="W1187" s="223"/>
      <c r="X1187" s="223"/>
      <c r="Y1187" s="223"/>
      <c r="AE1187" s="138"/>
      <c r="AI1187" s="33" t="str">
        <f t="shared" si="175"/>
        <v/>
      </c>
      <c r="AN1187" s="223"/>
      <c r="AO1187" s="223"/>
      <c r="AP1187" s="223"/>
      <c r="AQ1187" s="222"/>
      <c r="AR1187" s="222"/>
      <c r="AS1187" s="222"/>
      <c r="AT1187" s="222"/>
      <c r="AU1187" s="222"/>
      <c r="AV1187" s="222"/>
      <c r="AW1187" s="222"/>
      <c r="AX1187" s="222"/>
      <c r="AY1187" s="222"/>
      <c r="AZ1187" s="222"/>
      <c r="BA1187" s="222"/>
      <c r="BB1187" s="222"/>
      <c r="BC1187" s="222"/>
      <c r="BD1187" s="222"/>
      <c r="BE1187" s="222"/>
      <c r="BF1187" s="222"/>
      <c r="BG1187" s="222"/>
      <c r="BH1187" s="222"/>
      <c r="BI1187" s="222"/>
      <c r="BJ1187" s="222"/>
      <c r="BK1187" s="222"/>
      <c r="BL1187" s="222"/>
      <c r="BM1187" s="222"/>
      <c r="BN1187" s="222"/>
      <c r="BO1187" s="222"/>
      <c r="BP1187" s="222"/>
      <c r="BQ1187" s="222"/>
      <c r="BR1187" s="222"/>
      <c r="BS1187" s="222"/>
      <c r="BT1187" s="222"/>
      <c r="BU1187" s="222"/>
      <c r="BV1187" s="222"/>
      <c r="BW1187" s="222"/>
      <c r="BX1187" s="222"/>
      <c r="BY1187" s="222"/>
      <c r="BZ1187" s="222"/>
      <c r="CA1187" s="222"/>
      <c r="CB1187" s="222"/>
      <c r="CC1187" s="222"/>
      <c r="CD1187" s="222"/>
      <c r="CE1187" s="222"/>
      <c r="CF1187" s="222"/>
      <c r="CG1187" s="222"/>
      <c r="CH1187" s="222"/>
      <c r="CI1187" s="222"/>
    </row>
    <row r="1188" spans="1:87" s="33" customFormat="1" ht="13.8" hidden="1">
      <c r="A1188" s="63"/>
      <c r="B1188" s="221"/>
      <c r="C1188" s="222"/>
      <c r="D1188" s="222"/>
      <c r="E1188" s="222"/>
      <c r="F1188" s="222"/>
      <c r="G1188" s="223"/>
      <c r="H1188" s="63"/>
      <c r="I1188" s="222"/>
      <c r="J1188" s="222"/>
      <c r="K1188" s="239"/>
      <c r="L1188" s="239"/>
      <c r="M1188" s="240"/>
      <c r="N1188" s="229"/>
      <c r="O1188" s="229"/>
      <c r="P1188" s="229"/>
      <c r="Q1188" s="222"/>
      <c r="R1188" s="242"/>
      <c r="S1188" s="242"/>
      <c r="T1188" s="240"/>
      <c r="U1188" s="240"/>
      <c r="V1188" s="223"/>
      <c r="W1188" s="223"/>
      <c r="X1188" s="223"/>
      <c r="Y1188" s="223"/>
      <c r="AE1188" s="138"/>
      <c r="AI1188" s="33" t="str">
        <f t="shared" si="175"/>
        <v/>
      </c>
      <c r="AN1188" s="223"/>
      <c r="AO1188" s="223"/>
      <c r="AP1188" s="223"/>
      <c r="AQ1188" s="222"/>
      <c r="AR1188" s="222"/>
      <c r="AS1188" s="222"/>
      <c r="AT1188" s="222"/>
      <c r="AU1188" s="222"/>
      <c r="AV1188" s="222"/>
      <c r="AW1188" s="222"/>
      <c r="AX1188" s="222"/>
      <c r="AY1188" s="222"/>
      <c r="AZ1188" s="222"/>
      <c r="BA1188" s="222"/>
      <c r="BB1188" s="222"/>
      <c r="BC1188" s="222"/>
      <c r="BD1188" s="222"/>
      <c r="BE1188" s="222"/>
      <c r="BF1188" s="222"/>
      <c r="BG1188" s="222"/>
      <c r="BH1188" s="222"/>
      <c r="BI1188" s="222"/>
      <c r="BJ1188" s="222"/>
      <c r="BK1188" s="222"/>
      <c r="BL1188" s="222"/>
      <c r="BM1188" s="222"/>
      <c r="BN1188" s="222"/>
      <c r="BO1188" s="222"/>
      <c r="BP1188" s="222"/>
      <c r="BQ1188" s="222"/>
      <c r="BR1188" s="222"/>
      <c r="BS1188" s="222"/>
      <c r="BT1188" s="222"/>
      <c r="BU1188" s="222"/>
      <c r="BV1188" s="222"/>
      <c r="BW1188" s="222"/>
      <c r="BX1188" s="222"/>
      <c r="BY1188" s="222"/>
      <c r="BZ1188" s="222"/>
      <c r="CA1188" s="222"/>
      <c r="CB1188" s="222"/>
      <c r="CC1188" s="222"/>
      <c r="CD1188" s="222"/>
      <c r="CE1188" s="222"/>
      <c r="CF1188" s="222"/>
      <c r="CG1188" s="222"/>
      <c r="CH1188" s="222"/>
      <c r="CI1188" s="222"/>
    </row>
    <row r="1189" spans="1:87" s="33" customFormat="1" ht="13.8" hidden="1">
      <c r="A1189" s="63"/>
      <c r="B1189" s="221"/>
      <c r="C1189" s="222"/>
      <c r="D1189" s="222"/>
      <c r="E1189" s="222"/>
      <c r="F1189" s="222"/>
      <c r="G1189" s="223"/>
      <c r="H1189" s="63"/>
      <c r="I1189" s="222"/>
      <c r="J1189" s="222"/>
      <c r="K1189" s="239"/>
      <c r="L1189" s="239"/>
      <c r="M1189" s="240"/>
      <c r="N1189" s="229"/>
      <c r="O1189" s="229"/>
      <c r="P1189" s="229"/>
      <c r="Q1189" s="222"/>
      <c r="R1189" s="242"/>
      <c r="S1189" s="242"/>
      <c r="T1189" s="240"/>
      <c r="U1189" s="240"/>
      <c r="V1189" s="223"/>
      <c r="W1189" s="223"/>
      <c r="X1189" s="223"/>
      <c r="Y1189" s="223"/>
      <c r="AE1189" s="138"/>
      <c r="AI1189" s="33" t="str">
        <f t="shared" si="175"/>
        <v/>
      </c>
      <c r="AN1189" s="223"/>
      <c r="AO1189" s="223"/>
      <c r="AP1189" s="223"/>
      <c r="AQ1189" s="222"/>
      <c r="AR1189" s="222"/>
      <c r="AS1189" s="222"/>
      <c r="AT1189" s="222"/>
      <c r="AU1189" s="222"/>
      <c r="AV1189" s="222"/>
      <c r="AW1189" s="222"/>
      <c r="AX1189" s="222"/>
      <c r="AY1189" s="222"/>
      <c r="AZ1189" s="222"/>
      <c r="BA1189" s="222"/>
      <c r="BB1189" s="222"/>
      <c r="BC1189" s="222"/>
      <c r="BD1189" s="222"/>
      <c r="BE1189" s="222"/>
      <c r="BF1189" s="222"/>
      <c r="BG1189" s="222"/>
      <c r="BH1189" s="222"/>
      <c r="BI1189" s="222"/>
      <c r="BJ1189" s="222"/>
      <c r="BK1189" s="222"/>
      <c r="BL1189" s="222"/>
      <c r="BM1189" s="222"/>
      <c r="BN1189" s="222"/>
      <c r="BO1189" s="222"/>
      <c r="BP1189" s="222"/>
      <c r="BQ1189" s="222"/>
      <c r="BR1189" s="222"/>
      <c r="BS1189" s="222"/>
      <c r="BT1189" s="222"/>
      <c r="BU1189" s="222"/>
      <c r="BV1189" s="222"/>
      <c r="BW1189" s="222"/>
      <c r="BX1189" s="222"/>
      <c r="BY1189" s="222"/>
      <c r="BZ1189" s="222"/>
      <c r="CA1189" s="222"/>
      <c r="CB1189" s="222"/>
      <c r="CC1189" s="222"/>
      <c r="CD1189" s="222"/>
      <c r="CE1189" s="222"/>
      <c r="CF1189" s="222"/>
      <c r="CG1189" s="222"/>
      <c r="CH1189" s="222"/>
      <c r="CI1189" s="222"/>
    </row>
    <row r="1190" spans="1:87" s="33" customFormat="1" ht="13.8" hidden="1">
      <c r="A1190" s="63"/>
      <c r="B1190" s="221"/>
      <c r="C1190" s="222"/>
      <c r="D1190" s="222"/>
      <c r="E1190" s="222"/>
      <c r="F1190" s="222"/>
      <c r="G1190" s="223"/>
      <c r="H1190" s="63"/>
      <c r="I1190" s="222"/>
      <c r="J1190" s="222"/>
      <c r="K1190" s="239"/>
      <c r="L1190" s="239"/>
      <c r="M1190" s="240"/>
      <c r="N1190" s="229"/>
      <c r="O1190" s="229"/>
      <c r="P1190" s="229"/>
      <c r="Q1190" s="222"/>
      <c r="R1190" s="242"/>
      <c r="S1190" s="242"/>
      <c r="T1190" s="240"/>
      <c r="U1190" s="240"/>
      <c r="V1190" s="223"/>
      <c r="W1190" s="223"/>
      <c r="X1190" s="223"/>
      <c r="Y1190" s="223"/>
      <c r="AE1190" s="138"/>
      <c r="AI1190" s="33" t="str">
        <f t="shared" si="175"/>
        <v/>
      </c>
      <c r="AN1190" s="223"/>
      <c r="AO1190" s="223"/>
      <c r="AP1190" s="223"/>
      <c r="AQ1190" s="222"/>
      <c r="AR1190" s="222"/>
      <c r="AS1190" s="222"/>
      <c r="AT1190" s="222"/>
      <c r="AU1190" s="222"/>
      <c r="AV1190" s="222"/>
      <c r="AW1190" s="222"/>
      <c r="AX1190" s="222"/>
      <c r="AY1190" s="222"/>
      <c r="AZ1190" s="222"/>
      <c r="BA1190" s="222"/>
      <c r="BB1190" s="222"/>
      <c r="BC1190" s="222"/>
      <c r="BD1190" s="222"/>
      <c r="BE1190" s="222"/>
      <c r="BF1190" s="222"/>
      <c r="BG1190" s="222"/>
      <c r="BH1190" s="222"/>
      <c r="BI1190" s="222"/>
      <c r="BJ1190" s="222"/>
      <c r="BK1190" s="222"/>
      <c r="BL1190" s="222"/>
      <c r="BM1190" s="222"/>
      <c r="BN1190" s="222"/>
      <c r="BO1190" s="222"/>
      <c r="BP1190" s="222"/>
      <c r="BQ1190" s="222"/>
      <c r="BR1190" s="222"/>
      <c r="BS1190" s="222"/>
      <c r="BT1190" s="222"/>
      <c r="BU1190" s="222"/>
      <c r="BV1190" s="222"/>
      <c r="BW1190" s="222"/>
      <c r="BX1190" s="222"/>
      <c r="BY1190" s="222"/>
      <c r="BZ1190" s="222"/>
      <c r="CA1190" s="222"/>
      <c r="CB1190" s="222"/>
      <c r="CC1190" s="222"/>
      <c r="CD1190" s="222"/>
      <c r="CE1190" s="222"/>
      <c r="CF1190" s="222"/>
      <c r="CG1190" s="222"/>
      <c r="CH1190" s="222"/>
      <c r="CI1190" s="222"/>
    </row>
    <row r="1191" spans="1:87" s="33" customFormat="1" ht="13.8" hidden="1">
      <c r="A1191" s="63"/>
      <c r="B1191" s="221"/>
      <c r="C1191" s="222"/>
      <c r="D1191" s="222"/>
      <c r="E1191" s="222"/>
      <c r="F1191" s="222"/>
      <c r="G1191" s="223"/>
      <c r="H1191" s="63"/>
      <c r="I1191" s="222"/>
      <c r="J1191" s="222"/>
      <c r="K1191" s="239"/>
      <c r="L1191" s="239"/>
      <c r="M1191" s="240"/>
      <c r="N1191" s="229"/>
      <c r="O1191" s="229"/>
      <c r="P1191" s="229"/>
      <c r="Q1191" s="222"/>
      <c r="R1191" s="242"/>
      <c r="S1191" s="242"/>
      <c r="T1191" s="240"/>
      <c r="U1191" s="240"/>
      <c r="V1191" s="223"/>
      <c r="W1191" s="223"/>
      <c r="X1191" s="223"/>
      <c r="Y1191" s="223"/>
      <c r="AE1191" s="138"/>
      <c r="AI1191" s="33" t="str">
        <f t="shared" si="175"/>
        <v/>
      </c>
      <c r="AN1191" s="223"/>
      <c r="AO1191" s="223"/>
      <c r="AP1191" s="223"/>
      <c r="AQ1191" s="222"/>
      <c r="AR1191" s="222"/>
      <c r="AS1191" s="222"/>
      <c r="AT1191" s="222"/>
      <c r="AU1191" s="222"/>
      <c r="AV1191" s="222"/>
      <c r="AW1191" s="222"/>
      <c r="AX1191" s="222"/>
      <c r="AY1191" s="222"/>
      <c r="AZ1191" s="222"/>
      <c r="BA1191" s="222"/>
      <c r="BB1191" s="222"/>
      <c r="BC1191" s="222"/>
      <c r="BD1191" s="222"/>
      <c r="BE1191" s="222"/>
      <c r="BF1191" s="222"/>
      <c r="BG1191" s="222"/>
      <c r="BH1191" s="222"/>
      <c r="BI1191" s="222"/>
      <c r="BJ1191" s="222"/>
      <c r="BK1191" s="222"/>
      <c r="BL1191" s="222"/>
      <c r="BM1191" s="222"/>
      <c r="BN1191" s="222"/>
      <c r="BO1191" s="222"/>
      <c r="BP1191" s="222"/>
      <c r="BQ1191" s="222"/>
      <c r="BR1191" s="222"/>
      <c r="BS1191" s="222"/>
      <c r="BT1191" s="222"/>
      <c r="BU1191" s="222"/>
      <c r="BV1191" s="222"/>
      <c r="BW1191" s="222"/>
      <c r="BX1191" s="222"/>
      <c r="BY1191" s="222"/>
      <c r="BZ1191" s="222"/>
      <c r="CA1191" s="222"/>
      <c r="CB1191" s="222"/>
      <c r="CC1191" s="222"/>
      <c r="CD1191" s="222"/>
      <c r="CE1191" s="222"/>
      <c r="CF1191" s="222"/>
      <c r="CG1191" s="222"/>
      <c r="CH1191" s="222"/>
      <c r="CI1191" s="222"/>
    </row>
    <row r="1192" spans="1:87" s="33" customFormat="1" ht="13.8" hidden="1">
      <c r="A1192" s="63"/>
      <c r="B1192" s="221"/>
      <c r="C1192" s="222"/>
      <c r="D1192" s="222"/>
      <c r="E1192" s="222"/>
      <c r="F1192" s="222"/>
      <c r="G1192" s="223"/>
      <c r="H1192" s="63"/>
      <c r="I1192" s="222"/>
      <c r="J1192" s="222"/>
      <c r="K1192" s="239"/>
      <c r="L1192" s="239"/>
      <c r="M1192" s="240"/>
      <c r="N1192" s="229"/>
      <c r="O1192" s="229"/>
      <c r="P1192" s="229"/>
      <c r="Q1192" s="222"/>
      <c r="R1192" s="242"/>
      <c r="S1192" s="242"/>
      <c r="T1192" s="240"/>
      <c r="U1192" s="240"/>
      <c r="V1192" s="223"/>
      <c r="W1192" s="223"/>
      <c r="X1192" s="223"/>
      <c r="Y1192" s="223"/>
      <c r="AE1192" s="138"/>
      <c r="AI1192" s="33" t="str">
        <f t="shared" si="175"/>
        <v/>
      </c>
      <c r="AN1192" s="223"/>
      <c r="AO1192" s="223"/>
      <c r="AP1192" s="223"/>
      <c r="AQ1192" s="222"/>
      <c r="AR1192" s="222"/>
      <c r="AS1192" s="222"/>
      <c r="AT1192" s="222"/>
      <c r="AU1192" s="222"/>
      <c r="AV1192" s="222"/>
      <c r="AW1192" s="222"/>
      <c r="AX1192" s="222"/>
      <c r="AY1192" s="222"/>
      <c r="AZ1192" s="222"/>
      <c r="BA1192" s="222"/>
      <c r="BB1192" s="222"/>
      <c r="BC1192" s="222"/>
      <c r="BD1192" s="222"/>
      <c r="BE1192" s="222"/>
      <c r="BF1192" s="222"/>
      <c r="BG1192" s="222"/>
      <c r="BH1192" s="222"/>
      <c r="BI1192" s="222"/>
      <c r="BJ1192" s="222"/>
      <c r="BK1192" s="222"/>
      <c r="BL1192" s="222"/>
      <c r="BM1192" s="222"/>
      <c r="BN1192" s="222"/>
      <c r="BO1192" s="222"/>
      <c r="BP1192" s="222"/>
      <c r="BQ1192" s="222"/>
      <c r="BR1192" s="222"/>
      <c r="BS1192" s="222"/>
      <c r="BT1192" s="222"/>
      <c r="BU1192" s="222"/>
      <c r="BV1192" s="222"/>
      <c r="BW1192" s="222"/>
      <c r="BX1192" s="222"/>
      <c r="BY1192" s="222"/>
      <c r="BZ1192" s="222"/>
      <c r="CA1192" s="222"/>
      <c r="CB1192" s="222"/>
      <c r="CC1192" s="222"/>
      <c r="CD1192" s="222"/>
      <c r="CE1192" s="222"/>
      <c r="CF1192" s="222"/>
      <c r="CG1192" s="222"/>
      <c r="CH1192" s="222"/>
      <c r="CI1192" s="222"/>
    </row>
    <row r="1193" spans="1:87" s="33" customFormat="1" ht="13.8" hidden="1">
      <c r="A1193" s="63"/>
      <c r="B1193" s="221"/>
      <c r="C1193" s="222"/>
      <c r="D1193" s="222"/>
      <c r="E1193" s="222"/>
      <c r="F1193" s="222"/>
      <c r="G1193" s="223"/>
      <c r="H1193" s="63"/>
      <c r="I1193" s="222"/>
      <c r="J1193" s="222"/>
      <c r="K1193" s="239"/>
      <c r="L1193" s="239"/>
      <c r="M1193" s="240"/>
      <c r="N1193" s="229"/>
      <c r="O1193" s="229"/>
      <c r="P1193" s="229"/>
      <c r="Q1193" s="222"/>
      <c r="R1193" s="242"/>
      <c r="S1193" s="242"/>
      <c r="T1193" s="240"/>
      <c r="U1193" s="240"/>
      <c r="V1193" s="223"/>
      <c r="W1193" s="223"/>
      <c r="X1193" s="223"/>
      <c r="Y1193" s="223"/>
      <c r="AE1193" s="138"/>
      <c r="AI1193" s="33" t="str">
        <f t="shared" si="175"/>
        <v/>
      </c>
      <c r="AN1193" s="223"/>
      <c r="AO1193" s="223"/>
      <c r="AP1193" s="223"/>
      <c r="AQ1193" s="222"/>
      <c r="AR1193" s="222"/>
      <c r="AS1193" s="222"/>
      <c r="AT1193" s="222"/>
      <c r="AU1193" s="222"/>
      <c r="AV1193" s="222"/>
      <c r="AW1193" s="222"/>
      <c r="AX1193" s="222"/>
      <c r="AY1193" s="222"/>
      <c r="AZ1193" s="222"/>
      <c r="BA1193" s="222"/>
      <c r="BB1193" s="222"/>
      <c r="BC1193" s="222"/>
      <c r="BD1193" s="222"/>
      <c r="BE1193" s="222"/>
      <c r="BF1193" s="222"/>
      <c r="BG1193" s="222"/>
      <c r="BH1193" s="222"/>
      <c r="BI1193" s="222"/>
      <c r="BJ1193" s="222"/>
      <c r="BK1193" s="222"/>
      <c r="BL1193" s="222"/>
      <c r="BM1193" s="222"/>
      <c r="BN1193" s="222"/>
      <c r="BO1193" s="222"/>
      <c r="BP1193" s="222"/>
      <c r="BQ1193" s="222"/>
      <c r="BR1193" s="222"/>
      <c r="BS1193" s="222"/>
      <c r="BT1193" s="222"/>
      <c r="BU1193" s="222"/>
      <c r="BV1193" s="222"/>
      <c r="BW1193" s="222"/>
      <c r="BX1193" s="222"/>
      <c r="BY1193" s="222"/>
      <c r="BZ1193" s="222"/>
      <c r="CA1193" s="222"/>
      <c r="CB1193" s="222"/>
      <c r="CC1193" s="222"/>
      <c r="CD1193" s="222"/>
      <c r="CE1193" s="222"/>
      <c r="CF1193" s="222"/>
      <c r="CG1193" s="222"/>
      <c r="CH1193" s="222"/>
      <c r="CI1193" s="222"/>
    </row>
    <row r="1194" spans="1:87" s="33" customFormat="1" ht="13.8" hidden="1">
      <c r="A1194" s="63"/>
      <c r="B1194" s="221"/>
      <c r="C1194" s="222"/>
      <c r="D1194" s="222"/>
      <c r="E1194" s="222"/>
      <c r="F1194" s="222"/>
      <c r="G1194" s="223"/>
      <c r="H1194" s="63"/>
      <c r="I1194" s="222"/>
      <c r="J1194" s="222"/>
      <c r="K1194" s="239"/>
      <c r="L1194" s="239"/>
      <c r="M1194" s="240"/>
      <c r="N1194" s="229"/>
      <c r="O1194" s="229"/>
      <c r="P1194" s="229"/>
      <c r="Q1194" s="222"/>
      <c r="R1194" s="242"/>
      <c r="S1194" s="242"/>
      <c r="T1194" s="240"/>
      <c r="U1194" s="240"/>
      <c r="V1194" s="223"/>
      <c r="W1194" s="223"/>
      <c r="X1194" s="223"/>
      <c r="Y1194" s="223"/>
      <c r="AE1194" s="138"/>
      <c r="AI1194" s="33" t="str">
        <f t="shared" si="175"/>
        <v/>
      </c>
      <c r="AN1194" s="223"/>
      <c r="AO1194" s="223"/>
      <c r="AP1194" s="223"/>
      <c r="AQ1194" s="222"/>
      <c r="AR1194" s="222"/>
      <c r="AS1194" s="222"/>
      <c r="AT1194" s="222"/>
      <c r="AU1194" s="222"/>
      <c r="AV1194" s="222"/>
      <c r="AW1194" s="222"/>
      <c r="AX1194" s="222"/>
      <c r="AY1194" s="222"/>
      <c r="AZ1194" s="222"/>
      <c r="BA1194" s="222"/>
      <c r="BB1194" s="222"/>
      <c r="BC1194" s="222"/>
      <c r="BD1194" s="222"/>
      <c r="BE1194" s="222"/>
      <c r="BF1194" s="222"/>
      <c r="BG1194" s="222"/>
      <c r="BH1194" s="222"/>
      <c r="BI1194" s="222"/>
      <c r="BJ1194" s="222"/>
      <c r="BK1194" s="222"/>
      <c r="BL1194" s="222"/>
      <c r="BM1194" s="222"/>
      <c r="BN1194" s="222"/>
      <c r="BO1194" s="222"/>
      <c r="BP1194" s="222"/>
      <c r="BQ1194" s="222"/>
      <c r="BR1194" s="222"/>
      <c r="BS1194" s="222"/>
      <c r="BT1194" s="222"/>
      <c r="BU1194" s="222"/>
      <c r="BV1194" s="222"/>
      <c r="BW1194" s="222"/>
      <c r="BX1194" s="222"/>
      <c r="BY1194" s="222"/>
      <c r="BZ1194" s="222"/>
      <c r="CA1194" s="222"/>
      <c r="CB1194" s="222"/>
      <c r="CC1194" s="222"/>
      <c r="CD1194" s="222"/>
      <c r="CE1194" s="222"/>
      <c r="CF1194" s="222"/>
      <c r="CG1194" s="222"/>
      <c r="CH1194" s="222"/>
      <c r="CI1194" s="222"/>
    </row>
    <row r="1195" spans="1:87" s="33" customFormat="1" ht="13.8" hidden="1">
      <c r="A1195" s="63"/>
      <c r="B1195" s="221"/>
      <c r="C1195" s="222"/>
      <c r="D1195" s="222"/>
      <c r="E1195" s="222"/>
      <c r="F1195" s="222"/>
      <c r="G1195" s="223"/>
      <c r="H1195" s="63"/>
      <c r="I1195" s="222"/>
      <c r="J1195" s="222"/>
      <c r="K1195" s="239"/>
      <c r="L1195" s="239"/>
      <c r="M1195" s="240"/>
      <c r="N1195" s="229"/>
      <c r="O1195" s="229"/>
      <c r="P1195" s="229"/>
      <c r="Q1195" s="222"/>
      <c r="R1195" s="242"/>
      <c r="S1195" s="242"/>
      <c r="T1195" s="240"/>
      <c r="U1195" s="240"/>
      <c r="V1195" s="223"/>
      <c r="W1195" s="223"/>
      <c r="X1195" s="223"/>
      <c r="Y1195" s="223"/>
      <c r="AE1195" s="138"/>
      <c r="AI1195" s="33" t="str">
        <f t="shared" si="175"/>
        <v/>
      </c>
      <c r="AN1195" s="223"/>
      <c r="AO1195" s="223"/>
      <c r="AP1195" s="223"/>
      <c r="AQ1195" s="222"/>
      <c r="AR1195" s="222"/>
      <c r="AS1195" s="222"/>
      <c r="AT1195" s="222"/>
      <c r="AU1195" s="222"/>
      <c r="AV1195" s="222"/>
      <c r="AW1195" s="222"/>
      <c r="AX1195" s="222"/>
      <c r="AY1195" s="222"/>
      <c r="AZ1195" s="222"/>
      <c r="BA1195" s="222"/>
      <c r="BB1195" s="222"/>
      <c r="BC1195" s="222"/>
      <c r="BD1195" s="222"/>
      <c r="BE1195" s="222"/>
      <c r="BF1195" s="222"/>
      <c r="BG1195" s="222"/>
      <c r="BH1195" s="222"/>
      <c r="BI1195" s="222"/>
      <c r="BJ1195" s="222"/>
      <c r="BK1195" s="222"/>
      <c r="BL1195" s="222"/>
      <c r="BM1195" s="222"/>
      <c r="BN1195" s="222"/>
      <c r="BO1195" s="222"/>
      <c r="BP1195" s="222"/>
      <c r="BQ1195" s="222"/>
      <c r="BR1195" s="222"/>
      <c r="BS1195" s="222"/>
      <c r="BT1195" s="222"/>
      <c r="BU1195" s="222"/>
      <c r="BV1195" s="222"/>
      <c r="BW1195" s="222"/>
      <c r="BX1195" s="222"/>
      <c r="BY1195" s="222"/>
      <c r="BZ1195" s="222"/>
      <c r="CA1195" s="222"/>
      <c r="CB1195" s="222"/>
      <c r="CC1195" s="222"/>
      <c r="CD1195" s="222"/>
      <c r="CE1195" s="222"/>
      <c r="CF1195" s="222"/>
      <c r="CG1195" s="222"/>
      <c r="CH1195" s="222"/>
      <c r="CI1195" s="222"/>
    </row>
    <row r="1196" spans="1:87" s="33" customFormat="1" ht="13.8" hidden="1">
      <c r="A1196" s="63"/>
      <c r="B1196" s="221"/>
      <c r="C1196" s="222"/>
      <c r="D1196" s="222"/>
      <c r="E1196" s="222"/>
      <c r="F1196" s="222"/>
      <c r="G1196" s="223"/>
      <c r="H1196" s="63"/>
      <c r="I1196" s="222"/>
      <c r="J1196" s="222"/>
      <c r="K1196" s="239"/>
      <c r="L1196" s="239"/>
      <c r="M1196" s="240"/>
      <c r="N1196" s="229"/>
      <c r="O1196" s="229"/>
      <c r="P1196" s="229"/>
      <c r="Q1196" s="222"/>
      <c r="R1196" s="242"/>
      <c r="S1196" s="242"/>
      <c r="T1196" s="240"/>
      <c r="U1196" s="240"/>
      <c r="V1196" s="223"/>
      <c r="W1196" s="223"/>
      <c r="X1196" s="223"/>
      <c r="Y1196" s="223"/>
      <c r="AE1196" s="138"/>
      <c r="AI1196" s="33" t="str">
        <f t="shared" si="175"/>
        <v/>
      </c>
      <c r="AN1196" s="223"/>
      <c r="AO1196" s="223"/>
      <c r="AP1196" s="223"/>
      <c r="AQ1196" s="222"/>
      <c r="AR1196" s="222"/>
      <c r="AS1196" s="222"/>
      <c r="AT1196" s="222"/>
      <c r="AU1196" s="222"/>
      <c r="AV1196" s="222"/>
      <c r="AW1196" s="222"/>
      <c r="AX1196" s="222"/>
      <c r="AY1196" s="222"/>
      <c r="AZ1196" s="222"/>
      <c r="BA1196" s="222"/>
      <c r="BB1196" s="222"/>
      <c r="BC1196" s="222"/>
      <c r="BD1196" s="222"/>
      <c r="BE1196" s="222"/>
      <c r="BF1196" s="222"/>
      <c r="BG1196" s="222"/>
      <c r="BH1196" s="222"/>
      <c r="BI1196" s="222"/>
      <c r="BJ1196" s="222"/>
      <c r="BK1196" s="222"/>
      <c r="BL1196" s="222"/>
      <c r="BM1196" s="222"/>
      <c r="BN1196" s="222"/>
      <c r="BO1196" s="222"/>
      <c r="BP1196" s="222"/>
      <c r="BQ1196" s="222"/>
      <c r="BR1196" s="222"/>
      <c r="BS1196" s="222"/>
      <c r="BT1196" s="222"/>
      <c r="BU1196" s="222"/>
      <c r="BV1196" s="222"/>
      <c r="BW1196" s="222"/>
      <c r="BX1196" s="222"/>
      <c r="BY1196" s="222"/>
      <c r="BZ1196" s="222"/>
      <c r="CA1196" s="222"/>
      <c r="CB1196" s="222"/>
      <c r="CC1196" s="222"/>
      <c r="CD1196" s="222"/>
      <c r="CE1196" s="222"/>
      <c r="CF1196" s="222"/>
      <c r="CG1196" s="222"/>
      <c r="CH1196" s="222"/>
      <c r="CI1196" s="222"/>
    </row>
    <row r="1197" spans="1:87" s="33" customFormat="1" ht="13.8" hidden="1">
      <c r="A1197" s="63"/>
      <c r="B1197" s="221"/>
      <c r="C1197" s="222"/>
      <c r="D1197" s="222"/>
      <c r="E1197" s="222"/>
      <c r="F1197" s="222"/>
      <c r="G1197" s="223"/>
      <c r="H1197" s="63"/>
      <c r="I1197" s="222"/>
      <c r="J1197" s="222"/>
      <c r="K1197" s="239"/>
      <c r="L1197" s="239"/>
      <c r="M1197" s="240"/>
      <c r="N1197" s="229"/>
      <c r="O1197" s="229"/>
      <c r="P1197" s="229"/>
      <c r="Q1197" s="222"/>
      <c r="R1197" s="242"/>
      <c r="S1197" s="242"/>
      <c r="T1197" s="240"/>
      <c r="U1197" s="240"/>
      <c r="V1197" s="223"/>
      <c r="W1197" s="223"/>
      <c r="X1197" s="223"/>
      <c r="Y1197" s="223"/>
      <c r="AE1197" s="138"/>
      <c r="AI1197" s="33" t="str">
        <f t="shared" si="175"/>
        <v/>
      </c>
      <c r="AN1197" s="223"/>
      <c r="AO1197" s="223"/>
      <c r="AP1197" s="223"/>
      <c r="AQ1197" s="222"/>
      <c r="AR1197" s="222"/>
      <c r="AS1197" s="222"/>
      <c r="AT1197" s="222"/>
      <c r="AU1197" s="222"/>
      <c r="AV1197" s="222"/>
      <c r="AW1197" s="222"/>
      <c r="AX1197" s="222"/>
      <c r="AY1197" s="222"/>
      <c r="AZ1197" s="222"/>
      <c r="BA1197" s="222"/>
      <c r="BB1197" s="222"/>
      <c r="BC1197" s="222"/>
      <c r="BD1197" s="222"/>
      <c r="BE1197" s="222"/>
      <c r="BF1197" s="222"/>
      <c r="BG1197" s="222"/>
      <c r="BH1197" s="222"/>
      <c r="BI1197" s="222"/>
      <c r="BJ1197" s="222"/>
      <c r="BK1197" s="222"/>
      <c r="BL1197" s="222"/>
      <c r="BM1197" s="222"/>
      <c r="BN1197" s="222"/>
      <c r="BO1197" s="222"/>
      <c r="BP1197" s="222"/>
      <c r="BQ1197" s="222"/>
      <c r="BR1197" s="222"/>
      <c r="BS1197" s="222"/>
      <c r="BT1197" s="222"/>
      <c r="BU1197" s="222"/>
      <c r="BV1197" s="222"/>
      <c r="BW1197" s="222"/>
      <c r="BX1197" s="222"/>
      <c r="BY1197" s="222"/>
      <c r="BZ1197" s="222"/>
      <c r="CA1197" s="222"/>
      <c r="CB1197" s="222"/>
      <c r="CC1197" s="222"/>
      <c r="CD1197" s="222"/>
      <c r="CE1197" s="222"/>
      <c r="CF1197" s="222"/>
      <c r="CG1197" s="222"/>
      <c r="CH1197" s="222"/>
      <c r="CI1197" s="222"/>
    </row>
    <row r="1198" spans="1:87" s="33" customFormat="1" ht="13.8" hidden="1">
      <c r="A1198" s="63"/>
      <c r="B1198" s="221"/>
      <c r="C1198" s="222"/>
      <c r="D1198" s="222"/>
      <c r="E1198" s="222"/>
      <c r="F1198" s="222"/>
      <c r="G1198" s="223"/>
      <c r="H1198" s="63"/>
      <c r="I1198" s="222"/>
      <c r="J1198" s="222"/>
      <c r="K1198" s="239"/>
      <c r="L1198" s="239"/>
      <c r="M1198" s="240"/>
      <c r="N1198" s="229"/>
      <c r="O1198" s="229"/>
      <c r="P1198" s="229"/>
      <c r="Q1198" s="222"/>
      <c r="R1198" s="242"/>
      <c r="S1198" s="242"/>
      <c r="T1198" s="240"/>
      <c r="U1198" s="240"/>
      <c r="V1198" s="223"/>
      <c r="W1198" s="223"/>
      <c r="X1198" s="223"/>
      <c r="Y1198" s="223"/>
      <c r="AE1198" s="138"/>
      <c r="AI1198" s="33" t="str">
        <f t="shared" si="175"/>
        <v/>
      </c>
      <c r="AN1198" s="223"/>
      <c r="AO1198" s="223"/>
      <c r="AP1198" s="223"/>
      <c r="AQ1198" s="222"/>
      <c r="AR1198" s="222"/>
      <c r="AS1198" s="222"/>
      <c r="AT1198" s="222"/>
      <c r="AU1198" s="222"/>
      <c r="AV1198" s="222"/>
      <c r="AW1198" s="222"/>
      <c r="AX1198" s="222"/>
      <c r="AY1198" s="222"/>
      <c r="AZ1198" s="222"/>
      <c r="BA1198" s="222"/>
      <c r="BB1198" s="222"/>
      <c r="BC1198" s="222"/>
      <c r="BD1198" s="222"/>
      <c r="BE1198" s="222"/>
      <c r="BF1198" s="222"/>
      <c r="BG1198" s="222"/>
      <c r="BH1198" s="222"/>
      <c r="BI1198" s="222"/>
      <c r="BJ1198" s="222"/>
      <c r="BK1198" s="222"/>
      <c r="BL1198" s="222"/>
      <c r="BM1198" s="222"/>
      <c r="BN1198" s="222"/>
      <c r="BO1198" s="222"/>
      <c r="BP1198" s="222"/>
      <c r="BQ1198" s="222"/>
      <c r="BR1198" s="222"/>
      <c r="BS1198" s="222"/>
      <c r="BT1198" s="222"/>
      <c r="BU1198" s="222"/>
      <c r="BV1198" s="222"/>
      <c r="BW1198" s="222"/>
      <c r="BX1198" s="222"/>
      <c r="BY1198" s="222"/>
      <c r="BZ1198" s="222"/>
      <c r="CA1198" s="222"/>
      <c r="CB1198" s="222"/>
      <c r="CC1198" s="222"/>
      <c r="CD1198" s="222"/>
      <c r="CE1198" s="222"/>
      <c r="CF1198" s="222"/>
      <c r="CG1198" s="222"/>
      <c r="CH1198" s="222"/>
      <c r="CI1198" s="222"/>
    </row>
    <row r="1199" spans="1:87" s="33" customFormat="1" ht="13.8" hidden="1">
      <c r="A1199" s="63"/>
      <c r="B1199" s="221"/>
      <c r="C1199" s="222"/>
      <c r="D1199" s="222"/>
      <c r="E1199" s="222"/>
      <c r="F1199" s="222"/>
      <c r="G1199" s="223"/>
      <c r="H1199" s="63"/>
      <c r="I1199" s="222"/>
      <c r="J1199" s="222"/>
      <c r="K1199" s="239"/>
      <c r="L1199" s="239"/>
      <c r="M1199" s="240"/>
      <c r="N1199" s="229"/>
      <c r="O1199" s="229"/>
      <c r="P1199" s="229"/>
      <c r="Q1199" s="222"/>
      <c r="R1199" s="242"/>
      <c r="S1199" s="242"/>
      <c r="T1199" s="240"/>
      <c r="U1199" s="240"/>
      <c r="V1199" s="223"/>
      <c r="W1199" s="223"/>
      <c r="X1199" s="223"/>
      <c r="Y1199" s="223"/>
      <c r="AE1199" s="138"/>
      <c r="AI1199" s="33" t="str">
        <f t="shared" si="175"/>
        <v/>
      </c>
      <c r="AN1199" s="223"/>
      <c r="AO1199" s="223"/>
      <c r="AP1199" s="223"/>
      <c r="AQ1199" s="222"/>
      <c r="AR1199" s="222"/>
      <c r="AS1199" s="222"/>
      <c r="AT1199" s="222"/>
      <c r="AU1199" s="222"/>
      <c r="AV1199" s="222"/>
      <c r="AW1199" s="222"/>
      <c r="AX1199" s="222"/>
      <c r="AY1199" s="222"/>
      <c r="AZ1199" s="222"/>
      <c r="BA1199" s="222"/>
      <c r="BB1199" s="222"/>
      <c r="BC1199" s="222"/>
      <c r="BD1199" s="222"/>
      <c r="BE1199" s="222"/>
      <c r="BF1199" s="222"/>
      <c r="BG1199" s="222"/>
      <c r="BH1199" s="222"/>
      <c r="BI1199" s="222"/>
      <c r="BJ1199" s="222"/>
      <c r="BK1199" s="222"/>
      <c r="BL1199" s="222"/>
      <c r="BM1199" s="222"/>
      <c r="BN1199" s="222"/>
      <c r="BO1199" s="222"/>
      <c r="BP1199" s="222"/>
      <c r="BQ1199" s="222"/>
      <c r="BR1199" s="222"/>
      <c r="BS1199" s="222"/>
      <c r="BT1199" s="222"/>
      <c r="BU1199" s="222"/>
      <c r="BV1199" s="222"/>
      <c r="BW1199" s="222"/>
      <c r="BX1199" s="222"/>
      <c r="BY1199" s="222"/>
      <c r="BZ1199" s="222"/>
      <c r="CA1199" s="222"/>
      <c r="CB1199" s="222"/>
      <c r="CC1199" s="222"/>
      <c r="CD1199" s="222"/>
      <c r="CE1199" s="222"/>
      <c r="CF1199" s="222"/>
      <c r="CG1199" s="222"/>
      <c r="CH1199" s="222"/>
      <c r="CI1199" s="222"/>
    </row>
    <row r="1200" spans="1:87" s="33" customFormat="1" ht="13.8" hidden="1">
      <c r="A1200" s="63"/>
      <c r="B1200" s="221"/>
      <c r="C1200" s="222"/>
      <c r="D1200" s="222"/>
      <c r="E1200" s="222"/>
      <c r="F1200" s="222"/>
      <c r="G1200" s="223"/>
      <c r="H1200" s="63"/>
      <c r="I1200" s="222"/>
      <c r="J1200" s="222"/>
      <c r="K1200" s="239"/>
      <c r="L1200" s="239"/>
      <c r="M1200" s="240"/>
      <c r="N1200" s="229"/>
      <c r="O1200" s="229"/>
      <c r="P1200" s="229"/>
      <c r="Q1200" s="222"/>
      <c r="R1200" s="242"/>
      <c r="S1200" s="242"/>
      <c r="T1200" s="240"/>
      <c r="U1200" s="240"/>
      <c r="V1200" s="223"/>
      <c r="W1200" s="223"/>
      <c r="X1200" s="223"/>
      <c r="Y1200" s="223"/>
      <c r="AE1200" s="138"/>
      <c r="AI1200" s="33" t="str">
        <f t="shared" si="175"/>
        <v/>
      </c>
      <c r="AN1200" s="223"/>
      <c r="AO1200" s="223"/>
      <c r="AP1200" s="223"/>
      <c r="AQ1200" s="222"/>
      <c r="AR1200" s="222"/>
      <c r="AS1200" s="222"/>
      <c r="AT1200" s="222"/>
      <c r="AU1200" s="222"/>
      <c r="AV1200" s="222"/>
      <c r="AW1200" s="222"/>
      <c r="AX1200" s="222"/>
      <c r="AY1200" s="222"/>
      <c r="AZ1200" s="222"/>
      <c r="BA1200" s="222"/>
      <c r="BB1200" s="222"/>
      <c r="BC1200" s="222"/>
      <c r="BD1200" s="222"/>
      <c r="BE1200" s="222"/>
      <c r="BF1200" s="222"/>
      <c r="BG1200" s="222"/>
      <c r="BH1200" s="222"/>
      <c r="BI1200" s="222"/>
      <c r="BJ1200" s="222"/>
      <c r="BK1200" s="222"/>
      <c r="BL1200" s="222"/>
      <c r="BM1200" s="222"/>
      <c r="BN1200" s="222"/>
      <c r="BO1200" s="222"/>
      <c r="BP1200" s="222"/>
      <c r="BQ1200" s="222"/>
      <c r="BR1200" s="222"/>
      <c r="BS1200" s="222"/>
      <c r="BT1200" s="222"/>
      <c r="BU1200" s="222"/>
      <c r="BV1200" s="222"/>
      <c r="BW1200" s="222"/>
      <c r="BX1200" s="222"/>
      <c r="BY1200" s="222"/>
      <c r="BZ1200" s="222"/>
      <c r="CA1200" s="222"/>
      <c r="CB1200" s="222"/>
      <c r="CC1200" s="222"/>
      <c r="CD1200" s="222"/>
      <c r="CE1200" s="222"/>
      <c r="CF1200" s="222"/>
      <c r="CG1200" s="222"/>
      <c r="CH1200" s="222"/>
      <c r="CI1200" s="222"/>
    </row>
    <row r="1201" spans="1:87" s="33" customFormat="1" ht="13.8" hidden="1">
      <c r="A1201" s="63"/>
      <c r="B1201" s="221"/>
      <c r="C1201" s="222"/>
      <c r="D1201" s="222"/>
      <c r="E1201" s="222"/>
      <c r="F1201" s="222"/>
      <c r="G1201" s="223"/>
      <c r="H1201" s="63"/>
      <c r="I1201" s="222"/>
      <c r="J1201" s="222"/>
      <c r="K1201" s="239"/>
      <c r="L1201" s="239"/>
      <c r="M1201" s="240"/>
      <c r="N1201" s="229"/>
      <c r="O1201" s="229"/>
      <c r="P1201" s="229"/>
      <c r="Q1201" s="222"/>
      <c r="R1201" s="242"/>
      <c r="S1201" s="242"/>
      <c r="T1201" s="240"/>
      <c r="U1201" s="240"/>
      <c r="V1201" s="223"/>
      <c r="W1201" s="223"/>
      <c r="X1201" s="223"/>
      <c r="Y1201" s="223"/>
      <c r="AE1201" s="138"/>
      <c r="AI1201" s="33" t="str">
        <f t="shared" si="175"/>
        <v/>
      </c>
      <c r="AN1201" s="223"/>
      <c r="AO1201" s="223"/>
      <c r="AP1201" s="223"/>
      <c r="AQ1201" s="222"/>
      <c r="AR1201" s="222"/>
      <c r="AS1201" s="222"/>
      <c r="AT1201" s="222"/>
      <c r="AU1201" s="222"/>
      <c r="AV1201" s="222"/>
      <c r="AW1201" s="222"/>
      <c r="AX1201" s="222"/>
      <c r="AY1201" s="222"/>
      <c r="AZ1201" s="222"/>
      <c r="BA1201" s="222"/>
      <c r="BB1201" s="222"/>
      <c r="BC1201" s="222"/>
      <c r="BD1201" s="222"/>
      <c r="BE1201" s="222"/>
      <c r="BF1201" s="222"/>
      <c r="BG1201" s="222"/>
      <c r="BH1201" s="222"/>
      <c r="BI1201" s="222"/>
      <c r="BJ1201" s="222"/>
      <c r="BK1201" s="222"/>
      <c r="BL1201" s="222"/>
      <c r="BM1201" s="222"/>
      <c r="BN1201" s="222"/>
      <c r="BO1201" s="222"/>
      <c r="BP1201" s="222"/>
      <c r="BQ1201" s="222"/>
      <c r="BR1201" s="222"/>
      <c r="BS1201" s="222"/>
      <c r="BT1201" s="222"/>
      <c r="BU1201" s="222"/>
      <c r="BV1201" s="222"/>
      <c r="BW1201" s="222"/>
      <c r="BX1201" s="222"/>
      <c r="BY1201" s="222"/>
      <c r="BZ1201" s="222"/>
      <c r="CA1201" s="222"/>
      <c r="CB1201" s="222"/>
      <c r="CC1201" s="222"/>
      <c r="CD1201" s="222"/>
      <c r="CE1201" s="222"/>
      <c r="CF1201" s="222"/>
      <c r="CG1201" s="222"/>
      <c r="CH1201" s="222"/>
      <c r="CI1201" s="222"/>
    </row>
    <row r="1202" spans="1:87" s="33" customFormat="1" ht="13.8" hidden="1">
      <c r="A1202" s="63"/>
      <c r="B1202" s="221"/>
      <c r="C1202" s="222"/>
      <c r="D1202" s="222"/>
      <c r="E1202" s="222"/>
      <c r="F1202" s="222"/>
      <c r="G1202" s="223"/>
      <c r="H1202" s="63"/>
      <c r="I1202" s="222"/>
      <c r="J1202" s="222"/>
      <c r="K1202" s="239"/>
      <c r="L1202" s="239"/>
      <c r="M1202" s="240"/>
      <c r="N1202" s="229"/>
      <c r="O1202" s="229"/>
      <c r="P1202" s="229"/>
      <c r="Q1202" s="222"/>
      <c r="R1202" s="242"/>
      <c r="S1202" s="242"/>
      <c r="T1202" s="240"/>
      <c r="U1202" s="240"/>
      <c r="V1202" s="223"/>
      <c r="W1202" s="223"/>
      <c r="X1202" s="223"/>
      <c r="Y1202" s="223"/>
      <c r="AE1202" s="138"/>
      <c r="AI1202" s="33" t="str">
        <f t="shared" si="175"/>
        <v/>
      </c>
      <c r="AN1202" s="223"/>
      <c r="AO1202" s="223"/>
      <c r="AP1202" s="223"/>
      <c r="AQ1202" s="222"/>
      <c r="AR1202" s="222"/>
      <c r="AS1202" s="222"/>
      <c r="AT1202" s="222"/>
      <c r="AU1202" s="222"/>
      <c r="AV1202" s="222"/>
      <c r="AW1202" s="222"/>
      <c r="AX1202" s="222"/>
      <c r="AY1202" s="222"/>
      <c r="AZ1202" s="222"/>
      <c r="BA1202" s="222"/>
      <c r="BB1202" s="222"/>
      <c r="BC1202" s="222"/>
      <c r="BD1202" s="222"/>
      <c r="BE1202" s="222"/>
      <c r="BF1202" s="222"/>
      <c r="BG1202" s="222"/>
      <c r="BH1202" s="222"/>
      <c r="BI1202" s="222"/>
      <c r="BJ1202" s="222"/>
      <c r="BK1202" s="222"/>
      <c r="BL1202" s="222"/>
      <c r="BM1202" s="222"/>
      <c r="BN1202" s="222"/>
      <c r="BO1202" s="222"/>
      <c r="BP1202" s="222"/>
      <c r="BQ1202" s="222"/>
      <c r="BR1202" s="222"/>
      <c r="BS1202" s="222"/>
      <c r="BT1202" s="222"/>
      <c r="BU1202" s="222"/>
      <c r="BV1202" s="222"/>
      <c r="BW1202" s="222"/>
      <c r="BX1202" s="222"/>
      <c r="BY1202" s="222"/>
      <c r="BZ1202" s="222"/>
      <c r="CA1202" s="222"/>
      <c r="CB1202" s="222"/>
      <c r="CC1202" s="222"/>
      <c r="CD1202" s="222"/>
      <c r="CE1202" s="222"/>
      <c r="CF1202" s="222"/>
      <c r="CG1202" s="222"/>
      <c r="CH1202" s="222"/>
      <c r="CI1202" s="222"/>
    </row>
    <row r="1203" spans="1:87" s="33" customFormat="1" ht="13.8" hidden="1">
      <c r="A1203" s="63"/>
      <c r="B1203" s="221"/>
      <c r="C1203" s="222"/>
      <c r="D1203" s="222"/>
      <c r="E1203" s="222"/>
      <c r="F1203" s="222"/>
      <c r="G1203" s="223"/>
      <c r="H1203" s="63"/>
      <c r="I1203" s="222"/>
      <c r="J1203" s="222"/>
      <c r="K1203" s="239"/>
      <c r="L1203" s="239"/>
      <c r="M1203" s="240"/>
      <c r="N1203" s="229"/>
      <c r="O1203" s="229"/>
      <c r="P1203" s="229"/>
      <c r="Q1203" s="222"/>
      <c r="R1203" s="242"/>
      <c r="S1203" s="242"/>
      <c r="T1203" s="240"/>
      <c r="U1203" s="240"/>
      <c r="V1203" s="223"/>
      <c r="W1203" s="223"/>
      <c r="X1203" s="223"/>
      <c r="Y1203" s="223"/>
      <c r="AE1203" s="138"/>
      <c r="AI1203" s="33" t="str">
        <f t="shared" si="175"/>
        <v/>
      </c>
      <c r="AN1203" s="223"/>
      <c r="AO1203" s="223"/>
      <c r="AP1203" s="223"/>
      <c r="AQ1203" s="222"/>
      <c r="AR1203" s="222"/>
      <c r="AS1203" s="222"/>
      <c r="AT1203" s="222"/>
      <c r="AU1203" s="222"/>
      <c r="AV1203" s="222"/>
      <c r="AW1203" s="222"/>
      <c r="AX1203" s="222"/>
      <c r="AY1203" s="222"/>
      <c r="AZ1203" s="222"/>
      <c r="BA1203" s="222"/>
      <c r="BB1203" s="222"/>
      <c r="BC1203" s="222"/>
      <c r="BD1203" s="222"/>
      <c r="BE1203" s="222"/>
      <c r="BF1203" s="222"/>
      <c r="BG1203" s="222"/>
      <c r="BH1203" s="222"/>
      <c r="BI1203" s="222"/>
      <c r="BJ1203" s="222"/>
      <c r="BK1203" s="222"/>
      <c r="BL1203" s="222"/>
      <c r="BM1203" s="222"/>
      <c r="BN1203" s="222"/>
      <c r="BO1203" s="222"/>
      <c r="BP1203" s="222"/>
      <c r="BQ1203" s="222"/>
      <c r="BR1203" s="222"/>
      <c r="BS1203" s="222"/>
      <c r="BT1203" s="222"/>
      <c r="BU1203" s="222"/>
      <c r="BV1203" s="222"/>
      <c r="BW1203" s="222"/>
      <c r="BX1203" s="222"/>
      <c r="BY1203" s="222"/>
      <c r="BZ1203" s="222"/>
      <c r="CA1203" s="222"/>
      <c r="CB1203" s="222"/>
      <c r="CC1203" s="222"/>
      <c r="CD1203" s="222"/>
      <c r="CE1203" s="222"/>
      <c r="CF1203" s="222"/>
      <c r="CG1203" s="222"/>
      <c r="CH1203" s="222"/>
      <c r="CI1203" s="222"/>
    </row>
    <row r="1204" spans="1:87" s="33" customFormat="1" ht="13.8" hidden="1">
      <c r="A1204" s="63"/>
      <c r="B1204" s="221"/>
      <c r="C1204" s="222"/>
      <c r="D1204" s="222"/>
      <c r="E1204" s="222"/>
      <c r="F1204" s="222"/>
      <c r="G1204" s="223"/>
      <c r="H1204" s="63"/>
      <c r="I1204" s="222"/>
      <c r="J1204" s="222"/>
      <c r="K1204" s="239"/>
      <c r="L1204" s="239"/>
      <c r="M1204" s="240"/>
      <c r="N1204" s="229"/>
      <c r="O1204" s="229"/>
      <c r="P1204" s="229"/>
      <c r="Q1204" s="222"/>
      <c r="R1204" s="242"/>
      <c r="S1204" s="242"/>
      <c r="T1204" s="240"/>
      <c r="U1204" s="240"/>
      <c r="V1204" s="223"/>
      <c r="W1204" s="223"/>
      <c r="X1204" s="223"/>
      <c r="Y1204" s="223"/>
      <c r="AE1204" s="138"/>
      <c r="AI1204" s="33" t="str">
        <f t="shared" si="175"/>
        <v/>
      </c>
      <c r="AN1204" s="223"/>
      <c r="AO1204" s="223"/>
      <c r="AP1204" s="223"/>
      <c r="AQ1204" s="222"/>
      <c r="AR1204" s="222"/>
      <c r="AS1204" s="222"/>
      <c r="AT1204" s="222"/>
      <c r="AU1204" s="222"/>
      <c r="AV1204" s="222"/>
      <c r="AW1204" s="222"/>
      <c r="AX1204" s="222"/>
      <c r="AY1204" s="222"/>
      <c r="AZ1204" s="222"/>
      <c r="BA1204" s="222"/>
      <c r="BB1204" s="222"/>
      <c r="BC1204" s="222"/>
      <c r="BD1204" s="222"/>
      <c r="BE1204" s="222"/>
      <c r="BF1204" s="222"/>
      <c r="BG1204" s="222"/>
      <c r="BH1204" s="222"/>
      <c r="BI1204" s="222"/>
      <c r="BJ1204" s="222"/>
      <c r="BK1204" s="222"/>
      <c r="BL1204" s="222"/>
      <c r="BM1204" s="222"/>
      <c r="BN1204" s="222"/>
      <c r="BO1204" s="222"/>
      <c r="BP1204" s="222"/>
      <c r="BQ1204" s="222"/>
      <c r="BR1204" s="222"/>
      <c r="BS1204" s="222"/>
      <c r="BT1204" s="222"/>
      <c r="BU1204" s="222"/>
      <c r="BV1204" s="222"/>
      <c r="BW1204" s="222"/>
      <c r="BX1204" s="222"/>
      <c r="BY1204" s="222"/>
      <c r="BZ1204" s="222"/>
      <c r="CA1204" s="222"/>
      <c r="CB1204" s="222"/>
      <c r="CC1204" s="222"/>
      <c r="CD1204" s="222"/>
      <c r="CE1204" s="222"/>
      <c r="CF1204" s="222"/>
      <c r="CG1204" s="222"/>
      <c r="CH1204" s="222"/>
      <c r="CI1204" s="222"/>
    </row>
    <row r="1205" spans="1:87" s="33" customFormat="1" ht="13.8" hidden="1">
      <c r="A1205" s="63"/>
      <c r="B1205" s="221"/>
      <c r="C1205" s="222"/>
      <c r="D1205" s="222"/>
      <c r="E1205" s="222"/>
      <c r="F1205" s="222"/>
      <c r="G1205" s="223"/>
      <c r="H1205" s="63"/>
      <c r="I1205" s="222"/>
      <c r="J1205" s="222"/>
      <c r="K1205" s="239"/>
      <c r="L1205" s="239"/>
      <c r="M1205" s="240"/>
      <c r="N1205" s="229"/>
      <c r="O1205" s="229"/>
      <c r="P1205" s="229"/>
      <c r="Q1205" s="222"/>
      <c r="R1205" s="242"/>
      <c r="S1205" s="242"/>
      <c r="T1205" s="240"/>
      <c r="U1205" s="240"/>
      <c r="V1205" s="223"/>
      <c r="W1205" s="223"/>
      <c r="X1205" s="223"/>
      <c r="Y1205" s="223"/>
      <c r="AE1205" s="138"/>
      <c r="AI1205" s="33" t="str">
        <f t="shared" si="175"/>
        <v/>
      </c>
      <c r="AN1205" s="223"/>
      <c r="AO1205" s="223"/>
      <c r="AP1205" s="223"/>
      <c r="AQ1205" s="222"/>
      <c r="AR1205" s="222"/>
      <c r="AS1205" s="222"/>
      <c r="AT1205" s="222"/>
      <c r="AU1205" s="222"/>
      <c r="AV1205" s="222"/>
      <c r="AW1205" s="222"/>
      <c r="AX1205" s="222"/>
      <c r="AY1205" s="222"/>
      <c r="AZ1205" s="222"/>
      <c r="BA1205" s="222"/>
      <c r="BB1205" s="222"/>
      <c r="BC1205" s="222"/>
      <c r="BD1205" s="222"/>
      <c r="BE1205" s="222"/>
      <c r="BF1205" s="222"/>
      <c r="BG1205" s="222"/>
      <c r="BH1205" s="222"/>
      <c r="BI1205" s="222"/>
      <c r="BJ1205" s="222"/>
      <c r="BK1205" s="222"/>
      <c r="BL1205" s="222"/>
      <c r="BM1205" s="222"/>
      <c r="BN1205" s="222"/>
      <c r="BO1205" s="222"/>
      <c r="BP1205" s="222"/>
      <c r="BQ1205" s="222"/>
      <c r="BR1205" s="222"/>
      <c r="BS1205" s="222"/>
      <c r="BT1205" s="222"/>
      <c r="BU1205" s="222"/>
      <c r="BV1205" s="222"/>
      <c r="BW1205" s="222"/>
      <c r="BX1205" s="222"/>
      <c r="BY1205" s="222"/>
      <c r="BZ1205" s="222"/>
      <c r="CA1205" s="222"/>
      <c r="CB1205" s="222"/>
      <c r="CC1205" s="222"/>
      <c r="CD1205" s="222"/>
      <c r="CE1205" s="222"/>
      <c r="CF1205" s="222"/>
      <c r="CG1205" s="222"/>
      <c r="CH1205" s="222"/>
      <c r="CI1205" s="222"/>
    </row>
    <row r="1206" spans="1:87" s="33" customFormat="1" ht="13.8" hidden="1">
      <c r="A1206" s="63"/>
      <c r="B1206" s="221"/>
      <c r="C1206" s="222"/>
      <c r="D1206" s="222"/>
      <c r="E1206" s="222"/>
      <c r="F1206" s="222"/>
      <c r="G1206" s="223"/>
      <c r="H1206" s="63"/>
      <c r="I1206" s="222"/>
      <c r="J1206" s="222"/>
      <c r="K1206" s="239"/>
      <c r="L1206" s="239"/>
      <c r="M1206" s="240"/>
      <c r="N1206" s="229"/>
      <c r="O1206" s="229"/>
      <c r="P1206" s="229"/>
      <c r="Q1206" s="222"/>
      <c r="R1206" s="242"/>
      <c r="S1206" s="242"/>
      <c r="T1206" s="240"/>
      <c r="U1206" s="240"/>
      <c r="V1206" s="223"/>
      <c r="W1206" s="223"/>
      <c r="X1206" s="223"/>
      <c r="Y1206" s="223"/>
      <c r="AE1206" s="138"/>
      <c r="AI1206" s="33" t="str">
        <f t="shared" si="175"/>
        <v/>
      </c>
      <c r="AN1206" s="223"/>
      <c r="AO1206" s="223"/>
      <c r="AP1206" s="223"/>
      <c r="AQ1206" s="222"/>
      <c r="AR1206" s="222"/>
      <c r="AS1206" s="222"/>
      <c r="AT1206" s="222"/>
      <c r="AU1206" s="222"/>
      <c r="AV1206" s="222"/>
      <c r="AW1206" s="222"/>
      <c r="AX1206" s="222"/>
      <c r="AY1206" s="222"/>
      <c r="AZ1206" s="222"/>
      <c r="BA1206" s="222"/>
      <c r="BB1206" s="222"/>
      <c r="BC1206" s="222"/>
      <c r="BD1206" s="222"/>
      <c r="BE1206" s="222"/>
      <c r="BF1206" s="222"/>
      <c r="BG1206" s="222"/>
      <c r="BH1206" s="222"/>
      <c r="BI1206" s="222"/>
      <c r="BJ1206" s="222"/>
      <c r="BK1206" s="222"/>
      <c r="BL1206" s="222"/>
      <c r="BM1206" s="222"/>
      <c r="BN1206" s="222"/>
      <c r="BO1206" s="222"/>
      <c r="BP1206" s="222"/>
      <c r="BQ1206" s="222"/>
      <c r="BR1206" s="222"/>
      <c r="BS1206" s="222"/>
      <c r="BT1206" s="222"/>
      <c r="BU1206" s="222"/>
      <c r="BV1206" s="222"/>
      <c r="BW1206" s="222"/>
      <c r="BX1206" s="222"/>
      <c r="BY1206" s="222"/>
      <c r="BZ1206" s="222"/>
      <c r="CA1206" s="222"/>
      <c r="CB1206" s="222"/>
      <c r="CC1206" s="222"/>
      <c r="CD1206" s="222"/>
      <c r="CE1206" s="222"/>
      <c r="CF1206" s="222"/>
      <c r="CG1206" s="222"/>
      <c r="CH1206" s="222"/>
      <c r="CI1206" s="222"/>
    </row>
    <row r="1207" spans="1:87" s="33" customFormat="1" ht="13.8" hidden="1">
      <c r="A1207" s="63"/>
      <c r="B1207" s="221"/>
      <c r="C1207" s="222"/>
      <c r="D1207" s="222"/>
      <c r="E1207" s="222"/>
      <c r="F1207" s="222"/>
      <c r="G1207" s="223"/>
      <c r="H1207" s="63"/>
      <c r="I1207" s="222"/>
      <c r="J1207" s="222"/>
      <c r="K1207" s="239"/>
      <c r="L1207" s="239"/>
      <c r="M1207" s="240"/>
      <c r="N1207" s="229"/>
      <c r="O1207" s="229"/>
      <c r="P1207" s="229"/>
      <c r="Q1207" s="222"/>
      <c r="R1207" s="242"/>
      <c r="S1207" s="242"/>
      <c r="T1207" s="240"/>
      <c r="U1207" s="240"/>
      <c r="V1207" s="223"/>
      <c r="W1207" s="223"/>
      <c r="X1207" s="223"/>
      <c r="Y1207" s="223"/>
      <c r="AE1207" s="138"/>
      <c r="AI1207" s="33" t="str">
        <f t="shared" si="175"/>
        <v/>
      </c>
      <c r="AN1207" s="223"/>
      <c r="AO1207" s="223"/>
      <c r="AP1207" s="223"/>
      <c r="AQ1207" s="222"/>
      <c r="AR1207" s="222"/>
      <c r="AS1207" s="222"/>
      <c r="AT1207" s="222"/>
      <c r="AU1207" s="222"/>
      <c r="AV1207" s="222"/>
      <c r="AW1207" s="222"/>
      <c r="AX1207" s="222"/>
      <c r="AY1207" s="222"/>
      <c r="AZ1207" s="222"/>
      <c r="BA1207" s="222"/>
      <c r="BB1207" s="222"/>
      <c r="BC1207" s="222"/>
      <c r="BD1207" s="222"/>
      <c r="BE1207" s="222"/>
      <c r="BF1207" s="222"/>
      <c r="BG1207" s="222"/>
      <c r="BH1207" s="222"/>
      <c r="BI1207" s="222"/>
      <c r="BJ1207" s="222"/>
      <c r="BK1207" s="222"/>
      <c r="BL1207" s="222"/>
      <c r="BM1207" s="222"/>
      <c r="BN1207" s="222"/>
      <c r="BO1207" s="222"/>
      <c r="BP1207" s="222"/>
      <c r="BQ1207" s="222"/>
      <c r="BR1207" s="222"/>
      <c r="BS1207" s="222"/>
      <c r="BT1207" s="222"/>
      <c r="BU1207" s="222"/>
      <c r="BV1207" s="222"/>
      <c r="BW1207" s="222"/>
      <c r="BX1207" s="222"/>
      <c r="BY1207" s="222"/>
      <c r="BZ1207" s="222"/>
      <c r="CA1207" s="222"/>
      <c r="CB1207" s="222"/>
      <c r="CC1207" s="222"/>
      <c r="CD1207" s="222"/>
      <c r="CE1207" s="222"/>
      <c r="CF1207" s="222"/>
      <c r="CG1207" s="222"/>
      <c r="CH1207" s="222"/>
      <c r="CI1207" s="222"/>
    </row>
    <row r="1208" spans="1:87" s="33" customFormat="1" ht="13.8" hidden="1">
      <c r="A1208" s="63"/>
      <c r="B1208" s="221"/>
      <c r="C1208" s="222"/>
      <c r="D1208" s="222"/>
      <c r="E1208" s="222"/>
      <c r="F1208" s="222"/>
      <c r="G1208" s="223"/>
      <c r="H1208" s="63"/>
      <c r="I1208" s="222"/>
      <c r="J1208" s="222"/>
      <c r="K1208" s="239"/>
      <c r="L1208" s="239"/>
      <c r="M1208" s="240"/>
      <c r="N1208" s="229"/>
      <c r="O1208" s="229"/>
      <c r="P1208" s="229"/>
      <c r="Q1208" s="222"/>
      <c r="R1208" s="242"/>
      <c r="S1208" s="242"/>
      <c r="T1208" s="240"/>
      <c r="U1208" s="240"/>
      <c r="V1208" s="223"/>
      <c r="W1208" s="223"/>
      <c r="X1208" s="223"/>
      <c r="Y1208" s="223"/>
      <c r="AE1208" s="138"/>
      <c r="AI1208" s="33" t="str">
        <f t="shared" si="175"/>
        <v/>
      </c>
      <c r="AN1208" s="223"/>
      <c r="AO1208" s="223"/>
      <c r="AP1208" s="223"/>
      <c r="AQ1208" s="222"/>
      <c r="AR1208" s="222"/>
      <c r="AS1208" s="222"/>
      <c r="AT1208" s="222"/>
      <c r="AU1208" s="222"/>
      <c r="AV1208" s="222"/>
      <c r="AW1208" s="222"/>
      <c r="AX1208" s="222"/>
      <c r="AY1208" s="222"/>
      <c r="AZ1208" s="222"/>
      <c r="BA1208" s="222"/>
      <c r="BB1208" s="222"/>
      <c r="BC1208" s="222"/>
      <c r="BD1208" s="222"/>
      <c r="BE1208" s="222"/>
      <c r="BF1208" s="222"/>
      <c r="BG1208" s="222"/>
      <c r="BH1208" s="222"/>
      <c r="BI1208" s="222"/>
      <c r="BJ1208" s="222"/>
      <c r="BK1208" s="222"/>
      <c r="BL1208" s="222"/>
      <c r="BM1208" s="222"/>
      <c r="BN1208" s="222"/>
      <c r="BO1208" s="222"/>
      <c r="BP1208" s="222"/>
      <c r="BQ1208" s="222"/>
      <c r="BR1208" s="222"/>
      <c r="BS1208" s="222"/>
      <c r="BT1208" s="222"/>
      <c r="BU1208" s="222"/>
      <c r="BV1208" s="222"/>
      <c r="BW1208" s="222"/>
      <c r="BX1208" s="222"/>
      <c r="BY1208" s="222"/>
      <c r="BZ1208" s="222"/>
      <c r="CA1208" s="222"/>
      <c r="CB1208" s="222"/>
      <c r="CC1208" s="222"/>
      <c r="CD1208" s="222"/>
      <c r="CE1208" s="222"/>
      <c r="CF1208" s="222"/>
      <c r="CG1208" s="222"/>
      <c r="CH1208" s="222"/>
      <c r="CI1208" s="222"/>
    </row>
    <row r="1209" spans="1:87" s="33" customFormat="1" ht="13.8" hidden="1">
      <c r="A1209" s="63"/>
      <c r="B1209" s="221"/>
      <c r="C1209" s="222"/>
      <c r="D1209" s="222"/>
      <c r="E1209" s="222"/>
      <c r="F1209" s="222"/>
      <c r="G1209" s="223"/>
      <c r="H1209" s="63"/>
      <c r="I1209" s="222"/>
      <c r="J1209" s="222"/>
      <c r="K1209" s="239"/>
      <c r="L1209" s="239"/>
      <c r="M1209" s="240"/>
      <c r="N1209" s="229"/>
      <c r="O1209" s="229"/>
      <c r="P1209" s="229"/>
      <c r="Q1209" s="222"/>
      <c r="R1209" s="242"/>
      <c r="S1209" s="242"/>
      <c r="T1209" s="240"/>
      <c r="U1209" s="240"/>
      <c r="V1209" s="223"/>
      <c r="W1209" s="223"/>
      <c r="X1209" s="223"/>
      <c r="Y1209" s="223"/>
      <c r="AE1209" s="138"/>
      <c r="AI1209" s="33" t="str">
        <f t="shared" si="175"/>
        <v/>
      </c>
      <c r="AN1209" s="223"/>
      <c r="AO1209" s="223"/>
      <c r="AP1209" s="223"/>
      <c r="AQ1209" s="222"/>
      <c r="AR1209" s="222"/>
      <c r="AS1209" s="222"/>
      <c r="AT1209" s="222"/>
      <c r="AU1209" s="222"/>
      <c r="AV1209" s="222"/>
      <c r="AW1209" s="222"/>
      <c r="AX1209" s="222"/>
      <c r="AY1209" s="222"/>
      <c r="AZ1209" s="222"/>
      <c r="BA1209" s="222"/>
      <c r="BB1209" s="222"/>
      <c r="BC1209" s="222"/>
      <c r="BD1209" s="222"/>
      <c r="BE1209" s="222"/>
      <c r="BF1209" s="222"/>
      <c r="BG1209" s="222"/>
      <c r="BH1209" s="222"/>
      <c r="BI1209" s="222"/>
      <c r="BJ1209" s="222"/>
      <c r="BK1209" s="222"/>
      <c r="BL1209" s="222"/>
      <c r="BM1209" s="222"/>
      <c r="BN1209" s="222"/>
      <c r="BO1209" s="222"/>
      <c r="BP1209" s="222"/>
      <c r="BQ1209" s="222"/>
      <c r="BR1209" s="222"/>
      <c r="BS1209" s="222"/>
      <c r="BT1209" s="222"/>
      <c r="BU1209" s="222"/>
      <c r="BV1209" s="222"/>
      <c r="BW1209" s="222"/>
      <c r="BX1209" s="222"/>
      <c r="BY1209" s="222"/>
      <c r="BZ1209" s="222"/>
      <c r="CA1209" s="222"/>
      <c r="CB1209" s="222"/>
      <c r="CC1209" s="222"/>
      <c r="CD1209" s="222"/>
      <c r="CE1209" s="222"/>
      <c r="CF1209" s="222"/>
      <c r="CG1209" s="222"/>
      <c r="CH1209" s="222"/>
      <c r="CI1209" s="222"/>
    </row>
    <row r="1210" spans="1:87" s="33" customFormat="1" ht="13.8" hidden="1">
      <c r="A1210" s="63"/>
      <c r="B1210" s="221"/>
      <c r="C1210" s="222"/>
      <c r="D1210" s="222"/>
      <c r="E1210" s="222"/>
      <c r="F1210" s="222"/>
      <c r="G1210" s="223"/>
      <c r="H1210" s="63"/>
      <c r="I1210" s="222"/>
      <c r="J1210" s="222"/>
      <c r="K1210" s="239"/>
      <c r="L1210" s="239"/>
      <c r="M1210" s="240"/>
      <c r="N1210" s="229"/>
      <c r="O1210" s="229"/>
      <c r="P1210" s="229"/>
      <c r="Q1210" s="222"/>
      <c r="R1210" s="242"/>
      <c r="S1210" s="242"/>
      <c r="T1210" s="240"/>
      <c r="U1210" s="240"/>
      <c r="V1210" s="223"/>
      <c r="W1210" s="223"/>
      <c r="X1210" s="223"/>
      <c r="Y1210" s="223"/>
      <c r="AE1210" s="138"/>
      <c r="AI1210" s="33" t="str">
        <f t="shared" si="175"/>
        <v/>
      </c>
      <c r="AN1210" s="223"/>
      <c r="AO1210" s="223"/>
      <c r="AP1210" s="223"/>
      <c r="AQ1210" s="222"/>
      <c r="AR1210" s="222"/>
      <c r="AS1210" s="222"/>
      <c r="AT1210" s="222"/>
      <c r="AU1210" s="222"/>
      <c r="AV1210" s="222"/>
      <c r="AW1210" s="222"/>
      <c r="AX1210" s="222"/>
      <c r="AY1210" s="222"/>
      <c r="AZ1210" s="222"/>
      <c r="BA1210" s="222"/>
      <c r="BB1210" s="222"/>
      <c r="BC1210" s="222"/>
      <c r="BD1210" s="222"/>
      <c r="BE1210" s="222"/>
      <c r="BF1210" s="222"/>
      <c r="BG1210" s="222"/>
      <c r="BH1210" s="222"/>
      <c r="BI1210" s="222"/>
      <c r="BJ1210" s="222"/>
      <c r="BK1210" s="222"/>
      <c r="BL1210" s="222"/>
      <c r="BM1210" s="222"/>
      <c r="BN1210" s="222"/>
      <c r="BO1210" s="222"/>
      <c r="BP1210" s="222"/>
      <c r="BQ1210" s="222"/>
      <c r="BR1210" s="222"/>
      <c r="BS1210" s="222"/>
      <c r="BT1210" s="222"/>
      <c r="BU1210" s="222"/>
      <c r="BV1210" s="222"/>
      <c r="BW1210" s="222"/>
      <c r="BX1210" s="222"/>
      <c r="BY1210" s="222"/>
      <c r="BZ1210" s="222"/>
      <c r="CA1210" s="222"/>
      <c r="CB1210" s="222"/>
      <c r="CC1210" s="222"/>
      <c r="CD1210" s="222"/>
      <c r="CE1210" s="222"/>
      <c r="CF1210" s="222"/>
      <c r="CG1210" s="222"/>
      <c r="CH1210" s="222"/>
      <c r="CI1210" s="222"/>
    </row>
    <row r="1211" spans="1:87" s="33" customFormat="1" ht="13.8" hidden="1">
      <c r="A1211" s="63"/>
      <c r="B1211" s="221"/>
      <c r="C1211" s="222"/>
      <c r="D1211" s="222"/>
      <c r="E1211" s="222"/>
      <c r="F1211" s="222"/>
      <c r="G1211" s="223"/>
      <c r="H1211" s="63"/>
      <c r="I1211" s="222"/>
      <c r="J1211" s="222"/>
      <c r="K1211" s="239"/>
      <c r="L1211" s="239"/>
      <c r="M1211" s="240"/>
      <c r="N1211" s="229"/>
      <c r="O1211" s="229"/>
      <c r="P1211" s="229"/>
      <c r="Q1211" s="222"/>
      <c r="R1211" s="242"/>
      <c r="S1211" s="242"/>
      <c r="T1211" s="240"/>
      <c r="U1211" s="240"/>
      <c r="V1211" s="223"/>
      <c r="W1211" s="223"/>
      <c r="X1211" s="223"/>
      <c r="Y1211" s="223"/>
      <c r="AE1211" s="138"/>
      <c r="AI1211" s="33" t="str">
        <f t="shared" si="175"/>
        <v/>
      </c>
      <c r="AN1211" s="223"/>
      <c r="AO1211" s="223"/>
      <c r="AP1211" s="223"/>
      <c r="AQ1211" s="222"/>
      <c r="AR1211" s="222"/>
      <c r="AS1211" s="222"/>
      <c r="AT1211" s="222"/>
      <c r="AU1211" s="222"/>
      <c r="AV1211" s="222"/>
      <c r="AW1211" s="222"/>
      <c r="AX1211" s="222"/>
      <c r="AY1211" s="222"/>
      <c r="AZ1211" s="222"/>
      <c r="BA1211" s="222"/>
      <c r="BB1211" s="222"/>
      <c r="BC1211" s="222"/>
      <c r="BD1211" s="222"/>
      <c r="BE1211" s="222"/>
      <c r="BF1211" s="222"/>
      <c r="BG1211" s="222"/>
      <c r="BH1211" s="222"/>
      <c r="BI1211" s="222"/>
      <c r="BJ1211" s="222"/>
      <c r="BK1211" s="222"/>
      <c r="BL1211" s="222"/>
      <c r="BM1211" s="222"/>
      <c r="BN1211" s="222"/>
      <c r="BO1211" s="222"/>
      <c r="BP1211" s="222"/>
      <c r="BQ1211" s="222"/>
      <c r="BR1211" s="222"/>
      <c r="BS1211" s="222"/>
      <c r="BT1211" s="222"/>
      <c r="BU1211" s="222"/>
      <c r="BV1211" s="222"/>
      <c r="BW1211" s="222"/>
      <c r="BX1211" s="222"/>
      <c r="BY1211" s="222"/>
      <c r="BZ1211" s="222"/>
      <c r="CA1211" s="222"/>
      <c r="CB1211" s="222"/>
      <c r="CC1211" s="222"/>
      <c r="CD1211" s="222"/>
      <c r="CE1211" s="222"/>
      <c r="CF1211" s="222"/>
      <c r="CG1211" s="222"/>
      <c r="CH1211" s="222"/>
      <c r="CI1211" s="222"/>
    </row>
    <row r="1212" spans="1:87" s="33" customFormat="1" ht="13.8" hidden="1">
      <c r="A1212" s="63"/>
      <c r="B1212" s="221"/>
      <c r="C1212" s="222"/>
      <c r="D1212" s="222"/>
      <c r="E1212" s="222"/>
      <c r="F1212" s="222"/>
      <c r="G1212" s="223"/>
      <c r="H1212" s="63"/>
      <c r="I1212" s="222"/>
      <c r="J1212" s="222"/>
      <c r="K1212" s="239"/>
      <c r="L1212" s="239"/>
      <c r="M1212" s="240"/>
      <c r="N1212" s="229"/>
      <c r="O1212" s="229"/>
      <c r="P1212" s="229"/>
      <c r="Q1212" s="222"/>
      <c r="R1212" s="242"/>
      <c r="S1212" s="242"/>
      <c r="T1212" s="240"/>
      <c r="U1212" s="240"/>
      <c r="V1212" s="223"/>
      <c r="W1212" s="223"/>
      <c r="X1212" s="223"/>
      <c r="Y1212" s="223"/>
      <c r="AE1212" s="138"/>
      <c r="AI1212" s="33" t="str">
        <f t="shared" si="175"/>
        <v/>
      </c>
      <c r="AN1212" s="223"/>
      <c r="AO1212" s="223"/>
      <c r="AP1212" s="223"/>
      <c r="AQ1212" s="222"/>
      <c r="AR1212" s="222"/>
      <c r="AS1212" s="222"/>
      <c r="AT1212" s="222"/>
      <c r="AU1212" s="222"/>
      <c r="AV1212" s="222"/>
      <c r="AW1212" s="222"/>
      <c r="AX1212" s="222"/>
      <c r="AY1212" s="222"/>
      <c r="AZ1212" s="222"/>
      <c r="BA1212" s="222"/>
      <c r="BB1212" s="222"/>
      <c r="BC1212" s="222"/>
      <c r="BD1212" s="222"/>
      <c r="BE1212" s="222"/>
      <c r="BF1212" s="222"/>
      <c r="BG1212" s="222"/>
      <c r="BH1212" s="222"/>
      <c r="BI1212" s="222"/>
      <c r="BJ1212" s="222"/>
      <c r="BK1212" s="222"/>
      <c r="BL1212" s="222"/>
      <c r="BM1212" s="222"/>
      <c r="BN1212" s="222"/>
      <c r="BO1212" s="222"/>
      <c r="BP1212" s="222"/>
      <c r="BQ1212" s="222"/>
      <c r="BR1212" s="222"/>
      <c r="BS1212" s="222"/>
      <c r="BT1212" s="222"/>
      <c r="BU1212" s="222"/>
      <c r="BV1212" s="222"/>
      <c r="BW1212" s="222"/>
      <c r="BX1212" s="222"/>
      <c r="BY1212" s="222"/>
      <c r="BZ1212" s="222"/>
      <c r="CA1212" s="222"/>
      <c r="CB1212" s="222"/>
      <c r="CC1212" s="222"/>
      <c r="CD1212" s="222"/>
      <c r="CE1212" s="222"/>
      <c r="CF1212" s="222"/>
      <c r="CG1212" s="222"/>
      <c r="CH1212" s="222"/>
      <c r="CI1212" s="222"/>
    </row>
    <row r="1213" spans="1:87" s="33" customFormat="1" ht="13.8" hidden="1">
      <c r="A1213" s="63"/>
      <c r="B1213" s="221"/>
      <c r="C1213" s="222"/>
      <c r="D1213" s="222"/>
      <c r="E1213" s="222"/>
      <c r="F1213" s="222"/>
      <c r="G1213" s="223"/>
      <c r="H1213" s="63"/>
      <c r="I1213" s="222"/>
      <c r="J1213" s="222"/>
      <c r="K1213" s="239"/>
      <c r="L1213" s="239"/>
      <c r="M1213" s="240"/>
      <c r="N1213" s="229"/>
      <c r="O1213" s="229"/>
      <c r="P1213" s="229"/>
      <c r="Q1213" s="222"/>
      <c r="R1213" s="242"/>
      <c r="S1213" s="242"/>
      <c r="T1213" s="240"/>
      <c r="U1213" s="240"/>
      <c r="V1213" s="223"/>
      <c r="W1213" s="223"/>
      <c r="X1213" s="223"/>
      <c r="Y1213" s="223"/>
      <c r="AE1213" s="138"/>
      <c r="AI1213" s="33" t="str">
        <f t="shared" si="175"/>
        <v/>
      </c>
      <c r="AN1213" s="223"/>
      <c r="AO1213" s="223"/>
      <c r="AP1213" s="223"/>
      <c r="AQ1213" s="222"/>
      <c r="AR1213" s="222"/>
      <c r="AS1213" s="222"/>
      <c r="AT1213" s="222"/>
      <c r="AU1213" s="222"/>
      <c r="AV1213" s="222"/>
      <c r="AW1213" s="222"/>
      <c r="AX1213" s="222"/>
      <c r="AY1213" s="222"/>
      <c r="AZ1213" s="222"/>
      <c r="BA1213" s="222"/>
      <c r="BB1213" s="222"/>
      <c r="BC1213" s="222"/>
      <c r="BD1213" s="222"/>
      <c r="BE1213" s="222"/>
      <c r="BF1213" s="222"/>
      <c r="BG1213" s="222"/>
      <c r="BH1213" s="222"/>
      <c r="BI1213" s="222"/>
      <c r="BJ1213" s="222"/>
      <c r="BK1213" s="222"/>
      <c r="BL1213" s="222"/>
      <c r="BM1213" s="222"/>
      <c r="BN1213" s="222"/>
      <c r="BO1213" s="222"/>
      <c r="BP1213" s="222"/>
      <c r="BQ1213" s="222"/>
      <c r="BR1213" s="222"/>
      <c r="BS1213" s="222"/>
      <c r="BT1213" s="222"/>
      <c r="BU1213" s="222"/>
      <c r="BV1213" s="222"/>
      <c r="BW1213" s="222"/>
      <c r="BX1213" s="222"/>
      <c r="BY1213" s="222"/>
      <c r="BZ1213" s="222"/>
      <c r="CA1213" s="222"/>
      <c r="CB1213" s="222"/>
      <c r="CC1213" s="222"/>
      <c r="CD1213" s="222"/>
      <c r="CE1213" s="222"/>
      <c r="CF1213" s="222"/>
      <c r="CG1213" s="222"/>
      <c r="CH1213" s="222"/>
      <c r="CI1213" s="222"/>
    </row>
    <row r="1214" spans="1:87" s="33" customFormat="1" ht="13.8" hidden="1">
      <c r="A1214" s="63"/>
      <c r="B1214" s="221"/>
      <c r="C1214" s="222"/>
      <c r="D1214" s="222"/>
      <c r="E1214" s="222"/>
      <c r="F1214" s="222"/>
      <c r="G1214" s="223"/>
      <c r="H1214" s="63"/>
      <c r="I1214" s="222"/>
      <c r="J1214" s="222"/>
      <c r="K1214" s="239"/>
      <c r="L1214" s="239"/>
      <c r="M1214" s="240"/>
      <c r="N1214" s="229"/>
      <c r="O1214" s="229"/>
      <c r="P1214" s="229"/>
      <c r="Q1214" s="222"/>
      <c r="R1214" s="242"/>
      <c r="S1214" s="242"/>
      <c r="T1214" s="240"/>
      <c r="U1214" s="240"/>
      <c r="V1214" s="223"/>
      <c r="W1214" s="223"/>
      <c r="X1214" s="223"/>
      <c r="Y1214" s="223"/>
      <c r="AE1214" s="138"/>
      <c r="AI1214" s="33" t="str">
        <f t="shared" si="175"/>
        <v/>
      </c>
      <c r="AN1214" s="223"/>
      <c r="AO1214" s="223"/>
      <c r="AP1214" s="223"/>
      <c r="AQ1214" s="222"/>
      <c r="AR1214" s="222"/>
      <c r="AS1214" s="222"/>
      <c r="AT1214" s="222"/>
      <c r="AU1214" s="222"/>
      <c r="AV1214" s="222"/>
      <c r="AW1214" s="222"/>
      <c r="AX1214" s="222"/>
      <c r="AY1214" s="222"/>
      <c r="AZ1214" s="222"/>
      <c r="BA1214" s="222"/>
      <c r="BB1214" s="222"/>
      <c r="BC1214" s="222"/>
      <c r="BD1214" s="222"/>
      <c r="BE1214" s="222"/>
      <c r="BF1214" s="222"/>
      <c r="BG1214" s="222"/>
      <c r="BH1214" s="222"/>
      <c r="BI1214" s="222"/>
      <c r="BJ1214" s="222"/>
      <c r="BK1214" s="222"/>
      <c r="BL1214" s="222"/>
      <c r="BM1214" s="222"/>
      <c r="BN1214" s="222"/>
      <c r="BO1214" s="222"/>
      <c r="BP1214" s="222"/>
      <c r="BQ1214" s="222"/>
      <c r="BR1214" s="222"/>
      <c r="BS1214" s="222"/>
      <c r="BT1214" s="222"/>
      <c r="BU1214" s="222"/>
      <c r="BV1214" s="222"/>
      <c r="BW1214" s="222"/>
      <c r="BX1214" s="222"/>
      <c r="BY1214" s="222"/>
      <c r="BZ1214" s="222"/>
      <c r="CA1214" s="222"/>
      <c r="CB1214" s="222"/>
      <c r="CC1214" s="222"/>
      <c r="CD1214" s="222"/>
      <c r="CE1214" s="222"/>
      <c r="CF1214" s="222"/>
      <c r="CG1214" s="222"/>
      <c r="CH1214" s="222"/>
      <c r="CI1214" s="222"/>
    </row>
    <row r="1215" spans="1:87" s="33" customFormat="1" ht="13.8" hidden="1">
      <c r="A1215" s="63"/>
      <c r="B1215" s="221"/>
      <c r="C1215" s="222"/>
      <c r="D1215" s="222"/>
      <c r="E1215" s="222"/>
      <c r="F1215" s="222"/>
      <c r="G1215" s="223"/>
      <c r="H1215" s="63"/>
      <c r="I1215" s="222"/>
      <c r="J1215" s="222"/>
      <c r="K1215" s="239"/>
      <c r="L1215" s="239"/>
      <c r="M1215" s="240"/>
      <c r="N1215" s="229"/>
      <c r="O1215" s="229"/>
      <c r="P1215" s="229"/>
      <c r="Q1215" s="222"/>
      <c r="R1215" s="242"/>
      <c r="S1215" s="242"/>
      <c r="T1215" s="240"/>
      <c r="U1215" s="240"/>
      <c r="V1215" s="223"/>
      <c r="W1215" s="223"/>
      <c r="X1215" s="223"/>
      <c r="Y1215" s="223"/>
      <c r="AE1215" s="138"/>
      <c r="AI1215" s="33" t="str">
        <f t="shared" si="175"/>
        <v/>
      </c>
      <c r="AN1215" s="223"/>
      <c r="AO1215" s="223"/>
      <c r="AP1215" s="223"/>
      <c r="AQ1215" s="222"/>
      <c r="AR1215" s="222"/>
      <c r="AS1215" s="222"/>
      <c r="AT1215" s="222"/>
      <c r="AU1215" s="222"/>
      <c r="AV1215" s="222"/>
      <c r="AW1215" s="222"/>
      <c r="AX1215" s="222"/>
      <c r="AY1215" s="222"/>
      <c r="AZ1215" s="222"/>
      <c r="BA1215" s="222"/>
      <c r="BB1215" s="222"/>
      <c r="BC1215" s="222"/>
      <c r="BD1215" s="222"/>
      <c r="BE1215" s="222"/>
      <c r="BF1215" s="222"/>
      <c r="BG1215" s="222"/>
      <c r="BH1215" s="222"/>
      <c r="BI1215" s="222"/>
      <c r="BJ1215" s="222"/>
      <c r="BK1215" s="222"/>
      <c r="BL1215" s="222"/>
      <c r="BM1215" s="222"/>
      <c r="BN1215" s="222"/>
      <c r="BO1215" s="222"/>
      <c r="BP1215" s="222"/>
      <c r="BQ1215" s="222"/>
      <c r="BR1215" s="222"/>
      <c r="BS1215" s="222"/>
      <c r="BT1215" s="222"/>
      <c r="BU1215" s="222"/>
      <c r="BV1215" s="222"/>
      <c r="BW1215" s="222"/>
      <c r="BX1215" s="222"/>
      <c r="BY1215" s="222"/>
      <c r="BZ1215" s="222"/>
      <c r="CA1215" s="222"/>
      <c r="CB1215" s="222"/>
      <c r="CC1215" s="222"/>
      <c r="CD1215" s="222"/>
      <c r="CE1215" s="222"/>
      <c r="CF1215" s="222"/>
      <c r="CG1215" s="222"/>
      <c r="CH1215" s="222"/>
      <c r="CI1215" s="222"/>
    </row>
    <row r="1216" spans="1:87" s="33" customFormat="1" ht="13.8" hidden="1">
      <c r="A1216" s="63"/>
      <c r="B1216" s="221"/>
      <c r="C1216" s="222"/>
      <c r="D1216" s="222"/>
      <c r="E1216" s="222"/>
      <c r="F1216" s="222"/>
      <c r="G1216" s="223"/>
      <c r="H1216" s="63"/>
      <c r="I1216" s="222"/>
      <c r="J1216" s="222"/>
      <c r="K1216" s="239"/>
      <c r="L1216" s="239"/>
      <c r="M1216" s="240"/>
      <c r="N1216" s="229"/>
      <c r="O1216" s="229"/>
      <c r="P1216" s="229"/>
      <c r="Q1216" s="222"/>
      <c r="R1216" s="242"/>
      <c r="S1216" s="242"/>
      <c r="T1216" s="240"/>
      <c r="U1216" s="240"/>
      <c r="V1216" s="223"/>
      <c r="W1216" s="223"/>
      <c r="X1216" s="223"/>
      <c r="Y1216" s="223"/>
      <c r="AE1216" s="138"/>
      <c r="AI1216" s="33" t="str">
        <f t="shared" si="175"/>
        <v/>
      </c>
      <c r="AN1216" s="223"/>
      <c r="AO1216" s="223"/>
      <c r="AP1216" s="223"/>
      <c r="AQ1216" s="222"/>
      <c r="AR1216" s="222"/>
      <c r="AS1216" s="222"/>
      <c r="AT1216" s="222"/>
      <c r="AU1216" s="222"/>
      <c r="AV1216" s="222"/>
      <c r="AW1216" s="222"/>
      <c r="AX1216" s="222"/>
      <c r="AY1216" s="222"/>
      <c r="AZ1216" s="222"/>
      <c r="BA1216" s="222"/>
      <c r="BB1216" s="222"/>
      <c r="BC1216" s="222"/>
      <c r="BD1216" s="222"/>
      <c r="BE1216" s="222"/>
      <c r="BF1216" s="222"/>
      <c r="BG1216" s="222"/>
      <c r="BH1216" s="222"/>
      <c r="BI1216" s="222"/>
      <c r="BJ1216" s="222"/>
      <c r="BK1216" s="222"/>
      <c r="BL1216" s="222"/>
      <c r="BM1216" s="222"/>
      <c r="BN1216" s="222"/>
      <c r="BO1216" s="222"/>
      <c r="BP1216" s="222"/>
      <c r="BQ1216" s="222"/>
      <c r="BR1216" s="222"/>
      <c r="BS1216" s="222"/>
      <c r="BT1216" s="222"/>
      <c r="BU1216" s="222"/>
      <c r="BV1216" s="222"/>
      <c r="BW1216" s="222"/>
      <c r="BX1216" s="222"/>
      <c r="BY1216" s="222"/>
      <c r="BZ1216" s="222"/>
      <c r="CA1216" s="222"/>
      <c r="CB1216" s="222"/>
      <c r="CC1216" s="222"/>
      <c r="CD1216" s="222"/>
      <c r="CE1216" s="222"/>
      <c r="CF1216" s="222"/>
      <c r="CG1216" s="222"/>
      <c r="CH1216" s="222"/>
      <c r="CI1216" s="222"/>
    </row>
    <row r="1217" spans="1:87" s="33" customFormat="1" ht="13.8" hidden="1">
      <c r="A1217" s="63"/>
      <c r="B1217" s="221"/>
      <c r="C1217" s="222"/>
      <c r="D1217" s="222"/>
      <c r="E1217" s="222"/>
      <c r="F1217" s="222"/>
      <c r="G1217" s="223"/>
      <c r="H1217" s="63"/>
      <c r="I1217" s="222"/>
      <c r="J1217" s="222"/>
      <c r="K1217" s="239"/>
      <c r="L1217" s="239"/>
      <c r="M1217" s="240"/>
      <c r="N1217" s="229"/>
      <c r="O1217" s="229"/>
      <c r="P1217" s="229"/>
      <c r="Q1217" s="222"/>
      <c r="R1217" s="242"/>
      <c r="S1217" s="242"/>
      <c r="T1217" s="240"/>
      <c r="U1217" s="240"/>
      <c r="V1217" s="223"/>
      <c r="W1217" s="223"/>
      <c r="X1217" s="223"/>
      <c r="Y1217" s="223"/>
      <c r="AE1217" s="138"/>
      <c r="AI1217" s="33" t="str">
        <f t="shared" si="175"/>
        <v/>
      </c>
      <c r="AN1217" s="223"/>
      <c r="AO1217" s="223"/>
      <c r="AP1217" s="223"/>
      <c r="AQ1217" s="222"/>
      <c r="AR1217" s="222"/>
      <c r="AS1217" s="222"/>
      <c r="AT1217" s="222"/>
      <c r="AU1217" s="222"/>
      <c r="AV1217" s="222"/>
      <c r="AW1217" s="222"/>
      <c r="AX1217" s="222"/>
      <c r="AY1217" s="222"/>
      <c r="AZ1217" s="222"/>
      <c r="BA1217" s="222"/>
      <c r="BB1217" s="222"/>
      <c r="BC1217" s="222"/>
      <c r="BD1217" s="222"/>
      <c r="BE1217" s="222"/>
      <c r="BF1217" s="222"/>
      <c r="BG1217" s="222"/>
      <c r="BH1217" s="222"/>
      <c r="BI1217" s="222"/>
      <c r="BJ1217" s="222"/>
      <c r="BK1217" s="222"/>
      <c r="BL1217" s="222"/>
      <c r="BM1217" s="222"/>
      <c r="BN1217" s="222"/>
      <c r="BO1217" s="222"/>
      <c r="BP1217" s="222"/>
      <c r="BQ1217" s="222"/>
      <c r="BR1217" s="222"/>
      <c r="BS1217" s="222"/>
      <c r="BT1217" s="222"/>
      <c r="BU1217" s="222"/>
      <c r="BV1217" s="222"/>
      <c r="BW1217" s="222"/>
      <c r="BX1217" s="222"/>
      <c r="BY1217" s="222"/>
      <c r="BZ1217" s="222"/>
      <c r="CA1217" s="222"/>
      <c r="CB1217" s="222"/>
      <c r="CC1217" s="222"/>
      <c r="CD1217" s="222"/>
      <c r="CE1217" s="222"/>
      <c r="CF1217" s="222"/>
      <c r="CG1217" s="222"/>
      <c r="CH1217" s="222"/>
      <c r="CI1217" s="222"/>
    </row>
    <row r="1218" spans="1:87" s="33" customFormat="1" ht="13.8" hidden="1">
      <c r="A1218" s="63"/>
      <c r="B1218" s="221"/>
      <c r="C1218" s="222"/>
      <c r="D1218" s="222"/>
      <c r="E1218" s="222"/>
      <c r="F1218" s="222"/>
      <c r="G1218" s="223"/>
      <c r="H1218" s="63"/>
      <c r="I1218" s="222"/>
      <c r="J1218" s="222"/>
      <c r="K1218" s="239"/>
      <c r="L1218" s="239"/>
      <c r="M1218" s="240"/>
      <c r="N1218" s="229"/>
      <c r="O1218" s="229"/>
      <c r="P1218" s="229"/>
      <c r="Q1218" s="222"/>
      <c r="R1218" s="242"/>
      <c r="S1218" s="242"/>
      <c r="T1218" s="240"/>
      <c r="U1218" s="240"/>
      <c r="V1218" s="223"/>
      <c r="W1218" s="223"/>
      <c r="X1218" s="223"/>
      <c r="Y1218" s="223"/>
      <c r="AE1218" s="138"/>
      <c r="AI1218" s="33" t="str">
        <f t="shared" si="175"/>
        <v/>
      </c>
      <c r="AN1218" s="223"/>
      <c r="AO1218" s="223"/>
      <c r="AP1218" s="223"/>
      <c r="AQ1218" s="222"/>
      <c r="AR1218" s="222"/>
      <c r="AS1218" s="222"/>
      <c r="AT1218" s="222"/>
      <c r="AU1218" s="222"/>
      <c r="AV1218" s="222"/>
      <c r="AW1218" s="222"/>
      <c r="AX1218" s="222"/>
      <c r="AY1218" s="222"/>
      <c r="AZ1218" s="222"/>
      <c r="BA1218" s="222"/>
      <c r="BB1218" s="222"/>
      <c r="BC1218" s="222"/>
      <c r="BD1218" s="222"/>
      <c r="BE1218" s="222"/>
      <c r="BF1218" s="222"/>
      <c r="BG1218" s="222"/>
      <c r="BH1218" s="222"/>
      <c r="BI1218" s="222"/>
      <c r="BJ1218" s="222"/>
      <c r="BK1218" s="222"/>
      <c r="BL1218" s="222"/>
      <c r="BM1218" s="222"/>
      <c r="BN1218" s="222"/>
      <c r="BO1218" s="222"/>
      <c r="BP1218" s="222"/>
      <c r="BQ1218" s="222"/>
      <c r="BR1218" s="222"/>
      <c r="BS1218" s="222"/>
      <c r="BT1218" s="222"/>
      <c r="BU1218" s="222"/>
      <c r="BV1218" s="222"/>
      <c r="BW1218" s="222"/>
      <c r="BX1218" s="222"/>
      <c r="BY1218" s="222"/>
      <c r="BZ1218" s="222"/>
      <c r="CA1218" s="222"/>
      <c r="CB1218" s="222"/>
      <c r="CC1218" s="222"/>
      <c r="CD1218" s="222"/>
      <c r="CE1218" s="222"/>
      <c r="CF1218" s="222"/>
      <c r="CG1218" s="222"/>
      <c r="CH1218" s="222"/>
      <c r="CI1218" s="222"/>
    </row>
    <row r="1219" spans="1:87" s="33" customFormat="1" ht="13.8" hidden="1">
      <c r="A1219" s="63"/>
      <c r="B1219" s="221"/>
      <c r="C1219" s="222"/>
      <c r="D1219" s="222"/>
      <c r="E1219" s="222"/>
      <c r="F1219" s="222"/>
      <c r="G1219" s="223"/>
      <c r="H1219" s="63"/>
      <c r="I1219" s="222"/>
      <c r="J1219" s="222"/>
      <c r="K1219" s="239"/>
      <c r="L1219" s="239"/>
      <c r="M1219" s="240"/>
      <c r="N1219" s="229"/>
      <c r="O1219" s="229"/>
      <c r="P1219" s="229"/>
      <c r="Q1219" s="222"/>
      <c r="R1219" s="242"/>
      <c r="S1219" s="242"/>
      <c r="T1219" s="240"/>
      <c r="U1219" s="240"/>
      <c r="V1219" s="223"/>
      <c r="W1219" s="223"/>
      <c r="X1219" s="223"/>
      <c r="Y1219" s="223"/>
      <c r="AE1219" s="138"/>
      <c r="AI1219" s="33" t="str">
        <f t="shared" si="175"/>
        <v/>
      </c>
      <c r="AN1219" s="223"/>
      <c r="AO1219" s="223"/>
      <c r="AP1219" s="223"/>
      <c r="AQ1219" s="222"/>
      <c r="AR1219" s="222"/>
      <c r="AS1219" s="222"/>
      <c r="AT1219" s="222"/>
      <c r="AU1219" s="222"/>
      <c r="AV1219" s="222"/>
      <c r="AW1219" s="222"/>
      <c r="AX1219" s="222"/>
      <c r="AY1219" s="222"/>
      <c r="AZ1219" s="222"/>
      <c r="BA1219" s="222"/>
      <c r="BB1219" s="222"/>
      <c r="BC1219" s="222"/>
      <c r="BD1219" s="222"/>
      <c r="BE1219" s="222"/>
      <c r="BF1219" s="222"/>
      <c r="BG1219" s="222"/>
      <c r="BH1219" s="222"/>
      <c r="BI1219" s="222"/>
      <c r="BJ1219" s="222"/>
      <c r="BK1219" s="222"/>
      <c r="BL1219" s="222"/>
      <c r="BM1219" s="222"/>
      <c r="BN1219" s="222"/>
      <c r="BO1219" s="222"/>
      <c r="BP1219" s="222"/>
      <c r="BQ1219" s="222"/>
      <c r="BR1219" s="222"/>
      <c r="BS1219" s="222"/>
      <c r="BT1219" s="222"/>
      <c r="BU1219" s="222"/>
      <c r="BV1219" s="222"/>
      <c r="BW1219" s="222"/>
      <c r="BX1219" s="222"/>
      <c r="BY1219" s="222"/>
      <c r="BZ1219" s="222"/>
      <c r="CA1219" s="222"/>
      <c r="CB1219" s="222"/>
      <c r="CC1219" s="222"/>
      <c r="CD1219" s="222"/>
      <c r="CE1219" s="222"/>
      <c r="CF1219" s="222"/>
      <c r="CG1219" s="222"/>
      <c r="CH1219" s="222"/>
      <c r="CI1219" s="222"/>
    </row>
    <row r="1220" spans="1:87" s="33" customFormat="1" ht="13.8" hidden="1">
      <c r="A1220" s="63"/>
      <c r="B1220" s="221"/>
      <c r="C1220" s="222"/>
      <c r="D1220" s="222"/>
      <c r="E1220" s="222"/>
      <c r="F1220" s="222"/>
      <c r="G1220" s="223"/>
      <c r="H1220" s="63"/>
      <c r="I1220" s="222"/>
      <c r="J1220" s="222"/>
      <c r="K1220" s="239"/>
      <c r="L1220" s="239"/>
      <c r="M1220" s="240"/>
      <c r="N1220" s="229"/>
      <c r="O1220" s="229"/>
      <c r="P1220" s="229"/>
      <c r="Q1220" s="222"/>
      <c r="R1220" s="242"/>
      <c r="S1220" s="242"/>
      <c r="T1220" s="240"/>
      <c r="U1220" s="240"/>
      <c r="V1220" s="223"/>
      <c r="W1220" s="223"/>
      <c r="X1220" s="223"/>
      <c r="Y1220" s="223"/>
      <c r="AE1220" s="138"/>
      <c r="AI1220" s="33" t="str">
        <f t="shared" si="175"/>
        <v/>
      </c>
      <c r="AN1220" s="223"/>
      <c r="AO1220" s="223"/>
      <c r="AP1220" s="223"/>
      <c r="AQ1220" s="222"/>
      <c r="AR1220" s="222"/>
      <c r="AS1220" s="222"/>
      <c r="AT1220" s="222"/>
      <c r="AU1220" s="222"/>
      <c r="AV1220" s="222"/>
      <c r="AW1220" s="222"/>
      <c r="AX1220" s="222"/>
      <c r="AY1220" s="222"/>
      <c r="AZ1220" s="222"/>
      <c r="BA1220" s="222"/>
      <c r="BB1220" s="222"/>
      <c r="BC1220" s="222"/>
      <c r="BD1220" s="222"/>
      <c r="BE1220" s="222"/>
      <c r="BF1220" s="222"/>
      <c r="BG1220" s="222"/>
      <c r="BH1220" s="222"/>
      <c r="BI1220" s="222"/>
      <c r="BJ1220" s="222"/>
      <c r="BK1220" s="222"/>
      <c r="BL1220" s="222"/>
      <c r="BM1220" s="222"/>
      <c r="BN1220" s="222"/>
      <c r="BO1220" s="222"/>
      <c r="BP1220" s="222"/>
      <c r="BQ1220" s="222"/>
      <c r="BR1220" s="222"/>
      <c r="BS1220" s="222"/>
      <c r="BT1220" s="222"/>
      <c r="BU1220" s="222"/>
      <c r="BV1220" s="222"/>
      <c r="BW1220" s="222"/>
      <c r="BX1220" s="222"/>
      <c r="BY1220" s="222"/>
      <c r="BZ1220" s="222"/>
      <c r="CA1220" s="222"/>
      <c r="CB1220" s="222"/>
      <c r="CC1220" s="222"/>
      <c r="CD1220" s="222"/>
      <c r="CE1220" s="222"/>
      <c r="CF1220" s="222"/>
      <c r="CG1220" s="222"/>
      <c r="CH1220" s="222"/>
      <c r="CI1220" s="222"/>
    </row>
    <row r="1221" spans="1:87" s="33" customFormat="1" ht="13.8" hidden="1">
      <c r="A1221" s="63"/>
      <c r="B1221" s="221"/>
      <c r="C1221" s="222"/>
      <c r="D1221" s="222"/>
      <c r="E1221" s="222"/>
      <c r="F1221" s="222"/>
      <c r="G1221" s="223"/>
      <c r="H1221" s="63"/>
      <c r="I1221" s="222"/>
      <c r="J1221" s="222"/>
      <c r="K1221" s="239"/>
      <c r="L1221" s="239"/>
      <c r="M1221" s="240"/>
      <c r="N1221" s="229"/>
      <c r="O1221" s="229"/>
      <c r="P1221" s="229"/>
      <c r="Q1221" s="222"/>
      <c r="R1221" s="242"/>
      <c r="S1221" s="242"/>
      <c r="T1221" s="240"/>
      <c r="U1221" s="240"/>
      <c r="V1221" s="223"/>
      <c r="W1221" s="223"/>
      <c r="X1221" s="223"/>
      <c r="Y1221" s="223"/>
      <c r="AE1221" s="138"/>
      <c r="AI1221" s="33" t="str">
        <f t="shared" si="175"/>
        <v/>
      </c>
      <c r="AN1221" s="223"/>
      <c r="AO1221" s="223"/>
      <c r="AP1221" s="223"/>
      <c r="AQ1221" s="222"/>
      <c r="AR1221" s="222"/>
      <c r="AS1221" s="222"/>
      <c r="AT1221" s="222"/>
      <c r="AU1221" s="222"/>
      <c r="AV1221" s="222"/>
      <c r="AW1221" s="222"/>
      <c r="AX1221" s="222"/>
      <c r="AY1221" s="222"/>
      <c r="AZ1221" s="222"/>
      <c r="BA1221" s="222"/>
      <c r="BB1221" s="222"/>
      <c r="BC1221" s="222"/>
      <c r="BD1221" s="222"/>
      <c r="BE1221" s="222"/>
      <c r="BF1221" s="222"/>
      <c r="BG1221" s="222"/>
      <c r="BH1221" s="222"/>
      <c r="BI1221" s="222"/>
      <c r="BJ1221" s="222"/>
      <c r="BK1221" s="222"/>
      <c r="BL1221" s="222"/>
      <c r="BM1221" s="222"/>
      <c r="BN1221" s="222"/>
      <c r="BO1221" s="222"/>
      <c r="BP1221" s="222"/>
      <c r="BQ1221" s="222"/>
      <c r="BR1221" s="222"/>
      <c r="BS1221" s="222"/>
      <c r="BT1221" s="222"/>
      <c r="BU1221" s="222"/>
      <c r="BV1221" s="222"/>
      <c r="BW1221" s="222"/>
      <c r="BX1221" s="222"/>
      <c r="BY1221" s="222"/>
      <c r="BZ1221" s="222"/>
      <c r="CA1221" s="222"/>
      <c r="CB1221" s="222"/>
      <c r="CC1221" s="222"/>
      <c r="CD1221" s="222"/>
      <c r="CE1221" s="222"/>
      <c r="CF1221" s="222"/>
      <c r="CG1221" s="222"/>
      <c r="CH1221" s="222"/>
      <c r="CI1221" s="222"/>
    </row>
    <row r="1222" spans="1:87" s="33" customFormat="1" ht="13.8" hidden="1">
      <c r="A1222" s="63"/>
      <c r="B1222" s="221"/>
      <c r="C1222" s="222"/>
      <c r="D1222" s="222"/>
      <c r="E1222" s="222"/>
      <c r="F1222" s="222"/>
      <c r="G1222" s="223"/>
      <c r="H1222" s="63"/>
      <c r="I1222" s="222"/>
      <c r="J1222" s="222"/>
      <c r="K1222" s="239"/>
      <c r="L1222" s="239"/>
      <c r="M1222" s="240"/>
      <c r="N1222" s="229"/>
      <c r="O1222" s="229"/>
      <c r="P1222" s="229"/>
      <c r="Q1222" s="222"/>
      <c r="R1222" s="242"/>
      <c r="S1222" s="242"/>
      <c r="T1222" s="240"/>
      <c r="U1222" s="240"/>
      <c r="V1222" s="223"/>
      <c r="W1222" s="223"/>
      <c r="X1222" s="223"/>
      <c r="Y1222" s="223"/>
      <c r="AE1222" s="138"/>
      <c r="AI1222" s="33" t="str">
        <f t="shared" si="175"/>
        <v/>
      </c>
      <c r="AN1222" s="223"/>
      <c r="AO1222" s="223"/>
      <c r="AP1222" s="223"/>
      <c r="AQ1222" s="222"/>
      <c r="AR1222" s="222"/>
      <c r="AS1222" s="222"/>
      <c r="AT1222" s="222"/>
      <c r="AU1222" s="222"/>
      <c r="AV1222" s="222"/>
      <c r="AW1222" s="222"/>
      <c r="AX1222" s="222"/>
      <c r="AY1222" s="222"/>
      <c r="AZ1222" s="222"/>
      <c r="BA1222" s="222"/>
      <c r="BB1222" s="222"/>
      <c r="BC1222" s="222"/>
      <c r="BD1222" s="222"/>
      <c r="BE1222" s="222"/>
      <c r="BF1222" s="222"/>
      <c r="BG1222" s="222"/>
      <c r="BH1222" s="222"/>
      <c r="BI1222" s="222"/>
      <c r="BJ1222" s="222"/>
      <c r="BK1222" s="222"/>
      <c r="BL1222" s="222"/>
      <c r="BM1222" s="222"/>
      <c r="BN1222" s="222"/>
      <c r="BO1222" s="222"/>
      <c r="BP1222" s="222"/>
      <c r="BQ1222" s="222"/>
      <c r="BR1222" s="222"/>
      <c r="BS1222" s="222"/>
      <c r="BT1222" s="222"/>
      <c r="BU1222" s="222"/>
      <c r="BV1222" s="222"/>
      <c r="BW1222" s="222"/>
      <c r="BX1222" s="222"/>
      <c r="BY1222" s="222"/>
      <c r="BZ1222" s="222"/>
      <c r="CA1222" s="222"/>
      <c r="CB1222" s="222"/>
      <c r="CC1222" s="222"/>
      <c r="CD1222" s="222"/>
      <c r="CE1222" s="222"/>
      <c r="CF1222" s="222"/>
      <c r="CG1222" s="222"/>
      <c r="CH1222" s="222"/>
      <c r="CI1222" s="222"/>
    </row>
    <row r="1223" spans="1:87" s="33" customFormat="1" ht="13.8" hidden="1">
      <c r="A1223" s="63"/>
      <c r="B1223" s="221"/>
      <c r="C1223" s="222"/>
      <c r="D1223" s="222"/>
      <c r="E1223" s="222"/>
      <c r="F1223" s="222"/>
      <c r="G1223" s="223"/>
      <c r="H1223" s="63"/>
      <c r="I1223" s="222"/>
      <c r="J1223" s="222"/>
      <c r="K1223" s="239"/>
      <c r="L1223" s="239"/>
      <c r="M1223" s="240"/>
      <c r="N1223" s="229"/>
      <c r="O1223" s="229"/>
      <c r="P1223" s="229"/>
      <c r="Q1223" s="222"/>
      <c r="R1223" s="242"/>
      <c r="S1223" s="242"/>
      <c r="T1223" s="240"/>
      <c r="U1223" s="240"/>
      <c r="V1223" s="223"/>
      <c r="W1223" s="223"/>
      <c r="X1223" s="223"/>
      <c r="Y1223" s="223"/>
      <c r="AE1223" s="138"/>
      <c r="AI1223" s="33" t="str">
        <f t="shared" si="175"/>
        <v/>
      </c>
      <c r="AN1223" s="223"/>
      <c r="AO1223" s="223"/>
      <c r="AP1223" s="223"/>
      <c r="AQ1223" s="222"/>
      <c r="AR1223" s="222"/>
      <c r="AS1223" s="222"/>
      <c r="AT1223" s="222"/>
      <c r="AU1223" s="222"/>
      <c r="AV1223" s="222"/>
      <c r="AW1223" s="222"/>
      <c r="AX1223" s="222"/>
      <c r="AY1223" s="222"/>
      <c r="AZ1223" s="222"/>
      <c r="BA1223" s="222"/>
      <c r="BB1223" s="222"/>
      <c r="BC1223" s="222"/>
      <c r="BD1223" s="222"/>
      <c r="BE1223" s="222"/>
      <c r="BF1223" s="222"/>
      <c r="BG1223" s="222"/>
      <c r="BH1223" s="222"/>
      <c r="BI1223" s="222"/>
      <c r="BJ1223" s="222"/>
      <c r="BK1223" s="222"/>
      <c r="BL1223" s="222"/>
      <c r="BM1223" s="222"/>
      <c r="BN1223" s="222"/>
      <c r="BO1223" s="222"/>
      <c r="BP1223" s="222"/>
      <c r="BQ1223" s="222"/>
      <c r="BR1223" s="222"/>
      <c r="BS1223" s="222"/>
      <c r="BT1223" s="222"/>
      <c r="BU1223" s="222"/>
      <c r="BV1223" s="222"/>
      <c r="BW1223" s="222"/>
      <c r="BX1223" s="222"/>
      <c r="BY1223" s="222"/>
      <c r="BZ1223" s="222"/>
      <c r="CA1223" s="222"/>
      <c r="CB1223" s="222"/>
      <c r="CC1223" s="222"/>
      <c r="CD1223" s="222"/>
      <c r="CE1223" s="222"/>
      <c r="CF1223" s="222"/>
      <c r="CG1223" s="222"/>
      <c r="CH1223" s="222"/>
      <c r="CI1223" s="222"/>
    </row>
    <row r="1224" spans="1:87" s="33" customFormat="1" ht="13.8" hidden="1">
      <c r="A1224" s="63"/>
      <c r="B1224" s="221"/>
      <c r="C1224" s="222"/>
      <c r="D1224" s="222"/>
      <c r="E1224" s="222"/>
      <c r="F1224" s="222"/>
      <c r="G1224" s="223"/>
      <c r="H1224" s="63"/>
      <c r="I1224" s="222"/>
      <c r="J1224" s="222"/>
      <c r="K1224" s="239"/>
      <c r="L1224" s="239"/>
      <c r="M1224" s="240"/>
      <c r="N1224" s="229"/>
      <c r="O1224" s="229"/>
      <c r="P1224" s="229"/>
      <c r="Q1224" s="222"/>
      <c r="R1224" s="242"/>
      <c r="S1224" s="242"/>
      <c r="T1224" s="240"/>
      <c r="U1224" s="240"/>
      <c r="V1224" s="223"/>
      <c r="W1224" s="223"/>
      <c r="X1224" s="223"/>
      <c r="Y1224" s="223"/>
      <c r="AE1224" s="138"/>
      <c r="AI1224" s="33" t="str">
        <f t="shared" si="175"/>
        <v/>
      </c>
      <c r="AN1224" s="223"/>
      <c r="AO1224" s="223"/>
      <c r="AP1224" s="223"/>
      <c r="AQ1224" s="222"/>
      <c r="AR1224" s="222"/>
      <c r="AS1224" s="222"/>
      <c r="AT1224" s="222"/>
      <c r="AU1224" s="222"/>
      <c r="AV1224" s="222"/>
      <c r="AW1224" s="222"/>
      <c r="AX1224" s="222"/>
      <c r="AY1224" s="222"/>
      <c r="AZ1224" s="222"/>
      <c r="BA1224" s="222"/>
      <c r="BB1224" s="222"/>
      <c r="BC1224" s="222"/>
      <c r="BD1224" s="222"/>
      <c r="BE1224" s="222"/>
      <c r="BF1224" s="222"/>
      <c r="BG1224" s="222"/>
      <c r="BH1224" s="222"/>
      <c r="BI1224" s="222"/>
      <c r="BJ1224" s="222"/>
      <c r="BK1224" s="222"/>
      <c r="BL1224" s="222"/>
      <c r="BM1224" s="222"/>
      <c r="BN1224" s="222"/>
      <c r="BO1224" s="222"/>
      <c r="BP1224" s="222"/>
      <c r="BQ1224" s="222"/>
      <c r="BR1224" s="222"/>
      <c r="BS1224" s="222"/>
      <c r="BT1224" s="222"/>
      <c r="BU1224" s="222"/>
      <c r="BV1224" s="222"/>
      <c r="BW1224" s="222"/>
      <c r="BX1224" s="222"/>
      <c r="BY1224" s="222"/>
      <c r="BZ1224" s="222"/>
      <c r="CA1224" s="222"/>
      <c r="CB1224" s="222"/>
      <c r="CC1224" s="222"/>
      <c r="CD1224" s="222"/>
      <c r="CE1224" s="222"/>
      <c r="CF1224" s="222"/>
      <c r="CG1224" s="222"/>
      <c r="CH1224" s="222"/>
      <c r="CI1224" s="222"/>
    </row>
    <row r="1225" spans="1:87" s="33" customFormat="1" ht="13.8" hidden="1">
      <c r="A1225" s="63"/>
      <c r="B1225" s="221"/>
      <c r="C1225" s="222"/>
      <c r="D1225" s="222"/>
      <c r="E1225" s="222"/>
      <c r="F1225" s="222"/>
      <c r="G1225" s="223"/>
      <c r="H1225" s="63"/>
      <c r="I1225" s="222"/>
      <c r="J1225" s="222"/>
      <c r="K1225" s="239"/>
      <c r="L1225" s="239"/>
      <c r="M1225" s="240"/>
      <c r="N1225" s="229"/>
      <c r="O1225" s="229"/>
      <c r="P1225" s="229"/>
      <c r="Q1225" s="222"/>
      <c r="R1225" s="242"/>
      <c r="S1225" s="242"/>
      <c r="T1225" s="240"/>
      <c r="U1225" s="240"/>
      <c r="V1225" s="223"/>
      <c r="W1225" s="223"/>
      <c r="X1225" s="223"/>
      <c r="Y1225" s="223"/>
      <c r="AE1225" s="138"/>
      <c r="AI1225" s="33" t="str">
        <f t="shared" si="175"/>
        <v/>
      </c>
      <c r="AN1225" s="223"/>
      <c r="AO1225" s="223"/>
      <c r="AP1225" s="223"/>
      <c r="AQ1225" s="222"/>
      <c r="AR1225" s="222"/>
      <c r="AS1225" s="222"/>
      <c r="AT1225" s="222"/>
      <c r="AU1225" s="222"/>
      <c r="AV1225" s="222"/>
      <c r="AW1225" s="222"/>
      <c r="AX1225" s="222"/>
      <c r="AY1225" s="222"/>
      <c r="AZ1225" s="222"/>
      <c r="BA1225" s="222"/>
      <c r="BB1225" s="222"/>
      <c r="BC1225" s="222"/>
      <c r="BD1225" s="222"/>
      <c r="BE1225" s="222"/>
      <c r="BF1225" s="222"/>
      <c r="BG1225" s="222"/>
      <c r="BH1225" s="222"/>
      <c r="BI1225" s="222"/>
      <c r="BJ1225" s="222"/>
      <c r="BK1225" s="222"/>
      <c r="BL1225" s="222"/>
      <c r="BM1225" s="222"/>
      <c r="BN1225" s="222"/>
      <c r="BO1225" s="222"/>
      <c r="BP1225" s="222"/>
      <c r="BQ1225" s="222"/>
      <c r="BR1225" s="222"/>
      <c r="BS1225" s="222"/>
      <c r="BT1225" s="222"/>
      <c r="BU1225" s="222"/>
      <c r="BV1225" s="222"/>
      <c r="BW1225" s="222"/>
      <c r="BX1225" s="222"/>
      <c r="BY1225" s="222"/>
      <c r="BZ1225" s="222"/>
      <c r="CA1225" s="222"/>
      <c r="CB1225" s="222"/>
      <c r="CC1225" s="222"/>
      <c r="CD1225" s="222"/>
      <c r="CE1225" s="222"/>
      <c r="CF1225" s="222"/>
      <c r="CG1225" s="222"/>
      <c r="CH1225" s="222"/>
      <c r="CI1225" s="222"/>
    </row>
    <row r="1226" spans="1:87" s="33" customFormat="1" ht="13.8" hidden="1">
      <c r="A1226" s="63"/>
      <c r="B1226" s="221"/>
      <c r="C1226" s="222"/>
      <c r="D1226" s="222"/>
      <c r="E1226" s="222"/>
      <c r="F1226" s="222"/>
      <c r="G1226" s="223"/>
      <c r="H1226" s="63"/>
      <c r="I1226" s="222"/>
      <c r="J1226" s="222"/>
      <c r="K1226" s="239"/>
      <c r="L1226" s="239"/>
      <c r="M1226" s="240"/>
      <c r="N1226" s="229"/>
      <c r="O1226" s="229"/>
      <c r="P1226" s="229"/>
      <c r="Q1226" s="222"/>
      <c r="R1226" s="242"/>
      <c r="S1226" s="242"/>
      <c r="T1226" s="240"/>
      <c r="U1226" s="240"/>
      <c r="V1226" s="223"/>
      <c r="W1226" s="223"/>
      <c r="X1226" s="223"/>
      <c r="Y1226" s="223"/>
      <c r="AE1226" s="138"/>
      <c r="AI1226" s="33" t="str">
        <f t="shared" si="175"/>
        <v/>
      </c>
      <c r="AN1226" s="223"/>
      <c r="AO1226" s="223"/>
      <c r="AP1226" s="223"/>
      <c r="AQ1226" s="222"/>
      <c r="AR1226" s="222"/>
      <c r="AS1226" s="222"/>
      <c r="AT1226" s="222"/>
      <c r="AU1226" s="222"/>
      <c r="AV1226" s="222"/>
      <c r="AW1226" s="222"/>
      <c r="AX1226" s="222"/>
      <c r="AY1226" s="222"/>
      <c r="AZ1226" s="222"/>
      <c r="BA1226" s="222"/>
      <c r="BB1226" s="222"/>
      <c r="BC1226" s="222"/>
      <c r="BD1226" s="222"/>
      <c r="BE1226" s="222"/>
      <c r="BF1226" s="222"/>
      <c r="BG1226" s="222"/>
      <c r="BH1226" s="222"/>
      <c r="BI1226" s="222"/>
      <c r="BJ1226" s="222"/>
      <c r="BK1226" s="222"/>
      <c r="BL1226" s="222"/>
      <c r="BM1226" s="222"/>
      <c r="BN1226" s="222"/>
      <c r="BO1226" s="222"/>
      <c r="BP1226" s="222"/>
      <c r="BQ1226" s="222"/>
      <c r="BR1226" s="222"/>
      <c r="BS1226" s="222"/>
      <c r="BT1226" s="222"/>
      <c r="BU1226" s="222"/>
      <c r="BV1226" s="222"/>
      <c r="BW1226" s="222"/>
      <c r="BX1226" s="222"/>
      <c r="BY1226" s="222"/>
      <c r="BZ1226" s="222"/>
      <c r="CA1226" s="222"/>
      <c r="CB1226" s="222"/>
      <c r="CC1226" s="222"/>
      <c r="CD1226" s="222"/>
      <c r="CE1226" s="222"/>
      <c r="CF1226" s="222"/>
      <c r="CG1226" s="222"/>
      <c r="CH1226" s="222"/>
      <c r="CI1226" s="222"/>
    </row>
    <row r="1227" spans="1:87" s="33" customFormat="1" ht="13.8" hidden="1">
      <c r="A1227" s="63"/>
      <c r="B1227" s="221"/>
      <c r="C1227" s="222"/>
      <c r="D1227" s="222"/>
      <c r="E1227" s="222"/>
      <c r="F1227" s="222"/>
      <c r="G1227" s="223"/>
      <c r="H1227" s="63"/>
      <c r="I1227" s="222"/>
      <c r="J1227" s="222"/>
      <c r="K1227" s="239"/>
      <c r="L1227" s="239"/>
      <c r="M1227" s="240"/>
      <c r="N1227" s="229"/>
      <c r="O1227" s="229"/>
      <c r="P1227" s="229"/>
      <c r="Q1227" s="222"/>
      <c r="R1227" s="242"/>
      <c r="S1227" s="242"/>
      <c r="T1227" s="240"/>
      <c r="U1227" s="240"/>
      <c r="V1227" s="223"/>
      <c r="W1227" s="223"/>
      <c r="X1227" s="223"/>
      <c r="Y1227" s="223"/>
      <c r="AE1227" s="138"/>
      <c r="AI1227" s="33" t="str">
        <f t="shared" si="175"/>
        <v/>
      </c>
      <c r="AN1227" s="223"/>
      <c r="AO1227" s="223"/>
      <c r="AP1227" s="223"/>
      <c r="AQ1227" s="222"/>
      <c r="AR1227" s="222"/>
      <c r="AS1227" s="222"/>
      <c r="AT1227" s="222"/>
      <c r="AU1227" s="222"/>
      <c r="AV1227" s="222"/>
      <c r="AW1227" s="222"/>
      <c r="AX1227" s="222"/>
      <c r="AY1227" s="222"/>
      <c r="AZ1227" s="222"/>
      <c r="BA1227" s="222"/>
      <c r="BB1227" s="222"/>
      <c r="BC1227" s="222"/>
      <c r="BD1227" s="222"/>
      <c r="BE1227" s="222"/>
      <c r="BF1227" s="222"/>
      <c r="BG1227" s="222"/>
      <c r="BH1227" s="222"/>
      <c r="BI1227" s="222"/>
      <c r="BJ1227" s="222"/>
      <c r="BK1227" s="222"/>
      <c r="BL1227" s="222"/>
      <c r="BM1227" s="222"/>
      <c r="BN1227" s="222"/>
      <c r="BO1227" s="222"/>
      <c r="BP1227" s="222"/>
      <c r="BQ1227" s="222"/>
      <c r="BR1227" s="222"/>
      <c r="BS1227" s="222"/>
      <c r="BT1227" s="222"/>
      <c r="BU1227" s="222"/>
      <c r="BV1227" s="222"/>
      <c r="BW1227" s="222"/>
      <c r="BX1227" s="222"/>
      <c r="BY1227" s="222"/>
      <c r="BZ1227" s="222"/>
      <c r="CA1227" s="222"/>
      <c r="CB1227" s="222"/>
      <c r="CC1227" s="222"/>
      <c r="CD1227" s="222"/>
      <c r="CE1227" s="222"/>
      <c r="CF1227" s="222"/>
      <c r="CG1227" s="222"/>
      <c r="CH1227" s="222"/>
      <c r="CI1227" s="222"/>
    </row>
    <row r="1228" spans="1:87" s="33" customFormat="1" ht="13.8" hidden="1">
      <c r="A1228" s="63"/>
      <c r="B1228" s="221"/>
      <c r="C1228" s="222"/>
      <c r="D1228" s="222"/>
      <c r="E1228" s="222"/>
      <c r="F1228" s="222"/>
      <c r="G1228" s="223"/>
      <c r="H1228" s="63"/>
      <c r="I1228" s="222"/>
      <c r="J1228" s="222"/>
      <c r="K1228" s="239"/>
      <c r="L1228" s="239"/>
      <c r="M1228" s="240"/>
      <c r="N1228" s="229"/>
      <c r="O1228" s="229"/>
      <c r="P1228" s="229"/>
      <c r="Q1228" s="222"/>
      <c r="R1228" s="242"/>
      <c r="S1228" s="242"/>
      <c r="T1228" s="240"/>
      <c r="U1228" s="240"/>
      <c r="V1228" s="223"/>
      <c r="W1228" s="223"/>
      <c r="X1228" s="223"/>
      <c r="Y1228" s="223"/>
      <c r="AE1228" s="138"/>
      <c r="AI1228" s="33" t="str">
        <f t="shared" ref="AI1228:AI1291" si="176">IF(R1228="","", R1228)</f>
        <v/>
      </c>
      <c r="AN1228" s="223"/>
      <c r="AO1228" s="223"/>
      <c r="AP1228" s="223"/>
      <c r="AQ1228" s="222"/>
      <c r="AR1228" s="222"/>
      <c r="AS1228" s="222"/>
      <c r="AT1228" s="222"/>
      <c r="AU1228" s="222"/>
      <c r="AV1228" s="222"/>
      <c r="AW1228" s="222"/>
      <c r="AX1228" s="222"/>
      <c r="AY1228" s="222"/>
      <c r="AZ1228" s="222"/>
      <c r="BA1228" s="222"/>
      <c r="BB1228" s="222"/>
      <c r="BC1228" s="222"/>
      <c r="BD1228" s="222"/>
      <c r="BE1228" s="222"/>
      <c r="BF1228" s="222"/>
      <c r="BG1228" s="222"/>
      <c r="BH1228" s="222"/>
      <c r="BI1228" s="222"/>
      <c r="BJ1228" s="222"/>
      <c r="BK1228" s="222"/>
      <c r="BL1228" s="222"/>
      <c r="BM1228" s="222"/>
      <c r="BN1228" s="222"/>
      <c r="BO1228" s="222"/>
      <c r="BP1228" s="222"/>
      <c r="BQ1228" s="222"/>
      <c r="BR1228" s="222"/>
      <c r="BS1228" s="222"/>
      <c r="BT1228" s="222"/>
      <c r="BU1228" s="222"/>
      <c r="BV1228" s="222"/>
      <c r="BW1228" s="222"/>
      <c r="BX1228" s="222"/>
      <c r="BY1228" s="222"/>
      <c r="BZ1228" s="222"/>
      <c r="CA1228" s="222"/>
      <c r="CB1228" s="222"/>
      <c r="CC1228" s="222"/>
      <c r="CD1228" s="222"/>
      <c r="CE1228" s="222"/>
      <c r="CF1228" s="222"/>
      <c r="CG1228" s="222"/>
      <c r="CH1228" s="222"/>
      <c r="CI1228" s="222"/>
    </row>
    <row r="1229" spans="1:87" s="33" customFormat="1" ht="13.8" hidden="1">
      <c r="A1229" s="63"/>
      <c r="B1229" s="221"/>
      <c r="C1229" s="222"/>
      <c r="D1229" s="222"/>
      <c r="E1229" s="222"/>
      <c r="F1229" s="222"/>
      <c r="G1229" s="223"/>
      <c r="H1229" s="63"/>
      <c r="I1229" s="222"/>
      <c r="J1229" s="222"/>
      <c r="K1229" s="239"/>
      <c r="L1229" s="239"/>
      <c r="M1229" s="240"/>
      <c r="N1229" s="229"/>
      <c r="O1229" s="229"/>
      <c r="P1229" s="229"/>
      <c r="Q1229" s="222"/>
      <c r="R1229" s="242"/>
      <c r="S1229" s="242"/>
      <c r="T1229" s="240"/>
      <c r="U1229" s="240"/>
      <c r="V1229" s="223"/>
      <c r="W1229" s="223"/>
      <c r="X1229" s="223"/>
      <c r="Y1229" s="223"/>
      <c r="AE1229" s="138"/>
      <c r="AI1229" s="33" t="str">
        <f t="shared" si="176"/>
        <v/>
      </c>
      <c r="AN1229" s="223"/>
      <c r="AO1229" s="223"/>
      <c r="AP1229" s="223"/>
      <c r="AQ1229" s="222"/>
      <c r="AR1229" s="222"/>
      <c r="AS1229" s="222"/>
      <c r="AT1229" s="222"/>
      <c r="AU1229" s="222"/>
      <c r="AV1229" s="222"/>
      <c r="AW1229" s="222"/>
      <c r="AX1229" s="222"/>
      <c r="AY1229" s="222"/>
      <c r="AZ1229" s="222"/>
      <c r="BA1229" s="222"/>
      <c r="BB1229" s="222"/>
      <c r="BC1229" s="222"/>
      <c r="BD1229" s="222"/>
      <c r="BE1229" s="222"/>
      <c r="BF1229" s="222"/>
      <c r="BG1229" s="222"/>
      <c r="BH1229" s="222"/>
      <c r="BI1229" s="222"/>
      <c r="BJ1229" s="222"/>
      <c r="BK1229" s="222"/>
      <c r="BL1229" s="222"/>
      <c r="BM1229" s="222"/>
      <c r="BN1229" s="222"/>
      <c r="BO1229" s="222"/>
      <c r="BP1229" s="222"/>
      <c r="BQ1229" s="222"/>
      <c r="BR1229" s="222"/>
      <c r="BS1229" s="222"/>
      <c r="BT1229" s="222"/>
      <c r="BU1229" s="222"/>
      <c r="BV1229" s="222"/>
      <c r="BW1229" s="222"/>
      <c r="BX1229" s="222"/>
      <c r="BY1229" s="222"/>
      <c r="BZ1229" s="222"/>
      <c r="CA1229" s="222"/>
      <c r="CB1229" s="222"/>
      <c r="CC1229" s="222"/>
      <c r="CD1229" s="222"/>
      <c r="CE1229" s="222"/>
      <c r="CF1229" s="222"/>
      <c r="CG1229" s="222"/>
      <c r="CH1229" s="222"/>
      <c r="CI1229" s="222"/>
    </row>
    <row r="1230" spans="1:87" s="33" customFormat="1" ht="13.8" hidden="1">
      <c r="A1230" s="63"/>
      <c r="B1230" s="221"/>
      <c r="C1230" s="222"/>
      <c r="D1230" s="222"/>
      <c r="E1230" s="222"/>
      <c r="F1230" s="222"/>
      <c r="G1230" s="223"/>
      <c r="H1230" s="63"/>
      <c r="I1230" s="222"/>
      <c r="J1230" s="222"/>
      <c r="K1230" s="239"/>
      <c r="L1230" s="239"/>
      <c r="M1230" s="240"/>
      <c r="N1230" s="229"/>
      <c r="O1230" s="229"/>
      <c r="P1230" s="229"/>
      <c r="Q1230" s="222"/>
      <c r="R1230" s="242"/>
      <c r="S1230" s="242"/>
      <c r="T1230" s="240"/>
      <c r="U1230" s="240"/>
      <c r="V1230" s="223"/>
      <c r="W1230" s="223"/>
      <c r="X1230" s="223"/>
      <c r="Y1230" s="223"/>
      <c r="AE1230" s="138"/>
      <c r="AI1230" s="33" t="str">
        <f t="shared" si="176"/>
        <v/>
      </c>
      <c r="AN1230" s="223"/>
      <c r="AO1230" s="223"/>
      <c r="AP1230" s="223"/>
      <c r="AQ1230" s="222"/>
      <c r="AR1230" s="222"/>
      <c r="AS1230" s="222"/>
      <c r="AT1230" s="222"/>
      <c r="AU1230" s="222"/>
      <c r="AV1230" s="222"/>
      <c r="AW1230" s="222"/>
      <c r="AX1230" s="222"/>
      <c r="AY1230" s="222"/>
      <c r="AZ1230" s="222"/>
      <c r="BA1230" s="222"/>
      <c r="BB1230" s="222"/>
      <c r="BC1230" s="222"/>
      <c r="BD1230" s="222"/>
      <c r="BE1230" s="222"/>
      <c r="BF1230" s="222"/>
      <c r="BG1230" s="222"/>
      <c r="BH1230" s="222"/>
      <c r="BI1230" s="222"/>
      <c r="BJ1230" s="222"/>
      <c r="BK1230" s="222"/>
      <c r="BL1230" s="222"/>
      <c r="BM1230" s="222"/>
      <c r="BN1230" s="222"/>
      <c r="BO1230" s="222"/>
      <c r="BP1230" s="222"/>
      <c r="BQ1230" s="222"/>
      <c r="BR1230" s="222"/>
      <c r="BS1230" s="222"/>
      <c r="BT1230" s="222"/>
      <c r="BU1230" s="222"/>
      <c r="BV1230" s="222"/>
      <c r="BW1230" s="222"/>
      <c r="BX1230" s="222"/>
      <c r="BY1230" s="222"/>
      <c r="BZ1230" s="222"/>
      <c r="CA1230" s="222"/>
      <c r="CB1230" s="222"/>
      <c r="CC1230" s="222"/>
      <c r="CD1230" s="222"/>
      <c r="CE1230" s="222"/>
      <c r="CF1230" s="222"/>
      <c r="CG1230" s="222"/>
      <c r="CH1230" s="222"/>
      <c r="CI1230" s="222"/>
    </row>
    <row r="1231" spans="1:87" s="33" customFormat="1" ht="13.8" hidden="1">
      <c r="A1231" s="63"/>
      <c r="B1231" s="221"/>
      <c r="C1231" s="222"/>
      <c r="D1231" s="222"/>
      <c r="E1231" s="222"/>
      <c r="F1231" s="222"/>
      <c r="G1231" s="223"/>
      <c r="H1231" s="63"/>
      <c r="I1231" s="222"/>
      <c r="J1231" s="222"/>
      <c r="K1231" s="239"/>
      <c r="L1231" s="239"/>
      <c r="M1231" s="240"/>
      <c r="N1231" s="229"/>
      <c r="O1231" s="229"/>
      <c r="P1231" s="229"/>
      <c r="Q1231" s="222"/>
      <c r="R1231" s="242"/>
      <c r="S1231" s="242"/>
      <c r="T1231" s="240"/>
      <c r="U1231" s="240"/>
      <c r="V1231" s="223"/>
      <c r="W1231" s="223"/>
      <c r="X1231" s="223"/>
      <c r="Y1231" s="223"/>
      <c r="AE1231" s="138"/>
      <c r="AI1231" s="33" t="str">
        <f t="shared" si="176"/>
        <v/>
      </c>
      <c r="AN1231" s="223"/>
      <c r="AO1231" s="223"/>
      <c r="AP1231" s="223"/>
      <c r="AQ1231" s="222"/>
      <c r="AR1231" s="222"/>
      <c r="AS1231" s="222"/>
      <c r="AT1231" s="222"/>
      <c r="AU1231" s="222"/>
      <c r="AV1231" s="222"/>
      <c r="AW1231" s="222"/>
      <c r="AX1231" s="222"/>
      <c r="AY1231" s="222"/>
      <c r="AZ1231" s="222"/>
      <c r="BA1231" s="222"/>
      <c r="BB1231" s="222"/>
      <c r="BC1231" s="222"/>
      <c r="BD1231" s="222"/>
      <c r="BE1231" s="222"/>
      <c r="BF1231" s="222"/>
      <c r="BG1231" s="222"/>
      <c r="BH1231" s="222"/>
      <c r="BI1231" s="222"/>
      <c r="BJ1231" s="222"/>
      <c r="BK1231" s="222"/>
      <c r="BL1231" s="222"/>
      <c r="BM1231" s="222"/>
      <c r="BN1231" s="222"/>
      <c r="BO1231" s="222"/>
      <c r="BP1231" s="222"/>
      <c r="BQ1231" s="222"/>
      <c r="BR1231" s="222"/>
      <c r="BS1231" s="222"/>
      <c r="BT1231" s="222"/>
      <c r="BU1231" s="222"/>
      <c r="BV1231" s="222"/>
      <c r="BW1231" s="222"/>
      <c r="BX1231" s="222"/>
      <c r="BY1231" s="222"/>
      <c r="BZ1231" s="222"/>
      <c r="CA1231" s="222"/>
      <c r="CB1231" s="222"/>
      <c r="CC1231" s="222"/>
      <c r="CD1231" s="222"/>
      <c r="CE1231" s="222"/>
      <c r="CF1231" s="222"/>
      <c r="CG1231" s="222"/>
      <c r="CH1231" s="222"/>
      <c r="CI1231" s="222"/>
    </row>
    <row r="1232" spans="1:87" s="33" customFormat="1" ht="13.8" hidden="1">
      <c r="A1232" s="63"/>
      <c r="B1232" s="221"/>
      <c r="C1232" s="222"/>
      <c r="D1232" s="222"/>
      <c r="E1232" s="222"/>
      <c r="F1232" s="222"/>
      <c r="G1232" s="223"/>
      <c r="H1232" s="63"/>
      <c r="I1232" s="222"/>
      <c r="J1232" s="222"/>
      <c r="K1232" s="239"/>
      <c r="L1232" s="239"/>
      <c r="M1232" s="240"/>
      <c r="N1232" s="229"/>
      <c r="O1232" s="229"/>
      <c r="P1232" s="229"/>
      <c r="Q1232" s="222"/>
      <c r="R1232" s="242"/>
      <c r="S1232" s="242"/>
      <c r="T1232" s="240"/>
      <c r="U1232" s="240"/>
      <c r="V1232" s="223"/>
      <c r="W1232" s="223"/>
      <c r="X1232" s="223"/>
      <c r="Y1232" s="223"/>
      <c r="AE1232" s="138"/>
      <c r="AI1232" s="33" t="str">
        <f t="shared" si="176"/>
        <v/>
      </c>
      <c r="AN1232" s="223"/>
      <c r="AO1232" s="223"/>
      <c r="AP1232" s="223"/>
      <c r="AQ1232" s="222"/>
      <c r="AR1232" s="222"/>
      <c r="AS1232" s="222"/>
      <c r="AT1232" s="222"/>
      <c r="AU1232" s="222"/>
      <c r="AV1232" s="222"/>
      <c r="AW1232" s="222"/>
      <c r="AX1232" s="222"/>
      <c r="AY1232" s="222"/>
      <c r="AZ1232" s="222"/>
      <c r="BA1232" s="222"/>
      <c r="BB1232" s="222"/>
      <c r="BC1232" s="222"/>
      <c r="BD1232" s="222"/>
      <c r="BE1232" s="222"/>
      <c r="BF1232" s="222"/>
      <c r="BG1232" s="222"/>
      <c r="BH1232" s="222"/>
      <c r="BI1232" s="222"/>
      <c r="BJ1232" s="222"/>
      <c r="BK1232" s="222"/>
      <c r="BL1232" s="222"/>
      <c r="BM1232" s="222"/>
      <c r="BN1232" s="222"/>
      <c r="BO1232" s="222"/>
      <c r="BP1232" s="222"/>
      <c r="BQ1232" s="222"/>
      <c r="BR1232" s="222"/>
      <c r="BS1232" s="222"/>
      <c r="BT1232" s="222"/>
      <c r="BU1232" s="222"/>
      <c r="BV1232" s="222"/>
      <c r="BW1232" s="222"/>
      <c r="BX1232" s="222"/>
      <c r="BY1232" s="222"/>
      <c r="BZ1232" s="222"/>
      <c r="CA1232" s="222"/>
      <c r="CB1232" s="222"/>
      <c r="CC1232" s="222"/>
      <c r="CD1232" s="222"/>
      <c r="CE1232" s="222"/>
      <c r="CF1232" s="222"/>
      <c r="CG1232" s="222"/>
      <c r="CH1232" s="222"/>
      <c r="CI1232" s="222"/>
    </row>
    <row r="1233" spans="1:87" s="33" customFormat="1" ht="13.8" hidden="1">
      <c r="A1233" s="63"/>
      <c r="B1233" s="221"/>
      <c r="C1233" s="222"/>
      <c r="D1233" s="222"/>
      <c r="E1233" s="222"/>
      <c r="F1233" s="222"/>
      <c r="G1233" s="223"/>
      <c r="H1233" s="63"/>
      <c r="I1233" s="222"/>
      <c r="J1233" s="222"/>
      <c r="K1233" s="239"/>
      <c r="L1233" s="239"/>
      <c r="M1233" s="240"/>
      <c r="N1233" s="229"/>
      <c r="O1233" s="229"/>
      <c r="P1233" s="229"/>
      <c r="Q1233" s="222"/>
      <c r="R1233" s="242"/>
      <c r="S1233" s="242"/>
      <c r="T1233" s="240"/>
      <c r="U1233" s="240"/>
      <c r="V1233" s="223"/>
      <c r="W1233" s="223"/>
      <c r="X1233" s="223"/>
      <c r="Y1233" s="223"/>
      <c r="AE1233" s="138"/>
      <c r="AI1233" s="33" t="str">
        <f t="shared" si="176"/>
        <v/>
      </c>
      <c r="AN1233" s="223"/>
      <c r="AO1233" s="223"/>
      <c r="AP1233" s="223"/>
      <c r="AQ1233" s="222"/>
      <c r="AR1233" s="222"/>
      <c r="AS1233" s="222"/>
      <c r="AT1233" s="222"/>
      <c r="AU1233" s="222"/>
      <c r="AV1233" s="222"/>
      <c r="AW1233" s="222"/>
      <c r="AX1233" s="222"/>
      <c r="AY1233" s="222"/>
      <c r="AZ1233" s="222"/>
      <c r="BA1233" s="222"/>
      <c r="BB1233" s="222"/>
      <c r="BC1233" s="222"/>
      <c r="BD1233" s="222"/>
      <c r="BE1233" s="222"/>
      <c r="BF1233" s="222"/>
      <c r="BG1233" s="222"/>
      <c r="BH1233" s="222"/>
      <c r="BI1233" s="222"/>
      <c r="BJ1233" s="222"/>
      <c r="BK1233" s="222"/>
      <c r="BL1233" s="222"/>
      <c r="BM1233" s="222"/>
      <c r="BN1233" s="222"/>
      <c r="BO1233" s="222"/>
      <c r="BP1233" s="222"/>
      <c r="BQ1233" s="222"/>
      <c r="BR1233" s="222"/>
      <c r="BS1233" s="222"/>
      <c r="BT1233" s="222"/>
      <c r="BU1233" s="222"/>
      <c r="BV1233" s="222"/>
      <c r="BW1233" s="222"/>
      <c r="BX1233" s="222"/>
      <c r="BY1233" s="222"/>
      <c r="BZ1233" s="222"/>
      <c r="CA1233" s="222"/>
      <c r="CB1233" s="222"/>
      <c r="CC1233" s="222"/>
      <c r="CD1233" s="222"/>
      <c r="CE1233" s="222"/>
      <c r="CF1233" s="222"/>
      <c r="CG1233" s="222"/>
      <c r="CH1233" s="222"/>
      <c r="CI1233" s="222"/>
    </row>
    <row r="1234" spans="1:87" s="33" customFormat="1" ht="13.8" hidden="1">
      <c r="A1234" s="63"/>
      <c r="B1234" s="221"/>
      <c r="C1234" s="222"/>
      <c r="D1234" s="222"/>
      <c r="E1234" s="222"/>
      <c r="F1234" s="222"/>
      <c r="G1234" s="223"/>
      <c r="H1234" s="63"/>
      <c r="I1234" s="222"/>
      <c r="J1234" s="222"/>
      <c r="K1234" s="239"/>
      <c r="L1234" s="239"/>
      <c r="M1234" s="240"/>
      <c r="N1234" s="229"/>
      <c r="O1234" s="229"/>
      <c r="P1234" s="229"/>
      <c r="Q1234" s="222"/>
      <c r="R1234" s="242"/>
      <c r="S1234" s="242"/>
      <c r="T1234" s="240"/>
      <c r="U1234" s="240"/>
      <c r="V1234" s="223"/>
      <c r="W1234" s="223"/>
      <c r="X1234" s="223"/>
      <c r="Y1234" s="223"/>
      <c r="AE1234" s="138"/>
      <c r="AI1234" s="33" t="str">
        <f t="shared" si="176"/>
        <v/>
      </c>
      <c r="AN1234" s="223"/>
      <c r="AO1234" s="223"/>
      <c r="AP1234" s="223"/>
      <c r="AQ1234" s="222"/>
      <c r="AR1234" s="222"/>
      <c r="AS1234" s="222"/>
      <c r="AT1234" s="222"/>
      <c r="AU1234" s="222"/>
      <c r="AV1234" s="222"/>
      <c r="AW1234" s="222"/>
      <c r="AX1234" s="222"/>
      <c r="AY1234" s="222"/>
      <c r="AZ1234" s="222"/>
      <c r="BA1234" s="222"/>
      <c r="BB1234" s="222"/>
      <c r="BC1234" s="222"/>
      <c r="BD1234" s="222"/>
      <c r="BE1234" s="222"/>
      <c r="BF1234" s="222"/>
      <c r="BG1234" s="222"/>
      <c r="BH1234" s="222"/>
      <c r="BI1234" s="222"/>
      <c r="BJ1234" s="222"/>
      <c r="BK1234" s="222"/>
      <c r="BL1234" s="222"/>
      <c r="BM1234" s="222"/>
      <c r="BN1234" s="222"/>
      <c r="BO1234" s="222"/>
      <c r="BP1234" s="222"/>
      <c r="BQ1234" s="222"/>
      <c r="BR1234" s="222"/>
      <c r="BS1234" s="222"/>
      <c r="BT1234" s="222"/>
      <c r="BU1234" s="222"/>
      <c r="BV1234" s="222"/>
      <c r="BW1234" s="222"/>
      <c r="BX1234" s="222"/>
      <c r="BY1234" s="222"/>
      <c r="BZ1234" s="222"/>
      <c r="CA1234" s="222"/>
      <c r="CB1234" s="222"/>
      <c r="CC1234" s="222"/>
      <c r="CD1234" s="222"/>
      <c r="CE1234" s="222"/>
      <c r="CF1234" s="222"/>
      <c r="CG1234" s="222"/>
      <c r="CH1234" s="222"/>
      <c r="CI1234" s="222"/>
    </row>
    <row r="1235" spans="1:87" s="33" customFormat="1" ht="13.8" hidden="1">
      <c r="A1235" s="63"/>
      <c r="B1235" s="221"/>
      <c r="C1235" s="222"/>
      <c r="D1235" s="222"/>
      <c r="E1235" s="222"/>
      <c r="F1235" s="222"/>
      <c r="G1235" s="223"/>
      <c r="H1235" s="63"/>
      <c r="I1235" s="222"/>
      <c r="J1235" s="222"/>
      <c r="K1235" s="239"/>
      <c r="L1235" s="239"/>
      <c r="M1235" s="240"/>
      <c r="N1235" s="229"/>
      <c r="O1235" s="229"/>
      <c r="P1235" s="229"/>
      <c r="Q1235" s="222"/>
      <c r="R1235" s="242"/>
      <c r="S1235" s="242"/>
      <c r="T1235" s="240"/>
      <c r="U1235" s="240"/>
      <c r="V1235" s="223"/>
      <c r="W1235" s="223"/>
      <c r="X1235" s="223"/>
      <c r="Y1235" s="223"/>
      <c r="AE1235" s="138"/>
      <c r="AI1235" s="33" t="str">
        <f t="shared" si="176"/>
        <v/>
      </c>
      <c r="AN1235" s="223"/>
      <c r="AO1235" s="223"/>
      <c r="AP1235" s="223"/>
      <c r="AQ1235" s="222"/>
      <c r="AR1235" s="222"/>
      <c r="AS1235" s="222"/>
      <c r="AT1235" s="222"/>
      <c r="AU1235" s="222"/>
      <c r="AV1235" s="222"/>
      <c r="AW1235" s="222"/>
      <c r="AX1235" s="222"/>
      <c r="AY1235" s="222"/>
      <c r="AZ1235" s="222"/>
      <c r="BA1235" s="222"/>
      <c r="BB1235" s="222"/>
      <c r="BC1235" s="222"/>
      <c r="BD1235" s="222"/>
      <c r="BE1235" s="222"/>
      <c r="BF1235" s="222"/>
      <c r="BG1235" s="222"/>
      <c r="BH1235" s="222"/>
      <c r="BI1235" s="222"/>
      <c r="BJ1235" s="222"/>
      <c r="BK1235" s="222"/>
      <c r="BL1235" s="222"/>
      <c r="BM1235" s="222"/>
      <c r="BN1235" s="222"/>
      <c r="BO1235" s="222"/>
      <c r="BP1235" s="222"/>
      <c r="BQ1235" s="222"/>
      <c r="BR1235" s="222"/>
      <c r="BS1235" s="222"/>
      <c r="BT1235" s="222"/>
      <c r="BU1235" s="222"/>
      <c r="BV1235" s="222"/>
      <c r="BW1235" s="222"/>
      <c r="BX1235" s="222"/>
      <c r="BY1235" s="222"/>
      <c r="BZ1235" s="222"/>
      <c r="CA1235" s="222"/>
      <c r="CB1235" s="222"/>
      <c r="CC1235" s="222"/>
      <c r="CD1235" s="222"/>
      <c r="CE1235" s="222"/>
      <c r="CF1235" s="222"/>
      <c r="CG1235" s="222"/>
      <c r="CH1235" s="222"/>
      <c r="CI1235" s="222"/>
    </row>
    <row r="1236" spans="1:87" s="33" customFormat="1" ht="13.8" hidden="1">
      <c r="A1236" s="63"/>
      <c r="B1236" s="221"/>
      <c r="C1236" s="222"/>
      <c r="D1236" s="222"/>
      <c r="E1236" s="222"/>
      <c r="F1236" s="222"/>
      <c r="G1236" s="223"/>
      <c r="H1236" s="63"/>
      <c r="I1236" s="222"/>
      <c r="J1236" s="222"/>
      <c r="K1236" s="239"/>
      <c r="L1236" s="239"/>
      <c r="M1236" s="240"/>
      <c r="N1236" s="229"/>
      <c r="O1236" s="229"/>
      <c r="P1236" s="229"/>
      <c r="Q1236" s="222"/>
      <c r="R1236" s="242"/>
      <c r="S1236" s="242"/>
      <c r="T1236" s="240"/>
      <c r="U1236" s="240"/>
      <c r="V1236" s="223"/>
      <c r="W1236" s="223"/>
      <c r="X1236" s="223"/>
      <c r="Y1236" s="223"/>
      <c r="AE1236" s="138"/>
      <c r="AI1236" s="33" t="str">
        <f t="shared" si="176"/>
        <v/>
      </c>
      <c r="AN1236" s="223"/>
      <c r="AO1236" s="223"/>
      <c r="AP1236" s="223"/>
      <c r="AQ1236" s="222"/>
      <c r="AR1236" s="222"/>
      <c r="AS1236" s="222"/>
      <c r="AT1236" s="222"/>
      <c r="AU1236" s="222"/>
      <c r="AV1236" s="222"/>
      <c r="AW1236" s="222"/>
      <c r="AX1236" s="222"/>
      <c r="AY1236" s="222"/>
      <c r="AZ1236" s="222"/>
      <c r="BA1236" s="222"/>
      <c r="BB1236" s="222"/>
      <c r="BC1236" s="222"/>
      <c r="BD1236" s="222"/>
      <c r="BE1236" s="222"/>
      <c r="BF1236" s="222"/>
      <c r="BG1236" s="222"/>
      <c r="BH1236" s="222"/>
      <c r="BI1236" s="222"/>
      <c r="BJ1236" s="222"/>
      <c r="BK1236" s="222"/>
      <c r="BL1236" s="222"/>
      <c r="BM1236" s="222"/>
      <c r="BN1236" s="222"/>
      <c r="BO1236" s="222"/>
      <c r="BP1236" s="222"/>
      <c r="BQ1236" s="222"/>
      <c r="BR1236" s="222"/>
      <c r="BS1236" s="222"/>
      <c r="BT1236" s="222"/>
      <c r="BU1236" s="222"/>
      <c r="BV1236" s="222"/>
      <c r="BW1236" s="222"/>
      <c r="BX1236" s="222"/>
      <c r="BY1236" s="222"/>
      <c r="BZ1236" s="222"/>
      <c r="CA1236" s="222"/>
      <c r="CB1236" s="222"/>
      <c r="CC1236" s="222"/>
      <c r="CD1236" s="222"/>
      <c r="CE1236" s="222"/>
      <c r="CF1236" s="222"/>
      <c r="CG1236" s="222"/>
      <c r="CH1236" s="222"/>
      <c r="CI1236" s="222"/>
    </row>
    <row r="1237" spans="1:87" s="33" customFormat="1" ht="13.8" hidden="1">
      <c r="A1237" s="63"/>
      <c r="B1237" s="221"/>
      <c r="C1237" s="222"/>
      <c r="D1237" s="222"/>
      <c r="E1237" s="222"/>
      <c r="F1237" s="222"/>
      <c r="G1237" s="223"/>
      <c r="H1237" s="63"/>
      <c r="I1237" s="222"/>
      <c r="J1237" s="222"/>
      <c r="K1237" s="239"/>
      <c r="L1237" s="239"/>
      <c r="M1237" s="240"/>
      <c r="N1237" s="229"/>
      <c r="O1237" s="229"/>
      <c r="P1237" s="229"/>
      <c r="Q1237" s="222"/>
      <c r="R1237" s="242"/>
      <c r="S1237" s="242"/>
      <c r="T1237" s="240"/>
      <c r="U1237" s="240"/>
      <c r="V1237" s="223"/>
      <c r="W1237" s="223"/>
      <c r="X1237" s="223"/>
      <c r="Y1237" s="223"/>
      <c r="AE1237" s="138"/>
      <c r="AI1237" s="33" t="str">
        <f t="shared" si="176"/>
        <v/>
      </c>
      <c r="AN1237" s="223"/>
      <c r="AO1237" s="223"/>
      <c r="AP1237" s="223"/>
      <c r="AQ1237" s="222"/>
      <c r="AR1237" s="222"/>
      <c r="AS1237" s="222"/>
      <c r="AT1237" s="222"/>
      <c r="AU1237" s="222"/>
      <c r="AV1237" s="222"/>
      <c r="AW1237" s="222"/>
      <c r="AX1237" s="222"/>
      <c r="AY1237" s="222"/>
      <c r="AZ1237" s="222"/>
      <c r="BA1237" s="222"/>
      <c r="BB1237" s="222"/>
      <c r="BC1237" s="222"/>
      <c r="BD1237" s="222"/>
      <c r="BE1237" s="222"/>
      <c r="BF1237" s="222"/>
      <c r="BG1237" s="222"/>
      <c r="BH1237" s="222"/>
      <c r="BI1237" s="222"/>
      <c r="BJ1237" s="222"/>
      <c r="BK1237" s="222"/>
      <c r="BL1237" s="222"/>
      <c r="BM1237" s="222"/>
      <c r="BN1237" s="222"/>
      <c r="BO1237" s="222"/>
      <c r="BP1237" s="222"/>
      <c r="BQ1237" s="222"/>
      <c r="BR1237" s="222"/>
      <c r="BS1237" s="222"/>
      <c r="BT1237" s="222"/>
      <c r="BU1237" s="222"/>
      <c r="BV1237" s="222"/>
      <c r="BW1237" s="222"/>
      <c r="BX1237" s="222"/>
      <c r="BY1237" s="222"/>
      <c r="BZ1237" s="222"/>
      <c r="CA1237" s="222"/>
      <c r="CB1237" s="222"/>
      <c r="CC1237" s="222"/>
      <c r="CD1237" s="222"/>
      <c r="CE1237" s="222"/>
      <c r="CF1237" s="222"/>
      <c r="CG1237" s="222"/>
      <c r="CH1237" s="222"/>
      <c r="CI1237" s="222"/>
    </row>
    <row r="1238" spans="1:87" s="33" customFormat="1" ht="13.8" hidden="1">
      <c r="A1238" s="63"/>
      <c r="B1238" s="221"/>
      <c r="C1238" s="222"/>
      <c r="D1238" s="222"/>
      <c r="E1238" s="222"/>
      <c r="F1238" s="222"/>
      <c r="G1238" s="223"/>
      <c r="H1238" s="63"/>
      <c r="I1238" s="222"/>
      <c r="J1238" s="222"/>
      <c r="K1238" s="239"/>
      <c r="L1238" s="239"/>
      <c r="M1238" s="240"/>
      <c r="N1238" s="229"/>
      <c r="O1238" s="229"/>
      <c r="P1238" s="229"/>
      <c r="Q1238" s="222"/>
      <c r="R1238" s="242"/>
      <c r="S1238" s="242"/>
      <c r="T1238" s="240"/>
      <c r="U1238" s="240"/>
      <c r="V1238" s="223"/>
      <c r="W1238" s="223"/>
      <c r="X1238" s="223"/>
      <c r="Y1238" s="223"/>
      <c r="AE1238" s="138"/>
      <c r="AI1238" s="33" t="str">
        <f t="shared" si="176"/>
        <v/>
      </c>
      <c r="AN1238" s="223"/>
      <c r="AO1238" s="223"/>
      <c r="AP1238" s="223"/>
      <c r="AQ1238" s="222"/>
      <c r="AR1238" s="222"/>
      <c r="AS1238" s="222"/>
      <c r="AT1238" s="222"/>
      <c r="AU1238" s="222"/>
      <c r="AV1238" s="222"/>
      <c r="AW1238" s="222"/>
      <c r="AX1238" s="222"/>
      <c r="AY1238" s="222"/>
      <c r="AZ1238" s="222"/>
      <c r="BA1238" s="222"/>
      <c r="BB1238" s="222"/>
      <c r="BC1238" s="222"/>
      <c r="BD1238" s="222"/>
      <c r="BE1238" s="222"/>
      <c r="BF1238" s="222"/>
      <c r="BG1238" s="222"/>
      <c r="BH1238" s="222"/>
      <c r="BI1238" s="222"/>
      <c r="BJ1238" s="222"/>
      <c r="BK1238" s="222"/>
      <c r="BL1238" s="222"/>
      <c r="BM1238" s="222"/>
      <c r="BN1238" s="222"/>
      <c r="BO1238" s="222"/>
      <c r="BP1238" s="222"/>
      <c r="BQ1238" s="222"/>
      <c r="BR1238" s="222"/>
      <c r="BS1238" s="222"/>
      <c r="BT1238" s="222"/>
      <c r="BU1238" s="222"/>
      <c r="BV1238" s="222"/>
      <c r="BW1238" s="222"/>
      <c r="BX1238" s="222"/>
      <c r="BY1238" s="222"/>
      <c r="BZ1238" s="222"/>
      <c r="CA1238" s="222"/>
      <c r="CB1238" s="222"/>
      <c r="CC1238" s="222"/>
      <c r="CD1238" s="222"/>
      <c r="CE1238" s="222"/>
      <c r="CF1238" s="222"/>
      <c r="CG1238" s="222"/>
      <c r="CH1238" s="222"/>
      <c r="CI1238" s="222"/>
    </row>
    <row r="1239" spans="1:87" s="33" customFormat="1" ht="13.8" hidden="1">
      <c r="A1239" s="63"/>
      <c r="B1239" s="221"/>
      <c r="C1239" s="222"/>
      <c r="D1239" s="222"/>
      <c r="E1239" s="222"/>
      <c r="F1239" s="222"/>
      <c r="G1239" s="223"/>
      <c r="H1239" s="63"/>
      <c r="I1239" s="222"/>
      <c r="J1239" s="222"/>
      <c r="K1239" s="239"/>
      <c r="L1239" s="239"/>
      <c r="M1239" s="240"/>
      <c r="N1239" s="229"/>
      <c r="O1239" s="229"/>
      <c r="P1239" s="229"/>
      <c r="Q1239" s="222"/>
      <c r="R1239" s="242"/>
      <c r="S1239" s="242"/>
      <c r="T1239" s="240"/>
      <c r="U1239" s="240"/>
      <c r="V1239" s="223"/>
      <c r="W1239" s="223"/>
      <c r="X1239" s="223"/>
      <c r="Y1239" s="223"/>
      <c r="AE1239" s="138"/>
      <c r="AI1239" s="33" t="str">
        <f t="shared" si="176"/>
        <v/>
      </c>
      <c r="AN1239" s="223"/>
      <c r="AO1239" s="223"/>
      <c r="AP1239" s="223"/>
      <c r="AQ1239" s="222"/>
      <c r="AR1239" s="222"/>
      <c r="AS1239" s="222"/>
      <c r="AT1239" s="222"/>
      <c r="AU1239" s="222"/>
      <c r="AV1239" s="222"/>
      <c r="AW1239" s="222"/>
      <c r="AX1239" s="222"/>
      <c r="AY1239" s="222"/>
      <c r="AZ1239" s="222"/>
      <c r="BA1239" s="222"/>
      <c r="BB1239" s="222"/>
      <c r="BC1239" s="222"/>
      <c r="BD1239" s="222"/>
      <c r="BE1239" s="222"/>
      <c r="BF1239" s="222"/>
      <c r="BG1239" s="222"/>
      <c r="BH1239" s="222"/>
      <c r="BI1239" s="222"/>
      <c r="BJ1239" s="222"/>
      <c r="BK1239" s="222"/>
      <c r="BL1239" s="222"/>
      <c r="BM1239" s="222"/>
      <c r="BN1239" s="222"/>
      <c r="BO1239" s="222"/>
      <c r="BP1239" s="222"/>
      <c r="BQ1239" s="222"/>
      <c r="BR1239" s="222"/>
      <c r="BS1239" s="222"/>
      <c r="BT1239" s="222"/>
      <c r="BU1239" s="222"/>
      <c r="BV1239" s="222"/>
      <c r="BW1239" s="222"/>
      <c r="BX1239" s="222"/>
      <c r="BY1239" s="222"/>
      <c r="BZ1239" s="222"/>
      <c r="CA1239" s="222"/>
      <c r="CB1239" s="222"/>
      <c r="CC1239" s="222"/>
      <c r="CD1239" s="222"/>
      <c r="CE1239" s="222"/>
      <c r="CF1239" s="222"/>
      <c r="CG1239" s="222"/>
      <c r="CH1239" s="222"/>
      <c r="CI1239" s="222"/>
    </row>
    <row r="1240" spans="1:87" s="33" customFormat="1" ht="13.8" hidden="1">
      <c r="A1240" s="63"/>
      <c r="B1240" s="221"/>
      <c r="C1240" s="222"/>
      <c r="D1240" s="222"/>
      <c r="E1240" s="222"/>
      <c r="F1240" s="222"/>
      <c r="G1240" s="223"/>
      <c r="H1240" s="63"/>
      <c r="I1240" s="222"/>
      <c r="J1240" s="222"/>
      <c r="K1240" s="239"/>
      <c r="L1240" s="239"/>
      <c r="M1240" s="240"/>
      <c r="N1240" s="229"/>
      <c r="O1240" s="229"/>
      <c r="P1240" s="229"/>
      <c r="Q1240" s="222"/>
      <c r="R1240" s="242"/>
      <c r="S1240" s="242"/>
      <c r="T1240" s="240"/>
      <c r="U1240" s="240"/>
      <c r="V1240" s="223"/>
      <c r="W1240" s="223"/>
      <c r="X1240" s="223"/>
      <c r="Y1240" s="223"/>
      <c r="AE1240" s="138"/>
      <c r="AI1240" s="33" t="str">
        <f t="shared" si="176"/>
        <v/>
      </c>
      <c r="AN1240" s="223"/>
      <c r="AO1240" s="223"/>
      <c r="AP1240" s="223"/>
      <c r="AQ1240" s="222"/>
      <c r="AR1240" s="222"/>
      <c r="AS1240" s="222"/>
      <c r="AT1240" s="222"/>
      <c r="AU1240" s="222"/>
      <c r="AV1240" s="222"/>
      <c r="AW1240" s="222"/>
      <c r="AX1240" s="222"/>
      <c r="AY1240" s="222"/>
      <c r="AZ1240" s="222"/>
      <c r="BA1240" s="222"/>
      <c r="BB1240" s="222"/>
      <c r="BC1240" s="222"/>
      <c r="BD1240" s="222"/>
      <c r="BE1240" s="222"/>
      <c r="BF1240" s="222"/>
      <c r="BG1240" s="222"/>
      <c r="BH1240" s="222"/>
      <c r="BI1240" s="222"/>
      <c r="BJ1240" s="222"/>
      <c r="BK1240" s="222"/>
      <c r="BL1240" s="222"/>
      <c r="BM1240" s="222"/>
      <c r="BN1240" s="222"/>
      <c r="BO1240" s="222"/>
      <c r="BP1240" s="222"/>
      <c r="BQ1240" s="222"/>
      <c r="BR1240" s="222"/>
      <c r="BS1240" s="222"/>
      <c r="BT1240" s="222"/>
      <c r="BU1240" s="222"/>
      <c r="BV1240" s="222"/>
      <c r="BW1240" s="222"/>
      <c r="BX1240" s="222"/>
      <c r="BY1240" s="222"/>
      <c r="BZ1240" s="222"/>
      <c r="CA1240" s="222"/>
      <c r="CB1240" s="222"/>
      <c r="CC1240" s="222"/>
      <c r="CD1240" s="222"/>
      <c r="CE1240" s="222"/>
      <c r="CF1240" s="222"/>
      <c r="CG1240" s="222"/>
      <c r="CH1240" s="222"/>
      <c r="CI1240" s="222"/>
    </row>
    <row r="1241" spans="1:87" s="33" customFormat="1" ht="13.8" hidden="1">
      <c r="A1241" s="63"/>
      <c r="B1241" s="221"/>
      <c r="C1241" s="222"/>
      <c r="D1241" s="222"/>
      <c r="E1241" s="222"/>
      <c r="F1241" s="222"/>
      <c r="G1241" s="223"/>
      <c r="H1241" s="63"/>
      <c r="I1241" s="222"/>
      <c r="J1241" s="222"/>
      <c r="K1241" s="239"/>
      <c r="L1241" s="239"/>
      <c r="M1241" s="240"/>
      <c r="N1241" s="229"/>
      <c r="O1241" s="229"/>
      <c r="P1241" s="229"/>
      <c r="Q1241" s="222"/>
      <c r="R1241" s="242"/>
      <c r="S1241" s="242"/>
      <c r="T1241" s="240"/>
      <c r="U1241" s="240"/>
      <c r="V1241" s="223"/>
      <c r="W1241" s="223"/>
      <c r="X1241" s="223"/>
      <c r="Y1241" s="223"/>
      <c r="AE1241" s="138"/>
      <c r="AI1241" s="33" t="str">
        <f t="shared" si="176"/>
        <v/>
      </c>
      <c r="AN1241" s="223"/>
      <c r="AO1241" s="223"/>
      <c r="AP1241" s="223"/>
      <c r="AQ1241" s="222"/>
      <c r="AR1241" s="222"/>
      <c r="AS1241" s="222"/>
      <c r="AT1241" s="222"/>
      <c r="AU1241" s="222"/>
      <c r="AV1241" s="222"/>
      <c r="AW1241" s="222"/>
      <c r="AX1241" s="222"/>
      <c r="AY1241" s="222"/>
      <c r="AZ1241" s="222"/>
      <c r="BA1241" s="222"/>
      <c r="BB1241" s="222"/>
      <c r="BC1241" s="222"/>
      <c r="BD1241" s="222"/>
      <c r="BE1241" s="222"/>
      <c r="BF1241" s="222"/>
      <c r="BG1241" s="222"/>
      <c r="BH1241" s="222"/>
      <c r="BI1241" s="222"/>
      <c r="BJ1241" s="222"/>
      <c r="BK1241" s="222"/>
      <c r="BL1241" s="222"/>
      <c r="BM1241" s="222"/>
      <c r="BN1241" s="222"/>
      <c r="BO1241" s="222"/>
      <c r="BP1241" s="222"/>
      <c r="BQ1241" s="222"/>
      <c r="BR1241" s="222"/>
      <c r="BS1241" s="222"/>
      <c r="BT1241" s="222"/>
      <c r="BU1241" s="222"/>
      <c r="BV1241" s="222"/>
      <c r="BW1241" s="222"/>
      <c r="BX1241" s="222"/>
      <c r="BY1241" s="222"/>
      <c r="BZ1241" s="222"/>
      <c r="CA1241" s="222"/>
      <c r="CB1241" s="222"/>
      <c r="CC1241" s="222"/>
      <c r="CD1241" s="222"/>
      <c r="CE1241" s="222"/>
      <c r="CF1241" s="222"/>
      <c r="CG1241" s="222"/>
      <c r="CH1241" s="222"/>
      <c r="CI1241" s="222"/>
    </row>
    <row r="1242" spans="1:87" s="33" customFormat="1" ht="13.8" hidden="1">
      <c r="A1242" s="63"/>
      <c r="B1242" s="221"/>
      <c r="C1242" s="222"/>
      <c r="D1242" s="222"/>
      <c r="E1242" s="222"/>
      <c r="F1242" s="222"/>
      <c r="G1242" s="223"/>
      <c r="H1242" s="63"/>
      <c r="I1242" s="222"/>
      <c r="J1242" s="222"/>
      <c r="K1242" s="239"/>
      <c r="L1242" s="239"/>
      <c r="M1242" s="240"/>
      <c r="N1242" s="229"/>
      <c r="O1242" s="229"/>
      <c r="P1242" s="229"/>
      <c r="Q1242" s="222"/>
      <c r="R1242" s="242"/>
      <c r="S1242" s="242"/>
      <c r="T1242" s="240"/>
      <c r="U1242" s="240"/>
      <c r="V1242" s="223"/>
      <c r="W1242" s="223"/>
      <c r="X1242" s="223"/>
      <c r="Y1242" s="223"/>
      <c r="AE1242" s="138"/>
      <c r="AI1242" s="33" t="str">
        <f t="shared" si="176"/>
        <v/>
      </c>
      <c r="AN1242" s="223"/>
      <c r="AO1242" s="223"/>
      <c r="AP1242" s="223"/>
      <c r="AQ1242" s="222"/>
      <c r="AR1242" s="222"/>
      <c r="AS1242" s="222"/>
      <c r="AT1242" s="222"/>
      <c r="AU1242" s="222"/>
      <c r="AV1242" s="222"/>
      <c r="AW1242" s="222"/>
      <c r="AX1242" s="222"/>
      <c r="AY1242" s="222"/>
      <c r="AZ1242" s="222"/>
      <c r="BA1242" s="222"/>
      <c r="BB1242" s="222"/>
      <c r="BC1242" s="222"/>
      <c r="BD1242" s="222"/>
      <c r="BE1242" s="222"/>
      <c r="BF1242" s="222"/>
      <c r="BG1242" s="222"/>
      <c r="BH1242" s="222"/>
      <c r="BI1242" s="222"/>
      <c r="BJ1242" s="222"/>
      <c r="BK1242" s="222"/>
      <c r="BL1242" s="222"/>
      <c r="BM1242" s="222"/>
      <c r="BN1242" s="222"/>
      <c r="BO1242" s="222"/>
      <c r="BP1242" s="222"/>
      <c r="BQ1242" s="222"/>
      <c r="BR1242" s="222"/>
      <c r="BS1242" s="222"/>
      <c r="BT1242" s="222"/>
      <c r="BU1242" s="222"/>
      <c r="BV1242" s="222"/>
      <c r="BW1242" s="222"/>
      <c r="BX1242" s="222"/>
      <c r="BY1242" s="222"/>
      <c r="BZ1242" s="222"/>
      <c r="CA1242" s="222"/>
      <c r="CB1242" s="222"/>
      <c r="CC1242" s="222"/>
      <c r="CD1242" s="222"/>
      <c r="CE1242" s="222"/>
      <c r="CF1242" s="222"/>
      <c r="CG1242" s="222"/>
      <c r="CH1242" s="222"/>
      <c r="CI1242" s="222"/>
    </row>
    <row r="1243" spans="1:87" s="33" customFormat="1" ht="13.8" hidden="1">
      <c r="A1243" s="63"/>
      <c r="B1243" s="221"/>
      <c r="C1243" s="222"/>
      <c r="D1243" s="222"/>
      <c r="E1243" s="222"/>
      <c r="F1243" s="222"/>
      <c r="G1243" s="223"/>
      <c r="H1243" s="63"/>
      <c r="I1243" s="222"/>
      <c r="J1243" s="222"/>
      <c r="K1243" s="239"/>
      <c r="L1243" s="239"/>
      <c r="M1243" s="240"/>
      <c r="N1243" s="229"/>
      <c r="O1243" s="229"/>
      <c r="P1243" s="229"/>
      <c r="Q1243" s="222"/>
      <c r="R1243" s="242"/>
      <c r="S1243" s="242"/>
      <c r="T1243" s="240"/>
      <c r="U1243" s="240"/>
      <c r="V1243" s="223"/>
      <c r="W1243" s="223"/>
      <c r="X1243" s="223"/>
      <c r="Y1243" s="223"/>
      <c r="AE1243" s="138"/>
      <c r="AI1243" s="33" t="str">
        <f t="shared" si="176"/>
        <v/>
      </c>
      <c r="AN1243" s="223"/>
      <c r="AO1243" s="223"/>
      <c r="AP1243" s="223"/>
      <c r="AQ1243" s="222"/>
      <c r="AR1243" s="222"/>
      <c r="AS1243" s="222"/>
      <c r="AT1243" s="222"/>
      <c r="AU1243" s="222"/>
      <c r="AV1243" s="222"/>
      <c r="AW1243" s="222"/>
      <c r="AX1243" s="222"/>
      <c r="AY1243" s="222"/>
      <c r="AZ1243" s="222"/>
      <c r="BA1243" s="222"/>
      <c r="BB1243" s="222"/>
      <c r="BC1243" s="222"/>
      <c r="BD1243" s="222"/>
      <c r="BE1243" s="222"/>
      <c r="BF1243" s="222"/>
      <c r="BG1243" s="222"/>
      <c r="BH1243" s="222"/>
      <c r="BI1243" s="222"/>
      <c r="BJ1243" s="222"/>
      <c r="BK1243" s="222"/>
      <c r="BL1243" s="222"/>
      <c r="BM1243" s="222"/>
      <c r="BN1243" s="222"/>
      <c r="BO1243" s="222"/>
      <c r="BP1243" s="222"/>
      <c r="BQ1243" s="222"/>
      <c r="BR1243" s="222"/>
      <c r="BS1243" s="222"/>
      <c r="BT1243" s="222"/>
      <c r="BU1243" s="222"/>
      <c r="BV1243" s="222"/>
      <c r="BW1243" s="222"/>
      <c r="BX1243" s="222"/>
      <c r="BY1243" s="222"/>
      <c r="BZ1243" s="222"/>
      <c r="CA1243" s="222"/>
      <c r="CB1243" s="222"/>
      <c r="CC1243" s="222"/>
      <c r="CD1243" s="222"/>
      <c r="CE1243" s="222"/>
      <c r="CF1243" s="222"/>
      <c r="CG1243" s="222"/>
      <c r="CH1243" s="222"/>
      <c r="CI1243" s="222"/>
    </row>
    <row r="1244" spans="1:87" s="33" customFormat="1" ht="13.8" hidden="1">
      <c r="A1244" s="63"/>
      <c r="B1244" s="221"/>
      <c r="C1244" s="222"/>
      <c r="D1244" s="222"/>
      <c r="E1244" s="222"/>
      <c r="F1244" s="222"/>
      <c r="G1244" s="223"/>
      <c r="H1244" s="63"/>
      <c r="I1244" s="222"/>
      <c r="J1244" s="222"/>
      <c r="K1244" s="239"/>
      <c r="L1244" s="239"/>
      <c r="M1244" s="240"/>
      <c r="N1244" s="229"/>
      <c r="O1244" s="229"/>
      <c r="P1244" s="229"/>
      <c r="Q1244" s="222"/>
      <c r="R1244" s="242"/>
      <c r="S1244" s="242"/>
      <c r="T1244" s="240"/>
      <c r="U1244" s="240"/>
      <c r="V1244" s="223"/>
      <c r="W1244" s="223"/>
      <c r="X1244" s="223"/>
      <c r="Y1244" s="223"/>
      <c r="AE1244" s="138"/>
      <c r="AI1244" s="33" t="str">
        <f t="shared" si="176"/>
        <v/>
      </c>
      <c r="AN1244" s="223"/>
      <c r="AO1244" s="223"/>
      <c r="AP1244" s="223"/>
      <c r="AQ1244" s="222"/>
      <c r="AR1244" s="222"/>
      <c r="AS1244" s="222"/>
      <c r="AT1244" s="222"/>
      <c r="AU1244" s="222"/>
      <c r="AV1244" s="222"/>
      <c r="AW1244" s="222"/>
      <c r="AX1244" s="222"/>
      <c r="AY1244" s="222"/>
      <c r="AZ1244" s="222"/>
      <c r="BA1244" s="222"/>
      <c r="BB1244" s="222"/>
      <c r="BC1244" s="222"/>
      <c r="BD1244" s="222"/>
      <c r="BE1244" s="222"/>
      <c r="BF1244" s="222"/>
      <c r="BG1244" s="222"/>
      <c r="BH1244" s="222"/>
      <c r="BI1244" s="222"/>
      <c r="BJ1244" s="222"/>
      <c r="BK1244" s="222"/>
      <c r="BL1244" s="222"/>
      <c r="BM1244" s="222"/>
      <c r="BN1244" s="222"/>
      <c r="BO1244" s="222"/>
      <c r="BP1244" s="222"/>
      <c r="BQ1244" s="222"/>
      <c r="BR1244" s="222"/>
      <c r="BS1244" s="222"/>
      <c r="BT1244" s="222"/>
      <c r="BU1244" s="222"/>
      <c r="BV1244" s="222"/>
      <c r="BW1244" s="222"/>
      <c r="BX1244" s="222"/>
      <c r="BY1244" s="222"/>
      <c r="BZ1244" s="222"/>
      <c r="CA1244" s="222"/>
      <c r="CB1244" s="222"/>
      <c r="CC1244" s="222"/>
      <c r="CD1244" s="222"/>
      <c r="CE1244" s="222"/>
      <c r="CF1244" s="222"/>
      <c r="CG1244" s="222"/>
      <c r="CH1244" s="222"/>
      <c r="CI1244" s="222"/>
    </row>
    <row r="1245" spans="1:87" s="33" customFormat="1" ht="13.8" hidden="1">
      <c r="A1245" s="63"/>
      <c r="B1245" s="221"/>
      <c r="C1245" s="222"/>
      <c r="D1245" s="222"/>
      <c r="E1245" s="222"/>
      <c r="F1245" s="222"/>
      <c r="G1245" s="223"/>
      <c r="H1245" s="63"/>
      <c r="I1245" s="222"/>
      <c r="J1245" s="222"/>
      <c r="K1245" s="239"/>
      <c r="L1245" s="239"/>
      <c r="M1245" s="240"/>
      <c r="N1245" s="229"/>
      <c r="O1245" s="229"/>
      <c r="P1245" s="229"/>
      <c r="Q1245" s="222"/>
      <c r="R1245" s="242"/>
      <c r="S1245" s="242"/>
      <c r="T1245" s="240"/>
      <c r="U1245" s="240"/>
      <c r="V1245" s="223"/>
      <c r="W1245" s="223"/>
      <c r="X1245" s="223"/>
      <c r="Y1245" s="223"/>
      <c r="AE1245" s="138"/>
      <c r="AI1245" s="33" t="str">
        <f t="shared" si="176"/>
        <v/>
      </c>
      <c r="AN1245" s="223"/>
      <c r="AO1245" s="223"/>
      <c r="AP1245" s="223"/>
      <c r="AQ1245" s="222"/>
      <c r="AR1245" s="222"/>
      <c r="AS1245" s="222"/>
      <c r="AT1245" s="222"/>
      <c r="AU1245" s="222"/>
      <c r="AV1245" s="222"/>
      <c r="AW1245" s="222"/>
      <c r="AX1245" s="222"/>
      <c r="AY1245" s="222"/>
      <c r="AZ1245" s="222"/>
      <c r="BA1245" s="222"/>
      <c r="BB1245" s="222"/>
      <c r="BC1245" s="222"/>
      <c r="BD1245" s="222"/>
      <c r="BE1245" s="222"/>
      <c r="BF1245" s="222"/>
      <c r="BG1245" s="222"/>
      <c r="BH1245" s="222"/>
      <c r="BI1245" s="222"/>
      <c r="BJ1245" s="222"/>
      <c r="BK1245" s="222"/>
      <c r="BL1245" s="222"/>
      <c r="BM1245" s="222"/>
      <c r="BN1245" s="222"/>
      <c r="BO1245" s="222"/>
      <c r="BP1245" s="222"/>
      <c r="BQ1245" s="222"/>
      <c r="BR1245" s="222"/>
      <c r="BS1245" s="222"/>
      <c r="BT1245" s="222"/>
      <c r="BU1245" s="222"/>
      <c r="BV1245" s="222"/>
      <c r="BW1245" s="222"/>
      <c r="BX1245" s="222"/>
      <c r="BY1245" s="222"/>
      <c r="BZ1245" s="222"/>
      <c r="CA1245" s="222"/>
      <c r="CB1245" s="222"/>
      <c r="CC1245" s="222"/>
      <c r="CD1245" s="222"/>
      <c r="CE1245" s="222"/>
      <c r="CF1245" s="222"/>
      <c r="CG1245" s="222"/>
      <c r="CH1245" s="222"/>
      <c r="CI1245" s="222"/>
    </row>
    <row r="1246" spans="1:87" s="33" customFormat="1" ht="13.8" hidden="1">
      <c r="A1246" s="63"/>
      <c r="B1246" s="221"/>
      <c r="C1246" s="222"/>
      <c r="D1246" s="222"/>
      <c r="E1246" s="222"/>
      <c r="F1246" s="222"/>
      <c r="G1246" s="223"/>
      <c r="H1246" s="63"/>
      <c r="I1246" s="222"/>
      <c r="J1246" s="222"/>
      <c r="K1246" s="239"/>
      <c r="L1246" s="239"/>
      <c r="M1246" s="240"/>
      <c r="N1246" s="229"/>
      <c r="O1246" s="229"/>
      <c r="P1246" s="229"/>
      <c r="Q1246" s="222"/>
      <c r="R1246" s="242"/>
      <c r="S1246" s="242"/>
      <c r="T1246" s="240"/>
      <c r="U1246" s="240"/>
      <c r="V1246" s="223"/>
      <c r="W1246" s="223"/>
      <c r="X1246" s="223"/>
      <c r="Y1246" s="223"/>
      <c r="AE1246" s="138"/>
      <c r="AI1246" s="33" t="str">
        <f t="shared" si="176"/>
        <v/>
      </c>
      <c r="AN1246" s="223"/>
      <c r="AO1246" s="223"/>
      <c r="AP1246" s="223"/>
      <c r="AQ1246" s="222"/>
      <c r="AR1246" s="222"/>
      <c r="AS1246" s="222"/>
      <c r="AT1246" s="222"/>
      <c r="AU1246" s="222"/>
      <c r="AV1246" s="222"/>
      <c r="AW1246" s="222"/>
      <c r="AX1246" s="222"/>
      <c r="AY1246" s="222"/>
      <c r="AZ1246" s="222"/>
      <c r="BA1246" s="222"/>
      <c r="BB1246" s="222"/>
      <c r="BC1246" s="222"/>
      <c r="BD1246" s="222"/>
      <c r="BE1246" s="222"/>
      <c r="BF1246" s="222"/>
      <c r="BG1246" s="222"/>
      <c r="BH1246" s="222"/>
      <c r="BI1246" s="222"/>
      <c r="BJ1246" s="222"/>
      <c r="BK1246" s="222"/>
      <c r="BL1246" s="222"/>
      <c r="BM1246" s="222"/>
      <c r="BN1246" s="222"/>
      <c r="BO1246" s="222"/>
      <c r="BP1246" s="222"/>
      <c r="BQ1246" s="222"/>
      <c r="BR1246" s="222"/>
      <c r="BS1246" s="222"/>
      <c r="BT1246" s="222"/>
      <c r="BU1246" s="222"/>
      <c r="BV1246" s="222"/>
      <c r="BW1246" s="222"/>
      <c r="BX1246" s="222"/>
      <c r="BY1246" s="222"/>
      <c r="BZ1246" s="222"/>
      <c r="CA1246" s="222"/>
      <c r="CB1246" s="222"/>
      <c r="CC1246" s="222"/>
      <c r="CD1246" s="222"/>
      <c r="CE1246" s="222"/>
      <c r="CF1246" s="222"/>
      <c r="CG1246" s="222"/>
      <c r="CH1246" s="222"/>
      <c r="CI1246" s="222"/>
    </row>
    <row r="1247" spans="1:87" s="33" customFormat="1" ht="13.8" hidden="1">
      <c r="A1247" s="63"/>
      <c r="B1247" s="221"/>
      <c r="C1247" s="222"/>
      <c r="D1247" s="222"/>
      <c r="E1247" s="222"/>
      <c r="F1247" s="222"/>
      <c r="G1247" s="223"/>
      <c r="H1247" s="63"/>
      <c r="I1247" s="222"/>
      <c r="J1247" s="222"/>
      <c r="K1247" s="239"/>
      <c r="L1247" s="239"/>
      <c r="M1247" s="240"/>
      <c r="N1247" s="229"/>
      <c r="O1247" s="229"/>
      <c r="P1247" s="229"/>
      <c r="Q1247" s="222"/>
      <c r="R1247" s="242"/>
      <c r="S1247" s="242"/>
      <c r="T1247" s="240"/>
      <c r="U1247" s="240"/>
      <c r="V1247" s="223"/>
      <c r="W1247" s="223"/>
      <c r="X1247" s="223"/>
      <c r="Y1247" s="223"/>
      <c r="AE1247" s="138"/>
      <c r="AI1247" s="33" t="str">
        <f t="shared" si="176"/>
        <v/>
      </c>
      <c r="AN1247" s="223"/>
      <c r="AO1247" s="223"/>
      <c r="AP1247" s="223"/>
      <c r="AQ1247" s="222"/>
      <c r="AR1247" s="222"/>
      <c r="AS1247" s="222"/>
      <c r="AT1247" s="222"/>
      <c r="AU1247" s="222"/>
      <c r="AV1247" s="222"/>
      <c r="AW1247" s="222"/>
      <c r="AX1247" s="222"/>
      <c r="AY1247" s="222"/>
      <c r="AZ1247" s="222"/>
      <c r="BA1247" s="222"/>
      <c r="BB1247" s="222"/>
      <c r="BC1247" s="222"/>
      <c r="BD1247" s="222"/>
      <c r="BE1247" s="222"/>
      <c r="BF1247" s="222"/>
      <c r="BG1247" s="222"/>
      <c r="BH1247" s="222"/>
      <c r="BI1247" s="222"/>
      <c r="BJ1247" s="222"/>
      <c r="BK1247" s="222"/>
      <c r="BL1247" s="222"/>
      <c r="BM1247" s="222"/>
      <c r="BN1247" s="222"/>
      <c r="BO1247" s="222"/>
      <c r="BP1247" s="222"/>
      <c r="BQ1247" s="222"/>
      <c r="BR1247" s="222"/>
      <c r="BS1247" s="222"/>
      <c r="BT1247" s="222"/>
      <c r="BU1247" s="222"/>
      <c r="BV1247" s="222"/>
      <c r="BW1247" s="222"/>
      <c r="BX1247" s="222"/>
      <c r="BY1247" s="222"/>
      <c r="BZ1247" s="222"/>
      <c r="CA1247" s="222"/>
      <c r="CB1247" s="222"/>
      <c r="CC1247" s="222"/>
      <c r="CD1247" s="222"/>
      <c r="CE1247" s="222"/>
      <c r="CF1247" s="222"/>
      <c r="CG1247" s="222"/>
      <c r="CH1247" s="222"/>
      <c r="CI1247" s="222"/>
    </row>
    <row r="1248" spans="1:87" s="33" customFormat="1" ht="13.8" hidden="1">
      <c r="A1248" s="63"/>
      <c r="B1248" s="221"/>
      <c r="C1248" s="222"/>
      <c r="D1248" s="222"/>
      <c r="E1248" s="222"/>
      <c r="F1248" s="222"/>
      <c r="G1248" s="223"/>
      <c r="H1248" s="63"/>
      <c r="I1248" s="222"/>
      <c r="J1248" s="222"/>
      <c r="K1248" s="239"/>
      <c r="L1248" s="239"/>
      <c r="M1248" s="240"/>
      <c r="N1248" s="229"/>
      <c r="O1248" s="229"/>
      <c r="P1248" s="229"/>
      <c r="Q1248" s="222"/>
      <c r="R1248" s="242"/>
      <c r="S1248" s="242"/>
      <c r="T1248" s="240"/>
      <c r="U1248" s="240"/>
      <c r="V1248" s="223"/>
      <c r="W1248" s="223"/>
      <c r="X1248" s="223"/>
      <c r="Y1248" s="223"/>
      <c r="AE1248" s="138"/>
      <c r="AI1248" s="33" t="str">
        <f t="shared" si="176"/>
        <v/>
      </c>
      <c r="AN1248" s="223"/>
      <c r="AO1248" s="223"/>
      <c r="AP1248" s="223"/>
      <c r="AQ1248" s="222"/>
      <c r="AR1248" s="222"/>
      <c r="AS1248" s="222"/>
      <c r="AT1248" s="222"/>
      <c r="AU1248" s="222"/>
      <c r="AV1248" s="222"/>
      <c r="AW1248" s="222"/>
      <c r="AX1248" s="222"/>
      <c r="AY1248" s="222"/>
      <c r="AZ1248" s="222"/>
      <c r="BA1248" s="222"/>
      <c r="BB1248" s="222"/>
      <c r="BC1248" s="222"/>
      <c r="BD1248" s="222"/>
      <c r="BE1248" s="222"/>
      <c r="BF1248" s="222"/>
      <c r="BG1248" s="222"/>
      <c r="BH1248" s="222"/>
      <c r="BI1248" s="222"/>
      <c r="BJ1248" s="222"/>
      <c r="BK1248" s="222"/>
      <c r="BL1248" s="222"/>
      <c r="BM1248" s="222"/>
      <c r="BN1248" s="222"/>
      <c r="BO1248" s="222"/>
      <c r="BP1248" s="222"/>
      <c r="BQ1248" s="222"/>
      <c r="BR1248" s="222"/>
      <c r="BS1248" s="222"/>
      <c r="BT1248" s="222"/>
      <c r="BU1248" s="222"/>
      <c r="BV1248" s="222"/>
      <c r="BW1248" s="222"/>
      <c r="BX1248" s="222"/>
      <c r="BY1248" s="222"/>
      <c r="BZ1248" s="222"/>
      <c r="CA1248" s="222"/>
      <c r="CB1248" s="222"/>
      <c r="CC1248" s="222"/>
      <c r="CD1248" s="222"/>
      <c r="CE1248" s="222"/>
      <c r="CF1248" s="222"/>
      <c r="CG1248" s="222"/>
      <c r="CH1248" s="222"/>
      <c r="CI1248" s="222"/>
    </row>
    <row r="1249" spans="1:87" s="33" customFormat="1" ht="13.8" hidden="1">
      <c r="A1249" s="63"/>
      <c r="B1249" s="221"/>
      <c r="C1249" s="222"/>
      <c r="D1249" s="222"/>
      <c r="E1249" s="222"/>
      <c r="F1249" s="222"/>
      <c r="G1249" s="223"/>
      <c r="H1249" s="63"/>
      <c r="I1249" s="222"/>
      <c r="J1249" s="222"/>
      <c r="K1249" s="239"/>
      <c r="L1249" s="239"/>
      <c r="M1249" s="240"/>
      <c r="N1249" s="229"/>
      <c r="O1249" s="229"/>
      <c r="P1249" s="229"/>
      <c r="Q1249" s="222"/>
      <c r="R1249" s="242"/>
      <c r="S1249" s="242"/>
      <c r="T1249" s="240"/>
      <c r="U1249" s="240"/>
      <c r="V1249" s="223"/>
      <c r="W1249" s="223"/>
      <c r="X1249" s="223"/>
      <c r="Y1249" s="223"/>
      <c r="AE1249" s="138"/>
      <c r="AI1249" s="33" t="str">
        <f t="shared" si="176"/>
        <v/>
      </c>
      <c r="AN1249" s="223"/>
      <c r="AO1249" s="223"/>
      <c r="AP1249" s="223"/>
      <c r="AQ1249" s="222"/>
      <c r="AR1249" s="222"/>
      <c r="AS1249" s="222"/>
      <c r="AT1249" s="222"/>
      <c r="AU1249" s="222"/>
      <c r="AV1249" s="222"/>
      <c r="AW1249" s="222"/>
      <c r="AX1249" s="222"/>
      <c r="AY1249" s="222"/>
      <c r="AZ1249" s="222"/>
      <c r="BA1249" s="222"/>
      <c r="BB1249" s="222"/>
      <c r="BC1249" s="222"/>
      <c r="BD1249" s="222"/>
      <c r="BE1249" s="222"/>
      <c r="BF1249" s="222"/>
      <c r="BG1249" s="222"/>
      <c r="BH1249" s="222"/>
      <c r="BI1249" s="222"/>
      <c r="BJ1249" s="222"/>
      <c r="BK1249" s="222"/>
      <c r="BL1249" s="222"/>
      <c r="BM1249" s="222"/>
      <c r="BN1249" s="222"/>
      <c r="BO1249" s="222"/>
      <c r="BP1249" s="222"/>
      <c r="BQ1249" s="222"/>
      <c r="BR1249" s="222"/>
      <c r="BS1249" s="222"/>
      <c r="BT1249" s="222"/>
      <c r="BU1249" s="222"/>
      <c r="BV1249" s="222"/>
      <c r="BW1249" s="222"/>
      <c r="BX1249" s="222"/>
      <c r="BY1249" s="222"/>
      <c r="BZ1249" s="222"/>
      <c r="CA1249" s="222"/>
      <c r="CB1249" s="222"/>
      <c r="CC1249" s="222"/>
      <c r="CD1249" s="222"/>
      <c r="CE1249" s="222"/>
      <c r="CF1249" s="222"/>
      <c r="CG1249" s="222"/>
      <c r="CH1249" s="222"/>
      <c r="CI1249" s="222"/>
    </row>
    <row r="1250" spans="1:87" s="33" customFormat="1" ht="13.8" hidden="1">
      <c r="A1250" s="63"/>
      <c r="B1250" s="221"/>
      <c r="C1250" s="222"/>
      <c r="D1250" s="222"/>
      <c r="E1250" s="222"/>
      <c r="F1250" s="222"/>
      <c r="G1250" s="223"/>
      <c r="H1250" s="63"/>
      <c r="I1250" s="222"/>
      <c r="J1250" s="222"/>
      <c r="K1250" s="239"/>
      <c r="L1250" s="239"/>
      <c r="M1250" s="240"/>
      <c r="N1250" s="229"/>
      <c r="O1250" s="229"/>
      <c r="P1250" s="229"/>
      <c r="Q1250" s="222"/>
      <c r="R1250" s="242"/>
      <c r="S1250" s="242"/>
      <c r="T1250" s="240"/>
      <c r="U1250" s="240"/>
      <c r="V1250" s="223"/>
      <c r="W1250" s="223"/>
      <c r="X1250" s="223"/>
      <c r="Y1250" s="223"/>
      <c r="AE1250" s="138"/>
      <c r="AI1250" s="33" t="str">
        <f t="shared" si="176"/>
        <v/>
      </c>
      <c r="AN1250" s="223"/>
      <c r="AO1250" s="223"/>
      <c r="AP1250" s="223"/>
      <c r="AQ1250" s="222"/>
      <c r="AR1250" s="222"/>
      <c r="AS1250" s="222"/>
      <c r="AT1250" s="222"/>
      <c r="AU1250" s="222"/>
      <c r="AV1250" s="222"/>
      <c r="AW1250" s="222"/>
      <c r="AX1250" s="222"/>
      <c r="AY1250" s="222"/>
      <c r="AZ1250" s="222"/>
      <c r="BA1250" s="222"/>
      <c r="BB1250" s="222"/>
      <c r="BC1250" s="222"/>
      <c r="BD1250" s="222"/>
      <c r="BE1250" s="222"/>
      <c r="BF1250" s="222"/>
      <c r="BG1250" s="222"/>
      <c r="BH1250" s="222"/>
      <c r="BI1250" s="222"/>
      <c r="BJ1250" s="222"/>
      <c r="BK1250" s="222"/>
      <c r="BL1250" s="222"/>
      <c r="BM1250" s="222"/>
      <c r="BN1250" s="222"/>
      <c r="BO1250" s="222"/>
      <c r="BP1250" s="222"/>
      <c r="BQ1250" s="222"/>
      <c r="BR1250" s="222"/>
      <c r="BS1250" s="222"/>
      <c r="BT1250" s="222"/>
      <c r="BU1250" s="222"/>
      <c r="BV1250" s="222"/>
      <c r="BW1250" s="222"/>
      <c r="BX1250" s="222"/>
      <c r="BY1250" s="222"/>
      <c r="BZ1250" s="222"/>
      <c r="CA1250" s="222"/>
      <c r="CB1250" s="222"/>
      <c r="CC1250" s="222"/>
      <c r="CD1250" s="222"/>
      <c r="CE1250" s="222"/>
      <c r="CF1250" s="222"/>
      <c r="CG1250" s="222"/>
      <c r="CH1250" s="222"/>
      <c r="CI1250" s="222"/>
    </row>
    <row r="1251" spans="1:87" s="33" customFormat="1" ht="13.8" hidden="1">
      <c r="A1251" s="63"/>
      <c r="B1251" s="221"/>
      <c r="C1251" s="222"/>
      <c r="D1251" s="222"/>
      <c r="E1251" s="222"/>
      <c r="F1251" s="222"/>
      <c r="G1251" s="223"/>
      <c r="H1251" s="63"/>
      <c r="I1251" s="222"/>
      <c r="J1251" s="222"/>
      <c r="K1251" s="239"/>
      <c r="L1251" s="239"/>
      <c r="M1251" s="240"/>
      <c r="N1251" s="229"/>
      <c r="O1251" s="229"/>
      <c r="P1251" s="229"/>
      <c r="Q1251" s="222"/>
      <c r="R1251" s="242"/>
      <c r="S1251" s="242"/>
      <c r="T1251" s="240"/>
      <c r="U1251" s="240"/>
      <c r="V1251" s="223"/>
      <c r="W1251" s="223"/>
      <c r="X1251" s="223"/>
      <c r="Y1251" s="223"/>
      <c r="AE1251" s="138"/>
      <c r="AI1251" s="33" t="str">
        <f t="shared" si="176"/>
        <v/>
      </c>
      <c r="AN1251" s="223"/>
      <c r="AO1251" s="223"/>
      <c r="AP1251" s="223"/>
      <c r="AQ1251" s="222"/>
      <c r="AR1251" s="222"/>
      <c r="AS1251" s="222"/>
      <c r="AT1251" s="222"/>
      <c r="AU1251" s="222"/>
      <c r="AV1251" s="222"/>
      <c r="AW1251" s="222"/>
      <c r="AX1251" s="222"/>
      <c r="AY1251" s="222"/>
      <c r="AZ1251" s="222"/>
      <c r="BA1251" s="222"/>
      <c r="BB1251" s="222"/>
      <c r="BC1251" s="222"/>
      <c r="BD1251" s="222"/>
      <c r="BE1251" s="222"/>
      <c r="BF1251" s="222"/>
      <c r="BG1251" s="222"/>
      <c r="BH1251" s="222"/>
      <c r="BI1251" s="222"/>
      <c r="BJ1251" s="222"/>
      <c r="BK1251" s="222"/>
      <c r="BL1251" s="222"/>
      <c r="BM1251" s="222"/>
      <c r="BN1251" s="222"/>
      <c r="BO1251" s="222"/>
      <c r="BP1251" s="222"/>
      <c r="BQ1251" s="222"/>
      <c r="BR1251" s="222"/>
      <c r="BS1251" s="222"/>
      <c r="BT1251" s="222"/>
      <c r="BU1251" s="222"/>
      <c r="BV1251" s="222"/>
      <c r="BW1251" s="222"/>
      <c r="BX1251" s="222"/>
      <c r="BY1251" s="222"/>
      <c r="BZ1251" s="222"/>
      <c r="CA1251" s="222"/>
      <c r="CB1251" s="222"/>
      <c r="CC1251" s="222"/>
      <c r="CD1251" s="222"/>
      <c r="CE1251" s="222"/>
      <c r="CF1251" s="222"/>
      <c r="CG1251" s="222"/>
      <c r="CH1251" s="222"/>
      <c r="CI1251" s="222"/>
    </row>
    <row r="1252" spans="1:87" s="33" customFormat="1" ht="13.8" hidden="1">
      <c r="A1252" s="63"/>
      <c r="B1252" s="221"/>
      <c r="C1252" s="222"/>
      <c r="D1252" s="222"/>
      <c r="E1252" s="222"/>
      <c r="F1252" s="222"/>
      <c r="G1252" s="223"/>
      <c r="H1252" s="63"/>
      <c r="I1252" s="222"/>
      <c r="J1252" s="222"/>
      <c r="K1252" s="239"/>
      <c r="L1252" s="239"/>
      <c r="M1252" s="240"/>
      <c r="N1252" s="229"/>
      <c r="O1252" s="229"/>
      <c r="P1252" s="229"/>
      <c r="Q1252" s="222"/>
      <c r="R1252" s="242"/>
      <c r="S1252" s="242"/>
      <c r="T1252" s="240"/>
      <c r="U1252" s="240"/>
      <c r="V1252" s="223"/>
      <c r="W1252" s="223"/>
      <c r="X1252" s="223"/>
      <c r="Y1252" s="223"/>
      <c r="AE1252" s="138"/>
      <c r="AI1252" s="33" t="str">
        <f t="shared" si="176"/>
        <v/>
      </c>
      <c r="AN1252" s="223"/>
      <c r="AO1252" s="223"/>
      <c r="AP1252" s="223"/>
      <c r="AQ1252" s="222"/>
      <c r="AR1252" s="222"/>
      <c r="AS1252" s="222"/>
      <c r="AT1252" s="222"/>
      <c r="AU1252" s="222"/>
      <c r="AV1252" s="222"/>
      <c r="AW1252" s="222"/>
      <c r="AX1252" s="222"/>
      <c r="AY1252" s="222"/>
      <c r="AZ1252" s="222"/>
      <c r="BA1252" s="222"/>
      <c r="BB1252" s="222"/>
      <c r="BC1252" s="222"/>
      <c r="BD1252" s="222"/>
      <c r="BE1252" s="222"/>
      <c r="BF1252" s="222"/>
      <c r="BG1252" s="222"/>
      <c r="BH1252" s="222"/>
      <c r="BI1252" s="222"/>
      <c r="BJ1252" s="222"/>
      <c r="BK1252" s="222"/>
      <c r="BL1252" s="222"/>
      <c r="BM1252" s="222"/>
      <c r="BN1252" s="222"/>
      <c r="BO1252" s="222"/>
      <c r="BP1252" s="222"/>
      <c r="BQ1252" s="222"/>
      <c r="BR1252" s="222"/>
      <c r="BS1252" s="222"/>
      <c r="BT1252" s="222"/>
      <c r="BU1252" s="222"/>
      <c r="BV1252" s="222"/>
      <c r="BW1252" s="222"/>
      <c r="BX1252" s="222"/>
      <c r="BY1252" s="222"/>
      <c r="BZ1252" s="222"/>
      <c r="CA1252" s="222"/>
      <c r="CB1252" s="222"/>
      <c r="CC1252" s="222"/>
      <c r="CD1252" s="222"/>
      <c r="CE1252" s="222"/>
      <c r="CF1252" s="222"/>
      <c r="CG1252" s="222"/>
      <c r="CH1252" s="222"/>
      <c r="CI1252" s="222"/>
    </row>
    <row r="1253" spans="1:87" s="33" customFormat="1" ht="13.8" hidden="1">
      <c r="A1253" s="63"/>
      <c r="B1253" s="221"/>
      <c r="C1253" s="222"/>
      <c r="D1253" s="222"/>
      <c r="E1253" s="222"/>
      <c r="F1253" s="222"/>
      <c r="G1253" s="223"/>
      <c r="H1253" s="63"/>
      <c r="I1253" s="222"/>
      <c r="J1253" s="222"/>
      <c r="K1253" s="239"/>
      <c r="L1253" s="239"/>
      <c r="M1253" s="240"/>
      <c r="N1253" s="229"/>
      <c r="O1253" s="229"/>
      <c r="P1253" s="229"/>
      <c r="Q1253" s="222"/>
      <c r="R1253" s="242"/>
      <c r="S1253" s="242"/>
      <c r="T1253" s="240"/>
      <c r="U1253" s="240"/>
      <c r="V1253" s="223"/>
      <c r="W1253" s="223"/>
      <c r="X1253" s="223"/>
      <c r="Y1253" s="223"/>
      <c r="AE1253" s="138"/>
      <c r="AI1253" s="33" t="str">
        <f t="shared" si="176"/>
        <v/>
      </c>
      <c r="AN1253" s="223"/>
      <c r="AO1253" s="223"/>
      <c r="AP1253" s="223"/>
      <c r="AQ1253" s="222"/>
      <c r="AR1253" s="222"/>
      <c r="AS1253" s="222"/>
      <c r="AT1253" s="222"/>
      <c r="AU1253" s="222"/>
      <c r="AV1253" s="222"/>
      <c r="AW1253" s="222"/>
      <c r="AX1253" s="222"/>
      <c r="AY1253" s="222"/>
      <c r="AZ1253" s="222"/>
      <c r="BA1253" s="222"/>
      <c r="BB1253" s="222"/>
      <c r="BC1253" s="222"/>
      <c r="BD1253" s="222"/>
      <c r="BE1253" s="222"/>
      <c r="BF1253" s="222"/>
      <c r="BG1253" s="222"/>
      <c r="BH1253" s="222"/>
      <c r="BI1253" s="222"/>
      <c r="BJ1253" s="222"/>
      <c r="BK1253" s="222"/>
      <c r="BL1253" s="222"/>
      <c r="BM1253" s="222"/>
      <c r="BN1253" s="222"/>
      <c r="BO1253" s="222"/>
      <c r="BP1253" s="222"/>
      <c r="BQ1253" s="222"/>
      <c r="BR1253" s="222"/>
      <c r="BS1253" s="222"/>
      <c r="BT1253" s="222"/>
      <c r="BU1253" s="222"/>
      <c r="BV1253" s="222"/>
      <c r="BW1253" s="222"/>
      <c r="BX1253" s="222"/>
      <c r="BY1253" s="222"/>
      <c r="BZ1253" s="222"/>
      <c r="CA1253" s="222"/>
      <c r="CB1253" s="222"/>
      <c r="CC1253" s="222"/>
      <c r="CD1253" s="222"/>
      <c r="CE1253" s="222"/>
      <c r="CF1253" s="222"/>
      <c r="CG1253" s="222"/>
      <c r="CH1253" s="222"/>
      <c r="CI1253" s="222"/>
    </row>
    <row r="1254" spans="1:87" s="33" customFormat="1" ht="13.8" hidden="1">
      <c r="A1254" s="63"/>
      <c r="B1254" s="221"/>
      <c r="C1254" s="222"/>
      <c r="D1254" s="222"/>
      <c r="E1254" s="222"/>
      <c r="F1254" s="222"/>
      <c r="G1254" s="223"/>
      <c r="H1254" s="63"/>
      <c r="I1254" s="222"/>
      <c r="J1254" s="222"/>
      <c r="K1254" s="239"/>
      <c r="L1254" s="239"/>
      <c r="M1254" s="240"/>
      <c r="N1254" s="229"/>
      <c r="O1254" s="229"/>
      <c r="P1254" s="229"/>
      <c r="Q1254" s="222"/>
      <c r="R1254" s="242"/>
      <c r="S1254" s="242"/>
      <c r="T1254" s="240"/>
      <c r="U1254" s="240"/>
      <c r="V1254" s="223"/>
      <c r="W1254" s="223"/>
      <c r="X1254" s="223"/>
      <c r="Y1254" s="223"/>
      <c r="AE1254" s="138"/>
      <c r="AI1254" s="33" t="str">
        <f t="shared" si="176"/>
        <v/>
      </c>
      <c r="AN1254" s="223"/>
      <c r="AO1254" s="223"/>
      <c r="AP1254" s="223"/>
      <c r="AQ1254" s="222"/>
      <c r="AR1254" s="222"/>
      <c r="AS1254" s="222"/>
      <c r="AT1254" s="222"/>
      <c r="AU1254" s="222"/>
      <c r="AV1254" s="222"/>
      <c r="AW1254" s="222"/>
      <c r="AX1254" s="222"/>
      <c r="AY1254" s="222"/>
      <c r="AZ1254" s="222"/>
      <c r="BA1254" s="222"/>
      <c r="BB1254" s="222"/>
      <c r="BC1254" s="222"/>
      <c r="BD1254" s="222"/>
      <c r="BE1254" s="222"/>
      <c r="BF1254" s="222"/>
      <c r="BG1254" s="222"/>
      <c r="BH1254" s="222"/>
      <c r="BI1254" s="222"/>
      <c r="BJ1254" s="222"/>
      <c r="BK1254" s="222"/>
      <c r="BL1254" s="222"/>
      <c r="BM1254" s="222"/>
      <c r="BN1254" s="222"/>
      <c r="BO1254" s="222"/>
      <c r="BP1254" s="222"/>
      <c r="BQ1254" s="222"/>
      <c r="BR1254" s="222"/>
      <c r="BS1254" s="222"/>
      <c r="BT1254" s="222"/>
      <c r="BU1254" s="222"/>
      <c r="BV1254" s="222"/>
      <c r="BW1254" s="222"/>
      <c r="BX1254" s="222"/>
      <c r="BY1254" s="222"/>
      <c r="BZ1254" s="222"/>
      <c r="CA1254" s="222"/>
      <c r="CB1254" s="222"/>
      <c r="CC1254" s="222"/>
      <c r="CD1254" s="222"/>
      <c r="CE1254" s="222"/>
      <c r="CF1254" s="222"/>
      <c r="CG1254" s="222"/>
      <c r="CH1254" s="222"/>
      <c r="CI1254" s="222"/>
    </row>
    <row r="1255" spans="1:87" s="33" customFormat="1" ht="13.8" hidden="1">
      <c r="A1255" s="63"/>
      <c r="B1255" s="221"/>
      <c r="C1255" s="222"/>
      <c r="D1255" s="222"/>
      <c r="E1255" s="222"/>
      <c r="F1255" s="222"/>
      <c r="G1255" s="223"/>
      <c r="H1255" s="63"/>
      <c r="I1255" s="222"/>
      <c r="J1255" s="222"/>
      <c r="K1255" s="239"/>
      <c r="L1255" s="239"/>
      <c r="M1255" s="240"/>
      <c r="N1255" s="229"/>
      <c r="O1255" s="229"/>
      <c r="P1255" s="229"/>
      <c r="Q1255" s="222"/>
      <c r="R1255" s="242"/>
      <c r="S1255" s="242"/>
      <c r="T1255" s="240"/>
      <c r="U1255" s="240"/>
      <c r="V1255" s="223"/>
      <c r="W1255" s="223"/>
      <c r="X1255" s="223"/>
      <c r="Y1255" s="223"/>
      <c r="AE1255" s="138"/>
      <c r="AI1255" s="33" t="str">
        <f t="shared" si="176"/>
        <v/>
      </c>
      <c r="AN1255" s="223"/>
      <c r="AO1255" s="223"/>
      <c r="AP1255" s="223"/>
      <c r="AQ1255" s="222"/>
      <c r="AR1255" s="222"/>
      <c r="AS1255" s="222"/>
      <c r="AT1255" s="222"/>
      <c r="AU1255" s="222"/>
      <c r="AV1255" s="222"/>
      <c r="AW1255" s="222"/>
      <c r="AX1255" s="222"/>
      <c r="AY1255" s="222"/>
      <c r="AZ1255" s="222"/>
      <c r="BA1255" s="222"/>
      <c r="BB1255" s="222"/>
      <c r="BC1255" s="222"/>
      <c r="BD1255" s="222"/>
      <c r="BE1255" s="222"/>
      <c r="BF1255" s="222"/>
      <c r="BG1255" s="222"/>
      <c r="BH1255" s="222"/>
      <c r="BI1255" s="222"/>
      <c r="BJ1255" s="222"/>
      <c r="BK1255" s="222"/>
      <c r="BL1255" s="222"/>
      <c r="BM1255" s="222"/>
      <c r="BN1255" s="222"/>
      <c r="BO1255" s="222"/>
      <c r="BP1255" s="222"/>
      <c r="BQ1255" s="222"/>
      <c r="BR1255" s="222"/>
      <c r="BS1255" s="222"/>
      <c r="BT1255" s="222"/>
      <c r="BU1255" s="222"/>
      <c r="BV1255" s="222"/>
      <c r="BW1255" s="222"/>
      <c r="BX1255" s="222"/>
      <c r="BY1255" s="222"/>
      <c r="BZ1255" s="222"/>
      <c r="CA1255" s="222"/>
      <c r="CB1255" s="222"/>
      <c r="CC1255" s="222"/>
      <c r="CD1255" s="222"/>
      <c r="CE1255" s="222"/>
      <c r="CF1255" s="222"/>
      <c r="CG1255" s="222"/>
      <c r="CH1255" s="222"/>
      <c r="CI1255" s="222"/>
    </row>
    <row r="1256" spans="1:87" s="33" customFormat="1" ht="13.8" hidden="1">
      <c r="A1256" s="63"/>
      <c r="B1256" s="221"/>
      <c r="C1256" s="222"/>
      <c r="D1256" s="222"/>
      <c r="E1256" s="222"/>
      <c r="F1256" s="222"/>
      <c r="G1256" s="223"/>
      <c r="H1256" s="63"/>
      <c r="I1256" s="222"/>
      <c r="J1256" s="222"/>
      <c r="K1256" s="239"/>
      <c r="L1256" s="239"/>
      <c r="M1256" s="240"/>
      <c r="N1256" s="229"/>
      <c r="O1256" s="229"/>
      <c r="P1256" s="229"/>
      <c r="Q1256" s="222"/>
      <c r="R1256" s="242"/>
      <c r="S1256" s="242"/>
      <c r="T1256" s="240"/>
      <c r="U1256" s="240"/>
      <c r="V1256" s="223"/>
      <c r="W1256" s="223"/>
      <c r="X1256" s="223"/>
      <c r="Y1256" s="223"/>
      <c r="AE1256" s="138"/>
      <c r="AI1256" s="33" t="str">
        <f t="shared" si="176"/>
        <v/>
      </c>
      <c r="AN1256" s="223"/>
      <c r="AO1256" s="223"/>
      <c r="AP1256" s="223"/>
      <c r="AQ1256" s="222"/>
      <c r="AR1256" s="222"/>
      <c r="AS1256" s="222"/>
      <c r="AT1256" s="222"/>
      <c r="AU1256" s="222"/>
      <c r="AV1256" s="222"/>
      <c r="AW1256" s="222"/>
      <c r="AX1256" s="222"/>
      <c r="AY1256" s="222"/>
      <c r="AZ1256" s="222"/>
      <c r="BA1256" s="222"/>
      <c r="BB1256" s="222"/>
      <c r="BC1256" s="222"/>
      <c r="BD1256" s="222"/>
      <c r="BE1256" s="222"/>
      <c r="BF1256" s="222"/>
      <c r="BG1256" s="222"/>
      <c r="BH1256" s="222"/>
      <c r="BI1256" s="222"/>
      <c r="BJ1256" s="222"/>
      <c r="BK1256" s="222"/>
      <c r="BL1256" s="222"/>
      <c r="BM1256" s="222"/>
      <c r="BN1256" s="222"/>
      <c r="BO1256" s="222"/>
      <c r="BP1256" s="222"/>
      <c r="BQ1256" s="222"/>
      <c r="BR1256" s="222"/>
      <c r="BS1256" s="222"/>
      <c r="BT1256" s="222"/>
      <c r="BU1256" s="222"/>
      <c r="BV1256" s="222"/>
      <c r="BW1256" s="222"/>
      <c r="BX1256" s="222"/>
      <c r="BY1256" s="222"/>
      <c r="BZ1256" s="222"/>
      <c r="CA1256" s="222"/>
      <c r="CB1256" s="222"/>
      <c r="CC1256" s="222"/>
      <c r="CD1256" s="222"/>
      <c r="CE1256" s="222"/>
      <c r="CF1256" s="222"/>
      <c r="CG1256" s="222"/>
      <c r="CH1256" s="222"/>
      <c r="CI1256" s="222"/>
    </row>
    <row r="1257" spans="1:87" s="33" customFormat="1" ht="13.8" hidden="1">
      <c r="A1257" s="63"/>
      <c r="B1257" s="221"/>
      <c r="C1257" s="222"/>
      <c r="D1257" s="222"/>
      <c r="E1257" s="222"/>
      <c r="F1257" s="222"/>
      <c r="G1257" s="223"/>
      <c r="H1257" s="63"/>
      <c r="I1257" s="222"/>
      <c r="J1257" s="222"/>
      <c r="K1257" s="239"/>
      <c r="L1257" s="239"/>
      <c r="M1257" s="240"/>
      <c r="N1257" s="229"/>
      <c r="O1257" s="229"/>
      <c r="P1257" s="229"/>
      <c r="Q1257" s="222"/>
      <c r="R1257" s="242"/>
      <c r="S1257" s="242"/>
      <c r="T1257" s="240"/>
      <c r="U1257" s="240"/>
      <c r="V1257" s="223"/>
      <c r="W1257" s="223"/>
      <c r="X1257" s="223"/>
      <c r="Y1257" s="223"/>
      <c r="AE1257" s="138"/>
      <c r="AI1257" s="33" t="str">
        <f t="shared" si="176"/>
        <v/>
      </c>
      <c r="AN1257" s="223"/>
      <c r="AO1257" s="223"/>
      <c r="AP1257" s="223"/>
      <c r="AQ1257" s="222"/>
      <c r="AR1257" s="222"/>
      <c r="AS1257" s="222"/>
      <c r="AT1257" s="222"/>
      <c r="AU1257" s="222"/>
      <c r="AV1257" s="222"/>
      <c r="AW1257" s="222"/>
      <c r="AX1257" s="222"/>
      <c r="AY1257" s="222"/>
      <c r="AZ1257" s="222"/>
      <c r="BA1257" s="222"/>
      <c r="BB1257" s="222"/>
      <c r="BC1257" s="222"/>
      <c r="BD1257" s="222"/>
      <c r="BE1257" s="222"/>
      <c r="BF1257" s="222"/>
      <c r="BG1257" s="222"/>
      <c r="BH1257" s="222"/>
      <c r="BI1257" s="222"/>
      <c r="BJ1257" s="222"/>
      <c r="BK1257" s="222"/>
      <c r="BL1257" s="222"/>
      <c r="BM1257" s="222"/>
      <c r="BN1257" s="222"/>
      <c r="BO1257" s="222"/>
      <c r="BP1257" s="222"/>
      <c r="BQ1257" s="222"/>
      <c r="BR1257" s="222"/>
      <c r="BS1257" s="222"/>
      <c r="BT1257" s="222"/>
      <c r="BU1257" s="222"/>
      <c r="BV1257" s="222"/>
      <c r="BW1257" s="222"/>
      <c r="BX1257" s="222"/>
      <c r="BY1257" s="222"/>
      <c r="BZ1257" s="222"/>
      <c r="CA1257" s="222"/>
      <c r="CB1257" s="222"/>
      <c r="CC1257" s="222"/>
      <c r="CD1257" s="222"/>
      <c r="CE1257" s="222"/>
      <c r="CF1257" s="222"/>
      <c r="CG1257" s="222"/>
      <c r="CH1257" s="222"/>
      <c r="CI1257" s="222"/>
    </row>
    <row r="1258" spans="1:87" s="33" customFormat="1" ht="13.8" hidden="1">
      <c r="A1258" s="63"/>
      <c r="B1258" s="221"/>
      <c r="C1258" s="222"/>
      <c r="D1258" s="222"/>
      <c r="E1258" s="222"/>
      <c r="F1258" s="222"/>
      <c r="G1258" s="223"/>
      <c r="H1258" s="63"/>
      <c r="I1258" s="222"/>
      <c r="J1258" s="222"/>
      <c r="K1258" s="239"/>
      <c r="L1258" s="239"/>
      <c r="M1258" s="240"/>
      <c r="N1258" s="229"/>
      <c r="O1258" s="229"/>
      <c r="P1258" s="229"/>
      <c r="Q1258" s="222"/>
      <c r="R1258" s="242"/>
      <c r="S1258" s="242"/>
      <c r="T1258" s="240"/>
      <c r="U1258" s="240"/>
      <c r="V1258" s="223"/>
      <c r="W1258" s="223"/>
      <c r="X1258" s="223"/>
      <c r="Y1258" s="223"/>
      <c r="AE1258" s="138"/>
      <c r="AI1258" s="33" t="str">
        <f t="shared" si="176"/>
        <v/>
      </c>
      <c r="AN1258" s="223"/>
      <c r="AO1258" s="223"/>
      <c r="AP1258" s="223"/>
      <c r="AQ1258" s="222"/>
      <c r="AR1258" s="222"/>
      <c r="AS1258" s="222"/>
      <c r="AT1258" s="222"/>
      <c r="AU1258" s="222"/>
      <c r="AV1258" s="222"/>
      <c r="AW1258" s="222"/>
      <c r="AX1258" s="222"/>
      <c r="AY1258" s="222"/>
      <c r="AZ1258" s="222"/>
      <c r="BA1258" s="222"/>
      <c r="BB1258" s="222"/>
      <c r="BC1258" s="222"/>
      <c r="BD1258" s="222"/>
      <c r="BE1258" s="222"/>
      <c r="BF1258" s="222"/>
      <c r="BG1258" s="222"/>
      <c r="BH1258" s="222"/>
      <c r="BI1258" s="222"/>
      <c r="BJ1258" s="222"/>
      <c r="BK1258" s="222"/>
      <c r="BL1258" s="222"/>
      <c r="BM1258" s="222"/>
      <c r="BN1258" s="222"/>
      <c r="BO1258" s="222"/>
      <c r="BP1258" s="222"/>
      <c r="BQ1258" s="222"/>
      <c r="BR1258" s="222"/>
      <c r="BS1258" s="222"/>
      <c r="BT1258" s="222"/>
      <c r="BU1258" s="222"/>
      <c r="BV1258" s="222"/>
      <c r="BW1258" s="222"/>
      <c r="BX1258" s="222"/>
      <c r="BY1258" s="222"/>
      <c r="BZ1258" s="222"/>
      <c r="CA1258" s="222"/>
      <c r="CB1258" s="222"/>
      <c r="CC1258" s="222"/>
      <c r="CD1258" s="222"/>
      <c r="CE1258" s="222"/>
      <c r="CF1258" s="222"/>
      <c r="CG1258" s="222"/>
      <c r="CH1258" s="222"/>
      <c r="CI1258" s="222"/>
    </row>
    <row r="1259" spans="1:87" s="33" customFormat="1" ht="13.8" hidden="1">
      <c r="A1259" s="63"/>
      <c r="B1259" s="221"/>
      <c r="C1259" s="222"/>
      <c r="D1259" s="222"/>
      <c r="E1259" s="222"/>
      <c r="F1259" s="222"/>
      <c r="G1259" s="223"/>
      <c r="H1259" s="63"/>
      <c r="I1259" s="222"/>
      <c r="J1259" s="222"/>
      <c r="K1259" s="239"/>
      <c r="L1259" s="239"/>
      <c r="M1259" s="240"/>
      <c r="N1259" s="229"/>
      <c r="O1259" s="229"/>
      <c r="P1259" s="229"/>
      <c r="Q1259" s="222"/>
      <c r="R1259" s="242"/>
      <c r="S1259" s="242"/>
      <c r="T1259" s="240"/>
      <c r="U1259" s="240"/>
      <c r="V1259" s="223"/>
      <c r="W1259" s="223"/>
      <c r="X1259" s="223"/>
      <c r="Y1259" s="223"/>
      <c r="AE1259" s="138"/>
      <c r="AI1259" s="33" t="str">
        <f t="shared" si="176"/>
        <v/>
      </c>
      <c r="AN1259" s="223"/>
      <c r="AO1259" s="223"/>
      <c r="AP1259" s="223"/>
      <c r="AQ1259" s="222"/>
      <c r="AR1259" s="222"/>
      <c r="AS1259" s="222"/>
      <c r="AT1259" s="222"/>
      <c r="AU1259" s="222"/>
      <c r="AV1259" s="222"/>
      <c r="AW1259" s="222"/>
      <c r="AX1259" s="222"/>
      <c r="AY1259" s="222"/>
      <c r="AZ1259" s="222"/>
      <c r="BA1259" s="222"/>
      <c r="BB1259" s="222"/>
      <c r="BC1259" s="222"/>
      <c r="BD1259" s="222"/>
      <c r="BE1259" s="222"/>
      <c r="BF1259" s="222"/>
      <c r="BG1259" s="222"/>
      <c r="BH1259" s="222"/>
      <c r="BI1259" s="222"/>
      <c r="BJ1259" s="222"/>
      <c r="BK1259" s="222"/>
      <c r="BL1259" s="222"/>
      <c r="BM1259" s="222"/>
      <c r="BN1259" s="222"/>
      <c r="BO1259" s="222"/>
      <c r="BP1259" s="222"/>
      <c r="BQ1259" s="222"/>
      <c r="BR1259" s="222"/>
      <c r="BS1259" s="222"/>
      <c r="BT1259" s="222"/>
      <c r="BU1259" s="222"/>
      <c r="BV1259" s="222"/>
      <c r="BW1259" s="222"/>
      <c r="BX1259" s="222"/>
      <c r="BY1259" s="222"/>
      <c r="BZ1259" s="222"/>
      <c r="CA1259" s="222"/>
      <c r="CB1259" s="222"/>
      <c r="CC1259" s="222"/>
      <c r="CD1259" s="222"/>
      <c r="CE1259" s="222"/>
      <c r="CF1259" s="222"/>
      <c r="CG1259" s="222"/>
      <c r="CH1259" s="222"/>
      <c r="CI1259" s="222"/>
    </row>
    <row r="1260" spans="1:87" s="33" customFormat="1" ht="13.8" hidden="1">
      <c r="A1260" s="63"/>
      <c r="B1260" s="221"/>
      <c r="C1260" s="222"/>
      <c r="D1260" s="222"/>
      <c r="E1260" s="222"/>
      <c r="F1260" s="222"/>
      <c r="G1260" s="223"/>
      <c r="H1260" s="63"/>
      <c r="I1260" s="222"/>
      <c r="J1260" s="222"/>
      <c r="K1260" s="239"/>
      <c r="L1260" s="239"/>
      <c r="M1260" s="240"/>
      <c r="N1260" s="229"/>
      <c r="O1260" s="229"/>
      <c r="P1260" s="229"/>
      <c r="Q1260" s="222"/>
      <c r="R1260" s="242"/>
      <c r="S1260" s="242"/>
      <c r="T1260" s="240"/>
      <c r="U1260" s="240"/>
      <c r="V1260" s="223"/>
      <c r="W1260" s="223"/>
      <c r="X1260" s="223"/>
      <c r="Y1260" s="223"/>
      <c r="AE1260" s="138"/>
      <c r="AI1260" s="33" t="str">
        <f t="shared" si="176"/>
        <v/>
      </c>
      <c r="AN1260" s="223"/>
      <c r="AO1260" s="223"/>
      <c r="AP1260" s="223"/>
      <c r="AQ1260" s="222"/>
      <c r="AR1260" s="222"/>
      <c r="AS1260" s="222"/>
      <c r="AT1260" s="222"/>
      <c r="AU1260" s="222"/>
      <c r="AV1260" s="222"/>
      <c r="AW1260" s="222"/>
      <c r="AX1260" s="222"/>
      <c r="AY1260" s="222"/>
      <c r="AZ1260" s="222"/>
      <c r="BA1260" s="222"/>
      <c r="BB1260" s="222"/>
      <c r="BC1260" s="222"/>
      <c r="BD1260" s="222"/>
      <c r="BE1260" s="222"/>
      <c r="BF1260" s="222"/>
      <c r="BG1260" s="222"/>
      <c r="BH1260" s="222"/>
      <c r="BI1260" s="222"/>
      <c r="BJ1260" s="222"/>
      <c r="BK1260" s="222"/>
      <c r="BL1260" s="222"/>
      <c r="BM1260" s="222"/>
      <c r="BN1260" s="222"/>
      <c r="BO1260" s="222"/>
      <c r="BP1260" s="222"/>
      <c r="BQ1260" s="222"/>
      <c r="BR1260" s="222"/>
      <c r="BS1260" s="222"/>
      <c r="BT1260" s="222"/>
      <c r="BU1260" s="222"/>
      <c r="BV1260" s="222"/>
      <c r="BW1260" s="222"/>
      <c r="BX1260" s="222"/>
      <c r="BY1260" s="222"/>
      <c r="BZ1260" s="222"/>
      <c r="CA1260" s="222"/>
      <c r="CB1260" s="222"/>
      <c r="CC1260" s="222"/>
      <c r="CD1260" s="222"/>
      <c r="CE1260" s="222"/>
      <c r="CF1260" s="222"/>
      <c r="CG1260" s="222"/>
      <c r="CH1260" s="222"/>
      <c r="CI1260" s="222"/>
    </row>
    <row r="1261" spans="1:87" s="33" customFormat="1" ht="13.8" hidden="1">
      <c r="A1261" s="63"/>
      <c r="B1261" s="221"/>
      <c r="C1261" s="222"/>
      <c r="D1261" s="222"/>
      <c r="E1261" s="222"/>
      <c r="F1261" s="222"/>
      <c r="G1261" s="223"/>
      <c r="H1261" s="63"/>
      <c r="I1261" s="222"/>
      <c r="J1261" s="222"/>
      <c r="K1261" s="239"/>
      <c r="L1261" s="239"/>
      <c r="M1261" s="240"/>
      <c r="N1261" s="229"/>
      <c r="O1261" s="229"/>
      <c r="P1261" s="229"/>
      <c r="Q1261" s="222"/>
      <c r="R1261" s="242"/>
      <c r="S1261" s="242"/>
      <c r="T1261" s="240"/>
      <c r="U1261" s="240"/>
      <c r="V1261" s="223"/>
      <c r="W1261" s="223"/>
      <c r="X1261" s="223"/>
      <c r="Y1261" s="223"/>
      <c r="AE1261" s="138"/>
      <c r="AI1261" s="33" t="str">
        <f t="shared" si="176"/>
        <v/>
      </c>
      <c r="AN1261" s="223"/>
      <c r="AO1261" s="223"/>
      <c r="AP1261" s="223"/>
      <c r="AQ1261" s="222"/>
      <c r="AR1261" s="222"/>
      <c r="AS1261" s="222"/>
      <c r="AT1261" s="222"/>
      <c r="AU1261" s="222"/>
      <c r="AV1261" s="222"/>
      <c r="AW1261" s="222"/>
      <c r="AX1261" s="222"/>
      <c r="AY1261" s="222"/>
      <c r="AZ1261" s="222"/>
      <c r="BA1261" s="222"/>
      <c r="BB1261" s="222"/>
      <c r="BC1261" s="222"/>
      <c r="BD1261" s="222"/>
      <c r="BE1261" s="222"/>
      <c r="BF1261" s="222"/>
      <c r="BG1261" s="222"/>
      <c r="BH1261" s="222"/>
      <c r="BI1261" s="222"/>
      <c r="BJ1261" s="222"/>
      <c r="BK1261" s="222"/>
      <c r="BL1261" s="222"/>
      <c r="BM1261" s="222"/>
      <c r="BN1261" s="222"/>
      <c r="BO1261" s="222"/>
      <c r="BP1261" s="222"/>
      <c r="BQ1261" s="222"/>
      <c r="BR1261" s="222"/>
      <c r="BS1261" s="222"/>
      <c r="BT1261" s="222"/>
      <c r="BU1261" s="222"/>
      <c r="BV1261" s="222"/>
      <c r="BW1261" s="222"/>
      <c r="BX1261" s="222"/>
      <c r="BY1261" s="222"/>
      <c r="BZ1261" s="222"/>
      <c r="CA1261" s="222"/>
      <c r="CB1261" s="222"/>
      <c r="CC1261" s="222"/>
      <c r="CD1261" s="222"/>
      <c r="CE1261" s="222"/>
      <c r="CF1261" s="222"/>
      <c r="CG1261" s="222"/>
      <c r="CH1261" s="222"/>
      <c r="CI1261" s="222"/>
    </row>
    <row r="1262" spans="1:87" s="33" customFormat="1" ht="13.8" hidden="1">
      <c r="A1262" s="63"/>
      <c r="B1262" s="221"/>
      <c r="C1262" s="222"/>
      <c r="D1262" s="222"/>
      <c r="E1262" s="222"/>
      <c r="F1262" s="222"/>
      <c r="G1262" s="223"/>
      <c r="H1262" s="63"/>
      <c r="I1262" s="222"/>
      <c r="J1262" s="222"/>
      <c r="K1262" s="239"/>
      <c r="L1262" s="239"/>
      <c r="M1262" s="240"/>
      <c r="N1262" s="229"/>
      <c r="O1262" s="229"/>
      <c r="P1262" s="229"/>
      <c r="Q1262" s="222"/>
      <c r="R1262" s="242"/>
      <c r="S1262" s="242"/>
      <c r="T1262" s="240"/>
      <c r="U1262" s="240"/>
      <c r="V1262" s="223"/>
      <c r="W1262" s="223"/>
      <c r="X1262" s="223"/>
      <c r="Y1262" s="223"/>
      <c r="AE1262" s="138"/>
      <c r="AI1262" s="33" t="str">
        <f t="shared" si="176"/>
        <v/>
      </c>
      <c r="AN1262" s="223"/>
      <c r="AO1262" s="223"/>
      <c r="AP1262" s="223"/>
      <c r="AQ1262" s="222"/>
      <c r="AR1262" s="222"/>
      <c r="AS1262" s="222"/>
      <c r="AT1262" s="222"/>
      <c r="AU1262" s="222"/>
      <c r="AV1262" s="222"/>
      <c r="AW1262" s="222"/>
      <c r="AX1262" s="222"/>
      <c r="AY1262" s="222"/>
      <c r="AZ1262" s="222"/>
      <c r="BA1262" s="222"/>
      <c r="BB1262" s="222"/>
      <c r="BC1262" s="222"/>
      <c r="BD1262" s="222"/>
      <c r="BE1262" s="222"/>
      <c r="BF1262" s="222"/>
      <c r="BG1262" s="222"/>
      <c r="BH1262" s="222"/>
      <c r="BI1262" s="222"/>
      <c r="BJ1262" s="222"/>
      <c r="BK1262" s="222"/>
      <c r="BL1262" s="222"/>
      <c r="BM1262" s="222"/>
      <c r="BN1262" s="222"/>
      <c r="BO1262" s="222"/>
      <c r="BP1262" s="222"/>
      <c r="BQ1262" s="222"/>
      <c r="BR1262" s="222"/>
      <c r="BS1262" s="222"/>
      <c r="BT1262" s="222"/>
      <c r="BU1262" s="222"/>
      <c r="BV1262" s="222"/>
      <c r="BW1262" s="222"/>
      <c r="BX1262" s="222"/>
      <c r="BY1262" s="222"/>
      <c r="BZ1262" s="222"/>
      <c r="CA1262" s="222"/>
      <c r="CB1262" s="222"/>
      <c r="CC1262" s="222"/>
      <c r="CD1262" s="222"/>
      <c r="CE1262" s="222"/>
      <c r="CF1262" s="222"/>
      <c r="CG1262" s="222"/>
      <c r="CH1262" s="222"/>
      <c r="CI1262" s="222"/>
    </row>
    <row r="1263" spans="1:87" s="33" customFormat="1" ht="13.8" hidden="1">
      <c r="A1263" s="63"/>
      <c r="B1263" s="221"/>
      <c r="C1263" s="222"/>
      <c r="D1263" s="222"/>
      <c r="E1263" s="222"/>
      <c r="F1263" s="222"/>
      <c r="G1263" s="223"/>
      <c r="H1263" s="63"/>
      <c r="I1263" s="222"/>
      <c r="J1263" s="222"/>
      <c r="K1263" s="239"/>
      <c r="L1263" s="239"/>
      <c r="M1263" s="240"/>
      <c r="N1263" s="229"/>
      <c r="O1263" s="229"/>
      <c r="P1263" s="229"/>
      <c r="Q1263" s="222"/>
      <c r="R1263" s="242"/>
      <c r="S1263" s="242"/>
      <c r="T1263" s="240"/>
      <c r="U1263" s="240"/>
      <c r="V1263" s="223"/>
      <c r="W1263" s="223"/>
      <c r="X1263" s="223"/>
      <c r="Y1263" s="223"/>
      <c r="AE1263" s="138"/>
      <c r="AI1263" s="33" t="str">
        <f t="shared" si="176"/>
        <v/>
      </c>
      <c r="AN1263" s="223"/>
      <c r="AO1263" s="223"/>
      <c r="AP1263" s="223"/>
      <c r="AQ1263" s="222"/>
      <c r="AR1263" s="222"/>
      <c r="AS1263" s="222"/>
      <c r="AT1263" s="222"/>
      <c r="AU1263" s="222"/>
      <c r="AV1263" s="222"/>
      <c r="AW1263" s="222"/>
      <c r="AX1263" s="222"/>
      <c r="AY1263" s="222"/>
      <c r="AZ1263" s="222"/>
      <c r="BA1263" s="222"/>
      <c r="BB1263" s="222"/>
      <c r="BC1263" s="222"/>
      <c r="BD1263" s="222"/>
      <c r="BE1263" s="222"/>
      <c r="BF1263" s="222"/>
      <c r="BG1263" s="222"/>
      <c r="BH1263" s="222"/>
      <c r="BI1263" s="222"/>
      <c r="BJ1263" s="222"/>
      <c r="BK1263" s="222"/>
      <c r="BL1263" s="222"/>
      <c r="BM1263" s="222"/>
      <c r="BN1263" s="222"/>
      <c r="BO1263" s="222"/>
      <c r="BP1263" s="222"/>
      <c r="BQ1263" s="222"/>
      <c r="BR1263" s="222"/>
      <c r="BS1263" s="222"/>
      <c r="BT1263" s="222"/>
      <c r="BU1263" s="222"/>
      <c r="BV1263" s="222"/>
      <c r="BW1263" s="222"/>
      <c r="BX1263" s="222"/>
      <c r="BY1263" s="222"/>
      <c r="BZ1263" s="222"/>
      <c r="CA1263" s="222"/>
      <c r="CB1263" s="222"/>
      <c r="CC1263" s="222"/>
      <c r="CD1263" s="222"/>
      <c r="CE1263" s="222"/>
      <c r="CF1263" s="222"/>
      <c r="CG1263" s="222"/>
      <c r="CH1263" s="222"/>
      <c r="CI1263" s="222"/>
    </row>
    <row r="1264" spans="1:87" s="33" customFormat="1" ht="13.8" hidden="1">
      <c r="A1264" s="63"/>
      <c r="B1264" s="221"/>
      <c r="C1264" s="222"/>
      <c r="D1264" s="222"/>
      <c r="E1264" s="222"/>
      <c r="F1264" s="222"/>
      <c r="G1264" s="223"/>
      <c r="H1264" s="63"/>
      <c r="I1264" s="222"/>
      <c r="J1264" s="222"/>
      <c r="K1264" s="239"/>
      <c r="L1264" s="239"/>
      <c r="M1264" s="240"/>
      <c r="N1264" s="229"/>
      <c r="O1264" s="229"/>
      <c r="P1264" s="229"/>
      <c r="Q1264" s="222"/>
      <c r="R1264" s="242"/>
      <c r="S1264" s="242"/>
      <c r="T1264" s="240"/>
      <c r="U1264" s="240"/>
      <c r="V1264" s="223"/>
      <c r="W1264" s="223"/>
      <c r="X1264" s="223"/>
      <c r="Y1264" s="223"/>
      <c r="AE1264" s="138"/>
      <c r="AI1264" s="33" t="str">
        <f t="shared" si="176"/>
        <v/>
      </c>
      <c r="AN1264" s="223"/>
      <c r="AO1264" s="223"/>
      <c r="AP1264" s="223"/>
      <c r="AQ1264" s="222"/>
      <c r="AR1264" s="222"/>
      <c r="AS1264" s="222"/>
      <c r="AT1264" s="222"/>
      <c r="AU1264" s="222"/>
      <c r="AV1264" s="222"/>
      <c r="AW1264" s="222"/>
      <c r="AX1264" s="222"/>
      <c r="AY1264" s="222"/>
      <c r="AZ1264" s="222"/>
      <c r="BA1264" s="222"/>
      <c r="BB1264" s="222"/>
      <c r="BC1264" s="222"/>
      <c r="BD1264" s="222"/>
      <c r="BE1264" s="222"/>
      <c r="BF1264" s="222"/>
      <c r="BG1264" s="222"/>
      <c r="BH1264" s="222"/>
      <c r="BI1264" s="222"/>
      <c r="BJ1264" s="222"/>
      <c r="BK1264" s="222"/>
      <c r="BL1264" s="222"/>
      <c r="BM1264" s="222"/>
      <c r="BN1264" s="222"/>
      <c r="BO1264" s="222"/>
      <c r="BP1264" s="222"/>
      <c r="BQ1264" s="222"/>
      <c r="BR1264" s="222"/>
      <c r="BS1264" s="222"/>
      <c r="BT1264" s="222"/>
      <c r="BU1264" s="222"/>
      <c r="BV1264" s="222"/>
      <c r="BW1264" s="222"/>
      <c r="BX1264" s="222"/>
      <c r="BY1264" s="222"/>
      <c r="BZ1264" s="222"/>
      <c r="CA1264" s="222"/>
      <c r="CB1264" s="222"/>
      <c r="CC1264" s="222"/>
      <c r="CD1264" s="222"/>
      <c r="CE1264" s="222"/>
      <c r="CF1264" s="222"/>
      <c r="CG1264" s="222"/>
      <c r="CH1264" s="222"/>
      <c r="CI1264" s="222"/>
    </row>
    <row r="1265" spans="1:87" s="33" customFormat="1" ht="13.8" hidden="1">
      <c r="A1265" s="63"/>
      <c r="B1265" s="221"/>
      <c r="C1265" s="222"/>
      <c r="D1265" s="222"/>
      <c r="E1265" s="222"/>
      <c r="F1265" s="222"/>
      <c r="G1265" s="223"/>
      <c r="H1265" s="63"/>
      <c r="I1265" s="222"/>
      <c r="J1265" s="222"/>
      <c r="K1265" s="239"/>
      <c r="L1265" s="239"/>
      <c r="M1265" s="240"/>
      <c r="N1265" s="229"/>
      <c r="O1265" s="229"/>
      <c r="P1265" s="229"/>
      <c r="Q1265" s="222"/>
      <c r="R1265" s="242"/>
      <c r="S1265" s="242"/>
      <c r="T1265" s="240"/>
      <c r="U1265" s="240"/>
      <c r="V1265" s="223"/>
      <c r="W1265" s="223"/>
      <c r="X1265" s="223"/>
      <c r="Y1265" s="223"/>
      <c r="AE1265" s="138"/>
      <c r="AI1265" s="33" t="str">
        <f t="shared" si="176"/>
        <v/>
      </c>
      <c r="AN1265" s="223"/>
      <c r="AO1265" s="223"/>
      <c r="AP1265" s="223"/>
      <c r="AQ1265" s="222"/>
      <c r="AR1265" s="222"/>
      <c r="AS1265" s="222"/>
      <c r="AT1265" s="222"/>
      <c r="AU1265" s="222"/>
      <c r="AV1265" s="222"/>
      <c r="AW1265" s="222"/>
      <c r="AX1265" s="222"/>
      <c r="AY1265" s="222"/>
      <c r="AZ1265" s="222"/>
      <c r="BA1265" s="222"/>
      <c r="BB1265" s="222"/>
      <c r="BC1265" s="222"/>
      <c r="BD1265" s="222"/>
      <c r="BE1265" s="222"/>
      <c r="BF1265" s="222"/>
      <c r="BG1265" s="222"/>
      <c r="BH1265" s="222"/>
      <c r="BI1265" s="222"/>
      <c r="BJ1265" s="222"/>
      <c r="BK1265" s="222"/>
      <c r="BL1265" s="222"/>
      <c r="BM1265" s="222"/>
      <c r="BN1265" s="222"/>
      <c r="BO1265" s="222"/>
      <c r="BP1265" s="222"/>
      <c r="BQ1265" s="222"/>
      <c r="BR1265" s="222"/>
      <c r="BS1265" s="222"/>
      <c r="BT1265" s="222"/>
      <c r="BU1265" s="222"/>
      <c r="BV1265" s="222"/>
      <c r="BW1265" s="222"/>
      <c r="BX1265" s="222"/>
      <c r="BY1265" s="222"/>
      <c r="BZ1265" s="222"/>
      <c r="CA1265" s="222"/>
      <c r="CB1265" s="222"/>
      <c r="CC1265" s="222"/>
      <c r="CD1265" s="222"/>
      <c r="CE1265" s="222"/>
      <c r="CF1265" s="222"/>
      <c r="CG1265" s="222"/>
      <c r="CH1265" s="222"/>
      <c r="CI1265" s="222"/>
    </row>
    <row r="1266" spans="1:87" s="33" customFormat="1" ht="13.8" hidden="1">
      <c r="A1266" s="63"/>
      <c r="B1266" s="221"/>
      <c r="C1266" s="222"/>
      <c r="D1266" s="222"/>
      <c r="E1266" s="222"/>
      <c r="F1266" s="222"/>
      <c r="G1266" s="223"/>
      <c r="H1266" s="63"/>
      <c r="I1266" s="222"/>
      <c r="J1266" s="222"/>
      <c r="K1266" s="239"/>
      <c r="L1266" s="239"/>
      <c r="M1266" s="240"/>
      <c r="N1266" s="229"/>
      <c r="O1266" s="229"/>
      <c r="P1266" s="229"/>
      <c r="Q1266" s="222"/>
      <c r="R1266" s="242"/>
      <c r="S1266" s="242"/>
      <c r="T1266" s="240"/>
      <c r="U1266" s="240"/>
      <c r="V1266" s="223"/>
      <c r="W1266" s="223"/>
      <c r="X1266" s="223"/>
      <c r="Y1266" s="223"/>
      <c r="AE1266" s="138"/>
      <c r="AI1266" s="33" t="str">
        <f t="shared" si="176"/>
        <v/>
      </c>
      <c r="AN1266" s="223"/>
      <c r="AO1266" s="223"/>
      <c r="AP1266" s="223"/>
      <c r="AQ1266" s="222"/>
      <c r="AR1266" s="222"/>
      <c r="AS1266" s="222"/>
      <c r="AT1266" s="222"/>
      <c r="AU1266" s="222"/>
      <c r="AV1266" s="222"/>
      <c r="AW1266" s="222"/>
      <c r="AX1266" s="222"/>
      <c r="AY1266" s="222"/>
      <c r="AZ1266" s="222"/>
      <c r="BA1266" s="222"/>
      <c r="BB1266" s="222"/>
      <c r="BC1266" s="222"/>
      <c r="BD1266" s="222"/>
      <c r="BE1266" s="222"/>
      <c r="BF1266" s="222"/>
      <c r="BG1266" s="222"/>
      <c r="BH1266" s="222"/>
      <c r="BI1266" s="222"/>
      <c r="BJ1266" s="222"/>
      <c r="BK1266" s="222"/>
      <c r="BL1266" s="222"/>
      <c r="BM1266" s="222"/>
      <c r="BN1266" s="222"/>
      <c r="BO1266" s="222"/>
      <c r="BP1266" s="222"/>
      <c r="BQ1266" s="222"/>
      <c r="BR1266" s="222"/>
      <c r="BS1266" s="222"/>
      <c r="BT1266" s="222"/>
      <c r="BU1266" s="222"/>
      <c r="BV1266" s="222"/>
      <c r="BW1266" s="222"/>
      <c r="BX1266" s="222"/>
      <c r="BY1266" s="222"/>
      <c r="BZ1266" s="222"/>
      <c r="CA1266" s="222"/>
      <c r="CB1266" s="222"/>
      <c r="CC1266" s="222"/>
      <c r="CD1266" s="222"/>
      <c r="CE1266" s="222"/>
      <c r="CF1266" s="222"/>
      <c r="CG1266" s="222"/>
      <c r="CH1266" s="222"/>
      <c r="CI1266" s="222"/>
    </row>
    <row r="1267" spans="1:87" s="33" customFormat="1" ht="13.8" hidden="1">
      <c r="A1267" s="63"/>
      <c r="B1267" s="221"/>
      <c r="C1267" s="222"/>
      <c r="D1267" s="222"/>
      <c r="E1267" s="222"/>
      <c r="F1267" s="222"/>
      <c r="G1267" s="223"/>
      <c r="H1267" s="63"/>
      <c r="I1267" s="222"/>
      <c r="J1267" s="222"/>
      <c r="K1267" s="239"/>
      <c r="L1267" s="239"/>
      <c r="M1267" s="240"/>
      <c r="N1267" s="229"/>
      <c r="O1267" s="229"/>
      <c r="P1267" s="229"/>
      <c r="Q1267" s="222"/>
      <c r="R1267" s="242"/>
      <c r="S1267" s="242"/>
      <c r="T1267" s="240"/>
      <c r="U1267" s="240"/>
      <c r="V1267" s="223"/>
      <c r="W1267" s="223"/>
      <c r="X1267" s="223"/>
      <c r="Y1267" s="223"/>
      <c r="AE1267" s="138"/>
      <c r="AI1267" s="33" t="str">
        <f t="shared" si="176"/>
        <v/>
      </c>
      <c r="AN1267" s="223"/>
      <c r="AO1267" s="223"/>
      <c r="AP1267" s="223"/>
      <c r="AQ1267" s="222"/>
      <c r="AR1267" s="222"/>
      <c r="AS1267" s="222"/>
      <c r="AT1267" s="222"/>
      <c r="AU1267" s="222"/>
      <c r="AV1267" s="222"/>
      <c r="AW1267" s="222"/>
      <c r="AX1267" s="222"/>
      <c r="AY1267" s="222"/>
      <c r="AZ1267" s="222"/>
      <c r="BA1267" s="222"/>
      <c r="BB1267" s="222"/>
      <c r="BC1267" s="222"/>
      <c r="BD1267" s="222"/>
      <c r="BE1267" s="222"/>
      <c r="BF1267" s="222"/>
      <c r="BG1267" s="222"/>
      <c r="BH1267" s="222"/>
      <c r="BI1267" s="222"/>
      <c r="BJ1267" s="222"/>
      <c r="BK1267" s="222"/>
      <c r="BL1267" s="222"/>
      <c r="BM1267" s="222"/>
      <c r="BN1267" s="222"/>
      <c r="BO1267" s="222"/>
      <c r="BP1267" s="222"/>
      <c r="BQ1267" s="222"/>
      <c r="BR1267" s="222"/>
      <c r="BS1267" s="222"/>
      <c r="BT1267" s="222"/>
      <c r="BU1267" s="222"/>
      <c r="BV1267" s="222"/>
      <c r="BW1267" s="222"/>
      <c r="BX1267" s="222"/>
      <c r="BY1267" s="222"/>
      <c r="BZ1267" s="222"/>
      <c r="CA1267" s="222"/>
      <c r="CB1267" s="222"/>
      <c r="CC1267" s="222"/>
      <c r="CD1267" s="222"/>
      <c r="CE1267" s="222"/>
      <c r="CF1267" s="222"/>
      <c r="CG1267" s="222"/>
      <c r="CH1267" s="222"/>
      <c r="CI1267" s="222"/>
    </row>
    <row r="1268" spans="1:87" s="33" customFormat="1" ht="13.8" hidden="1">
      <c r="A1268" s="63"/>
      <c r="B1268" s="221"/>
      <c r="C1268" s="222"/>
      <c r="D1268" s="222"/>
      <c r="E1268" s="222"/>
      <c r="F1268" s="222"/>
      <c r="G1268" s="223"/>
      <c r="H1268" s="63"/>
      <c r="I1268" s="222"/>
      <c r="J1268" s="222"/>
      <c r="K1268" s="239"/>
      <c r="L1268" s="239"/>
      <c r="M1268" s="240"/>
      <c r="N1268" s="229"/>
      <c r="O1268" s="229"/>
      <c r="P1268" s="229"/>
      <c r="Q1268" s="222"/>
      <c r="R1268" s="242"/>
      <c r="S1268" s="242"/>
      <c r="T1268" s="240"/>
      <c r="U1268" s="240"/>
      <c r="V1268" s="223"/>
      <c r="W1268" s="223"/>
      <c r="X1268" s="223"/>
      <c r="Y1268" s="223"/>
      <c r="AE1268" s="138"/>
      <c r="AI1268" s="33" t="str">
        <f t="shared" si="176"/>
        <v/>
      </c>
      <c r="AN1268" s="223"/>
      <c r="AO1268" s="223"/>
      <c r="AP1268" s="223"/>
      <c r="AQ1268" s="222"/>
      <c r="AR1268" s="222"/>
      <c r="AS1268" s="222"/>
      <c r="AT1268" s="222"/>
      <c r="AU1268" s="222"/>
      <c r="AV1268" s="222"/>
      <c r="AW1268" s="222"/>
      <c r="AX1268" s="222"/>
      <c r="AY1268" s="222"/>
      <c r="AZ1268" s="222"/>
      <c r="BA1268" s="222"/>
      <c r="BB1268" s="222"/>
      <c r="BC1268" s="222"/>
      <c r="BD1268" s="222"/>
      <c r="BE1268" s="222"/>
      <c r="BF1268" s="222"/>
      <c r="BG1268" s="222"/>
      <c r="BH1268" s="222"/>
      <c r="BI1268" s="222"/>
      <c r="BJ1268" s="222"/>
      <c r="BK1268" s="222"/>
      <c r="BL1268" s="222"/>
      <c r="BM1268" s="222"/>
      <c r="BN1268" s="222"/>
      <c r="BO1268" s="222"/>
      <c r="BP1268" s="222"/>
      <c r="BQ1268" s="222"/>
      <c r="BR1268" s="222"/>
      <c r="BS1268" s="222"/>
      <c r="BT1268" s="222"/>
      <c r="BU1268" s="222"/>
      <c r="BV1268" s="222"/>
      <c r="BW1268" s="222"/>
      <c r="BX1268" s="222"/>
      <c r="BY1268" s="222"/>
      <c r="BZ1268" s="222"/>
      <c r="CA1268" s="222"/>
      <c r="CB1268" s="222"/>
      <c r="CC1268" s="222"/>
      <c r="CD1268" s="222"/>
      <c r="CE1268" s="222"/>
      <c r="CF1268" s="222"/>
      <c r="CG1268" s="222"/>
      <c r="CH1268" s="222"/>
      <c r="CI1268" s="222"/>
    </row>
    <row r="1269" spans="1:87" s="33" customFormat="1" ht="13.8" hidden="1">
      <c r="A1269" s="63"/>
      <c r="B1269" s="221"/>
      <c r="C1269" s="222"/>
      <c r="D1269" s="222"/>
      <c r="E1269" s="222"/>
      <c r="F1269" s="222"/>
      <c r="G1269" s="223"/>
      <c r="H1269" s="63"/>
      <c r="I1269" s="222"/>
      <c r="J1269" s="222"/>
      <c r="K1269" s="239"/>
      <c r="L1269" s="239"/>
      <c r="M1269" s="240"/>
      <c r="N1269" s="229"/>
      <c r="O1269" s="229"/>
      <c r="P1269" s="229"/>
      <c r="Q1269" s="222"/>
      <c r="R1269" s="242"/>
      <c r="S1269" s="242"/>
      <c r="T1269" s="240"/>
      <c r="U1269" s="240"/>
      <c r="V1269" s="223"/>
      <c r="W1269" s="223"/>
      <c r="X1269" s="223"/>
      <c r="Y1269" s="223"/>
      <c r="AE1269" s="138"/>
      <c r="AI1269" s="33" t="str">
        <f t="shared" si="176"/>
        <v/>
      </c>
      <c r="AN1269" s="223"/>
      <c r="AO1269" s="223"/>
      <c r="AP1269" s="223"/>
      <c r="AQ1269" s="222"/>
      <c r="AR1269" s="222"/>
      <c r="AS1269" s="222"/>
      <c r="AT1269" s="222"/>
      <c r="AU1269" s="222"/>
      <c r="AV1269" s="222"/>
      <c r="AW1269" s="222"/>
      <c r="AX1269" s="222"/>
      <c r="AY1269" s="222"/>
      <c r="AZ1269" s="222"/>
      <c r="BA1269" s="222"/>
      <c r="BB1269" s="222"/>
      <c r="BC1269" s="222"/>
      <c r="BD1269" s="222"/>
      <c r="BE1269" s="222"/>
      <c r="BF1269" s="222"/>
      <c r="BG1269" s="222"/>
      <c r="BH1269" s="222"/>
      <c r="BI1269" s="222"/>
      <c r="BJ1269" s="222"/>
      <c r="BK1269" s="222"/>
      <c r="BL1269" s="222"/>
      <c r="BM1269" s="222"/>
      <c r="BN1269" s="222"/>
      <c r="BO1269" s="222"/>
      <c r="BP1269" s="222"/>
      <c r="BQ1269" s="222"/>
      <c r="BR1269" s="222"/>
      <c r="BS1269" s="222"/>
      <c r="BT1269" s="222"/>
      <c r="BU1269" s="222"/>
      <c r="BV1269" s="222"/>
      <c r="BW1269" s="222"/>
      <c r="BX1269" s="222"/>
      <c r="BY1269" s="222"/>
      <c r="BZ1269" s="222"/>
      <c r="CA1269" s="222"/>
      <c r="CB1269" s="222"/>
      <c r="CC1269" s="222"/>
      <c r="CD1269" s="222"/>
      <c r="CE1269" s="222"/>
      <c r="CF1269" s="222"/>
      <c r="CG1269" s="222"/>
      <c r="CH1269" s="222"/>
      <c r="CI1269" s="222"/>
    </row>
    <row r="1270" spans="1:87" s="33" customFormat="1" ht="13.8" hidden="1">
      <c r="A1270" s="63"/>
      <c r="B1270" s="221"/>
      <c r="C1270" s="222"/>
      <c r="D1270" s="222"/>
      <c r="E1270" s="222"/>
      <c r="F1270" s="222"/>
      <c r="G1270" s="223"/>
      <c r="H1270" s="63"/>
      <c r="I1270" s="222"/>
      <c r="J1270" s="222"/>
      <c r="K1270" s="239"/>
      <c r="L1270" s="239"/>
      <c r="M1270" s="240"/>
      <c r="N1270" s="229"/>
      <c r="O1270" s="229"/>
      <c r="P1270" s="229"/>
      <c r="Q1270" s="222"/>
      <c r="R1270" s="242"/>
      <c r="S1270" s="242"/>
      <c r="T1270" s="240"/>
      <c r="U1270" s="240"/>
      <c r="V1270" s="223"/>
      <c r="W1270" s="223"/>
      <c r="X1270" s="223"/>
      <c r="Y1270" s="223"/>
      <c r="AE1270" s="138"/>
      <c r="AI1270" s="33" t="str">
        <f t="shared" si="176"/>
        <v/>
      </c>
      <c r="AN1270" s="223"/>
      <c r="AO1270" s="223"/>
      <c r="AP1270" s="223"/>
      <c r="AQ1270" s="222"/>
      <c r="AR1270" s="222"/>
      <c r="AS1270" s="222"/>
      <c r="AT1270" s="222"/>
      <c r="AU1270" s="222"/>
      <c r="AV1270" s="222"/>
      <c r="AW1270" s="222"/>
      <c r="AX1270" s="222"/>
      <c r="AY1270" s="222"/>
      <c r="AZ1270" s="222"/>
      <c r="BA1270" s="222"/>
      <c r="BB1270" s="222"/>
      <c r="BC1270" s="222"/>
      <c r="BD1270" s="222"/>
      <c r="BE1270" s="222"/>
      <c r="BF1270" s="222"/>
      <c r="BG1270" s="222"/>
      <c r="BH1270" s="222"/>
      <c r="BI1270" s="222"/>
      <c r="BJ1270" s="222"/>
      <c r="BK1270" s="222"/>
      <c r="BL1270" s="222"/>
      <c r="BM1270" s="222"/>
      <c r="BN1270" s="222"/>
      <c r="BO1270" s="222"/>
      <c r="BP1270" s="222"/>
      <c r="BQ1270" s="222"/>
      <c r="BR1270" s="222"/>
      <c r="BS1270" s="222"/>
      <c r="BT1270" s="222"/>
      <c r="BU1270" s="222"/>
      <c r="BV1270" s="222"/>
      <c r="BW1270" s="222"/>
      <c r="BX1270" s="222"/>
      <c r="BY1270" s="222"/>
      <c r="BZ1270" s="222"/>
      <c r="CA1270" s="222"/>
      <c r="CB1270" s="222"/>
      <c r="CC1270" s="222"/>
      <c r="CD1270" s="222"/>
      <c r="CE1270" s="222"/>
      <c r="CF1270" s="222"/>
      <c r="CG1270" s="222"/>
      <c r="CH1270" s="222"/>
      <c r="CI1270" s="222"/>
    </row>
    <row r="1271" spans="1:87" s="33" customFormat="1" ht="13.8" hidden="1">
      <c r="A1271" s="63"/>
      <c r="B1271" s="221"/>
      <c r="C1271" s="222"/>
      <c r="D1271" s="222"/>
      <c r="E1271" s="222"/>
      <c r="F1271" s="222"/>
      <c r="G1271" s="223"/>
      <c r="H1271" s="63"/>
      <c r="I1271" s="222"/>
      <c r="J1271" s="222"/>
      <c r="K1271" s="239"/>
      <c r="L1271" s="239"/>
      <c r="M1271" s="240"/>
      <c r="N1271" s="229"/>
      <c r="O1271" s="229"/>
      <c r="P1271" s="229"/>
      <c r="Q1271" s="222"/>
      <c r="R1271" s="242"/>
      <c r="S1271" s="242"/>
      <c r="T1271" s="240"/>
      <c r="U1271" s="240"/>
      <c r="V1271" s="223"/>
      <c r="W1271" s="223"/>
      <c r="X1271" s="223"/>
      <c r="Y1271" s="223"/>
      <c r="AE1271" s="138"/>
      <c r="AI1271" s="33" t="str">
        <f t="shared" si="176"/>
        <v/>
      </c>
      <c r="AN1271" s="223"/>
      <c r="AO1271" s="223"/>
      <c r="AP1271" s="223"/>
      <c r="AQ1271" s="222"/>
      <c r="AR1271" s="222"/>
      <c r="AS1271" s="222"/>
      <c r="AT1271" s="222"/>
      <c r="AU1271" s="222"/>
      <c r="AV1271" s="222"/>
      <c r="AW1271" s="222"/>
      <c r="AX1271" s="222"/>
      <c r="AY1271" s="222"/>
      <c r="AZ1271" s="222"/>
      <c r="BA1271" s="222"/>
      <c r="BB1271" s="222"/>
      <c r="BC1271" s="222"/>
      <c r="BD1271" s="222"/>
      <c r="BE1271" s="222"/>
      <c r="BF1271" s="222"/>
      <c r="BG1271" s="222"/>
      <c r="BH1271" s="222"/>
      <c r="BI1271" s="222"/>
      <c r="BJ1271" s="222"/>
      <c r="BK1271" s="222"/>
      <c r="BL1271" s="222"/>
      <c r="BM1271" s="222"/>
      <c r="BN1271" s="222"/>
      <c r="BO1271" s="222"/>
      <c r="BP1271" s="222"/>
      <c r="BQ1271" s="222"/>
      <c r="BR1271" s="222"/>
      <c r="BS1271" s="222"/>
      <c r="BT1271" s="222"/>
      <c r="BU1271" s="222"/>
      <c r="BV1271" s="222"/>
      <c r="BW1271" s="222"/>
      <c r="BX1271" s="222"/>
      <c r="BY1271" s="222"/>
      <c r="BZ1271" s="222"/>
      <c r="CA1271" s="222"/>
      <c r="CB1271" s="222"/>
      <c r="CC1271" s="222"/>
      <c r="CD1271" s="222"/>
      <c r="CE1271" s="222"/>
      <c r="CF1271" s="222"/>
      <c r="CG1271" s="222"/>
      <c r="CH1271" s="222"/>
      <c r="CI1271" s="222"/>
    </row>
    <row r="1272" spans="1:87" s="33" customFormat="1" ht="13.8" hidden="1">
      <c r="A1272" s="63"/>
      <c r="B1272" s="221"/>
      <c r="C1272" s="222"/>
      <c r="D1272" s="222"/>
      <c r="E1272" s="222"/>
      <c r="F1272" s="222"/>
      <c r="G1272" s="223"/>
      <c r="H1272" s="63"/>
      <c r="I1272" s="222"/>
      <c r="J1272" s="222"/>
      <c r="K1272" s="239"/>
      <c r="L1272" s="239"/>
      <c r="M1272" s="240"/>
      <c r="N1272" s="229"/>
      <c r="O1272" s="229"/>
      <c r="P1272" s="229"/>
      <c r="Q1272" s="222"/>
      <c r="R1272" s="242"/>
      <c r="S1272" s="242"/>
      <c r="T1272" s="240"/>
      <c r="U1272" s="240"/>
      <c r="V1272" s="223"/>
      <c r="W1272" s="223"/>
      <c r="X1272" s="223"/>
      <c r="Y1272" s="223"/>
      <c r="AE1272" s="138"/>
      <c r="AI1272" s="33" t="str">
        <f t="shared" si="176"/>
        <v/>
      </c>
      <c r="AN1272" s="223"/>
      <c r="AO1272" s="223"/>
      <c r="AP1272" s="223"/>
      <c r="AQ1272" s="222"/>
      <c r="AR1272" s="222"/>
      <c r="AS1272" s="222"/>
      <c r="AT1272" s="222"/>
      <c r="AU1272" s="222"/>
      <c r="AV1272" s="222"/>
      <c r="AW1272" s="222"/>
      <c r="AX1272" s="222"/>
      <c r="AY1272" s="222"/>
      <c r="AZ1272" s="222"/>
      <c r="BA1272" s="222"/>
      <c r="BB1272" s="222"/>
      <c r="BC1272" s="222"/>
      <c r="BD1272" s="222"/>
      <c r="BE1272" s="222"/>
      <c r="BF1272" s="222"/>
      <c r="BG1272" s="222"/>
      <c r="BH1272" s="222"/>
      <c r="BI1272" s="222"/>
      <c r="BJ1272" s="222"/>
      <c r="BK1272" s="222"/>
      <c r="BL1272" s="222"/>
      <c r="BM1272" s="222"/>
      <c r="BN1272" s="222"/>
      <c r="BO1272" s="222"/>
      <c r="BP1272" s="222"/>
      <c r="BQ1272" s="222"/>
      <c r="BR1272" s="222"/>
      <c r="BS1272" s="222"/>
      <c r="BT1272" s="222"/>
      <c r="BU1272" s="222"/>
      <c r="BV1272" s="222"/>
      <c r="BW1272" s="222"/>
      <c r="BX1272" s="222"/>
      <c r="BY1272" s="222"/>
      <c r="BZ1272" s="222"/>
      <c r="CA1272" s="222"/>
      <c r="CB1272" s="222"/>
      <c r="CC1272" s="222"/>
      <c r="CD1272" s="222"/>
      <c r="CE1272" s="222"/>
      <c r="CF1272" s="222"/>
      <c r="CG1272" s="222"/>
      <c r="CH1272" s="222"/>
      <c r="CI1272" s="222"/>
    </row>
    <row r="1273" spans="1:87" s="33" customFormat="1" ht="13.8" hidden="1">
      <c r="A1273" s="63"/>
      <c r="B1273" s="221"/>
      <c r="C1273" s="222"/>
      <c r="D1273" s="222"/>
      <c r="E1273" s="222"/>
      <c r="F1273" s="222"/>
      <c r="G1273" s="223"/>
      <c r="H1273" s="63"/>
      <c r="I1273" s="222"/>
      <c r="J1273" s="222"/>
      <c r="K1273" s="239"/>
      <c r="L1273" s="239"/>
      <c r="M1273" s="240"/>
      <c r="N1273" s="229"/>
      <c r="O1273" s="229"/>
      <c r="P1273" s="229"/>
      <c r="Q1273" s="222"/>
      <c r="R1273" s="242"/>
      <c r="S1273" s="242"/>
      <c r="T1273" s="240"/>
      <c r="U1273" s="240"/>
      <c r="V1273" s="223"/>
      <c r="W1273" s="223"/>
      <c r="X1273" s="223"/>
      <c r="Y1273" s="223"/>
      <c r="AE1273" s="138"/>
      <c r="AI1273" s="33" t="str">
        <f t="shared" si="176"/>
        <v/>
      </c>
      <c r="AN1273" s="223"/>
      <c r="AO1273" s="223"/>
      <c r="AP1273" s="223"/>
      <c r="AQ1273" s="222"/>
      <c r="AR1273" s="222"/>
      <c r="AS1273" s="222"/>
      <c r="AT1273" s="222"/>
      <c r="AU1273" s="222"/>
      <c r="AV1273" s="222"/>
      <c r="AW1273" s="222"/>
      <c r="AX1273" s="222"/>
      <c r="AY1273" s="222"/>
      <c r="AZ1273" s="222"/>
      <c r="BA1273" s="222"/>
      <c r="BB1273" s="222"/>
      <c r="BC1273" s="222"/>
      <c r="BD1273" s="222"/>
      <c r="BE1273" s="222"/>
      <c r="BF1273" s="222"/>
      <c r="BG1273" s="222"/>
      <c r="BH1273" s="222"/>
      <c r="BI1273" s="222"/>
      <c r="BJ1273" s="222"/>
      <c r="BK1273" s="222"/>
      <c r="BL1273" s="222"/>
      <c r="BM1273" s="222"/>
      <c r="BN1273" s="222"/>
      <c r="BO1273" s="222"/>
      <c r="BP1273" s="222"/>
      <c r="BQ1273" s="222"/>
      <c r="BR1273" s="222"/>
      <c r="BS1273" s="222"/>
      <c r="BT1273" s="222"/>
      <c r="BU1273" s="222"/>
      <c r="BV1273" s="222"/>
      <c r="BW1273" s="222"/>
      <c r="BX1273" s="222"/>
      <c r="BY1273" s="222"/>
      <c r="BZ1273" s="222"/>
      <c r="CA1273" s="222"/>
      <c r="CB1273" s="222"/>
      <c r="CC1273" s="222"/>
      <c r="CD1273" s="222"/>
      <c r="CE1273" s="222"/>
      <c r="CF1273" s="222"/>
      <c r="CG1273" s="222"/>
      <c r="CH1273" s="222"/>
      <c r="CI1273" s="222"/>
    </row>
    <row r="1274" spans="1:87" s="33" customFormat="1" ht="13.8" hidden="1">
      <c r="A1274" s="63"/>
      <c r="B1274" s="221"/>
      <c r="C1274" s="222"/>
      <c r="D1274" s="222"/>
      <c r="E1274" s="222"/>
      <c r="F1274" s="222"/>
      <c r="G1274" s="223"/>
      <c r="H1274" s="63"/>
      <c r="I1274" s="222"/>
      <c r="J1274" s="222"/>
      <c r="K1274" s="239"/>
      <c r="L1274" s="239"/>
      <c r="M1274" s="240"/>
      <c r="N1274" s="229"/>
      <c r="O1274" s="229"/>
      <c r="P1274" s="229"/>
      <c r="Q1274" s="222"/>
      <c r="R1274" s="242"/>
      <c r="S1274" s="242"/>
      <c r="T1274" s="240"/>
      <c r="U1274" s="240"/>
      <c r="V1274" s="223"/>
      <c r="W1274" s="223"/>
      <c r="X1274" s="223"/>
      <c r="Y1274" s="223"/>
      <c r="AE1274" s="138"/>
      <c r="AI1274" s="33" t="str">
        <f t="shared" si="176"/>
        <v/>
      </c>
      <c r="AN1274" s="223"/>
      <c r="AO1274" s="223"/>
      <c r="AP1274" s="223"/>
      <c r="AQ1274" s="222"/>
      <c r="AR1274" s="222"/>
      <c r="AS1274" s="222"/>
      <c r="AT1274" s="222"/>
      <c r="AU1274" s="222"/>
      <c r="AV1274" s="222"/>
      <c r="AW1274" s="222"/>
      <c r="AX1274" s="222"/>
      <c r="AY1274" s="222"/>
      <c r="AZ1274" s="222"/>
      <c r="BA1274" s="222"/>
      <c r="BB1274" s="222"/>
      <c r="BC1274" s="222"/>
      <c r="BD1274" s="222"/>
      <c r="BE1274" s="222"/>
      <c r="BF1274" s="222"/>
      <c r="BG1274" s="222"/>
      <c r="BH1274" s="222"/>
      <c r="BI1274" s="222"/>
      <c r="BJ1274" s="222"/>
      <c r="BK1274" s="222"/>
      <c r="BL1274" s="222"/>
      <c r="BM1274" s="222"/>
      <c r="BN1274" s="222"/>
      <c r="BO1274" s="222"/>
      <c r="BP1274" s="222"/>
      <c r="BQ1274" s="222"/>
      <c r="BR1274" s="222"/>
      <c r="BS1274" s="222"/>
      <c r="BT1274" s="222"/>
      <c r="BU1274" s="222"/>
      <c r="BV1274" s="222"/>
      <c r="BW1274" s="222"/>
      <c r="BX1274" s="222"/>
      <c r="BY1274" s="222"/>
      <c r="BZ1274" s="222"/>
      <c r="CA1274" s="222"/>
      <c r="CB1274" s="222"/>
      <c r="CC1274" s="222"/>
      <c r="CD1274" s="222"/>
      <c r="CE1274" s="222"/>
      <c r="CF1274" s="222"/>
      <c r="CG1274" s="222"/>
      <c r="CH1274" s="222"/>
      <c r="CI1274" s="222"/>
    </row>
    <row r="1275" spans="1:87" s="33" customFormat="1" ht="13.8" hidden="1">
      <c r="A1275" s="63"/>
      <c r="B1275" s="221"/>
      <c r="C1275" s="222"/>
      <c r="D1275" s="222"/>
      <c r="E1275" s="222"/>
      <c r="F1275" s="222"/>
      <c r="G1275" s="223"/>
      <c r="H1275" s="63"/>
      <c r="I1275" s="222"/>
      <c r="J1275" s="222"/>
      <c r="K1275" s="239"/>
      <c r="L1275" s="239"/>
      <c r="M1275" s="240"/>
      <c r="N1275" s="229"/>
      <c r="O1275" s="229"/>
      <c r="P1275" s="229"/>
      <c r="Q1275" s="222"/>
      <c r="R1275" s="242"/>
      <c r="S1275" s="242"/>
      <c r="T1275" s="240"/>
      <c r="U1275" s="240"/>
      <c r="V1275" s="223"/>
      <c r="W1275" s="223"/>
      <c r="X1275" s="223"/>
      <c r="Y1275" s="223"/>
      <c r="AE1275" s="138"/>
      <c r="AI1275" s="33" t="str">
        <f t="shared" si="176"/>
        <v/>
      </c>
      <c r="AN1275" s="223"/>
      <c r="AO1275" s="223"/>
      <c r="AP1275" s="223"/>
      <c r="AQ1275" s="222"/>
      <c r="AR1275" s="222"/>
      <c r="AS1275" s="222"/>
      <c r="AT1275" s="222"/>
      <c r="AU1275" s="222"/>
      <c r="AV1275" s="222"/>
      <c r="AW1275" s="222"/>
      <c r="AX1275" s="222"/>
      <c r="AY1275" s="222"/>
      <c r="AZ1275" s="222"/>
      <c r="BA1275" s="222"/>
      <c r="BB1275" s="222"/>
      <c r="BC1275" s="222"/>
      <c r="BD1275" s="222"/>
      <c r="BE1275" s="222"/>
      <c r="BF1275" s="222"/>
      <c r="BG1275" s="222"/>
      <c r="BH1275" s="222"/>
      <c r="BI1275" s="222"/>
      <c r="BJ1275" s="222"/>
      <c r="BK1275" s="222"/>
      <c r="BL1275" s="222"/>
      <c r="BM1275" s="222"/>
      <c r="BN1275" s="222"/>
      <c r="BO1275" s="222"/>
      <c r="BP1275" s="222"/>
      <c r="BQ1275" s="222"/>
      <c r="BR1275" s="222"/>
      <c r="BS1275" s="222"/>
      <c r="BT1275" s="222"/>
      <c r="BU1275" s="222"/>
      <c r="BV1275" s="222"/>
      <c r="BW1275" s="222"/>
      <c r="BX1275" s="222"/>
      <c r="BY1275" s="222"/>
      <c r="BZ1275" s="222"/>
      <c r="CA1275" s="222"/>
      <c r="CB1275" s="222"/>
      <c r="CC1275" s="222"/>
      <c r="CD1275" s="222"/>
      <c r="CE1275" s="222"/>
      <c r="CF1275" s="222"/>
      <c r="CG1275" s="222"/>
      <c r="CH1275" s="222"/>
      <c r="CI1275" s="222"/>
    </row>
    <row r="1276" spans="1:87" s="33" customFormat="1" ht="13.8" hidden="1">
      <c r="A1276" s="63"/>
      <c r="B1276" s="221"/>
      <c r="C1276" s="222"/>
      <c r="D1276" s="222"/>
      <c r="E1276" s="222"/>
      <c r="F1276" s="222"/>
      <c r="G1276" s="223"/>
      <c r="H1276" s="63"/>
      <c r="I1276" s="222"/>
      <c r="J1276" s="222"/>
      <c r="K1276" s="239"/>
      <c r="L1276" s="239"/>
      <c r="M1276" s="240"/>
      <c r="N1276" s="229"/>
      <c r="O1276" s="229"/>
      <c r="P1276" s="229"/>
      <c r="Q1276" s="222"/>
      <c r="R1276" s="242"/>
      <c r="S1276" s="242"/>
      <c r="T1276" s="240"/>
      <c r="U1276" s="240"/>
      <c r="V1276" s="223"/>
      <c r="W1276" s="223"/>
      <c r="X1276" s="223"/>
      <c r="Y1276" s="223"/>
      <c r="AE1276" s="138"/>
      <c r="AI1276" s="33" t="str">
        <f t="shared" si="176"/>
        <v/>
      </c>
      <c r="AN1276" s="223"/>
      <c r="AO1276" s="223"/>
      <c r="AP1276" s="223"/>
      <c r="AQ1276" s="222"/>
      <c r="AR1276" s="222"/>
      <c r="AS1276" s="222"/>
      <c r="AT1276" s="222"/>
      <c r="AU1276" s="222"/>
      <c r="AV1276" s="222"/>
      <c r="AW1276" s="222"/>
      <c r="AX1276" s="222"/>
      <c r="AY1276" s="222"/>
      <c r="AZ1276" s="222"/>
      <c r="BA1276" s="222"/>
      <c r="BB1276" s="222"/>
      <c r="BC1276" s="222"/>
      <c r="BD1276" s="222"/>
      <c r="BE1276" s="222"/>
      <c r="BF1276" s="222"/>
      <c r="BG1276" s="222"/>
      <c r="BH1276" s="222"/>
      <c r="BI1276" s="222"/>
      <c r="BJ1276" s="222"/>
      <c r="BK1276" s="222"/>
      <c r="BL1276" s="222"/>
      <c r="BM1276" s="222"/>
      <c r="BN1276" s="222"/>
      <c r="BO1276" s="222"/>
      <c r="BP1276" s="222"/>
      <c r="BQ1276" s="222"/>
      <c r="BR1276" s="222"/>
      <c r="BS1276" s="222"/>
      <c r="BT1276" s="222"/>
      <c r="BU1276" s="222"/>
      <c r="BV1276" s="222"/>
      <c r="BW1276" s="222"/>
      <c r="BX1276" s="222"/>
      <c r="BY1276" s="222"/>
      <c r="BZ1276" s="222"/>
      <c r="CA1276" s="222"/>
      <c r="CB1276" s="222"/>
      <c r="CC1276" s="222"/>
      <c r="CD1276" s="222"/>
      <c r="CE1276" s="222"/>
      <c r="CF1276" s="222"/>
      <c r="CG1276" s="222"/>
      <c r="CH1276" s="222"/>
      <c r="CI1276" s="222"/>
    </row>
    <row r="1277" spans="1:87" s="33" customFormat="1" ht="13.8" hidden="1">
      <c r="A1277" s="63"/>
      <c r="B1277" s="221"/>
      <c r="C1277" s="222"/>
      <c r="D1277" s="222"/>
      <c r="E1277" s="222"/>
      <c r="F1277" s="222"/>
      <c r="G1277" s="223"/>
      <c r="H1277" s="63"/>
      <c r="I1277" s="222"/>
      <c r="J1277" s="222"/>
      <c r="K1277" s="239"/>
      <c r="L1277" s="239"/>
      <c r="M1277" s="240"/>
      <c r="N1277" s="229"/>
      <c r="O1277" s="229"/>
      <c r="P1277" s="229"/>
      <c r="Q1277" s="222"/>
      <c r="R1277" s="242"/>
      <c r="S1277" s="242"/>
      <c r="T1277" s="240"/>
      <c r="U1277" s="240"/>
      <c r="V1277" s="223"/>
      <c r="W1277" s="223"/>
      <c r="X1277" s="223"/>
      <c r="Y1277" s="223"/>
      <c r="AE1277" s="138"/>
      <c r="AI1277" s="33" t="str">
        <f t="shared" si="176"/>
        <v/>
      </c>
      <c r="AN1277" s="223"/>
      <c r="AO1277" s="223"/>
      <c r="AP1277" s="223"/>
      <c r="AQ1277" s="222"/>
      <c r="AR1277" s="222"/>
      <c r="AS1277" s="222"/>
      <c r="AT1277" s="222"/>
      <c r="AU1277" s="222"/>
      <c r="AV1277" s="222"/>
      <c r="AW1277" s="222"/>
      <c r="AX1277" s="222"/>
      <c r="AY1277" s="222"/>
      <c r="AZ1277" s="222"/>
      <c r="BA1277" s="222"/>
      <c r="BB1277" s="222"/>
      <c r="BC1277" s="222"/>
      <c r="BD1277" s="222"/>
      <c r="BE1277" s="222"/>
      <c r="BF1277" s="222"/>
      <c r="BG1277" s="222"/>
      <c r="BH1277" s="222"/>
      <c r="BI1277" s="222"/>
      <c r="BJ1277" s="222"/>
      <c r="BK1277" s="222"/>
      <c r="BL1277" s="222"/>
      <c r="BM1277" s="222"/>
      <c r="BN1277" s="222"/>
      <c r="BO1277" s="222"/>
      <c r="BP1277" s="222"/>
      <c r="BQ1277" s="222"/>
      <c r="BR1277" s="222"/>
      <c r="BS1277" s="222"/>
      <c r="BT1277" s="222"/>
      <c r="BU1277" s="222"/>
      <c r="BV1277" s="222"/>
      <c r="BW1277" s="222"/>
      <c r="BX1277" s="222"/>
      <c r="BY1277" s="222"/>
      <c r="BZ1277" s="222"/>
      <c r="CA1277" s="222"/>
      <c r="CB1277" s="222"/>
      <c r="CC1277" s="222"/>
      <c r="CD1277" s="222"/>
      <c r="CE1277" s="222"/>
      <c r="CF1277" s="222"/>
      <c r="CG1277" s="222"/>
      <c r="CH1277" s="222"/>
      <c r="CI1277" s="222"/>
    </row>
    <row r="1278" spans="1:87" s="33" customFormat="1" ht="13.8" hidden="1">
      <c r="A1278" s="63"/>
      <c r="B1278" s="221"/>
      <c r="C1278" s="222"/>
      <c r="D1278" s="222"/>
      <c r="E1278" s="222"/>
      <c r="F1278" s="222"/>
      <c r="G1278" s="223"/>
      <c r="H1278" s="63"/>
      <c r="I1278" s="222"/>
      <c r="J1278" s="222"/>
      <c r="K1278" s="239"/>
      <c r="L1278" s="239"/>
      <c r="M1278" s="240"/>
      <c r="N1278" s="229"/>
      <c r="O1278" s="229"/>
      <c r="P1278" s="229"/>
      <c r="Q1278" s="222"/>
      <c r="R1278" s="242"/>
      <c r="S1278" s="242"/>
      <c r="T1278" s="240"/>
      <c r="U1278" s="240"/>
      <c r="V1278" s="223"/>
      <c r="W1278" s="223"/>
      <c r="X1278" s="223"/>
      <c r="Y1278" s="223"/>
      <c r="AE1278" s="138"/>
      <c r="AI1278" s="33" t="str">
        <f t="shared" si="176"/>
        <v/>
      </c>
      <c r="AN1278" s="223"/>
      <c r="AO1278" s="223"/>
      <c r="AP1278" s="223"/>
      <c r="AQ1278" s="222"/>
      <c r="AR1278" s="222"/>
      <c r="AS1278" s="222"/>
      <c r="AT1278" s="222"/>
      <c r="AU1278" s="222"/>
      <c r="AV1278" s="222"/>
      <c r="AW1278" s="222"/>
      <c r="AX1278" s="222"/>
      <c r="AY1278" s="222"/>
      <c r="AZ1278" s="222"/>
      <c r="BA1278" s="222"/>
      <c r="BB1278" s="222"/>
      <c r="BC1278" s="222"/>
      <c r="BD1278" s="222"/>
      <c r="BE1278" s="222"/>
      <c r="BF1278" s="222"/>
      <c r="BG1278" s="222"/>
      <c r="BH1278" s="222"/>
      <c r="BI1278" s="222"/>
      <c r="BJ1278" s="222"/>
      <c r="BK1278" s="222"/>
      <c r="BL1278" s="222"/>
      <c r="BM1278" s="222"/>
      <c r="BN1278" s="222"/>
      <c r="BO1278" s="222"/>
      <c r="BP1278" s="222"/>
      <c r="BQ1278" s="222"/>
      <c r="BR1278" s="222"/>
      <c r="BS1278" s="222"/>
      <c r="BT1278" s="222"/>
      <c r="BU1278" s="222"/>
      <c r="BV1278" s="222"/>
      <c r="BW1278" s="222"/>
      <c r="BX1278" s="222"/>
      <c r="BY1278" s="222"/>
      <c r="BZ1278" s="222"/>
      <c r="CA1278" s="222"/>
      <c r="CB1278" s="222"/>
      <c r="CC1278" s="222"/>
      <c r="CD1278" s="222"/>
      <c r="CE1278" s="222"/>
      <c r="CF1278" s="222"/>
      <c r="CG1278" s="222"/>
      <c r="CH1278" s="222"/>
      <c r="CI1278" s="222"/>
    </row>
    <row r="1279" spans="1:87" s="33" customFormat="1" ht="13.8" hidden="1">
      <c r="A1279" s="63"/>
      <c r="B1279" s="221"/>
      <c r="C1279" s="222"/>
      <c r="D1279" s="222"/>
      <c r="E1279" s="222"/>
      <c r="F1279" s="222"/>
      <c r="G1279" s="223"/>
      <c r="H1279" s="63"/>
      <c r="I1279" s="222"/>
      <c r="J1279" s="222"/>
      <c r="K1279" s="239"/>
      <c r="L1279" s="239"/>
      <c r="M1279" s="240"/>
      <c r="N1279" s="229"/>
      <c r="O1279" s="229"/>
      <c r="P1279" s="229"/>
      <c r="Q1279" s="222"/>
      <c r="R1279" s="242"/>
      <c r="S1279" s="242"/>
      <c r="T1279" s="240"/>
      <c r="U1279" s="240"/>
      <c r="V1279" s="223"/>
      <c r="W1279" s="223"/>
      <c r="X1279" s="223"/>
      <c r="Y1279" s="223"/>
      <c r="AE1279" s="138"/>
      <c r="AI1279" s="33" t="str">
        <f t="shared" si="176"/>
        <v/>
      </c>
      <c r="AN1279" s="223"/>
      <c r="AO1279" s="223"/>
      <c r="AP1279" s="223"/>
      <c r="AQ1279" s="222"/>
      <c r="AR1279" s="222"/>
      <c r="AS1279" s="222"/>
      <c r="AT1279" s="222"/>
      <c r="AU1279" s="222"/>
      <c r="AV1279" s="222"/>
      <c r="AW1279" s="222"/>
      <c r="AX1279" s="222"/>
      <c r="AY1279" s="222"/>
      <c r="AZ1279" s="222"/>
      <c r="BA1279" s="222"/>
      <c r="BB1279" s="222"/>
      <c r="BC1279" s="222"/>
      <c r="BD1279" s="222"/>
      <c r="BE1279" s="222"/>
      <c r="BF1279" s="222"/>
      <c r="BG1279" s="222"/>
      <c r="BH1279" s="222"/>
      <c r="BI1279" s="222"/>
      <c r="BJ1279" s="222"/>
      <c r="BK1279" s="222"/>
      <c r="BL1279" s="222"/>
      <c r="BM1279" s="222"/>
      <c r="BN1279" s="222"/>
      <c r="BO1279" s="222"/>
      <c r="BP1279" s="222"/>
      <c r="BQ1279" s="222"/>
      <c r="BR1279" s="222"/>
      <c r="BS1279" s="222"/>
      <c r="BT1279" s="222"/>
      <c r="BU1279" s="222"/>
      <c r="BV1279" s="222"/>
      <c r="BW1279" s="222"/>
      <c r="BX1279" s="222"/>
      <c r="BY1279" s="222"/>
      <c r="BZ1279" s="222"/>
      <c r="CA1279" s="222"/>
      <c r="CB1279" s="222"/>
      <c r="CC1279" s="222"/>
      <c r="CD1279" s="222"/>
      <c r="CE1279" s="222"/>
      <c r="CF1279" s="222"/>
      <c r="CG1279" s="222"/>
      <c r="CH1279" s="222"/>
      <c r="CI1279" s="222"/>
    </row>
    <row r="1280" spans="1:87" s="33" customFormat="1" ht="13.8" hidden="1">
      <c r="A1280" s="63"/>
      <c r="B1280" s="221"/>
      <c r="C1280" s="222"/>
      <c r="D1280" s="222"/>
      <c r="E1280" s="222"/>
      <c r="F1280" s="222"/>
      <c r="G1280" s="223"/>
      <c r="H1280" s="63"/>
      <c r="I1280" s="222"/>
      <c r="J1280" s="222"/>
      <c r="K1280" s="239"/>
      <c r="L1280" s="239"/>
      <c r="M1280" s="240"/>
      <c r="N1280" s="229"/>
      <c r="O1280" s="229"/>
      <c r="P1280" s="229"/>
      <c r="Q1280" s="222"/>
      <c r="R1280" s="242"/>
      <c r="S1280" s="242"/>
      <c r="T1280" s="240"/>
      <c r="U1280" s="240"/>
      <c r="V1280" s="223"/>
      <c r="W1280" s="223"/>
      <c r="X1280" s="223"/>
      <c r="Y1280" s="223"/>
      <c r="AE1280" s="138"/>
      <c r="AI1280" s="33" t="str">
        <f t="shared" si="176"/>
        <v/>
      </c>
      <c r="AN1280" s="223"/>
      <c r="AO1280" s="223"/>
      <c r="AP1280" s="223"/>
      <c r="AQ1280" s="222"/>
      <c r="AR1280" s="222"/>
      <c r="AS1280" s="222"/>
      <c r="AT1280" s="222"/>
      <c r="AU1280" s="222"/>
      <c r="AV1280" s="222"/>
      <c r="AW1280" s="222"/>
      <c r="AX1280" s="222"/>
      <c r="AY1280" s="222"/>
      <c r="AZ1280" s="222"/>
      <c r="BA1280" s="222"/>
      <c r="BB1280" s="222"/>
      <c r="BC1280" s="222"/>
      <c r="BD1280" s="222"/>
      <c r="BE1280" s="222"/>
      <c r="BF1280" s="222"/>
      <c r="BG1280" s="222"/>
      <c r="BH1280" s="222"/>
      <c r="BI1280" s="222"/>
      <c r="BJ1280" s="222"/>
      <c r="BK1280" s="222"/>
      <c r="BL1280" s="222"/>
      <c r="BM1280" s="222"/>
      <c r="BN1280" s="222"/>
      <c r="BO1280" s="222"/>
      <c r="BP1280" s="222"/>
      <c r="BQ1280" s="222"/>
      <c r="BR1280" s="222"/>
      <c r="BS1280" s="222"/>
      <c r="BT1280" s="222"/>
      <c r="BU1280" s="222"/>
      <c r="BV1280" s="222"/>
      <c r="BW1280" s="222"/>
      <c r="BX1280" s="222"/>
      <c r="BY1280" s="222"/>
      <c r="BZ1280" s="222"/>
      <c r="CA1280" s="222"/>
      <c r="CB1280" s="222"/>
      <c r="CC1280" s="222"/>
      <c r="CD1280" s="222"/>
      <c r="CE1280" s="222"/>
      <c r="CF1280" s="222"/>
      <c r="CG1280" s="222"/>
      <c r="CH1280" s="222"/>
      <c r="CI1280" s="222"/>
    </row>
    <row r="1281" spans="1:87" s="33" customFormat="1" ht="13.8" hidden="1">
      <c r="A1281" s="63"/>
      <c r="B1281" s="221"/>
      <c r="C1281" s="222"/>
      <c r="D1281" s="222"/>
      <c r="E1281" s="222"/>
      <c r="F1281" s="222"/>
      <c r="G1281" s="223"/>
      <c r="H1281" s="63"/>
      <c r="I1281" s="222"/>
      <c r="J1281" s="222"/>
      <c r="K1281" s="239"/>
      <c r="L1281" s="239"/>
      <c r="M1281" s="240"/>
      <c r="N1281" s="229"/>
      <c r="O1281" s="229"/>
      <c r="P1281" s="229"/>
      <c r="Q1281" s="222"/>
      <c r="R1281" s="242"/>
      <c r="S1281" s="242"/>
      <c r="T1281" s="240"/>
      <c r="U1281" s="240"/>
      <c r="V1281" s="223"/>
      <c r="W1281" s="223"/>
      <c r="X1281" s="223"/>
      <c r="Y1281" s="223"/>
      <c r="AE1281" s="138"/>
      <c r="AI1281" s="33" t="str">
        <f t="shared" si="176"/>
        <v/>
      </c>
      <c r="AN1281" s="223"/>
      <c r="AO1281" s="223"/>
      <c r="AP1281" s="223"/>
      <c r="AQ1281" s="222"/>
      <c r="AR1281" s="222"/>
      <c r="AS1281" s="222"/>
      <c r="AT1281" s="222"/>
      <c r="AU1281" s="222"/>
      <c r="AV1281" s="222"/>
      <c r="AW1281" s="222"/>
      <c r="AX1281" s="222"/>
      <c r="AY1281" s="222"/>
      <c r="AZ1281" s="222"/>
      <c r="BA1281" s="222"/>
      <c r="BB1281" s="222"/>
      <c r="BC1281" s="222"/>
      <c r="BD1281" s="222"/>
      <c r="BE1281" s="222"/>
      <c r="BF1281" s="222"/>
      <c r="BG1281" s="222"/>
      <c r="BH1281" s="222"/>
      <c r="BI1281" s="222"/>
      <c r="BJ1281" s="222"/>
      <c r="BK1281" s="222"/>
      <c r="BL1281" s="222"/>
      <c r="BM1281" s="222"/>
      <c r="BN1281" s="222"/>
      <c r="BO1281" s="222"/>
      <c r="BP1281" s="222"/>
      <c r="BQ1281" s="222"/>
      <c r="BR1281" s="222"/>
      <c r="BS1281" s="222"/>
      <c r="BT1281" s="222"/>
      <c r="BU1281" s="222"/>
      <c r="BV1281" s="222"/>
      <c r="BW1281" s="222"/>
      <c r="BX1281" s="222"/>
      <c r="BY1281" s="222"/>
      <c r="BZ1281" s="222"/>
      <c r="CA1281" s="222"/>
      <c r="CB1281" s="222"/>
      <c r="CC1281" s="222"/>
      <c r="CD1281" s="222"/>
      <c r="CE1281" s="222"/>
      <c r="CF1281" s="222"/>
      <c r="CG1281" s="222"/>
      <c r="CH1281" s="222"/>
      <c r="CI1281" s="222"/>
    </row>
    <row r="1282" spans="1:87" s="33" customFormat="1" ht="13.8" hidden="1">
      <c r="A1282" s="63"/>
      <c r="B1282" s="221"/>
      <c r="C1282" s="222"/>
      <c r="D1282" s="222"/>
      <c r="E1282" s="222"/>
      <c r="F1282" s="222"/>
      <c r="G1282" s="223"/>
      <c r="H1282" s="63"/>
      <c r="I1282" s="222"/>
      <c r="J1282" s="222"/>
      <c r="K1282" s="239"/>
      <c r="L1282" s="239"/>
      <c r="M1282" s="240"/>
      <c r="N1282" s="229"/>
      <c r="O1282" s="229"/>
      <c r="P1282" s="229"/>
      <c r="Q1282" s="222"/>
      <c r="R1282" s="242"/>
      <c r="S1282" s="242"/>
      <c r="T1282" s="240"/>
      <c r="U1282" s="240"/>
      <c r="V1282" s="223"/>
      <c r="W1282" s="223"/>
      <c r="X1282" s="223"/>
      <c r="Y1282" s="223"/>
      <c r="AE1282" s="138"/>
      <c r="AI1282" s="33" t="str">
        <f t="shared" si="176"/>
        <v/>
      </c>
      <c r="AN1282" s="223"/>
      <c r="AO1282" s="223"/>
      <c r="AP1282" s="223"/>
      <c r="AQ1282" s="222"/>
      <c r="AR1282" s="222"/>
      <c r="AS1282" s="222"/>
      <c r="AT1282" s="222"/>
      <c r="AU1282" s="222"/>
      <c r="AV1282" s="222"/>
      <c r="AW1282" s="222"/>
      <c r="AX1282" s="222"/>
      <c r="AY1282" s="222"/>
      <c r="AZ1282" s="222"/>
      <c r="BA1282" s="222"/>
      <c r="BB1282" s="222"/>
      <c r="BC1282" s="222"/>
      <c r="BD1282" s="222"/>
      <c r="BE1282" s="222"/>
      <c r="BF1282" s="222"/>
      <c r="BG1282" s="222"/>
      <c r="BH1282" s="222"/>
      <c r="BI1282" s="222"/>
      <c r="BJ1282" s="222"/>
      <c r="BK1282" s="222"/>
      <c r="BL1282" s="222"/>
      <c r="BM1282" s="222"/>
      <c r="BN1282" s="222"/>
      <c r="BO1282" s="222"/>
      <c r="BP1282" s="222"/>
      <c r="BQ1282" s="222"/>
      <c r="BR1282" s="222"/>
      <c r="BS1282" s="222"/>
      <c r="BT1282" s="222"/>
      <c r="BU1282" s="222"/>
      <c r="BV1282" s="222"/>
      <c r="BW1282" s="222"/>
      <c r="BX1282" s="222"/>
      <c r="BY1282" s="222"/>
      <c r="BZ1282" s="222"/>
      <c r="CA1282" s="222"/>
      <c r="CB1282" s="222"/>
      <c r="CC1282" s="222"/>
      <c r="CD1282" s="222"/>
      <c r="CE1282" s="222"/>
      <c r="CF1282" s="222"/>
      <c r="CG1282" s="222"/>
      <c r="CH1282" s="222"/>
      <c r="CI1282" s="222"/>
    </row>
    <row r="1283" spans="1:87" s="33" customFormat="1" ht="13.8" hidden="1">
      <c r="A1283" s="63"/>
      <c r="B1283" s="221"/>
      <c r="C1283" s="222"/>
      <c r="D1283" s="222"/>
      <c r="E1283" s="222"/>
      <c r="F1283" s="222"/>
      <c r="G1283" s="223"/>
      <c r="H1283" s="63"/>
      <c r="I1283" s="222"/>
      <c r="J1283" s="222"/>
      <c r="K1283" s="239"/>
      <c r="L1283" s="239"/>
      <c r="M1283" s="240"/>
      <c r="N1283" s="229"/>
      <c r="O1283" s="229"/>
      <c r="P1283" s="229"/>
      <c r="Q1283" s="222"/>
      <c r="R1283" s="242"/>
      <c r="S1283" s="242"/>
      <c r="T1283" s="240"/>
      <c r="U1283" s="240"/>
      <c r="V1283" s="223"/>
      <c r="W1283" s="223"/>
      <c r="X1283" s="223"/>
      <c r="Y1283" s="223"/>
      <c r="AE1283" s="138"/>
      <c r="AI1283" s="33" t="str">
        <f t="shared" si="176"/>
        <v/>
      </c>
      <c r="AN1283" s="223"/>
      <c r="AO1283" s="223"/>
      <c r="AP1283" s="223"/>
      <c r="AQ1283" s="222"/>
      <c r="AR1283" s="222"/>
      <c r="AS1283" s="222"/>
      <c r="AT1283" s="222"/>
      <c r="AU1283" s="222"/>
      <c r="AV1283" s="222"/>
      <c r="AW1283" s="222"/>
      <c r="AX1283" s="222"/>
      <c r="AY1283" s="222"/>
      <c r="AZ1283" s="222"/>
      <c r="BA1283" s="222"/>
      <c r="BB1283" s="222"/>
      <c r="BC1283" s="222"/>
      <c r="BD1283" s="222"/>
      <c r="BE1283" s="222"/>
      <c r="BF1283" s="222"/>
      <c r="BG1283" s="222"/>
      <c r="BH1283" s="222"/>
      <c r="BI1283" s="222"/>
      <c r="BJ1283" s="222"/>
      <c r="BK1283" s="222"/>
      <c r="BL1283" s="222"/>
      <c r="BM1283" s="222"/>
      <c r="BN1283" s="222"/>
      <c r="BO1283" s="222"/>
      <c r="BP1283" s="222"/>
      <c r="BQ1283" s="222"/>
      <c r="BR1283" s="222"/>
      <c r="BS1283" s="222"/>
      <c r="BT1283" s="222"/>
      <c r="BU1283" s="222"/>
      <c r="BV1283" s="222"/>
      <c r="BW1283" s="222"/>
      <c r="BX1283" s="222"/>
      <c r="BY1283" s="222"/>
      <c r="BZ1283" s="222"/>
      <c r="CA1283" s="222"/>
      <c r="CB1283" s="222"/>
      <c r="CC1283" s="222"/>
      <c r="CD1283" s="222"/>
      <c r="CE1283" s="222"/>
      <c r="CF1283" s="222"/>
      <c r="CG1283" s="222"/>
      <c r="CH1283" s="222"/>
      <c r="CI1283" s="222"/>
    </row>
    <row r="1284" spans="1:87" s="33" customFormat="1" ht="13.8" hidden="1">
      <c r="A1284" s="63"/>
      <c r="B1284" s="221"/>
      <c r="C1284" s="222"/>
      <c r="D1284" s="222"/>
      <c r="E1284" s="222"/>
      <c r="F1284" s="222"/>
      <c r="G1284" s="223"/>
      <c r="H1284" s="63"/>
      <c r="I1284" s="222"/>
      <c r="J1284" s="222"/>
      <c r="K1284" s="239"/>
      <c r="L1284" s="239"/>
      <c r="M1284" s="240"/>
      <c r="N1284" s="229"/>
      <c r="O1284" s="229"/>
      <c r="P1284" s="229"/>
      <c r="Q1284" s="222"/>
      <c r="R1284" s="242"/>
      <c r="S1284" s="242"/>
      <c r="T1284" s="240"/>
      <c r="U1284" s="240"/>
      <c r="V1284" s="223"/>
      <c r="W1284" s="223"/>
      <c r="X1284" s="223"/>
      <c r="Y1284" s="223"/>
      <c r="AE1284" s="138"/>
      <c r="AI1284" s="33" t="str">
        <f t="shared" si="176"/>
        <v/>
      </c>
      <c r="AN1284" s="223"/>
      <c r="AO1284" s="223"/>
      <c r="AP1284" s="223"/>
      <c r="AQ1284" s="222"/>
      <c r="AR1284" s="222"/>
      <c r="AS1284" s="222"/>
      <c r="AT1284" s="222"/>
      <c r="AU1284" s="222"/>
      <c r="AV1284" s="222"/>
      <c r="AW1284" s="222"/>
      <c r="AX1284" s="222"/>
      <c r="AY1284" s="222"/>
      <c r="AZ1284" s="222"/>
      <c r="BA1284" s="222"/>
      <c r="BB1284" s="222"/>
      <c r="BC1284" s="222"/>
      <c r="BD1284" s="222"/>
      <c r="BE1284" s="222"/>
      <c r="BF1284" s="222"/>
      <c r="BG1284" s="222"/>
      <c r="BH1284" s="222"/>
      <c r="BI1284" s="222"/>
      <c r="BJ1284" s="222"/>
      <c r="BK1284" s="222"/>
      <c r="BL1284" s="222"/>
      <c r="BM1284" s="222"/>
      <c r="BN1284" s="222"/>
      <c r="BO1284" s="222"/>
      <c r="BP1284" s="222"/>
      <c r="BQ1284" s="222"/>
      <c r="BR1284" s="222"/>
      <c r="BS1284" s="222"/>
      <c r="BT1284" s="222"/>
      <c r="BU1284" s="222"/>
      <c r="BV1284" s="222"/>
      <c r="BW1284" s="222"/>
      <c r="BX1284" s="222"/>
      <c r="BY1284" s="222"/>
      <c r="BZ1284" s="222"/>
      <c r="CA1284" s="222"/>
      <c r="CB1284" s="222"/>
      <c r="CC1284" s="222"/>
      <c r="CD1284" s="222"/>
      <c r="CE1284" s="222"/>
      <c r="CF1284" s="222"/>
      <c r="CG1284" s="222"/>
      <c r="CH1284" s="222"/>
      <c r="CI1284" s="222"/>
    </row>
    <row r="1285" spans="1:87" s="33" customFormat="1" ht="13.8" hidden="1">
      <c r="A1285" s="63"/>
      <c r="B1285" s="221"/>
      <c r="C1285" s="222"/>
      <c r="D1285" s="222"/>
      <c r="E1285" s="222"/>
      <c r="F1285" s="222"/>
      <c r="G1285" s="223"/>
      <c r="H1285" s="63"/>
      <c r="I1285" s="222"/>
      <c r="J1285" s="222"/>
      <c r="K1285" s="239"/>
      <c r="L1285" s="239"/>
      <c r="M1285" s="240"/>
      <c r="N1285" s="229"/>
      <c r="O1285" s="229"/>
      <c r="P1285" s="229"/>
      <c r="Q1285" s="222"/>
      <c r="R1285" s="242"/>
      <c r="S1285" s="242"/>
      <c r="T1285" s="240"/>
      <c r="U1285" s="240"/>
      <c r="V1285" s="223"/>
      <c r="W1285" s="223"/>
      <c r="X1285" s="223"/>
      <c r="Y1285" s="223"/>
      <c r="AE1285" s="138"/>
      <c r="AI1285" s="33" t="str">
        <f t="shared" si="176"/>
        <v/>
      </c>
      <c r="AN1285" s="223"/>
      <c r="AO1285" s="223"/>
      <c r="AP1285" s="223"/>
      <c r="AQ1285" s="222"/>
      <c r="AR1285" s="222"/>
      <c r="AS1285" s="222"/>
      <c r="AT1285" s="222"/>
      <c r="AU1285" s="222"/>
      <c r="AV1285" s="222"/>
      <c r="AW1285" s="222"/>
      <c r="AX1285" s="222"/>
      <c r="AY1285" s="222"/>
      <c r="AZ1285" s="222"/>
      <c r="BA1285" s="222"/>
      <c r="BB1285" s="222"/>
      <c r="BC1285" s="222"/>
      <c r="BD1285" s="222"/>
      <c r="BE1285" s="222"/>
      <c r="BF1285" s="222"/>
      <c r="BG1285" s="222"/>
      <c r="BH1285" s="222"/>
      <c r="BI1285" s="222"/>
      <c r="BJ1285" s="222"/>
      <c r="BK1285" s="222"/>
      <c r="BL1285" s="222"/>
      <c r="BM1285" s="222"/>
      <c r="BN1285" s="222"/>
      <c r="BO1285" s="222"/>
      <c r="BP1285" s="222"/>
      <c r="BQ1285" s="222"/>
      <c r="BR1285" s="222"/>
      <c r="BS1285" s="222"/>
      <c r="BT1285" s="222"/>
      <c r="BU1285" s="222"/>
      <c r="BV1285" s="222"/>
      <c r="BW1285" s="222"/>
      <c r="BX1285" s="222"/>
      <c r="BY1285" s="222"/>
      <c r="BZ1285" s="222"/>
      <c r="CA1285" s="222"/>
      <c r="CB1285" s="222"/>
      <c r="CC1285" s="222"/>
      <c r="CD1285" s="222"/>
      <c r="CE1285" s="222"/>
      <c r="CF1285" s="222"/>
      <c r="CG1285" s="222"/>
      <c r="CH1285" s="222"/>
      <c r="CI1285" s="222"/>
    </row>
    <row r="1286" spans="1:87" s="33" customFormat="1" ht="13.8" hidden="1">
      <c r="A1286" s="63"/>
      <c r="B1286" s="221"/>
      <c r="C1286" s="222"/>
      <c r="D1286" s="222"/>
      <c r="E1286" s="222"/>
      <c r="F1286" s="222"/>
      <c r="G1286" s="223"/>
      <c r="H1286" s="63"/>
      <c r="I1286" s="222"/>
      <c r="J1286" s="222"/>
      <c r="K1286" s="239"/>
      <c r="L1286" s="239"/>
      <c r="M1286" s="240"/>
      <c r="N1286" s="229"/>
      <c r="O1286" s="229"/>
      <c r="P1286" s="229"/>
      <c r="Q1286" s="222"/>
      <c r="R1286" s="242"/>
      <c r="S1286" s="242"/>
      <c r="T1286" s="240"/>
      <c r="U1286" s="240"/>
      <c r="V1286" s="223"/>
      <c r="W1286" s="223"/>
      <c r="X1286" s="223"/>
      <c r="Y1286" s="223"/>
      <c r="AE1286" s="138"/>
      <c r="AI1286" s="33" t="str">
        <f t="shared" si="176"/>
        <v/>
      </c>
      <c r="AN1286" s="223"/>
      <c r="AO1286" s="223"/>
      <c r="AP1286" s="223"/>
      <c r="AQ1286" s="222"/>
      <c r="AR1286" s="222"/>
      <c r="AS1286" s="222"/>
      <c r="AT1286" s="222"/>
      <c r="AU1286" s="222"/>
      <c r="AV1286" s="222"/>
      <c r="AW1286" s="222"/>
      <c r="AX1286" s="222"/>
      <c r="AY1286" s="222"/>
      <c r="AZ1286" s="222"/>
      <c r="BA1286" s="222"/>
      <c r="BB1286" s="222"/>
      <c r="BC1286" s="222"/>
      <c r="BD1286" s="222"/>
      <c r="BE1286" s="222"/>
      <c r="BF1286" s="222"/>
      <c r="BG1286" s="222"/>
      <c r="BH1286" s="222"/>
      <c r="BI1286" s="222"/>
      <c r="BJ1286" s="222"/>
      <c r="BK1286" s="222"/>
      <c r="BL1286" s="222"/>
      <c r="BM1286" s="222"/>
      <c r="BN1286" s="222"/>
      <c r="BO1286" s="222"/>
      <c r="BP1286" s="222"/>
      <c r="BQ1286" s="222"/>
      <c r="BR1286" s="222"/>
      <c r="BS1286" s="222"/>
      <c r="BT1286" s="222"/>
      <c r="BU1286" s="222"/>
      <c r="BV1286" s="222"/>
      <c r="BW1286" s="222"/>
      <c r="BX1286" s="222"/>
      <c r="BY1286" s="222"/>
      <c r="BZ1286" s="222"/>
      <c r="CA1286" s="222"/>
      <c r="CB1286" s="222"/>
      <c r="CC1286" s="222"/>
      <c r="CD1286" s="222"/>
      <c r="CE1286" s="222"/>
      <c r="CF1286" s="222"/>
      <c r="CG1286" s="222"/>
      <c r="CH1286" s="222"/>
      <c r="CI1286" s="222"/>
    </row>
    <row r="1287" spans="1:87" s="33" customFormat="1" ht="13.8" hidden="1">
      <c r="A1287" s="63"/>
      <c r="B1287" s="221"/>
      <c r="C1287" s="222"/>
      <c r="D1287" s="222"/>
      <c r="E1287" s="222"/>
      <c r="F1287" s="222"/>
      <c r="G1287" s="223"/>
      <c r="H1287" s="63"/>
      <c r="I1287" s="222"/>
      <c r="J1287" s="222"/>
      <c r="K1287" s="239"/>
      <c r="L1287" s="239"/>
      <c r="M1287" s="240"/>
      <c r="N1287" s="229"/>
      <c r="O1287" s="229"/>
      <c r="P1287" s="229"/>
      <c r="Q1287" s="222"/>
      <c r="R1287" s="242"/>
      <c r="S1287" s="242"/>
      <c r="T1287" s="240"/>
      <c r="U1287" s="240"/>
      <c r="V1287" s="223"/>
      <c r="W1287" s="223"/>
      <c r="X1287" s="223"/>
      <c r="Y1287" s="223"/>
      <c r="AE1287" s="138"/>
      <c r="AI1287" s="33" t="str">
        <f t="shared" si="176"/>
        <v/>
      </c>
      <c r="AN1287" s="223"/>
      <c r="AO1287" s="223"/>
      <c r="AP1287" s="223"/>
      <c r="AQ1287" s="222"/>
      <c r="AR1287" s="222"/>
      <c r="AS1287" s="222"/>
      <c r="AT1287" s="222"/>
      <c r="AU1287" s="222"/>
      <c r="AV1287" s="222"/>
      <c r="AW1287" s="222"/>
      <c r="AX1287" s="222"/>
      <c r="AY1287" s="222"/>
      <c r="AZ1287" s="222"/>
      <c r="BA1287" s="222"/>
      <c r="BB1287" s="222"/>
      <c r="BC1287" s="222"/>
      <c r="BD1287" s="222"/>
      <c r="BE1287" s="222"/>
      <c r="BF1287" s="222"/>
      <c r="BG1287" s="222"/>
      <c r="BH1287" s="222"/>
      <c r="BI1287" s="222"/>
      <c r="BJ1287" s="222"/>
      <c r="BK1287" s="222"/>
      <c r="BL1287" s="222"/>
      <c r="BM1287" s="222"/>
      <c r="BN1287" s="222"/>
      <c r="BO1287" s="222"/>
      <c r="BP1287" s="222"/>
      <c r="BQ1287" s="222"/>
      <c r="BR1287" s="222"/>
      <c r="BS1287" s="222"/>
      <c r="BT1287" s="222"/>
      <c r="BU1287" s="222"/>
      <c r="BV1287" s="222"/>
      <c r="BW1287" s="222"/>
      <c r="BX1287" s="222"/>
      <c r="BY1287" s="222"/>
      <c r="BZ1287" s="222"/>
      <c r="CA1287" s="222"/>
      <c r="CB1287" s="222"/>
      <c r="CC1287" s="222"/>
      <c r="CD1287" s="222"/>
      <c r="CE1287" s="222"/>
      <c r="CF1287" s="222"/>
      <c r="CG1287" s="222"/>
      <c r="CH1287" s="222"/>
      <c r="CI1287" s="222"/>
    </row>
    <row r="1288" spans="1:87" s="33" customFormat="1" ht="13.8" hidden="1">
      <c r="A1288" s="63"/>
      <c r="B1288" s="221"/>
      <c r="C1288" s="222"/>
      <c r="D1288" s="222"/>
      <c r="E1288" s="222"/>
      <c r="F1288" s="222"/>
      <c r="G1288" s="223"/>
      <c r="H1288" s="63"/>
      <c r="I1288" s="222"/>
      <c r="J1288" s="222"/>
      <c r="K1288" s="239"/>
      <c r="L1288" s="239"/>
      <c r="M1288" s="240"/>
      <c r="N1288" s="229"/>
      <c r="O1288" s="229"/>
      <c r="P1288" s="229"/>
      <c r="Q1288" s="222"/>
      <c r="R1288" s="242"/>
      <c r="S1288" s="242"/>
      <c r="T1288" s="240"/>
      <c r="U1288" s="240"/>
      <c r="V1288" s="223"/>
      <c r="W1288" s="223"/>
      <c r="X1288" s="223"/>
      <c r="Y1288" s="223"/>
      <c r="AE1288" s="138"/>
      <c r="AI1288" s="33" t="str">
        <f t="shared" si="176"/>
        <v/>
      </c>
      <c r="AN1288" s="223"/>
      <c r="AO1288" s="223"/>
      <c r="AP1288" s="223"/>
      <c r="AQ1288" s="222"/>
      <c r="AR1288" s="222"/>
      <c r="AS1288" s="222"/>
      <c r="AT1288" s="222"/>
      <c r="AU1288" s="222"/>
      <c r="AV1288" s="222"/>
      <c r="AW1288" s="222"/>
      <c r="AX1288" s="222"/>
      <c r="AY1288" s="222"/>
      <c r="AZ1288" s="222"/>
      <c r="BA1288" s="222"/>
      <c r="BB1288" s="222"/>
      <c r="BC1288" s="222"/>
      <c r="BD1288" s="222"/>
      <c r="BE1288" s="222"/>
      <c r="BF1288" s="222"/>
      <c r="BG1288" s="222"/>
      <c r="BH1288" s="222"/>
      <c r="BI1288" s="222"/>
      <c r="BJ1288" s="222"/>
      <c r="BK1288" s="222"/>
      <c r="BL1288" s="222"/>
      <c r="BM1288" s="222"/>
      <c r="BN1288" s="222"/>
      <c r="BO1288" s="222"/>
      <c r="BP1288" s="222"/>
      <c r="BQ1288" s="222"/>
      <c r="BR1288" s="222"/>
      <c r="BS1288" s="222"/>
      <c r="BT1288" s="222"/>
      <c r="BU1288" s="222"/>
      <c r="BV1288" s="222"/>
      <c r="BW1288" s="222"/>
      <c r="BX1288" s="222"/>
      <c r="BY1288" s="222"/>
      <c r="BZ1288" s="222"/>
      <c r="CA1288" s="222"/>
      <c r="CB1288" s="222"/>
      <c r="CC1288" s="222"/>
      <c r="CD1288" s="222"/>
      <c r="CE1288" s="222"/>
      <c r="CF1288" s="222"/>
      <c r="CG1288" s="222"/>
      <c r="CH1288" s="222"/>
      <c r="CI1288" s="222"/>
    </row>
    <row r="1289" spans="1:87" s="33" customFormat="1" ht="13.8" hidden="1">
      <c r="A1289" s="63"/>
      <c r="B1289" s="221"/>
      <c r="C1289" s="222"/>
      <c r="D1289" s="222"/>
      <c r="E1289" s="222"/>
      <c r="F1289" s="222"/>
      <c r="G1289" s="223"/>
      <c r="H1289" s="63"/>
      <c r="I1289" s="222"/>
      <c r="J1289" s="222"/>
      <c r="K1289" s="239"/>
      <c r="L1289" s="239"/>
      <c r="M1289" s="240"/>
      <c r="N1289" s="229"/>
      <c r="O1289" s="229"/>
      <c r="P1289" s="229"/>
      <c r="Q1289" s="222"/>
      <c r="R1289" s="242"/>
      <c r="S1289" s="242"/>
      <c r="T1289" s="240"/>
      <c r="U1289" s="240"/>
      <c r="V1289" s="223"/>
      <c r="W1289" s="223"/>
      <c r="X1289" s="223"/>
      <c r="Y1289" s="223"/>
      <c r="AE1289" s="138"/>
      <c r="AI1289" s="33" t="str">
        <f t="shared" si="176"/>
        <v/>
      </c>
      <c r="AN1289" s="223"/>
      <c r="AO1289" s="223"/>
      <c r="AP1289" s="223"/>
      <c r="AQ1289" s="222"/>
      <c r="AR1289" s="222"/>
      <c r="AS1289" s="222"/>
      <c r="AT1289" s="222"/>
      <c r="AU1289" s="222"/>
      <c r="AV1289" s="222"/>
      <c r="AW1289" s="222"/>
      <c r="AX1289" s="222"/>
      <c r="AY1289" s="222"/>
      <c r="AZ1289" s="222"/>
      <c r="BA1289" s="222"/>
      <c r="BB1289" s="222"/>
      <c r="BC1289" s="222"/>
      <c r="BD1289" s="222"/>
      <c r="BE1289" s="222"/>
      <c r="BF1289" s="222"/>
      <c r="BG1289" s="222"/>
      <c r="BH1289" s="222"/>
      <c r="BI1289" s="222"/>
      <c r="BJ1289" s="222"/>
      <c r="BK1289" s="222"/>
      <c r="BL1289" s="222"/>
      <c r="BM1289" s="222"/>
      <c r="BN1289" s="222"/>
      <c r="BO1289" s="222"/>
      <c r="BP1289" s="222"/>
      <c r="BQ1289" s="222"/>
      <c r="BR1289" s="222"/>
      <c r="BS1289" s="222"/>
      <c r="BT1289" s="222"/>
      <c r="BU1289" s="222"/>
      <c r="BV1289" s="222"/>
      <c r="BW1289" s="222"/>
      <c r="BX1289" s="222"/>
      <c r="BY1289" s="222"/>
      <c r="BZ1289" s="222"/>
      <c r="CA1289" s="222"/>
      <c r="CB1289" s="222"/>
      <c r="CC1289" s="222"/>
      <c r="CD1289" s="222"/>
      <c r="CE1289" s="222"/>
      <c r="CF1289" s="222"/>
      <c r="CG1289" s="222"/>
      <c r="CH1289" s="222"/>
      <c r="CI1289" s="222"/>
    </row>
    <row r="1290" spans="1:87" s="33" customFormat="1" ht="13.8" hidden="1">
      <c r="A1290" s="63"/>
      <c r="B1290" s="221"/>
      <c r="C1290" s="222"/>
      <c r="D1290" s="222"/>
      <c r="E1290" s="222"/>
      <c r="F1290" s="222"/>
      <c r="G1290" s="223"/>
      <c r="H1290" s="63"/>
      <c r="I1290" s="222"/>
      <c r="J1290" s="222"/>
      <c r="K1290" s="239"/>
      <c r="L1290" s="239"/>
      <c r="M1290" s="240"/>
      <c r="N1290" s="229"/>
      <c r="O1290" s="229"/>
      <c r="P1290" s="229"/>
      <c r="Q1290" s="222"/>
      <c r="R1290" s="242"/>
      <c r="S1290" s="242"/>
      <c r="T1290" s="240"/>
      <c r="U1290" s="240"/>
      <c r="V1290" s="223"/>
      <c r="W1290" s="223"/>
      <c r="X1290" s="223"/>
      <c r="Y1290" s="223"/>
      <c r="AE1290" s="138"/>
      <c r="AI1290" s="33" t="str">
        <f t="shared" si="176"/>
        <v/>
      </c>
      <c r="AN1290" s="223"/>
      <c r="AO1290" s="223"/>
      <c r="AP1290" s="223"/>
      <c r="AQ1290" s="222"/>
      <c r="AR1290" s="222"/>
      <c r="AS1290" s="222"/>
      <c r="AT1290" s="222"/>
      <c r="AU1290" s="222"/>
      <c r="AV1290" s="222"/>
      <c r="AW1290" s="222"/>
      <c r="AX1290" s="222"/>
      <c r="AY1290" s="222"/>
      <c r="AZ1290" s="222"/>
      <c r="BA1290" s="222"/>
      <c r="BB1290" s="222"/>
      <c r="BC1290" s="222"/>
      <c r="BD1290" s="222"/>
      <c r="BE1290" s="222"/>
      <c r="BF1290" s="222"/>
      <c r="BG1290" s="222"/>
      <c r="BH1290" s="222"/>
      <c r="BI1290" s="222"/>
      <c r="BJ1290" s="222"/>
      <c r="BK1290" s="222"/>
      <c r="BL1290" s="222"/>
      <c r="BM1290" s="222"/>
      <c r="BN1290" s="222"/>
      <c r="BO1290" s="222"/>
      <c r="BP1290" s="222"/>
      <c r="BQ1290" s="222"/>
      <c r="BR1290" s="222"/>
      <c r="BS1290" s="222"/>
      <c r="BT1290" s="222"/>
      <c r="BU1290" s="222"/>
      <c r="BV1290" s="222"/>
      <c r="BW1290" s="222"/>
      <c r="BX1290" s="222"/>
      <c r="BY1290" s="222"/>
      <c r="BZ1290" s="222"/>
      <c r="CA1290" s="222"/>
      <c r="CB1290" s="222"/>
      <c r="CC1290" s="222"/>
      <c r="CD1290" s="222"/>
      <c r="CE1290" s="222"/>
      <c r="CF1290" s="222"/>
      <c r="CG1290" s="222"/>
      <c r="CH1290" s="222"/>
      <c r="CI1290" s="222"/>
    </row>
    <row r="1291" spans="1:87" s="33" customFormat="1" ht="13.8" hidden="1">
      <c r="A1291" s="63"/>
      <c r="B1291" s="221"/>
      <c r="C1291" s="222"/>
      <c r="D1291" s="222"/>
      <c r="E1291" s="222"/>
      <c r="F1291" s="222"/>
      <c r="G1291" s="223"/>
      <c r="H1291" s="63"/>
      <c r="I1291" s="222"/>
      <c r="J1291" s="222"/>
      <c r="K1291" s="239"/>
      <c r="L1291" s="239"/>
      <c r="M1291" s="240"/>
      <c r="N1291" s="229"/>
      <c r="O1291" s="229"/>
      <c r="P1291" s="229"/>
      <c r="Q1291" s="222"/>
      <c r="R1291" s="242"/>
      <c r="S1291" s="242"/>
      <c r="T1291" s="240"/>
      <c r="U1291" s="240"/>
      <c r="V1291" s="223"/>
      <c r="W1291" s="223"/>
      <c r="X1291" s="223"/>
      <c r="Y1291" s="223"/>
      <c r="AE1291" s="138"/>
      <c r="AI1291" s="33" t="str">
        <f t="shared" si="176"/>
        <v/>
      </c>
      <c r="AN1291" s="223"/>
      <c r="AO1291" s="223"/>
      <c r="AP1291" s="223"/>
      <c r="AQ1291" s="222"/>
      <c r="AR1291" s="222"/>
      <c r="AS1291" s="222"/>
      <c r="AT1291" s="222"/>
      <c r="AU1291" s="222"/>
      <c r="AV1291" s="222"/>
      <c r="AW1291" s="222"/>
      <c r="AX1291" s="222"/>
      <c r="AY1291" s="222"/>
      <c r="AZ1291" s="222"/>
      <c r="BA1291" s="222"/>
      <c r="BB1291" s="222"/>
      <c r="BC1291" s="222"/>
      <c r="BD1291" s="222"/>
      <c r="BE1291" s="222"/>
      <c r="BF1291" s="222"/>
      <c r="BG1291" s="222"/>
      <c r="BH1291" s="222"/>
      <c r="BI1291" s="222"/>
      <c r="BJ1291" s="222"/>
      <c r="BK1291" s="222"/>
      <c r="BL1291" s="222"/>
      <c r="BM1291" s="222"/>
      <c r="BN1291" s="222"/>
      <c r="BO1291" s="222"/>
      <c r="BP1291" s="222"/>
      <c r="BQ1291" s="222"/>
      <c r="BR1291" s="222"/>
      <c r="BS1291" s="222"/>
      <c r="BT1291" s="222"/>
      <c r="BU1291" s="222"/>
      <c r="BV1291" s="222"/>
      <c r="BW1291" s="222"/>
      <c r="BX1291" s="222"/>
      <c r="BY1291" s="222"/>
      <c r="BZ1291" s="222"/>
      <c r="CA1291" s="222"/>
      <c r="CB1291" s="222"/>
      <c r="CC1291" s="222"/>
      <c r="CD1291" s="222"/>
      <c r="CE1291" s="222"/>
      <c r="CF1291" s="222"/>
      <c r="CG1291" s="222"/>
      <c r="CH1291" s="222"/>
      <c r="CI1291" s="222"/>
    </row>
    <row r="1292" spans="1:87" s="33" customFormat="1" ht="13.8" hidden="1">
      <c r="A1292" s="63"/>
      <c r="B1292" s="221"/>
      <c r="C1292" s="222"/>
      <c r="D1292" s="222"/>
      <c r="E1292" s="222"/>
      <c r="F1292" s="222"/>
      <c r="G1292" s="223"/>
      <c r="H1292" s="63"/>
      <c r="I1292" s="222"/>
      <c r="J1292" s="222"/>
      <c r="K1292" s="239"/>
      <c r="L1292" s="239"/>
      <c r="M1292" s="240"/>
      <c r="N1292" s="229"/>
      <c r="O1292" s="229"/>
      <c r="P1292" s="229"/>
      <c r="Q1292" s="222"/>
      <c r="R1292" s="242"/>
      <c r="S1292" s="242"/>
      <c r="T1292" s="240"/>
      <c r="U1292" s="240"/>
      <c r="V1292" s="223"/>
      <c r="W1292" s="223"/>
      <c r="X1292" s="223"/>
      <c r="Y1292" s="223"/>
      <c r="AE1292" s="138"/>
      <c r="AI1292" s="33" t="str">
        <f t="shared" ref="AI1292:AI1310" si="177">IF(R1292="","", R1292)</f>
        <v/>
      </c>
      <c r="AN1292" s="223"/>
      <c r="AO1292" s="223"/>
      <c r="AP1292" s="223"/>
      <c r="AQ1292" s="222"/>
      <c r="AR1292" s="222"/>
      <c r="AS1292" s="222"/>
      <c r="AT1292" s="222"/>
      <c r="AU1292" s="222"/>
      <c r="AV1292" s="222"/>
      <c r="AW1292" s="222"/>
      <c r="AX1292" s="222"/>
      <c r="AY1292" s="222"/>
      <c r="AZ1292" s="222"/>
      <c r="BA1292" s="222"/>
      <c r="BB1292" s="222"/>
      <c r="BC1292" s="222"/>
      <c r="BD1292" s="222"/>
      <c r="BE1292" s="222"/>
      <c r="BF1292" s="222"/>
      <c r="BG1292" s="222"/>
      <c r="BH1292" s="222"/>
      <c r="BI1292" s="222"/>
      <c r="BJ1292" s="222"/>
      <c r="BK1292" s="222"/>
      <c r="BL1292" s="222"/>
      <c r="BM1292" s="222"/>
      <c r="BN1292" s="222"/>
      <c r="BO1292" s="222"/>
      <c r="BP1292" s="222"/>
      <c r="BQ1292" s="222"/>
      <c r="BR1292" s="222"/>
      <c r="BS1292" s="222"/>
      <c r="BT1292" s="222"/>
      <c r="BU1292" s="222"/>
      <c r="BV1292" s="222"/>
      <c r="BW1292" s="222"/>
      <c r="BX1292" s="222"/>
      <c r="BY1292" s="222"/>
      <c r="BZ1292" s="222"/>
      <c r="CA1292" s="222"/>
      <c r="CB1292" s="222"/>
      <c r="CC1292" s="222"/>
      <c r="CD1292" s="222"/>
      <c r="CE1292" s="222"/>
      <c r="CF1292" s="222"/>
      <c r="CG1292" s="222"/>
      <c r="CH1292" s="222"/>
      <c r="CI1292" s="222"/>
    </row>
    <row r="1293" spans="1:87" s="33" customFormat="1" ht="13.8" hidden="1">
      <c r="A1293" s="63"/>
      <c r="B1293" s="221"/>
      <c r="C1293" s="222"/>
      <c r="D1293" s="222"/>
      <c r="E1293" s="222"/>
      <c r="F1293" s="222"/>
      <c r="G1293" s="223"/>
      <c r="H1293" s="63"/>
      <c r="I1293" s="222"/>
      <c r="J1293" s="222"/>
      <c r="K1293" s="239"/>
      <c r="L1293" s="239"/>
      <c r="M1293" s="240"/>
      <c r="N1293" s="229"/>
      <c r="O1293" s="229"/>
      <c r="P1293" s="229"/>
      <c r="Q1293" s="222"/>
      <c r="R1293" s="242"/>
      <c r="S1293" s="242"/>
      <c r="T1293" s="240"/>
      <c r="U1293" s="240"/>
      <c r="V1293" s="223"/>
      <c r="W1293" s="223"/>
      <c r="X1293" s="223"/>
      <c r="Y1293" s="223"/>
      <c r="AE1293" s="138"/>
      <c r="AI1293" s="33" t="str">
        <f t="shared" si="177"/>
        <v/>
      </c>
      <c r="AN1293" s="223"/>
      <c r="AO1293" s="223"/>
      <c r="AP1293" s="223"/>
      <c r="AQ1293" s="222"/>
      <c r="AR1293" s="222"/>
      <c r="AS1293" s="222"/>
      <c r="AT1293" s="222"/>
      <c r="AU1293" s="222"/>
      <c r="AV1293" s="222"/>
      <c r="AW1293" s="222"/>
      <c r="AX1293" s="222"/>
      <c r="AY1293" s="222"/>
      <c r="AZ1293" s="222"/>
      <c r="BA1293" s="222"/>
      <c r="BB1293" s="222"/>
      <c r="BC1293" s="222"/>
      <c r="BD1293" s="222"/>
      <c r="BE1293" s="222"/>
      <c r="BF1293" s="222"/>
      <c r="BG1293" s="222"/>
      <c r="BH1293" s="222"/>
      <c r="BI1293" s="222"/>
      <c r="BJ1293" s="222"/>
      <c r="BK1293" s="222"/>
      <c r="BL1293" s="222"/>
      <c r="BM1293" s="222"/>
      <c r="BN1293" s="222"/>
      <c r="BO1293" s="222"/>
      <c r="BP1293" s="222"/>
      <c r="BQ1293" s="222"/>
      <c r="BR1293" s="222"/>
      <c r="BS1293" s="222"/>
      <c r="BT1293" s="222"/>
      <c r="BU1293" s="222"/>
      <c r="BV1293" s="222"/>
      <c r="BW1293" s="222"/>
      <c r="BX1293" s="222"/>
      <c r="BY1293" s="222"/>
      <c r="BZ1293" s="222"/>
      <c r="CA1293" s="222"/>
      <c r="CB1293" s="222"/>
      <c r="CC1293" s="222"/>
      <c r="CD1293" s="222"/>
      <c r="CE1293" s="222"/>
      <c r="CF1293" s="222"/>
      <c r="CG1293" s="222"/>
      <c r="CH1293" s="222"/>
      <c r="CI1293" s="222"/>
    </row>
    <row r="1294" spans="1:87" s="33" customFormat="1" ht="13.8" hidden="1">
      <c r="A1294" s="63"/>
      <c r="B1294" s="221"/>
      <c r="C1294" s="222"/>
      <c r="D1294" s="222"/>
      <c r="E1294" s="222"/>
      <c r="F1294" s="222"/>
      <c r="G1294" s="223"/>
      <c r="H1294" s="63"/>
      <c r="I1294" s="222"/>
      <c r="J1294" s="222"/>
      <c r="K1294" s="239"/>
      <c r="L1294" s="239"/>
      <c r="M1294" s="240"/>
      <c r="N1294" s="229"/>
      <c r="O1294" s="229"/>
      <c r="P1294" s="229"/>
      <c r="Q1294" s="222"/>
      <c r="R1294" s="242"/>
      <c r="S1294" s="242"/>
      <c r="T1294" s="240"/>
      <c r="U1294" s="240"/>
      <c r="V1294" s="223"/>
      <c r="W1294" s="223"/>
      <c r="X1294" s="223"/>
      <c r="Y1294" s="223"/>
      <c r="AE1294" s="138"/>
      <c r="AI1294" s="33" t="str">
        <f t="shared" si="177"/>
        <v/>
      </c>
      <c r="AN1294" s="223"/>
      <c r="AO1294" s="223"/>
      <c r="AP1294" s="223"/>
      <c r="AQ1294" s="222"/>
      <c r="AR1294" s="222"/>
      <c r="AS1294" s="222"/>
      <c r="AT1294" s="222"/>
      <c r="AU1294" s="222"/>
      <c r="AV1294" s="222"/>
      <c r="AW1294" s="222"/>
      <c r="AX1294" s="222"/>
      <c r="AY1294" s="222"/>
      <c r="AZ1294" s="222"/>
      <c r="BA1294" s="222"/>
      <c r="BB1294" s="222"/>
      <c r="BC1294" s="222"/>
      <c r="BD1294" s="222"/>
      <c r="BE1294" s="222"/>
      <c r="BF1294" s="222"/>
      <c r="BG1294" s="222"/>
      <c r="BH1294" s="222"/>
      <c r="BI1294" s="222"/>
      <c r="BJ1294" s="222"/>
      <c r="BK1294" s="222"/>
      <c r="BL1294" s="222"/>
      <c r="BM1294" s="222"/>
      <c r="BN1294" s="222"/>
      <c r="BO1294" s="222"/>
      <c r="BP1294" s="222"/>
      <c r="BQ1294" s="222"/>
      <c r="BR1294" s="222"/>
      <c r="BS1294" s="222"/>
      <c r="BT1294" s="222"/>
      <c r="BU1294" s="222"/>
      <c r="BV1294" s="222"/>
      <c r="BW1294" s="222"/>
      <c r="BX1294" s="222"/>
      <c r="BY1294" s="222"/>
      <c r="BZ1294" s="222"/>
      <c r="CA1294" s="222"/>
      <c r="CB1294" s="222"/>
      <c r="CC1294" s="222"/>
      <c r="CD1294" s="222"/>
      <c r="CE1294" s="222"/>
      <c r="CF1294" s="222"/>
      <c r="CG1294" s="222"/>
      <c r="CH1294" s="222"/>
      <c r="CI1294" s="222"/>
    </row>
    <row r="1295" spans="1:87" s="33" customFormat="1" ht="13.8" hidden="1">
      <c r="A1295" s="63"/>
      <c r="B1295" s="221"/>
      <c r="C1295" s="222"/>
      <c r="D1295" s="222"/>
      <c r="E1295" s="222"/>
      <c r="F1295" s="222"/>
      <c r="G1295" s="223"/>
      <c r="H1295" s="63"/>
      <c r="I1295" s="222"/>
      <c r="J1295" s="222"/>
      <c r="K1295" s="239"/>
      <c r="L1295" s="239"/>
      <c r="M1295" s="240"/>
      <c r="N1295" s="229"/>
      <c r="O1295" s="229"/>
      <c r="P1295" s="229"/>
      <c r="Q1295" s="222"/>
      <c r="R1295" s="242"/>
      <c r="S1295" s="242"/>
      <c r="T1295" s="240"/>
      <c r="U1295" s="240"/>
      <c r="V1295" s="223"/>
      <c r="W1295" s="223"/>
      <c r="X1295" s="223"/>
      <c r="Y1295" s="223"/>
      <c r="AE1295" s="138"/>
      <c r="AI1295" s="33" t="str">
        <f t="shared" si="177"/>
        <v/>
      </c>
      <c r="AN1295" s="223"/>
      <c r="AO1295" s="223"/>
      <c r="AP1295" s="223"/>
      <c r="AQ1295" s="222"/>
      <c r="AR1295" s="222"/>
      <c r="AS1295" s="222"/>
      <c r="AT1295" s="222"/>
      <c r="AU1295" s="222"/>
      <c r="AV1295" s="222"/>
      <c r="AW1295" s="222"/>
      <c r="AX1295" s="222"/>
      <c r="AY1295" s="222"/>
      <c r="AZ1295" s="222"/>
      <c r="BA1295" s="222"/>
      <c r="BB1295" s="222"/>
      <c r="BC1295" s="222"/>
      <c r="BD1295" s="222"/>
      <c r="BE1295" s="222"/>
      <c r="BF1295" s="222"/>
      <c r="BG1295" s="222"/>
      <c r="BH1295" s="222"/>
      <c r="BI1295" s="222"/>
      <c r="BJ1295" s="222"/>
      <c r="BK1295" s="222"/>
      <c r="BL1295" s="222"/>
      <c r="BM1295" s="222"/>
      <c r="BN1295" s="222"/>
      <c r="BO1295" s="222"/>
      <c r="BP1295" s="222"/>
      <c r="BQ1295" s="222"/>
      <c r="BR1295" s="222"/>
      <c r="BS1295" s="222"/>
      <c r="BT1295" s="222"/>
      <c r="BU1295" s="222"/>
      <c r="BV1295" s="222"/>
      <c r="BW1295" s="222"/>
      <c r="BX1295" s="222"/>
      <c r="BY1295" s="222"/>
      <c r="BZ1295" s="222"/>
      <c r="CA1295" s="222"/>
      <c r="CB1295" s="222"/>
      <c r="CC1295" s="222"/>
      <c r="CD1295" s="222"/>
      <c r="CE1295" s="222"/>
      <c r="CF1295" s="222"/>
      <c r="CG1295" s="222"/>
      <c r="CH1295" s="222"/>
      <c r="CI1295" s="222"/>
    </row>
    <row r="1296" spans="1:87" s="33" customFormat="1" ht="13.8" hidden="1">
      <c r="A1296" s="63"/>
      <c r="B1296" s="221"/>
      <c r="C1296" s="222"/>
      <c r="D1296" s="222"/>
      <c r="E1296" s="222"/>
      <c r="F1296" s="222"/>
      <c r="G1296" s="223"/>
      <c r="H1296" s="63"/>
      <c r="I1296" s="222"/>
      <c r="J1296" s="222"/>
      <c r="K1296" s="239"/>
      <c r="L1296" s="239"/>
      <c r="M1296" s="240"/>
      <c r="N1296" s="229"/>
      <c r="O1296" s="229"/>
      <c r="P1296" s="229"/>
      <c r="Q1296" s="222"/>
      <c r="R1296" s="242"/>
      <c r="S1296" s="242"/>
      <c r="T1296" s="240"/>
      <c r="U1296" s="240"/>
      <c r="V1296" s="223"/>
      <c r="W1296" s="223"/>
      <c r="X1296" s="223"/>
      <c r="Y1296" s="223"/>
      <c r="AE1296" s="138"/>
      <c r="AI1296" s="33" t="str">
        <f t="shared" si="177"/>
        <v/>
      </c>
      <c r="AN1296" s="223"/>
      <c r="AO1296" s="223"/>
      <c r="AP1296" s="223"/>
      <c r="AQ1296" s="222"/>
      <c r="AR1296" s="222"/>
      <c r="AS1296" s="222"/>
      <c r="AT1296" s="222"/>
      <c r="AU1296" s="222"/>
      <c r="AV1296" s="222"/>
      <c r="AW1296" s="222"/>
      <c r="AX1296" s="222"/>
      <c r="AY1296" s="222"/>
      <c r="AZ1296" s="222"/>
      <c r="BA1296" s="222"/>
      <c r="BB1296" s="222"/>
      <c r="BC1296" s="222"/>
      <c r="BD1296" s="222"/>
      <c r="BE1296" s="222"/>
      <c r="BF1296" s="222"/>
      <c r="BG1296" s="222"/>
      <c r="BH1296" s="222"/>
      <c r="BI1296" s="222"/>
      <c r="BJ1296" s="222"/>
      <c r="BK1296" s="222"/>
      <c r="BL1296" s="222"/>
      <c r="BM1296" s="222"/>
      <c r="BN1296" s="222"/>
      <c r="BO1296" s="222"/>
      <c r="BP1296" s="222"/>
      <c r="BQ1296" s="222"/>
      <c r="BR1296" s="222"/>
      <c r="BS1296" s="222"/>
      <c r="BT1296" s="222"/>
      <c r="BU1296" s="222"/>
      <c r="BV1296" s="222"/>
      <c r="BW1296" s="222"/>
      <c r="BX1296" s="222"/>
      <c r="BY1296" s="222"/>
      <c r="BZ1296" s="222"/>
      <c r="CA1296" s="222"/>
      <c r="CB1296" s="222"/>
      <c r="CC1296" s="222"/>
      <c r="CD1296" s="222"/>
      <c r="CE1296" s="222"/>
      <c r="CF1296" s="222"/>
      <c r="CG1296" s="222"/>
      <c r="CH1296" s="222"/>
      <c r="CI1296" s="222"/>
    </row>
    <row r="1297" spans="1:87" s="33" customFormat="1" ht="13.8" hidden="1">
      <c r="A1297" s="63"/>
      <c r="B1297" s="221"/>
      <c r="C1297" s="222"/>
      <c r="D1297" s="222"/>
      <c r="E1297" s="222"/>
      <c r="F1297" s="222"/>
      <c r="G1297" s="223"/>
      <c r="H1297" s="63"/>
      <c r="I1297" s="222"/>
      <c r="J1297" s="222"/>
      <c r="K1297" s="239"/>
      <c r="L1297" s="239"/>
      <c r="M1297" s="240"/>
      <c r="N1297" s="229"/>
      <c r="O1297" s="229"/>
      <c r="P1297" s="229"/>
      <c r="Q1297" s="222"/>
      <c r="R1297" s="242"/>
      <c r="S1297" s="242"/>
      <c r="T1297" s="240"/>
      <c r="U1297" s="240"/>
      <c r="V1297" s="223"/>
      <c r="W1297" s="223"/>
      <c r="X1297" s="223"/>
      <c r="Y1297" s="223"/>
      <c r="AE1297" s="138"/>
      <c r="AI1297" s="33" t="str">
        <f t="shared" si="177"/>
        <v/>
      </c>
      <c r="AN1297" s="223"/>
      <c r="AO1297" s="223"/>
      <c r="AP1297" s="223"/>
      <c r="AQ1297" s="222"/>
      <c r="AR1297" s="222"/>
      <c r="AS1297" s="222"/>
      <c r="AT1297" s="222"/>
      <c r="AU1297" s="222"/>
      <c r="AV1297" s="222"/>
      <c r="AW1297" s="222"/>
      <c r="AX1297" s="222"/>
      <c r="AY1297" s="222"/>
      <c r="AZ1297" s="222"/>
      <c r="BA1297" s="222"/>
      <c r="BB1297" s="222"/>
      <c r="BC1297" s="222"/>
      <c r="BD1297" s="222"/>
      <c r="BE1297" s="222"/>
      <c r="BF1297" s="222"/>
      <c r="BG1297" s="222"/>
      <c r="BH1297" s="222"/>
      <c r="BI1297" s="222"/>
      <c r="BJ1297" s="222"/>
      <c r="BK1297" s="222"/>
      <c r="BL1297" s="222"/>
      <c r="BM1297" s="222"/>
      <c r="BN1297" s="222"/>
      <c r="BO1297" s="222"/>
      <c r="BP1297" s="222"/>
      <c r="BQ1297" s="222"/>
      <c r="BR1297" s="222"/>
      <c r="BS1297" s="222"/>
      <c r="BT1297" s="222"/>
      <c r="BU1297" s="222"/>
      <c r="BV1297" s="222"/>
      <c r="BW1297" s="222"/>
      <c r="BX1297" s="222"/>
      <c r="BY1297" s="222"/>
      <c r="BZ1297" s="222"/>
      <c r="CA1297" s="222"/>
      <c r="CB1297" s="222"/>
      <c r="CC1297" s="222"/>
      <c r="CD1297" s="222"/>
      <c r="CE1297" s="222"/>
      <c r="CF1297" s="222"/>
      <c r="CG1297" s="222"/>
      <c r="CH1297" s="222"/>
      <c r="CI1297" s="222"/>
    </row>
    <row r="1298" spans="1:87" s="33" customFormat="1" ht="13.8" hidden="1">
      <c r="A1298" s="63"/>
      <c r="B1298" s="221"/>
      <c r="C1298" s="222"/>
      <c r="D1298" s="222"/>
      <c r="E1298" s="222"/>
      <c r="F1298" s="222"/>
      <c r="G1298" s="223"/>
      <c r="H1298" s="63"/>
      <c r="I1298" s="222"/>
      <c r="J1298" s="222"/>
      <c r="K1298" s="239"/>
      <c r="L1298" s="239"/>
      <c r="M1298" s="240"/>
      <c r="N1298" s="229"/>
      <c r="O1298" s="229"/>
      <c r="P1298" s="229"/>
      <c r="Q1298" s="222"/>
      <c r="R1298" s="242"/>
      <c r="S1298" s="242"/>
      <c r="T1298" s="240"/>
      <c r="U1298" s="240"/>
      <c r="V1298" s="223"/>
      <c r="W1298" s="223"/>
      <c r="X1298" s="223"/>
      <c r="Y1298" s="223"/>
      <c r="AE1298" s="138"/>
      <c r="AI1298" s="33" t="str">
        <f t="shared" si="177"/>
        <v/>
      </c>
      <c r="AN1298" s="223"/>
      <c r="AO1298" s="223"/>
      <c r="AP1298" s="223"/>
      <c r="AQ1298" s="222"/>
      <c r="AR1298" s="222"/>
      <c r="AS1298" s="222"/>
      <c r="AT1298" s="222"/>
      <c r="AU1298" s="222"/>
      <c r="AV1298" s="222"/>
      <c r="AW1298" s="222"/>
      <c r="AX1298" s="222"/>
      <c r="AY1298" s="222"/>
      <c r="AZ1298" s="222"/>
      <c r="BA1298" s="222"/>
      <c r="BB1298" s="222"/>
      <c r="BC1298" s="222"/>
      <c r="BD1298" s="222"/>
      <c r="BE1298" s="222"/>
      <c r="BF1298" s="222"/>
      <c r="BG1298" s="222"/>
      <c r="BH1298" s="222"/>
      <c r="BI1298" s="222"/>
      <c r="BJ1298" s="222"/>
      <c r="BK1298" s="222"/>
      <c r="BL1298" s="222"/>
      <c r="BM1298" s="222"/>
      <c r="BN1298" s="222"/>
      <c r="BO1298" s="222"/>
      <c r="BP1298" s="222"/>
      <c r="BQ1298" s="222"/>
      <c r="BR1298" s="222"/>
      <c r="BS1298" s="222"/>
      <c r="BT1298" s="222"/>
      <c r="BU1298" s="222"/>
      <c r="BV1298" s="222"/>
      <c r="BW1298" s="222"/>
      <c r="BX1298" s="222"/>
      <c r="BY1298" s="222"/>
      <c r="BZ1298" s="222"/>
      <c r="CA1298" s="222"/>
      <c r="CB1298" s="222"/>
      <c r="CC1298" s="222"/>
      <c r="CD1298" s="222"/>
      <c r="CE1298" s="222"/>
      <c r="CF1298" s="222"/>
      <c r="CG1298" s="222"/>
      <c r="CH1298" s="222"/>
      <c r="CI1298" s="222"/>
    </row>
    <row r="1299" spans="1:87" s="33" customFormat="1" ht="13.8" hidden="1">
      <c r="A1299" s="63"/>
      <c r="B1299" s="221"/>
      <c r="C1299" s="222"/>
      <c r="D1299" s="222"/>
      <c r="E1299" s="222"/>
      <c r="F1299" s="222"/>
      <c r="G1299" s="223"/>
      <c r="H1299" s="63"/>
      <c r="I1299" s="222"/>
      <c r="J1299" s="222"/>
      <c r="K1299" s="239"/>
      <c r="L1299" s="239"/>
      <c r="M1299" s="240"/>
      <c r="N1299" s="229"/>
      <c r="O1299" s="229"/>
      <c r="P1299" s="229"/>
      <c r="Q1299" s="222"/>
      <c r="R1299" s="242"/>
      <c r="S1299" s="242"/>
      <c r="T1299" s="240"/>
      <c r="U1299" s="240"/>
      <c r="V1299" s="223"/>
      <c r="W1299" s="223"/>
      <c r="X1299" s="223"/>
      <c r="Y1299" s="223"/>
      <c r="AE1299" s="138"/>
      <c r="AI1299" s="33" t="str">
        <f t="shared" si="177"/>
        <v/>
      </c>
      <c r="AN1299" s="223"/>
      <c r="AO1299" s="223"/>
      <c r="AP1299" s="223"/>
      <c r="AQ1299" s="222"/>
      <c r="AR1299" s="222"/>
      <c r="AS1299" s="222"/>
      <c r="AT1299" s="222"/>
      <c r="AU1299" s="222"/>
      <c r="AV1299" s="222"/>
      <c r="AW1299" s="222"/>
      <c r="AX1299" s="222"/>
      <c r="AY1299" s="222"/>
      <c r="AZ1299" s="222"/>
      <c r="BA1299" s="222"/>
      <c r="BB1299" s="222"/>
      <c r="BC1299" s="222"/>
      <c r="BD1299" s="222"/>
      <c r="BE1299" s="222"/>
      <c r="BF1299" s="222"/>
      <c r="BG1299" s="222"/>
      <c r="BH1299" s="222"/>
      <c r="BI1299" s="222"/>
      <c r="BJ1299" s="222"/>
      <c r="BK1299" s="222"/>
      <c r="BL1299" s="222"/>
      <c r="BM1299" s="222"/>
      <c r="BN1299" s="222"/>
      <c r="BO1299" s="222"/>
      <c r="BP1299" s="222"/>
      <c r="BQ1299" s="222"/>
      <c r="BR1299" s="222"/>
      <c r="BS1299" s="222"/>
      <c r="BT1299" s="222"/>
      <c r="BU1299" s="222"/>
      <c r="BV1299" s="222"/>
      <c r="BW1299" s="222"/>
      <c r="BX1299" s="222"/>
      <c r="BY1299" s="222"/>
      <c r="BZ1299" s="222"/>
      <c r="CA1299" s="222"/>
      <c r="CB1299" s="222"/>
      <c r="CC1299" s="222"/>
      <c r="CD1299" s="222"/>
      <c r="CE1299" s="222"/>
      <c r="CF1299" s="222"/>
      <c r="CG1299" s="222"/>
      <c r="CH1299" s="222"/>
      <c r="CI1299" s="222"/>
    </row>
    <row r="1300" spans="1:87" s="33" customFormat="1" ht="13.8" hidden="1">
      <c r="A1300" s="63"/>
      <c r="B1300" s="221"/>
      <c r="C1300" s="222"/>
      <c r="D1300" s="222"/>
      <c r="E1300" s="222"/>
      <c r="F1300" s="222"/>
      <c r="G1300" s="223"/>
      <c r="H1300" s="63"/>
      <c r="I1300" s="222"/>
      <c r="J1300" s="222"/>
      <c r="K1300" s="239"/>
      <c r="L1300" s="239"/>
      <c r="M1300" s="240"/>
      <c r="N1300" s="229"/>
      <c r="O1300" s="229"/>
      <c r="P1300" s="229"/>
      <c r="Q1300" s="222"/>
      <c r="R1300" s="242"/>
      <c r="S1300" s="242"/>
      <c r="T1300" s="240"/>
      <c r="U1300" s="240"/>
      <c r="V1300" s="223"/>
      <c r="W1300" s="223"/>
      <c r="X1300" s="223"/>
      <c r="Y1300" s="223"/>
      <c r="AE1300" s="138"/>
      <c r="AI1300" s="33" t="str">
        <f t="shared" si="177"/>
        <v/>
      </c>
      <c r="AN1300" s="223"/>
      <c r="AO1300" s="223"/>
      <c r="AP1300" s="223"/>
      <c r="AQ1300" s="222"/>
      <c r="AR1300" s="222"/>
      <c r="AS1300" s="222"/>
      <c r="AT1300" s="222"/>
      <c r="AU1300" s="222"/>
      <c r="AV1300" s="222"/>
      <c r="AW1300" s="222"/>
      <c r="AX1300" s="222"/>
      <c r="AY1300" s="222"/>
      <c r="AZ1300" s="222"/>
      <c r="BA1300" s="222"/>
      <c r="BB1300" s="222"/>
      <c r="BC1300" s="222"/>
      <c r="BD1300" s="222"/>
      <c r="BE1300" s="222"/>
      <c r="BF1300" s="222"/>
      <c r="BG1300" s="222"/>
      <c r="BH1300" s="222"/>
      <c r="BI1300" s="222"/>
      <c r="BJ1300" s="222"/>
      <c r="BK1300" s="222"/>
      <c r="BL1300" s="222"/>
      <c r="BM1300" s="222"/>
      <c r="BN1300" s="222"/>
      <c r="BO1300" s="222"/>
      <c r="BP1300" s="222"/>
      <c r="BQ1300" s="222"/>
      <c r="BR1300" s="222"/>
      <c r="BS1300" s="222"/>
      <c r="BT1300" s="222"/>
      <c r="BU1300" s="222"/>
      <c r="BV1300" s="222"/>
      <c r="BW1300" s="222"/>
      <c r="BX1300" s="222"/>
      <c r="BY1300" s="222"/>
      <c r="BZ1300" s="222"/>
      <c r="CA1300" s="222"/>
      <c r="CB1300" s="222"/>
      <c r="CC1300" s="222"/>
      <c r="CD1300" s="222"/>
      <c r="CE1300" s="222"/>
      <c r="CF1300" s="222"/>
      <c r="CG1300" s="222"/>
      <c r="CH1300" s="222"/>
      <c r="CI1300" s="222"/>
    </row>
    <row r="1301" spans="1:87" ht="13.8" hidden="1">
      <c r="B1301" s="221"/>
      <c r="AA1301" s="33"/>
      <c r="AB1301" s="33"/>
      <c r="AC1301" s="33"/>
      <c r="AD1301" s="33"/>
      <c r="AE1301" s="138"/>
      <c r="AF1301" s="33"/>
      <c r="AG1301" s="33"/>
      <c r="AH1301" s="33"/>
      <c r="AI1301" s="33" t="str">
        <f t="shared" si="177"/>
        <v/>
      </c>
      <c r="AJ1301" s="33"/>
      <c r="AK1301" s="33"/>
      <c r="AL1301" s="33"/>
    </row>
    <row r="1302" spans="1:87" ht="13.8" hidden="1">
      <c r="B1302" s="221"/>
      <c r="AA1302" s="33"/>
      <c r="AB1302" s="33"/>
      <c r="AC1302" s="33"/>
      <c r="AD1302" s="33"/>
      <c r="AE1302" s="138"/>
      <c r="AF1302" s="33"/>
      <c r="AG1302" s="33"/>
      <c r="AH1302" s="33"/>
      <c r="AI1302" s="33" t="str">
        <f t="shared" si="177"/>
        <v/>
      </c>
      <c r="AJ1302" s="33"/>
      <c r="AK1302" s="33"/>
      <c r="AL1302" s="33"/>
    </row>
    <row r="1303" spans="1:87" ht="13.8" hidden="1">
      <c r="B1303" s="221"/>
      <c r="AA1303" s="33"/>
      <c r="AB1303" s="33"/>
      <c r="AC1303" s="33"/>
      <c r="AD1303" s="33"/>
      <c r="AE1303" s="138"/>
      <c r="AF1303" s="33"/>
      <c r="AG1303" s="33"/>
      <c r="AH1303" s="33"/>
      <c r="AI1303" s="33" t="str">
        <f t="shared" si="177"/>
        <v/>
      </c>
      <c r="AJ1303" s="33"/>
      <c r="AK1303" s="33"/>
      <c r="AL1303" s="33"/>
    </row>
    <row r="1304" spans="1:87" ht="13.8" hidden="1">
      <c r="B1304" s="221"/>
      <c r="AA1304" s="33"/>
      <c r="AB1304" s="33"/>
      <c r="AC1304" s="33"/>
      <c r="AD1304" s="33"/>
      <c r="AE1304" s="138"/>
      <c r="AF1304" s="33"/>
      <c r="AG1304" s="33"/>
      <c r="AH1304" s="33"/>
      <c r="AI1304" s="33" t="str">
        <f t="shared" si="177"/>
        <v/>
      </c>
      <c r="AJ1304" s="33"/>
      <c r="AK1304" s="33"/>
      <c r="AL1304" s="33"/>
    </row>
    <row r="1305" spans="1:87" ht="13.8" hidden="1">
      <c r="B1305" s="221"/>
      <c r="AA1305" s="33"/>
      <c r="AB1305" s="33"/>
      <c r="AC1305" s="33"/>
      <c r="AD1305" s="33"/>
      <c r="AE1305" s="138"/>
      <c r="AF1305" s="33"/>
      <c r="AG1305" s="33"/>
      <c r="AH1305" s="33"/>
      <c r="AI1305" s="33" t="str">
        <f t="shared" si="177"/>
        <v/>
      </c>
      <c r="AJ1305" s="33"/>
      <c r="AK1305" s="33"/>
      <c r="AL1305" s="33"/>
    </row>
    <row r="1306" spans="1:87" ht="13.5" hidden="1" customHeight="1">
      <c r="B1306" s="221"/>
      <c r="AA1306" s="33"/>
      <c r="AB1306" s="33"/>
      <c r="AC1306" s="33"/>
      <c r="AD1306" s="33"/>
      <c r="AE1306" s="138"/>
      <c r="AF1306" s="33"/>
      <c r="AG1306" s="33"/>
      <c r="AH1306" s="33"/>
      <c r="AI1306" s="33" t="str">
        <f t="shared" si="177"/>
        <v/>
      </c>
      <c r="AJ1306" s="33"/>
      <c r="AK1306" s="33"/>
      <c r="AL1306" s="33"/>
    </row>
    <row r="1307" spans="1:87" ht="13.8" hidden="1">
      <c r="B1307" s="221"/>
      <c r="AA1307" s="33"/>
      <c r="AB1307" s="33"/>
      <c r="AC1307" s="33"/>
      <c r="AD1307" s="33"/>
      <c r="AE1307" s="138"/>
      <c r="AF1307" s="33"/>
      <c r="AG1307" s="33"/>
      <c r="AH1307" s="33"/>
      <c r="AI1307" s="33" t="str">
        <f t="shared" si="177"/>
        <v/>
      </c>
      <c r="AJ1307" s="33"/>
      <c r="AK1307" s="33"/>
      <c r="AL1307" s="33"/>
    </row>
    <row r="1308" spans="1:87" ht="13.8" hidden="1">
      <c r="B1308" s="221"/>
      <c r="AA1308" s="33"/>
      <c r="AB1308" s="33"/>
      <c r="AC1308" s="33"/>
      <c r="AD1308" s="33"/>
      <c r="AE1308" s="138"/>
      <c r="AF1308" s="33"/>
      <c r="AG1308" s="33"/>
      <c r="AH1308" s="33"/>
      <c r="AI1308" s="33" t="str">
        <f t="shared" si="177"/>
        <v/>
      </c>
      <c r="AJ1308" s="33"/>
      <c r="AK1308" s="33"/>
      <c r="AL1308" s="33"/>
    </row>
    <row r="1309" spans="1:87" ht="13.8" hidden="1">
      <c r="B1309" s="221"/>
      <c r="AA1309" s="33"/>
      <c r="AB1309" s="33"/>
      <c r="AC1309" s="33"/>
      <c r="AD1309" s="33"/>
      <c r="AE1309" s="138"/>
      <c r="AF1309" s="33"/>
      <c r="AG1309" s="33"/>
      <c r="AH1309" s="33"/>
      <c r="AI1309" s="33" t="str">
        <f t="shared" si="177"/>
        <v/>
      </c>
      <c r="AJ1309" s="33"/>
      <c r="AK1309" s="33"/>
      <c r="AL1309" s="33"/>
    </row>
    <row r="1310" spans="1:87" ht="13.8" hidden="1">
      <c r="B1310" s="221"/>
      <c r="AA1310" s="33"/>
      <c r="AB1310" s="33"/>
      <c r="AC1310" s="33"/>
      <c r="AD1310" s="33"/>
      <c r="AE1310" s="138"/>
      <c r="AF1310" s="33"/>
      <c r="AG1310" s="33"/>
      <c r="AH1310" s="33"/>
      <c r="AI1310" s="33" t="str">
        <f t="shared" si="177"/>
        <v/>
      </c>
      <c r="AJ1310" s="33"/>
      <c r="AK1310" s="33"/>
      <c r="AL1310" s="33"/>
    </row>
    <row r="1311" spans="1:87" ht="49.5" hidden="1" customHeight="1" thickBot="1">
      <c r="B1311" s="221"/>
      <c r="G1311" s="226"/>
      <c r="AA1311" s="838" t="str">
        <f>LNG!F220</f>
        <v>Hinweis: Die Übersicht der aktuellen Bedarfe ist mit den bereits vorhandenen bisherigen Bedarfen, den Bedarfen Dritter, sowie mit bereits vorhandenen Bedürfnissen (Vorhaben) abzugleichen.</v>
      </c>
      <c r="AB1311" s="839"/>
      <c r="AC1311" s="839"/>
      <c r="AD1311" s="839"/>
      <c r="AE1311" s="840"/>
      <c r="AF1311" s="141"/>
      <c r="AG1311" s="141"/>
      <c r="AH1311" s="141"/>
      <c r="AI1311" s="141"/>
      <c r="AJ1311" s="246"/>
      <c r="AK1311" s="245"/>
      <c r="AL1311" s="246"/>
    </row>
    <row r="1312" spans="1:87" s="232" customFormat="1" ht="13.5" hidden="1" customHeight="1">
      <c r="A1312" s="63"/>
      <c r="B1312" s="221"/>
      <c r="C1312" s="222"/>
      <c r="D1312" s="222"/>
      <c r="E1312" s="222"/>
      <c r="F1312" s="222"/>
      <c r="G1312" s="230"/>
      <c r="H1312" s="63"/>
      <c r="I1312" s="222"/>
      <c r="J1312" s="222"/>
      <c r="K1312" s="239"/>
      <c r="L1312" s="239"/>
      <c r="M1312" s="240"/>
      <c r="N1312" s="229"/>
      <c r="O1312" s="229"/>
      <c r="P1312" s="229"/>
      <c r="Q1312" s="222"/>
      <c r="R1312" s="242"/>
      <c r="S1312" s="242"/>
      <c r="T1312" s="240"/>
      <c r="U1312" s="240"/>
      <c r="V1312" s="223"/>
      <c r="W1312" s="223"/>
      <c r="X1312" s="223"/>
      <c r="Y1312" s="223"/>
      <c r="Z1312" s="33"/>
      <c r="AA1312" s="137"/>
      <c r="AB1312" s="137"/>
      <c r="AC1312" s="137"/>
      <c r="AD1312" s="137"/>
      <c r="AE1312" s="137"/>
      <c r="AF1312" s="137"/>
      <c r="AG1312" s="137"/>
      <c r="AH1312" s="137"/>
      <c r="AI1312" s="137"/>
      <c r="AJ1312" s="137"/>
      <c r="AK1312" s="137"/>
      <c r="AL1312" s="137"/>
      <c r="AM1312" s="137"/>
      <c r="AN1312" s="230"/>
      <c r="AO1312" s="230"/>
      <c r="AP1312" s="230"/>
    </row>
    <row r="1313" spans="1:42" s="232" customFormat="1" ht="13.5" hidden="1" customHeight="1">
      <c r="A1313" s="63"/>
      <c r="B1313" s="221"/>
      <c r="C1313" s="222"/>
      <c r="D1313" s="222"/>
      <c r="E1313" s="222"/>
      <c r="F1313" s="222"/>
      <c r="G1313" s="230"/>
      <c r="H1313" s="63"/>
      <c r="I1313" s="222"/>
      <c r="J1313" s="222"/>
      <c r="K1313" s="239"/>
      <c r="L1313" s="239"/>
      <c r="M1313" s="240"/>
      <c r="N1313" s="229"/>
      <c r="O1313" s="229"/>
      <c r="P1313" s="229"/>
      <c r="Q1313" s="222"/>
      <c r="R1313" s="242"/>
      <c r="S1313" s="242"/>
      <c r="T1313" s="240"/>
      <c r="U1313" s="240"/>
      <c r="V1313" s="223"/>
      <c r="W1313" s="223"/>
      <c r="X1313" s="223"/>
      <c r="Y1313" s="223"/>
      <c r="Z1313" s="33"/>
      <c r="AA1313" s="137"/>
      <c r="AB1313" s="137"/>
      <c r="AC1313" s="137"/>
      <c r="AD1313" s="137"/>
      <c r="AE1313" s="137"/>
      <c r="AF1313" s="137"/>
      <c r="AG1313" s="137"/>
      <c r="AH1313" s="137"/>
      <c r="AI1313" s="137"/>
      <c r="AJ1313" s="137"/>
      <c r="AK1313" s="137"/>
      <c r="AL1313" s="137"/>
      <c r="AM1313" s="137"/>
      <c r="AN1313" s="230"/>
      <c r="AO1313" s="230"/>
      <c r="AP1313" s="230"/>
    </row>
    <row r="1314" spans="1:42" s="232" customFormat="1" ht="13.5" hidden="1" customHeight="1">
      <c r="A1314" s="63"/>
      <c r="B1314" s="221"/>
      <c r="C1314" s="222"/>
      <c r="D1314" s="222"/>
      <c r="E1314" s="222"/>
      <c r="F1314" s="222"/>
      <c r="G1314" s="230"/>
      <c r="H1314" s="63"/>
      <c r="I1314" s="222"/>
      <c r="J1314" s="222"/>
      <c r="K1314" s="239"/>
      <c r="L1314" s="239"/>
      <c r="M1314" s="240"/>
      <c r="N1314" s="229"/>
      <c r="O1314" s="229"/>
      <c r="P1314" s="229"/>
      <c r="Q1314" s="222"/>
      <c r="R1314" s="242"/>
      <c r="S1314" s="242"/>
      <c r="T1314" s="240"/>
      <c r="U1314" s="240"/>
      <c r="V1314" s="223"/>
      <c r="W1314" s="223"/>
      <c r="X1314" s="223"/>
      <c r="Y1314" s="223"/>
      <c r="Z1314" s="33"/>
      <c r="AA1314" s="137"/>
      <c r="AB1314" s="137"/>
      <c r="AC1314" s="137"/>
      <c r="AD1314" s="137"/>
      <c r="AE1314" s="137"/>
      <c r="AF1314" s="137"/>
      <c r="AG1314" s="137"/>
      <c r="AH1314" s="137"/>
      <c r="AI1314" s="137"/>
      <c r="AJ1314" s="137"/>
      <c r="AK1314" s="137"/>
      <c r="AL1314" s="137"/>
      <c r="AM1314" s="137"/>
      <c r="AN1314" s="230"/>
      <c r="AO1314" s="230"/>
      <c r="AP1314" s="230"/>
    </row>
    <row r="1315" spans="1:42" s="232" customFormat="1" ht="13.5" hidden="1" customHeight="1">
      <c r="A1315" s="63"/>
      <c r="B1315" s="221"/>
      <c r="C1315" s="222"/>
      <c r="D1315" s="222"/>
      <c r="E1315" s="222"/>
      <c r="F1315" s="222"/>
      <c r="G1315" s="230"/>
      <c r="H1315" s="63"/>
      <c r="I1315" s="222"/>
      <c r="J1315" s="222"/>
      <c r="K1315" s="239"/>
      <c r="L1315" s="239"/>
      <c r="M1315" s="240"/>
      <c r="N1315" s="229"/>
      <c r="O1315" s="229"/>
      <c r="P1315" s="229"/>
      <c r="Q1315" s="222"/>
      <c r="R1315" s="242"/>
      <c r="S1315" s="242"/>
      <c r="T1315" s="240"/>
      <c r="U1315" s="240"/>
      <c r="V1315" s="223"/>
      <c r="W1315" s="223"/>
      <c r="X1315" s="223"/>
      <c r="Y1315" s="223"/>
      <c r="Z1315" s="33"/>
      <c r="AA1315" s="137"/>
      <c r="AB1315" s="137"/>
      <c r="AC1315" s="137"/>
      <c r="AD1315" s="137"/>
      <c r="AE1315" s="137"/>
      <c r="AF1315" s="137"/>
      <c r="AG1315" s="137"/>
      <c r="AH1315" s="137"/>
      <c r="AI1315" s="137"/>
      <c r="AJ1315" s="137"/>
      <c r="AK1315" s="137"/>
      <c r="AL1315" s="137"/>
      <c r="AM1315" s="137"/>
      <c r="AN1315" s="230"/>
      <c r="AO1315" s="230"/>
      <c r="AP1315" s="230"/>
    </row>
    <row r="1316" spans="1:42" s="232" customFormat="1" ht="13.5" hidden="1" customHeight="1">
      <c r="A1316" s="63"/>
      <c r="B1316" s="63"/>
      <c r="C1316" s="63"/>
      <c r="D1316" s="63"/>
      <c r="E1316" s="63"/>
      <c r="F1316" s="63"/>
      <c r="G1316" s="231"/>
      <c r="H1316" s="63"/>
      <c r="I1316" s="63"/>
      <c r="J1316" s="63"/>
      <c r="K1316" s="241"/>
      <c r="L1316" s="241"/>
      <c r="M1316" s="240"/>
      <c r="N1316" s="229"/>
      <c r="O1316" s="229"/>
      <c r="P1316" s="229"/>
      <c r="Q1316" s="222"/>
      <c r="R1316" s="242"/>
      <c r="S1316" s="242"/>
      <c r="T1316" s="240"/>
      <c r="U1316" s="240"/>
      <c r="V1316" s="223"/>
      <c r="W1316" s="223"/>
      <c r="X1316" s="223"/>
      <c r="Y1316" s="223"/>
      <c r="Z1316" s="33"/>
      <c r="AA1316" s="137"/>
      <c r="AB1316" s="137"/>
      <c r="AC1316" s="137"/>
      <c r="AD1316" s="137"/>
      <c r="AE1316" s="137"/>
      <c r="AF1316" s="137"/>
      <c r="AG1316" s="137"/>
      <c r="AH1316" s="137"/>
      <c r="AI1316" s="137"/>
      <c r="AJ1316" s="137"/>
      <c r="AK1316" s="137"/>
      <c r="AL1316" s="137"/>
      <c r="AM1316" s="137"/>
      <c r="AN1316" s="230"/>
      <c r="AO1316" s="230"/>
      <c r="AP1316" s="230"/>
    </row>
    <row r="1317" spans="1:42" s="232" customFormat="1" ht="13.5" hidden="1" customHeight="1">
      <c r="A1317" s="63"/>
      <c r="B1317" s="63"/>
      <c r="C1317" s="63"/>
      <c r="D1317" s="63"/>
      <c r="E1317" s="63"/>
      <c r="F1317" s="63"/>
      <c r="G1317" s="231"/>
      <c r="H1317" s="63"/>
      <c r="I1317" s="63"/>
      <c r="J1317" s="63"/>
      <c r="K1317" s="241"/>
      <c r="L1317" s="241"/>
      <c r="M1317" s="240"/>
      <c r="N1317" s="229"/>
      <c r="O1317" s="229"/>
      <c r="P1317" s="229"/>
      <c r="Q1317" s="222"/>
      <c r="R1317" s="242"/>
      <c r="S1317" s="242"/>
      <c r="T1317" s="240"/>
      <c r="U1317" s="240"/>
      <c r="V1317" s="223"/>
      <c r="W1317" s="223"/>
      <c r="X1317" s="223"/>
      <c r="Y1317" s="223"/>
      <c r="Z1317" s="33"/>
      <c r="AA1317" s="137"/>
      <c r="AB1317" s="137"/>
      <c r="AC1317" s="137"/>
      <c r="AD1317" s="137"/>
      <c r="AE1317" s="137"/>
      <c r="AF1317" s="137"/>
      <c r="AG1317" s="137"/>
      <c r="AH1317" s="137"/>
      <c r="AI1317" s="137"/>
      <c r="AJ1317" s="137"/>
      <c r="AK1317" s="137"/>
      <c r="AL1317" s="137"/>
      <c r="AM1317" s="137"/>
      <c r="AN1317" s="230"/>
      <c r="AO1317" s="230"/>
      <c r="AP1317" s="230"/>
    </row>
    <row r="1318" spans="1:42" ht="13.5" hidden="1" customHeight="1">
      <c r="B1318" s="63"/>
      <c r="C1318" s="63"/>
      <c r="D1318" s="63"/>
      <c r="E1318" s="63"/>
      <c r="F1318" s="63"/>
      <c r="G1318" s="231"/>
      <c r="I1318" s="63"/>
      <c r="J1318" s="63"/>
      <c r="K1318" s="241"/>
      <c r="L1318" s="241"/>
      <c r="AA1318" s="137"/>
      <c r="AB1318" s="137"/>
      <c r="AC1318" s="137"/>
      <c r="AD1318" s="137"/>
      <c r="AE1318" s="137"/>
      <c r="AF1318" s="137"/>
      <c r="AG1318" s="137"/>
      <c r="AH1318" s="137"/>
      <c r="AI1318" s="137"/>
      <c r="AJ1318" s="137"/>
      <c r="AK1318" s="137"/>
      <c r="AL1318" s="137"/>
    </row>
    <row r="1319" spans="1:42" ht="13.5" hidden="1" customHeight="1">
      <c r="B1319" s="63"/>
      <c r="C1319" s="63"/>
      <c r="D1319" s="63"/>
      <c r="E1319" s="63"/>
      <c r="F1319" s="63"/>
      <c r="G1319" s="231"/>
      <c r="I1319" s="63"/>
      <c r="J1319" s="63"/>
      <c r="K1319" s="241"/>
      <c r="L1319" s="241"/>
      <c r="AA1319" s="137"/>
      <c r="AB1319" s="137"/>
      <c r="AC1319" s="137"/>
      <c r="AD1319" s="137"/>
      <c r="AE1319" s="137"/>
      <c r="AF1319" s="137"/>
      <c r="AG1319" s="137"/>
      <c r="AH1319" s="137"/>
      <c r="AI1319" s="137"/>
      <c r="AJ1319" s="137"/>
      <c r="AK1319" s="137"/>
      <c r="AL1319" s="137"/>
    </row>
    <row r="1320" spans="1:42" ht="13.5" hidden="1" customHeight="1">
      <c r="B1320" s="63"/>
      <c r="C1320" s="63"/>
      <c r="D1320" s="63"/>
      <c r="E1320" s="63"/>
      <c r="F1320" s="63"/>
      <c r="G1320" s="231"/>
      <c r="I1320" s="63"/>
      <c r="J1320" s="63"/>
      <c r="K1320" s="241"/>
      <c r="L1320" s="241"/>
      <c r="AA1320" s="137"/>
      <c r="AB1320" s="137"/>
      <c r="AC1320" s="137"/>
      <c r="AD1320" s="137"/>
      <c r="AE1320" s="137"/>
      <c r="AF1320" s="137"/>
      <c r="AG1320" s="137"/>
      <c r="AH1320" s="137"/>
      <c r="AI1320" s="137"/>
      <c r="AJ1320" s="137"/>
      <c r="AK1320" s="137"/>
      <c r="AL1320" s="137"/>
    </row>
    <row r="1321" spans="1:42" ht="13.5" hidden="1" customHeight="1">
      <c r="B1321" s="63"/>
      <c r="C1321" s="63"/>
      <c r="D1321" s="63"/>
      <c r="E1321" s="63"/>
      <c r="F1321" s="63"/>
      <c r="G1321" s="231"/>
      <c r="I1321" s="63"/>
      <c r="J1321" s="63"/>
      <c r="K1321" s="241"/>
      <c r="L1321" s="241"/>
      <c r="AA1321" s="137"/>
      <c r="AB1321" s="137"/>
      <c r="AC1321" s="137"/>
      <c r="AD1321" s="137"/>
      <c r="AE1321" s="137"/>
      <c r="AF1321" s="137"/>
      <c r="AG1321" s="137"/>
      <c r="AH1321" s="137"/>
      <c r="AI1321" s="137"/>
      <c r="AJ1321" s="137"/>
      <c r="AK1321" s="137"/>
      <c r="AL1321" s="137"/>
    </row>
    <row r="1322" spans="1:42" ht="13.5" hidden="1" customHeight="1">
      <c r="B1322" s="63"/>
      <c r="C1322" s="63"/>
      <c r="D1322" s="63"/>
      <c r="E1322" s="63"/>
      <c r="F1322" s="63"/>
      <c r="G1322" s="231"/>
      <c r="I1322" s="63"/>
      <c r="J1322" s="63"/>
      <c r="K1322" s="241"/>
      <c r="L1322" s="241"/>
      <c r="AA1322" s="137"/>
      <c r="AB1322" s="137"/>
      <c r="AC1322" s="137"/>
      <c r="AD1322" s="137"/>
      <c r="AE1322" s="137"/>
      <c r="AF1322" s="137"/>
      <c r="AG1322" s="137"/>
      <c r="AH1322" s="137"/>
      <c r="AI1322" s="137"/>
      <c r="AJ1322" s="137"/>
      <c r="AK1322" s="137"/>
      <c r="AL1322" s="137"/>
    </row>
    <row r="1323" spans="1:42" ht="13.5" hidden="1" customHeight="1">
      <c r="B1323" s="63"/>
      <c r="C1323" s="63"/>
      <c r="D1323" s="63"/>
      <c r="E1323" s="63"/>
      <c r="F1323" s="63"/>
      <c r="G1323" s="231"/>
      <c r="I1323" s="63"/>
      <c r="J1323" s="63"/>
      <c r="K1323" s="241"/>
      <c r="L1323" s="241"/>
      <c r="AA1323" s="137"/>
      <c r="AB1323" s="137"/>
      <c r="AC1323" s="137"/>
      <c r="AD1323" s="137"/>
      <c r="AE1323" s="137"/>
      <c r="AF1323" s="137"/>
      <c r="AG1323" s="137"/>
      <c r="AH1323" s="137"/>
      <c r="AI1323" s="137"/>
      <c r="AJ1323" s="137"/>
      <c r="AK1323" s="137"/>
      <c r="AL1323" s="137"/>
    </row>
    <row r="1324" spans="1:42" ht="13.5" hidden="1" customHeight="1">
      <c r="B1324" s="63"/>
      <c r="C1324" s="63"/>
      <c r="D1324" s="63"/>
      <c r="E1324" s="63"/>
      <c r="F1324" s="63"/>
      <c r="G1324" s="231"/>
      <c r="I1324" s="63"/>
      <c r="J1324" s="63"/>
      <c r="K1324" s="241"/>
      <c r="L1324" s="241"/>
      <c r="AA1324" s="137"/>
      <c r="AB1324" s="137"/>
      <c r="AC1324" s="137"/>
      <c r="AD1324" s="137"/>
      <c r="AE1324" s="137"/>
      <c r="AF1324" s="137"/>
      <c r="AG1324" s="137"/>
      <c r="AH1324" s="137"/>
      <c r="AI1324" s="137"/>
      <c r="AJ1324" s="137"/>
      <c r="AK1324" s="137"/>
      <c r="AL1324" s="137"/>
    </row>
    <row r="1325" spans="1:42" ht="13.5" hidden="1" customHeight="1">
      <c r="B1325" s="63"/>
      <c r="C1325" s="63"/>
      <c r="D1325" s="63"/>
      <c r="E1325" s="63"/>
      <c r="F1325" s="63"/>
      <c r="G1325" s="231"/>
      <c r="I1325" s="63"/>
      <c r="J1325" s="63"/>
      <c r="K1325" s="241"/>
      <c r="L1325" s="241"/>
      <c r="AA1325" s="137"/>
      <c r="AB1325" s="137"/>
      <c r="AC1325" s="137"/>
      <c r="AD1325" s="137"/>
      <c r="AE1325" s="137"/>
      <c r="AF1325" s="137"/>
      <c r="AG1325" s="137"/>
      <c r="AH1325" s="137"/>
      <c r="AI1325" s="137"/>
      <c r="AJ1325" s="137"/>
      <c r="AK1325" s="137"/>
      <c r="AL1325" s="137"/>
    </row>
    <row r="1326" spans="1:42" ht="13.5" hidden="1" customHeight="1">
      <c r="B1326" s="63"/>
      <c r="C1326" s="63"/>
      <c r="D1326" s="63"/>
      <c r="E1326" s="63"/>
      <c r="F1326" s="63"/>
      <c r="G1326" s="231"/>
      <c r="I1326" s="63"/>
      <c r="J1326" s="63"/>
      <c r="K1326" s="241"/>
      <c r="L1326" s="241"/>
      <c r="AA1326" s="137"/>
      <c r="AB1326" s="137"/>
      <c r="AC1326" s="137"/>
      <c r="AD1326" s="137"/>
      <c r="AE1326" s="137"/>
      <c r="AF1326" s="137"/>
      <c r="AG1326" s="137"/>
      <c r="AH1326" s="137"/>
      <c r="AI1326" s="137"/>
      <c r="AJ1326" s="137"/>
      <c r="AK1326" s="137"/>
      <c r="AL1326" s="137"/>
    </row>
    <row r="1327" spans="1:42" ht="13.5" hidden="1" customHeight="1">
      <c r="B1327" s="63"/>
      <c r="C1327" s="63"/>
      <c r="D1327" s="63"/>
      <c r="E1327" s="63"/>
      <c r="F1327" s="63"/>
      <c r="G1327" s="231"/>
      <c r="I1327" s="63"/>
      <c r="J1327" s="63"/>
      <c r="K1327" s="241"/>
      <c r="L1327" s="241"/>
      <c r="AA1327" s="137"/>
      <c r="AB1327" s="137"/>
      <c r="AC1327" s="137"/>
      <c r="AD1327" s="137"/>
      <c r="AE1327" s="137"/>
      <c r="AF1327" s="137"/>
      <c r="AG1327" s="137"/>
      <c r="AH1327" s="137"/>
      <c r="AI1327" s="137"/>
      <c r="AJ1327" s="137"/>
      <c r="AK1327" s="137"/>
      <c r="AL1327" s="137"/>
    </row>
    <row r="1328" spans="1:42" ht="13.5" hidden="1" customHeight="1">
      <c r="B1328" s="63"/>
      <c r="C1328" s="63"/>
      <c r="D1328" s="63"/>
      <c r="E1328" s="63"/>
      <c r="F1328" s="63"/>
      <c r="G1328" s="231"/>
      <c r="I1328" s="63"/>
      <c r="J1328" s="63"/>
      <c r="K1328" s="241"/>
      <c r="L1328" s="241"/>
      <c r="AA1328" s="137"/>
      <c r="AB1328" s="137"/>
      <c r="AC1328" s="137"/>
      <c r="AD1328" s="137"/>
      <c r="AE1328" s="137"/>
      <c r="AF1328" s="137"/>
      <c r="AG1328" s="137"/>
      <c r="AH1328" s="137"/>
      <c r="AI1328" s="137"/>
      <c r="AJ1328" s="137"/>
      <c r="AK1328" s="137"/>
      <c r="AL1328" s="137"/>
    </row>
    <row r="1329" spans="1:87" ht="13.5" hidden="1" customHeight="1">
      <c r="B1329" s="63"/>
      <c r="C1329" s="63"/>
      <c r="D1329" s="63"/>
      <c r="E1329" s="63"/>
      <c r="F1329" s="63"/>
      <c r="G1329" s="231"/>
      <c r="I1329" s="63"/>
      <c r="J1329" s="63"/>
      <c r="K1329" s="241"/>
      <c r="L1329" s="241"/>
      <c r="AA1329" s="137"/>
      <c r="AB1329" s="137"/>
      <c r="AC1329" s="137"/>
      <c r="AD1329" s="137"/>
      <c r="AE1329" s="137"/>
      <c r="AF1329" s="137"/>
      <c r="AG1329" s="137"/>
      <c r="AH1329" s="137"/>
      <c r="AI1329" s="137"/>
      <c r="AJ1329" s="137"/>
      <c r="AK1329" s="137"/>
      <c r="AL1329" s="137"/>
    </row>
    <row r="1330" spans="1:87" ht="13.5" hidden="1" customHeight="1">
      <c r="B1330" s="63"/>
      <c r="C1330" s="63"/>
      <c r="D1330" s="63"/>
      <c r="E1330" s="63"/>
      <c r="F1330" s="63"/>
      <c r="G1330" s="231"/>
      <c r="I1330" s="63"/>
      <c r="J1330" s="63"/>
      <c r="K1330" s="241"/>
      <c r="L1330" s="241"/>
      <c r="AA1330" s="137"/>
      <c r="AB1330" s="137"/>
      <c r="AC1330" s="137"/>
      <c r="AD1330" s="137"/>
      <c r="AE1330" s="137"/>
      <c r="AF1330" s="137"/>
      <c r="AG1330" s="137"/>
      <c r="AH1330" s="137"/>
      <c r="AI1330" s="137"/>
      <c r="AJ1330" s="137"/>
      <c r="AK1330" s="137"/>
      <c r="AL1330" s="137"/>
    </row>
    <row r="1331" spans="1:87" ht="13.5" hidden="1" customHeight="1">
      <c r="B1331" s="63"/>
      <c r="C1331" s="63"/>
      <c r="D1331" s="63"/>
      <c r="E1331" s="63"/>
      <c r="F1331" s="63"/>
      <c r="G1331" s="231"/>
      <c r="I1331" s="63"/>
      <c r="J1331" s="63"/>
      <c r="K1331" s="241"/>
      <c r="L1331" s="241"/>
      <c r="AA1331" s="137"/>
      <c r="AB1331" s="137"/>
      <c r="AC1331" s="137"/>
      <c r="AD1331" s="137"/>
      <c r="AE1331" s="137"/>
      <c r="AF1331" s="137"/>
      <c r="AG1331" s="137"/>
      <c r="AH1331" s="137"/>
      <c r="AI1331" s="137"/>
      <c r="AJ1331" s="137"/>
      <c r="AK1331" s="137"/>
      <c r="AL1331" s="137"/>
    </row>
    <row r="1332" spans="1:87" ht="13.5" hidden="1" customHeight="1">
      <c r="B1332" s="63"/>
      <c r="C1332" s="63"/>
      <c r="D1332" s="63"/>
      <c r="E1332" s="63"/>
      <c r="F1332" s="63"/>
      <c r="G1332" s="231"/>
      <c r="I1332" s="63"/>
      <c r="J1332" s="63"/>
      <c r="K1332" s="241"/>
      <c r="L1332" s="241"/>
      <c r="AA1332" s="137"/>
      <c r="AB1332" s="137"/>
      <c r="AC1332" s="137"/>
      <c r="AD1332" s="137"/>
      <c r="AE1332" s="137"/>
      <c r="AF1332" s="137"/>
      <c r="AG1332" s="137"/>
      <c r="AH1332" s="137"/>
      <c r="AI1332" s="137"/>
      <c r="AJ1332" s="137"/>
      <c r="AK1332" s="137"/>
      <c r="AL1332" s="137"/>
    </row>
    <row r="1333" spans="1:87" s="33" customFormat="1" hidden="1">
      <c r="A1333" s="63"/>
      <c r="B1333" s="63"/>
      <c r="C1333" s="63"/>
      <c r="D1333" s="63"/>
      <c r="E1333" s="63"/>
      <c r="F1333" s="63"/>
      <c r="G1333" s="231"/>
      <c r="H1333" s="63"/>
      <c r="I1333" s="63"/>
      <c r="J1333" s="63"/>
      <c r="K1333" s="241"/>
      <c r="L1333" s="241"/>
      <c r="M1333" s="240"/>
      <c r="N1333" s="229"/>
      <c r="O1333" s="229"/>
      <c r="P1333" s="229"/>
      <c r="Q1333" s="222"/>
      <c r="R1333" s="242"/>
      <c r="S1333" s="242"/>
      <c r="T1333" s="240"/>
      <c r="U1333" s="240"/>
      <c r="V1333" s="223"/>
      <c r="W1333" s="223"/>
      <c r="X1333" s="223"/>
      <c r="Y1333" s="223"/>
      <c r="AA1333" s="137"/>
      <c r="AB1333" s="137"/>
      <c r="AC1333" s="137"/>
      <c r="AD1333" s="137"/>
      <c r="AE1333" s="137"/>
      <c r="AF1333" s="137"/>
      <c r="AG1333" s="137"/>
      <c r="AH1333" s="137"/>
      <c r="AI1333" s="137"/>
      <c r="AJ1333" s="137"/>
      <c r="AK1333" s="137"/>
      <c r="AL1333" s="137"/>
      <c r="AN1333" s="223"/>
      <c r="AO1333" s="223"/>
      <c r="AP1333" s="223"/>
      <c r="AQ1333" s="222"/>
      <c r="AR1333" s="222"/>
      <c r="AS1333" s="222"/>
      <c r="AT1333" s="222"/>
      <c r="AU1333" s="222"/>
      <c r="AV1333" s="222"/>
      <c r="AW1333" s="222"/>
      <c r="AX1333" s="222"/>
      <c r="AY1333" s="222"/>
      <c r="AZ1333" s="222"/>
      <c r="BA1333" s="222"/>
      <c r="BB1333" s="222"/>
      <c r="BC1333" s="222"/>
      <c r="BD1333" s="222"/>
      <c r="BE1333" s="222"/>
      <c r="BF1333" s="222"/>
      <c r="BG1333" s="222"/>
      <c r="BH1333" s="222"/>
      <c r="BI1333" s="222"/>
      <c r="BJ1333" s="222"/>
      <c r="BK1333" s="222"/>
      <c r="BL1333" s="222"/>
      <c r="BM1333" s="222"/>
      <c r="BN1333" s="222"/>
      <c r="BO1333" s="222"/>
      <c r="BP1333" s="222"/>
      <c r="BQ1333" s="222"/>
      <c r="BR1333" s="222"/>
      <c r="BS1333" s="222"/>
      <c r="BT1333" s="222"/>
      <c r="BU1333" s="222"/>
      <c r="BV1333" s="222"/>
      <c r="BW1333" s="222"/>
      <c r="BX1333" s="222"/>
      <c r="BY1333" s="222"/>
      <c r="BZ1333" s="222"/>
      <c r="CA1333" s="222"/>
      <c r="CB1333" s="222"/>
      <c r="CC1333" s="222"/>
      <c r="CD1333" s="222"/>
      <c r="CE1333" s="222"/>
      <c r="CF1333" s="222"/>
      <c r="CG1333" s="222"/>
      <c r="CH1333" s="222"/>
      <c r="CI1333" s="222"/>
    </row>
    <row r="1334" spans="1:87" s="33" customFormat="1" hidden="1">
      <c r="A1334" s="63"/>
      <c r="B1334" s="63"/>
      <c r="C1334" s="63"/>
      <c r="D1334" s="63"/>
      <c r="E1334" s="63"/>
      <c r="F1334" s="63"/>
      <c r="G1334" s="231"/>
      <c r="H1334" s="63"/>
      <c r="I1334" s="63"/>
      <c r="J1334" s="63"/>
      <c r="K1334" s="241"/>
      <c r="L1334" s="241"/>
      <c r="M1334" s="240"/>
      <c r="N1334" s="229"/>
      <c r="O1334" s="229"/>
      <c r="P1334" s="229"/>
      <c r="Q1334" s="222"/>
      <c r="R1334" s="242"/>
      <c r="S1334" s="242"/>
      <c r="T1334" s="240"/>
      <c r="U1334" s="240"/>
      <c r="V1334" s="223"/>
      <c r="W1334" s="223"/>
      <c r="X1334" s="223"/>
      <c r="Y1334" s="223"/>
      <c r="AA1334" s="137"/>
      <c r="AB1334" s="137"/>
      <c r="AC1334" s="137"/>
      <c r="AD1334" s="137"/>
      <c r="AE1334" s="137"/>
      <c r="AF1334" s="137"/>
      <c r="AG1334" s="137"/>
      <c r="AH1334" s="137"/>
      <c r="AI1334" s="137"/>
      <c r="AJ1334" s="137"/>
      <c r="AK1334" s="137"/>
      <c r="AL1334" s="137"/>
      <c r="AN1334" s="223"/>
      <c r="AO1334" s="223"/>
      <c r="AP1334" s="223"/>
      <c r="AQ1334" s="222"/>
      <c r="AR1334" s="222"/>
      <c r="AS1334" s="222"/>
      <c r="AT1334" s="222"/>
      <c r="AU1334" s="222"/>
      <c r="AV1334" s="222"/>
      <c r="AW1334" s="222"/>
      <c r="AX1334" s="222"/>
      <c r="AY1334" s="222"/>
      <c r="AZ1334" s="222"/>
      <c r="BA1334" s="222"/>
      <c r="BB1334" s="222"/>
      <c r="BC1334" s="222"/>
      <c r="BD1334" s="222"/>
      <c r="BE1334" s="222"/>
      <c r="BF1334" s="222"/>
      <c r="BG1334" s="222"/>
      <c r="BH1334" s="222"/>
      <c r="BI1334" s="222"/>
      <c r="BJ1334" s="222"/>
      <c r="BK1334" s="222"/>
      <c r="BL1334" s="222"/>
      <c r="BM1334" s="222"/>
      <c r="BN1334" s="222"/>
      <c r="BO1334" s="222"/>
      <c r="BP1334" s="222"/>
      <c r="BQ1334" s="222"/>
      <c r="BR1334" s="222"/>
      <c r="BS1334" s="222"/>
      <c r="BT1334" s="222"/>
      <c r="BU1334" s="222"/>
      <c r="BV1334" s="222"/>
      <c r="BW1334" s="222"/>
      <c r="BX1334" s="222"/>
      <c r="BY1334" s="222"/>
      <c r="BZ1334" s="222"/>
      <c r="CA1334" s="222"/>
      <c r="CB1334" s="222"/>
      <c r="CC1334" s="222"/>
      <c r="CD1334" s="222"/>
      <c r="CE1334" s="222"/>
      <c r="CF1334" s="222"/>
      <c r="CG1334" s="222"/>
      <c r="CH1334" s="222"/>
      <c r="CI1334" s="222"/>
    </row>
    <row r="1335" spans="1:87" s="33" customFormat="1" hidden="1">
      <c r="A1335" s="63"/>
      <c r="B1335" s="63"/>
      <c r="C1335" s="63"/>
      <c r="D1335" s="63"/>
      <c r="E1335" s="63"/>
      <c r="F1335" s="63"/>
      <c r="G1335" s="231"/>
      <c r="H1335" s="63"/>
      <c r="I1335" s="63"/>
      <c r="J1335" s="63"/>
      <c r="K1335" s="241"/>
      <c r="L1335" s="241"/>
      <c r="M1335" s="240"/>
      <c r="N1335" s="229"/>
      <c r="O1335" s="229"/>
      <c r="P1335" s="229"/>
      <c r="Q1335" s="222"/>
      <c r="R1335" s="242"/>
      <c r="S1335" s="242"/>
      <c r="T1335" s="240"/>
      <c r="U1335" s="240"/>
      <c r="V1335" s="223"/>
      <c r="W1335" s="223"/>
      <c r="X1335" s="223"/>
      <c r="Y1335" s="223"/>
      <c r="AA1335" s="4"/>
      <c r="AB1335" s="4"/>
      <c r="AC1335" s="4"/>
      <c r="AD1335" s="4"/>
      <c r="AE1335" s="117"/>
      <c r="AF1335" s="4"/>
      <c r="AG1335" s="4"/>
      <c r="AH1335" s="4"/>
      <c r="AI1335" s="4"/>
      <c r="AJ1335" s="4"/>
      <c r="AK1335" s="4"/>
      <c r="AL1335" s="4"/>
      <c r="AN1335" s="223"/>
      <c r="AO1335" s="223"/>
      <c r="AP1335" s="223"/>
      <c r="AQ1335" s="222"/>
      <c r="AR1335" s="222"/>
      <c r="AS1335" s="222"/>
      <c r="AT1335" s="222"/>
      <c r="AU1335" s="222"/>
      <c r="AV1335" s="222"/>
      <c r="AW1335" s="222"/>
      <c r="AX1335" s="222"/>
      <c r="AY1335" s="222"/>
      <c r="AZ1335" s="222"/>
      <c r="BA1335" s="222"/>
      <c r="BB1335" s="222"/>
      <c r="BC1335" s="222"/>
      <c r="BD1335" s="222"/>
      <c r="BE1335" s="222"/>
      <c r="BF1335" s="222"/>
      <c r="BG1335" s="222"/>
      <c r="BH1335" s="222"/>
      <c r="BI1335" s="222"/>
      <c r="BJ1335" s="222"/>
      <c r="BK1335" s="222"/>
      <c r="BL1335" s="222"/>
      <c r="BM1335" s="222"/>
      <c r="BN1335" s="222"/>
      <c r="BO1335" s="222"/>
      <c r="BP1335" s="222"/>
      <c r="BQ1335" s="222"/>
      <c r="BR1335" s="222"/>
      <c r="BS1335" s="222"/>
      <c r="BT1335" s="222"/>
      <c r="BU1335" s="222"/>
      <c r="BV1335" s="222"/>
      <c r="BW1335" s="222"/>
      <c r="BX1335" s="222"/>
      <c r="BY1335" s="222"/>
      <c r="BZ1335" s="222"/>
      <c r="CA1335" s="222"/>
      <c r="CB1335" s="222"/>
      <c r="CC1335" s="222"/>
      <c r="CD1335" s="222"/>
      <c r="CE1335" s="222"/>
      <c r="CF1335" s="222"/>
      <c r="CG1335" s="222"/>
      <c r="CH1335" s="222"/>
      <c r="CI1335" s="222"/>
    </row>
    <row r="1336" spans="1:87" s="33" customFormat="1" hidden="1">
      <c r="A1336" s="63"/>
      <c r="B1336" s="63"/>
      <c r="C1336" s="63"/>
      <c r="D1336" s="63"/>
      <c r="E1336" s="63"/>
      <c r="F1336" s="63"/>
      <c r="G1336" s="231"/>
      <c r="H1336" s="63"/>
      <c r="I1336" s="63"/>
      <c r="J1336" s="63"/>
      <c r="K1336" s="241"/>
      <c r="L1336" s="241"/>
      <c r="M1336" s="240"/>
      <c r="N1336" s="229"/>
      <c r="O1336" s="229"/>
      <c r="P1336" s="229"/>
      <c r="Q1336" s="222"/>
      <c r="R1336" s="242"/>
      <c r="S1336" s="242"/>
      <c r="T1336" s="240"/>
      <c r="U1336" s="240"/>
      <c r="V1336" s="223"/>
      <c r="W1336" s="223"/>
      <c r="X1336" s="223"/>
      <c r="Y1336" s="223"/>
      <c r="AA1336" s="4"/>
      <c r="AB1336" s="4"/>
      <c r="AC1336" s="4"/>
      <c r="AD1336" s="4"/>
      <c r="AE1336" s="117"/>
      <c r="AF1336" s="4"/>
      <c r="AG1336" s="4"/>
      <c r="AH1336" s="4"/>
      <c r="AI1336" s="4"/>
      <c r="AJ1336" s="4"/>
      <c r="AK1336" s="4"/>
      <c r="AL1336" s="4"/>
      <c r="AN1336" s="223"/>
      <c r="AO1336" s="223"/>
      <c r="AP1336" s="223"/>
      <c r="AQ1336" s="222"/>
      <c r="AR1336" s="222"/>
      <c r="AS1336" s="222"/>
      <c r="AT1336" s="222"/>
      <c r="AU1336" s="222"/>
      <c r="AV1336" s="222"/>
      <c r="AW1336" s="222"/>
      <c r="AX1336" s="222"/>
      <c r="AY1336" s="222"/>
      <c r="AZ1336" s="222"/>
      <c r="BA1336" s="222"/>
      <c r="BB1336" s="222"/>
      <c r="BC1336" s="222"/>
      <c r="BD1336" s="222"/>
      <c r="BE1336" s="222"/>
      <c r="BF1336" s="222"/>
      <c r="BG1336" s="222"/>
      <c r="BH1336" s="222"/>
      <c r="BI1336" s="222"/>
      <c r="BJ1336" s="222"/>
      <c r="BK1336" s="222"/>
      <c r="BL1336" s="222"/>
      <c r="BM1336" s="222"/>
      <c r="BN1336" s="222"/>
      <c r="BO1336" s="222"/>
      <c r="BP1336" s="222"/>
      <c r="BQ1336" s="222"/>
      <c r="BR1336" s="222"/>
      <c r="BS1336" s="222"/>
      <c r="BT1336" s="222"/>
      <c r="BU1336" s="222"/>
      <c r="BV1336" s="222"/>
      <c r="BW1336" s="222"/>
      <c r="BX1336" s="222"/>
      <c r="BY1336" s="222"/>
      <c r="BZ1336" s="222"/>
      <c r="CA1336" s="222"/>
      <c r="CB1336" s="222"/>
      <c r="CC1336" s="222"/>
      <c r="CD1336" s="222"/>
      <c r="CE1336" s="222"/>
      <c r="CF1336" s="222"/>
      <c r="CG1336" s="222"/>
      <c r="CH1336" s="222"/>
      <c r="CI1336" s="222"/>
    </row>
    <row r="1337" spans="1:87" s="33" customFormat="1" hidden="1">
      <c r="A1337" s="63"/>
      <c r="B1337" s="63"/>
      <c r="C1337" s="63"/>
      <c r="D1337" s="63"/>
      <c r="E1337" s="63"/>
      <c r="F1337" s="63"/>
      <c r="G1337" s="231"/>
      <c r="H1337" s="63"/>
      <c r="I1337" s="63"/>
      <c r="J1337" s="63"/>
      <c r="K1337" s="241"/>
      <c r="L1337" s="241"/>
      <c r="M1337" s="240"/>
      <c r="N1337" s="229"/>
      <c r="O1337" s="229"/>
      <c r="P1337" s="229"/>
      <c r="Q1337" s="222"/>
      <c r="R1337" s="242"/>
      <c r="S1337" s="242"/>
      <c r="T1337" s="240"/>
      <c r="U1337" s="240"/>
      <c r="V1337" s="223"/>
      <c r="W1337" s="223"/>
      <c r="X1337" s="223"/>
      <c r="Y1337" s="223"/>
      <c r="AA1337" s="4"/>
      <c r="AB1337" s="4"/>
      <c r="AC1337" s="4"/>
      <c r="AD1337" s="4"/>
      <c r="AE1337" s="117"/>
      <c r="AF1337" s="4"/>
      <c r="AG1337" s="4"/>
      <c r="AH1337" s="4"/>
      <c r="AI1337" s="4"/>
      <c r="AJ1337" s="4"/>
      <c r="AK1337" s="4"/>
      <c r="AL1337" s="4"/>
      <c r="AN1337" s="223"/>
      <c r="AO1337" s="223"/>
      <c r="AP1337" s="223"/>
      <c r="AQ1337" s="222"/>
      <c r="AR1337" s="222"/>
      <c r="AS1337" s="222"/>
      <c r="AT1337" s="222"/>
      <c r="AU1337" s="222"/>
      <c r="AV1337" s="222"/>
      <c r="AW1337" s="222"/>
      <c r="AX1337" s="222"/>
      <c r="AY1337" s="222"/>
      <c r="AZ1337" s="222"/>
      <c r="BA1337" s="222"/>
      <c r="BB1337" s="222"/>
      <c r="BC1337" s="222"/>
      <c r="BD1337" s="222"/>
      <c r="BE1337" s="222"/>
      <c r="BF1337" s="222"/>
      <c r="BG1337" s="222"/>
      <c r="BH1337" s="222"/>
      <c r="BI1337" s="222"/>
      <c r="BJ1337" s="222"/>
      <c r="BK1337" s="222"/>
      <c r="BL1337" s="222"/>
      <c r="BM1337" s="222"/>
      <c r="BN1337" s="222"/>
      <c r="BO1337" s="222"/>
      <c r="BP1337" s="222"/>
      <c r="BQ1337" s="222"/>
      <c r="BR1337" s="222"/>
      <c r="BS1337" s="222"/>
      <c r="BT1337" s="222"/>
      <c r="BU1337" s="222"/>
      <c r="BV1337" s="222"/>
      <c r="BW1337" s="222"/>
      <c r="BX1337" s="222"/>
      <c r="BY1337" s="222"/>
      <c r="BZ1337" s="222"/>
      <c r="CA1337" s="222"/>
      <c r="CB1337" s="222"/>
      <c r="CC1337" s="222"/>
      <c r="CD1337" s="222"/>
      <c r="CE1337" s="222"/>
      <c r="CF1337" s="222"/>
      <c r="CG1337" s="222"/>
      <c r="CH1337" s="222"/>
      <c r="CI1337" s="222"/>
    </row>
    <row r="1338" spans="1:87" s="33" customFormat="1" hidden="1">
      <c r="A1338" s="63"/>
      <c r="B1338" s="63"/>
      <c r="C1338" s="63"/>
      <c r="D1338" s="63"/>
      <c r="E1338" s="63"/>
      <c r="F1338" s="63"/>
      <c r="G1338" s="231"/>
      <c r="H1338" s="63"/>
      <c r="I1338" s="63"/>
      <c r="J1338" s="63"/>
      <c r="K1338" s="241"/>
      <c r="L1338" s="241"/>
      <c r="M1338" s="240"/>
      <c r="N1338" s="229"/>
      <c r="O1338" s="229"/>
      <c r="P1338" s="229"/>
      <c r="Q1338" s="222"/>
      <c r="R1338" s="242"/>
      <c r="S1338" s="242"/>
      <c r="T1338" s="240"/>
      <c r="U1338" s="240"/>
      <c r="V1338" s="223"/>
      <c r="W1338" s="223"/>
      <c r="X1338" s="223"/>
      <c r="Y1338" s="223"/>
      <c r="AA1338" s="4"/>
      <c r="AB1338" s="4"/>
      <c r="AC1338" s="4"/>
      <c r="AD1338" s="4"/>
      <c r="AE1338" s="117"/>
      <c r="AF1338" s="4"/>
      <c r="AG1338" s="4"/>
      <c r="AH1338" s="4"/>
      <c r="AI1338" s="4"/>
      <c r="AJ1338" s="4"/>
      <c r="AK1338" s="4"/>
      <c r="AL1338" s="4"/>
      <c r="AN1338" s="223"/>
      <c r="AO1338" s="223"/>
      <c r="AP1338" s="223"/>
      <c r="AQ1338" s="222"/>
      <c r="AR1338" s="222"/>
      <c r="AS1338" s="222"/>
      <c r="AT1338" s="222"/>
      <c r="AU1338" s="222"/>
      <c r="AV1338" s="222"/>
      <c r="AW1338" s="222"/>
      <c r="AX1338" s="222"/>
      <c r="AY1338" s="222"/>
      <c r="AZ1338" s="222"/>
      <c r="BA1338" s="222"/>
      <c r="BB1338" s="222"/>
      <c r="BC1338" s="222"/>
      <c r="BD1338" s="222"/>
      <c r="BE1338" s="222"/>
      <c r="BF1338" s="222"/>
      <c r="BG1338" s="222"/>
      <c r="BH1338" s="222"/>
      <c r="BI1338" s="222"/>
      <c r="BJ1338" s="222"/>
      <c r="BK1338" s="222"/>
      <c r="BL1338" s="222"/>
      <c r="BM1338" s="222"/>
      <c r="BN1338" s="222"/>
      <c r="BO1338" s="222"/>
      <c r="BP1338" s="222"/>
      <c r="BQ1338" s="222"/>
      <c r="BR1338" s="222"/>
      <c r="BS1338" s="222"/>
      <c r="BT1338" s="222"/>
      <c r="BU1338" s="222"/>
      <c r="BV1338" s="222"/>
      <c r="BW1338" s="222"/>
      <c r="BX1338" s="222"/>
      <c r="BY1338" s="222"/>
      <c r="BZ1338" s="222"/>
      <c r="CA1338" s="222"/>
      <c r="CB1338" s="222"/>
      <c r="CC1338" s="222"/>
      <c r="CD1338" s="222"/>
      <c r="CE1338" s="222"/>
      <c r="CF1338" s="222"/>
      <c r="CG1338" s="222"/>
      <c r="CH1338" s="222"/>
      <c r="CI1338" s="222"/>
    </row>
    <row r="1339" spans="1:87" s="33" customFormat="1" hidden="1">
      <c r="A1339" s="63"/>
      <c r="B1339" s="63"/>
      <c r="C1339" s="63"/>
      <c r="D1339" s="63"/>
      <c r="E1339" s="63"/>
      <c r="F1339" s="63"/>
      <c r="G1339" s="231"/>
      <c r="H1339" s="63"/>
      <c r="I1339" s="63"/>
      <c r="J1339" s="63"/>
      <c r="K1339" s="241"/>
      <c r="L1339" s="241"/>
      <c r="M1339" s="240"/>
      <c r="N1339" s="229"/>
      <c r="O1339" s="229"/>
      <c r="P1339" s="229"/>
      <c r="Q1339" s="222"/>
      <c r="R1339" s="242"/>
      <c r="S1339" s="242"/>
      <c r="T1339" s="240"/>
      <c r="U1339" s="240"/>
      <c r="V1339" s="223"/>
      <c r="W1339" s="223"/>
      <c r="X1339" s="223"/>
      <c r="Y1339" s="223"/>
      <c r="AA1339" s="4"/>
      <c r="AB1339" s="4"/>
      <c r="AC1339" s="4"/>
      <c r="AD1339" s="4"/>
      <c r="AE1339" s="117"/>
      <c r="AF1339" s="4"/>
      <c r="AG1339" s="4"/>
      <c r="AH1339" s="4"/>
      <c r="AI1339" s="4"/>
      <c r="AJ1339" s="4"/>
      <c r="AK1339" s="4"/>
      <c r="AL1339" s="4"/>
      <c r="AN1339" s="223"/>
      <c r="AO1339" s="223"/>
      <c r="AP1339" s="223"/>
      <c r="AQ1339" s="222"/>
      <c r="AR1339" s="222"/>
      <c r="AS1339" s="222"/>
      <c r="AT1339" s="222"/>
      <c r="AU1339" s="222"/>
      <c r="AV1339" s="222"/>
      <c r="AW1339" s="222"/>
      <c r="AX1339" s="222"/>
      <c r="AY1339" s="222"/>
      <c r="AZ1339" s="222"/>
      <c r="BA1339" s="222"/>
      <c r="BB1339" s="222"/>
      <c r="BC1339" s="222"/>
      <c r="BD1339" s="222"/>
      <c r="BE1339" s="222"/>
      <c r="BF1339" s="222"/>
      <c r="BG1339" s="222"/>
      <c r="BH1339" s="222"/>
      <c r="BI1339" s="222"/>
      <c r="BJ1339" s="222"/>
      <c r="BK1339" s="222"/>
      <c r="BL1339" s="222"/>
      <c r="BM1339" s="222"/>
      <c r="BN1339" s="222"/>
      <c r="BO1339" s="222"/>
      <c r="BP1339" s="222"/>
      <c r="BQ1339" s="222"/>
      <c r="BR1339" s="222"/>
      <c r="BS1339" s="222"/>
      <c r="BT1339" s="222"/>
      <c r="BU1339" s="222"/>
      <c r="BV1339" s="222"/>
      <c r="BW1339" s="222"/>
      <c r="BX1339" s="222"/>
      <c r="BY1339" s="222"/>
      <c r="BZ1339" s="222"/>
      <c r="CA1339" s="222"/>
      <c r="CB1339" s="222"/>
      <c r="CC1339" s="222"/>
      <c r="CD1339" s="222"/>
      <c r="CE1339" s="222"/>
      <c r="CF1339" s="222"/>
      <c r="CG1339" s="222"/>
      <c r="CH1339" s="222"/>
      <c r="CI1339" s="222"/>
    </row>
    <row r="1340" spans="1:87" s="33" customFormat="1" ht="13.8" hidden="1">
      <c r="A1340" s="63"/>
      <c r="B1340" s="221"/>
      <c r="C1340" s="222"/>
      <c r="D1340" s="222"/>
      <c r="E1340" s="222"/>
      <c r="F1340" s="222"/>
      <c r="G1340" s="230"/>
      <c r="H1340" s="63"/>
      <c r="I1340" s="222"/>
      <c r="J1340" s="222"/>
      <c r="K1340" s="239"/>
      <c r="L1340" s="239"/>
      <c r="M1340" s="240"/>
      <c r="N1340" s="229"/>
      <c r="O1340" s="229"/>
      <c r="P1340" s="229"/>
      <c r="Q1340" s="222"/>
      <c r="R1340" s="242"/>
      <c r="S1340" s="242"/>
      <c r="T1340" s="240"/>
      <c r="U1340" s="240"/>
      <c r="V1340" s="223"/>
      <c r="W1340" s="223"/>
      <c r="X1340" s="223"/>
      <c r="Y1340" s="223"/>
      <c r="AA1340" s="4"/>
      <c r="AB1340" s="4"/>
      <c r="AC1340" s="4"/>
      <c r="AD1340" s="4"/>
      <c r="AE1340" s="117"/>
      <c r="AF1340" s="4"/>
      <c r="AG1340" s="4"/>
      <c r="AH1340" s="4"/>
      <c r="AI1340" s="4"/>
      <c r="AJ1340" s="4"/>
      <c r="AK1340" s="4"/>
      <c r="AL1340" s="4"/>
      <c r="AN1340" s="223"/>
      <c r="AO1340" s="223"/>
      <c r="AP1340" s="223"/>
      <c r="AQ1340" s="222"/>
      <c r="AR1340" s="222"/>
      <c r="AS1340" s="222"/>
      <c r="AT1340" s="222"/>
      <c r="AU1340" s="222"/>
      <c r="AV1340" s="222"/>
      <c r="AW1340" s="222"/>
      <c r="AX1340" s="222"/>
      <c r="AY1340" s="222"/>
      <c r="AZ1340" s="222"/>
      <c r="BA1340" s="222"/>
      <c r="BB1340" s="222"/>
      <c r="BC1340" s="222"/>
      <c r="BD1340" s="222"/>
      <c r="BE1340" s="222"/>
      <c r="BF1340" s="222"/>
      <c r="BG1340" s="222"/>
      <c r="BH1340" s="222"/>
      <c r="BI1340" s="222"/>
      <c r="BJ1340" s="222"/>
      <c r="BK1340" s="222"/>
      <c r="BL1340" s="222"/>
      <c r="BM1340" s="222"/>
      <c r="BN1340" s="222"/>
      <c r="BO1340" s="222"/>
      <c r="BP1340" s="222"/>
      <c r="BQ1340" s="222"/>
      <c r="BR1340" s="222"/>
      <c r="BS1340" s="222"/>
      <c r="BT1340" s="222"/>
      <c r="BU1340" s="222"/>
      <c r="BV1340" s="222"/>
      <c r="BW1340" s="222"/>
      <c r="BX1340" s="222"/>
      <c r="BY1340" s="222"/>
      <c r="BZ1340" s="222"/>
      <c r="CA1340" s="222"/>
      <c r="CB1340" s="222"/>
      <c r="CC1340" s="222"/>
      <c r="CD1340" s="222"/>
      <c r="CE1340" s="222"/>
      <c r="CF1340" s="222"/>
      <c r="CG1340" s="222"/>
      <c r="CH1340" s="222"/>
      <c r="CI1340" s="222"/>
    </row>
    <row r="1341" spans="1:87" s="33" customFormat="1" ht="13.8" hidden="1">
      <c r="A1341" s="63"/>
      <c r="B1341" s="221"/>
      <c r="C1341" s="222"/>
      <c r="D1341" s="222"/>
      <c r="E1341" s="222"/>
      <c r="F1341" s="222"/>
      <c r="G1341" s="230"/>
      <c r="H1341" s="63"/>
      <c r="I1341" s="222"/>
      <c r="J1341" s="222"/>
      <c r="K1341" s="239"/>
      <c r="L1341" s="239"/>
      <c r="M1341" s="240"/>
      <c r="N1341" s="229"/>
      <c r="O1341" s="229"/>
      <c r="P1341" s="229"/>
      <c r="Q1341" s="222"/>
      <c r="R1341" s="242"/>
      <c r="S1341" s="242"/>
      <c r="T1341" s="240"/>
      <c r="U1341" s="240"/>
      <c r="V1341" s="223"/>
      <c r="W1341" s="223"/>
      <c r="X1341" s="223"/>
      <c r="Y1341" s="223"/>
      <c r="AA1341" s="4"/>
      <c r="AB1341" s="4"/>
      <c r="AC1341" s="4"/>
      <c r="AD1341" s="4"/>
      <c r="AE1341" s="117"/>
      <c r="AF1341" s="4"/>
      <c r="AG1341" s="4"/>
      <c r="AH1341" s="4"/>
      <c r="AI1341" s="4"/>
      <c r="AJ1341" s="4"/>
      <c r="AK1341" s="4"/>
      <c r="AL1341" s="4"/>
      <c r="AN1341" s="223"/>
      <c r="AO1341" s="223"/>
      <c r="AP1341" s="223"/>
      <c r="AQ1341" s="222"/>
      <c r="AR1341" s="222"/>
      <c r="AS1341" s="222"/>
      <c r="AT1341" s="222"/>
      <c r="AU1341" s="222"/>
      <c r="AV1341" s="222"/>
      <c r="AW1341" s="222"/>
      <c r="AX1341" s="222"/>
      <c r="AY1341" s="222"/>
      <c r="AZ1341" s="222"/>
      <c r="BA1341" s="222"/>
      <c r="BB1341" s="222"/>
      <c r="BC1341" s="222"/>
      <c r="BD1341" s="222"/>
      <c r="BE1341" s="222"/>
      <c r="BF1341" s="222"/>
      <c r="BG1341" s="222"/>
      <c r="BH1341" s="222"/>
      <c r="BI1341" s="222"/>
      <c r="BJ1341" s="222"/>
      <c r="BK1341" s="222"/>
      <c r="BL1341" s="222"/>
      <c r="BM1341" s="222"/>
      <c r="BN1341" s="222"/>
      <c r="BO1341" s="222"/>
      <c r="BP1341" s="222"/>
      <c r="BQ1341" s="222"/>
      <c r="BR1341" s="222"/>
      <c r="BS1341" s="222"/>
      <c r="BT1341" s="222"/>
      <c r="BU1341" s="222"/>
      <c r="BV1341" s="222"/>
      <c r="BW1341" s="222"/>
      <c r="BX1341" s="222"/>
      <c r="BY1341" s="222"/>
      <c r="BZ1341" s="222"/>
      <c r="CA1341" s="222"/>
      <c r="CB1341" s="222"/>
      <c r="CC1341" s="222"/>
      <c r="CD1341" s="222"/>
      <c r="CE1341" s="222"/>
      <c r="CF1341" s="222"/>
      <c r="CG1341" s="222"/>
      <c r="CH1341" s="222"/>
      <c r="CI1341" s="222"/>
    </row>
    <row r="1342" spans="1:87" s="33" customFormat="1" ht="13.8" hidden="1">
      <c r="A1342" s="63"/>
      <c r="B1342" s="221"/>
      <c r="C1342" s="222"/>
      <c r="D1342" s="222"/>
      <c r="E1342" s="222"/>
      <c r="F1342" s="222"/>
      <c r="G1342" s="223"/>
      <c r="H1342" s="63"/>
      <c r="I1342" s="222"/>
      <c r="J1342" s="222"/>
      <c r="K1342" s="239"/>
      <c r="L1342" s="239"/>
      <c r="M1342" s="240"/>
      <c r="N1342" s="229"/>
      <c r="O1342" s="229"/>
      <c r="P1342" s="229"/>
      <c r="Q1342" s="222"/>
      <c r="R1342" s="242"/>
      <c r="S1342" s="242"/>
      <c r="T1342" s="240"/>
      <c r="U1342" s="240"/>
      <c r="V1342" s="223"/>
      <c r="W1342" s="223"/>
      <c r="X1342" s="223"/>
      <c r="Y1342" s="223"/>
      <c r="AA1342" s="4"/>
      <c r="AB1342" s="4"/>
      <c r="AC1342" s="4"/>
      <c r="AD1342" s="4"/>
      <c r="AE1342" s="117"/>
      <c r="AF1342" s="4"/>
      <c r="AG1342" s="4"/>
      <c r="AH1342" s="4"/>
      <c r="AI1342" s="4"/>
      <c r="AJ1342" s="4"/>
      <c r="AK1342" s="4"/>
      <c r="AL1342" s="4"/>
      <c r="AN1342" s="223"/>
      <c r="AO1342" s="223"/>
      <c r="AP1342" s="223"/>
      <c r="AQ1342" s="222"/>
      <c r="AR1342" s="222"/>
      <c r="AS1342" s="222"/>
      <c r="AT1342" s="222"/>
      <c r="AU1342" s="222"/>
      <c r="AV1342" s="222"/>
      <c r="AW1342" s="222"/>
      <c r="AX1342" s="222"/>
      <c r="AY1342" s="222"/>
      <c r="AZ1342" s="222"/>
      <c r="BA1342" s="222"/>
      <c r="BB1342" s="222"/>
      <c r="BC1342" s="222"/>
      <c r="BD1342" s="222"/>
      <c r="BE1342" s="222"/>
      <c r="BF1342" s="222"/>
      <c r="BG1342" s="222"/>
      <c r="BH1342" s="222"/>
      <c r="BI1342" s="222"/>
      <c r="BJ1342" s="222"/>
      <c r="BK1342" s="222"/>
      <c r="BL1342" s="222"/>
      <c r="BM1342" s="222"/>
      <c r="BN1342" s="222"/>
      <c r="BO1342" s="222"/>
      <c r="BP1342" s="222"/>
      <c r="BQ1342" s="222"/>
      <c r="BR1342" s="222"/>
      <c r="BS1342" s="222"/>
      <c r="BT1342" s="222"/>
      <c r="BU1342" s="222"/>
      <c r="BV1342" s="222"/>
      <c r="BW1342" s="222"/>
      <c r="BX1342" s="222"/>
      <c r="BY1342" s="222"/>
      <c r="BZ1342" s="222"/>
      <c r="CA1342" s="222"/>
      <c r="CB1342" s="222"/>
      <c r="CC1342" s="222"/>
      <c r="CD1342" s="222"/>
      <c r="CE1342" s="222"/>
      <c r="CF1342" s="222"/>
      <c r="CG1342" s="222"/>
      <c r="CH1342" s="222"/>
      <c r="CI1342" s="222"/>
    </row>
    <row r="1343" spans="1:87" s="33" customFormat="1" ht="13.8" hidden="1">
      <c r="A1343" s="63"/>
      <c r="B1343" s="221"/>
      <c r="C1343" s="222"/>
      <c r="D1343" s="222"/>
      <c r="E1343" s="222"/>
      <c r="F1343" s="222"/>
      <c r="G1343" s="223"/>
      <c r="H1343" s="63"/>
      <c r="I1343" s="222"/>
      <c r="J1343" s="222"/>
      <c r="K1343" s="239"/>
      <c r="L1343" s="239"/>
      <c r="M1343" s="240"/>
      <c r="N1343" s="229"/>
      <c r="O1343" s="229"/>
      <c r="P1343" s="229"/>
      <c r="Q1343" s="222"/>
      <c r="R1343" s="242"/>
      <c r="S1343" s="242"/>
      <c r="T1343" s="240"/>
      <c r="U1343" s="240"/>
      <c r="V1343" s="223"/>
      <c r="W1343" s="223"/>
      <c r="X1343" s="223"/>
      <c r="Y1343" s="223"/>
      <c r="AA1343" s="4"/>
      <c r="AB1343" s="4"/>
      <c r="AC1343" s="4"/>
      <c r="AD1343" s="4"/>
      <c r="AE1343" s="117"/>
      <c r="AF1343" s="4"/>
      <c r="AG1343" s="4"/>
      <c r="AH1343" s="4"/>
      <c r="AI1343" s="4"/>
      <c r="AJ1343" s="4"/>
      <c r="AK1343" s="4"/>
      <c r="AL1343" s="4"/>
      <c r="AN1343" s="223"/>
      <c r="AO1343" s="223"/>
      <c r="AP1343" s="223"/>
      <c r="AQ1343" s="222"/>
      <c r="AR1343" s="222"/>
      <c r="AS1343" s="222"/>
      <c r="AT1343" s="222"/>
      <c r="AU1343" s="222"/>
      <c r="AV1343" s="222"/>
      <c r="AW1343" s="222"/>
      <c r="AX1343" s="222"/>
      <c r="AY1343" s="222"/>
      <c r="AZ1343" s="222"/>
      <c r="BA1343" s="222"/>
      <c r="BB1343" s="222"/>
      <c r="BC1343" s="222"/>
      <c r="BD1343" s="222"/>
      <c r="BE1343" s="222"/>
      <c r="BF1343" s="222"/>
      <c r="BG1343" s="222"/>
      <c r="BH1343" s="222"/>
      <c r="BI1343" s="222"/>
      <c r="BJ1343" s="222"/>
      <c r="BK1343" s="222"/>
      <c r="BL1343" s="222"/>
      <c r="BM1343" s="222"/>
      <c r="BN1343" s="222"/>
      <c r="BO1343" s="222"/>
      <c r="BP1343" s="222"/>
      <c r="BQ1343" s="222"/>
      <c r="BR1343" s="222"/>
      <c r="BS1343" s="222"/>
      <c r="BT1343" s="222"/>
      <c r="BU1343" s="222"/>
      <c r="BV1343" s="222"/>
      <c r="BW1343" s="222"/>
      <c r="BX1343" s="222"/>
      <c r="BY1343" s="222"/>
      <c r="BZ1343" s="222"/>
      <c r="CA1343" s="222"/>
      <c r="CB1343" s="222"/>
      <c r="CC1343" s="222"/>
      <c r="CD1343" s="222"/>
      <c r="CE1343" s="222"/>
      <c r="CF1343" s="222"/>
      <c r="CG1343" s="222"/>
      <c r="CH1343" s="222"/>
      <c r="CI1343" s="222"/>
    </row>
    <row r="1344" spans="1:87" s="33" customFormat="1" ht="13.8" hidden="1">
      <c r="A1344" s="63"/>
      <c r="B1344" s="221"/>
      <c r="C1344" s="222"/>
      <c r="D1344" s="222"/>
      <c r="E1344" s="222"/>
      <c r="F1344" s="222"/>
      <c r="G1344" s="223"/>
      <c r="H1344" s="63"/>
      <c r="I1344" s="222"/>
      <c r="J1344" s="222"/>
      <c r="K1344" s="239"/>
      <c r="L1344" s="239"/>
      <c r="M1344" s="240"/>
      <c r="N1344" s="229"/>
      <c r="O1344" s="229"/>
      <c r="P1344" s="229"/>
      <c r="Q1344" s="222"/>
      <c r="R1344" s="242"/>
      <c r="S1344" s="242"/>
      <c r="T1344" s="240"/>
      <c r="U1344" s="240"/>
      <c r="V1344" s="223"/>
      <c r="W1344" s="223"/>
      <c r="X1344" s="223"/>
      <c r="Y1344" s="223"/>
      <c r="AA1344" s="4"/>
      <c r="AB1344" s="4"/>
      <c r="AC1344" s="4"/>
      <c r="AD1344" s="4"/>
      <c r="AE1344" s="117"/>
      <c r="AF1344" s="4"/>
      <c r="AG1344" s="4"/>
      <c r="AH1344" s="4"/>
      <c r="AI1344" s="4"/>
      <c r="AJ1344" s="4"/>
      <c r="AK1344" s="4"/>
      <c r="AL1344" s="4"/>
      <c r="AN1344" s="223"/>
      <c r="AO1344" s="223"/>
      <c r="AP1344" s="223"/>
      <c r="AQ1344" s="222"/>
      <c r="AR1344" s="222"/>
      <c r="AS1344" s="222"/>
      <c r="AT1344" s="222"/>
      <c r="AU1344" s="222"/>
      <c r="AV1344" s="222"/>
      <c r="AW1344" s="222"/>
      <c r="AX1344" s="222"/>
      <c r="AY1344" s="222"/>
      <c r="AZ1344" s="222"/>
      <c r="BA1344" s="222"/>
      <c r="BB1344" s="222"/>
      <c r="BC1344" s="222"/>
      <c r="BD1344" s="222"/>
      <c r="BE1344" s="222"/>
      <c r="BF1344" s="222"/>
      <c r="BG1344" s="222"/>
      <c r="BH1344" s="222"/>
      <c r="BI1344" s="222"/>
      <c r="BJ1344" s="222"/>
      <c r="BK1344" s="222"/>
      <c r="BL1344" s="222"/>
      <c r="BM1344" s="222"/>
      <c r="BN1344" s="222"/>
      <c r="BO1344" s="222"/>
      <c r="BP1344" s="222"/>
      <c r="BQ1344" s="222"/>
      <c r="BR1344" s="222"/>
      <c r="BS1344" s="222"/>
      <c r="BT1344" s="222"/>
      <c r="BU1344" s="222"/>
      <c r="BV1344" s="222"/>
      <c r="BW1344" s="222"/>
      <c r="BX1344" s="222"/>
      <c r="BY1344" s="222"/>
      <c r="BZ1344" s="222"/>
      <c r="CA1344" s="222"/>
      <c r="CB1344" s="222"/>
      <c r="CC1344" s="222"/>
      <c r="CD1344" s="222"/>
      <c r="CE1344" s="222"/>
      <c r="CF1344" s="222"/>
      <c r="CG1344" s="222"/>
      <c r="CH1344" s="222"/>
      <c r="CI1344" s="222"/>
    </row>
    <row r="1345" spans="1:87" s="33" customFormat="1" ht="13.8" hidden="1">
      <c r="A1345" s="63"/>
      <c r="B1345" s="221"/>
      <c r="C1345" s="222"/>
      <c r="D1345" s="222"/>
      <c r="E1345" s="222"/>
      <c r="F1345" s="222"/>
      <c r="G1345" s="223"/>
      <c r="H1345" s="63"/>
      <c r="I1345" s="222"/>
      <c r="J1345" s="222"/>
      <c r="K1345" s="239"/>
      <c r="L1345" s="239"/>
      <c r="M1345" s="240"/>
      <c r="N1345" s="229"/>
      <c r="O1345" s="229"/>
      <c r="P1345" s="229"/>
      <c r="Q1345" s="222"/>
      <c r="R1345" s="242"/>
      <c r="S1345" s="242"/>
      <c r="T1345" s="240"/>
      <c r="U1345" s="240"/>
      <c r="V1345" s="223"/>
      <c r="W1345" s="223"/>
      <c r="X1345" s="223"/>
      <c r="Y1345" s="223"/>
      <c r="AA1345" s="4"/>
      <c r="AB1345" s="4"/>
      <c r="AC1345" s="4"/>
      <c r="AD1345" s="4"/>
      <c r="AE1345" s="117"/>
      <c r="AF1345" s="4"/>
      <c r="AG1345" s="4"/>
      <c r="AH1345" s="4"/>
      <c r="AI1345" s="4"/>
      <c r="AJ1345" s="4"/>
      <c r="AK1345" s="4"/>
      <c r="AL1345" s="4"/>
      <c r="AN1345" s="223"/>
      <c r="AO1345" s="223"/>
      <c r="AP1345" s="223"/>
      <c r="AQ1345" s="222"/>
      <c r="AR1345" s="222"/>
      <c r="AS1345" s="222"/>
      <c r="AT1345" s="222"/>
      <c r="AU1345" s="222"/>
      <c r="AV1345" s="222"/>
      <c r="AW1345" s="222"/>
      <c r="AX1345" s="222"/>
      <c r="AY1345" s="222"/>
      <c r="AZ1345" s="222"/>
      <c r="BA1345" s="222"/>
      <c r="BB1345" s="222"/>
      <c r="BC1345" s="222"/>
      <c r="BD1345" s="222"/>
      <c r="BE1345" s="222"/>
      <c r="BF1345" s="222"/>
      <c r="BG1345" s="222"/>
      <c r="BH1345" s="222"/>
      <c r="BI1345" s="222"/>
      <c r="BJ1345" s="222"/>
      <c r="BK1345" s="222"/>
      <c r="BL1345" s="222"/>
      <c r="BM1345" s="222"/>
      <c r="BN1345" s="222"/>
      <c r="BO1345" s="222"/>
      <c r="BP1345" s="222"/>
      <c r="BQ1345" s="222"/>
      <c r="BR1345" s="222"/>
      <c r="BS1345" s="222"/>
      <c r="BT1345" s="222"/>
      <c r="BU1345" s="222"/>
      <c r="BV1345" s="222"/>
      <c r="BW1345" s="222"/>
      <c r="BX1345" s="222"/>
      <c r="BY1345" s="222"/>
      <c r="BZ1345" s="222"/>
      <c r="CA1345" s="222"/>
      <c r="CB1345" s="222"/>
      <c r="CC1345" s="222"/>
      <c r="CD1345" s="222"/>
      <c r="CE1345" s="222"/>
      <c r="CF1345" s="222"/>
      <c r="CG1345" s="222"/>
      <c r="CH1345" s="222"/>
      <c r="CI1345" s="222"/>
    </row>
    <row r="1346" spans="1:87" s="33" customFormat="1" ht="13.8" hidden="1">
      <c r="A1346" s="63"/>
      <c r="B1346" s="221"/>
      <c r="C1346" s="222"/>
      <c r="D1346" s="222"/>
      <c r="E1346" s="222"/>
      <c r="F1346" s="222"/>
      <c r="G1346" s="223"/>
      <c r="H1346" s="63"/>
      <c r="I1346" s="222"/>
      <c r="J1346" s="222"/>
      <c r="K1346" s="239"/>
      <c r="L1346" s="239"/>
      <c r="M1346" s="240"/>
      <c r="N1346" s="229"/>
      <c r="O1346" s="229"/>
      <c r="P1346" s="229"/>
      <c r="Q1346" s="222"/>
      <c r="R1346" s="242"/>
      <c r="S1346" s="242"/>
      <c r="T1346" s="240"/>
      <c r="U1346" s="240"/>
      <c r="V1346" s="223"/>
      <c r="W1346" s="223"/>
      <c r="X1346" s="223"/>
      <c r="Y1346" s="223"/>
      <c r="AA1346" s="4"/>
      <c r="AB1346" s="4"/>
      <c r="AC1346" s="4"/>
      <c r="AD1346" s="4"/>
      <c r="AE1346" s="117"/>
      <c r="AF1346" s="4"/>
      <c r="AG1346" s="4"/>
      <c r="AH1346" s="4"/>
      <c r="AI1346" s="4"/>
      <c r="AJ1346" s="4"/>
      <c r="AK1346" s="4"/>
      <c r="AL1346" s="4"/>
      <c r="AN1346" s="223"/>
      <c r="AO1346" s="223"/>
      <c r="AP1346" s="223"/>
      <c r="AQ1346" s="222"/>
      <c r="AR1346" s="222"/>
      <c r="AS1346" s="222"/>
      <c r="AT1346" s="222"/>
      <c r="AU1346" s="222"/>
      <c r="AV1346" s="222"/>
      <c r="AW1346" s="222"/>
      <c r="AX1346" s="222"/>
      <c r="AY1346" s="222"/>
      <c r="AZ1346" s="222"/>
      <c r="BA1346" s="222"/>
      <c r="BB1346" s="222"/>
      <c r="BC1346" s="222"/>
      <c r="BD1346" s="222"/>
      <c r="BE1346" s="222"/>
      <c r="BF1346" s="222"/>
      <c r="BG1346" s="222"/>
      <c r="BH1346" s="222"/>
      <c r="BI1346" s="222"/>
      <c r="BJ1346" s="222"/>
      <c r="BK1346" s="222"/>
      <c r="BL1346" s="222"/>
      <c r="BM1346" s="222"/>
      <c r="BN1346" s="222"/>
      <c r="BO1346" s="222"/>
      <c r="BP1346" s="222"/>
      <c r="BQ1346" s="222"/>
      <c r="BR1346" s="222"/>
      <c r="BS1346" s="222"/>
      <c r="BT1346" s="222"/>
      <c r="BU1346" s="222"/>
      <c r="BV1346" s="222"/>
      <c r="BW1346" s="222"/>
      <c r="BX1346" s="222"/>
      <c r="BY1346" s="222"/>
      <c r="BZ1346" s="222"/>
      <c r="CA1346" s="222"/>
      <c r="CB1346" s="222"/>
      <c r="CC1346" s="222"/>
      <c r="CD1346" s="222"/>
      <c r="CE1346" s="222"/>
      <c r="CF1346" s="222"/>
      <c r="CG1346" s="222"/>
      <c r="CH1346" s="222"/>
      <c r="CI1346" s="222"/>
    </row>
    <row r="1347" spans="1:87" s="33" customFormat="1" ht="13.8" hidden="1">
      <c r="A1347" s="63"/>
      <c r="B1347" s="221"/>
      <c r="C1347" s="222"/>
      <c r="D1347" s="222"/>
      <c r="E1347" s="222"/>
      <c r="F1347" s="222"/>
      <c r="G1347" s="223"/>
      <c r="H1347" s="63"/>
      <c r="I1347" s="222"/>
      <c r="J1347" s="222"/>
      <c r="K1347" s="239"/>
      <c r="L1347" s="239"/>
      <c r="M1347" s="240"/>
      <c r="N1347" s="229"/>
      <c r="O1347" s="229"/>
      <c r="P1347" s="229"/>
      <c r="Q1347" s="222"/>
      <c r="R1347" s="242"/>
      <c r="S1347" s="242"/>
      <c r="T1347" s="240"/>
      <c r="U1347" s="240"/>
      <c r="V1347" s="223"/>
      <c r="W1347" s="223"/>
      <c r="X1347" s="223"/>
      <c r="Y1347" s="223"/>
      <c r="AA1347" s="4"/>
      <c r="AB1347" s="4"/>
      <c r="AC1347" s="4"/>
      <c r="AD1347" s="4"/>
      <c r="AE1347" s="117"/>
      <c r="AF1347" s="4"/>
      <c r="AG1347" s="4"/>
      <c r="AH1347" s="4"/>
      <c r="AI1347" s="4"/>
      <c r="AJ1347" s="4"/>
      <c r="AK1347" s="4"/>
      <c r="AL1347" s="4"/>
      <c r="AN1347" s="223"/>
      <c r="AO1347" s="223"/>
      <c r="AP1347" s="223"/>
      <c r="AQ1347" s="222"/>
      <c r="AR1347" s="222"/>
      <c r="AS1347" s="222"/>
      <c r="AT1347" s="222"/>
      <c r="AU1347" s="222"/>
      <c r="AV1347" s="222"/>
      <c r="AW1347" s="222"/>
      <c r="AX1347" s="222"/>
      <c r="AY1347" s="222"/>
      <c r="AZ1347" s="222"/>
      <c r="BA1347" s="222"/>
      <c r="BB1347" s="222"/>
      <c r="BC1347" s="222"/>
      <c r="BD1347" s="222"/>
      <c r="BE1347" s="222"/>
      <c r="BF1347" s="222"/>
      <c r="BG1347" s="222"/>
      <c r="BH1347" s="222"/>
      <c r="BI1347" s="222"/>
      <c r="BJ1347" s="222"/>
      <c r="BK1347" s="222"/>
      <c r="BL1347" s="222"/>
      <c r="BM1347" s="222"/>
      <c r="BN1347" s="222"/>
      <c r="BO1347" s="222"/>
      <c r="BP1347" s="222"/>
      <c r="BQ1347" s="222"/>
      <c r="BR1347" s="222"/>
      <c r="BS1347" s="222"/>
      <c r="BT1347" s="222"/>
      <c r="BU1347" s="222"/>
      <c r="BV1347" s="222"/>
      <c r="BW1347" s="222"/>
      <c r="BX1347" s="222"/>
      <c r="BY1347" s="222"/>
      <c r="BZ1347" s="222"/>
      <c r="CA1347" s="222"/>
      <c r="CB1347" s="222"/>
      <c r="CC1347" s="222"/>
      <c r="CD1347" s="222"/>
      <c r="CE1347" s="222"/>
      <c r="CF1347" s="222"/>
      <c r="CG1347" s="222"/>
      <c r="CH1347" s="222"/>
      <c r="CI1347" s="222"/>
    </row>
    <row r="1348" spans="1:87" s="33" customFormat="1" ht="13.8" hidden="1">
      <c r="A1348" s="63"/>
      <c r="B1348" s="221"/>
      <c r="C1348" s="222"/>
      <c r="D1348" s="222"/>
      <c r="E1348" s="222"/>
      <c r="F1348" s="222"/>
      <c r="G1348" s="223"/>
      <c r="H1348" s="63"/>
      <c r="I1348" s="222"/>
      <c r="J1348" s="222"/>
      <c r="K1348" s="239"/>
      <c r="L1348" s="239"/>
      <c r="M1348" s="240"/>
      <c r="N1348" s="229"/>
      <c r="O1348" s="229"/>
      <c r="P1348" s="229"/>
      <c r="Q1348" s="222"/>
      <c r="R1348" s="242"/>
      <c r="S1348" s="242"/>
      <c r="T1348" s="240"/>
      <c r="U1348" s="240"/>
      <c r="V1348" s="223"/>
      <c r="W1348" s="223"/>
      <c r="X1348" s="223"/>
      <c r="Y1348" s="223"/>
      <c r="AA1348" s="4"/>
      <c r="AB1348" s="4"/>
      <c r="AC1348" s="4"/>
      <c r="AD1348" s="4"/>
      <c r="AE1348" s="117"/>
      <c r="AF1348" s="4"/>
      <c r="AG1348" s="4"/>
      <c r="AH1348" s="4"/>
      <c r="AI1348" s="4"/>
      <c r="AJ1348" s="4"/>
      <c r="AK1348" s="4"/>
      <c r="AL1348" s="4"/>
      <c r="AN1348" s="223"/>
      <c r="AO1348" s="223"/>
      <c r="AP1348" s="223"/>
      <c r="AQ1348" s="222"/>
      <c r="AR1348" s="222"/>
      <c r="AS1348" s="222"/>
      <c r="AT1348" s="222"/>
      <c r="AU1348" s="222"/>
      <c r="AV1348" s="222"/>
      <c r="AW1348" s="222"/>
      <c r="AX1348" s="222"/>
      <c r="AY1348" s="222"/>
      <c r="AZ1348" s="222"/>
      <c r="BA1348" s="222"/>
      <c r="BB1348" s="222"/>
      <c r="BC1348" s="222"/>
      <c r="BD1348" s="222"/>
      <c r="BE1348" s="222"/>
      <c r="BF1348" s="222"/>
      <c r="BG1348" s="222"/>
      <c r="BH1348" s="222"/>
      <c r="BI1348" s="222"/>
      <c r="BJ1348" s="222"/>
      <c r="BK1348" s="222"/>
      <c r="BL1348" s="222"/>
      <c r="BM1348" s="222"/>
      <c r="BN1348" s="222"/>
      <c r="BO1348" s="222"/>
      <c r="BP1348" s="222"/>
      <c r="BQ1348" s="222"/>
      <c r="BR1348" s="222"/>
      <c r="BS1348" s="222"/>
      <c r="BT1348" s="222"/>
      <c r="BU1348" s="222"/>
      <c r="BV1348" s="222"/>
      <c r="BW1348" s="222"/>
      <c r="BX1348" s="222"/>
      <c r="BY1348" s="222"/>
      <c r="BZ1348" s="222"/>
      <c r="CA1348" s="222"/>
      <c r="CB1348" s="222"/>
      <c r="CC1348" s="222"/>
      <c r="CD1348" s="222"/>
      <c r="CE1348" s="222"/>
      <c r="CF1348" s="222"/>
      <c r="CG1348" s="222"/>
      <c r="CH1348" s="222"/>
      <c r="CI1348" s="222"/>
    </row>
    <row r="1349" spans="1:87" s="4" customFormat="1" ht="13.8" hidden="1">
      <c r="A1349" s="63"/>
      <c r="B1349" s="221"/>
      <c r="C1349" s="222"/>
      <c r="D1349" s="222"/>
      <c r="E1349" s="222"/>
      <c r="F1349" s="222"/>
      <c r="G1349" s="223"/>
      <c r="H1349" s="63"/>
      <c r="I1349" s="222"/>
      <c r="J1349" s="222"/>
      <c r="K1349" s="239"/>
      <c r="L1349" s="239"/>
      <c r="M1349" s="240"/>
      <c r="N1349" s="229"/>
      <c r="O1349" s="229"/>
      <c r="P1349" s="229"/>
      <c r="Q1349" s="222"/>
      <c r="R1349" s="242"/>
      <c r="S1349" s="242"/>
      <c r="T1349" s="240"/>
      <c r="U1349" s="240"/>
      <c r="V1349" s="223"/>
      <c r="W1349" s="223"/>
      <c r="X1349" s="223"/>
      <c r="Y1349" s="223"/>
      <c r="Z1349" s="33"/>
      <c r="AE1349" s="117"/>
      <c r="AM1349" s="33"/>
      <c r="AN1349" s="223"/>
      <c r="AO1349" s="223"/>
      <c r="AP1349" s="223"/>
      <c r="AQ1349" s="222"/>
      <c r="AR1349" s="222"/>
      <c r="AS1349" s="222"/>
      <c r="AT1349" s="222"/>
      <c r="AU1349" s="222"/>
      <c r="AV1349" s="222"/>
      <c r="AW1349" s="222"/>
      <c r="AX1349" s="222"/>
      <c r="AY1349" s="222"/>
      <c r="AZ1349" s="222"/>
      <c r="BA1349" s="222"/>
      <c r="BB1349" s="222"/>
      <c r="BC1349" s="222"/>
      <c r="BD1349" s="222"/>
      <c r="BE1349" s="222"/>
      <c r="BF1349" s="222"/>
      <c r="BG1349" s="222"/>
      <c r="BH1349" s="222"/>
      <c r="BI1349" s="222"/>
      <c r="BJ1349" s="222"/>
      <c r="BK1349" s="222"/>
      <c r="BL1349" s="222"/>
      <c r="BM1349" s="222"/>
      <c r="BN1349" s="222"/>
      <c r="BO1349" s="222"/>
      <c r="BP1349" s="222"/>
      <c r="BQ1349" s="222"/>
      <c r="BR1349" s="222"/>
      <c r="BS1349" s="222"/>
      <c r="BT1349" s="222"/>
      <c r="BU1349" s="222"/>
      <c r="BV1349" s="222"/>
      <c r="BW1349" s="222"/>
      <c r="BX1349" s="222"/>
      <c r="BY1349" s="222"/>
      <c r="BZ1349" s="222"/>
      <c r="CA1349" s="222"/>
      <c r="CB1349" s="222"/>
      <c r="CC1349" s="222"/>
      <c r="CD1349" s="222"/>
      <c r="CE1349" s="222"/>
      <c r="CF1349" s="222"/>
      <c r="CG1349" s="222"/>
      <c r="CH1349" s="222"/>
      <c r="CI1349" s="222"/>
    </row>
    <row r="1350" spans="1:87" s="4" customFormat="1" ht="13.8" hidden="1">
      <c r="A1350" s="63"/>
      <c r="B1350" s="221"/>
      <c r="C1350" s="222"/>
      <c r="D1350" s="222"/>
      <c r="E1350" s="222"/>
      <c r="F1350" s="222"/>
      <c r="G1350" s="223"/>
      <c r="H1350" s="63"/>
      <c r="I1350" s="222"/>
      <c r="J1350" s="222"/>
      <c r="K1350" s="239"/>
      <c r="L1350" s="239"/>
      <c r="M1350" s="240"/>
      <c r="N1350" s="229"/>
      <c r="O1350" s="229"/>
      <c r="P1350" s="229"/>
      <c r="Q1350" s="222"/>
      <c r="R1350" s="242"/>
      <c r="S1350" s="242"/>
      <c r="T1350" s="240"/>
      <c r="U1350" s="240"/>
      <c r="V1350" s="223"/>
      <c r="W1350" s="223"/>
      <c r="X1350" s="223"/>
      <c r="Y1350" s="223"/>
      <c r="Z1350" s="33"/>
      <c r="AE1350" s="117"/>
      <c r="AM1350" s="33"/>
      <c r="AN1350" s="223"/>
      <c r="AO1350" s="223"/>
      <c r="AP1350" s="223"/>
      <c r="AQ1350" s="222"/>
      <c r="AR1350" s="222"/>
      <c r="AS1350" s="222"/>
      <c r="AT1350" s="222"/>
      <c r="AU1350" s="222"/>
      <c r="AV1350" s="222"/>
      <c r="AW1350" s="222"/>
      <c r="AX1350" s="222"/>
      <c r="AY1350" s="222"/>
      <c r="AZ1350" s="222"/>
      <c r="BA1350" s="222"/>
      <c r="BB1350" s="222"/>
      <c r="BC1350" s="222"/>
      <c r="BD1350" s="222"/>
      <c r="BE1350" s="222"/>
      <c r="BF1350" s="222"/>
      <c r="BG1350" s="222"/>
      <c r="BH1350" s="222"/>
      <c r="BI1350" s="222"/>
      <c r="BJ1350" s="222"/>
      <c r="BK1350" s="222"/>
      <c r="BL1350" s="222"/>
      <c r="BM1350" s="222"/>
      <c r="BN1350" s="222"/>
      <c r="BO1350" s="222"/>
      <c r="BP1350" s="222"/>
      <c r="BQ1350" s="222"/>
      <c r="BR1350" s="222"/>
      <c r="BS1350" s="222"/>
      <c r="BT1350" s="222"/>
      <c r="BU1350" s="222"/>
      <c r="BV1350" s="222"/>
      <c r="BW1350" s="222"/>
      <c r="BX1350" s="222"/>
      <c r="BY1350" s="222"/>
      <c r="BZ1350" s="222"/>
      <c r="CA1350" s="222"/>
      <c r="CB1350" s="222"/>
      <c r="CC1350" s="222"/>
      <c r="CD1350" s="222"/>
      <c r="CE1350" s="222"/>
      <c r="CF1350" s="222"/>
      <c r="CG1350" s="222"/>
      <c r="CH1350" s="222"/>
      <c r="CI1350" s="222"/>
    </row>
    <row r="1351" spans="1:87" s="4" customFormat="1" ht="13.8" hidden="1">
      <c r="A1351" s="63"/>
      <c r="B1351" s="221"/>
      <c r="C1351" s="222"/>
      <c r="D1351" s="222"/>
      <c r="E1351" s="222"/>
      <c r="F1351" s="222"/>
      <c r="G1351" s="223"/>
      <c r="H1351" s="63"/>
      <c r="I1351" s="222"/>
      <c r="J1351" s="222"/>
      <c r="K1351" s="239"/>
      <c r="L1351" s="239"/>
      <c r="M1351" s="240"/>
      <c r="N1351" s="229"/>
      <c r="O1351" s="229"/>
      <c r="P1351" s="229"/>
      <c r="Q1351" s="222"/>
      <c r="R1351" s="242"/>
      <c r="S1351" s="242"/>
      <c r="T1351" s="240"/>
      <c r="U1351" s="240"/>
      <c r="V1351" s="223"/>
      <c r="W1351" s="223"/>
      <c r="X1351" s="223"/>
      <c r="Y1351" s="223"/>
      <c r="Z1351" s="33"/>
      <c r="AE1351" s="117"/>
      <c r="AM1351" s="33"/>
      <c r="AN1351" s="223"/>
      <c r="AO1351" s="223"/>
      <c r="AP1351" s="223"/>
      <c r="AQ1351" s="222"/>
      <c r="AR1351" s="222"/>
      <c r="AS1351" s="222"/>
      <c r="AT1351" s="222"/>
      <c r="AU1351" s="222"/>
      <c r="AV1351" s="222"/>
      <c r="AW1351" s="222"/>
      <c r="AX1351" s="222"/>
      <c r="AY1351" s="222"/>
      <c r="AZ1351" s="222"/>
      <c r="BA1351" s="222"/>
      <c r="BB1351" s="222"/>
      <c r="BC1351" s="222"/>
      <c r="BD1351" s="222"/>
      <c r="BE1351" s="222"/>
      <c r="BF1351" s="222"/>
      <c r="BG1351" s="222"/>
      <c r="BH1351" s="222"/>
      <c r="BI1351" s="222"/>
      <c r="BJ1351" s="222"/>
      <c r="BK1351" s="222"/>
      <c r="BL1351" s="222"/>
      <c r="BM1351" s="222"/>
      <c r="BN1351" s="222"/>
      <c r="BO1351" s="222"/>
      <c r="BP1351" s="222"/>
      <c r="BQ1351" s="222"/>
      <c r="BR1351" s="222"/>
      <c r="BS1351" s="222"/>
      <c r="BT1351" s="222"/>
      <c r="BU1351" s="222"/>
      <c r="BV1351" s="222"/>
      <c r="BW1351" s="222"/>
      <c r="BX1351" s="222"/>
      <c r="BY1351" s="222"/>
      <c r="BZ1351" s="222"/>
      <c r="CA1351" s="222"/>
      <c r="CB1351" s="222"/>
      <c r="CC1351" s="222"/>
      <c r="CD1351" s="222"/>
      <c r="CE1351" s="222"/>
      <c r="CF1351" s="222"/>
      <c r="CG1351" s="222"/>
      <c r="CH1351" s="222"/>
      <c r="CI1351" s="222"/>
    </row>
    <row r="1352" spans="1:87" s="4" customFormat="1" ht="13.8" hidden="1">
      <c r="A1352" s="63"/>
      <c r="B1352" s="221"/>
      <c r="C1352" s="222"/>
      <c r="D1352" s="222"/>
      <c r="E1352" s="222"/>
      <c r="F1352" s="222"/>
      <c r="G1352" s="223"/>
      <c r="H1352" s="63"/>
      <c r="I1352" s="222"/>
      <c r="J1352" s="222"/>
      <c r="K1352" s="239"/>
      <c r="L1352" s="239"/>
      <c r="M1352" s="240"/>
      <c r="N1352" s="229"/>
      <c r="O1352" s="229"/>
      <c r="P1352" s="229"/>
      <c r="Q1352" s="222"/>
      <c r="R1352" s="242"/>
      <c r="S1352" s="242"/>
      <c r="T1352" s="240"/>
      <c r="U1352" s="240"/>
      <c r="V1352" s="223"/>
      <c r="W1352" s="223"/>
      <c r="X1352" s="223"/>
      <c r="Y1352" s="223"/>
      <c r="Z1352" s="33"/>
      <c r="AE1352" s="117"/>
      <c r="AM1352" s="33"/>
      <c r="AN1352" s="223"/>
      <c r="AO1352" s="223"/>
      <c r="AP1352" s="223"/>
      <c r="AQ1352" s="222"/>
      <c r="AR1352" s="222"/>
      <c r="AS1352" s="222"/>
      <c r="AT1352" s="222"/>
      <c r="AU1352" s="222"/>
      <c r="AV1352" s="222"/>
      <c r="AW1352" s="222"/>
      <c r="AX1352" s="222"/>
      <c r="AY1352" s="222"/>
      <c r="AZ1352" s="222"/>
      <c r="BA1352" s="222"/>
      <c r="BB1352" s="222"/>
      <c r="BC1352" s="222"/>
      <c r="BD1352" s="222"/>
      <c r="BE1352" s="222"/>
      <c r="BF1352" s="222"/>
      <c r="BG1352" s="222"/>
      <c r="BH1352" s="222"/>
      <c r="BI1352" s="222"/>
      <c r="BJ1352" s="222"/>
      <c r="BK1352" s="222"/>
      <c r="BL1352" s="222"/>
      <c r="BM1352" s="222"/>
      <c r="BN1352" s="222"/>
      <c r="BO1352" s="222"/>
      <c r="BP1352" s="222"/>
      <c r="BQ1352" s="222"/>
      <c r="BR1352" s="222"/>
      <c r="BS1352" s="222"/>
      <c r="BT1352" s="222"/>
      <c r="BU1352" s="222"/>
      <c r="BV1352" s="222"/>
      <c r="BW1352" s="222"/>
      <c r="BX1352" s="222"/>
      <c r="BY1352" s="222"/>
      <c r="BZ1352" s="222"/>
      <c r="CA1352" s="222"/>
      <c r="CB1352" s="222"/>
      <c r="CC1352" s="222"/>
      <c r="CD1352" s="222"/>
      <c r="CE1352" s="222"/>
      <c r="CF1352" s="222"/>
      <c r="CG1352" s="222"/>
      <c r="CH1352" s="222"/>
      <c r="CI1352" s="222"/>
    </row>
    <row r="1353" spans="1:87" s="4" customFormat="1" ht="13.8" hidden="1">
      <c r="A1353" s="63"/>
      <c r="B1353" s="221"/>
      <c r="C1353" s="222"/>
      <c r="D1353" s="222"/>
      <c r="E1353" s="222"/>
      <c r="F1353" s="222"/>
      <c r="G1353" s="223"/>
      <c r="H1353" s="63"/>
      <c r="I1353" s="222"/>
      <c r="J1353" s="222"/>
      <c r="K1353" s="239"/>
      <c r="L1353" s="239"/>
      <c r="M1353" s="240"/>
      <c r="N1353" s="229"/>
      <c r="O1353" s="229"/>
      <c r="P1353" s="229"/>
      <c r="Q1353" s="222"/>
      <c r="R1353" s="242"/>
      <c r="S1353" s="242"/>
      <c r="T1353" s="240"/>
      <c r="U1353" s="240"/>
      <c r="V1353" s="223"/>
      <c r="W1353" s="223"/>
      <c r="X1353" s="223"/>
      <c r="Y1353" s="223"/>
      <c r="Z1353" s="33"/>
      <c r="AE1353" s="117"/>
      <c r="AM1353" s="33"/>
      <c r="AN1353" s="223"/>
      <c r="AO1353" s="223"/>
      <c r="AP1353" s="223"/>
      <c r="AQ1353" s="222"/>
      <c r="AR1353" s="222"/>
      <c r="AS1353" s="222"/>
      <c r="AT1353" s="222"/>
      <c r="AU1353" s="222"/>
      <c r="AV1353" s="222"/>
      <c r="AW1353" s="222"/>
      <c r="AX1353" s="222"/>
      <c r="AY1353" s="222"/>
      <c r="AZ1353" s="222"/>
      <c r="BA1353" s="222"/>
      <c r="BB1353" s="222"/>
      <c r="BC1353" s="222"/>
      <c r="BD1353" s="222"/>
      <c r="BE1353" s="222"/>
      <c r="BF1353" s="222"/>
      <c r="BG1353" s="222"/>
      <c r="BH1353" s="222"/>
      <c r="BI1353" s="222"/>
      <c r="BJ1353" s="222"/>
      <c r="BK1353" s="222"/>
      <c r="BL1353" s="222"/>
      <c r="BM1353" s="222"/>
      <c r="BN1353" s="222"/>
      <c r="BO1353" s="222"/>
      <c r="BP1353" s="222"/>
      <c r="BQ1353" s="222"/>
      <c r="BR1353" s="222"/>
      <c r="BS1353" s="222"/>
      <c r="BT1353" s="222"/>
      <c r="BU1353" s="222"/>
      <c r="BV1353" s="222"/>
      <c r="BW1353" s="222"/>
      <c r="BX1353" s="222"/>
      <c r="BY1353" s="222"/>
      <c r="BZ1353" s="222"/>
      <c r="CA1353" s="222"/>
      <c r="CB1353" s="222"/>
      <c r="CC1353" s="222"/>
      <c r="CD1353" s="222"/>
      <c r="CE1353" s="222"/>
      <c r="CF1353" s="222"/>
      <c r="CG1353" s="222"/>
      <c r="CH1353" s="222"/>
      <c r="CI1353" s="222"/>
    </row>
    <row r="1354" spans="1:87" s="4" customFormat="1" ht="13.8" hidden="1">
      <c r="A1354" s="63"/>
      <c r="B1354" s="221"/>
      <c r="C1354" s="222"/>
      <c r="D1354" s="222"/>
      <c r="E1354" s="222"/>
      <c r="F1354" s="222"/>
      <c r="G1354" s="223"/>
      <c r="H1354" s="63"/>
      <c r="I1354" s="222"/>
      <c r="J1354" s="222"/>
      <c r="K1354" s="239"/>
      <c r="L1354" s="239"/>
      <c r="M1354" s="240"/>
      <c r="N1354" s="229"/>
      <c r="O1354" s="229"/>
      <c r="P1354" s="229"/>
      <c r="Q1354" s="222"/>
      <c r="R1354" s="242"/>
      <c r="S1354" s="242"/>
      <c r="T1354" s="240"/>
      <c r="U1354" s="240"/>
      <c r="V1354" s="223"/>
      <c r="W1354" s="223"/>
      <c r="X1354" s="223"/>
      <c r="Y1354" s="223"/>
      <c r="Z1354" s="33"/>
      <c r="AE1354" s="117"/>
      <c r="AM1354" s="33"/>
      <c r="AN1354" s="223"/>
      <c r="AO1354" s="223"/>
      <c r="AP1354" s="223"/>
      <c r="AQ1354" s="222"/>
      <c r="AR1354" s="222"/>
      <c r="AS1354" s="222"/>
      <c r="AT1354" s="222"/>
      <c r="AU1354" s="222"/>
      <c r="AV1354" s="222"/>
      <c r="AW1354" s="222"/>
      <c r="AX1354" s="222"/>
      <c r="AY1354" s="222"/>
      <c r="AZ1354" s="222"/>
      <c r="BA1354" s="222"/>
      <c r="BB1354" s="222"/>
      <c r="BC1354" s="222"/>
      <c r="BD1354" s="222"/>
      <c r="BE1354" s="222"/>
      <c r="BF1354" s="222"/>
      <c r="BG1354" s="222"/>
      <c r="BH1354" s="222"/>
      <c r="BI1354" s="222"/>
      <c r="BJ1354" s="222"/>
      <c r="BK1354" s="222"/>
      <c r="BL1354" s="222"/>
      <c r="BM1354" s="222"/>
      <c r="BN1354" s="222"/>
      <c r="BO1354" s="222"/>
      <c r="BP1354" s="222"/>
      <c r="BQ1354" s="222"/>
      <c r="BR1354" s="222"/>
      <c r="BS1354" s="222"/>
      <c r="BT1354" s="222"/>
      <c r="BU1354" s="222"/>
      <c r="BV1354" s="222"/>
      <c r="BW1354" s="222"/>
      <c r="BX1354" s="222"/>
      <c r="BY1354" s="222"/>
      <c r="BZ1354" s="222"/>
      <c r="CA1354" s="222"/>
      <c r="CB1354" s="222"/>
      <c r="CC1354" s="222"/>
      <c r="CD1354" s="222"/>
      <c r="CE1354" s="222"/>
      <c r="CF1354" s="222"/>
      <c r="CG1354" s="222"/>
      <c r="CH1354" s="222"/>
      <c r="CI1354" s="222"/>
    </row>
    <row r="1355" spans="1:87" s="4" customFormat="1" ht="13.8" hidden="1">
      <c r="A1355" s="63"/>
      <c r="B1355" s="221"/>
      <c r="C1355" s="222"/>
      <c r="D1355" s="222"/>
      <c r="E1355" s="222"/>
      <c r="F1355" s="222"/>
      <c r="G1355" s="223"/>
      <c r="H1355" s="63"/>
      <c r="I1355" s="222"/>
      <c r="J1355" s="222"/>
      <c r="K1355" s="239"/>
      <c r="L1355" s="239"/>
      <c r="M1355" s="240"/>
      <c r="N1355" s="229"/>
      <c r="O1355" s="229"/>
      <c r="P1355" s="229"/>
      <c r="Q1355" s="222"/>
      <c r="R1355" s="242"/>
      <c r="S1355" s="242"/>
      <c r="T1355" s="240"/>
      <c r="U1355" s="240"/>
      <c r="V1355" s="223"/>
      <c r="W1355" s="223"/>
      <c r="X1355" s="223"/>
      <c r="Y1355" s="223"/>
      <c r="Z1355" s="33"/>
      <c r="AE1355" s="117"/>
      <c r="AM1355" s="33"/>
      <c r="AN1355" s="223"/>
      <c r="AO1355" s="223"/>
      <c r="AP1355" s="223"/>
      <c r="AQ1355" s="222"/>
      <c r="AR1355" s="222"/>
      <c r="AS1355" s="222"/>
      <c r="AT1355" s="222"/>
      <c r="AU1355" s="222"/>
      <c r="AV1355" s="222"/>
      <c r="AW1355" s="222"/>
      <c r="AX1355" s="222"/>
      <c r="AY1355" s="222"/>
      <c r="AZ1355" s="222"/>
      <c r="BA1355" s="222"/>
      <c r="BB1355" s="222"/>
      <c r="BC1355" s="222"/>
      <c r="BD1355" s="222"/>
      <c r="BE1355" s="222"/>
      <c r="BF1355" s="222"/>
      <c r="BG1355" s="222"/>
      <c r="BH1355" s="222"/>
      <c r="BI1355" s="222"/>
      <c r="BJ1355" s="222"/>
      <c r="BK1355" s="222"/>
      <c r="BL1355" s="222"/>
      <c r="BM1355" s="222"/>
      <c r="BN1355" s="222"/>
      <c r="BO1355" s="222"/>
      <c r="BP1355" s="222"/>
      <c r="BQ1355" s="222"/>
      <c r="BR1355" s="222"/>
      <c r="BS1355" s="222"/>
      <c r="BT1355" s="222"/>
      <c r="BU1355" s="222"/>
      <c r="BV1355" s="222"/>
      <c r="BW1355" s="222"/>
      <c r="BX1355" s="222"/>
      <c r="BY1355" s="222"/>
      <c r="BZ1355" s="222"/>
      <c r="CA1355" s="222"/>
      <c r="CB1355" s="222"/>
      <c r="CC1355" s="222"/>
      <c r="CD1355" s="222"/>
      <c r="CE1355" s="222"/>
      <c r="CF1355" s="222"/>
      <c r="CG1355" s="222"/>
      <c r="CH1355" s="222"/>
      <c r="CI1355" s="222"/>
    </row>
    <row r="1356" spans="1:87" s="4" customFormat="1" ht="13.8" hidden="1">
      <c r="A1356" s="63"/>
      <c r="B1356" s="221"/>
      <c r="C1356" s="222"/>
      <c r="D1356" s="222"/>
      <c r="E1356" s="222"/>
      <c r="F1356" s="222"/>
      <c r="G1356" s="223"/>
      <c r="H1356" s="63"/>
      <c r="I1356" s="222"/>
      <c r="J1356" s="222"/>
      <c r="K1356" s="239"/>
      <c r="L1356" s="239"/>
      <c r="M1356" s="240"/>
      <c r="N1356" s="229"/>
      <c r="O1356" s="229"/>
      <c r="P1356" s="229"/>
      <c r="Q1356" s="222"/>
      <c r="R1356" s="242"/>
      <c r="S1356" s="242"/>
      <c r="T1356" s="240"/>
      <c r="U1356" s="240"/>
      <c r="V1356" s="223"/>
      <c r="W1356" s="223"/>
      <c r="X1356" s="223"/>
      <c r="Y1356" s="223"/>
      <c r="Z1356" s="33"/>
      <c r="AE1356" s="117"/>
      <c r="AM1356" s="33"/>
      <c r="AN1356" s="223"/>
      <c r="AO1356" s="223"/>
      <c r="AP1356" s="223"/>
      <c r="AQ1356" s="222"/>
      <c r="AR1356" s="222"/>
      <c r="AS1356" s="222"/>
      <c r="AT1356" s="222"/>
      <c r="AU1356" s="222"/>
      <c r="AV1356" s="222"/>
      <c r="AW1356" s="222"/>
      <c r="AX1356" s="222"/>
      <c r="AY1356" s="222"/>
      <c r="AZ1356" s="222"/>
      <c r="BA1356" s="222"/>
      <c r="BB1356" s="222"/>
      <c r="BC1356" s="222"/>
      <c r="BD1356" s="222"/>
      <c r="BE1356" s="222"/>
      <c r="BF1356" s="222"/>
      <c r="BG1356" s="222"/>
      <c r="BH1356" s="222"/>
      <c r="BI1356" s="222"/>
      <c r="BJ1356" s="222"/>
      <c r="BK1356" s="222"/>
      <c r="BL1356" s="222"/>
      <c r="BM1356" s="222"/>
      <c r="BN1356" s="222"/>
      <c r="BO1356" s="222"/>
      <c r="BP1356" s="222"/>
      <c r="BQ1356" s="222"/>
      <c r="BR1356" s="222"/>
      <c r="BS1356" s="222"/>
      <c r="BT1356" s="222"/>
      <c r="BU1356" s="222"/>
      <c r="BV1356" s="222"/>
      <c r="BW1356" s="222"/>
      <c r="BX1356" s="222"/>
      <c r="BY1356" s="222"/>
      <c r="BZ1356" s="222"/>
      <c r="CA1356" s="222"/>
      <c r="CB1356" s="222"/>
      <c r="CC1356" s="222"/>
      <c r="CD1356" s="222"/>
      <c r="CE1356" s="222"/>
      <c r="CF1356" s="222"/>
      <c r="CG1356" s="222"/>
      <c r="CH1356" s="222"/>
      <c r="CI1356" s="222"/>
    </row>
    <row r="1357" spans="1:87" s="4" customFormat="1" ht="13.8" hidden="1">
      <c r="A1357" s="63"/>
      <c r="B1357" s="221"/>
      <c r="C1357" s="222"/>
      <c r="D1357" s="222"/>
      <c r="E1357" s="222"/>
      <c r="F1357" s="222"/>
      <c r="G1357" s="223"/>
      <c r="H1357" s="63"/>
      <c r="I1357" s="222"/>
      <c r="J1357" s="222"/>
      <c r="K1357" s="239"/>
      <c r="L1357" s="239"/>
      <c r="M1357" s="240"/>
      <c r="N1357" s="229"/>
      <c r="O1357" s="229"/>
      <c r="P1357" s="229"/>
      <c r="Q1357" s="222"/>
      <c r="R1357" s="242"/>
      <c r="S1357" s="242"/>
      <c r="T1357" s="240"/>
      <c r="U1357" s="240"/>
      <c r="V1357" s="223"/>
      <c r="W1357" s="223"/>
      <c r="X1357" s="223"/>
      <c r="Y1357" s="223"/>
      <c r="Z1357" s="33"/>
      <c r="AE1357" s="117"/>
      <c r="AM1357" s="33"/>
      <c r="AN1357" s="223"/>
      <c r="AO1357" s="223"/>
      <c r="AP1357" s="223"/>
      <c r="AQ1357" s="222"/>
      <c r="AR1357" s="222"/>
      <c r="AS1357" s="222"/>
      <c r="AT1357" s="222"/>
      <c r="AU1357" s="222"/>
      <c r="AV1357" s="222"/>
      <c r="AW1357" s="222"/>
      <c r="AX1357" s="222"/>
      <c r="AY1357" s="222"/>
      <c r="AZ1357" s="222"/>
      <c r="BA1357" s="222"/>
      <c r="BB1357" s="222"/>
      <c r="BC1357" s="222"/>
      <c r="BD1357" s="222"/>
      <c r="BE1357" s="222"/>
      <c r="BF1357" s="222"/>
      <c r="BG1357" s="222"/>
      <c r="BH1357" s="222"/>
      <c r="BI1357" s="222"/>
      <c r="BJ1357" s="222"/>
      <c r="BK1357" s="222"/>
      <c r="BL1357" s="222"/>
      <c r="BM1357" s="222"/>
      <c r="BN1357" s="222"/>
      <c r="BO1357" s="222"/>
      <c r="BP1357" s="222"/>
      <c r="BQ1357" s="222"/>
      <c r="BR1357" s="222"/>
      <c r="BS1357" s="222"/>
      <c r="BT1357" s="222"/>
      <c r="BU1357" s="222"/>
      <c r="BV1357" s="222"/>
      <c r="BW1357" s="222"/>
      <c r="BX1357" s="222"/>
      <c r="BY1357" s="222"/>
      <c r="BZ1357" s="222"/>
      <c r="CA1357" s="222"/>
      <c r="CB1357" s="222"/>
      <c r="CC1357" s="222"/>
      <c r="CD1357" s="222"/>
      <c r="CE1357" s="222"/>
      <c r="CF1357" s="222"/>
      <c r="CG1357" s="222"/>
      <c r="CH1357" s="222"/>
      <c r="CI1357" s="222"/>
    </row>
    <row r="1358" spans="1:87" s="4" customFormat="1" ht="13.8" hidden="1">
      <c r="A1358" s="63"/>
      <c r="B1358" s="221"/>
      <c r="C1358" s="222"/>
      <c r="D1358" s="222"/>
      <c r="E1358" s="222"/>
      <c r="F1358" s="222"/>
      <c r="G1358" s="223"/>
      <c r="H1358" s="63"/>
      <c r="I1358" s="222"/>
      <c r="J1358" s="222"/>
      <c r="K1358" s="239"/>
      <c r="L1358" s="239"/>
      <c r="M1358" s="240"/>
      <c r="N1358" s="229"/>
      <c r="O1358" s="229"/>
      <c r="P1358" s="229"/>
      <c r="Q1358" s="222"/>
      <c r="R1358" s="242"/>
      <c r="S1358" s="242"/>
      <c r="T1358" s="240"/>
      <c r="U1358" s="240"/>
      <c r="V1358" s="223"/>
      <c r="W1358" s="223"/>
      <c r="X1358" s="223"/>
      <c r="Y1358" s="223"/>
      <c r="Z1358" s="33"/>
      <c r="AE1358" s="117"/>
      <c r="AM1358" s="33"/>
      <c r="AN1358" s="223"/>
      <c r="AO1358" s="223"/>
      <c r="AP1358" s="223"/>
      <c r="AQ1358" s="222"/>
      <c r="AR1358" s="222"/>
      <c r="AS1358" s="222"/>
      <c r="AT1358" s="222"/>
      <c r="AU1358" s="222"/>
      <c r="AV1358" s="222"/>
      <c r="AW1358" s="222"/>
      <c r="AX1358" s="222"/>
      <c r="AY1358" s="222"/>
      <c r="AZ1358" s="222"/>
      <c r="BA1358" s="222"/>
      <c r="BB1358" s="222"/>
      <c r="BC1358" s="222"/>
      <c r="BD1358" s="222"/>
      <c r="BE1358" s="222"/>
      <c r="BF1358" s="222"/>
      <c r="BG1358" s="222"/>
      <c r="BH1358" s="222"/>
      <c r="BI1358" s="222"/>
      <c r="BJ1358" s="222"/>
      <c r="BK1358" s="222"/>
      <c r="BL1358" s="222"/>
      <c r="BM1358" s="222"/>
      <c r="BN1358" s="222"/>
      <c r="BO1358" s="222"/>
      <c r="BP1358" s="222"/>
      <c r="BQ1358" s="222"/>
      <c r="BR1358" s="222"/>
      <c r="BS1358" s="222"/>
      <c r="BT1358" s="222"/>
      <c r="BU1358" s="222"/>
      <c r="BV1358" s="222"/>
      <c r="BW1358" s="222"/>
      <c r="BX1358" s="222"/>
      <c r="BY1358" s="222"/>
      <c r="BZ1358" s="222"/>
      <c r="CA1358" s="222"/>
      <c r="CB1358" s="222"/>
      <c r="CC1358" s="222"/>
      <c r="CD1358" s="222"/>
      <c r="CE1358" s="222"/>
      <c r="CF1358" s="222"/>
      <c r="CG1358" s="222"/>
      <c r="CH1358" s="222"/>
      <c r="CI1358" s="222"/>
    </row>
    <row r="1359" spans="1:87" s="4" customFormat="1" ht="13.8" hidden="1">
      <c r="A1359" s="63"/>
      <c r="B1359" s="221"/>
      <c r="C1359" s="222"/>
      <c r="D1359" s="222"/>
      <c r="E1359" s="222"/>
      <c r="F1359" s="222"/>
      <c r="G1359" s="223"/>
      <c r="H1359" s="63"/>
      <c r="I1359" s="222"/>
      <c r="J1359" s="222"/>
      <c r="K1359" s="239"/>
      <c r="L1359" s="239"/>
      <c r="M1359" s="240"/>
      <c r="N1359" s="229"/>
      <c r="O1359" s="229"/>
      <c r="P1359" s="229"/>
      <c r="Q1359" s="222"/>
      <c r="R1359" s="242"/>
      <c r="S1359" s="242"/>
      <c r="T1359" s="240"/>
      <c r="U1359" s="240"/>
      <c r="V1359" s="223"/>
      <c r="W1359" s="223"/>
      <c r="X1359" s="223"/>
      <c r="Y1359" s="223"/>
      <c r="Z1359" s="33"/>
      <c r="AE1359" s="117"/>
      <c r="AM1359" s="33"/>
      <c r="AN1359" s="223"/>
      <c r="AO1359" s="223"/>
      <c r="AP1359" s="223"/>
      <c r="AQ1359" s="222"/>
      <c r="AR1359" s="222"/>
      <c r="AS1359" s="222"/>
      <c r="AT1359" s="222"/>
      <c r="AU1359" s="222"/>
      <c r="AV1359" s="222"/>
      <c r="AW1359" s="222"/>
      <c r="AX1359" s="222"/>
      <c r="AY1359" s="222"/>
      <c r="AZ1359" s="222"/>
      <c r="BA1359" s="222"/>
      <c r="BB1359" s="222"/>
      <c r="BC1359" s="222"/>
      <c r="BD1359" s="222"/>
      <c r="BE1359" s="222"/>
      <c r="BF1359" s="222"/>
      <c r="BG1359" s="222"/>
      <c r="BH1359" s="222"/>
      <c r="BI1359" s="222"/>
      <c r="BJ1359" s="222"/>
      <c r="BK1359" s="222"/>
      <c r="BL1359" s="222"/>
      <c r="BM1359" s="222"/>
      <c r="BN1359" s="222"/>
      <c r="BO1359" s="222"/>
      <c r="BP1359" s="222"/>
      <c r="BQ1359" s="222"/>
      <c r="BR1359" s="222"/>
      <c r="BS1359" s="222"/>
      <c r="BT1359" s="222"/>
      <c r="BU1359" s="222"/>
      <c r="BV1359" s="222"/>
      <c r="BW1359" s="222"/>
      <c r="BX1359" s="222"/>
      <c r="BY1359" s="222"/>
      <c r="BZ1359" s="222"/>
      <c r="CA1359" s="222"/>
      <c r="CB1359" s="222"/>
      <c r="CC1359" s="222"/>
      <c r="CD1359" s="222"/>
      <c r="CE1359" s="222"/>
      <c r="CF1359" s="222"/>
      <c r="CG1359" s="222"/>
      <c r="CH1359" s="222"/>
      <c r="CI1359" s="222"/>
    </row>
    <row r="1360" spans="1:87" s="4" customFormat="1" ht="13.8" hidden="1">
      <c r="A1360" s="63"/>
      <c r="B1360" s="221"/>
      <c r="C1360" s="222"/>
      <c r="D1360" s="222"/>
      <c r="E1360" s="222"/>
      <c r="F1360" s="222"/>
      <c r="G1360" s="223"/>
      <c r="H1360" s="63"/>
      <c r="I1360" s="222"/>
      <c r="J1360" s="222"/>
      <c r="K1360" s="239"/>
      <c r="L1360" s="239"/>
      <c r="M1360" s="240"/>
      <c r="N1360" s="229"/>
      <c r="O1360" s="229"/>
      <c r="P1360" s="229"/>
      <c r="Q1360" s="222"/>
      <c r="R1360" s="242"/>
      <c r="S1360" s="242"/>
      <c r="T1360" s="240"/>
      <c r="U1360" s="240"/>
      <c r="V1360" s="223"/>
      <c r="W1360" s="223"/>
      <c r="X1360" s="223"/>
      <c r="Y1360" s="223"/>
      <c r="Z1360" s="33"/>
      <c r="AE1360" s="117"/>
      <c r="AM1360" s="33"/>
      <c r="AN1360" s="223"/>
      <c r="AO1360" s="223"/>
      <c r="AP1360" s="223"/>
      <c r="AQ1360" s="222"/>
      <c r="AR1360" s="222"/>
      <c r="AS1360" s="222"/>
      <c r="AT1360" s="222"/>
      <c r="AU1360" s="222"/>
      <c r="AV1360" s="222"/>
      <c r="AW1360" s="222"/>
      <c r="AX1360" s="222"/>
      <c r="AY1360" s="222"/>
      <c r="AZ1360" s="222"/>
      <c r="BA1360" s="222"/>
      <c r="BB1360" s="222"/>
      <c r="BC1360" s="222"/>
      <c r="BD1360" s="222"/>
      <c r="BE1360" s="222"/>
      <c r="BF1360" s="222"/>
      <c r="BG1360" s="222"/>
      <c r="BH1360" s="222"/>
      <c r="BI1360" s="222"/>
      <c r="BJ1360" s="222"/>
      <c r="BK1360" s="222"/>
      <c r="BL1360" s="222"/>
      <c r="BM1360" s="222"/>
      <c r="BN1360" s="222"/>
      <c r="BO1360" s="222"/>
      <c r="BP1360" s="222"/>
      <c r="BQ1360" s="222"/>
      <c r="BR1360" s="222"/>
      <c r="BS1360" s="222"/>
      <c r="BT1360" s="222"/>
      <c r="BU1360" s="222"/>
      <c r="BV1360" s="222"/>
      <c r="BW1360" s="222"/>
      <c r="BX1360" s="222"/>
      <c r="BY1360" s="222"/>
      <c r="BZ1360" s="222"/>
      <c r="CA1360" s="222"/>
      <c r="CB1360" s="222"/>
      <c r="CC1360" s="222"/>
      <c r="CD1360" s="222"/>
      <c r="CE1360" s="222"/>
      <c r="CF1360" s="222"/>
      <c r="CG1360" s="222"/>
      <c r="CH1360" s="222"/>
      <c r="CI1360" s="222"/>
    </row>
    <row r="1361" spans="1:87" s="4" customFormat="1" ht="13.8" hidden="1">
      <c r="A1361" s="63"/>
      <c r="B1361" s="221"/>
      <c r="C1361" s="222"/>
      <c r="D1361" s="222"/>
      <c r="E1361" s="222"/>
      <c r="F1361" s="222"/>
      <c r="G1361" s="223"/>
      <c r="H1361" s="63"/>
      <c r="I1361" s="222"/>
      <c r="J1361" s="222"/>
      <c r="K1361" s="239"/>
      <c r="L1361" s="239"/>
      <c r="M1361" s="240"/>
      <c r="N1361" s="229"/>
      <c r="O1361" s="229"/>
      <c r="P1361" s="229"/>
      <c r="Q1361" s="222"/>
      <c r="R1361" s="242"/>
      <c r="S1361" s="242"/>
      <c r="T1361" s="240"/>
      <c r="U1361" s="240"/>
      <c r="V1361" s="223"/>
      <c r="W1361" s="223"/>
      <c r="X1361" s="223"/>
      <c r="Y1361" s="223"/>
      <c r="Z1361" s="33"/>
      <c r="AE1361" s="117"/>
      <c r="AM1361" s="33"/>
      <c r="AN1361" s="223"/>
      <c r="AO1361" s="223"/>
      <c r="AP1361" s="223"/>
      <c r="AQ1361" s="222"/>
      <c r="AR1361" s="222"/>
      <c r="AS1361" s="222"/>
      <c r="AT1361" s="222"/>
      <c r="AU1361" s="222"/>
      <c r="AV1361" s="222"/>
      <c r="AW1361" s="222"/>
      <c r="AX1361" s="222"/>
      <c r="AY1361" s="222"/>
      <c r="AZ1361" s="222"/>
      <c r="BA1361" s="222"/>
      <c r="BB1361" s="222"/>
      <c r="BC1361" s="222"/>
      <c r="BD1361" s="222"/>
      <c r="BE1361" s="222"/>
      <c r="BF1361" s="222"/>
      <c r="BG1361" s="222"/>
      <c r="BH1361" s="222"/>
      <c r="BI1361" s="222"/>
      <c r="BJ1361" s="222"/>
      <c r="BK1361" s="222"/>
      <c r="BL1361" s="222"/>
      <c r="BM1361" s="222"/>
      <c r="BN1361" s="222"/>
      <c r="BO1361" s="222"/>
      <c r="BP1361" s="222"/>
      <c r="BQ1361" s="222"/>
      <c r="BR1361" s="222"/>
      <c r="BS1361" s="222"/>
      <c r="BT1361" s="222"/>
      <c r="BU1361" s="222"/>
      <c r="BV1361" s="222"/>
      <c r="BW1361" s="222"/>
      <c r="BX1361" s="222"/>
      <c r="BY1361" s="222"/>
      <c r="BZ1361" s="222"/>
      <c r="CA1361" s="222"/>
      <c r="CB1361" s="222"/>
      <c r="CC1361" s="222"/>
      <c r="CD1361" s="222"/>
      <c r="CE1361" s="222"/>
      <c r="CF1361" s="222"/>
      <c r="CG1361" s="222"/>
      <c r="CH1361" s="222"/>
      <c r="CI1361" s="222"/>
    </row>
    <row r="1362" spans="1:87" s="4" customFormat="1" ht="13.8" hidden="1">
      <c r="A1362" s="63"/>
      <c r="B1362" s="221"/>
      <c r="C1362" s="222"/>
      <c r="D1362" s="222"/>
      <c r="E1362" s="222"/>
      <c r="F1362" s="222"/>
      <c r="G1362" s="223"/>
      <c r="H1362" s="63"/>
      <c r="I1362" s="222"/>
      <c r="J1362" s="222"/>
      <c r="K1362" s="239"/>
      <c r="L1362" s="239"/>
      <c r="M1362" s="240"/>
      <c r="N1362" s="229"/>
      <c r="O1362" s="229"/>
      <c r="P1362" s="229"/>
      <c r="Q1362" s="222"/>
      <c r="R1362" s="242"/>
      <c r="S1362" s="242"/>
      <c r="T1362" s="240"/>
      <c r="U1362" s="240"/>
      <c r="V1362" s="223"/>
      <c r="W1362" s="223"/>
      <c r="X1362" s="223"/>
      <c r="Y1362" s="223"/>
      <c r="Z1362" s="33"/>
      <c r="AE1362" s="117"/>
      <c r="AM1362" s="33"/>
      <c r="AN1362" s="223"/>
      <c r="AO1362" s="223"/>
      <c r="AP1362" s="223"/>
      <c r="AQ1362" s="222"/>
      <c r="AR1362" s="222"/>
      <c r="AS1362" s="222"/>
      <c r="AT1362" s="222"/>
      <c r="AU1362" s="222"/>
      <c r="AV1362" s="222"/>
      <c r="AW1362" s="222"/>
      <c r="AX1362" s="222"/>
      <c r="AY1362" s="222"/>
      <c r="AZ1362" s="222"/>
      <c r="BA1362" s="222"/>
      <c r="BB1362" s="222"/>
      <c r="BC1362" s="222"/>
      <c r="BD1362" s="222"/>
      <c r="BE1362" s="222"/>
      <c r="BF1362" s="222"/>
      <c r="BG1362" s="222"/>
      <c r="BH1362" s="222"/>
      <c r="BI1362" s="222"/>
      <c r="BJ1362" s="222"/>
      <c r="BK1362" s="222"/>
      <c r="BL1362" s="222"/>
      <c r="BM1362" s="222"/>
      <c r="BN1362" s="222"/>
      <c r="BO1362" s="222"/>
      <c r="BP1362" s="222"/>
      <c r="BQ1362" s="222"/>
      <c r="BR1362" s="222"/>
      <c r="BS1362" s="222"/>
      <c r="BT1362" s="222"/>
      <c r="BU1362" s="222"/>
      <c r="BV1362" s="222"/>
      <c r="BW1362" s="222"/>
      <c r="BX1362" s="222"/>
      <c r="BY1362" s="222"/>
      <c r="BZ1362" s="222"/>
      <c r="CA1362" s="222"/>
      <c r="CB1362" s="222"/>
      <c r="CC1362" s="222"/>
      <c r="CD1362" s="222"/>
      <c r="CE1362" s="222"/>
      <c r="CF1362" s="222"/>
      <c r="CG1362" s="222"/>
      <c r="CH1362" s="222"/>
      <c r="CI1362" s="222"/>
    </row>
    <row r="1363" spans="1:87" s="4" customFormat="1" ht="13.8" hidden="1">
      <c r="A1363" s="63"/>
      <c r="B1363" s="221"/>
      <c r="C1363" s="222"/>
      <c r="D1363" s="222"/>
      <c r="E1363" s="222"/>
      <c r="F1363" s="222"/>
      <c r="G1363" s="223"/>
      <c r="H1363" s="63"/>
      <c r="I1363" s="222"/>
      <c r="J1363" s="222"/>
      <c r="K1363" s="239"/>
      <c r="L1363" s="239"/>
      <c r="M1363" s="240"/>
      <c r="N1363" s="229"/>
      <c r="O1363" s="229"/>
      <c r="P1363" s="229"/>
      <c r="Q1363" s="222"/>
      <c r="R1363" s="242"/>
      <c r="S1363" s="242"/>
      <c r="T1363" s="240"/>
      <c r="U1363" s="240"/>
      <c r="V1363" s="223"/>
      <c r="W1363" s="223"/>
      <c r="X1363" s="223"/>
      <c r="Y1363" s="223"/>
      <c r="Z1363" s="33"/>
      <c r="AE1363" s="117"/>
      <c r="AM1363" s="33"/>
      <c r="AN1363" s="223"/>
      <c r="AO1363" s="223"/>
      <c r="AP1363" s="223"/>
      <c r="AQ1363" s="222"/>
      <c r="AR1363" s="222"/>
      <c r="AS1363" s="222"/>
      <c r="AT1363" s="222"/>
      <c r="AU1363" s="222"/>
      <c r="AV1363" s="222"/>
      <c r="AW1363" s="222"/>
      <c r="AX1363" s="222"/>
      <c r="AY1363" s="222"/>
      <c r="AZ1363" s="222"/>
      <c r="BA1363" s="222"/>
      <c r="BB1363" s="222"/>
      <c r="BC1363" s="222"/>
      <c r="BD1363" s="222"/>
      <c r="BE1363" s="222"/>
      <c r="BF1363" s="222"/>
      <c r="BG1363" s="222"/>
      <c r="BH1363" s="222"/>
      <c r="BI1363" s="222"/>
      <c r="BJ1363" s="222"/>
      <c r="BK1363" s="222"/>
      <c r="BL1363" s="222"/>
      <c r="BM1363" s="222"/>
      <c r="BN1363" s="222"/>
      <c r="BO1363" s="222"/>
      <c r="BP1363" s="222"/>
      <c r="BQ1363" s="222"/>
      <c r="BR1363" s="222"/>
      <c r="BS1363" s="222"/>
      <c r="BT1363" s="222"/>
      <c r="BU1363" s="222"/>
      <c r="BV1363" s="222"/>
      <c r="BW1363" s="222"/>
      <c r="BX1363" s="222"/>
      <c r="BY1363" s="222"/>
      <c r="BZ1363" s="222"/>
      <c r="CA1363" s="222"/>
      <c r="CB1363" s="222"/>
      <c r="CC1363" s="222"/>
      <c r="CD1363" s="222"/>
      <c r="CE1363" s="222"/>
      <c r="CF1363" s="222"/>
      <c r="CG1363" s="222"/>
      <c r="CH1363" s="222"/>
      <c r="CI1363" s="222"/>
    </row>
    <row r="1364" spans="1:87" s="4" customFormat="1" ht="13.8" hidden="1">
      <c r="A1364" s="63"/>
      <c r="B1364" s="221"/>
      <c r="C1364" s="222"/>
      <c r="D1364" s="222"/>
      <c r="E1364" s="222"/>
      <c r="F1364" s="222"/>
      <c r="G1364" s="223"/>
      <c r="H1364" s="63"/>
      <c r="I1364" s="222"/>
      <c r="J1364" s="222"/>
      <c r="K1364" s="239"/>
      <c r="L1364" s="239"/>
      <c r="M1364" s="240"/>
      <c r="N1364" s="229"/>
      <c r="O1364" s="229"/>
      <c r="P1364" s="229"/>
      <c r="Q1364" s="222"/>
      <c r="R1364" s="242"/>
      <c r="S1364" s="242"/>
      <c r="T1364" s="240"/>
      <c r="U1364" s="240"/>
      <c r="V1364" s="223"/>
      <c r="W1364" s="223"/>
      <c r="X1364" s="223"/>
      <c r="Y1364" s="223"/>
      <c r="Z1364" s="33"/>
      <c r="AE1364" s="117"/>
      <c r="AM1364" s="33"/>
      <c r="AN1364" s="223"/>
      <c r="AO1364" s="223"/>
      <c r="AP1364" s="223"/>
      <c r="AQ1364" s="222"/>
      <c r="AR1364" s="222"/>
      <c r="AS1364" s="222"/>
      <c r="AT1364" s="222"/>
      <c r="AU1364" s="222"/>
      <c r="AV1364" s="222"/>
      <c r="AW1364" s="222"/>
      <c r="AX1364" s="222"/>
      <c r="AY1364" s="222"/>
      <c r="AZ1364" s="222"/>
      <c r="BA1364" s="222"/>
      <c r="BB1364" s="222"/>
      <c r="BC1364" s="222"/>
      <c r="BD1364" s="222"/>
      <c r="BE1364" s="222"/>
      <c r="BF1364" s="222"/>
      <c r="BG1364" s="222"/>
      <c r="BH1364" s="222"/>
      <c r="BI1364" s="222"/>
      <c r="BJ1364" s="222"/>
      <c r="BK1364" s="222"/>
      <c r="BL1364" s="222"/>
      <c r="BM1364" s="222"/>
      <c r="BN1364" s="222"/>
      <c r="BO1364" s="222"/>
      <c r="BP1364" s="222"/>
      <c r="BQ1364" s="222"/>
      <c r="BR1364" s="222"/>
      <c r="BS1364" s="222"/>
      <c r="BT1364" s="222"/>
      <c r="BU1364" s="222"/>
      <c r="BV1364" s="222"/>
      <c r="BW1364" s="222"/>
      <c r="BX1364" s="222"/>
      <c r="BY1364" s="222"/>
      <c r="BZ1364" s="222"/>
      <c r="CA1364" s="222"/>
      <c r="CB1364" s="222"/>
      <c r="CC1364" s="222"/>
      <c r="CD1364" s="222"/>
      <c r="CE1364" s="222"/>
      <c r="CF1364" s="222"/>
      <c r="CG1364" s="222"/>
      <c r="CH1364" s="222"/>
      <c r="CI1364" s="222"/>
    </row>
    <row r="1365" spans="1:87" s="4" customFormat="1" ht="13.8" hidden="1">
      <c r="A1365" s="63"/>
      <c r="B1365" s="221"/>
      <c r="C1365" s="222"/>
      <c r="D1365" s="222"/>
      <c r="E1365" s="222"/>
      <c r="F1365" s="222"/>
      <c r="G1365" s="223"/>
      <c r="H1365" s="63"/>
      <c r="I1365" s="222"/>
      <c r="J1365" s="222"/>
      <c r="K1365" s="239"/>
      <c r="L1365" s="239"/>
      <c r="M1365" s="240"/>
      <c r="N1365" s="229"/>
      <c r="O1365" s="229"/>
      <c r="P1365" s="229"/>
      <c r="Q1365" s="222"/>
      <c r="R1365" s="242"/>
      <c r="S1365" s="242"/>
      <c r="T1365" s="240"/>
      <c r="U1365" s="240"/>
      <c r="V1365" s="223"/>
      <c r="W1365" s="223"/>
      <c r="X1365" s="223"/>
      <c r="Y1365" s="223"/>
      <c r="Z1365" s="33"/>
      <c r="AE1365" s="117"/>
      <c r="AM1365" s="33"/>
      <c r="AN1365" s="223"/>
      <c r="AO1365" s="223"/>
      <c r="AP1365" s="223"/>
      <c r="AQ1365" s="222"/>
      <c r="AR1365" s="222"/>
      <c r="AS1365" s="222"/>
      <c r="AT1365" s="222"/>
      <c r="AU1365" s="222"/>
      <c r="AV1365" s="222"/>
      <c r="AW1365" s="222"/>
      <c r="AX1365" s="222"/>
      <c r="AY1365" s="222"/>
      <c r="AZ1365" s="222"/>
      <c r="BA1365" s="222"/>
      <c r="BB1365" s="222"/>
      <c r="BC1365" s="222"/>
      <c r="BD1365" s="222"/>
      <c r="BE1365" s="222"/>
      <c r="BF1365" s="222"/>
      <c r="BG1365" s="222"/>
      <c r="BH1365" s="222"/>
      <c r="BI1365" s="222"/>
      <c r="BJ1365" s="222"/>
      <c r="BK1365" s="222"/>
      <c r="BL1365" s="222"/>
      <c r="BM1365" s="222"/>
      <c r="BN1365" s="222"/>
      <c r="BO1365" s="222"/>
      <c r="BP1365" s="222"/>
      <c r="BQ1365" s="222"/>
      <c r="BR1365" s="222"/>
      <c r="BS1365" s="222"/>
      <c r="BT1365" s="222"/>
      <c r="BU1365" s="222"/>
      <c r="BV1365" s="222"/>
      <c r="BW1365" s="222"/>
      <c r="BX1365" s="222"/>
      <c r="BY1365" s="222"/>
      <c r="BZ1365" s="222"/>
      <c r="CA1365" s="222"/>
      <c r="CB1365" s="222"/>
      <c r="CC1365" s="222"/>
      <c r="CD1365" s="222"/>
      <c r="CE1365" s="222"/>
      <c r="CF1365" s="222"/>
      <c r="CG1365" s="222"/>
      <c r="CH1365" s="222"/>
      <c r="CI1365" s="222"/>
    </row>
    <row r="1366" spans="1:87" s="4" customFormat="1" ht="13.8" hidden="1">
      <c r="A1366" s="63"/>
      <c r="B1366" s="221"/>
      <c r="C1366" s="222"/>
      <c r="D1366" s="222"/>
      <c r="E1366" s="222"/>
      <c r="F1366" s="222"/>
      <c r="G1366" s="223"/>
      <c r="H1366" s="63"/>
      <c r="I1366" s="222"/>
      <c r="J1366" s="222"/>
      <c r="K1366" s="239"/>
      <c r="L1366" s="239"/>
      <c r="M1366" s="240"/>
      <c r="N1366" s="229"/>
      <c r="O1366" s="229"/>
      <c r="P1366" s="229"/>
      <c r="Q1366" s="222"/>
      <c r="R1366" s="242"/>
      <c r="S1366" s="242"/>
      <c r="T1366" s="240"/>
      <c r="U1366" s="240"/>
      <c r="V1366" s="223"/>
      <c r="W1366" s="223"/>
      <c r="X1366" s="223"/>
      <c r="Y1366" s="223"/>
      <c r="Z1366" s="33"/>
      <c r="AE1366" s="117"/>
      <c r="AM1366" s="33"/>
      <c r="AN1366" s="223"/>
      <c r="AO1366" s="223"/>
      <c r="AP1366" s="223"/>
      <c r="AQ1366" s="222"/>
      <c r="AR1366" s="222"/>
      <c r="AS1366" s="222"/>
      <c r="AT1366" s="222"/>
      <c r="AU1366" s="222"/>
      <c r="AV1366" s="222"/>
      <c r="AW1366" s="222"/>
      <c r="AX1366" s="222"/>
      <c r="AY1366" s="222"/>
      <c r="AZ1366" s="222"/>
      <c r="BA1366" s="222"/>
      <c r="BB1366" s="222"/>
      <c r="BC1366" s="222"/>
      <c r="BD1366" s="222"/>
      <c r="BE1366" s="222"/>
      <c r="BF1366" s="222"/>
      <c r="BG1366" s="222"/>
      <c r="BH1366" s="222"/>
      <c r="BI1366" s="222"/>
      <c r="BJ1366" s="222"/>
      <c r="BK1366" s="222"/>
      <c r="BL1366" s="222"/>
      <c r="BM1366" s="222"/>
      <c r="BN1366" s="222"/>
      <c r="BO1366" s="222"/>
      <c r="BP1366" s="222"/>
      <c r="BQ1366" s="222"/>
      <c r="BR1366" s="222"/>
      <c r="BS1366" s="222"/>
      <c r="BT1366" s="222"/>
      <c r="BU1366" s="222"/>
      <c r="BV1366" s="222"/>
      <c r="BW1366" s="222"/>
      <c r="BX1366" s="222"/>
      <c r="BY1366" s="222"/>
      <c r="BZ1366" s="222"/>
      <c r="CA1366" s="222"/>
      <c r="CB1366" s="222"/>
      <c r="CC1366" s="222"/>
      <c r="CD1366" s="222"/>
      <c r="CE1366" s="222"/>
      <c r="CF1366" s="222"/>
      <c r="CG1366" s="222"/>
      <c r="CH1366" s="222"/>
      <c r="CI1366" s="222"/>
    </row>
    <row r="1367" spans="1:87" s="4" customFormat="1" ht="13.8" hidden="1">
      <c r="A1367" s="63"/>
      <c r="B1367" s="221"/>
      <c r="C1367" s="222"/>
      <c r="D1367" s="222"/>
      <c r="E1367" s="222"/>
      <c r="F1367" s="222"/>
      <c r="G1367" s="223"/>
      <c r="H1367" s="63"/>
      <c r="I1367" s="222"/>
      <c r="J1367" s="222"/>
      <c r="K1367" s="239"/>
      <c r="L1367" s="239"/>
      <c r="M1367" s="240"/>
      <c r="N1367" s="229"/>
      <c r="O1367" s="229"/>
      <c r="P1367" s="229"/>
      <c r="Q1367" s="222"/>
      <c r="R1367" s="242"/>
      <c r="S1367" s="242"/>
      <c r="T1367" s="240"/>
      <c r="U1367" s="240"/>
      <c r="V1367" s="223"/>
      <c r="W1367" s="223"/>
      <c r="X1367" s="223"/>
      <c r="Y1367" s="223"/>
      <c r="Z1367" s="33"/>
      <c r="AE1367" s="117"/>
      <c r="AM1367" s="33"/>
      <c r="AN1367" s="223"/>
      <c r="AO1367" s="223"/>
      <c r="AP1367" s="223"/>
      <c r="AQ1367" s="222"/>
      <c r="AR1367" s="222"/>
      <c r="AS1367" s="222"/>
      <c r="AT1367" s="222"/>
      <c r="AU1367" s="222"/>
      <c r="AV1367" s="222"/>
      <c r="AW1367" s="222"/>
      <c r="AX1367" s="222"/>
      <c r="AY1367" s="222"/>
      <c r="AZ1367" s="222"/>
      <c r="BA1367" s="222"/>
      <c r="BB1367" s="222"/>
      <c r="BC1367" s="222"/>
      <c r="BD1367" s="222"/>
      <c r="BE1367" s="222"/>
      <c r="BF1367" s="222"/>
      <c r="BG1367" s="222"/>
      <c r="BH1367" s="222"/>
      <c r="BI1367" s="222"/>
      <c r="BJ1367" s="222"/>
      <c r="BK1367" s="222"/>
      <c r="BL1367" s="222"/>
      <c r="BM1367" s="222"/>
      <c r="BN1367" s="222"/>
      <c r="BO1367" s="222"/>
      <c r="BP1367" s="222"/>
      <c r="BQ1367" s="222"/>
      <c r="BR1367" s="222"/>
      <c r="BS1367" s="222"/>
      <c r="BT1367" s="222"/>
      <c r="BU1367" s="222"/>
      <c r="BV1367" s="222"/>
      <c r="BW1367" s="222"/>
      <c r="BX1367" s="222"/>
      <c r="BY1367" s="222"/>
      <c r="BZ1367" s="222"/>
      <c r="CA1367" s="222"/>
      <c r="CB1367" s="222"/>
      <c r="CC1367" s="222"/>
      <c r="CD1367" s="222"/>
      <c r="CE1367" s="222"/>
      <c r="CF1367" s="222"/>
      <c r="CG1367" s="222"/>
      <c r="CH1367" s="222"/>
      <c r="CI1367" s="222"/>
    </row>
    <row r="1368" spans="1:87" s="4" customFormat="1" ht="13.8" hidden="1">
      <c r="A1368" s="63"/>
      <c r="B1368" s="221"/>
      <c r="C1368" s="222"/>
      <c r="D1368" s="222"/>
      <c r="E1368" s="222"/>
      <c r="F1368" s="222"/>
      <c r="G1368" s="223"/>
      <c r="H1368" s="63"/>
      <c r="I1368" s="222"/>
      <c r="J1368" s="222"/>
      <c r="K1368" s="239"/>
      <c r="L1368" s="239"/>
      <c r="M1368" s="240"/>
      <c r="N1368" s="229"/>
      <c r="O1368" s="229"/>
      <c r="P1368" s="229"/>
      <c r="Q1368" s="222"/>
      <c r="R1368" s="242"/>
      <c r="S1368" s="242"/>
      <c r="T1368" s="240"/>
      <c r="U1368" s="240"/>
      <c r="V1368" s="223"/>
      <c r="W1368" s="223"/>
      <c r="X1368" s="223"/>
      <c r="Y1368" s="223"/>
      <c r="Z1368" s="33"/>
      <c r="AE1368" s="117"/>
      <c r="AM1368" s="33"/>
      <c r="AN1368" s="223"/>
      <c r="AO1368" s="223"/>
      <c r="AP1368" s="223"/>
      <c r="AQ1368" s="222"/>
      <c r="AR1368" s="222"/>
      <c r="AS1368" s="222"/>
      <c r="AT1368" s="222"/>
      <c r="AU1368" s="222"/>
      <c r="AV1368" s="222"/>
      <c r="AW1368" s="222"/>
      <c r="AX1368" s="222"/>
      <c r="AY1368" s="222"/>
      <c r="AZ1368" s="222"/>
      <c r="BA1368" s="222"/>
      <c r="BB1368" s="222"/>
      <c r="BC1368" s="222"/>
      <c r="BD1368" s="222"/>
      <c r="BE1368" s="222"/>
      <c r="BF1368" s="222"/>
      <c r="BG1368" s="222"/>
      <c r="BH1368" s="222"/>
      <c r="BI1368" s="222"/>
      <c r="BJ1368" s="222"/>
      <c r="BK1368" s="222"/>
      <c r="BL1368" s="222"/>
      <c r="BM1368" s="222"/>
      <c r="BN1368" s="222"/>
      <c r="BO1368" s="222"/>
      <c r="BP1368" s="222"/>
      <c r="BQ1368" s="222"/>
      <c r="BR1368" s="222"/>
      <c r="BS1368" s="222"/>
      <c r="BT1368" s="222"/>
      <c r="BU1368" s="222"/>
      <c r="BV1368" s="222"/>
      <c r="BW1368" s="222"/>
      <c r="BX1368" s="222"/>
      <c r="BY1368" s="222"/>
      <c r="BZ1368" s="222"/>
      <c r="CA1368" s="222"/>
      <c r="CB1368" s="222"/>
      <c r="CC1368" s="222"/>
      <c r="CD1368" s="222"/>
      <c r="CE1368" s="222"/>
      <c r="CF1368" s="222"/>
      <c r="CG1368" s="222"/>
      <c r="CH1368" s="222"/>
      <c r="CI1368" s="222"/>
    </row>
    <row r="1369" spans="1:87" s="4" customFormat="1" ht="13.8" hidden="1">
      <c r="A1369" s="63"/>
      <c r="B1369" s="221"/>
      <c r="C1369" s="222"/>
      <c r="D1369" s="222"/>
      <c r="E1369" s="222"/>
      <c r="F1369" s="222"/>
      <c r="G1369" s="223"/>
      <c r="H1369" s="63"/>
      <c r="I1369" s="222"/>
      <c r="J1369" s="222"/>
      <c r="K1369" s="239"/>
      <c r="L1369" s="239"/>
      <c r="M1369" s="240"/>
      <c r="N1369" s="229"/>
      <c r="O1369" s="229"/>
      <c r="P1369" s="229"/>
      <c r="Q1369" s="222"/>
      <c r="R1369" s="242"/>
      <c r="S1369" s="242"/>
      <c r="T1369" s="240"/>
      <c r="U1369" s="240"/>
      <c r="V1369" s="223"/>
      <c r="W1369" s="223"/>
      <c r="X1369" s="223"/>
      <c r="Y1369" s="223"/>
      <c r="Z1369" s="33"/>
      <c r="AE1369" s="117"/>
      <c r="AM1369" s="33"/>
      <c r="AN1369" s="223"/>
      <c r="AO1369" s="223"/>
      <c r="AP1369" s="223"/>
      <c r="AQ1369" s="222"/>
      <c r="AR1369" s="222"/>
      <c r="AS1369" s="222"/>
      <c r="AT1369" s="222"/>
      <c r="AU1369" s="222"/>
      <c r="AV1369" s="222"/>
      <c r="AW1369" s="222"/>
      <c r="AX1369" s="222"/>
      <c r="AY1369" s="222"/>
      <c r="AZ1369" s="222"/>
      <c r="BA1369" s="222"/>
      <c r="BB1369" s="222"/>
      <c r="BC1369" s="222"/>
      <c r="BD1369" s="222"/>
      <c r="BE1369" s="222"/>
      <c r="BF1369" s="222"/>
      <c r="BG1369" s="222"/>
      <c r="BH1369" s="222"/>
      <c r="BI1369" s="222"/>
      <c r="BJ1369" s="222"/>
      <c r="BK1369" s="222"/>
      <c r="BL1369" s="222"/>
      <c r="BM1369" s="222"/>
      <c r="BN1369" s="222"/>
      <c r="BO1369" s="222"/>
      <c r="BP1369" s="222"/>
      <c r="BQ1369" s="222"/>
      <c r="BR1369" s="222"/>
      <c r="BS1369" s="222"/>
      <c r="BT1369" s="222"/>
      <c r="BU1369" s="222"/>
      <c r="BV1369" s="222"/>
      <c r="BW1369" s="222"/>
      <c r="BX1369" s="222"/>
      <c r="BY1369" s="222"/>
      <c r="BZ1369" s="222"/>
      <c r="CA1369" s="222"/>
      <c r="CB1369" s="222"/>
      <c r="CC1369" s="222"/>
      <c r="CD1369" s="222"/>
      <c r="CE1369" s="222"/>
      <c r="CF1369" s="222"/>
      <c r="CG1369" s="222"/>
      <c r="CH1369" s="222"/>
      <c r="CI1369" s="222"/>
    </row>
    <row r="1370" spans="1:87" s="4" customFormat="1" ht="13.8" hidden="1">
      <c r="A1370" s="63"/>
      <c r="B1370" s="221"/>
      <c r="C1370" s="222"/>
      <c r="D1370" s="222"/>
      <c r="E1370" s="222"/>
      <c r="F1370" s="222"/>
      <c r="G1370" s="223"/>
      <c r="H1370" s="63"/>
      <c r="I1370" s="222"/>
      <c r="J1370" s="222"/>
      <c r="K1370" s="239"/>
      <c r="L1370" s="239"/>
      <c r="M1370" s="240"/>
      <c r="N1370" s="229"/>
      <c r="O1370" s="229"/>
      <c r="P1370" s="229"/>
      <c r="Q1370" s="222"/>
      <c r="R1370" s="242"/>
      <c r="S1370" s="242"/>
      <c r="T1370" s="240"/>
      <c r="U1370" s="240"/>
      <c r="V1370" s="223"/>
      <c r="W1370" s="223"/>
      <c r="X1370" s="223"/>
      <c r="Y1370" s="223"/>
      <c r="Z1370" s="33"/>
      <c r="AE1370" s="117"/>
      <c r="AM1370" s="33"/>
      <c r="AN1370" s="223"/>
      <c r="AO1370" s="223"/>
      <c r="AP1370" s="223"/>
      <c r="AQ1370" s="222"/>
      <c r="AR1370" s="222"/>
      <c r="AS1370" s="222"/>
      <c r="AT1370" s="222"/>
      <c r="AU1370" s="222"/>
      <c r="AV1370" s="222"/>
      <c r="AW1370" s="222"/>
      <c r="AX1370" s="222"/>
      <c r="AY1370" s="222"/>
      <c r="AZ1370" s="222"/>
      <c r="BA1370" s="222"/>
      <c r="BB1370" s="222"/>
      <c r="BC1370" s="222"/>
      <c r="BD1370" s="222"/>
      <c r="BE1370" s="222"/>
      <c r="BF1370" s="222"/>
      <c r="BG1370" s="222"/>
      <c r="BH1370" s="222"/>
      <c r="BI1370" s="222"/>
      <c r="BJ1370" s="222"/>
      <c r="BK1370" s="222"/>
      <c r="BL1370" s="222"/>
      <c r="BM1370" s="222"/>
      <c r="BN1370" s="222"/>
      <c r="BO1370" s="222"/>
      <c r="BP1370" s="222"/>
      <c r="BQ1370" s="222"/>
      <c r="BR1370" s="222"/>
      <c r="BS1370" s="222"/>
      <c r="BT1370" s="222"/>
      <c r="BU1370" s="222"/>
      <c r="BV1370" s="222"/>
      <c r="BW1370" s="222"/>
      <c r="BX1370" s="222"/>
      <c r="BY1370" s="222"/>
      <c r="BZ1370" s="222"/>
      <c r="CA1370" s="222"/>
      <c r="CB1370" s="222"/>
      <c r="CC1370" s="222"/>
      <c r="CD1370" s="222"/>
      <c r="CE1370" s="222"/>
      <c r="CF1370" s="222"/>
      <c r="CG1370" s="222"/>
      <c r="CH1370" s="222"/>
      <c r="CI1370" s="222"/>
    </row>
    <row r="1371" spans="1:87" s="4" customFormat="1" ht="13.8" hidden="1">
      <c r="A1371" s="63"/>
      <c r="B1371" s="221"/>
      <c r="C1371" s="222"/>
      <c r="D1371" s="222"/>
      <c r="E1371" s="222"/>
      <c r="F1371" s="222"/>
      <c r="G1371" s="223"/>
      <c r="H1371" s="63"/>
      <c r="I1371" s="222"/>
      <c r="J1371" s="222"/>
      <c r="K1371" s="239"/>
      <c r="L1371" s="239"/>
      <c r="M1371" s="240"/>
      <c r="N1371" s="229"/>
      <c r="O1371" s="229"/>
      <c r="P1371" s="229"/>
      <c r="Q1371" s="222"/>
      <c r="R1371" s="242"/>
      <c r="S1371" s="242"/>
      <c r="T1371" s="240"/>
      <c r="U1371" s="240"/>
      <c r="V1371" s="223"/>
      <c r="W1371" s="223"/>
      <c r="X1371" s="223"/>
      <c r="Y1371" s="223"/>
      <c r="Z1371" s="33"/>
      <c r="AE1371" s="117"/>
      <c r="AM1371" s="33"/>
      <c r="AN1371" s="223"/>
      <c r="AO1371" s="223"/>
      <c r="AP1371" s="223"/>
      <c r="AQ1371" s="222"/>
      <c r="AR1371" s="222"/>
      <c r="AS1371" s="222"/>
      <c r="AT1371" s="222"/>
      <c r="AU1371" s="222"/>
      <c r="AV1371" s="222"/>
      <c r="AW1371" s="222"/>
      <c r="AX1371" s="222"/>
      <c r="AY1371" s="222"/>
      <c r="AZ1371" s="222"/>
      <c r="BA1371" s="222"/>
      <c r="BB1371" s="222"/>
      <c r="BC1371" s="222"/>
      <c r="BD1371" s="222"/>
      <c r="BE1371" s="222"/>
      <c r="BF1371" s="222"/>
      <c r="BG1371" s="222"/>
      <c r="BH1371" s="222"/>
      <c r="BI1371" s="222"/>
      <c r="BJ1371" s="222"/>
      <c r="BK1371" s="222"/>
      <c r="BL1371" s="222"/>
      <c r="BM1371" s="222"/>
      <c r="BN1371" s="222"/>
      <c r="BO1371" s="222"/>
      <c r="BP1371" s="222"/>
      <c r="BQ1371" s="222"/>
      <c r="BR1371" s="222"/>
      <c r="BS1371" s="222"/>
      <c r="BT1371" s="222"/>
      <c r="BU1371" s="222"/>
      <c r="BV1371" s="222"/>
      <c r="BW1371" s="222"/>
      <c r="BX1371" s="222"/>
      <c r="BY1371" s="222"/>
      <c r="BZ1371" s="222"/>
      <c r="CA1371" s="222"/>
      <c r="CB1371" s="222"/>
      <c r="CC1371" s="222"/>
      <c r="CD1371" s="222"/>
      <c r="CE1371" s="222"/>
      <c r="CF1371" s="222"/>
      <c r="CG1371" s="222"/>
      <c r="CH1371" s="222"/>
      <c r="CI1371" s="222"/>
    </row>
    <row r="1372" spans="1:87" s="4" customFormat="1" ht="13.8" hidden="1">
      <c r="A1372" s="63"/>
      <c r="B1372" s="221"/>
      <c r="C1372" s="222"/>
      <c r="D1372" s="222"/>
      <c r="E1372" s="222"/>
      <c r="F1372" s="222"/>
      <c r="G1372" s="223"/>
      <c r="H1372" s="63"/>
      <c r="I1372" s="222"/>
      <c r="J1372" s="222"/>
      <c r="K1372" s="239"/>
      <c r="L1372" s="239"/>
      <c r="M1372" s="240"/>
      <c r="N1372" s="229"/>
      <c r="O1372" s="229"/>
      <c r="P1372" s="229"/>
      <c r="Q1372" s="222"/>
      <c r="R1372" s="242"/>
      <c r="S1372" s="242"/>
      <c r="T1372" s="240"/>
      <c r="U1372" s="240"/>
      <c r="V1372" s="223"/>
      <c r="W1372" s="223"/>
      <c r="X1372" s="223"/>
      <c r="Y1372" s="223"/>
      <c r="Z1372" s="33"/>
      <c r="AE1372" s="117"/>
      <c r="AM1372" s="33"/>
      <c r="AN1372" s="223"/>
      <c r="AO1372" s="223"/>
      <c r="AP1372" s="223"/>
      <c r="AQ1372" s="222"/>
      <c r="AR1372" s="222"/>
      <c r="AS1372" s="222"/>
      <c r="AT1372" s="222"/>
      <c r="AU1372" s="222"/>
      <c r="AV1372" s="222"/>
      <c r="AW1372" s="222"/>
      <c r="AX1372" s="222"/>
      <c r="AY1372" s="222"/>
      <c r="AZ1372" s="222"/>
      <c r="BA1372" s="222"/>
      <c r="BB1372" s="222"/>
      <c r="BC1372" s="222"/>
      <c r="BD1372" s="222"/>
      <c r="BE1372" s="222"/>
      <c r="BF1372" s="222"/>
      <c r="BG1372" s="222"/>
      <c r="BH1372" s="222"/>
      <c r="BI1372" s="222"/>
      <c r="BJ1372" s="222"/>
      <c r="BK1372" s="222"/>
      <c r="BL1372" s="222"/>
      <c r="BM1372" s="222"/>
      <c r="BN1372" s="222"/>
      <c r="BO1372" s="222"/>
      <c r="BP1372" s="222"/>
      <c r="BQ1372" s="222"/>
      <c r="BR1372" s="222"/>
      <c r="BS1372" s="222"/>
      <c r="BT1372" s="222"/>
      <c r="BU1372" s="222"/>
      <c r="BV1372" s="222"/>
      <c r="BW1372" s="222"/>
      <c r="BX1372" s="222"/>
      <c r="BY1372" s="222"/>
      <c r="BZ1372" s="222"/>
      <c r="CA1372" s="222"/>
      <c r="CB1372" s="222"/>
      <c r="CC1372" s="222"/>
      <c r="CD1372" s="222"/>
      <c r="CE1372" s="222"/>
      <c r="CF1372" s="222"/>
      <c r="CG1372" s="222"/>
      <c r="CH1372" s="222"/>
      <c r="CI1372" s="222"/>
    </row>
    <row r="1373" spans="1:87" s="4" customFormat="1" ht="13.8" hidden="1">
      <c r="A1373" s="63"/>
      <c r="B1373" s="221"/>
      <c r="C1373" s="222"/>
      <c r="D1373" s="222"/>
      <c r="E1373" s="222"/>
      <c r="F1373" s="222"/>
      <c r="G1373" s="223"/>
      <c r="H1373" s="63"/>
      <c r="I1373" s="222"/>
      <c r="J1373" s="222"/>
      <c r="K1373" s="239"/>
      <c r="L1373" s="239"/>
      <c r="M1373" s="240"/>
      <c r="N1373" s="229"/>
      <c r="O1373" s="229"/>
      <c r="P1373" s="229"/>
      <c r="Q1373" s="222"/>
      <c r="R1373" s="242"/>
      <c r="S1373" s="242"/>
      <c r="T1373" s="240"/>
      <c r="U1373" s="240"/>
      <c r="V1373" s="223"/>
      <c r="W1373" s="223"/>
      <c r="X1373" s="223"/>
      <c r="Y1373" s="223"/>
      <c r="Z1373" s="33"/>
      <c r="AE1373" s="117"/>
      <c r="AM1373" s="33"/>
      <c r="AN1373" s="223"/>
      <c r="AO1373" s="223"/>
      <c r="AP1373" s="223"/>
      <c r="AQ1373" s="222"/>
      <c r="AR1373" s="222"/>
      <c r="AS1373" s="222"/>
      <c r="AT1373" s="222"/>
      <c r="AU1373" s="222"/>
      <c r="AV1373" s="222"/>
      <c r="AW1373" s="222"/>
      <c r="AX1373" s="222"/>
      <c r="AY1373" s="222"/>
      <c r="AZ1373" s="222"/>
      <c r="BA1373" s="222"/>
      <c r="BB1373" s="222"/>
      <c r="BC1373" s="222"/>
      <c r="BD1373" s="222"/>
      <c r="BE1373" s="222"/>
      <c r="BF1373" s="222"/>
      <c r="BG1373" s="222"/>
      <c r="BH1373" s="222"/>
      <c r="BI1373" s="222"/>
      <c r="BJ1373" s="222"/>
      <c r="BK1373" s="222"/>
      <c r="BL1373" s="222"/>
      <c r="BM1373" s="222"/>
      <c r="BN1373" s="222"/>
      <c r="BO1373" s="222"/>
      <c r="BP1373" s="222"/>
      <c r="BQ1373" s="222"/>
      <c r="BR1373" s="222"/>
      <c r="BS1373" s="222"/>
      <c r="BT1373" s="222"/>
      <c r="BU1373" s="222"/>
      <c r="BV1373" s="222"/>
      <c r="BW1373" s="222"/>
      <c r="BX1373" s="222"/>
      <c r="BY1373" s="222"/>
      <c r="BZ1373" s="222"/>
      <c r="CA1373" s="222"/>
      <c r="CB1373" s="222"/>
      <c r="CC1373" s="222"/>
      <c r="CD1373" s="222"/>
      <c r="CE1373" s="222"/>
      <c r="CF1373" s="222"/>
      <c r="CG1373" s="222"/>
      <c r="CH1373" s="222"/>
      <c r="CI1373" s="222"/>
    </row>
    <row r="1374" spans="1:87" s="4" customFormat="1" ht="13.8" hidden="1">
      <c r="A1374" s="63"/>
      <c r="B1374" s="221"/>
      <c r="C1374" s="222"/>
      <c r="D1374" s="222"/>
      <c r="E1374" s="222"/>
      <c r="F1374" s="222"/>
      <c r="G1374" s="223"/>
      <c r="H1374" s="63"/>
      <c r="I1374" s="222"/>
      <c r="J1374" s="222"/>
      <c r="K1374" s="239"/>
      <c r="L1374" s="239"/>
      <c r="M1374" s="240"/>
      <c r="N1374" s="229"/>
      <c r="O1374" s="229"/>
      <c r="P1374" s="229"/>
      <c r="Q1374" s="222"/>
      <c r="R1374" s="242"/>
      <c r="S1374" s="242"/>
      <c r="T1374" s="240"/>
      <c r="U1374" s="240"/>
      <c r="V1374" s="223"/>
      <c r="W1374" s="223"/>
      <c r="X1374" s="223"/>
      <c r="Y1374" s="223"/>
      <c r="Z1374" s="33"/>
      <c r="AE1374" s="117"/>
      <c r="AM1374" s="33"/>
      <c r="AN1374" s="223"/>
      <c r="AO1374" s="223"/>
      <c r="AP1374" s="223"/>
      <c r="AQ1374" s="222"/>
      <c r="AR1374" s="222"/>
      <c r="AS1374" s="222"/>
      <c r="AT1374" s="222"/>
      <c r="AU1374" s="222"/>
      <c r="AV1374" s="222"/>
      <c r="AW1374" s="222"/>
      <c r="AX1374" s="222"/>
      <c r="AY1374" s="222"/>
      <c r="AZ1374" s="222"/>
      <c r="BA1374" s="222"/>
      <c r="BB1374" s="222"/>
      <c r="BC1374" s="222"/>
      <c r="BD1374" s="222"/>
      <c r="BE1374" s="222"/>
      <c r="BF1374" s="222"/>
      <c r="BG1374" s="222"/>
      <c r="BH1374" s="222"/>
      <c r="BI1374" s="222"/>
      <c r="BJ1374" s="222"/>
      <c r="BK1374" s="222"/>
      <c r="BL1374" s="222"/>
      <c r="BM1374" s="222"/>
      <c r="BN1374" s="222"/>
      <c r="BO1374" s="222"/>
      <c r="BP1374" s="222"/>
      <c r="BQ1374" s="222"/>
      <c r="BR1374" s="222"/>
      <c r="BS1374" s="222"/>
      <c r="BT1374" s="222"/>
      <c r="BU1374" s="222"/>
      <c r="BV1374" s="222"/>
      <c r="BW1374" s="222"/>
      <c r="BX1374" s="222"/>
      <c r="BY1374" s="222"/>
      <c r="BZ1374" s="222"/>
      <c r="CA1374" s="222"/>
      <c r="CB1374" s="222"/>
      <c r="CC1374" s="222"/>
      <c r="CD1374" s="222"/>
      <c r="CE1374" s="222"/>
      <c r="CF1374" s="222"/>
      <c r="CG1374" s="222"/>
      <c r="CH1374" s="222"/>
      <c r="CI1374" s="222"/>
    </row>
    <row r="1375" spans="1:87" s="4" customFormat="1" ht="13.8" hidden="1">
      <c r="A1375" s="63"/>
      <c r="B1375" s="221"/>
      <c r="C1375" s="222"/>
      <c r="D1375" s="222"/>
      <c r="E1375" s="222"/>
      <c r="F1375" s="222"/>
      <c r="G1375" s="223"/>
      <c r="H1375" s="63"/>
      <c r="I1375" s="222"/>
      <c r="J1375" s="222"/>
      <c r="K1375" s="239"/>
      <c r="L1375" s="239"/>
      <c r="M1375" s="240"/>
      <c r="N1375" s="229"/>
      <c r="O1375" s="229"/>
      <c r="P1375" s="229"/>
      <c r="Q1375" s="222"/>
      <c r="R1375" s="242"/>
      <c r="S1375" s="242"/>
      <c r="T1375" s="240"/>
      <c r="U1375" s="240"/>
      <c r="V1375" s="223"/>
      <c r="W1375" s="223"/>
      <c r="X1375" s="223"/>
      <c r="Y1375" s="223"/>
      <c r="Z1375" s="33"/>
      <c r="AE1375" s="117"/>
      <c r="AM1375" s="33"/>
      <c r="AN1375" s="223"/>
      <c r="AO1375" s="223"/>
      <c r="AP1375" s="223"/>
      <c r="AQ1375" s="222"/>
      <c r="AR1375" s="222"/>
      <c r="AS1375" s="222"/>
      <c r="AT1375" s="222"/>
      <c r="AU1375" s="222"/>
      <c r="AV1375" s="222"/>
      <c r="AW1375" s="222"/>
      <c r="AX1375" s="222"/>
      <c r="AY1375" s="222"/>
      <c r="AZ1375" s="222"/>
      <c r="BA1375" s="222"/>
      <c r="BB1375" s="222"/>
      <c r="BC1375" s="222"/>
      <c r="BD1375" s="222"/>
      <c r="BE1375" s="222"/>
      <c r="BF1375" s="222"/>
      <c r="BG1375" s="222"/>
      <c r="BH1375" s="222"/>
      <c r="BI1375" s="222"/>
      <c r="BJ1375" s="222"/>
      <c r="BK1375" s="222"/>
      <c r="BL1375" s="222"/>
      <c r="BM1375" s="222"/>
      <c r="BN1375" s="222"/>
      <c r="BO1375" s="222"/>
      <c r="BP1375" s="222"/>
      <c r="BQ1375" s="222"/>
      <c r="BR1375" s="222"/>
      <c r="BS1375" s="222"/>
      <c r="BT1375" s="222"/>
      <c r="BU1375" s="222"/>
      <c r="BV1375" s="222"/>
      <c r="BW1375" s="222"/>
      <c r="BX1375" s="222"/>
      <c r="BY1375" s="222"/>
      <c r="BZ1375" s="222"/>
      <c r="CA1375" s="222"/>
      <c r="CB1375" s="222"/>
      <c r="CC1375" s="222"/>
      <c r="CD1375" s="222"/>
      <c r="CE1375" s="222"/>
      <c r="CF1375" s="222"/>
      <c r="CG1375" s="222"/>
      <c r="CH1375" s="222"/>
      <c r="CI1375" s="222"/>
    </row>
    <row r="1376" spans="1:87" s="4" customFormat="1" ht="13.8" hidden="1">
      <c r="A1376" s="63"/>
      <c r="B1376" s="221"/>
      <c r="C1376" s="222"/>
      <c r="D1376" s="222"/>
      <c r="E1376" s="222"/>
      <c r="F1376" s="222"/>
      <c r="G1376" s="223"/>
      <c r="H1376" s="63"/>
      <c r="I1376" s="222"/>
      <c r="J1376" s="222"/>
      <c r="K1376" s="239"/>
      <c r="L1376" s="239"/>
      <c r="M1376" s="240"/>
      <c r="N1376" s="229"/>
      <c r="O1376" s="229"/>
      <c r="P1376" s="229"/>
      <c r="Q1376" s="222"/>
      <c r="R1376" s="242"/>
      <c r="S1376" s="242"/>
      <c r="T1376" s="240"/>
      <c r="U1376" s="240"/>
      <c r="V1376" s="223"/>
      <c r="W1376" s="223"/>
      <c r="X1376" s="223"/>
      <c r="Y1376" s="223"/>
      <c r="Z1376" s="33"/>
      <c r="AE1376" s="117"/>
      <c r="AM1376" s="33"/>
      <c r="AN1376" s="223"/>
      <c r="AO1376" s="223"/>
      <c r="AP1376" s="223"/>
      <c r="AQ1376" s="222"/>
      <c r="AR1376" s="222"/>
      <c r="AS1376" s="222"/>
      <c r="AT1376" s="222"/>
      <c r="AU1376" s="222"/>
      <c r="AV1376" s="222"/>
      <c r="AW1376" s="222"/>
      <c r="AX1376" s="222"/>
      <c r="AY1376" s="222"/>
      <c r="AZ1376" s="222"/>
      <c r="BA1376" s="222"/>
      <c r="BB1376" s="222"/>
      <c r="BC1376" s="222"/>
      <c r="BD1376" s="222"/>
      <c r="BE1376" s="222"/>
      <c r="BF1376" s="222"/>
      <c r="BG1376" s="222"/>
      <c r="BH1376" s="222"/>
      <c r="BI1376" s="222"/>
      <c r="BJ1376" s="222"/>
      <c r="BK1376" s="222"/>
      <c r="BL1376" s="222"/>
      <c r="BM1376" s="222"/>
      <c r="BN1376" s="222"/>
      <c r="BO1376" s="222"/>
      <c r="BP1376" s="222"/>
      <c r="BQ1376" s="222"/>
      <c r="BR1376" s="222"/>
      <c r="BS1376" s="222"/>
      <c r="BT1376" s="222"/>
      <c r="BU1376" s="222"/>
      <c r="BV1376" s="222"/>
      <c r="BW1376" s="222"/>
      <c r="BX1376" s="222"/>
      <c r="BY1376" s="222"/>
      <c r="BZ1376" s="222"/>
      <c r="CA1376" s="222"/>
      <c r="CB1376" s="222"/>
      <c r="CC1376" s="222"/>
      <c r="CD1376" s="222"/>
      <c r="CE1376" s="222"/>
      <c r="CF1376" s="222"/>
      <c r="CG1376" s="222"/>
      <c r="CH1376" s="222"/>
      <c r="CI1376" s="222"/>
    </row>
    <row r="1377" spans="1:87" s="4" customFormat="1" ht="13.8" hidden="1">
      <c r="A1377" s="63"/>
      <c r="B1377" s="221"/>
      <c r="C1377" s="222"/>
      <c r="D1377" s="222"/>
      <c r="E1377" s="222"/>
      <c r="F1377" s="222"/>
      <c r="G1377" s="223"/>
      <c r="H1377" s="63"/>
      <c r="I1377" s="222"/>
      <c r="J1377" s="222"/>
      <c r="K1377" s="239"/>
      <c r="L1377" s="239"/>
      <c r="M1377" s="240"/>
      <c r="N1377" s="229"/>
      <c r="O1377" s="229"/>
      <c r="P1377" s="229"/>
      <c r="Q1377" s="222"/>
      <c r="R1377" s="242"/>
      <c r="S1377" s="242"/>
      <c r="T1377" s="240"/>
      <c r="U1377" s="240"/>
      <c r="V1377" s="223"/>
      <c r="W1377" s="223"/>
      <c r="X1377" s="223"/>
      <c r="Y1377" s="223"/>
      <c r="Z1377" s="33"/>
      <c r="AE1377" s="117"/>
      <c r="AM1377" s="33"/>
      <c r="AN1377" s="223"/>
      <c r="AO1377" s="223"/>
      <c r="AP1377" s="223"/>
      <c r="AQ1377" s="222"/>
      <c r="AR1377" s="222"/>
      <c r="AS1377" s="222"/>
      <c r="AT1377" s="222"/>
      <c r="AU1377" s="222"/>
      <c r="AV1377" s="222"/>
      <c r="AW1377" s="222"/>
      <c r="AX1377" s="222"/>
      <c r="AY1377" s="222"/>
      <c r="AZ1377" s="222"/>
      <c r="BA1377" s="222"/>
      <c r="BB1377" s="222"/>
      <c r="BC1377" s="222"/>
      <c r="BD1377" s="222"/>
      <c r="BE1377" s="222"/>
      <c r="BF1377" s="222"/>
      <c r="BG1377" s="222"/>
      <c r="BH1377" s="222"/>
      <c r="BI1377" s="222"/>
      <c r="BJ1377" s="222"/>
      <c r="BK1377" s="222"/>
      <c r="BL1377" s="222"/>
      <c r="BM1377" s="222"/>
      <c r="BN1377" s="222"/>
      <c r="BO1377" s="222"/>
      <c r="BP1377" s="222"/>
      <c r="BQ1377" s="222"/>
      <c r="BR1377" s="222"/>
      <c r="BS1377" s="222"/>
      <c r="BT1377" s="222"/>
      <c r="BU1377" s="222"/>
      <c r="BV1377" s="222"/>
      <c r="BW1377" s="222"/>
      <c r="BX1377" s="222"/>
      <c r="BY1377" s="222"/>
      <c r="BZ1377" s="222"/>
      <c r="CA1377" s="222"/>
      <c r="CB1377" s="222"/>
      <c r="CC1377" s="222"/>
      <c r="CD1377" s="222"/>
      <c r="CE1377" s="222"/>
      <c r="CF1377" s="222"/>
      <c r="CG1377" s="222"/>
      <c r="CH1377" s="222"/>
      <c r="CI1377" s="222"/>
    </row>
    <row r="1378" spans="1:87" s="4" customFormat="1" ht="13.8" hidden="1">
      <c r="A1378" s="63"/>
      <c r="B1378" s="221"/>
      <c r="C1378" s="222"/>
      <c r="D1378" s="222"/>
      <c r="E1378" s="222"/>
      <c r="F1378" s="222"/>
      <c r="G1378" s="223"/>
      <c r="H1378" s="63"/>
      <c r="I1378" s="222"/>
      <c r="J1378" s="222"/>
      <c r="K1378" s="239"/>
      <c r="L1378" s="239"/>
      <c r="M1378" s="240"/>
      <c r="N1378" s="229"/>
      <c r="O1378" s="229"/>
      <c r="P1378" s="229"/>
      <c r="Q1378" s="222"/>
      <c r="R1378" s="242"/>
      <c r="S1378" s="242"/>
      <c r="T1378" s="240"/>
      <c r="U1378" s="240"/>
      <c r="V1378" s="223"/>
      <c r="W1378" s="223"/>
      <c r="X1378" s="223"/>
      <c r="Y1378" s="223"/>
      <c r="Z1378" s="33"/>
      <c r="AE1378" s="117"/>
      <c r="AM1378" s="33"/>
      <c r="AN1378" s="223"/>
      <c r="AO1378" s="223"/>
      <c r="AP1378" s="223"/>
      <c r="AQ1378" s="222"/>
      <c r="AR1378" s="222"/>
      <c r="AS1378" s="222"/>
      <c r="AT1378" s="222"/>
      <c r="AU1378" s="222"/>
      <c r="AV1378" s="222"/>
      <c r="AW1378" s="222"/>
      <c r="AX1378" s="222"/>
      <c r="AY1378" s="222"/>
      <c r="AZ1378" s="222"/>
      <c r="BA1378" s="222"/>
      <c r="BB1378" s="222"/>
      <c r="BC1378" s="222"/>
      <c r="BD1378" s="222"/>
      <c r="BE1378" s="222"/>
      <c r="BF1378" s="222"/>
      <c r="BG1378" s="222"/>
      <c r="BH1378" s="222"/>
      <c r="BI1378" s="222"/>
      <c r="BJ1378" s="222"/>
      <c r="BK1378" s="222"/>
      <c r="BL1378" s="222"/>
      <c r="BM1378" s="222"/>
      <c r="BN1378" s="222"/>
      <c r="BO1378" s="222"/>
      <c r="BP1378" s="222"/>
      <c r="BQ1378" s="222"/>
      <c r="BR1378" s="222"/>
      <c r="BS1378" s="222"/>
      <c r="BT1378" s="222"/>
      <c r="BU1378" s="222"/>
      <c r="BV1378" s="222"/>
      <c r="BW1378" s="222"/>
      <c r="BX1378" s="222"/>
      <c r="BY1378" s="222"/>
      <c r="BZ1378" s="222"/>
      <c r="CA1378" s="222"/>
      <c r="CB1378" s="222"/>
      <c r="CC1378" s="222"/>
      <c r="CD1378" s="222"/>
      <c r="CE1378" s="222"/>
      <c r="CF1378" s="222"/>
      <c r="CG1378" s="222"/>
      <c r="CH1378" s="222"/>
      <c r="CI1378" s="222"/>
    </row>
    <row r="1379" spans="1:87" s="4" customFormat="1" ht="13.8" hidden="1">
      <c r="A1379" s="63"/>
      <c r="B1379" s="221"/>
      <c r="C1379" s="222"/>
      <c r="D1379" s="222"/>
      <c r="E1379" s="222"/>
      <c r="F1379" s="222"/>
      <c r="G1379" s="223"/>
      <c r="H1379" s="63"/>
      <c r="I1379" s="222"/>
      <c r="J1379" s="222"/>
      <c r="K1379" s="239"/>
      <c r="L1379" s="239"/>
      <c r="M1379" s="240"/>
      <c r="N1379" s="229"/>
      <c r="O1379" s="229"/>
      <c r="P1379" s="229"/>
      <c r="Q1379" s="222"/>
      <c r="R1379" s="242"/>
      <c r="S1379" s="242"/>
      <c r="T1379" s="240"/>
      <c r="U1379" s="240"/>
      <c r="V1379" s="223"/>
      <c r="W1379" s="223"/>
      <c r="X1379" s="223"/>
      <c r="Y1379" s="223"/>
      <c r="Z1379" s="33"/>
      <c r="AE1379" s="117"/>
      <c r="AM1379" s="33"/>
      <c r="AN1379" s="223"/>
      <c r="AO1379" s="223"/>
      <c r="AP1379" s="223"/>
      <c r="AQ1379" s="222"/>
      <c r="AR1379" s="222"/>
      <c r="AS1379" s="222"/>
      <c r="AT1379" s="222"/>
      <c r="AU1379" s="222"/>
      <c r="AV1379" s="222"/>
      <c r="AW1379" s="222"/>
      <c r="AX1379" s="222"/>
      <c r="AY1379" s="222"/>
      <c r="AZ1379" s="222"/>
      <c r="BA1379" s="222"/>
      <c r="BB1379" s="222"/>
      <c r="BC1379" s="222"/>
      <c r="BD1379" s="222"/>
      <c r="BE1379" s="222"/>
      <c r="BF1379" s="222"/>
      <c r="BG1379" s="222"/>
      <c r="BH1379" s="222"/>
      <c r="BI1379" s="222"/>
      <c r="BJ1379" s="222"/>
      <c r="BK1379" s="222"/>
      <c r="BL1379" s="222"/>
      <c r="BM1379" s="222"/>
      <c r="BN1379" s="222"/>
      <c r="BO1379" s="222"/>
      <c r="BP1379" s="222"/>
      <c r="BQ1379" s="222"/>
      <c r="BR1379" s="222"/>
      <c r="BS1379" s="222"/>
      <c r="BT1379" s="222"/>
      <c r="BU1379" s="222"/>
      <c r="BV1379" s="222"/>
      <c r="BW1379" s="222"/>
      <c r="BX1379" s="222"/>
      <c r="BY1379" s="222"/>
      <c r="BZ1379" s="222"/>
      <c r="CA1379" s="222"/>
      <c r="CB1379" s="222"/>
      <c r="CC1379" s="222"/>
      <c r="CD1379" s="222"/>
      <c r="CE1379" s="222"/>
      <c r="CF1379" s="222"/>
      <c r="CG1379" s="222"/>
      <c r="CH1379" s="222"/>
      <c r="CI1379" s="222"/>
    </row>
    <row r="1380" spans="1:87" s="4" customFormat="1" ht="13.8" hidden="1">
      <c r="A1380" s="63"/>
      <c r="B1380" s="221"/>
      <c r="C1380" s="222"/>
      <c r="D1380" s="222"/>
      <c r="E1380" s="222"/>
      <c r="F1380" s="222"/>
      <c r="G1380" s="223"/>
      <c r="H1380" s="63"/>
      <c r="I1380" s="222"/>
      <c r="J1380" s="222"/>
      <c r="K1380" s="239"/>
      <c r="L1380" s="239"/>
      <c r="M1380" s="240"/>
      <c r="N1380" s="229"/>
      <c r="O1380" s="229"/>
      <c r="P1380" s="229"/>
      <c r="Q1380" s="222"/>
      <c r="R1380" s="242"/>
      <c r="S1380" s="242"/>
      <c r="T1380" s="240"/>
      <c r="U1380" s="240"/>
      <c r="V1380" s="223"/>
      <c r="W1380" s="223"/>
      <c r="X1380" s="223"/>
      <c r="Y1380" s="223"/>
      <c r="Z1380" s="33"/>
      <c r="AE1380" s="117"/>
      <c r="AM1380" s="33"/>
      <c r="AN1380" s="223"/>
      <c r="AO1380" s="223"/>
      <c r="AP1380" s="223"/>
      <c r="AQ1380" s="222"/>
      <c r="AR1380" s="222"/>
      <c r="AS1380" s="222"/>
      <c r="AT1380" s="222"/>
      <c r="AU1380" s="222"/>
      <c r="AV1380" s="222"/>
      <c r="AW1380" s="222"/>
      <c r="AX1380" s="222"/>
      <c r="AY1380" s="222"/>
      <c r="AZ1380" s="222"/>
      <c r="BA1380" s="222"/>
      <c r="BB1380" s="222"/>
      <c r="BC1380" s="222"/>
      <c r="BD1380" s="222"/>
      <c r="BE1380" s="222"/>
      <c r="BF1380" s="222"/>
      <c r="BG1380" s="222"/>
      <c r="BH1380" s="222"/>
      <c r="BI1380" s="222"/>
      <c r="BJ1380" s="222"/>
      <c r="BK1380" s="222"/>
      <c r="BL1380" s="222"/>
      <c r="BM1380" s="222"/>
      <c r="BN1380" s="222"/>
      <c r="BO1380" s="222"/>
      <c r="BP1380" s="222"/>
      <c r="BQ1380" s="222"/>
      <c r="BR1380" s="222"/>
      <c r="BS1380" s="222"/>
      <c r="BT1380" s="222"/>
      <c r="BU1380" s="222"/>
      <c r="BV1380" s="222"/>
      <c r="BW1380" s="222"/>
      <c r="BX1380" s="222"/>
      <c r="BY1380" s="222"/>
      <c r="BZ1380" s="222"/>
      <c r="CA1380" s="222"/>
      <c r="CB1380" s="222"/>
      <c r="CC1380" s="222"/>
      <c r="CD1380" s="222"/>
      <c r="CE1380" s="222"/>
      <c r="CF1380" s="222"/>
      <c r="CG1380" s="222"/>
      <c r="CH1380" s="222"/>
      <c r="CI1380" s="222"/>
    </row>
    <row r="1381" spans="1:87" s="4" customFormat="1" ht="13.8" hidden="1">
      <c r="A1381" s="63"/>
      <c r="B1381" s="221"/>
      <c r="C1381" s="222"/>
      <c r="D1381" s="222"/>
      <c r="E1381" s="222"/>
      <c r="F1381" s="222"/>
      <c r="G1381" s="223"/>
      <c r="H1381" s="63"/>
      <c r="I1381" s="222"/>
      <c r="J1381" s="222"/>
      <c r="K1381" s="239"/>
      <c r="L1381" s="239"/>
      <c r="M1381" s="240"/>
      <c r="N1381" s="229"/>
      <c r="O1381" s="229"/>
      <c r="P1381" s="229"/>
      <c r="Q1381" s="222"/>
      <c r="R1381" s="242"/>
      <c r="S1381" s="242"/>
      <c r="T1381" s="240"/>
      <c r="U1381" s="240"/>
      <c r="V1381" s="223"/>
      <c r="W1381" s="223"/>
      <c r="X1381" s="223"/>
      <c r="Y1381" s="223"/>
      <c r="Z1381" s="33"/>
      <c r="AE1381" s="117"/>
      <c r="AM1381" s="33"/>
      <c r="AN1381" s="223"/>
      <c r="AO1381" s="223"/>
      <c r="AP1381" s="223"/>
      <c r="AQ1381" s="222"/>
      <c r="AR1381" s="222"/>
      <c r="AS1381" s="222"/>
      <c r="AT1381" s="222"/>
      <c r="AU1381" s="222"/>
      <c r="AV1381" s="222"/>
      <c r="AW1381" s="222"/>
      <c r="AX1381" s="222"/>
      <c r="AY1381" s="222"/>
      <c r="AZ1381" s="222"/>
      <c r="BA1381" s="222"/>
      <c r="BB1381" s="222"/>
      <c r="BC1381" s="222"/>
      <c r="BD1381" s="222"/>
      <c r="BE1381" s="222"/>
      <c r="BF1381" s="222"/>
      <c r="BG1381" s="222"/>
      <c r="BH1381" s="222"/>
      <c r="BI1381" s="222"/>
      <c r="BJ1381" s="222"/>
      <c r="BK1381" s="222"/>
      <c r="BL1381" s="222"/>
      <c r="BM1381" s="222"/>
      <c r="BN1381" s="222"/>
      <c r="BO1381" s="222"/>
      <c r="BP1381" s="222"/>
      <c r="BQ1381" s="222"/>
      <c r="BR1381" s="222"/>
      <c r="BS1381" s="222"/>
      <c r="BT1381" s="222"/>
      <c r="BU1381" s="222"/>
      <c r="BV1381" s="222"/>
      <c r="BW1381" s="222"/>
      <c r="BX1381" s="222"/>
      <c r="BY1381" s="222"/>
      <c r="BZ1381" s="222"/>
      <c r="CA1381" s="222"/>
      <c r="CB1381" s="222"/>
      <c r="CC1381" s="222"/>
      <c r="CD1381" s="222"/>
      <c r="CE1381" s="222"/>
      <c r="CF1381" s="222"/>
      <c r="CG1381" s="222"/>
      <c r="CH1381" s="222"/>
      <c r="CI1381" s="222"/>
    </row>
    <row r="1382" spans="1:87" s="4" customFormat="1" ht="13.8" hidden="1">
      <c r="A1382" s="63"/>
      <c r="B1382" s="221"/>
      <c r="C1382" s="222"/>
      <c r="D1382" s="222"/>
      <c r="E1382" s="222"/>
      <c r="F1382" s="222"/>
      <c r="G1382" s="223"/>
      <c r="H1382" s="63"/>
      <c r="I1382" s="222"/>
      <c r="J1382" s="222"/>
      <c r="K1382" s="239"/>
      <c r="L1382" s="239"/>
      <c r="M1382" s="240"/>
      <c r="N1382" s="229"/>
      <c r="O1382" s="229"/>
      <c r="P1382" s="229"/>
      <c r="Q1382" s="222"/>
      <c r="R1382" s="242"/>
      <c r="S1382" s="242"/>
      <c r="T1382" s="240"/>
      <c r="U1382" s="240"/>
      <c r="V1382" s="223"/>
      <c r="W1382" s="223"/>
      <c r="X1382" s="223"/>
      <c r="Y1382" s="223"/>
      <c r="Z1382" s="33"/>
      <c r="AE1382" s="117"/>
      <c r="AM1382" s="33"/>
      <c r="AN1382" s="223"/>
      <c r="AO1382" s="223"/>
      <c r="AP1382" s="223"/>
      <c r="AQ1382" s="222"/>
      <c r="AR1382" s="222"/>
      <c r="AS1382" s="222"/>
      <c r="AT1382" s="222"/>
      <c r="AU1382" s="222"/>
      <c r="AV1382" s="222"/>
      <c r="AW1382" s="222"/>
      <c r="AX1382" s="222"/>
      <c r="AY1382" s="222"/>
      <c r="AZ1382" s="222"/>
      <c r="BA1382" s="222"/>
      <c r="BB1382" s="222"/>
      <c r="BC1382" s="222"/>
      <c r="BD1382" s="222"/>
      <c r="BE1382" s="222"/>
      <c r="BF1382" s="222"/>
      <c r="BG1382" s="222"/>
      <c r="BH1382" s="222"/>
      <c r="BI1382" s="222"/>
      <c r="BJ1382" s="222"/>
      <c r="BK1382" s="222"/>
      <c r="BL1382" s="222"/>
      <c r="BM1382" s="222"/>
      <c r="BN1382" s="222"/>
      <c r="BO1382" s="222"/>
      <c r="BP1382" s="222"/>
      <c r="BQ1382" s="222"/>
      <c r="BR1382" s="222"/>
      <c r="BS1382" s="222"/>
      <c r="BT1382" s="222"/>
      <c r="BU1382" s="222"/>
      <c r="BV1382" s="222"/>
      <c r="BW1382" s="222"/>
      <c r="BX1382" s="222"/>
      <c r="BY1382" s="222"/>
      <c r="BZ1382" s="222"/>
      <c r="CA1382" s="222"/>
      <c r="CB1382" s="222"/>
      <c r="CC1382" s="222"/>
      <c r="CD1382" s="222"/>
      <c r="CE1382" s="222"/>
      <c r="CF1382" s="222"/>
      <c r="CG1382" s="222"/>
      <c r="CH1382" s="222"/>
      <c r="CI1382" s="222"/>
    </row>
    <row r="1383" spans="1:87" s="4" customFormat="1" ht="13.8" hidden="1">
      <c r="A1383" s="63"/>
      <c r="B1383" s="221"/>
      <c r="C1383" s="222"/>
      <c r="D1383" s="222"/>
      <c r="E1383" s="222"/>
      <c r="F1383" s="222"/>
      <c r="G1383" s="223"/>
      <c r="H1383" s="63"/>
      <c r="I1383" s="222"/>
      <c r="J1383" s="222"/>
      <c r="K1383" s="239"/>
      <c r="L1383" s="239"/>
      <c r="M1383" s="240"/>
      <c r="N1383" s="229"/>
      <c r="O1383" s="229"/>
      <c r="P1383" s="229"/>
      <c r="Q1383" s="222"/>
      <c r="R1383" s="242"/>
      <c r="S1383" s="242"/>
      <c r="T1383" s="240"/>
      <c r="U1383" s="240"/>
      <c r="V1383" s="223"/>
      <c r="W1383" s="223"/>
      <c r="X1383" s="223"/>
      <c r="Y1383" s="223"/>
      <c r="Z1383" s="33"/>
      <c r="AE1383" s="117"/>
      <c r="AM1383" s="33"/>
      <c r="AN1383" s="223"/>
      <c r="AO1383" s="223"/>
      <c r="AP1383" s="223"/>
      <c r="AQ1383" s="222"/>
      <c r="AR1383" s="222"/>
      <c r="AS1383" s="222"/>
      <c r="AT1383" s="222"/>
      <c r="AU1383" s="222"/>
      <c r="AV1383" s="222"/>
      <c r="AW1383" s="222"/>
      <c r="AX1383" s="222"/>
      <c r="AY1383" s="222"/>
      <c r="AZ1383" s="222"/>
      <c r="BA1383" s="222"/>
      <c r="BB1383" s="222"/>
      <c r="BC1383" s="222"/>
      <c r="BD1383" s="222"/>
      <c r="BE1383" s="222"/>
      <c r="BF1383" s="222"/>
      <c r="BG1383" s="222"/>
      <c r="BH1383" s="222"/>
      <c r="BI1383" s="222"/>
      <c r="BJ1383" s="222"/>
      <c r="BK1383" s="222"/>
      <c r="BL1383" s="222"/>
      <c r="BM1383" s="222"/>
      <c r="BN1383" s="222"/>
      <c r="BO1383" s="222"/>
      <c r="BP1383" s="222"/>
      <c r="BQ1383" s="222"/>
      <c r="BR1383" s="222"/>
      <c r="BS1383" s="222"/>
      <c r="BT1383" s="222"/>
      <c r="BU1383" s="222"/>
      <c r="BV1383" s="222"/>
      <c r="BW1383" s="222"/>
      <c r="BX1383" s="222"/>
      <c r="BY1383" s="222"/>
      <c r="BZ1383" s="222"/>
      <c r="CA1383" s="222"/>
      <c r="CB1383" s="222"/>
      <c r="CC1383" s="222"/>
      <c r="CD1383" s="222"/>
      <c r="CE1383" s="222"/>
      <c r="CF1383" s="222"/>
      <c r="CG1383" s="222"/>
      <c r="CH1383" s="222"/>
      <c r="CI1383" s="222"/>
    </row>
    <row r="1384" spans="1:87" s="4" customFormat="1" ht="13.8" hidden="1">
      <c r="A1384" s="63"/>
      <c r="B1384" s="221"/>
      <c r="C1384" s="222"/>
      <c r="D1384" s="222"/>
      <c r="E1384" s="222"/>
      <c r="F1384" s="222"/>
      <c r="G1384" s="223"/>
      <c r="H1384" s="63"/>
      <c r="I1384" s="222"/>
      <c r="J1384" s="222"/>
      <c r="K1384" s="239"/>
      <c r="L1384" s="239"/>
      <c r="M1384" s="240"/>
      <c r="N1384" s="229"/>
      <c r="O1384" s="229"/>
      <c r="P1384" s="229"/>
      <c r="Q1384" s="222"/>
      <c r="R1384" s="242"/>
      <c r="S1384" s="242"/>
      <c r="T1384" s="240"/>
      <c r="U1384" s="240"/>
      <c r="V1384" s="223"/>
      <c r="W1384" s="223"/>
      <c r="X1384" s="223"/>
      <c r="Y1384" s="223"/>
      <c r="Z1384" s="33"/>
      <c r="AE1384" s="117"/>
      <c r="AM1384" s="33"/>
      <c r="AN1384" s="223"/>
      <c r="AO1384" s="223"/>
      <c r="AP1384" s="223"/>
      <c r="AQ1384" s="222"/>
      <c r="AR1384" s="222"/>
      <c r="AS1384" s="222"/>
      <c r="AT1384" s="222"/>
      <c r="AU1384" s="222"/>
      <c r="AV1384" s="222"/>
      <c r="AW1384" s="222"/>
      <c r="AX1384" s="222"/>
      <c r="AY1384" s="222"/>
      <c r="AZ1384" s="222"/>
      <c r="BA1384" s="222"/>
      <c r="BB1384" s="222"/>
      <c r="BC1384" s="222"/>
      <c r="BD1384" s="222"/>
      <c r="BE1384" s="222"/>
      <c r="BF1384" s="222"/>
      <c r="BG1384" s="222"/>
      <c r="BH1384" s="222"/>
      <c r="BI1384" s="222"/>
      <c r="BJ1384" s="222"/>
      <c r="BK1384" s="222"/>
      <c r="BL1384" s="222"/>
      <c r="BM1384" s="222"/>
      <c r="BN1384" s="222"/>
      <c r="BO1384" s="222"/>
      <c r="BP1384" s="222"/>
      <c r="BQ1384" s="222"/>
      <c r="BR1384" s="222"/>
      <c r="BS1384" s="222"/>
      <c r="BT1384" s="222"/>
      <c r="BU1384" s="222"/>
      <c r="BV1384" s="222"/>
      <c r="BW1384" s="222"/>
      <c r="BX1384" s="222"/>
      <c r="BY1384" s="222"/>
      <c r="BZ1384" s="222"/>
      <c r="CA1384" s="222"/>
      <c r="CB1384" s="222"/>
      <c r="CC1384" s="222"/>
      <c r="CD1384" s="222"/>
      <c r="CE1384" s="222"/>
      <c r="CF1384" s="222"/>
      <c r="CG1384" s="222"/>
      <c r="CH1384" s="222"/>
      <c r="CI1384" s="222"/>
    </row>
    <row r="1385" spans="1:87" s="4" customFormat="1" ht="13.8" hidden="1">
      <c r="A1385" s="63"/>
      <c r="B1385" s="221"/>
      <c r="C1385" s="222"/>
      <c r="D1385" s="222"/>
      <c r="E1385" s="222"/>
      <c r="F1385" s="222"/>
      <c r="G1385" s="223"/>
      <c r="H1385" s="63"/>
      <c r="I1385" s="222"/>
      <c r="J1385" s="222"/>
      <c r="K1385" s="239"/>
      <c r="L1385" s="239"/>
      <c r="M1385" s="240"/>
      <c r="N1385" s="229"/>
      <c r="O1385" s="229"/>
      <c r="P1385" s="229"/>
      <c r="Q1385" s="222"/>
      <c r="R1385" s="242"/>
      <c r="S1385" s="242"/>
      <c r="T1385" s="240"/>
      <c r="U1385" s="240"/>
      <c r="V1385" s="223"/>
      <c r="W1385" s="223"/>
      <c r="X1385" s="223"/>
      <c r="Y1385" s="223"/>
      <c r="Z1385" s="33"/>
      <c r="AE1385" s="117"/>
      <c r="AM1385" s="33"/>
      <c r="AN1385" s="223"/>
      <c r="AO1385" s="223"/>
      <c r="AP1385" s="223"/>
      <c r="AQ1385" s="222"/>
      <c r="AR1385" s="222"/>
      <c r="AS1385" s="222"/>
      <c r="AT1385" s="222"/>
      <c r="AU1385" s="222"/>
      <c r="AV1385" s="222"/>
      <c r="AW1385" s="222"/>
      <c r="AX1385" s="222"/>
      <c r="AY1385" s="222"/>
      <c r="AZ1385" s="222"/>
      <c r="BA1385" s="222"/>
      <c r="BB1385" s="222"/>
      <c r="BC1385" s="222"/>
      <c r="BD1385" s="222"/>
      <c r="BE1385" s="222"/>
      <c r="BF1385" s="222"/>
      <c r="BG1385" s="222"/>
      <c r="BH1385" s="222"/>
      <c r="BI1385" s="222"/>
      <c r="BJ1385" s="222"/>
      <c r="BK1385" s="222"/>
      <c r="BL1385" s="222"/>
      <c r="BM1385" s="222"/>
      <c r="BN1385" s="222"/>
      <c r="BO1385" s="222"/>
      <c r="BP1385" s="222"/>
      <c r="BQ1385" s="222"/>
      <c r="BR1385" s="222"/>
      <c r="BS1385" s="222"/>
      <c r="BT1385" s="222"/>
      <c r="BU1385" s="222"/>
      <c r="BV1385" s="222"/>
      <c r="BW1385" s="222"/>
      <c r="BX1385" s="222"/>
      <c r="BY1385" s="222"/>
      <c r="BZ1385" s="222"/>
      <c r="CA1385" s="222"/>
      <c r="CB1385" s="222"/>
      <c r="CC1385" s="222"/>
      <c r="CD1385" s="222"/>
      <c r="CE1385" s="222"/>
      <c r="CF1385" s="222"/>
      <c r="CG1385" s="222"/>
      <c r="CH1385" s="222"/>
      <c r="CI1385" s="222"/>
    </row>
    <row r="1386" spans="1:87" s="4" customFormat="1" ht="13.8" hidden="1">
      <c r="A1386" s="63"/>
      <c r="B1386" s="221"/>
      <c r="C1386" s="222"/>
      <c r="D1386" s="222"/>
      <c r="E1386" s="222"/>
      <c r="F1386" s="222"/>
      <c r="G1386" s="223"/>
      <c r="H1386" s="63"/>
      <c r="I1386" s="222"/>
      <c r="J1386" s="222"/>
      <c r="K1386" s="239"/>
      <c r="L1386" s="239"/>
      <c r="M1386" s="240"/>
      <c r="N1386" s="229"/>
      <c r="O1386" s="229"/>
      <c r="P1386" s="229"/>
      <c r="Q1386" s="222"/>
      <c r="R1386" s="242"/>
      <c r="S1386" s="242"/>
      <c r="T1386" s="240"/>
      <c r="U1386" s="240"/>
      <c r="V1386" s="223"/>
      <c r="W1386" s="223"/>
      <c r="X1386" s="223"/>
      <c r="Y1386" s="223"/>
      <c r="Z1386" s="33"/>
      <c r="AE1386" s="117"/>
      <c r="AM1386" s="33"/>
      <c r="AN1386" s="223"/>
      <c r="AO1386" s="223"/>
      <c r="AP1386" s="223"/>
      <c r="AQ1386" s="222"/>
      <c r="AR1386" s="222"/>
      <c r="AS1386" s="222"/>
      <c r="AT1386" s="222"/>
      <c r="AU1386" s="222"/>
      <c r="AV1386" s="222"/>
      <c r="AW1386" s="222"/>
      <c r="AX1386" s="222"/>
      <c r="AY1386" s="222"/>
      <c r="AZ1386" s="222"/>
      <c r="BA1386" s="222"/>
      <c r="BB1386" s="222"/>
      <c r="BC1386" s="222"/>
      <c r="BD1386" s="222"/>
      <c r="BE1386" s="222"/>
      <c r="BF1386" s="222"/>
      <c r="BG1386" s="222"/>
      <c r="BH1386" s="222"/>
      <c r="BI1386" s="222"/>
      <c r="BJ1386" s="222"/>
      <c r="BK1386" s="222"/>
      <c r="BL1386" s="222"/>
      <c r="BM1386" s="222"/>
      <c r="BN1386" s="222"/>
      <c r="BO1386" s="222"/>
      <c r="BP1386" s="222"/>
      <c r="BQ1386" s="222"/>
      <c r="BR1386" s="222"/>
      <c r="BS1386" s="222"/>
      <c r="BT1386" s="222"/>
      <c r="BU1386" s="222"/>
      <c r="BV1386" s="222"/>
      <c r="BW1386" s="222"/>
      <c r="BX1386" s="222"/>
      <c r="BY1386" s="222"/>
      <c r="BZ1386" s="222"/>
      <c r="CA1386" s="222"/>
      <c r="CB1386" s="222"/>
      <c r="CC1386" s="222"/>
      <c r="CD1386" s="222"/>
      <c r="CE1386" s="222"/>
      <c r="CF1386" s="222"/>
      <c r="CG1386" s="222"/>
      <c r="CH1386" s="222"/>
      <c r="CI1386" s="222"/>
    </row>
    <row r="1387" spans="1:87" s="4" customFormat="1" ht="13.8" hidden="1">
      <c r="A1387" s="63"/>
      <c r="B1387" s="221"/>
      <c r="C1387" s="222"/>
      <c r="D1387" s="222"/>
      <c r="E1387" s="222"/>
      <c r="F1387" s="222"/>
      <c r="G1387" s="223"/>
      <c r="H1387" s="63"/>
      <c r="I1387" s="222"/>
      <c r="J1387" s="222"/>
      <c r="K1387" s="239"/>
      <c r="L1387" s="239"/>
      <c r="M1387" s="240"/>
      <c r="N1387" s="229"/>
      <c r="O1387" s="229"/>
      <c r="P1387" s="229"/>
      <c r="Q1387" s="222"/>
      <c r="R1387" s="242"/>
      <c r="S1387" s="242"/>
      <c r="T1387" s="240"/>
      <c r="U1387" s="240"/>
      <c r="V1387" s="223"/>
      <c r="W1387" s="223"/>
      <c r="X1387" s="223"/>
      <c r="Y1387" s="223"/>
      <c r="Z1387" s="33"/>
      <c r="AE1387" s="117"/>
      <c r="AM1387" s="33"/>
      <c r="AN1387" s="223"/>
      <c r="AO1387" s="223"/>
      <c r="AP1387" s="223"/>
      <c r="AQ1387" s="222"/>
      <c r="AR1387" s="222"/>
      <c r="AS1387" s="222"/>
      <c r="AT1387" s="222"/>
      <c r="AU1387" s="222"/>
      <c r="AV1387" s="222"/>
      <c r="AW1387" s="222"/>
      <c r="AX1387" s="222"/>
      <c r="AY1387" s="222"/>
      <c r="AZ1387" s="222"/>
      <c r="BA1387" s="222"/>
      <c r="BB1387" s="222"/>
      <c r="BC1387" s="222"/>
      <c r="BD1387" s="222"/>
      <c r="BE1387" s="222"/>
      <c r="BF1387" s="222"/>
      <c r="BG1387" s="222"/>
      <c r="BH1387" s="222"/>
      <c r="BI1387" s="222"/>
      <c r="BJ1387" s="222"/>
      <c r="BK1387" s="222"/>
      <c r="BL1387" s="222"/>
      <c r="BM1387" s="222"/>
      <c r="BN1387" s="222"/>
      <c r="BO1387" s="222"/>
      <c r="BP1387" s="222"/>
      <c r="BQ1387" s="222"/>
      <c r="BR1387" s="222"/>
      <c r="BS1387" s="222"/>
      <c r="BT1387" s="222"/>
      <c r="BU1387" s="222"/>
      <c r="BV1387" s="222"/>
      <c r="BW1387" s="222"/>
      <c r="BX1387" s="222"/>
      <c r="BY1387" s="222"/>
      <c r="BZ1387" s="222"/>
      <c r="CA1387" s="222"/>
      <c r="CB1387" s="222"/>
      <c r="CC1387" s="222"/>
      <c r="CD1387" s="222"/>
      <c r="CE1387" s="222"/>
      <c r="CF1387" s="222"/>
      <c r="CG1387" s="222"/>
      <c r="CH1387" s="222"/>
      <c r="CI1387" s="222"/>
    </row>
    <row r="1388" spans="1:87" s="4" customFormat="1" ht="13.8" hidden="1">
      <c r="A1388" s="63"/>
      <c r="B1388" s="221"/>
      <c r="C1388" s="222"/>
      <c r="D1388" s="222"/>
      <c r="E1388" s="222"/>
      <c r="F1388" s="222"/>
      <c r="G1388" s="223"/>
      <c r="H1388" s="63"/>
      <c r="I1388" s="222"/>
      <c r="J1388" s="222"/>
      <c r="K1388" s="239"/>
      <c r="L1388" s="239"/>
      <c r="M1388" s="240"/>
      <c r="N1388" s="229"/>
      <c r="O1388" s="229"/>
      <c r="P1388" s="229"/>
      <c r="Q1388" s="222"/>
      <c r="R1388" s="242"/>
      <c r="S1388" s="242"/>
      <c r="T1388" s="240"/>
      <c r="U1388" s="240"/>
      <c r="V1388" s="223"/>
      <c r="W1388" s="223"/>
      <c r="X1388" s="223"/>
      <c r="Y1388" s="223"/>
      <c r="Z1388" s="33"/>
      <c r="AE1388" s="117"/>
      <c r="AM1388" s="33"/>
      <c r="AN1388" s="223"/>
      <c r="AO1388" s="223"/>
      <c r="AP1388" s="223"/>
      <c r="AQ1388" s="222"/>
      <c r="AR1388" s="222"/>
      <c r="AS1388" s="222"/>
      <c r="AT1388" s="222"/>
      <c r="AU1388" s="222"/>
      <c r="AV1388" s="222"/>
      <c r="AW1388" s="222"/>
      <c r="AX1388" s="222"/>
      <c r="AY1388" s="222"/>
      <c r="AZ1388" s="222"/>
      <c r="BA1388" s="222"/>
      <c r="BB1388" s="222"/>
      <c r="BC1388" s="222"/>
      <c r="BD1388" s="222"/>
      <c r="BE1388" s="222"/>
      <c r="BF1388" s="222"/>
      <c r="BG1388" s="222"/>
      <c r="BH1388" s="222"/>
      <c r="BI1388" s="222"/>
      <c r="BJ1388" s="222"/>
      <c r="BK1388" s="222"/>
      <c r="BL1388" s="222"/>
      <c r="BM1388" s="222"/>
      <c r="BN1388" s="222"/>
      <c r="BO1388" s="222"/>
      <c r="BP1388" s="222"/>
      <c r="BQ1388" s="222"/>
      <c r="BR1388" s="222"/>
      <c r="BS1388" s="222"/>
      <c r="BT1388" s="222"/>
      <c r="BU1388" s="222"/>
      <c r="BV1388" s="222"/>
      <c r="BW1388" s="222"/>
      <c r="BX1388" s="222"/>
      <c r="BY1388" s="222"/>
      <c r="BZ1388" s="222"/>
      <c r="CA1388" s="222"/>
      <c r="CB1388" s="222"/>
      <c r="CC1388" s="222"/>
      <c r="CD1388" s="222"/>
      <c r="CE1388" s="222"/>
      <c r="CF1388" s="222"/>
      <c r="CG1388" s="222"/>
      <c r="CH1388" s="222"/>
      <c r="CI1388" s="222"/>
    </row>
    <row r="1389" spans="1:87" s="4" customFormat="1" ht="13.8" hidden="1">
      <c r="A1389" s="63"/>
      <c r="B1389" s="221"/>
      <c r="C1389" s="222"/>
      <c r="D1389" s="222"/>
      <c r="E1389" s="222"/>
      <c r="F1389" s="222"/>
      <c r="G1389" s="223"/>
      <c r="H1389" s="63"/>
      <c r="I1389" s="222"/>
      <c r="J1389" s="222"/>
      <c r="K1389" s="239"/>
      <c r="L1389" s="239"/>
      <c r="M1389" s="240"/>
      <c r="N1389" s="229"/>
      <c r="O1389" s="229"/>
      <c r="P1389" s="229"/>
      <c r="Q1389" s="222"/>
      <c r="R1389" s="242"/>
      <c r="S1389" s="242"/>
      <c r="T1389" s="240"/>
      <c r="U1389" s="240"/>
      <c r="V1389" s="223"/>
      <c r="W1389" s="223"/>
      <c r="X1389" s="223"/>
      <c r="Y1389" s="223"/>
      <c r="Z1389" s="33"/>
      <c r="AE1389" s="117"/>
      <c r="AM1389" s="33"/>
      <c r="AN1389" s="223"/>
      <c r="AO1389" s="223"/>
      <c r="AP1389" s="223"/>
      <c r="AQ1389" s="222"/>
      <c r="AR1389" s="222"/>
      <c r="AS1389" s="222"/>
      <c r="AT1389" s="222"/>
      <c r="AU1389" s="222"/>
      <c r="AV1389" s="222"/>
      <c r="AW1389" s="222"/>
      <c r="AX1389" s="222"/>
      <c r="AY1389" s="222"/>
      <c r="AZ1389" s="222"/>
      <c r="BA1389" s="222"/>
      <c r="BB1389" s="222"/>
      <c r="BC1389" s="222"/>
      <c r="BD1389" s="222"/>
      <c r="BE1389" s="222"/>
      <c r="BF1389" s="222"/>
      <c r="BG1389" s="222"/>
      <c r="BH1389" s="222"/>
      <c r="BI1389" s="222"/>
      <c r="BJ1389" s="222"/>
      <c r="BK1389" s="222"/>
      <c r="BL1389" s="222"/>
      <c r="BM1389" s="222"/>
      <c r="BN1389" s="222"/>
      <c r="BO1389" s="222"/>
      <c r="BP1389" s="222"/>
      <c r="BQ1389" s="222"/>
      <c r="BR1389" s="222"/>
      <c r="BS1389" s="222"/>
      <c r="BT1389" s="222"/>
      <c r="BU1389" s="222"/>
      <c r="BV1389" s="222"/>
      <c r="BW1389" s="222"/>
      <c r="BX1389" s="222"/>
      <c r="BY1389" s="222"/>
      <c r="BZ1389" s="222"/>
      <c r="CA1389" s="222"/>
      <c r="CB1389" s="222"/>
      <c r="CC1389" s="222"/>
      <c r="CD1389" s="222"/>
      <c r="CE1389" s="222"/>
      <c r="CF1389" s="222"/>
      <c r="CG1389" s="222"/>
      <c r="CH1389" s="222"/>
      <c r="CI1389" s="222"/>
    </row>
    <row r="1390" spans="1:87" s="4" customFormat="1" ht="13.8" hidden="1">
      <c r="A1390" s="63"/>
      <c r="B1390" s="221"/>
      <c r="C1390" s="222"/>
      <c r="D1390" s="222"/>
      <c r="E1390" s="222"/>
      <c r="F1390" s="222"/>
      <c r="G1390" s="223"/>
      <c r="H1390" s="63"/>
      <c r="I1390" s="222"/>
      <c r="J1390" s="222"/>
      <c r="K1390" s="239"/>
      <c r="L1390" s="239"/>
      <c r="M1390" s="240"/>
      <c r="N1390" s="229"/>
      <c r="O1390" s="229"/>
      <c r="P1390" s="229"/>
      <c r="Q1390" s="222"/>
      <c r="R1390" s="242"/>
      <c r="S1390" s="242"/>
      <c r="T1390" s="240"/>
      <c r="U1390" s="240"/>
      <c r="V1390" s="223"/>
      <c r="W1390" s="223"/>
      <c r="X1390" s="223"/>
      <c r="Y1390" s="223"/>
      <c r="Z1390" s="33"/>
      <c r="AE1390" s="117"/>
      <c r="AM1390" s="33"/>
      <c r="AN1390" s="223"/>
      <c r="AO1390" s="223"/>
      <c r="AP1390" s="223"/>
      <c r="AQ1390" s="222"/>
      <c r="AR1390" s="222"/>
      <c r="AS1390" s="222"/>
      <c r="AT1390" s="222"/>
      <c r="AU1390" s="222"/>
      <c r="AV1390" s="222"/>
      <c r="AW1390" s="222"/>
      <c r="AX1390" s="222"/>
      <c r="AY1390" s="222"/>
      <c r="AZ1390" s="222"/>
      <c r="BA1390" s="222"/>
      <c r="BB1390" s="222"/>
      <c r="BC1390" s="222"/>
      <c r="BD1390" s="222"/>
      <c r="BE1390" s="222"/>
      <c r="BF1390" s="222"/>
      <c r="BG1390" s="222"/>
      <c r="BH1390" s="222"/>
      <c r="BI1390" s="222"/>
      <c r="BJ1390" s="222"/>
      <c r="BK1390" s="222"/>
      <c r="BL1390" s="222"/>
      <c r="BM1390" s="222"/>
      <c r="BN1390" s="222"/>
      <c r="BO1390" s="222"/>
      <c r="BP1390" s="222"/>
      <c r="BQ1390" s="222"/>
      <c r="BR1390" s="222"/>
      <c r="BS1390" s="222"/>
      <c r="BT1390" s="222"/>
      <c r="BU1390" s="222"/>
      <c r="BV1390" s="222"/>
      <c r="BW1390" s="222"/>
      <c r="BX1390" s="222"/>
      <c r="BY1390" s="222"/>
      <c r="BZ1390" s="222"/>
      <c r="CA1390" s="222"/>
      <c r="CB1390" s="222"/>
      <c r="CC1390" s="222"/>
      <c r="CD1390" s="222"/>
      <c r="CE1390" s="222"/>
      <c r="CF1390" s="222"/>
      <c r="CG1390" s="222"/>
      <c r="CH1390" s="222"/>
      <c r="CI1390" s="222"/>
    </row>
    <row r="1391" spans="1:87" s="4" customFormat="1" ht="13.8" hidden="1">
      <c r="A1391" s="63"/>
      <c r="B1391" s="221"/>
      <c r="C1391" s="222"/>
      <c r="D1391" s="222"/>
      <c r="E1391" s="222"/>
      <c r="F1391" s="222"/>
      <c r="G1391" s="223"/>
      <c r="H1391" s="63"/>
      <c r="I1391" s="222"/>
      <c r="J1391" s="222"/>
      <c r="K1391" s="239"/>
      <c r="L1391" s="239"/>
      <c r="M1391" s="240"/>
      <c r="N1391" s="229"/>
      <c r="O1391" s="229"/>
      <c r="P1391" s="229"/>
      <c r="Q1391" s="222"/>
      <c r="R1391" s="242"/>
      <c r="S1391" s="242"/>
      <c r="T1391" s="240"/>
      <c r="U1391" s="240"/>
      <c r="V1391" s="223"/>
      <c r="W1391" s="223"/>
      <c r="X1391" s="223"/>
      <c r="Y1391" s="223"/>
      <c r="Z1391" s="33"/>
      <c r="AE1391" s="117"/>
      <c r="AM1391" s="33"/>
      <c r="AN1391" s="223"/>
      <c r="AO1391" s="223"/>
      <c r="AP1391" s="223"/>
      <c r="AQ1391" s="222"/>
      <c r="AR1391" s="222"/>
      <c r="AS1391" s="222"/>
      <c r="AT1391" s="222"/>
      <c r="AU1391" s="222"/>
      <c r="AV1391" s="222"/>
      <c r="AW1391" s="222"/>
      <c r="AX1391" s="222"/>
      <c r="AY1391" s="222"/>
      <c r="AZ1391" s="222"/>
      <c r="BA1391" s="222"/>
      <c r="BB1391" s="222"/>
      <c r="BC1391" s="222"/>
      <c r="BD1391" s="222"/>
      <c r="BE1391" s="222"/>
      <c r="BF1391" s="222"/>
      <c r="BG1391" s="222"/>
      <c r="BH1391" s="222"/>
      <c r="BI1391" s="222"/>
      <c r="BJ1391" s="222"/>
      <c r="BK1391" s="222"/>
      <c r="BL1391" s="222"/>
      <c r="BM1391" s="222"/>
      <c r="BN1391" s="222"/>
      <c r="BO1391" s="222"/>
      <c r="BP1391" s="222"/>
      <c r="BQ1391" s="222"/>
      <c r="BR1391" s="222"/>
      <c r="BS1391" s="222"/>
      <c r="BT1391" s="222"/>
      <c r="BU1391" s="222"/>
      <c r="BV1391" s="222"/>
      <c r="BW1391" s="222"/>
      <c r="BX1391" s="222"/>
      <c r="BY1391" s="222"/>
      <c r="BZ1391" s="222"/>
      <c r="CA1391" s="222"/>
      <c r="CB1391" s="222"/>
      <c r="CC1391" s="222"/>
      <c r="CD1391" s="222"/>
      <c r="CE1391" s="222"/>
      <c r="CF1391" s="222"/>
      <c r="CG1391" s="222"/>
      <c r="CH1391" s="222"/>
      <c r="CI1391" s="222"/>
    </row>
    <row r="1392" spans="1:87" s="4" customFormat="1" ht="13.8" hidden="1">
      <c r="A1392" s="63"/>
      <c r="B1392" s="221"/>
      <c r="C1392" s="222"/>
      <c r="D1392" s="222"/>
      <c r="E1392" s="222"/>
      <c r="F1392" s="222"/>
      <c r="G1392" s="223"/>
      <c r="H1392" s="63"/>
      <c r="I1392" s="222"/>
      <c r="J1392" s="222"/>
      <c r="K1392" s="239"/>
      <c r="L1392" s="239"/>
      <c r="M1392" s="240"/>
      <c r="N1392" s="229"/>
      <c r="O1392" s="229"/>
      <c r="P1392" s="229"/>
      <c r="Q1392" s="222"/>
      <c r="R1392" s="242"/>
      <c r="S1392" s="242"/>
      <c r="T1392" s="240"/>
      <c r="U1392" s="240"/>
      <c r="V1392" s="223"/>
      <c r="W1392" s="223"/>
      <c r="X1392" s="223"/>
      <c r="Y1392" s="223"/>
      <c r="Z1392" s="33"/>
      <c r="AE1392" s="117"/>
      <c r="AM1392" s="33"/>
      <c r="AN1392" s="223"/>
      <c r="AO1392" s="223"/>
      <c r="AP1392" s="223"/>
      <c r="AQ1392" s="222"/>
      <c r="AR1392" s="222"/>
      <c r="AS1392" s="222"/>
      <c r="AT1392" s="222"/>
      <c r="AU1392" s="222"/>
      <c r="AV1392" s="222"/>
      <c r="AW1392" s="222"/>
      <c r="AX1392" s="222"/>
      <c r="AY1392" s="222"/>
      <c r="AZ1392" s="222"/>
      <c r="BA1392" s="222"/>
      <c r="BB1392" s="222"/>
      <c r="BC1392" s="222"/>
      <c r="BD1392" s="222"/>
      <c r="BE1392" s="222"/>
      <c r="BF1392" s="222"/>
      <c r="BG1392" s="222"/>
      <c r="BH1392" s="222"/>
      <c r="BI1392" s="222"/>
      <c r="BJ1392" s="222"/>
      <c r="BK1392" s="222"/>
      <c r="BL1392" s="222"/>
      <c r="BM1392" s="222"/>
      <c r="BN1392" s="222"/>
      <c r="BO1392" s="222"/>
      <c r="BP1392" s="222"/>
      <c r="BQ1392" s="222"/>
      <c r="BR1392" s="222"/>
      <c r="BS1392" s="222"/>
      <c r="BT1392" s="222"/>
      <c r="BU1392" s="222"/>
      <c r="BV1392" s="222"/>
      <c r="BW1392" s="222"/>
      <c r="BX1392" s="222"/>
      <c r="BY1392" s="222"/>
      <c r="BZ1392" s="222"/>
      <c r="CA1392" s="222"/>
      <c r="CB1392" s="222"/>
      <c r="CC1392" s="222"/>
      <c r="CD1392" s="222"/>
      <c r="CE1392" s="222"/>
      <c r="CF1392" s="222"/>
      <c r="CG1392" s="222"/>
      <c r="CH1392" s="222"/>
      <c r="CI1392" s="222"/>
    </row>
    <row r="1393" spans="1:87" s="4" customFormat="1" ht="13.8" hidden="1">
      <c r="A1393" s="63"/>
      <c r="B1393" s="221"/>
      <c r="C1393" s="222"/>
      <c r="D1393" s="222"/>
      <c r="E1393" s="222"/>
      <c r="F1393" s="222"/>
      <c r="G1393" s="223"/>
      <c r="H1393" s="63"/>
      <c r="I1393" s="222"/>
      <c r="J1393" s="222"/>
      <c r="K1393" s="239"/>
      <c r="L1393" s="239"/>
      <c r="M1393" s="240"/>
      <c r="N1393" s="229"/>
      <c r="O1393" s="229"/>
      <c r="P1393" s="229"/>
      <c r="Q1393" s="222"/>
      <c r="R1393" s="242"/>
      <c r="S1393" s="242"/>
      <c r="T1393" s="240"/>
      <c r="U1393" s="240"/>
      <c r="V1393" s="223"/>
      <c r="W1393" s="223"/>
      <c r="X1393" s="223"/>
      <c r="Y1393" s="223"/>
      <c r="Z1393" s="33"/>
      <c r="AE1393" s="117"/>
      <c r="AM1393" s="33"/>
      <c r="AN1393" s="223"/>
      <c r="AO1393" s="223"/>
      <c r="AP1393" s="223"/>
      <c r="AQ1393" s="222"/>
      <c r="AR1393" s="222"/>
      <c r="AS1393" s="222"/>
      <c r="AT1393" s="222"/>
      <c r="AU1393" s="222"/>
      <c r="AV1393" s="222"/>
      <c r="AW1393" s="222"/>
      <c r="AX1393" s="222"/>
      <c r="AY1393" s="222"/>
      <c r="AZ1393" s="222"/>
      <c r="BA1393" s="222"/>
      <c r="BB1393" s="222"/>
      <c r="BC1393" s="222"/>
      <c r="BD1393" s="222"/>
      <c r="BE1393" s="222"/>
      <c r="BF1393" s="222"/>
      <c r="BG1393" s="222"/>
      <c r="BH1393" s="222"/>
      <c r="BI1393" s="222"/>
      <c r="BJ1393" s="222"/>
      <c r="BK1393" s="222"/>
      <c r="BL1393" s="222"/>
      <c r="BM1393" s="222"/>
      <c r="BN1393" s="222"/>
      <c r="BO1393" s="222"/>
      <c r="BP1393" s="222"/>
      <c r="BQ1393" s="222"/>
      <c r="BR1393" s="222"/>
      <c r="BS1393" s="222"/>
      <c r="BT1393" s="222"/>
      <c r="BU1393" s="222"/>
      <c r="BV1393" s="222"/>
      <c r="BW1393" s="222"/>
      <c r="BX1393" s="222"/>
      <c r="BY1393" s="222"/>
      <c r="BZ1393" s="222"/>
      <c r="CA1393" s="222"/>
      <c r="CB1393" s="222"/>
      <c r="CC1393" s="222"/>
      <c r="CD1393" s="222"/>
      <c r="CE1393" s="222"/>
      <c r="CF1393" s="222"/>
      <c r="CG1393" s="222"/>
      <c r="CH1393" s="222"/>
      <c r="CI1393" s="222"/>
    </row>
    <row r="1394" spans="1:87" s="4" customFormat="1" ht="13.8" hidden="1">
      <c r="A1394" s="63"/>
      <c r="B1394" s="221"/>
      <c r="C1394" s="222"/>
      <c r="D1394" s="222"/>
      <c r="E1394" s="222"/>
      <c r="F1394" s="222"/>
      <c r="G1394" s="223"/>
      <c r="H1394" s="63"/>
      <c r="I1394" s="222"/>
      <c r="J1394" s="222"/>
      <c r="K1394" s="239"/>
      <c r="L1394" s="239"/>
      <c r="M1394" s="240"/>
      <c r="N1394" s="229"/>
      <c r="O1394" s="229"/>
      <c r="P1394" s="229"/>
      <c r="Q1394" s="222"/>
      <c r="R1394" s="242"/>
      <c r="S1394" s="242"/>
      <c r="T1394" s="240"/>
      <c r="U1394" s="240"/>
      <c r="V1394" s="223"/>
      <c r="W1394" s="223"/>
      <c r="X1394" s="223"/>
      <c r="Y1394" s="223"/>
      <c r="Z1394" s="33"/>
      <c r="AE1394" s="117"/>
      <c r="AM1394" s="33"/>
      <c r="AN1394" s="223"/>
      <c r="AO1394" s="223"/>
      <c r="AP1394" s="223"/>
      <c r="AQ1394" s="222"/>
      <c r="AR1394" s="222"/>
      <c r="AS1394" s="222"/>
      <c r="AT1394" s="222"/>
      <c r="AU1394" s="222"/>
      <c r="AV1394" s="222"/>
      <c r="AW1394" s="222"/>
      <c r="AX1394" s="222"/>
      <c r="AY1394" s="222"/>
      <c r="AZ1394" s="222"/>
      <c r="BA1394" s="222"/>
      <c r="BB1394" s="222"/>
      <c r="BC1394" s="222"/>
      <c r="BD1394" s="222"/>
      <c r="BE1394" s="222"/>
      <c r="BF1394" s="222"/>
      <c r="BG1394" s="222"/>
      <c r="BH1394" s="222"/>
      <c r="BI1394" s="222"/>
      <c r="BJ1394" s="222"/>
      <c r="BK1394" s="222"/>
      <c r="BL1394" s="222"/>
      <c r="BM1394" s="222"/>
      <c r="BN1394" s="222"/>
      <c r="BO1394" s="222"/>
      <c r="BP1394" s="222"/>
      <c r="BQ1394" s="222"/>
      <c r="BR1394" s="222"/>
      <c r="BS1394" s="222"/>
      <c r="BT1394" s="222"/>
      <c r="BU1394" s="222"/>
      <c r="BV1394" s="222"/>
      <c r="BW1394" s="222"/>
      <c r="BX1394" s="222"/>
      <c r="BY1394" s="222"/>
      <c r="BZ1394" s="222"/>
      <c r="CA1394" s="222"/>
      <c r="CB1394" s="222"/>
      <c r="CC1394" s="222"/>
      <c r="CD1394" s="222"/>
      <c r="CE1394" s="222"/>
      <c r="CF1394" s="222"/>
      <c r="CG1394" s="222"/>
      <c r="CH1394" s="222"/>
      <c r="CI1394" s="222"/>
    </row>
    <row r="1395" spans="1:87" s="4" customFormat="1" ht="13.8" hidden="1">
      <c r="A1395" s="63"/>
      <c r="B1395" s="221"/>
      <c r="C1395" s="222"/>
      <c r="D1395" s="222"/>
      <c r="E1395" s="222"/>
      <c r="F1395" s="222"/>
      <c r="G1395" s="223"/>
      <c r="H1395" s="63"/>
      <c r="I1395" s="222"/>
      <c r="J1395" s="222"/>
      <c r="K1395" s="239"/>
      <c r="L1395" s="239"/>
      <c r="M1395" s="240"/>
      <c r="N1395" s="229"/>
      <c r="O1395" s="229"/>
      <c r="P1395" s="229"/>
      <c r="Q1395" s="222"/>
      <c r="R1395" s="242"/>
      <c r="S1395" s="242"/>
      <c r="T1395" s="240"/>
      <c r="U1395" s="240"/>
      <c r="V1395" s="223"/>
      <c r="W1395" s="223"/>
      <c r="X1395" s="223"/>
      <c r="Y1395" s="223"/>
      <c r="Z1395" s="33"/>
      <c r="AE1395" s="117"/>
      <c r="AM1395" s="33"/>
      <c r="AN1395" s="223"/>
      <c r="AO1395" s="223"/>
      <c r="AP1395" s="223"/>
      <c r="AQ1395" s="222"/>
      <c r="AR1395" s="222"/>
      <c r="AS1395" s="222"/>
      <c r="AT1395" s="222"/>
      <c r="AU1395" s="222"/>
      <c r="AV1395" s="222"/>
      <c r="AW1395" s="222"/>
      <c r="AX1395" s="222"/>
      <c r="AY1395" s="222"/>
      <c r="AZ1395" s="222"/>
      <c r="BA1395" s="222"/>
      <c r="BB1395" s="222"/>
      <c r="BC1395" s="222"/>
      <c r="BD1395" s="222"/>
      <c r="BE1395" s="222"/>
      <c r="BF1395" s="222"/>
      <c r="BG1395" s="222"/>
      <c r="BH1395" s="222"/>
      <c r="BI1395" s="222"/>
      <c r="BJ1395" s="222"/>
      <c r="BK1395" s="222"/>
      <c r="BL1395" s="222"/>
      <c r="BM1395" s="222"/>
      <c r="BN1395" s="222"/>
      <c r="BO1395" s="222"/>
      <c r="BP1395" s="222"/>
      <c r="BQ1395" s="222"/>
      <c r="BR1395" s="222"/>
      <c r="BS1395" s="222"/>
      <c r="BT1395" s="222"/>
      <c r="BU1395" s="222"/>
      <c r="BV1395" s="222"/>
      <c r="BW1395" s="222"/>
      <c r="BX1395" s="222"/>
      <c r="BY1395" s="222"/>
      <c r="BZ1395" s="222"/>
      <c r="CA1395" s="222"/>
      <c r="CB1395" s="222"/>
      <c r="CC1395" s="222"/>
      <c r="CD1395" s="222"/>
      <c r="CE1395" s="222"/>
      <c r="CF1395" s="222"/>
      <c r="CG1395" s="222"/>
      <c r="CH1395" s="222"/>
      <c r="CI1395" s="222"/>
    </row>
    <row r="1396" spans="1:87" s="4" customFormat="1" ht="13.8" hidden="1">
      <c r="A1396" s="63"/>
      <c r="B1396" s="221"/>
      <c r="C1396" s="222"/>
      <c r="D1396" s="222"/>
      <c r="E1396" s="222"/>
      <c r="F1396" s="222"/>
      <c r="G1396" s="223"/>
      <c r="H1396" s="63"/>
      <c r="I1396" s="222"/>
      <c r="J1396" s="222"/>
      <c r="K1396" s="239"/>
      <c r="L1396" s="239"/>
      <c r="M1396" s="240"/>
      <c r="N1396" s="229"/>
      <c r="O1396" s="229"/>
      <c r="P1396" s="229"/>
      <c r="Q1396" s="222"/>
      <c r="R1396" s="242"/>
      <c r="S1396" s="242"/>
      <c r="T1396" s="240"/>
      <c r="U1396" s="240"/>
      <c r="V1396" s="223"/>
      <c r="W1396" s="223"/>
      <c r="X1396" s="223"/>
      <c r="Y1396" s="223"/>
      <c r="Z1396" s="33"/>
      <c r="AE1396" s="117"/>
      <c r="AM1396" s="33"/>
      <c r="AN1396" s="223"/>
      <c r="AO1396" s="223"/>
      <c r="AP1396" s="223"/>
      <c r="AQ1396" s="222"/>
      <c r="AR1396" s="222"/>
      <c r="AS1396" s="222"/>
      <c r="AT1396" s="222"/>
      <c r="AU1396" s="222"/>
      <c r="AV1396" s="222"/>
      <c r="AW1396" s="222"/>
      <c r="AX1396" s="222"/>
      <c r="AY1396" s="222"/>
      <c r="AZ1396" s="222"/>
      <c r="BA1396" s="222"/>
      <c r="BB1396" s="222"/>
      <c r="BC1396" s="222"/>
      <c r="BD1396" s="222"/>
      <c r="BE1396" s="222"/>
      <c r="BF1396" s="222"/>
      <c r="BG1396" s="222"/>
      <c r="BH1396" s="222"/>
      <c r="BI1396" s="222"/>
      <c r="BJ1396" s="222"/>
      <c r="BK1396" s="222"/>
      <c r="BL1396" s="222"/>
      <c r="BM1396" s="222"/>
      <c r="BN1396" s="222"/>
      <c r="BO1396" s="222"/>
      <c r="BP1396" s="222"/>
      <c r="BQ1396" s="222"/>
      <c r="BR1396" s="222"/>
      <c r="BS1396" s="222"/>
      <c r="BT1396" s="222"/>
      <c r="BU1396" s="222"/>
      <c r="BV1396" s="222"/>
      <c r="BW1396" s="222"/>
      <c r="BX1396" s="222"/>
      <c r="BY1396" s="222"/>
      <c r="BZ1396" s="222"/>
      <c r="CA1396" s="222"/>
      <c r="CB1396" s="222"/>
      <c r="CC1396" s="222"/>
      <c r="CD1396" s="222"/>
      <c r="CE1396" s="222"/>
      <c r="CF1396" s="222"/>
      <c r="CG1396" s="222"/>
      <c r="CH1396" s="222"/>
      <c r="CI1396" s="222"/>
    </row>
    <row r="1397" spans="1:87" s="4" customFormat="1" ht="13.8" hidden="1">
      <c r="A1397" s="63"/>
      <c r="B1397" s="221"/>
      <c r="C1397" s="222"/>
      <c r="D1397" s="222"/>
      <c r="E1397" s="222"/>
      <c r="F1397" s="222"/>
      <c r="G1397" s="223"/>
      <c r="H1397" s="63"/>
      <c r="I1397" s="222"/>
      <c r="J1397" s="222"/>
      <c r="K1397" s="239"/>
      <c r="L1397" s="239"/>
      <c r="M1397" s="240"/>
      <c r="N1397" s="229"/>
      <c r="O1397" s="229"/>
      <c r="P1397" s="229"/>
      <c r="Q1397" s="222"/>
      <c r="R1397" s="242"/>
      <c r="S1397" s="242"/>
      <c r="T1397" s="240"/>
      <c r="U1397" s="240"/>
      <c r="V1397" s="223"/>
      <c r="W1397" s="223"/>
      <c r="X1397" s="223"/>
      <c r="Y1397" s="223"/>
      <c r="Z1397" s="33"/>
      <c r="AE1397" s="117"/>
      <c r="AM1397" s="33"/>
      <c r="AN1397" s="223"/>
      <c r="AO1397" s="223"/>
      <c r="AP1397" s="223"/>
      <c r="AQ1397" s="222"/>
      <c r="AR1397" s="222"/>
      <c r="AS1397" s="222"/>
      <c r="AT1397" s="222"/>
      <c r="AU1397" s="222"/>
      <c r="AV1397" s="222"/>
      <c r="AW1397" s="222"/>
      <c r="AX1397" s="222"/>
      <c r="AY1397" s="222"/>
      <c r="AZ1397" s="222"/>
      <c r="BA1397" s="222"/>
      <c r="BB1397" s="222"/>
      <c r="BC1397" s="222"/>
      <c r="BD1397" s="222"/>
      <c r="BE1397" s="222"/>
      <c r="BF1397" s="222"/>
      <c r="BG1397" s="222"/>
      <c r="BH1397" s="222"/>
      <c r="BI1397" s="222"/>
      <c r="BJ1397" s="222"/>
      <c r="BK1397" s="222"/>
      <c r="BL1397" s="222"/>
      <c r="BM1397" s="222"/>
      <c r="BN1397" s="222"/>
      <c r="BO1397" s="222"/>
      <c r="BP1397" s="222"/>
      <c r="BQ1397" s="222"/>
      <c r="BR1397" s="222"/>
      <c r="BS1397" s="222"/>
      <c r="BT1397" s="222"/>
      <c r="BU1397" s="222"/>
      <c r="BV1397" s="222"/>
      <c r="BW1397" s="222"/>
      <c r="BX1397" s="222"/>
      <c r="BY1397" s="222"/>
      <c r="BZ1397" s="222"/>
      <c r="CA1397" s="222"/>
      <c r="CB1397" s="222"/>
      <c r="CC1397" s="222"/>
      <c r="CD1397" s="222"/>
      <c r="CE1397" s="222"/>
      <c r="CF1397" s="222"/>
      <c r="CG1397" s="222"/>
      <c r="CH1397" s="222"/>
      <c r="CI1397" s="222"/>
    </row>
    <row r="1398" spans="1:87" s="4" customFormat="1" ht="13.8" hidden="1">
      <c r="A1398" s="63"/>
      <c r="B1398" s="221"/>
      <c r="C1398" s="222"/>
      <c r="D1398" s="222"/>
      <c r="E1398" s="222"/>
      <c r="F1398" s="222"/>
      <c r="G1398" s="223"/>
      <c r="H1398" s="63"/>
      <c r="I1398" s="222"/>
      <c r="J1398" s="222"/>
      <c r="K1398" s="239"/>
      <c r="L1398" s="239"/>
      <c r="M1398" s="240"/>
      <c r="N1398" s="229"/>
      <c r="O1398" s="229"/>
      <c r="P1398" s="229"/>
      <c r="Q1398" s="222"/>
      <c r="R1398" s="242"/>
      <c r="S1398" s="242"/>
      <c r="T1398" s="240"/>
      <c r="U1398" s="240"/>
      <c r="V1398" s="223"/>
      <c r="W1398" s="223"/>
      <c r="X1398" s="223"/>
      <c r="Y1398" s="223"/>
      <c r="Z1398" s="33"/>
      <c r="AE1398" s="117"/>
      <c r="AM1398" s="33"/>
      <c r="AN1398" s="223"/>
      <c r="AO1398" s="223"/>
      <c r="AP1398" s="223"/>
      <c r="AQ1398" s="222"/>
      <c r="AR1398" s="222"/>
      <c r="AS1398" s="222"/>
      <c r="AT1398" s="222"/>
      <c r="AU1398" s="222"/>
      <c r="AV1398" s="222"/>
      <c r="AW1398" s="222"/>
      <c r="AX1398" s="222"/>
      <c r="AY1398" s="222"/>
      <c r="AZ1398" s="222"/>
      <c r="BA1398" s="222"/>
      <c r="BB1398" s="222"/>
      <c r="BC1398" s="222"/>
      <c r="BD1398" s="222"/>
      <c r="BE1398" s="222"/>
      <c r="BF1398" s="222"/>
      <c r="BG1398" s="222"/>
      <c r="BH1398" s="222"/>
      <c r="BI1398" s="222"/>
      <c r="BJ1398" s="222"/>
      <c r="BK1398" s="222"/>
      <c r="BL1398" s="222"/>
      <c r="BM1398" s="222"/>
      <c r="BN1398" s="222"/>
      <c r="BO1398" s="222"/>
      <c r="BP1398" s="222"/>
      <c r="BQ1398" s="222"/>
      <c r="BR1398" s="222"/>
      <c r="BS1398" s="222"/>
      <c r="BT1398" s="222"/>
      <c r="BU1398" s="222"/>
      <c r="BV1398" s="222"/>
      <c r="BW1398" s="222"/>
      <c r="BX1398" s="222"/>
      <c r="BY1398" s="222"/>
      <c r="BZ1398" s="222"/>
      <c r="CA1398" s="222"/>
      <c r="CB1398" s="222"/>
      <c r="CC1398" s="222"/>
      <c r="CD1398" s="222"/>
      <c r="CE1398" s="222"/>
      <c r="CF1398" s="222"/>
      <c r="CG1398" s="222"/>
      <c r="CH1398" s="222"/>
      <c r="CI1398" s="222"/>
    </row>
    <row r="1399" spans="1:87" s="4" customFormat="1" ht="13.8" hidden="1">
      <c r="A1399" s="63"/>
      <c r="B1399" s="221"/>
      <c r="C1399" s="222"/>
      <c r="D1399" s="222"/>
      <c r="E1399" s="222"/>
      <c r="F1399" s="222"/>
      <c r="G1399" s="223"/>
      <c r="H1399" s="63"/>
      <c r="I1399" s="222"/>
      <c r="J1399" s="222"/>
      <c r="K1399" s="239"/>
      <c r="L1399" s="239"/>
      <c r="M1399" s="240"/>
      <c r="N1399" s="229"/>
      <c r="O1399" s="229"/>
      <c r="P1399" s="229"/>
      <c r="Q1399" s="222"/>
      <c r="R1399" s="242"/>
      <c r="S1399" s="242"/>
      <c r="T1399" s="240"/>
      <c r="U1399" s="240"/>
      <c r="V1399" s="223"/>
      <c r="W1399" s="223"/>
      <c r="X1399" s="223"/>
      <c r="Y1399" s="223"/>
      <c r="Z1399" s="33"/>
      <c r="AE1399" s="117"/>
      <c r="AM1399" s="33"/>
      <c r="AN1399" s="223"/>
      <c r="AO1399" s="223"/>
      <c r="AP1399" s="223"/>
      <c r="AQ1399" s="222"/>
      <c r="AR1399" s="222"/>
      <c r="AS1399" s="222"/>
      <c r="AT1399" s="222"/>
      <c r="AU1399" s="222"/>
      <c r="AV1399" s="222"/>
      <c r="AW1399" s="222"/>
      <c r="AX1399" s="222"/>
      <c r="AY1399" s="222"/>
      <c r="AZ1399" s="222"/>
      <c r="BA1399" s="222"/>
      <c r="BB1399" s="222"/>
      <c r="BC1399" s="222"/>
      <c r="BD1399" s="222"/>
      <c r="BE1399" s="222"/>
      <c r="BF1399" s="222"/>
      <c r="BG1399" s="222"/>
      <c r="BH1399" s="222"/>
      <c r="BI1399" s="222"/>
      <c r="BJ1399" s="222"/>
      <c r="BK1399" s="222"/>
      <c r="BL1399" s="222"/>
      <c r="BM1399" s="222"/>
      <c r="BN1399" s="222"/>
      <c r="BO1399" s="222"/>
      <c r="BP1399" s="222"/>
      <c r="BQ1399" s="222"/>
      <c r="BR1399" s="222"/>
      <c r="BS1399" s="222"/>
      <c r="BT1399" s="222"/>
      <c r="BU1399" s="222"/>
      <c r="BV1399" s="222"/>
      <c r="BW1399" s="222"/>
      <c r="BX1399" s="222"/>
      <c r="BY1399" s="222"/>
      <c r="BZ1399" s="222"/>
      <c r="CA1399" s="222"/>
      <c r="CB1399" s="222"/>
      <c r="CC1399" s="222"/>
      <c r="CD1399" s="222"/>
      <c r="CE1399" s="222"/>
      <c r="CF1399" s="222"/>
      <c r="CG1399" s="222"/>
      <c r="CH1399" s="222"/>
      <c r="CI1399" s="222"/>
    </row>
    <row r="1400" spans="1:87" s="4" customFormat="1" hidden="1">
      <c r="A1400" s="63"/>
      <c r="B1400" s="222"/>
      <c r="C1400" s="222"/>
      <c r="D1400" s="222"/>
      <c r="E1400" s="222"/>
      <c r="F1400" s="222"/>
      <c r="G1400" s="223"/>
      <c r="H1400" s="63"/>
      <c r="I1400" s="222"/>
      <c r="J1400" s="222"/>
      <c r="K1400" s="239"/>
      <c r="L1400" s="239"/>
      <c r="M1400" s="240"/>
      <c r="N1400" s="229"/>
      <c r="O1400" s="229"/>
      <c r="P1400" s="229"/>
      <c r="Q1400" s="222"/>
      <c r="R1400" s="242"/>
      <c r="S1400" s="242"/>
      <c r="T1400" s="240"/>
      <c r="U1400" s="240"/>
      <c r="V1400" s="223"/>
      <c r="W1400" s="223"/>
      <c r="X1400" s="223"/>
      <c r="Y1400" s="223"/>
      <c r="Z1400" s="33"/>
      <c r="AE1400" s="117"/>
      <c r="AM1400" s="33"/>
      <c r="AN1400" s="223"/>
      <c r="AO1400" s="223"/>
      <c r="AP1400" s="223"/>
      <c r="AQ1400" s="222"/>
      <c r="AR1400" s="222"/>
      <c r="AS1400" s="222"/>
      <c r="AT1400" s="222"/>
      <c r="AU1400" s="222"/>
      <c r="AV1400" s="222"/>
      <c r="AW1400" s="222"/>
      <c r="AX1400" s="222"/>
      <c r="AY1400" s="222"/>
      <c r="AZ1400" s="222"/>
      <c r="BA1400" s="222"/>
      <c r="BB1400" s="222"/>
      <c r="BC1400" s="222"/>
      <c r="BD1400" s="222"/>
      <c r="BE1400" s="222"/>
      <c r="BF1400" s="222"/>
      <c r="BG1400" s="222"/>
      <c r="BH1400" s="222"/>
      <c r="BI1400" s="222"/>
      <c r="BJ1400" s="222"/>
      <c r="BK1400" s="222"/>
      <c r="BL1400" s="222"/>
      <c r="BM1400" s="222"/>
      <c r="BN1400" s="222"/>
      <c r="BO1400" s="222"/>
      <c r="BP1400" s="222"/>
      <c r="BQ1400" s="222"/>
      <c r="BR1400" s="222"/>
      <c r="BS1400" s="222"/>
      <c r="BT1400" s="222"/>
      <c r="BU1400" s="222"/>
      <c r="BV1400" s="222"/>
      <c r="BW1400" s="222"/>
      <c r="BX1400" s="222"/>
      <c r="BY1400" s="222"/>
      <c r="BZ1400" s="222"/>
      <c r="CA1400" s="222"/>
      <c r="CB1400" s="222"/>
      <c r="CC1400" s="222"/>
      <c r="CD1400" s="222"/>
      <c r="CE1400" s="222"/>
      <c r="CF1400" s="222"/>
      <c r="CG1400" s="222"/>
      <c r="CH1400" s="222"/>
      <c r="CI1400" s="222"/>
    </row>
    <row r="1401" spans="1:87" s="4" customFormat="1" hidden="1">
      <c r="A1401" s="63"/>
      <c r="B1401" s="222"/>
      <c r="C1401" s="222"/>
      <c r="D1401" s="222"/>
      <c r="E1401" s="222"/>
      <c r="F1401" s="222"/>
      <c r="G1401" s="223"/>
      <c r="H1401" s="63"/>
      <c r="I1401" s="222"/>
      <c r="J1401" s="222"/>
      <c r="K1401" s="239"/>
      <c r="L1401" s="239"/>
      <c r="M1401" s="240"/>
      <c r="N1401" s="229"/>
      <c r="O1401" s="229"/>
      <c r="P1401" s="229"/>
      <c r="Q1401" s="222"/>
      <c r="R1401" s="242"/>
      <c r="S1401" s="242"/>
      <c r="T1401" s="240"/>
      <c r="U1401" s="240"/>
      <c r="V1401" s="223"/>
      <c r="W1401" s="223"/>
      <c r="X1401" s="223"/>
      <c r="Y1401" s="223"/>
      <c r="Z1401" s="33"/>
      <c r="AE1401" s="117"/>
      <c r="AM1401" s="33"/>
      <c r="AN1401" s="223"/>
      <c r="AO1401" s="223"/>
      <c r="AP1401" s="223"/>
      <c r="AQ1401" s="222"/>
      <c r="AR1401" s="222"/>
      <c r="AS1401" s="222"/>
      <c r="AT1401" s="222"/>
      <c r="AU1401" s="222"/>
      <c r="AV1401" s="222"/>
      <c r="AW1401" s="222"/>
      <c r="AX1401" s="222"/>
      <c r="AY1401" s="222"/>
      <c r="AZ1401" s="222"/>
      <c r="BA1401" s="222"/>
      <c r="BB1401" s="222"/>
      <c r="BC1401" s="222"/>
      <c r="BD1401" s="222"/>
      <c r="BE1401" s="222"/>
      <c r="BF1401" s="222"/>
      <c r="BG1401" s="222"/>
      <c r="BH1401" s="222"/>
      <c r="BI1401" s="222"/>
      <c r="BJ1401" s="222"/>
      <c r="BK1401" s="222"/>
      <c r="BL1401" s="222"/>
      <c r="BM1401" s="222"/>
      <c r="BN1401" s="222"/>
      <c r="BO1401" s="222"/>
      <c r="BP1401" s="222"/>
      <c r="BQ1401" s="222"/>
      <c r="BR1401" s="222"/>
      <c r="BS1401" s="222"/>
      <c r="BT1401" s="222"/>
      <c r="BU1401" s="222"/>
      <c r="BV1401" s="222"/>
      <c r="BW1401" s="222"/>
      <c r="BX1401" s="222"/>
      <c r="BY1401" s="222"/>
      <c r="BZ1401" s="222"/>
      <c r="CA1401" s="222"/>
      <c r="CB1401" s="222"/>
      <c r="CC1401" s="222"/>
      <c r="CD1401" s="222"/>
      <c r="CE1401" s="222"/>
      <c r="CF1401" s="222"/>
      <c r="CG1401" s="222"/>
      <c r="CH1401" s="222"/>
      <c r="CI1401" s="222"/>
    </row>
    <row r="1402" spans="1:87" s="4" customFormat="1" hidden="1">
      <c r="A1402" s="63"/>
      <c r="B1402" s="222"/>
      <c r="C1402" s="222"/>
      <c r="D1402" s="222"/>
      <c r="E1402" s="222"/>
      <c r="F1402" s="222"/>
      <c r="G1402" s="223"/>
      <c r="H1402" s="63"/>
      <c r="I1402" s="222"/>
      <c r="J1402" s="222"/>
      <c r="K1402" s="239"/>
      <c r="L1402" s="239"/>
      <c r="M1402" s="240"/>
      <c r="N1402" s="229"/>
      <c r="O1402" s="229"/>
      <c r="P1402" s="229"/>
      <c r="Q1402" s="222"/>
      <c r="R1402" s="242"/>
      <c r="S1402" s="242"/>
      <c r="T1402" s="240"/>
      <c r="U1402" s="240"/>
      <c r="V1402" s="223"/>
      <c r="W1402" s="223"/>
      <c r="X1402" s="223"/>
      <c r="Y1402" s="223"/>
      <c r="Z1402" s="33"/>
      <c r="AE1402" s="117"/>
      <c r="AM1402" s="33"/>
      <c r="AN1402" s="223"/>
      <c r="AO1402" s="223"/>
      <c r="AP1402" s="223"/>
      <c r="AQ1402" s="222"/>
      <c r="AR1402" s="222"/>
      <c r="AS1402" s="222"/>
      <c r="AT1402" s="222"/>
      <c r="AU1402" s="222"/>
      <c r="AV1402" s="222"/>
      <c r="AW1402" s="222"/>
      <c r="AX1402" s="222"/>
      <c r="AY1402" s="222"/>
      <c r="AZ1402" s="222"/>
      <c r="BA1402" s="222"/>
      <c r="BB1402" s="222"/>
      <c r="BC1402" s="222"/>
      <c r="BD1402" s="222"/>
      <c r="BE1402" s="222"/>
      <c r="BF1402" s="222"/>
      <c r="BG1402" s="222"/>
      <c r="BH1402" s="222"/>
      <c r="BI1402" s="222"/>
      <c r="BJ1402" s="222"/>
      <c r="BK1402" s="222"/>
      <c r="BL1402" s="222"/>
      <c r="BM1402" s="222"/>
      <c r="BN1402" s="222"/>
      <c r="BO1402" s="222"/>
      <c r="BP1402" s="222"/>
      <c r="BQ1402" s="222"/>
      <c r="BR1402" s="222"/>
      <c r="BS1402" s="222"/>
      <c r="BT1402" s="222"/>
      <c r="BU1402" s="222"/>
      <c r="BV1402" s="222"/>
      <c r="BW1402" s="222"/>
      <c r="BX1402" s="222"/>
      <c r="BY1402" s="222"/>
      <c r="BZ1402" s="222"/>
      <c r="CA1402" s="222"/>
      <c r="CB1402" s="222"/>
      <c r="CC1402" s="222"/>
      <c r="CD1402" s="222"/>
      <c r="CE1402" s="222"/>
      <c r="CF1402" s="222"/>
      <c r="CG1402" s="222"/>
      <c r="CH1402" s="222"/>
      <c r="CI1402" s="222"/>
    </row>
    <row r="1403" spans="1:87" s="4" customFormat="1" hidden="1">
      <c r="A1403" s="63"/>
      <c r="B1403" s="222"/>
      <c r="C1403" s="222"/>
      <c r="D1403" s="222"/>
      <c r="E1403" s="222"/>
      <c r="F1403" s="222"/>
      <c r="G1403" s="223"/>
      <c r="H1403" s="63"/>
      <c r="I1403" s="222"/>
      <c r="J1403" s="222"/>
      <c r="K1403" s="239"/>
      <c r="L1403" s="239"/>
      <c r="M1403" s="240"/>
      <c r="N1403" s="229"/>
      <c r="O1403" s="229"/>
      <c r="P1403" s="229"/>
      <c r="Q1403" s="222"/>
      <c r="R1403" s="242"/>
      <c r="S1403" s="242"/>
      <c r="T1403" s="240"/>
      <c r="U1403" s="240"/>
      <c r="V1403" s="223"/>
      <c r="W1403" s="223"/>
      <c r="X1403" s="223"/>
      <c r="Y1403" s="223"/>
      <c r="Z1403" s="33"/>
      <c r="AE1403" s="117"/>
      <c r="AM1403" s="33"/>
      <c r="AN1403" s="223"/>
      <c r="AO1403" s="223"/>
      <c r="AP1403" s="223"/>
      <c r="AQ1403" s="222"/>
      <c r="AR1403" s="222"/>
      <c r="AS1403" s="222"/>
      <c r="AT1403" s="222"/>
      <c r="AU1403" s="222"/>
      <c r="AV1403" s="222"/>
      <c r="AW1403" s="222"/>
      <c r="AX1403" s="222"/>
      <c r="AY1403" s="222"/>
      <c r="AZ1403" s="222"/>
      <c r="BA1403" s="222"/>
      <c r="BB1403" s="222"/>
      <c r="BC1403" s="222"/>
      <c r="BD1403" s="222"/>
      <c r="BE1403" s="222"/>
      <c r="BF1403" s="222"/>
      <c r="BG1403" s="222"/>
      <c r="BH1403" s="222"/>
      <c r="BI1403" s="222"/>
      <c r="BJ1403" s="222"/>
      <c r="BK1403" s="222"/>
      <c r="BL1403" s="222"/>
      <c r="BM1403" s="222"/>
      <c r="BN1403" s="222"/>
      <c r="BO1403" s="222"/>
      <c r="BP1403" s="222"/>
      <c r="BQ1403" s="222"/>
      <c r="BR1403" s="222"/>
      <c r="BS1403" s="222"/>
      <c r="BT1403" s="222"/>
      <c r="BU1403" s="222"/>
      <c r="BV1403" s="222"/>
      <c r="BW1403" s="222"/>
      <c r="BX1403" s="222"/>
      <c r="BY1403" s="222"/>
      <c r="BZ1403" s="222"/>
      <c r="CA1403" s="222"/>
      <c r="CB1403" s="222"/>
      <c r="CC1403" s="222"/>
      <c r="CD1403" s="222"/>
      <c r="CE1403" s="222"/>
      <c r="CF1403" s="222"/>
      <c r="CG1403" s="222"/>
      <c r="CH1403" s="222"/>
      <c r="CI1403" s="222"/>
    </row>
    <row r="1404" spans="1:87" s="4" customFormat="1" hidden="1">
      <c r="A1404" s="63"/>
      <c r="B1404" s="222"/>
      <c r="C1404" s="222"/>
      <c r="D1404" s="222"/>
      <c r="E1404" s="222"/>
      <c r="F1404" s="222"/>
      <c r="G1404" s="223"/>
      <c r="H1404" s="63"/>
      <c r="I1404" s="222"/>
      <c r="J1404" s="222"/>
      <c r="K1404" s="239"/>
      <c r="L1404" s="239"/>
      <c r="M1404" s="240"/>
      <c r="N1404" s="229"/>
      <c r="O1404" s="229"/>
      <c r="P1404" s="229"/>
      <c r="Q1404" s="222"/>
      <c r="R1404" s="242"/>
      <c r="S1404" s="242"/>
      <c r="T1404" s="240"/>
      <c r="U1404" s="240"/>
      <c r="V1404" s="223"/>
      <c r="W1404" s="223"/>
      <c r="X1404" s="223"/>
      <c r="Y1404" s="223"/>
      <c r="Z1404" s="33"/>
      <c r="AE1404" s="117"/>
      <c r="AM1404" s="33"/>
      <c r="AN1404" s="223"/>
      <c r="AO1404" s="223"/>
      <c r="AP1404" s="223"/>
      <c r="AQ1404" s="222"/>
      <c r="AR1404" s="222"/>
      <c r="AS1404" s="222"/>
      <c r="AT1404" s="222"/>
      <c r="AU1404" s="222"/>
      <c r="AV1404" s="222"/>
      <c r="AW1404" s="222"/>
      <c r="AX1404" s="222"/>
      <c r="AY1404" s="222"/>
      <c r="AZ1404" s="222"/>
      <c r="BA1404" s="222"/>
      <c r="BB1404" s="222"/>
      <c r="BC1404" s="222"/>
      <c r="BD1404" s="222"/>
      <c r="BE1404" s="222"/>
      <c r="BF1404" s="222"/>
      <c r="BG1404" s="222"/>
      <c r="BH1404" s="222"/>
      <c r="BI1404" s="222"/>
      <c r="BJ1404" s="222"/>
      <c r="BK1404" s="222"/>
      <c r="BL1404" s="222"/>
      <c r="BM1404" s="222"/>
      <c r="BN1404" s="222"/>
      <c r="BO1404" s="222"/>
      <c r="BP1404" s="222"/>
      <c r="BQ1404" s="222"/>
      <c r="BR1404" s="222"/>
      <c r="BS1404" s="222"/>
      <c r="BT1404" s="222"/>
      <c r="BU1404" s="222"/>
      <c r="BV1404" s="222"/>
      <c r="BW1404" s="222"/>
      <c r="BX1404" s="222"/>
      <c r="BY1404" s="222"/>
      <c r="BZ1404" s="222"/>
      <c r="CA1404" s="222"/>
      <c r="CB1404" s="222"/>
      <c r="CC1404" s="222"/>
      <c r="CD1404" s="222"/>
      <c r="CE1404" s="222"/>
      <c r="CF1404" s="222"/>
      <c r="CG1404" s="222"/>
      <c r="CH1404" s="222"/>
      <c r="CI1404" s="222"/>
    </row>
    <row r="1405" spans="1:87" s="4" customFormat="1" hidden="1">
      <c r="A1405" s="63"/>
      <c r="B1405" s="222"/>
      <c r="C1405" s="222"/>
      <c r="D1405" s="222"/>
      <c r="E1405" s="222"/>
      <c r="F1405" s="222"/>
      <c r="G1405" s="223"/>
      <c r="H1405" s="63"/>
      <c r="I1405" s="222"/>
      <c r="J1405" s="222"/>
      <c r="K1405" s="239"/>
      <c r="L1405" s="239"/>
      <c r="M1405" s="240"/>
      <c r="N1405" s="229"/>
      <c r="O1405" s="229"/>
      <c r="P1405" s="229"/>
      <c r="Q1405" s="222"/>
      <c r="R1405" s="242"/>
      <c r="S1405" s="242"/>
      <c r="T1405" s="240"/>
      <c r="U1405" s="240"/>
      <c r="V1405" s="223"/>
      <c r="W1405" s="223"/>
      <c r="X1405" s="223"/>
      <c r="Y1405" s="223"/>
      <c r="Z1405" s="33"/>
      <c r="AE1405" s="117"/>
      <c r="AM1405" s="33"/>
      <c r="AN1405" s="223"/>
      <c r="AO1405" s="223"/>
      <c r="AP1405" s="223"/>
      <c r="AQ1405" s="222"/>
      <c r="AR1405" s="222"/>
      <c r="AS1405" s="222"/>
      <c r="AT1405" s="222"/>
      <c r="AU1405" s="222"/>
      <c r="AV1405" s="222"/>
      <c r="AW1405" s="222"/>
      <c r="AX1405" s="222"/>
      <c r="AY1405" s="222"/>
      <c r="AZ1405" s="222"/>
      <c r="BA1405" s="222"/>
      <c r="BB1405" s="222"/>
      <c r="BC1405" s="222"/>
      <c r="BD1405" s="222"/>
      <c r="BE1405" s="222"/>
      <c r="BF1405" s="222"/>
      <c r="BG1405" s="222"/>
      <c r="BH1405" s="222"/>
      <c r="BI1405" s="222"/>
      <c r="BJ1405" s="222"/>
      <c r="BK1405" s="222"/>
      <c r="BL1405" s="222"/>
      <c r="BM1405" s="222"/>
      <c r="BN1405" s="222"/>
      <c r="BO1405" s="222"/>
      <c r="BP1405" s="222"/>
      <c r="BQ1405" s="222"/>
      <c r="BR1405" s="222"/>
      <c r="BS1405" s="222"/>
      <c r="BT1405" s="222"/>
      <c r="BU1405" s="222"/>
      <c r="BV1405" s="222"/>
      <c r="BW1405" s="222"/>
      <c r="BX1405" s="222"/>
      <c r="BY1405" s="222"/>
      <c r="BZ1405" s="222"/>
      <c r="CA1405" s="222"/>
      <c r="CB1405" s="222"/>
      <c r="CC1405" s="222"/>
      <c r="CD1405" s="222"/>
      <c r="CE1405" s="222"/>
      <c r="CF1405" s="222"/>
      <c r="CG1405" s="222"/>
      <c r="CH1405" s="222"/>
      <c r="CI1405" s="222"/>
    </row>
    <row r="1406" spans="1:87" s="4" customFormat="1" hidden="1">
      <c r="A1406" s="63"/>
      <c r="B1406" s="222"/>
      <c r="C1406" s="222"/>
      <c r="D1406" s="222"/>
      <c r="E1406" s="222"/>
      <c r="F1406" s="222"/>
      <c r="G1406" s="223"/>
      <c r="H1406" s="63"/>
      <c r="I1406" s="222"/>
      <c r="J1406" s="222"/>
      <c r="K1406" s="239"/>
      <c r="L1406" s="239"/>
      <c r="M1406" s="240"/>
      <c r="N1406" s="229"/>
      <c r="O1406" s="229"/>
      <c r="P1406" s="229"/>
      <c r="Q1406" s="222"/>
      <c r="R1406" s="242"/>
      <c r="S1406" s="242"/>
      <c r="T1406" s="240"/>
      <c r="U1406" s="240"/>
      <c r="V1406" s="223"/>
      <c r="W1406" s="223"/>
      <c r="X1406" s="223"/>
      <c r="Y1406" s="223"/>
      <c r="Z1406" s="33"/>
      <c r="AE1406" s="117"/>
      <c r="AM1406" s="33"/>
      <c r="AN1406" s="223"/>
      <c r="AO1406" s="223"/>
      <c r="AP1406" s="223"/>
      <c r="AQ1406" s="222"/>
      <c r="AR1406" s="222"/>
      <c r="AS1406" s="222"/>
      <c r="AT1406" s="222"/>
      <c r="AU1406" s="222"/>
      <c r="AV1406" s="222"/>
      <c r="AW1406" s="222"/>
      <c r="AX1406" s="222"/>
      <c r="AY1406" s="222"/>
      <c r="AZ1406" s="222"/>
      <c r="BA1406" s="222"/>
      <c r="BB1406" s="222"/>
      <c r="BC1406" s="222"/>
      <c r="BD1406" s="222"/>
      <c r="BE1406" s="222"/>
      <c r="BF1406" s="222"/>
      <c r="BG1406" s="222"/>
      <c r="BH1406" s="222"/>
      <c r="BI1406" s="222"/>
      <c r="BJ1406" s="222"/>
      <c r="BK1406" s="222"/>
      <c r="BL1406" s="222"/>
      <c r="BM1406" s="222"/>
      <c r="BN1406" s="222"/>
      <c r="BO1406" s="222"/>
      <c r="BP1406" s="222"/>
      <c r="BQ1406" s="222"/>
      <c r="BR1406" s="222"/>
      <c r="BS1406" s="222"/>
      <c r="BT1406" s="222"/>
      <c r="BU1406" s="222"/>
      <c r="BV1406" s="222"/>
      <c r="BW1406" s="222"/>
      <c r="BX1406" s="222"/>
      <c r="BY1406" s="222"/>
      <c r="BZ1406" s="222"/>
      <c r="CA1406" s="222"/>
      <c r="CB1406" s="222"/>
      <c r="CC1406" s="222"/>
      <c r="CD1406" s="222"/>
      <c r="CE1406" s="222"/>
      <c r="CF1406" s="222"/>
      <c r="CG1406" s="222"/>
      <c r="CH1406" s="222"/>
      <c r="CI1406" s="222"/>
    </row>
    <row r="1407" spans="1:87" s="4" customFormat="1" hidden="1">
      <c r="A1407" s="63"/>
      <c r="B1407" s="222"/>
      <c r="C1407" s="222"/>
      <c r="D1407" s="222"/>
      <c r="E1407" s="222"/>
      <c r="F1407" s="222"/>
      <c r="G1407" s="223"/>
      <c r="H1407" s="63"/>
      <c r="I1407" s="222"/>
      <c r="J1407" s="222"/>
      <c r="K1407" s="239"/>
      <c r="L1407" s="239"/>
      <c r="M1407" s="240"/>
      <c r="N1407" s="229"/>
      <c r="O1407" s="229"/>
      <c r="P1407" s="229"/>
      <c r="Q1407" s="222"/>
      <c r="R1407" s="242"/>
      <c r="S1407" s="242"/>
      <c r="T1407" s="240"/>
      <c r="U1407" s="240"/>
      <c r="V1407" s="223"/>
      <c r="W1407" s="223"/>
      <c r="X1407" s="223"/>
      <c r="Y1407" s="223"/>
      <c r="Z1407" s="33"/>
      <c r="AE1407" s="117"/>
      <c r="AM1407" s="33"/>
      <c r="AN1407" s="223"/>
      <c r="AO1407" s="223"/>
      <c r="AP1407" s="223"/>
      <c r="AQ1407" s="222"/>
      <c r="AR1407" s="222"/>
      <c r="AS1407" s="222"/>
      <c r="AT1407" s="222"/>
      <c r="AU1407" s="222"/>
      <c r="AV1407" s="222"/>
      <c r="AW1407" s="222"/>
      <c r="AX1407" s="222"/>
      <c r="AY1407" s="222"/>
      <c r="AZ1407" s="222"/>
      <c r="BA1407" s="222"/>
      <c r="BB1407" s="222"/>
      <c r="BC1407" s="222"/>
      <c r="BD1407" s="222"/>
      <c r="BE1407" s="222"/>
      <c r="BF1407" s="222"/>
      <c r="BG1407" s="222"/>
      <c r="BH1407" s="222"/>
      <c r="BI1407" s="222"/>
      <c r="BJ1407" s="222"/>
      <c r="BK1407" s="222"/>
      <c r="BL1407" s="222"/>
      <c r="BM1407" s="222"/>
      <c r="BN1407" s="222"/>
      <c r="BO1407" s="222"/>
      <c r="BP1407" s="222"/>
      <c r="BQ1407" s="222"/>
      <c r="BR1407" s="222"/>
      <c r="BS1407" s="222"/>
      <c r="BT1407" s="222"/>
      <c r="BU1407" s="222"/>
      <c r="BV1407" s="222"/>
      <c r="BW1407" s="222"/>
      <c r="BX1407" s="222"/>
      <c r="BY1407" s="222"/>
      <c r="BZ1407" s="222"/>
      <c r="CA1407" s="222"/>
      <c r="CB1407" s="222"/>
      <c r="CC1407" s="222"/>
      <c r="CD1407" s="222"/>
      <c r="CE1407" s="222"/>
      <c r="CF1407" s="222"/>
      <c r="CG1407" s="222"/>
      <c r="CH1407" s="222"/>
      <c r="CI1407" s="222"/>
    </row>
    <row r="1408" spans="1:87" s="4" customFormat="1" hidden="1">
      <c r="A1408" s="63"/>
      <c r="B1408" s="222"/>
      <c r="C1408" s="222"/>
      <c r="D1408" s="222"/>
      <c r="E1408" s="222"/>
      <c r="F1408" s="222"/>
      <c r="G1408" s="223"/>
      <c r="H1408" s="63"/>
      <c r="I1408" s="222"/>
      <c r="J1408" s="222"/>
      <c r="K1408" s="239"/>
      <c r="L1408" s="239"/>
      <c r="M1408" s="240"/>
      <c r="N1408" s="229"/>
      <c r="O1408" s="229"/>
      <c r="P1408" s="229"/>
      <c r="Q1408" s="222"/>
      <c r="R1408" s="242"/>
      <c r="S1408" s="242"/>
      <c r="T1408" s="240"/>
      <c r="U1408" s="240"/>
      <c r="V1408" s="223"/>
      <c r="W1408" s="223"/>
      <c r="X1408" s="223"/>
      <c r="Y1408" s="223"/>
      <c r="Z1408" s="33"/>
      <c r="AE1408" s="117"/>
      <c r="AM1408" s="33"/>
      <c r="AN1408" s="223"/>
      <c r="AO1408" s="223"/>
      <c r="AP1408" s="223"/>
      <c r="AQ1408" s="222"/>
      <c r="AR1408" s="222"/>
      <c r="AS1408" s="222"/>
      <c r="AT1408" s="222"/>
      <c r="AU1408" s="222"/>
      <c r="AV1408" s="222"/>
      <c r="AW1408" s="222"/>
      <c r="AX1408" s="222"/>
      <c r="AY1408" s="222"/>
      <c r="AZ1408" s="222"/>
      <c r="BA1408" s="222"/>
      <c r="BB1408" s="222"/>
      <c r="BC1408" s="222"/>
      <c r="BD1408" s="222"/>
      <c r="BE1408" s="222"/>
      <c r="BF1408" s="222"/>
      <c r="BG1408" s="222"/>
      <c r="BH1408" s="222"/>
      <c r="BI1408" s="222"/>
      <c r="BJ1408" s="222"/>
      <c r="BK1408" s="222"/>
      <c r="BL1408" s="222"/>
      <c r="BM1408" s="222"/>
      <c r="BN1408" s="222"/>
      <c r="BO1408" s="222"/>
      <c r="BP1408" s="222"/>
      <c r="BQ1408" s="222"/>
      <c r="BR1408" s="222"/>
      <c r="BS1408" s="222"/>
      <c r="BT1408" s="222"/>
      <c r="BU1408" s="222"/>
      <c r="BV1408" s="222"/>
      <c r="BW1408" s="222"/>
      <c r="BX1408" s="222"/>
      <c r="BY1408" s="222"/>
      <c r="BZ1408" s="222"/>
      <c r="CA1408" s="222"/>
      <c r="CB1408" s="222"/>
      <c r="CC1408" s="222"/>
      <c r="CD1408" s="222"/>
      <c r="CE1408" s="222"/>
      <c r="CF1408" s="222"/>
      <c r="CG1408" s="222"/>
      <c r="CH1408" s="222"/>
      <c r="CI1408" s="222"/>
    </row>
    <row r="1409" spans="1:87" s="4" customFormat="1" hidden="1">
      <c r="A1409" s="63"/>
      <c r="B1409" s="222"/>
      <c r="C1409" s="222"/>
      <c r="D1409" s="222"/>
      <c r="E1409" s="222"/>
      <c r="F1409" s="222"/>
      <c r="G1409" s="223"/>
      <c r="H1409" s="63"/>
      <c r="I1409" s="222"/>
      <c r="J1409" s="222"/>
      <c r="K1409" s="239"/>
      <c r="L1409" s="239"/>
      <c r="M1409" s="240"/>
      <c r="N1409" s="229"/>
      <c r="O1409" s="229"/>
      <c r="P1409" s="229"/>
      <c r="Q1409" s="222"/>
      <c r="R1409" s="242"/>
      <c r="S1409" s="242"/>
      <c r="T1409" s="240"/>
      <c r="U1409" s="240"/>
      <c r="V1409" s="223"/>
      <c r="W1409" s="223"/>
      <c r="X1409" s="223"/>
      <c r="Y1409" s="223"/>
      <c r="Z1409" s="33"/>
      <c r="AE1409" s="117"/>
      <c r="AM1409" s="33"/>
      <c r="AN1409" s="223"/>
      <c r="AO1409" s="223"/>
      <c r="AP1409" s="223"/>
      <c r="AQ1409" s="222"/>
      <c r="AR1409" s="222"/>
      <c r="AS1409" s="222"/>
      <c r="AT1409" s="222"/>
      <c r="AU1409" s="222"/>
      <c r="AV1409" s="222"/>
      <c r="AW1409" s="222"/>
      <c r="AX1409" s="222"/>
      <c r="AY1409" s="222"/>
      <c r="AZ1409" s="222"/>
      <c r="BA1409" s="222"/>
      <c r="BB1409" s="222"/>
      <c r="BC1409" s="222"/>
      <c r="BD1409" s="222"/>
      <c r="BE1409" s="222"/>
      <c r="BF1409" s="222"/>
      <c r="BG1409" s="222"/>
      <c r="BH1409" s="222"/>
      <c r="BI1409" s="222"/>
      <c r="BJ1409" s="222"/>
      <c r="BK1409" s="222"/>
      <c r="BL1409" s="222"/>
      <c r="BM1409" s="222"/>
      <c r="BN1409" s="222"/>
      <c r="BO1409" s="222"/>
      <c r="BP1409" s="222"/>
      <c r="BQ1409" s="222"/>
      <c r="BR1409" s="222"/>
      <c r="BS1409" s="222"/>
      <c r="BT1409" s="222"/>
      <c r="BU1409" s="222"/>
      <c r="BV1409" s="222"/>
      <c r="BW1409" s="222"/>
      <c r="BX1409" s="222"/>
      <c r="BY1409" s="222"/>
      <c r="BZ1409" s="222"/>
      <c r="CA1409" s="222"/>
      <c r="CB1409" s="222"/>
      <c r="CC1409" s="222"/>
      <c r="CD1409" s="222"/>
      <c r="CE1409" s="222"/>
      <c r="CF1409" s="222"/>
      <c r="CG1409" s="222"/>
      <c r="CH1409" s="222"/>
      <c r="CI1409" s="222"/>
    </row>
    <row r="1410" spans="1:87" s="4" customFormat="1" hidden="1">
      <c r="A1410" s="63"/>
      <c r="B1410" s="222"/>
      <c r="C1410" s="222"/>
      <c r="D1410" s="222"/>
      <c r="E1410" s="222"/>
      <c r="F1410" s="222"/>
      <c r="G1410" s="223"/>
      <c r="H1410" s="63"/>
      <c r="I1410" s="222"/>
      <c r="J1410" s="222"/>
      <c r="K1410" s="239"/>
      <c r="L1410" s="239"/>
      <c r="M1410" s="240"/>
      <c r="N1410" s="229"/>
      <c r="O1410" s="229"/>
      <c r="P1410" s="229"/>
      <c r="Q1410" s="222"/>
      <c r="R1410" s="242"/>
      <c r="S1410" s="242"/>
      <c r="T1410" s="240"/>
      <c r="U1410" s="240"/>
      <c r="V1410" s="223"/>
      <c r="W1410" s="223"/>
      <c r="X1410" s="223"/>
      <c r="Y1410" s="223"/>
      <c r="Z1410" s="33"/>
      <c r="AE1410" s="117"/>
      <c r="AM1410" s="33"/>
      <c r="AN1410" s="223"/>
      <c r="AO1410" s="223"/>
      <c r="AP1410" s="223"/>
      <c r="AQ1410" s="222"/>
      <c r="AR1410" s="222"/>
      <c r="AS1410" s="222"/>
      <c r="AT1410" s="222"/>
      <c r="AU1410" s="222"/>
      <c r="AV1410" s="222"/>
      <c r="AW1410" s="222"/>
      <c r="AX1410" s="222"/>
      <c r="AY1410" s="222"/>
      <c r="AZ1410" s="222"/>
      <c r="BA1410" s="222"/>
      <c r="BB1410" s="222"/>
      <c r="BC1410" s="222"/>
      <c r="BD1410" s="222"/>
      <c r="BE1410" s="222"/>
      <c r="BF1410" s="222"/>
      <c r="BG1410" s="222"/>
      <c r="BH1410" s="222"/>
      <c r="BI1410" s="222"/>
      <c r="BJ1410" s="222"/>
      <c r="BK1410" s="222"/>
      <c r="BL1410" s="222"/>
      <c r="BM1410" s="222"/>
      <c r="BN1410" s="222"/>
      <c r="BO1410" s="222"/>
      <c r="BP1410" s="222"/>
      <c r="BQ1410" s="222"/>
      <c r="BR1410" s="222"/>
      <c r="BS1410" s="222"/>
      <c r="BT1410" s="222"/>
      <c r="BU1410" s="222"/>
      <c r="BV1410" s="222"/>
      <c r="BW1410" s="222"/>
      <c r="BX1410" s="222"/>
      <c r="BY1410" s="222"/>
      <c r="BZ1410" s="222"/>
      <c r="CA1410" s="222"/>
      <c r="CB1410" s="222"/>
      <c r="CC1410" s="222"/>
      <c r="CD1410" s="222"/>
      <c r="CE1410" s="222"/>
      <c r="CF1410" s="222"/>
      <c r="CG1410" s="222"/>
      <c r="CH1410" s="222"/>
      <c r="CI1410" s="222"/>
    </row>
    <row r="1411" spans="1:87" s="4" customFormat="1" hidden="1">
      <c r="A1411" s="63"/>
      <c r="B1411" s="222"/>
      <c r="C1411" s="222"/>
      <c r="D1411" s="222"/>
      <c r="E1411" s="222"/>
      <c r="F1411" s="222"/>
      <c r="G1411" s="223"/>
      <c r="H1411" s="63"/>
      <c r="I1411" s="222"/>
      <c r="J1411" s="222"/>
      <c r="K1411" s="239"/>
      <c r="L1411" s="239"/>
      <c r="M1411" s="240"/>
      <c r="N1411" s="229"/>
      <c r="O1411" s="229"/>
      <c r="P1411" s="229"/>
      <c r="Q1411" s="222"/>
      <c r="R1411" s="242"/>
      <c r="S1411" s="242"/>
      <c r="T1411" s="240"/>
      <c r="U1411" s="240"/>
      <c r="V1411" s="223"/>
      <c r="W1411" s="223"/>
      <c r="X1411" s="223"/>
      <c r="Y1411" s="223"/>
      <c r="Z1411" s="33"/>
      <c r="AE1411" s="117"/>
      <c r="AM1411" s="33"/>
      <c r="AN1411" s="223"/>
      <c r="AO1411" s="223"/>
      <c r="AP1411" s="223"/>
      <c r="AQ1411" s="222"/>
      <c r="AR1411" s="222"/>
      <c r="AS1411" s="222"/>
      <c r="AT1411" s="222"/>
      <c r="AU1411" s="222"/>
      <c r="AV1411" s="222"/>
      <c r="AW1411" s="222"/>
      <c r="AX1411" s="222"/>
      <c r="AY1411" s="222"/>
      <c r="AZ1411" s="222"/>
      <c r="BA1411" s="222"/>
      <c r="BB1411" s="222"/>
      <c r="BC1411" s="222"/>
      <c r="BD1411" s="222"/>
      <c r="BE1411" s="222"/>
      <c r="BF1411" s="222"/>
      <c r="BG1411" s="222"/>
      <c r="BH1411" s="222"/>
      <c r="BI1411" s="222"/>
      <c r="BJ1411" s="222"/>
      <c r="BK1411" s="222"/>
      <c r="BL1411" s="222"/>
      <c r="BM1411" s="222"/>
      <c r="BN1411" s="222"/>
      <c r="BO1411" s="222"/>
      <c r="BP1411" s="222"/>
      <c r="BQ1411" s="222"/>
      <c r="BR1411" s="222"/>
      <c r="BS1411" s="222"/>
      <c r="BT1411" s="222"/>
      <c r="BU1411" s="222"/>
      <c r="BV1411" s="222"/>
      <c r="BW1411" s="222"/>
      <c r="BX1411" s="222"/>
      <c r="BY1411" s="222"/>
      <c r="BZ1411" s="222"/>
      <c r="CA1411" s="222"/>
      <c r="CB1411" s="222"/>
      <c r="CC1411" s="222"/>
      <c r="CD1411" s="222"/>
      <c r="CE1411" s="222"/>
      <c r="CF1411" s="222"/>
      <c r="CG1411" s="222"/>
      <c r="CH1411" s="222"/>
      <c r="CI1411" s="222"/>
    </row>
    <row r="1412" spans="1:87" s="4" customFormat="1" hidden="1">
      <c r="A1412" s="63"/>
      <c r="B1412" s="222"/>
      <c r="C1412" s="222"/>
      <c r="D1412" s="222"/>
      <c r="E1412" s="222"/>
      <c r="F1412" s="222"/>
      <c r="G1412" s="223"/>
      <c r="H1412" s="63"/>
      <c r="I1412" s="222"/>
      <c r="J1412" s="222"/>
      <c r="K1412" s="239"/>
      <c r="L1412" s="239"/>
      <c r="M1412" s="240"/>
      <c r="N1412" s="229"/>
      <c r="O1412" s="229"/>
      <c r="P1412" s="229"/>
      <c r="Q1412" s="222"/>
      <c r="R1412" s="242"/>
      <c r="S1412" s="242"/>
      <c r="T1412" s="240"/>
      <c r="U1412" s="240"/>
      <c r="V1412" s="223"/>
      <c r="W1412" s="223"/>
      <c r="X1412" s="223"/>
      <c r="Y1412" s="223"/>
      <c r="Z1412" s="33"/>
      <c r="AE1412" s="117"/>
      <c r="AM1412" s="33"/>
      <c r="AN1412" s="223"/>
      <c r="AO1412" s="223"/>
      <c r="AP1412" s="223"/>
      <c r="AQ1412" s="222"/>
      <c r="AR1412" s="222"/>
      <c r="AS1412" s="222"/>
      <c r="AT1412" s="222"/>
      <c r="AU1412" s="222"/>
      <c r="AV1412" s="222"/>
      <c r="AW1412" s="222"/>
      <c r="AX1412" s="222"/>
      <c r="AY1412" s="222"/>
      <c r="AZ1412" s="222"/>
      <c r="BA1412" s="222"/>
      <c r="BB1412" s="222"/>
      <c r="BC1412" s="222"/>
      <c r="BD1412" s="222"/>
      <c r="BE1412" s="222"/>
      <c r="BF1412" s="222"/>
      <c r="BG1412" s="222"/>
      <c r="BH1412" s="222"/>
      <c r="BI1412" s="222"/>
      <c r="BJ1412" s="222"/>
      <c r="BK1412" s="222"/>
      <c r="BL1412" s="222"/>
      <c r="BM1412" s="222"/>
      <c r="BN1412" s="222"/>
      <c r="BO1412" s="222"/>
      <c r="BP1412" s="222"/>
      <c r="BQ1412" s="222"/>
      <c r="BR1412" s="222"/>
      <c r="BS1412" s="222"/>
      <c r="BT1412" s="222"/>
      <c r="BU1412" s="222"/>
      <c r="BV1412" s="222"/>
      <c r="BW1412" s="222"/>
      <c r="BX1412" s="222"/>
      <c r="BY1412" s="222"/>
      <c r="BZ1412" s="222"/>
      <c r="CA1412" s="222"/>
      <c r="CB1412" s="222"/>
      <c r="CC1412" s="222"/>
      <c r="CD1412" s="222"/>
      <c r="CE1412" s="222"/>
      <c r="CF1412" s="222"/>
      <c r="CG1412" s="222"/>
      <c r="CH1412" s="222"/>
      <c r="CI1412" s="222"/>
    </row>
    <row r="1413" spans="1:87" s="4" customFormat="1" hidden="1">
      <c r="A1413" s="63"/>
      <c r="B1413" s="222"/>
      <c r="C1413" s="222"/>
      <c r="D1413" s="222"/>
      <c r="E1413" s="222"/>
      <c r="F1413" s="222"/>
      <c r="G1413" s="223"/>
      <c r="H1413" s="63"/>
      <c r="I1413" s="222"/>
      <c r="J1413" s="222"/>
      <c r="K1413" s="239"/>
      <c r="L1413" s="239"/>
      <c r="M1413" s="240"/>
      <c r="N1413" s="229"/>
      <c r="O1413" s="229"/>
      <c r="P1413" s="229"/>
      <c r="Q1413" s="222"/>
      <c r="R1413" s="242"/>
      <c r="S1413" s="242"/>
      <c r="T1413" s="240"/>
      <c r="U1413" s="240"/>
      <c r="V1413" s="223"/>
      <c r="W1413" s="223"/>
      <c r="X1413" s="223"/>
      <c r="Y1413" s="223"/>
      <c r="Z1413" s="33"/>
      <c r="AE1413" s="117"/>
      <c r="AM1413" s="33"/>
      <c r="AN1413" s="223"/>
      <c r="AO1413" s="223"/>
      <c r="AP1413" s="223"/>
      <c r="AQ1413" s="222"/>
      <c r="AR1413" s="222"/>
      <c r="AS1413" s="222"/>
      <c r="AT1413" s="222"/>
      <c r="AU1413" s="222"/>
      <c r="AV1413" s="222"/>
      <c r="AW1413" s="222"/>
      <c r="AX1413" s="222"/>
      <c r="AY1413" s="222"/>
      <c r="AZ1413" s="222"/>
      <c r="BA1413" s="222"/>
      <c r="BB1413" s="222"/>
      <c r="BC1413" s="222"/>
      <c r="BD1413" s="222"/>
      <c r="BE1413" s="222"/>
      <c r="BF1413" s="222"/>
      <c r="BG1413" s="222"/>
      <c r="BH1413" s="222"/>
      <c r="BI1413" s="222"/>
      <c r="BJ1413" s="222"/>
      <c r="BK1413" s="222"/>
      <c r="BL1413" s="222"/>
      <c r="BM1413" s="222"/>
      <c r="BN1413" s="222"/>
      <c r="BO1413" s="222"/>
      <c r="BP1413" s="222"/>
      <c r="BQ1413" s="222"/>
      <c r="BR1413" s="222"/>
      <c r="BS1413" s="222"/>
      <c r="BT1413" s="222"/>
      <c r="BU1413" s="222"/>
      <c r="BV1413" s="222"/>
      <c r="BW1413" s="222"/>
      <c r="BX1413" s="222"/>
      <c r="BY1413" s="222"/>
      <c r="BZ1413" s="222"/>
      <c r="CA1413" s="222"/>
      <c r="CB1413" s="222"/>
      <c r="CC1413" s="222"/>
      <c r="CD1413" s="222"/>
      <c r="CE1413" s="222"/>
      <c r="CF1413" s="222"/>
      <c r="CG1413" s="222"/>
      <c r="CH1413" s="222"/>
      <c r="CI1413" s="222"/>
    </row>
    <row r="1414" spans="1:87" s="4" customFormat="1" hidden="1">
      <c r="A1414" s="63"/>
      <c r="B1414" s="222"/>
      <c r="C1414" s="222"/>
      <c r="D1414" s="222"/>
      <c r="E1414" s="222"/>
      <c r="F1414" s="222"/>
      <c r="G1414" s="223"/>
      <c r="H1414" s="63"/>
      <c r="I1414" s="222"/>
      <c r="J1414" s="222"/>
      <c r="K1414" s="239"/>
      <c r="L1414" s="239"/>
      <c r="M1414" s="240"/>
      <c r="N1414" s="229"/>
      <c r="O1414" s="229"/>
      <c r="P1414" s="229"/>
      <c r="Q1414" s="222"/>
      <c r="R1414" s="242"/>
      <c r="S1414" s="242"/>
      <c r="T1414" s="240"/>
      <c r="U1414" s="240"/>
      <c r="V1414" s="223"/>
      <c r="W1414" s="223"/>
      <c r="X1414" s="223"/>
      <c r="Y1414" s="223"/>
      <c r="Z1414" s="33"/>
      <c r="AE1414" s="117"/>
      <c r="AM1414" s="33"/>
      <c r="AN1414" s="223"/>
      <c r="AO1414" s="223"/>
      <c r="AP1414" s="223"/>
      <c r="AQ1414" s="222"/>
      <c r="AR1414" s="222"/>
      <c r="AS1414" s="222"/>
      <c r="AT1414" s="222"/>
      <c r="AU1414" s="222"/>
      <c r="AV1414" s="222"/>
      <c r="AW1414" s="222"/>
      <c r="AX1414" s="222"/>
      <c r="AY1414" s="222"/>
      <c r="AZ1414" s="222"/>
      <c r="BA1414" s="222"/>
      <c r="BB1414" s="222"/>
      <c r="BC1414" s="222"/>
      <c r="BD1414" s="222"/>
      <c r="BE1414" s="222"/>
      <c r="BF1414" s="222"/>
      <c r="BG1414" s="222"/>
      <c r="BH1414" s="222"/>
      <c r="BI1414" s="222"/>
      <c r="BJ1414" s="222"/>
      <c r="BK1414" s="222"/>
      <c r="BL1414" s="222"/>
      <c r="BM1414" s="222"/>
      <c r="BN1414" s="222"/>
      <c r="BO1414" s="222"/>
      <c r="BP1414" s="222"/>
      <c r="BQ1414" s="222"/>
      <c r="BR1414" s="222"/>
      <c r="BS1414" s="222"/>
      <c r="BT1414" s="222"/>
      <c r="BU1414" s="222"/>
      <c r="BV1414" s="222"/>
      <c r="BW1414" s="222"/>
      <c r="BX1414" s="222"/>
      <c r="BY1414" s="222"/>
      <c r="BZ1414" s="222"/>
      <c r="CA1414" s="222"/>
      <c r="CB1414" s="222"/>
      <c r="CC1414" s="222"/>
      <c r="CD1414" s="222"/>
      <c r="CE1414" s="222"/>
      <c r="CF1414" s="222"/>
      <c r="CG1414" s="222"/>
      <c r="CH1414" s="222"/>
      <c r="CI1414" s="222"/>
    </row>
    <row r="1415" spans="1:87" s="4" customFormat="1" hidden="1">
      <c r="A1415" s="63"/>
      <c r="B1415" s="222"/>
      <c r="C1415" s="222"/>
      <c r="D1415" s="222"/>
      <c r="E1415" s="222"/>
      <c r="F1415" s="222"/>
      <c r="G1415" s="223"/>
      <c r="H1415" s="63"/>
      <c r="I1415" s="222"/>
      <c r="J1415" s="222"/>
      <c r="K1415" s="239"/>
      <c r="L1415" s="239"/>
      <c r="M1415" s="240"/>
      <c r="N1415" s="229"/>
      <c r="O1415" s="229"/>
      <c r="P1415" s="229"/>
      <c r="Q1415" s="222"/>
      <c r="R1415" s="242"/>
      <c r="S1415" s="242"/>
      <c r="T1415" s="240"/>
      <c r="U1415" s="240"/>
      <c r="V1415" s="223"/>
      <c r="W1415" s="223"/>
      <c r="X1415" s="223"/>
      <c r="Y1415" s="223"/>
      <c r="Z1415" s="33"/>
      <c r="AE1415" s="117"/>
      <c r="AM1415" s="33"/>
      <c r="AN1415" s="223"/>
      <c r="AO1415" s="223"/>
      <c r="AP1415" s="223"/>
      <c r="AQ1415" s="222"/>
      <c r="AR1415" s="222"/>
      <c r="AS1415" s="222"/>
      <c r="AT1415" s="222"/>
      <c r="AU1415" s="222"/>
      <c r="AV1415" s="222"/>
      <c r="AW1415" s="222"/>
      <c r="AX1415" s="222"/>
      <c r="AY1415" s="222"/>
      <c r="AZ1415" s="222"/>
      <c r="BA1415" s="222"/>
      <c r="BB1415" s="222"/>
      <c r="BC1415" s="222"/>
      <c r="BD1415" s="222"/>
      <c r="BE1415" s="222"/>
      <c r="BF1415" s="222"/>
      <c r="BG1415" s="222"/>
      <c r="BH1415" s="222"/>
      <c r="BI1415" s="222"/>
      <c r="BJ1415" s="222"/>
      <c r="BK1415" s="222"/>
      <c r="BL1415" s="222"/>
      <c r="BM1415" s="222"/>
      <c r="BN1415" s="222"/>
      <c r="BO1415" s="222"/>
      <c r="BP1415" s="222"/>
      <c r="BQ1415" s="222"/>
      <c r="BR1415" s="222"/>
      <c r="BS1415" s="222"/>
      <c r="BT1415" s="222"/>
      <c r="BU1415" s="222"/>
      <c r="BV1415" s="222"/>
      <c r="BW1415" s="222"/>
      <c r="BX1415" s="222"/>
      <c r="BY1415" s="222"/>
      <c r="BZ1415" s="222"/>
      <c r="CA1415" s="222"/>
      <c r="CB1415" s="222"/>
      <c r="CC1415" s="222"/>
      <c r="CD1415" s="222"/>
      <c r="CE1415" s="222"/>
      <c r="CF1415" s="222"/>
      <c r="CG1415" s="222"/>
      <c r="CH1415" s="222"/>
      <c r="CI1415" s="222"/>
    </row>
    <row r="1416" spans="1:87" s="4" customFormat="1" hidden="1">
      <c r="A1416" s="63"/>
      <c r="B1416" s="222"/>
      <c r="C1416" s="222"/>
      <c r="D1416" s="222"/>
      <c r="E1416" s="222"/>
      <c r="F1416" s="222"/>
      <c r="G1416" s="223"/>
      <c r="H1416" s="63"/>
      <c r="I1416" s="222"/>
      <c r="J1416" s="222"/>
      <c r="K1416" s="239"/>
      <c r="L1416" s="239"/>
      <c r="M1416" s="240"/>
      <c r="N1416" s="229"/>
      <c r="O1416" s="229"/>
      <c r="P1416" s="229"/>
      <c r="Q1416" s="222"/>
      <c r="R1416" s="242"/>
      <c r="S1416" s="242"/>
      <c r="T1416" s="240"/>
      <c r="U1416" s="240"/>
      <c r="V1416" s="223"/>
      <c r="W1416" s="223"/>
      <c r="X1416" s="223"/>
      <c r="Y1416" s="223"/>
      <c r="Z1416" s="33"/>
      <c r="AE1416" s="117"/>
      <c r="AM1416" s="33"/>
      <c r="AN1416" s="223"/>
      <c r="AO1416" s="223"/>
      <c r="AP1416" s="223"/>
      <c r="AQ1416" s="222"/>
      <c r="AR1416" s="222"/>
      <c r="AS1416" s="222"/>
      <c r="AT1416" s="222"/>
      <c r="AU1416" s="222"/>
      <c r="AV1416" s="222"/>
      <c r="AW1416" s="222"/>
      <c r="AX1416" s="222"/>
      <c r="AY1416" s="222"/>
      <c r="AZ1416" s="222"/>
      <c r="BA1416" s="222"/>
      <c r="BB1416" s="222"/>
      <c r="BC1416" s="222"/>
      <c r="BD1416" s="222"/>
      <c r="BE1416" s="222"/>
      <c r="BF1416" s="222"/>
      <c r="BG1416" s="222"/>
      <c r="BH1416" s="222"/>
      <c r="BI1416" s="222"/>
      <c r="BJ1416" s="222"/>
      <c r="BK1416" s="222"/>
      <c r="BL1416" s="222"/>
      <c r="BM1416" s="222"/>
      <c r="BN1416" s="222"/>
      <c r="BO1416" s="222"/>
      <c r="BP1416" s="222"/>
      <c r="BQ1416" s="222"/>
      <c r="BR1416" s="222"/>
      <c r="BS1416" s="222"/>
      <c r="BT1416" s="222"/>
      <c r="BU1416" s="222"/>
      <c r="BV1416" s="222"/>
      <c r="BW1416" s="222"/>
      <c r="BX1416" s="222"/>
      <c r="BY1416" s="222"/>
      <c r="BZ1416" s="222"/>
      <c r="CA1416" s="222"/>
      <c r="CB1416" s="222"/>
      <c r="CC1416" s="222"/>
      <c r="CD1416" s="222"/>
      <c r="CE1416" s="222"/>
      <c r="CF1416" s="222"/>
      <c r="CG1416" s="222"/>
      <c r="CH1416" s="222"/>
      <c r="CI1416" s="222"/>
    </row>
    <row r="1417" spans="1:87" s="4" customFormat="1" hidden="1">
      <c r="A1417" s="63"/>
      <c r="B1417" s="222"/>
      <c r="C1417" s="222"/>
      <c r="D1417" s="222"/>
      <c r="E1417" s="222"/>
      <c r="F1417" s="222"/>
      <c r="G1417" s="223"/>
      <c r="H1417" s="63"/>
      <c r="I1417" s="222"/>
      <c r="J1417" s="222"/>
      <c r="K1417" s="239"/>
      <c r="L1417" s="239"/>
      <c r="M1417" s="240"/>
      <c r="N1417" s="229"/>
      <c r="O1417" s="229"/>
      <c r="P1417" s="229"/>
      <c r="Q1417" s="222"/>
      <c r="R1417" s="242"/>
      <c r="S1417" s="242"/>
      <c r="T1417" s="240"/>
      <c r="U1417" s="240"/>
      <c r="V1417" s="223"/>
      <c r="W1417" s="223"/>
      <c r="X1417" s="223"/>
      <c r="Y1417" s="223"/>
      <c r="Z1417" s="33"/>
      <c r="AE1417" s="117"/>
      <c r="AM1417" s="33"/>
      <c r="AN1417" s="223"/>
      <c r="AO1417" s="223"/>
      <c r="AP1417" s="223"/>
      <c r="AQ1417" s="222"/>
      <c r="AR1417" s="222"/>
      <c r="AS1417" s="222"/>
      <c r="AT1417" s="222"/>
      <c r="AU1417" s="222"/>
      <c r="AV1417" s="222"/>
      <c r="AW1417" s="222"/>
      <c r="AX1417" s="222"/>
      <c r="AY1417" s="222"/>
      <c r="AZ1417" s="222"/>
      <c r="BA1417" s="222"/>
      <c r="BB1417" s="222"/>
      <c r="BC1417" s="222"/>
      <c r="BD1417" s="222"/>
      <c r="BE1417" s="222"/>
      <c r="BF1417" s="222"/>
      <c r="BG1417" s="222"/>
      <c r="BH1417" s="222"/>
      <c r="BI1417" s="222"/>
      <c r="BJ1417" s="222"/>
      <c r="BK1417" s="222"/>
      <c r="BL1417" s="222"/>
      <c r="BM1417" s="222"/>
      <c r="BN1417" s="222"/>
      <c r="BO1417" s="222"/>
      <c r="BP1417" s="222"/>
      <c r="BQ1417" s="222"/>
      <c r="BR1417" s="222"/>
      <c r="BS1417" s="222"/>
      <c r="BT1417" s="222"/>
      <c r="BU1417" s="222"/>
      <c r="BV1417" s="222"/>
      <c r="BW1417" s="222"/>
      <c r="BX1417" s="222"/>
      <c r="BY1417" s="222"/>
      <c r="BZ1417" s="222"/>
      <c r="CA1417" s="222"/>
      <c r="CB1417" s="222"/>
      <c r="CC1417" s="222"/>
      <c r="CD1417" s="222"/>
      <c r="CE1417" s="222"/>
      <c r="CF1417" s="222"/>
      <c r="CG1417" s="222"/>
      <c r="CH1417" s="222"/>
      <c r="CI1417" s="222"/>
    </row>
    <row r="1418" spans="1:87" s="4" customFormat="1" hidden="1">
      <c r="A1418" s="63"/>
      <c r="B1418" s="222"/>
      <c r="C1418" s="222"/>
      <c r="D1418" s="222"/>
      <c r="E1418" s="222"/>
      <c r="F1418" s="222"/>
      <c r="G1418" s="223"/>
      <c r="H1418" s="63"/>
      <c r="I1418" s="222"/>
      <c r="J1418" s="222"/>
      <c r="K1418" s="239"/>
      <c r="L1418" s="239"/>
      <c r="M1418" s="240"/>
      <c r="N1418" s="229"/>
      <c r="O1418" s="229"/>
      <c r="P1418" s="229"/>
      <c r="Q1418" s="222"/>
      <c r="R1418" s="242"/>
      <c r="S1418" s="242"/>
      <c r="T1418" s="240"/>
      <c r="U1418" s="240"/>
      <c r="V1418" s="223"/>
      <c r="W1418" s="223"/>
      <c r="X1418" s="223"/>
      <c r="Y1418" s="223"/>
      <c r="Z1418" s="33"/>
      <c r="AE1418" s="117"/>
      <c r="AM1418" s="33"/>
      <c r="AN1418" s="223"/>
      <c r="AO1418" s="223"/>
      <c r="AP1418" s="223"/>
      <c r="AQ1418" s="222"/>
      <c r="AR1418" s="222"/>
      <c r="AS1418" s="222"/>
      <c r="AT1418" s="222"/>
      <c r="AU1418" s="222"/>
      <c r="AV1418" s="222"/>
      <c r="AW1418" s="222"/>
      <c r="AX1418" s="222"/>
      <c r="AY1418" s="222"/>
      <c r="AZ1418" s="222"/>
      <c r="BA1418" s="222"/>
      <c r="BB1418" s="222"/>
      <c r="BC1418" s="222"/>
      <c r="BD1418" s="222"/>
      <c r="BE1418" s="222"/>
      <c r="BF1418" s="222"/>
      <c r="BG1418" s="222"/>
      <c r="BH1418" s="222"/>
      <c r="BI1418" s="222"/>
      <c r="BJ1418" s="222"/>
      <c r="BK1418" s="222"/>
      <c r="BL1418" s="222"/>
      <c r="BM1418" s="222"/>
      <c r="BN1418" s="222"/>
      <c r="BO1418" s="222"/>
      <c r="BP1418" s="222"/>
      <c r="BQ1418" s="222"/>
      <c r="BR1418" s="222"/>
      <c r="BS1418" s="222"/>
      <c r="BT1418" s="222"/>
      <c r="BU1418" s="222"/>
      <c r="BV1418" s="222"/>
      <c r="BW1418" s="222"/>
      <c r="BX1418" s="222"/>
      <c r="BY1418" s="222"/>
      <c r="BZ1418" s="222"/>
      <c r="CA1418" s="222"/>
      <c r="CB1418" s="222"/>
      <c r="CC1418" s="222"/>
      <c r="CD1418" s="222"/>
      <c r="CE1418" s="222"/>
      <c r="CF1418" s="222"/>
      <c r="CG1418" s="222"/>
      <c r="CH1418" s="222"/>
      <c r="CI1418" s="222"/>
    </row>
    <row r="1419" spans="1:87" s="4" customFormat="1" hidden="1">
      <c r="A1419" s="63"/>
      <c r="B1419" s="222"/>
      <c r="C1419" s="222"/>
      <c r="D1419" s="222"/>
      <c r="E1419" s="222"/>
      <c r="F1419" s="222"/>
      <c r="G1419" s="223"/>
      <c r="H1419" s="63"/>
      <c r="I1419" s="222"/>
      <c r="J1419" s="222"/>
      <c r="K1419" s="239"/>
      <c r="L1419" s="239"/>
      <c r="M1419" s="240"/>
      <c r="N1419" s="229"/>
      <c r="O1419" s="229"/>
      <c r="P1419" s="229"/>
      <c r="Q1419" s="222"/>
      <c r="R1419" s="242"/>
      <c r="S1419" s="242"/>
      <c r="T1419" s="240"/>
      <c r="U1419" s="240"/>
      <c r="V1419" s="223"/>
      <c r="W1419" s="223"/>
      <c r="X1419" s="223"/>
      <c r="Y1419" s="223"/>
      <c r="Z1419" s="33"/>
      <c r="AE1419" s="117"/>
      <c r="AM1419" s="33"/>
      <c r="AN1419" s="223"/>
      <c r="AO1419" s="223"/>
      <c r="AP1419" s="223"/>
      <c r="AQ1419" s="222"/>
      <c r="AR1419" s="222"/>
      <c r="AS1419" s="222"/>
      <c r="AT1419" s="222"/>
      <c r="AU1419" s="222"/>
      <c r="AV1419" s="222"/>
      <c r="AW1419" s="222"/>
      <c r="AX1419" s="222"/>
      <c r="AY1419" s="222"/>
      <c r="AZ1419" s="222"/>
      <c r="BA1419" s="222"/>
      <c r="BB1419" s="222"/>
      <c r="BC1419" s="222"/>
      <c r="BD1419" s="222"/>
      <c r="BE1419" s="222"/>
      <c r="BF1419" s="222"/>
      <c r="BG1419" s="222"/>
      <c r="BH1419" s="222"/>
      <c r="BI1419" s="222"/>
      <c r="BJ1419" s="222"/>
      <c r="BK1419" s="222"/>
      <c r="BL1419" s="222"/>
      <c r="BM1419" s="222"/>
      <c r="BN1419" s="222"/>
      <c r="BO1419" s="222"/>
      <c r="BP1419" s="222"/>
      <c r="BQ1419" s="222"/>
      <c r="BR1419" s="222"/>
      <c r="BS1419" s="222"/>
      <c r="BT1419" s="222"/>
      <c r="BU1419" s="222"/>
      <c r="BV1419" s="222"/>
      <c r="BW1419" s="222"/>
      <c r="BX1419" s="222"/>
      <c r="BY1419" s="222"/>
      <c r="BZ1419" s="222"/>
      <c r="CA1419" s="222"/>
      <c r="CB1419" s="222"/>
      <c r="CC1419" s="222"/>
      <c r="CD1419" s="222"/>
      <c r="CE1419" s="222"/>
      <c r="CF1419" s="222"/>
      <c r="CG1419" s="222"/>
      <c r="CH1419" s="222"/>
      <c r="CI1419" s="222"/>
    </row>
    <row r="1420" spans="1:87" s="4" customFormat="1" hidden="1">
      <c r="A1420" s="63"/>
      <c r="B1420" s="222"/>
      <c r="C1420" s="222"/>
      <c r="D1420" s="222"/>
      <c r="E1420" s="222"/>
      <c r="F1420" s="222"/>
      <c r="G1420" s="223"/>
      <c r="H1420" s="63"/>
      <c r="I1420" s="222"/>
      <c r="J1420" s="222"/>
      <c r="K1420" s="239"/>
      <c r="L1420" s="239"/>
      <c r="M1420" s="240"/>
      <c r="N1420" s="229"/>
      <c r="O1420" s="229"/>
      <c r="P1420" s="229"/>
      <c r="Q1420" s="222"/>
      <c r="R1420" s="242"/>
      <c r="S1420" s="242"/>
      <c r="T1420" s="240"/>
      <c r="U1420" s="240"/>
      <c r="V1420" s="223"/>
      <c r="W1420" s="223"/>
      <c r="X1420" s="223"/>
      <c r="Y1420" s="223"/>
      <c r="Z1420" s="33"/>
      <c r="AE1420" s="117"/>
      <c r="AM1420" s="33"/>
      <c r="AN1420" s="223"/>
      <c r="AO1420" s="223"/>
      <c r="AP1420" s="223"/>
      <c r="AQ1420" s="222"/>
      <c r="AR1420" s="222"/>
      <c r="AS1420" s="222"/>
      <c r="AT1420" s="222"/>
      <c r="AU1420" s="222"/>
      <c r="AV1420" s="222"/>
      <c r="AW1420" s="222"/>
      <c r="AX1420" s="222"/>
      <c r="AY1420" s="222"/>
      <c r="AZ1420" s="222"/>
      <c r="BA1420" s="222"/>
      <c r="BB1420" s="222"/>
      <c r="BC1420" s="222"/>
      <c r="BD1420" s="222"/>
      <c r="BE1420" s="222"/>
      <c r="BF1420" s="222"/>
      <c r="BG1420" s="222"/>
      <c r="BH1420" s="222"/>
      <c r="BI1420" s="222"/>
      <c r="BJ1420" s="222"/>
      <c r="BK1420" s="222"/>
      <c r="BL1420" s="222"/>
      <c r="BM1420" s="222"/>
      <c r="BN1420" s="222"/>
      <c r="BO1420" s="222"/>
      <c r="BP1420" s="222"/>
      <c r="BQ1420" s="222"/>
      <c r="BR1420" s="222"/>
      <c r="BS1420" s="222"/>
      <c r="BT1420" s="222"/>
      <c r="BU1420" s="222"/>
      <c r="BV1420" s="222"/>
      <c r="BW1420" s="222"/>
      <c r="BX1420" s="222"/>
      <c r="BY1420" s="222"/>
      <c r="BZ1420" s="222"/>
      <c r="CA1420" s="222"/>
      <c r="CB1420" s="222"/>
      <c r="CC1420" s="222"/>
      <c r="CD1420" s="222"/>
      <c r="CE1420" s="222"/>
      <c r="CF1420" s="222"/>
      <c r="CG1420" s="222"/>
      <c r="CH1420" s="222"/>
      <c r="CI1420" s="222"/>
    </row>
    <row r="1421" spans="1:87" s="4" customFormat="1" hidden="1">
      <c r="A1421" s="63"/>
      <c r="B1421" s="222"/>
      <c r="C1421" s="222"/>
      <c r="D1421" s="222"/>
      <c r="E1421" s="222"/>
      <c r="F1421" s="222"/>
      <c r="G1421" s="223"/>
      <c r="H1421" s="63"/>
      <c r="I1421" s="222"/>
      <c r="J1421" s="222"/>
      <c r="K1421" s="239"/>
      <c r="L1421" s="239"/>
      <c r="M1421" s="240"/>
      <c r="N1421" s="229"/>
      <c r="O1421" s="229"/>
      <c r="P1421" s="229"/>
      <c r="Q1421" s="222"/>
      <c r="R1421" s="242"/>
      <c r="S1421" s="242"/>
      <c r="T1421" s="240"/>
      <c r="U1421" s="240"/>
      <c r="V1421" s="223"/>
      <c r="W1421" s="223"/>
      <c r="X1421" s="223"/>
      <c r="Y1421" s="223"/>
      <c r="Z1421" s="33"/>
      <c r="AE1421" s="117"/>
      <c r="AM1421" s="33"/>
      <c r="AN1421" s="223"/>
      <c r="AO1421" s="223"/>
      <c r="AP1421" s="223"/>
      <c r="AQ1421" s="222"/>
      <c r="AR1421" s="222"/>
      <c r="AS1421" s="222"/>
      <c r="AT1421" s="222"/>
      <c r="AU1421" s="222"/>
      <c r="AV1421" s="222"/>
      <c r="AW1421" s="222"/>
      <c r="AX1421" s="222"/>
      <c r="AY1421" s="222"/>
      <c r="AZ1421" s="222"/>
      <c r="BA1421" s="222"/>
      <c r="BB1421" s="222"/>
      <c r="BC1421" s="222"/>
      <c r="BD1421" s="222"/>
      <c r="BE1421" s="222"/>
      <c r="BF1421" s="222"/>
      <c r="BG1421" s="222"/>
      <c r="BH1421" s="222"/>
      <c r="BI1421" s="222"/>
      <c r="BJ1421" s="222"/>
      <c r="BK1421" s="222"/>
      <c r="BL1421" s="222"/>
      <c r="BM1421" s="222"/>
      <c r="BN1421" s="222"/>
      <c r="BO1421" s="222"/>
      <c r="BP1421" s="222"/>
      <c r="BQ1421" s="222"/>
      <c r="BR1421" s="222"/>
      <c r="BS1421" s="222"/>
      <c r="BT1421" s="222"/>
      <c r="BU1421" s="222"/>
      <c r="BV1421" s="222"/>
      <c r="BW1421" s="222"/>
      <c r="BX1421" s="222"/>
      <c r="BY1421" s="222"/>
      <c r="BZ1421" s="222"/>
      <c r="CA1421" s="222"/>
      <c r="CB1421" s="222"/>
      <c r="CC1421" s="222"/>
      <c r="CD1421" s="222"/>
      <c r="CE1421" s="222"/>
      <c r="CF1421" s="222"/>
      <c r="CG1421" s="222"/>
      <c r="CH1421" s="222"/>
      <c r="CI1421" s="222"/>
    </row>
    <row r="1422" spans="1:87" s="4" customFormat="1" hidden="1">
      <c r="A1422" s="63"/>
      <c r="B1422" s="222"/>
      <c r="C1422" s="222"/>
      <c r="D1422" s="222"/>
      <c r="E1422" s="222"/>
      <c r="F1422" s="222"/>
      <c r="G1422" s="223"/>
      <c r="H1422" s="63"/>
      <c r="I1422" s="222"/>
      <c r="J1422" s="222"/>
      <c r="K1422" s="239"/>
      <c r="L1422" s="239"/>
      <c r="M1422" s="240"/>
      <c r="N1422" s="229"/>
      <c r="O1422" s="229"/>
      <c r="P1422" s="229"/>
      <c r="Q1422" s="222"/>
      <c r="R1422" s="242"/>
      <c r="S1422" s="242"/>
      <c r="T1422" s="240"/>
      <c r="U1422" s="240"/>
      <c r="V1422" s="223"/>
      <c r="W1422" s="223"/>
      <c r="X1422" s="223"/>
      <c r="Y1422" s="223"/>
      <c r="Z1422" s="33"/>
      <c r="AE1422" s="117"/>
      <c r="AM1422" s="33"/>
      <c r="AN1422" s="223"/>
      <c r="AO1422" s="223"/>
      <c r="AP1422" s="223"/>
      <c r="AQ1422" s="222"/>
      <c r="AR1422" s="222"/>
      <c r="AS1422" s="222"/>
      <c r="AT1422" s="222"/>
      <c r="AU1422" s="222"/>
      <c r="AV1422" s="222"/>
      <c r="AW1422" s="222"/>
      <c r="AX1422" s="222"/>
      <c r="AY1422" s="222"/>
      <c r="AZ1422" s="222"/>
      <c r="BA1422" s="222"/>
      <c r="BB1422" s="222"/>
      <c r="BC1422" s="222"/>
      <c r="BD1422" s="222"/>
      <c r="BE1422" s="222"/>
      <c r="BF1422" s="222"/>
      <c r="BG1422" s="222"/>
      <c r="BH1422" s="222"/>
      <c r="BI1422" s="222"/>
      <c r="BJ1422" s="222"/>
      <c r="BK1422" s="222"/>
      <c r="BL1422" s="222"/>
      <c r="BM1422" s="222"/>
      <c r="BN1422" s="222"/>
      <c r="BO1422" s="222"/>
      <c r="BP1422" s="222"/>
      <c r="BQ1422" s="222"/>
      <c r="BR1422" s="222"/>
      <c r="BS1422" s="222"/>
      <c r="BT1422" s="222"/>
      <c r="BU1422" s="222"/>
      <c r="BV1422" s="222"/>
      <c r="BW1422" s="222"/>
      <c r="BX1422" s="222"/>
      <c r="BY1422" s="222"/>
      <c r="BZ1422" s="222"/>
      <c r="CA1422" s="222"/>
      <c r="CB1422" s="222"/>
      <c r="CC1422" s="222"/>
      <c r="CD1422" s="222"/>
      <c r="CE1422" s="222"/>
      <c r="CF1422" s="222"/>
      <c r="CG1422" s="222"/>
      <c r="CH1422" s="222"/>
      <c r="CI1422" s="222"/>
    </row>
    <row r="1423" spans="1:87" s="4" customFormat="1" hidden="1">
      <c r="A1423" s="63"/>
      <c r="B1423" s="222"/>
      <c r="C1423" s="222"/>
      <c r="D1423" s="222"/>
      <c r="E1423" s="222"/>
      <c r="F1423" s="222"/>
      <c r="G1423" s="223"/>
      <c r="H1423" s="63"/>
      <c r="I1423" s="222"/>
      <c r="J1423" s="222"/>
      <c r="K1423" s="239"/>
      <c r="L1423" s="239"/>
      <c r="M1423" s="240"/>
      <c r="N1423" s="229"/>
      <c r="O1423" s="229"/>
      <c r="P1423" s="229"/>
      <c r="Q1423" s="222"/>
      <c r="R1423" s="242"/>
      <c r="S1423" s="242"/>
      <c r="T1423" s="240"/>
      <c r="U1423" s="240"/>
      <c r="V1423" s="223"/>
      <c r="W1423" s="223"/>
      <c r="X1423" s="223"/>
      <c r="Y1423" s="223"/>
      <c r="Z1423" s="33"/>
      <c r="AE1423" s="117"/>
      <c r="AM1423" s="33"/>
      <c r="AN1423" s="223"/>
      <c r="AO1423" s="223"/>
      <c r="AP1423" s="223"/>
      <c r="AQ1423" s="222"/>
      <c r="AR1423" s="222"/>
      <c r="AS1423" s="222"/>
      <c r="AT1423" s="222"/>
      <c r="AU1423" s="222"/>
      <c r="AV1423" s="222"/>
      <c r="AW1423" s="222"/>
      <c r="AX1423" s="222"/>
      <c r="AY1423" s="222"/>
      <c r="AZ1423" s="222"/>
      <c r="BA1423" s="222"/>
      <c r="BB1423" s="222"/>
      <c r="BC1423" s="222"/>
      <c r="BD1423" s="222"/>
      <c r="BE1423" s="222"/>
      <c r="BF1423" s="222"/>
      <c r="BG1423" s="222"/>
      <c r="BH1423" s="222"/>
      <c r="BI1423" s="222"/>
      <c r="BJ1423" s="222"/>
      <c r="BK1423" s="222"/>
      <c r="BL1423" s="222"/>
      <c r="BM1423" s="222"/>
      <c r="BN1423" s="222"/>
      <c r="BO1423" s="222"/>
      <c r="BP1423" s="222"/>
      <c r="BQ1423" s="222"/>
      <c r="BR1423" s="222"/>
      <c r="BS1423" s="222"/>
      <c r="BT1423" s="222"/>
      <c r="BU1423" s="222"/>
      <c r="BV1423" s="222"/>
      <c r="BW1423" s="222"/>
      <c r="BX1423" s="222"/>
      <c r="BY1423" s="222"/>
      <c r="BZ1423" s="222"/>
      <c r="CA1423" s="222"/>
      <c r="CB1423" s="222"/>
      <c r="CC1423" s="222"/>
      <c r="CD1423" s="222"/>
      <c r="CE1423" s="222"/>
      <c r="CF1423" s="222"/>
      <c r="CG1423" s="222"/>
      <c r="CH1423" s="222"/>
      <c r="CI1423" s="222"/>
    </row>
    <row r="1424" spans="1:87" s="4" customFormat="1" hidden="1">
      <c r="A1424" s="63"/>
      <c r="B1424" s="222"/>
      <c r="C1424" s="222"/>
      <c r="D1424" s="222"/>
      <c r="E1424" s="222"/>
      <c r="F1424" s="222"/>
      <c r="G1424" s="223"/>
      <c r="H1424" s="63"/>
      <c r="I1424" s="222"/>
      <c r="J1424" s="222"/>
      <c r="K1424" s="239"/>
      <c r="L1424" s="239"/>
      <c r="M1424" s="240"/>
      <c r="N1424" s="229"/>
      <c r="O1424" s="229"/>
      <c r="P1424" s="229"/>
      <c r="Q1424" s="222"/>
      <c r="R1424" s="242"/>
      <c r="S1424" s="242"/>
      <c r="T1424" s="240"/>
      <c r="U1424" s="240"/>
      <c r="V1424" s="223"/>
      <c r="W1424" s="223"/>
      <c r="X1424" s="223"/>
      <c r="Y1424" s="223"/>
      <c r="Z1424" s="33"/>
      <c r="AE1424" s="117"/>
      <c r="AM1424" s="33"/>
      <c r="AN1424" s="223"/>
      <c r="AO1424" s="223"/>
      <c r="AP1424" s="223"/>
      <c r="AQ1424" s="222"/>
      <c r="AR1424" s="222"/>
      <c r="AS1424" s="222"/>
      <c r="AT1424" s="222"/>
      <c r="AU1424" s="222"/>
      <c r="AV1424" s="222"/>
      <c r="AW1424" s="222"/>
      <c r="AX1424" s="222"/>
      <c r="AY1424" s="222"/>
      <c r="AZ1424" s="222"/>
      <c r="BA1424" s="222"/>
      <c r="BB1424" s="222"/>
      <c r="BC1424" s="222"/>
      <c r="BD1424" s="222"/>
      <c r="BE1424" s="222"/>
      <c r="BF1424" s="222"/>
      <c r="BG1424" s="222"/>
      <c r="BH1424" s="222"/>
      <c r="BI1424" s="222"/>
      <c r="BJ1424" s="222"/>
      <c r="BK1424" s="222"/>
      <c r="BL1424" s="222"/>
      <c r="BM1424" s="222"/>
      <c r="BN1424" s="222"/>
      <c r="BO1424" s="222"/>
      <c r="BP1424" s="222"/>
      <c r="BQ1424" s="222"/>
      <c r="BR1424" s="222"/>
      <c r="BS1424" s="222"/>
      <c r="BT1424" s="222"/>
      <c r="BU1424" s="222"/>
      <c r="BV1424" s="222"/>
      <c r="BW1424" s="222"/>
      <c r="BX1424" s="222"/>
      <c r="BY1424" s="222"/>
      <c r="BZ1424" s="222"/>
      <c r="CA1424" s="222"/>
      <c r="CB1424" s="222"/>
      <c r="CC1424" s="222"/>
      <c r="CD1424" s="222"/>
      <c r="CE1424" s="222"/>
      <c r="CF1424" s="222"/>
      <c r="CG1424" s="222"/>
      <c r="CH1424" s="222"/>
      <c r="CI1424" s="222"/>
    </row>
    <row r="1425" spans="1:87" s="4" customFormat="1" hidden="1">
      <c r="A1425" s="63"/>
      <c r="B1425" s="222"/>
      <c r="C1425" s="222"/>
      <c r="D1425" s="222"/>
      <c r="E1425" s="222"/>
      <c r="F1425" s="222"/>
      <c r="G1425" s="223"/>
      <c r="H1425" s="63"/>
      <c r="I1425" s="222"/>
      <c r="J1425" s="222"/>
      <c r="K1425" s="239"/>
      <c r="L1425" s="239"/>
      <c r="M1425" s="240"/>
      <c r="N1425" s="229"/>
      <c r="O1425" s="229"/>
      <c r="P1425" s="229"/>
      <c r="Q1425" s="222"/>
      <c r="R1425" s="242"/>
      <c r="S1425" s="242"/>
      <c r="T1425" s="240"/>
      <c r="U1425" s="240"/>
      <c r="V1425" s="223"/>
      <c r="W1425" s="223"/>
      <c r="X1425" s="223"/>
      <c r="Y1425" s="223"/>
      <c r="Z1425" s="33"/>
      <c r="AE1425" s="117"/>
      <c r="AM1425" s="33"/>
      <c r="AN1425" s="223"/>
      <c r="AO1425" s="223"/>
      <c r="AP1425" s="223"/>
      <c r="AQ1425" s="222"/>
      <c r="AR1425" s="222"/>
      <c r="AS1425" s="222"/>
      <c r="AT1425" s="222"/>
      <c r="AU1425" s="222"/>
      <c r="AV1425" s="222"/>
      <c r="AW1425" s="222"/>
      <c r="AX1425" s="222"/>
      <c r="AY1425" s="222"/>
      <c r="AZ1425" s="222"/>
      <c r="BA1425" s="222"/>
      <c r="BB1425" s="222"/>
      <c r="BC1425" s="222"/>
      <c r="BD1425" s="222"/>
      <c r="BE1425" s="222"/>
      <c r="BF1425" s="222"/>
      <c r="BG1425" s="222"/>
      <c r="BH1425" s="222"/>
      <c r="BI1425" s="222"/>
      <c r="BJ1425" s="222"/>
      <c r="BK1425" s="222"/>
      <c r="BL1425" s="222"/>
      <c r="BM1425" s="222"/>
      <c r="BN1425" s="222"/>
      <c r="BO1425" s="222"/>
      <c r="BP1425" s="222"/>
      <c r="BQ1425" s="222"/>
      <c r="BR1425" s="222"/>
      <c r="BS1425" s="222"/>
      <c r="BT1425" s="222"/>
      <c r="BU1425" s="222"/>
      <c r="BV1425" s="222"/>
      <c r="BW1425" s="222"/>
      <c r="BX1425" s="222"/>
      <c r="BY1425" s="222"/>
      <c r="BZ1425" s="222"/>
      <c r="CA1425" s="222"/>
      <c r="CB1425" s="222"/>
      <c r="CC1425" s="222"/>
      <c r="CD1425" s="222"/>
      <c r="CE1425" s="222"/>
      <c r="CF1425" s="222"/>
      <c r="CG1425" s="222"/>
      <c r="CH1425" s="222"/>
      <c r="CI1425" s="222"/>
    </row>
    <row r="1426" spans="1:87" s="4" customFormat="1" hidden="1">
      <c r="A1426" s="63"/>
      <c r="B1426" s="222"/>
      <c r="C1426" s="222"/>
      <c r="D1426" s="222"/>
      <c r="E1426" s="222"/>
      <c r="F1426" s="222"/>
      <c r="G1426" s="223"/>
      <c r="H1426" s="63"/>
      <c r="I1426" s="222"/>
      <c r="J1426" s="222"/>
      <c r="K1426" s="239"/>
      <c r="L1426" s="239"/>
      <c r="M1426" s="240"/>
      <c r="N1426" s="229"/>
      <c r="O1426" s="229"/>
      <c r="P1426" s="229"/>
      <c r="Q1426" s="222"/>
      <c r="R1426" s="242"/>
      <c r="S1426" s="242"/>
      <c r="T1426" s="240"/>
      <c r="U1426" s="240"/>
      <c r="V1426" s="223"/>
      <c r="W1426" s="223"/>
      <c r="X1426" s="223"/>
      <c r="Y1426" s="223"/>
      <c r="Z1426" s="33"/>
      <c r="AE1426" s="117"/>
      <c r="AM1426" s="33"/>
      <c r="AN1426" s="223"/>
      <c r="AO1426" s="223"/>
      <c r="AP1426" s="223"/>
      <c r="AQ1426" s="222"/>
      <c r="AR1426" s="222"/>
      <c r="AS1426" s="222"/>
      <c r="AT1426" s="222"/>
      <c r="AU1426" s="222"/>
      <c r="AV1426" s="222"/>
      <c r="AW1426" s="222"/>
      <c r="AX1426" s="222"/>
      <c r="AY1426" s="222"/>
      <c r="AZ1426" s="222"/>
      <c r="BA1426" s="222"/>
      <c r="BB1426" s="222"/>
      <c r="BC1426" s="222"/>
      <c r="BD1426" s="222"/>
      <c r="BE1426" s="222"/>
      <c r="BF1426" s="222"/>
      <c r="BG1426" s="222"/>
      <c r="BH1426" s="222"/>
      <c r="BI1426" s="222"/>
      <c r="BJ1426" s="222"/>
      <c r="BK1426" s="222"/>
      <c r="BL1426" s="222"/>
      <c r="BM1426" s="222"/>
      <c r="BN1426" s="222"/>
      <c r="BO1426" s="222"/>
      <c r="BP1426" s="222"/>
      <c r="BQ1426" s="222"/>
      <c r="BR1426" s="222"/>
      <c r="BS1426" s="222"/>
      <c r="BT1426" s="222"/>
      <c r="BU1426" s="222"/>
      <c r="BV1426" s="222"/>
      <c r="BW1426" s="222"/>
      <c r="BX1426" s="222"/>
      <c r="BY1426" s="222"/>
      <c r="BZ1426" s="222"/>
      <c r="CA1426" s="222"/>
      <c r="CB1426" s="222"/>
      <c r="CC1426" s="222"/>
      <c r="CD1426" s="222"/>
      <c r="CE1426" s="222"/>
      <c r="CF1426" s="222"/>
      <c r="CG1426" s="222"/>
      <c r="CH1426" s="222"/>
      <c r="CI1426" s="222"/>
    </row>
    <row r="1427" spans="1:87" s="4" customFormat="1" hidden="1">
      <c r="A1427" s="63"/>
      <c r="B1427" s="222"/>
      <c r="C1427" s="222"/>
      <c r="D1427" s="222"/>
      <c r="E1427" s="222"/>
      <c r="F1427" s="222"/>
      <c r="G1427" s="223"/>
      <c r="H1427" s="63"/>
      <c r="I1427" s="222"/>
      <c r="J1427" s="222"/>
      <c r="K1427" s="239"/>
      <c r="L1427" s="239"/>
      <c r="M1427" s="240"/>
      <c r="N1427" s="229"/>
      <c r="O1427" s="229"/>
      <c r="P1427" s="229"/>
      <c r="Q1427" s="222"/>
      <c r="R1427" s="242"/>
      <c r="S1427" s="242"/>
      <c r="T1427" s="240"/>
      <c r="U1427" s="240"/>
      <c r="V1427" s="223"/>
      <c r="W1427" s="223"/>
      <c r="X1427" s="223"/>
      <c r="Y1427" s="223"/>
      <c r="Z1427" s="33"/>
      <c r="AE1427" s="117"/>
      <c r="AM1427" s="33"/>
      <c r="AN1427" s="223"/>
      <c r="AO1427" s="223"/>
      <c r="AP1427" s="223"/>
      <c r="AQ1427" s="222"/>
      <c r="AR1427" s="222"/>
      <c r="AS1427" s="222"/>
      <c r="AT1427" s="222"/>
      <c r="AU1427" s="222"/>
      <c r="AV1427" s="222"/>
      <c r="AW1427" s="222"/>
      <c r="AX1427" s="222"/>
      <c r="AY1427" s="222"/>
      <c r="AZ1427" s="222"/>
      <c r="BA1427" s="222"/>
      <c r="BB1427" s="222"/>
      <c r="BC1427" s="222"/>
      <c r="BD1427" s="222"/>
      <c r="BE1427" s="222"/>
      <c r="BF1427" s="222"/>
      <c r="BG1427" s="222"/>
      <c r="BH1427" s="222"/>
      <c r="BI1427" s="222"/>
      <c r="BJ1427" s="222"/>
      <c r="BK1427" s="222"/>
      <c r="BL1427" s="222"/>
      <c r="BM1427" s="222"/>
      <c r="BN1427" s="222"/>
      <c r="BO1427" s="222"/>
      <c r="BP1427" s="222"/>
      <c r="BQ1427" s="222"/>
      <c r="BR1427" s="222"/>
      <c r="BS1427" s="222"/>
      <c r="BT1427" s="222"/>
      <c r="BU1427" s="222"/>
      <c r="BV1427" s="222"/>
      <c r="BW1427" s="222"/>
      <c r="BX1427" s="222"/>
      <c r="BY1427" s="222"/>
      <c r="BZ1427" s="222"/>
      <c r="CA1427" s="222"/>
      <c r="CB1427" s="222"/>
      <c r="CC1427" s="222"/>
      <c r="CD1427" s="222"/>
      <c r="CE1427" s="222"/>
      <c r="CF1427" s="222"/>
      <c r="CG1427" s="222"/>
      <c r="CH1427" s="222"/>
      <c r="CI1427" s="222"/>
    </row>
    <row r="1428" spans="1:87" s="4" customFormat="1" hidden="1">
      <c r="A1428" s="63"/>
      <c r="B1428" s="222"/>
      <c r="C1428" s="222"/>
      <c r="D1428" s="222"/>
      <c r="E1428" s="222"/>
      <c r="F1428" s="222"/>
      <c r="G1428" s="223"/>
      <c r="H1428" s="63"/>
      <c r="I1428" s="222"/>
      <c r="J1428" s="222"/>
      <c r="K1428" s="239"/>
      <c r="L1428" s="239"/>
      <c r="M1428" s="240"/>
      <c r="N1428" s="229"/>
      <c r="O1428" s="229"/>
      <c r="P1428" s="229"/>
      <c r="Q1428" s="222"/>
      <c r="R1428" s="242"/>
      <c r="S1428" s="242"/>
      <c r="T1428" s="240"/>
      <c r="U1428" s="240"/>
      <c r="V1428" s="223"/>
      <c r="W1428" s="223"/>
      <c r="X1428" s="223"/>
      <c r="Y1428" s="223"/>
      <c r="Z1428" s="33"/>
      <c r="AE1428" s="117"/>
      <c r="AM1428" s="33"/>
      <c r="AN1428" s="223"/>
      <c r="AO1428" s="223"/>
      <c r="AP1428" s="223"/>
      <c r="AQ1428" s="222"/>
      <c r="AR1428" s="222"/>
      <c r="AS1428" s="222"/>
      <c r="AT1428" s="222"/>
      <c r="AU1428" s="222"/>
      <c r="AV1428" s="222"/>
      <c r="AW1428" s="222"/>
      <c r="AX1428" s="222"/>
      <c r="AY1428" s="222"/>
      <c r="AZ1428" s="222"/>
      <c r="BA1428" s="222"/>
      <c r="BB1428" s="222"/>
      <c r="BC1428" s="222"/>
      <c r="BD1428" s="222"/>
      <c r="BE1428" s="222"/>
      <c r="BF1428" s="222"/>
      <c r="BG1428" s="222"/>
      <c r="BH1428" s="222"/>
      <c r="BI1428" s="222"/>
      <c r="BJ1428" s="222"/>
      <c r="BK1428" s="222"/>
      <c r="BL1428" s="222"/>
      <c r="BM1428" s="222"/>
      <c r="BN1428" s="222"/>
      <c r="BO1428" s="222"/>
      <c r="BP1428" s="222"/>
      <c r="BQ1428" s="222"/>
      <c r="BR1428" s="222"/>
      <c r="BS1428" s="222"/>
      <c r="BT1428" s="222"/>
      <c r="BU1428" s="222"/>
      <c r="BV1428" s="222"/>
      <c r="BW1428" s="222"/>
      <c r="BX1428" s="222"/>
      <c r="BY1428" s="222"/>
      <c r="BZ1428" s="222"/>
      <c r="CA1428" s="222"/>
      <c r="CB1428" s="222"/>
      <c r="CC1428" s="222"/>
      <c r="CD1428" s="222"/>
      <c r="CE1428" s="222"/>
      <c r="CF1428" s="222"/>
      <c r="CG1428" s="222"/>
      <c r="CH1428" s="222"/>
      <c r="CI1428" s="222"/>
    </row>
    <row r="1429" spans="1:87" s="4" customFormat="1" hidden="1">
      <c r="A1429" s="63"/>
      <c r="B1429" s="222"/>
      <c r="C1429" s="222"/>
      <c r="D1429" s="222"/>
      <c r="E1429" s="222"/>
      <c r="F1429" s="222"/>
      <c r="G1429" s="223"/>
      <c r="H1429" s="63"/>
      <c r="I1429" s="222"/>
      <c r="J1429" s="222"/>
      <c r="K1429" s="239"/>
      <c r="L1429" s="239"/>
      <c r="M1429" s="240"/>
      <c r="N1429" s="229"/>
      <c r="O1429" s="229"/>
      <c r="P1429" s="229"/>
      <c r="Q1429" s="222"/>
      <c r="R1429" s="242"/>
      <c r="S1429" s="242"/>
      <c r="T1429" s="240"/>
      <c r="U1429" s="240"/>
      <c r="V1429" s="223"/>
      <c r="W1429" s="223"/>
      <c r="X1429" s="223"/>
      <c r="Y1429" s="223"/>
      <c r="Z1429" s="33"/>
      <c r="AE1429" s="117"/>
      <c r="AM1429" s="33"/>
      <c r="AN1429" s="223"/>
      <c r="AO1429" s="223"/>
      <c r="AP1429" s="223"/>
      <c r="AQ1429" s="222"/>
      <c r="AR1429" s="222"/>
      <c r="AS1429" s="222"/>
      <c r="AT1429" s="222"/>
      <c r="AU1429" s="222"/>
      <c r="AV1429" s="222"/>
      <c r="AW1429" s="222"/>
      <c r="AX1429" s="222"/>
      <c r="AY1429" s="222"/>
      <c r="AZ1429" s="222"/>
      <c r="BA1429" s="222"/>
      <c r="BB1429" s="222"/>
      <c r="BC1429" s="222"/>
      <c r="BD1429" s="222"/>
      <c r="BE1429" s="222"/>
      <c r="BF1429" s="222"/>
      <c r="BG1429" s="222"/>
      <c r="BH1429" s="222"/>
      <c r="BI1429" s="222"/>
      <c r="BJ1429" s="222"/>
      <c r="BK1429" s="222"/>
      <c r="BL1429" s="222"/>
      <c r="BM1429" s="222"/>
      <c r="BN1429" s="222"/>
      <c r="BO1429" s="222"/>
      <c r="BP1429" s="222"/>
      <c r="BQ1429" s="222"/>
      <c r="BR1429" s="222"/>
      <c r="BS1429" s="222"/>
      <c r="BT1429" s="222"/>
      <c r="BU1429" s="222"/>
      <c r="BV1429" s="222"/>
      <c r="BW1429" s="222"/>
      <c r="BX1429" s="222"/>
      <c r="BY1429" s="222"/>
      <c r="BZ1429" s="222"/>
      <c r="CA1429" s="222"/>
      <c r="CB1429" s="222"/>
      <c r="CC1429" s="222"/>
      <c r="CD1429" s="222"/>
      <c r="CE1429" s="222"/>
      <c r="CF1429" s="222"/>
      <c r="CG1429" s="222"/>
      <c r="CH1429" s="222"/>
      <c r="CI1429" s="222"/>
    </row>
    <row r="1430" spans="1:87" s="4" customFormat="1" hidden="1">
      <c r="A1430" s="63"/>
      <c r="B1430" s="222"/>
      <c r="C1430" s="222"/>
      <c r="D1430" s="222"/>
      <c r="E1430" s="222"/>
      <c r="F1430" s="222"/>
      <c r="G1430" s="223"/>
      <c r="H1430" s="63"/>
      <c r="I1430" s="222"/>
      <c r="J1430" s="222"/>
      <c r="K1430" s="239"/>
      <c r="L1430" s="239"/>
      <c r="M1430" s="240"/>
      <c r="N1430" s="229"/>
      <c r="O1430" s="229"/>
      <c r="P1430" s="229"/>
      <c r="Q1430" s="222"/>
      <c r="R1430" s="242"/>
      <c r="S1430" s="242"/>
      <c r="T1430" s="240"/>
      <c r="U1430" s="240"/>
      <c r="V1430" s="223"/>
      <c r="W1430" s="223"/>
      <c r="X1430" s="223"/>
      <c r="Y1430" s="223"/>
      <c r="Z1430" s="33"/>
      <c r="AE1430" s="117"/>
      <c r="AM1430" s="33"/>
      <c r="AN1430" s="223"/>
      <c r="AO1430" s="223"/>
      <c r="AP1430" s="223"/>
      <c r="AQ1430" s="222"/>
      <c r="AR1430" s="222"/>
      <c r="AS1430" s="222"/>
      <c r="AT1430" s="222"/>
      <c r="AU1430" s="222"/>
      <c r="AV1430" s="222"/>
      <c r="AW1430" s="222"/>
      <c r="AX1430" s="222"/>
      <c r="AY1430" s="222"/>
      <c r="AZ1430" s="222"/>
      <c r="BA1430" s="222"/>
      <c r="BB1430" s="222"/>
      <c r="BC1430" s="222"/>
      <c r="BD1430" s="222"/>
      <c r="BE1430" s="222"/>
      <c r="BF1430" s="222"/>
      <c r="BG1430" s="222"/>
      <c r="BH1430" s="222"/>
      <c r="BI1430" s="222"/>
      <c r="BJ1430" s="222"/>
      <c r="BK1430" s="222"/>
      <c r="BL1430" s="222"/>
      <c r="BM1430" s="222"/>
      <c r="BN1430" s="222"/>
      <c r="BO1430" s="222"/>
      <c r="BP1430" s="222"/>
      <c r="BQ1430" s="222"/>
      <c r="BR1430" s="222"/>
      <c r="BS1430" s="222"/>
      <c r="BT1430" s="222"/>
      <c r="BU1430" s="222"/>
      <c r="BV1430" s="222"/>
      <c r="BW1430" s="222"/>
      <c r="BX1430" s="222"/>
      <c r="BY1430" s="222"/>
      <c r="BZ1430" s="222"/>
      <c r="CA1430" s="222"/>
      <c r="CB1430" s="222"/>
      <c r="CC1430" s="222"/>
      <c r="CD1430" s="222"/>
      <c r="CE1430" s="222"/>
      <c r="CF1430" s="222"/>
      <c r="CG1430" s="222"/>
      <c r="CH1430" s="222"/>
      <c r="CI1430" s="222"/>
    </row>
    <row r="1431" spans="1:87" s="4" customFormat="1" hidden="1">
      <c r="A1431" s="63"/>
      <c r="B1431" s="222"/>
      <c r="C1431" s="222"/>
      <c r="D1431" s="222"/>
      <c r="E1431" s="222"/>
      <c r="F1431" s="222"/>
      <c r="G1431" s="223"/>
      <c r="H1431" s="63"/>
      <c r="I1431" s="222"/>
      <c r="J1431" s="222"/>
      <c r="K1431" s="239"/>
      <c r="L1431" s="239"/>
      <c r="M1431" s="240"/>
      <c r="N1431" s="229"/>
      <c r="O1431" s="229"/>
      <c r="P1431" s="229"/>
      <c r="Q1431" s="222"/>
      <c r="R1431" s="242"/>
      <c r="S1431" s="242"/>
      <c r="T1431" s="240"/>
      <c r="U1431" s="240"/>
      <c r="V1431" s="223"/>
      <c r="W1431" s="223"/>
      <c r="X1431" s="223"/>
      <c r="Y1431" s="223"/>
      <c r="Z1431" s="33"/>
      <c r="AE1431" s="117"/>
      <c r="AM1431" s="33"/>
      <c r="AN1431" s="223"/>
      <c r="AO1431" s="223"/>
      <c r="AP1431" s="223"/>
      <c r="AQ1431" s="222"/>
      <c r="AR1431" s="222"/>
      <c r="AS1431" s="222"/>
      <c r="AT1431" s="222"/>
      <c r="AU1431" s="222"/>
      <c r="AV1431" s="222"/>
      <c r="AW1431" s="222"/>
      <c r="AX1431" s="222"/>
      <c r="AY1431" s="222"/>
      <c r="AZ1431" s="222"/>
      <c r="BA1431" s="222"/>
      <c r="BB1431" s="222"/>
      <c r="BC1431" s="222"/>
      <c r="BD1431" s="222"/>
      <c r="BE1431" s="222"/>
      <c r="BF1431" s="222"/>
      <c r="BG1431" s="222"/>
      <c r="BH1431" s="222"/>
      <c r="BI1431" s="222"/>
      <c r="BJ1431" s="222"/>
      <c r="BK1431" s="222"/>
      <c r="BL1431" s="222"/>
      <c r="BM1431" s="222"/>
      <c r="BN1431" s="222"/>
      <c r="BO1431" s="222"/>
      <c r="BP1431" s="222"/>
      <c r="BQ1431" s="222"/>
      <c r="BR1431" s="222"/>
      <c r="BS1431" s="222"/>
      <c r="BT1431" s="222"/>
      <c r="BU1431" s="222"/>
      <c r="BV1431" s="222"/>
      <c r="BW1431" s="222"/>
      <c r="BX1431" s="222"/>
      <c r="BY1431" s="222"/>
      <c r="BZ1431" s="222"/>
      <c r="CA1431" s="222"/>
      <c r="CB1431" s="222"/>
      <c r="CC1431" s="222"/>
      <c r="CD1431" s="222"/>
      <c r="CE1431" s="222"/>
      <c r="CF1431" s="222"/>
      <c r="CG1431" s="222"/>
      <c r="CH1431" s="222"/>
      <c r="CI1431" s="222"/>
    </row>
    <row r="1432" spans="1:87" s="4" customFormat="1" hidden="1">
      <c r="A1432" s="63"/>
      <c r="B1432" s="222"/>
      <c r="C1432" s="222"/>
      <c r="D1432" s="222"/>
      <c r="E1432" s="222"/>
      <c r="F1432" s="222"/>
      <c r="G1432" s="223"/>
      <c r="H1432" s="63"/>
      <c r="I1432" s="222"/>
      <c r="J1432" s="222"/>
      <c r="K1432" s="239"/>
      <c r="L1432" s="239"/>
      <c r="M1432" s="240"/>
      <c r="N1432" s="229"/>
      <c r="O1432" s="229"/>
      <c r="P1432" s="229"/>
      <c r="Q1432" s="222"/>
      <c r="R1432" s="242"/>
      <c r="S1432" s="242"/>
      <c r="T1432" s="240"/>
      <c r="U1432" s="240"/>
      <c r="V1432" s="223"/>
      <c r="W1432" s="223"/>
      <c r="X1432" s="223"/>
      <c r="Y1432" s="223"/>
      <c r="Z1432" s="33"/>
      <c r="AE1432" s="117"/>
      <c r="AM1432" s="33"/>
      <c r="AN1432" s="223"/>
      <c r="AO1432" s="223"/>
      <c r="AP1432" s="223"/>
      <c r="AQ1432" s="222"/>
      <c r="AR1432" s="222"/>
      <c r="AS1432" s="222"/>
      <c r="AT1432" s="222"/>
      <c r="AU1432" s="222"/>
      <c r="AV1432" s="222"/>
      <c r="AW1432" s="222"/>
      <c r="AX1432" s="222"/>
      <c r="AY1432" s="222"/>
      <c r="AZ1432" s="222"/>
      <c r="BA1432" s="222"/>
      <c r="BB1432" s="222"/>
      <c r="BC1432" s="222"/>
      <c r="BD1432" s="222"/>
      <c r="BE1432" s="222"/>
      <c r="BF1432" s="222"/>
      <c r="BG1432" s="222"/>
      <c r="BH1432" s="222"/>
      <c r="BI1432" s="222"/>
      <c r="BJ1432" s="222"/>
      <c r="BK1432" s="222"/>
      <c r="BL1432" s="222"/>
      <c r="BM1432" s="222"/>
      <c r="BN1432" s="222"/>
      <c r="BO1432" s="222"/>
      <c r="BP1432" s="222"/>
      <c r="BQ1432" s="222"/>
      <c r="BR1432" s="222"/>
      <c r="BS1432" s="222"/>
      <c r="BT1432" s="222"/>
      <c r="BU1432" s="222"/>
      <c r="BV1432" s="222"/>
      <c r="BW1432" s="222"/>
      <c r="BX1432" s="222"/>
      <c r="BY1432" s="222"/>
      <c r="BZ1432" s="222"/>
      <c r="CA1432" s="222"/>
      <c r="CB1432" s="222"/>
      <c r="CC1432" s="222"/>
      <c r="CD1432" s="222"/>
      <c r="CE1432" s="222"/>
      <c r="CF1432" s="222"/>
      <c r="CG1432" s="222"/>
      <c r="CH1432" s="222"/>
      <c r="CI1432" s="222"/>
    </row>
    <row r="1433" spans="1:87" s="4" customFormat="1" hidden="1">
      <c r="A1433" s="63"/>
      <c r="B1433" s="222"/>
      <c r="C1433" s="222"/>
      <c r="D1433" s="222"/>
      <c r="E1433" s="222"/>
      <c r="F1433" s="222"/>
      <c r="G1433" s="223"/>
      <c r="H1433" s="63"/>
      <c r="I1433" s="222"/>
      <c r="J1433" s="222"/>
      <c r="K1433" s="239"/>
      <c r="L1433" s="239"/>
      <c r="M1433" s="240"/>
      <c r="N1433" s="229"/>
      <c r="O1433" s="229"/>
      <c r="P1433" s="229"/>
      <c r="Q1433" s="222"/>
      <c r="R1433" s="242"/>
      <c r="S1433" s="242"/>
      <c r="T1433" s="240"/>
      <c r="U1433" s="240"/>
      <c r="V1433" s="223"/>
      <c r="W1433" s="223"/>
      <c r="X1433" s="223"/>
      <c r="Y1433" s="223"/>
      <c r="Z1433" s="33"/>
      <c r="AE1433" s="117"/>
      <c r="AM1433" s="33"/>
      <c r="AN1433" s="223"/>
      <c r="AO1433" s="223"/>
      <c r="AP1433" s="223"/>
      <c r="AQ1433" s="222"/>
      <c r="AR1433" s="222"/>
      <c r="AS1433" s="222"/>
      <c r="AT1433" s="222"/>
      <c r="AU1433" s="222"/>
      <c r="AV1433" s="222"/>
      <c r="AW1433" s="222"/>
      <c r="AX1433" s="222"/>
      <c r="AY1433" s="222"/>
      <c r="AZ1433" s="222"/>
      <c r="BA1433" s="222"/>
      <c r="BB1433" s="222"/>
      <c r="BC1433" s="222"/>
      <c r="BD1433" s="222"/>
      <c r="BE1433" s="222"/>
      <c r="BF1433" s="222"/>
      <c r="BG1433" s="222"/>
      <c r="BH1433" s="222"/>
      <c r="BI1433" s="222"/>
      <c r="BJ1433" s="222"/>
      <c r="BK1433" s="222"/>
      <c r="BL1433" s="222"/>
      <c r="BM1433" s="222"/>
      <c r="BN1433" s="222"/>
      <c r="BO1433" s="222"/>
      <c r="BP1433" s="222"/>
      <c r="BQ1433" s="222"/>
      <c r="BR1433" s="222"/>
      <c r="BS1433" s="222"/>
      <c r="BT1433" s="222"/>
      <c r="BU1433" s="222"/>
      <c r="BV1433" s="222"/>
      <c r="BW1433" s="222"/>
      <c r="BX1433" s="222"/>
      <c r="BY1433" s="222"/>
      <c r="BZ1433" s="222"/>
      <c r="CA1433" s="222"/>
      <c r="CB1433" s="222"/>
      <c r="CC1433" s="222"/>
      <c r="CD1433" s="222"/>
      <c r="CE1433" s="222"/>
      <c r="CF1433" s="222"/>
      <c r="CG1433" s="222"/>
      <c r="CH1433" s="222"/>
      <c r="CI1433" s="222"/>
    </row>
    <row r="1434" spans="1:87" s="4" customFormat="1" hidden="1">
      <c r="A1434" s="63"/>
      <c r="B1434" s="222"/>
      <c r="C1434" s="222"/>
      <c r="D1434" s="222"/>
      <c r="E1434" s="222"/>
      <c r="F1434" s="222"/>
      <c r="G1434" s="223"/>
      <c r="H1434" s="63"/>
      <c r="I1434" s="222"/>
      <c r="J1434" s="222"/>
      <c r="K1434" s="239"/>
      <c r="L1434" s="239"/>
      <c r="M1434" s="240"/>
      <c r="N1434" s="229"/>
      <c r="O1434" s="229"/>
      <c r="P1434" s="229"/>
      <c r="Q1434" s="222"/>
      <c r="R1434" s="242"/>
      <c r="S1434" s="242"/>
      <c r="T1434" s="240"/>
      <c r="U1434" s="240"/>
      <c r="V1434" s="223"/>
      <c r="W1434" s="223"/>
      <c r="X1434" s="223"/>
      <c r="Y1434" s="223"/>
      <c r="Z1434" s="33"/>
      <c r="AE1434" s="117"/>
      <c r="AM1434" s="33"/>
      <c r="AN1434" s="223"/>
      <c r="AO1434" s="223"/>
      <c r="AP1434" s="223"/>
      <c r="AQ1434" s="222"/>
      <c r="AR1434" s="222"/>
      <c r="AS1434" s="222"/>
      <c r="AT1434" s="222"/>
      <c r="AU1434" s="222"/>
      <c r="AV1434" s="222"/>
      <c r="AW1434" s="222"/>
      <c r="AX1434" s="222"/>
      <c r="AY1434" s="222"/>
      <c r="AZ1434" s="222"/>
      <c r="BA1434" s="222"/>
      <c r="BB1434" s="222"/>
      <c r="BC1434" s="222"/>
      <c r="BD1434" s="222"/>
      <c r="BE1434" s="222"/>
      <c r="BF1434" s="222"/>
      <c r="BG1434" s="222"/>
      <c r="BH1434" s="222"/>
      <c r="BI1434" s="222"/>
      <c r="BJ1434" s="222"/>
      <c r="BK1434" s="222"/>
      <c r="BL1434" s="222"/>
      <c r="BM1434" s="222"/>
      <c r="BN1434" s="222"/>
      <c r="BO1434" s="222"/>
      <c r="BP1434" s="222"/>
      <c r="BQ1434" s="222"/>
      <c r="BR1434" s="222"/>
      <c r="BS1434" s="222"/>
      <c r="BT1434" s="222"/>
      <c r="BU1434" s="222"/>
      <c r="BV1434" s="222"/>
      <c r="BW1434" s="222"/>
      <c r="BX1434" s="222"/>
      <c r="BY1434" s="222"/>
      <c r="BZ1434" s="222"/>
      <c r="CA1434" s="222"/>
      <c r="CB1434" s="222"/>
      <c r="CC1434" s="222"/>
      <c r="CD1434" s="222"/>
      <c r="CE1434" s="222"/>
      <c r="CF1434" s="222"/>
      <c r="CG1434" s="222"/>
      <c r="CH1434" s="222"/>
      <c r="CI1434" s="222"/>
    </row>
    <row r="1435" spans="1:87" s="4" customFormat="1" hidden="1">
      <c r="A1435" s="63"/>
      <c r="B1435" s="222"/>
      <c r="C1435" s="222"/>
      <c r="D1435" s="222"/>
      <c r="E1435" s="222"/>
      <c r="F1435" s="222"/>
      <c r="G1435" s="223"/>
      <c r="H1435" s="63"/>
      <c r="I1435" s="222"/>
      <c r="J1435" s="222"/>
      <c r="K1435" s="239"/>
      <c r="L1435" s="239"/>
      <c r="M1435" s="240"/>
      <c r="N1435" s="229"/>
      <c r="O1435" s="229"/>
      <c r="P1435" s="229"/>
      <c r="Q1435" s="222"/>
      <c r="R1435" s="242"/>
      <c r="S1435" s="242"/>
      <c r="T1435" s="240"/>
      <c r="U1435" s="240"/>
      <c r="V1435" s="223"/>
      <c r="W1435" s="223"/>
      <c r="X1435" s="223"/>
      <c r="Y1435" s="223"/>
      <c r="Z1435" s="33"/>
      <c r="AE1435" s="117"/>
      <c r="AM1435" s="33"/>
      <c r="AN1435" s="223"/>
      <c r="AO1435" s="223"/>
      <c r="AP1435" s="223"/>
      <c r="AQ1435" s="222"/>
      <c r="AR1435" s="222"/>
      <c r="AS1435" s="222"/>
      <c r="AT1435" s="222"/>
      <c r="AU1435" s="222"/>
      <c r="AV1435" s="222"/>
      <c r="AW1435" s="222"/>
      <c r="AX1435" s="222"/>
      <c r="AY1435" s="222"/>
      <c r="AZ1435" s="222"/>
      <c r="BA1435" s="222"/>
      <c r="BB1435" s="222"/>
      <c r="BC1435" s="222"/>
      <c r="BD1435" s="222"/>
      <c r="BE1435" s="222"/>
      <c r="BF1435" s="222"/>
      <c r="BG1435" s="222"/>
      <c r="BH1435" s="222"/>
      <c r="BI1435" s="222"/>
      <c r="BJ1435" s="222"/>
      <c r="BK1435" s="222"/>
      <c r="BL1435" s="222"/>
      <c r="BM1435" s="222"/>
      <c r="BN1435" s="222"/>
      <c r="BO1435" s="222"/>
      <c r="BP1435" s="222"/>
      <c r="BQ1435" s="222"/>
      <c r="BR1435" s="222"/>
      <c r="BS1435" s="222"/>
      <c r="BT1435" s="222"/>
      <c r="BU1435" s="222"/>
      <c r="BV1435" s="222"/>
      <c r="BW1435" s="222"/>
      <c r="BX1435" s="222"/>
      <c r="BY1435" s="222"/>
      <c r="BZ1435" s="222"/>
      <c r="CA1435" s="222"/>
      <c r="CB1435" s="222"/>
      <c r="CC1435" s="222"/>
      <c r="CD1435" s="222"/>
      <c r="CE1435" s="222"/>
      <c r="CF1435" s="222"/>
      <c r="CG1435" s="222"/>
      <c r="CH1435" s="222"/>
      <c r="CI1435" s="222"/>
    </row>
    <row r="1436" spans="1:87" s="4" customFormat="1" hidden="1">
      <c r="A1436" s="63"/>
      <c r="B1436" s="222"/>
      <c r="C1436" s="222"/>
      <c r="D1436" s="222"/>
      <c r="E1436" s="222"/>
      <c r="F1436" s="222"/>
      <c r="G1436" s="223"/>
      <c r="H1436" s="63"/>
      <c r="I1436" s="222"/>
      <c r="J1436" s="222"/>
      <c r="K1436" s="239"/>
      <c r="L1436" s="239"/>
      <c r="M1436" s="240"/>
      <c r="N1436" s="229"/>
      <c r="O1436" s="229"/>
      <c r="P1436" s="229"/>
      <c r="Q1436" s="222"/>
      <c r="R1436" s="242"/>
      <c r="S1436" s="242"/>
      <c r="T1436" s="240"/>
      <c r="U1436" s="240"/>
      <c r="V1436" s="223"/>
      <c r="W1436" s="223"/>
      <c r="X1436" s="223"/>
      <c r="Y1436" s="223"/>
      <c r="Z1436" s="33"/>
      <c r="AE1436" s="117"/>
      <c r="AM1436" s="33"/>
      <c r="AN1436" s="223"/>
      <c r="AO1436" s="223"/>
      <c r="AP1436" s="223"/>
      <c r="AQ1436" s="222"/>
      <c r="AR1436" s="222"/>
      <c r="AS1436" s="222"/>
      <c r="AT1436" s="222"/>
      <c r="AU1436" s="222"/>
      <c r="AV1436" s="222"/>
      <c r="AW1436" s="222"/>
      <c r="AX1436" s="222"/>
      <c r="AY1436" s="222"/>
      <c r="AZ1436" s="222"/>
      <c r="BA1436" s="222"/>
      <c r="BB1436" s="222"/>
      <c r="BC1436" s="222"/>
      <c r="BD1436" s="222"/>
      <c r="BE1436" s="222"/>
      <c r="BF1436" s="222"/>
      <c r="BG1436" s="222"/>
      <c r="BH1436" s="222"/>
      <c r="BI1436" s="222"/>
      <c r="BJ1436" s="222"/>
      <c r="BK1436" s="222"/>
      <c r="BL1436" s="222"/>
      <c r="BM1436" s="222"/>
      <c r="BN1436" s="222"/>
      <c r="BO1436" s="222"/>
      <c r="BP1436" s="222"/>
      <c r="BQ1436" s="222"/>
      <c r="BR1436" s="222"/>
      <c r="BS1436" s="222"/>
      <c r="BT1436" s="222"/>
      <c r="BU1436" s="222"/>
      <c r="BV1436" s="222"/>
      <c r="BW1436" s="222"/>
      <c r="BX1436" s="222"/>
      <c r="BY1436" s="222"/>
      <c r="BZ1436" s="222"/>
      <c r="CA1436" s="222"/>
      <c r="CB1436" s="222"/>
      <c r="CC1436" s="222"/>
      <c r="CD1436" s="222"/>
      <c r="CE1436" s="222"/>
      <c r="CF1436" s="222"/>
      <c r="CG1436" s="222"/>
      <c r="CH1436" s="222"/>
      <c r="CI1436" s="222"/>
    </row>
    <row r="1437" spans="1:87" s="4" customFormat="1" hidden="1">
      <c r="A1437" s="63"/>
      <c r="B1437" s="222"/>
      <c r="C1437" s="222"/>
      <c r="D1437" s="222"/>
      <c r="E1437" s="222"/>
      <c r="F1437" s="222"/>
      <c r="G1437" s="223"/>
      <c r="H1437" s="63"/>
      <c r="I1437" s="222"/>
      <c r="J1437" s="222"/>
      <c r="K1437" s="239"/>
      <c r="L1437" s="239"/>
      <c r="M1437" s="240"/>
      <c r="N1437" s="229"/>
      <c r="O1437" s="229"/>
      <c r="P1437" s="229"/>
      <c r="Q1437" s="222"/>
      <c r="R1437" s="242"/>
      <c r="S1437" s="242"/>
      <c r="T1437" s="240"/>
      <c r="U1437" s="240"/>
      <c r="V1437" s="223"/>
      <c r="W1437" s="223"/>
      <c r="X1437" s="223"/>
      <c r="Y1437" s="223"/>
      <c r="Z1437" s="33"/>
      <c r="AE1437" s="117"/>
      <c r="AM1437" s="33"/>
      <c r="AN1437" s="223"/>
      <c r="AO1437" s="223"/>
      <c r="AP1437" s="223"/>
      <c r="AQ1437" s="222"/>
      <c r="AR1437" s="222"/>
      <c r="AS1437" s="222"/>
      <c r="AT1437" s="222"/>
      <c r="AU1437" s="222"/>
      <c r="AV1437" s="222"/>
      <c r="AW1437" s="222"/>
      <c r="AX1437" s="222"/>
      <c r="AY1437" s="222"/>
      <c r="AZ1437" s="222"/>
      <c r="BA1437" s="222"/>
      <c r="BB1437" s="222"/>
      <c r="BC1437" s="222"/>
      <c r="BD1437" s="222"/>
      <c r="BE1437" s="222"/>
      <c r="BF1437" s="222"/>
      <c r="BG1437" s="222"/>
      <c r="BH1437" s="222"/>
      <c r="BI1437" s="222"/>
      <c r="BJ1437" s="222"/>
      <c r="BK1437" s="222"/>
      <c r="BL1437" s="222"/>
      <c r="BM1437" s="222"/>
      <c r="BN1437" s="222"/>
      <c r="BO1437" s="222"/>
      <c r="BP1437" s="222"/>
      <c r="BQ1437" s="222"/>
      <c r="BR1437" s="222"/>
      <c r="BS1437" s="222"/>
      <c r="BT1437" s="222"/>
      <c r="BU1437" s="222"/>
      <c r="BV1437" s="222"/>
      <c r="BW1437" s="222"/>
      <c r="BX1437" s="222"/>
      <c r="BY1437" s="222"/>
      <c r="BZ1437" s="222"/>
      <c r="CA1437" s="222"/>
      <c r="CB1437" s="222"/>
      <c r="CC1437" s="222"/>
      <c r="CD1437" s="222"/>
      <c r="CE1437" s="222"/>
      <c r="CF1437" s="222"/>
      <c r="CG1437" s="222"/>
      <c r="CH1437" s="222"/>
      <c r="CI1437" s="222"/>
    </row>
    <row r="1438" spans="1:87" s="4" customFormat="1" hidden="1">
      <c r="A1438" s="63"/>
      <c r="B1438" s="222"/>
      <c r="C1438" s="222"/>
      <c r="D1438" s="222"/>
      <c r="E1438" s="222"/>
      <c r="F1438" s="222"/>
      <c r="G1438" s="223"/>
      <c r="H1438" s="63"/>
      <c r="I1438" s="222"/>
      <c r="J1438" s="222"/>
      <c r="K1438" s="239"/>
      <c r="L1438" s="239"/>
      <c r="M1438" s="240"/>
      <c r="N1438" s="229"/>
      <c r="O1438" s="229"/>
      <c r="P1438" s="229"/>
      <c r="Q1438" s="222"/>
      <c r="R1438" s="242"/>
      <c r="S1438" s="242"/>
      <c r="T1438" s="240"/>
      <c r="U1438" s="240"/>
      <c r="V1438" s="223"/>
      <c r="W1438" s="223"/>
      <c r="X1438" s="223"/>
      <c r="Y1438" s="223"/>
      <c r="Z1438" s="33"/>
      <c r="AE1438" s="117"/>
      <c r="AM1438" s="33"/>
      <c r="AN1438" s="223"/>
      <c r="AO1438" s="223"/>
      <c r="AP1438" s="223"/>
      <c r="AQ1438" s="222"/>
      <c r="AR1438" s="222"/>
      <c r="AS1438" s="222"/>
      <c r="AT1438" s="222"/>
      <c r="AU1438" s="222"/>
      <c r="AV1438" s="222"/>
      <c r="AW1438" s="222"/>
      <c r="AX1438" s="222"/>
      <c r="AY1438" s="222"/>
      <c r="AZ1438" s="222"/>
      <c r="BA1438" s="222"/>
      <c r="BB1438" s="222"/>
      <c r="BC1438" s="222"/>
      <c r="BD1438" s="222"/>
      <c r="BE1438" s="222"/>
      <c r="BF1438" s="222"/>
      <c r="BG1438" s="222"/>
      <c r="BH1438" s="222"/>
      <c r="BI1438" s="222"/>
      <c r="BJ1438" s="222"/>
      <c r="BK1438" s="222"/>
      <c r="BL1438" s="222"/>
      <c r="BM1438" s="222"/>
      <c r="BN1438" s="222"/>
      <c r="BO1438" s="222"/>
      <c r="BP1438" s="222"/>
      <c r="BQ1438" s="222"/>
      <c r="BR1438" s="222"/>
      <c r="BS1438" s="222"/>
      <c r="BT1438" s="222"/>
      <c r="BU1438" s="222"/>
      <c r="BV1438" s="222"/>
      <c r="BW1438" s="222"/>
      <c r="BX1438" s="222"/>
      <c r="BY1438" s="222"/>
      <c r="BZ1438" s="222"/>
      <c r="CA1438" s="222"/>
      <c r="CB1438" s="222"/>
      <c r="CC1438" s="222"/>
      <c r="CD1438" s="222"/>
      <c r="CE1438" s="222"/>
      <c r="CF1438" s="222"/>
      <c r="CG1438" s="222"/>
      <c r="CH1438" s="222"/>
      <c r="CI1438" s="222"/>
    </row>
    <row r="1439" spans="1:87" s="4" customFormat="1" hidden="1">
      <c r="A1439" s="63"/>
      <c r="B1439" s="222"/>
      <c r="C1439" s="222"/>
      <c r="D1439" s="222"/>
      <c r="E1439" s="222"/>
      <c r="F1439" s="222"/>
      <c r="G1439" s="223"/>
      <c r="H1439" s="63"/>
      <c r="I1439" s="222"/>
      <c r="J1439" s="222"/>
      <c r="K1439" s="239"/>
      <c r="L1439" s="239"/>
      <c r="M1439" s="240"/>
      <c r="N1439" s="229"/>
      <c r="O1439" s="229"/>
      <c r="P1439" s="229"/>
      <c r="Q1439" s="222"/>
      <c r="R1439" s="242"/>
      <c r="S1439" s="242"/>
      <c r="T1439" s="240"/>
      <c r="U1439" s="240"/>
      <c r="V1439" s="223"/>
      <c r="W1439" s="223"/>
      <c r="X1439" s="223"/>
      <c r="Y1439" s="223"/>
      <c r="Z1439" s="33"/>
      <c r="AE1439" s="117"/>
      <c r="AM1439" s="33"/>
      <c r="AN1439" s="223"/>
      <c r="AO1439" s="223"/>
      <c r="AP1439" s="223"/>
      <c r="AQ1439" s="222"/>
      <c r="AR1439" s="222"/>
      <c r="AS1439" s="222"/>
      <c r="AT1439" s="222"/>
      <c r="AU1439" s="222"/>
      <c r="AV1439" s="222"/>
      <c r="AW1439" s="222"/>
      <c r="AX1439" s="222"/>
      <c r="AY1439" s="222"/>
      <c r="AZ1439" s="222"/>
      <c r="BA1439" s="222"/>
      <c r="BB1439" s="222"/>
      <c r="BC1439" s="222"/>
      <c r="BD1439" s="222"/>
      <c r="BE1439" s="222"/>
      <c r="BF1439" s="222"/>
      <c r="BG1439" s="222"/>
      <c r="BH1439" s="222"/>
      <c r="BI1439" s="222"/>
      <c r="BJ1439" s="222"/>
      <c r="BK1439" s="222"/>
      <c r="BL1439" s="222"/>
      <c r="BM1439" s="222"/>
      <c r="BN1439" s="222"/>
      <c r="BO1439" s="222"/>
      <c r="BP1439" s="222"/>
      <c r="BQ1439" s="222"/>
      <c r="BR1439" s="222"/>
      <c r="BS1439" s="222"/>
      <c r="BT1439" s="222"/>
      <c r="BU1439" s="222"/>
      <c r="BV1439" s="222"/>
      <c r="BW1439" s="222"/>
      <c r="BX1439" s="222"/>
      <c r="BY1439" s="222"/>
      <c r="BZ1439" s="222"/>
      <c r="CA1439" s="222"/>
      <c r="CB1439" s="222"/>
      <c r="CC1439" s="222"/>
      <c r="CD1439" s="222"/>
      <c r="CE1439" s="222"/>
      <c r="CF1439" s="222"/>
      <c r="CG1439" s="222"/>
      <c r="CH1439" s="222"/>
      <c r="CI1439" s="222"/>
    </row>
    <row r="1440" spans="1:87" s="4" customFormat="1" hidden="1">
      <c r="A1440" s="63"/>
      <c r="B1440" s="222"/>
      <c r="C1440" s="222"/>
      <c r="D1440" s="222"/>
      <c r="E1440" s="222"/>
      <c r="F1440" s="222"/>
      <c r="G1440" s="223"/>
      <c r="H1440" s="63"/>
      <c r="I1440" s="222"/>
      <c r="J1440" s="222"/>
      <c r="K1440" s="239"/>
      <c r="L1440" s="239"/>
      <c r="M1440" s="240"/>
      <c r="N1440" s="229"/>
      <c r="O1440" s="229"/>
      <c r="P1440" s="229"/>
      <c r="Q1440" s="222"/>
      <c r="R1440" s="242"/>
      <c r="S1440" s="242"/>
      <c r="T1440" s="240"/>
      <c r="U1440" s="240"/>
      <c r="V1440" s="223"/>
      <c r="W1440" s="223"/>
      <c r="X1440" s="223"/>
      <c r="Y1440" s="223"/>
      <c r="Z1440" s="33"/>
      <c r="AE1440" s="117"/>
      <c r="AM1440" s="33"/>
      <c r="AN1440" s="223"/>
      <c r="AO1440" s="223"/>
      <c r="AP1440" s="223"/>
      <c r="AQ1440" s="222"/>
      <c r="AR1440" s="222"/>
      <c r="AS1440" s="222"/>
      <c r="AT1440" s="222"/>
      <c r="AU1440" s="222"/>
      <c r="AV1440" s="222"/>
      <c r="AW1440" s="222"/>
      <c r="AX1440" s="222"/>
      <c r="AY1440" s="222"/>
      <c r="AZ1440" s="222"/>
      <c r="BA1440" s="222"/>
      <c r="BB1440" s="222"/>
      <c r="BC1440" s="222"/>
      <c r="BD1440" s="222"/>
      <c r="BE1440" s="222"/>
      <c r="BF1440" s="222"/>
      <c r="BG1440" s="222"/>
      <c r="BH1440" s="222"/>
      <c r="BI1440" s="222"/>
      <c r="BJ1440" s="222"/>
      <c r="BK1440" s="222"/>
      <c r="BL1440" s="222"/>
      <c r="BM1440" s="222"/>
      <c r="BN1440" s="222"/>
      <c r="BO1440" s="222"/>
      <c r="BP1440" s="222"/>
      <c r="BQ1440" s="222"/>
      <c r="BR1440" s="222"/>
      <c r="BS1440" s="222"/>
      <c r="BT1440" s="222"/>
      <c r="BU1440" s="222"/>
      <c r="BV1440" s="222"/>
      <c r="BW1440" s="222"/>
      <c r="BX1440" s="222"/>
      <c r="BY1440" s="222"/>
      <c r="BZ1440" s="222"/>
      <c r="CA1440" s="222"/>
      <c r="CB1440" s="222"/>
      <c r="CC1440" s="222"/>
      <c r="CD1440" s="222"/>
      <c r="CE1440" s="222"/>
      <c r="CF1440" s="222"/>
      <c r="CG1440" s="222"/>
      <c r="CH1440" s="222"/>
      <c r="CI1440" s="222"/>
    </row>
    <row r="1441" spans="1:87" s="4" customFormat="1" hidden="1">
      <c r="A1441" s="63"/>
      <c r="B1441" s="222"/>
      <c r="C1441" s="222"/>
      <c r="D1441" s="222"/>
      <c r="E1441" s="222"/>
      <c r="F1441" s="222"/>
      <c r="G1441" s="223"/>
      <c r="H1441" s="63"/>
      <c r="I1441" s="222"/>
      <c r="J1441" s="222"/>
      <c r="K1441" s="239"/>
      <c r="L1441" s="239"/>
      <c r="M1441" s="240"/>
      <c r="N1441" s="229"/>
      <c r="O1441" s="229"/>
      <c r="P1441" s="229"/>
      <c r="Q1441" s="222"/>
      <c r="R1441" s="242"/>
      <c r="S1441" s="242"/>
      <c r="T1441" s="240"/>
      <c r="U1441" s="240"/>
      <c r="V1441" s="223"/>
      <c r="W1441" s="223"/>
      <c r="X1441" s="223"/>
      <c r="Y1441" s="223"/>
      <c r="Z1441" s="33"/>
      <c r="AE1441" s="117"/>
      <c r="AM1441" s="33"/>
      <c r="AN1441" s="223"/>
      <c r="AO1441" s="223"/>
      <c r="AP1441" s="223"/>
      <c r="AQ1441" s="222"/>
      <c r="AR1441" s="222"/>
      <c r="AS1441" s="222"/>
      <c r="AT1441" s="222"/>
      <c r="AU1441" s="222"/>
      <c r="AV1441" s="222"/>
      <c r="AW1441" s="222"/>
      <c r="AX1441" s="222"/>
      <c r="AY1441" s="222"/>
      <c r="AZ1441" s="222"/>
      <c r="BA1441" s="222"/>
      <c r="BB1441" s="222"/>
      <c r="BC1441" s="222"/>
      <c r="BD1441" s="222"/>
      <c r="BE1441" s="222"/>
      <c r="BF1441" s="222"/>
      <c r="BG1441" s="222"/>
      <c r="BH1441" s="222"/>
      <c r="BI1441" s="222"/>
      <c r="BJ1441" s="222"/>
      <c r="BK1441" s="222"/>
      <c r="BL1441" s="222"/>
      <c r="BM1441" s="222"/>
      <c r="BN1441" s="222"/>
      <c r="BO1441" s="222"/>
      <c r="BP1441" s="222"/>
      <c r="BQ1441" s="222"/>
      <c r="BR1441" s="222"/>
      <c r="BS1441" s="222"/>
      <c r="BT1441" s="222"/>
      <c r="BU1441" s="222"/>
      <c r="BV1441" s="222"/>
      <c r="BW1441" s="222"/>
      <c r="BX1441" s="222"/>
      <c r="BY1441" s="222"/>
      <c r="BZ1441" s="222"/>
      <c r="CA1441" s="222"/>
      <c r="CB1441" s="222"/>
      <c r="CC1441" s="222"/>
      <c r="CD1441" s="222"/>
      <c r="CE1441" s="222"/>
      <c r="CF1441" s="222"/>
      <c r="CG1441" s="222"/>
      <c r="CH1441" s="222"/>
      <c r="CI1441" s="222"/>
    </row>
    <row r="1442" spans="1:87" s="4" customFormat="1" hidden="1">
      <c r="A1442" s="63"/>
      <c r="B1442" s="222"/>
      <c r="C1442" s="222"/>
      <c r="D1442" s="222"/>
      <c r="E1442" s="222"/>
      <c r="F1442" s="222"/>
      <c r="G1442" s="223"/>
      <c r="H1442" s="63"/>
      <c r="I1442" s="222"/>
      <c r="J1442" s="222"/>
      <c r="K1442" s="239"/>
      <c r="L1442" s="239"/>
      <c r="M1442" s="240"/>
      <c r="N1442" s="229"/>
      <c r="O1442" s="229"/>
      <c r="P1442" s="229"/>
      <c r="Q1442" s="222"/>
      <c r="R1442" s="242"/>
      <c r="S1442" s="242"/>
      <c r="T1442" s="240"/>
      <c r="U1442" s="240"/>
      <c r="V1442" s="223"/>
      <c r="W1442" s="223"/>
      <c r="X1442" s="223"/>
      <c r="Y1442" s="223"/>
      <c r="Z1442" s="33"/>
      <c r="AE1442" s="117"/>
      <c r="AM1442" s="33"/>
      <c r="AN1442" s="223"/>
      <c r="AO1442" s="223"/>
      <c r="AP1442" s="223"/>
      <c r="AQ1442" s="222"/>
      <c r="AR1442" s="222"/>
      <c r="AS1442" s="222"/>
      <c r="AT1442" s="222"/>
      <c r="AU1442" s="222"/>
      <c r="AV1442" s="222"/>
      <c r="AW1442" s="222"/>
      <c r="AX1442" s="222"/>
      <c r="AY1442" s="222"/>
      <c r="AZ1442" s="222"/>
      <c r="BA1442" s="222"/>
      <c r="BB1442" s="222"/>
      <c r="BC1442" s="222"/>
      <c r="BD1442" s="222"/>
      <c r="BE1442" s="222"/>
      <c r="BF1442" s="222"/>
      <c r="BG1442" s="222"/>
      <c r="BH1442" s="222"/>
      <c r="BI1442" s="222"/>
      <c r="BJ1442" s="222"/>
      <c r="BK1442" s="222"/>
      <c r="BL1442" s="222"/>
      <c r="BM1442" s="222"/>
      <c r="BN1442" s="222"/>
      <c r="BO1442" s="222"/>
      <c r="BP1442" s="222"/>
      <c r="BQ1442" s="222"/>
      <c r="BR1442" s="222"/>
      <c r="BS1442" s="222"/>
      <c r="BT1442" s="222"/>
      <c r="BU1442" s="222"/>
      <c r="BV1442" s="222"/>
      <c r="BW1442" s="222"/>
      <c r="BX1442" s="222"/>
      <c r="BY1442" s="222"/>
      <c r="BZ1442" s="222"/>
      <c r="CA1442" s="222"/>
      <c r="CB1442" s="222"/>
      <c r="CC1442" s="222"/>
      <c r="CD1442" s="222"/>
      <c r="CE1442" s="222"/>
      <c r="CF1442" s="222"/>
      <c r="CG1442" s="222"/>
      <c r="CH1442" s="222"/>
      <c r="CI1442" s="222"/>
    </row>
    <row r="1443" spans="1:87" s="4" customFormat="1" hidden="1">
      <c r="A1443" s="63"/>
      <c r="B1443" s="222"/>
      <c r="C1443" s="222"/>
      <c r="D1443" s="222"/>
      <c r="E1443" s="222"/>
      <c r="F1443" s="222"/>
      <c r="G1443" s="223"/>
      <c r="H1443" s="63"/>
      <c r="I1443" s="222"/>
      <c r="J1443" s="222"/>
      <c r="K1443" s="239"/>
      <c r="L1443" s="239"/>
      <c r="M1443" s="240"/>
      <c r="N1443" s="229"/>
      <c r="O1443" s="229"/>
      <c r="P1443" s="229"/>
      <c r="Q1443" s="222"/>
      <c r="R1443" s="242"/>
      <c r="S1443" s="242"/>
      <c r="T1443" s="240"/>
      <c r="U1443" s="240"/>
      <c r="V1443" s="223"/>
      <c r="W1443" s="223"/>
      <c r="X1443" s="223"/>
      <c r="Y1443" s="223"/>
      <c r="Z1443" s="33"/>
      <c r="AE1443" s="117"/>
      <c r="AM1443" s="33"/>
      <c r="AN1443" s="223"/>
      <c r="AO1443" s="223"/>
      <c r="AP1443" s="223"/>
      <c r="AQ1443" s="222"/>
      <c r="AR1443" s="222"/>
      <c r="AS1443" s="222"/>
      <c r="AT1443" s="222"/>
      <c r="AU1443" s="222"/>
      <c r="AV1443" s="222"/>
      <c r="AW1443" s="222"/>
      <c r="AX1443" s="222"/>
      <c r="AY1443" s="222"/>
      <c r="AZ1443" s="222"/>
      <c r="BA1443" s="222"/>
      <c r="BB1443" s="222"/>
      <c r="BC1443" s="222"/>
      <c r="BD1443" s="222"/>
      <c r="BE1443" s="222"/>
      <c r="BF1443" s="222"/>
      <c r="BG1443" s="222"/>
      <c r="BH1443" s="222"/>
      <c r="BI1443" s="222"/>
      <c r="BJ1443" s="222"/>
      <c r="BK1443" s="222"/>
      <c r="BL1443" s="222"/>
      <c r="BM1443" s="222"/>
      <c r="BN1443" s="222"/>
      <c r="BO1443" s="222"/>
      <c r="BP1443" s="222"/>
      <c r="BQ1443" s="222"/>
      <c r="BR1443" s="222"/>
      <c r="BS1443" s="222"/>
      <c r="BT1443" s="222"/>
      <c r="BU1443" s="222"/>
      <c r="BV1443" s="222"/>
      <c r="BW1443" s="222"/>
      <c r="BX1443" s="222"/>
      <c r="BY1443" s="222"/>
      <c r="BZ1443" s="222"/>
      <c r="CA1443" s="222"/>
      <c r="CB1443" s="222"/>
      <c r="CC1443" s="222"/>
      <c r="CD1443" s="222"/>
      <c r="CE1443" s="222"/>
      <c r="CF1443" s="222"/>
      <c r="CG1443" s="222"/>
      <c r="CH1443" s="222"/>
      <c r="CI1443" s="222"/>
    </row>
    <row r="1444" spans="1:87" s="4" customFormat="1" hidden="1">
      <c r="A1444" s="63"/>
      <c r="B1444" s="222"/>
      <c r="C1444" s="222"/>
      <c r="D1444" s="222"/>
      <c r="E1444" s="222"/>
      <c r="F1444" s="222"/>
      <c r="G1444" s="223"/>
      <c r="H1444" s="63"/>
      <c r="I1444" s="222"/>
      <c r="J1444" s="222"/>
      <c r="K1444" s="239"/>
      <c r="L1444" s="239"/>
      <c r="M1444" s="240"/>
      <c r="N1444" s="229"/>
      <c r="O1444" s="229"/>
      <c r="P1444" s="229"/>
      <c r="Q1444" s="222"/>
      <c r="R1444" s="242"/>
      <c r="S1444" s="242"/>
      <c r="T1444" s="240"/>
      <c r="U1444" s="240"/>
      <c r="V1444" s="223"/>
      <c r="W1444" s="223"/>
      <c r="X1444" s="223"/>
      <c r="Y1444" s="223"/>
      <c r="Z1444" s="33"/>
      <c r="AE1444" s="117"/>
      <c r="AM1444" s="33"/>
      <c r="AN1444" s="223"/>
      <c r="AO1444" s="223"/>
      <c r="AP1444" s="223"/>
      <c r="AQ1444" s="222"/>
      <c r="AR1444" s="222"/>
      <c r="AS1444" s="222"/>
      <c r="AT1444" s="222"/>
      <c r="AU1444" s="222"/>
      <c r="AV1444" s="222"/>
      <c r="AW1444" s="222"/>
      <c r="AX1444" s="222"/>
      <c r="AY1444" s="222"/>
      <c r="AZ1444" s="222"/>
      <c r="BA1444" s="222"/>
      <c r="BB1444" s="222"/>
      <c r="BC1444" s="222"/>
      <c r="BD1444" s="222"/>
      <c r="BE1444" s="222"/>
      <c r="BF1444" s="222"/>
      <c r="BG1444" s="222"/>
      <c r="BH1444" s="222"/>
      <c r="BI1444" s="222"/>
      <c r="BJ1444" s="222"/>
      <c r="BK1444" s="222"/>
      <c r="BL1444" s="222"/>
      <c r="BM1444" s="222"/>
      <c r="BN1444" s="222"/>
      <c r="BO1444" s="222"/>
      <c r="BP1444" s="222"/>
      <c r="BQ1444" s="222"/>
      <c r="BR1444" s="222"/>
      <c r="BS1444" s="222"/>
      <c r="BT1444" s="222"/>
      <c r="BU1444" s="222"/>
      <c r="BV1444" s="222"/>
      <c r="BW1444" s="222"/>
      <c r="BX1444" s="222"/>
      <c r="BY1444" s="222"/>
      <c r="BZ1444" s="222"/>
      <c r="CA1444" s="222"/>
      <c r="CB1444" s="222"/>
      <c r="CC1444" s="222"/>
      <c r="CD1444" s="222"/>
      <c r="CE1444" s="222"/>
      <c r="CF1444" s="222"/>
      <c r="CG1444" s="222"/>
      <c r="CH1444" s="222"/>
      <c r="CI1444" s="222"/>
    </row>
    <row r="1445" spans="1:87" s="4" customFormat="1" hidden="1">
      <c r="A1445" s="63"/>
      <c r="B1445" s="222"/>
      <c r="C1445" s="222"/>
      <c r="D1445" s="222"/>
      <c r="E1445" s="222"/>
      <c r="F1445" s="222"/>
      <c r="G1445" s="223"/>
      <c r="H1445" s="63"/>
      <c r="I1445" s="222"/>
      <c r="J1445" s="222"/>
      <c r="K1445" s="239"/>
      <c r="L1445" s="239"/>
      <c r="M1445" s="240"/>
      <c r="N1445" s="229"/>
      <c r="O1445" s="229"/>
      <c r="P1445" s="229"/>
      <c r="Q1445" s="222"/>
      <c r="R1445" s="242"/>
      <c r="S1445" s="242"/>
      <c r="T1445" s="240"/>
      <c r="U1445" s="240"/>
      <c r="V1445" s="223"/>
      <c r="W1445" s="223"/>
      <c r="X1445" s="223"/>
      <c r="Y1445" s="223"/>
      <c r="Z1445" s="33"/>
      <c r="AE1445" s="117"/>
      <c r="AM1445" s="33"/>
      <c r="AN1445" s="223"/>
      <c r="AO1445" s="223"/>
      <c r="AP1445" s="223"/>
      <c r="AQ1445" s="222"/>
      <c r="AR1445" s="222"/>
      <c r="AS1445" s="222"/>
      <c r="AT1445" s="222"/>
      <c r="AU1445" s="222"/>
      <c r="AV1445" s="222"/>
      <c r="AW1445" s="222"/>
      <c r="AX1445" s="222"/>
      <c r="AY1445" s="222"/>
      <c r="AZ1445" s="222"/>
      <c r="BA1445" s="222"/>
      <c r="BB1445" s="222"/>
      <c r="BC1445" s="222"/>
      <c r="BD1445" s="222"/>
      <c r="BE1445" s="222"/>
      <c r="BF1445" s="222"/>
      <c r="BG1445" s="222"/>
      <c r="BH1445" s="222"/>
      <c r="BI1445" s="222"/>
      <c r="BJ1445" s="222"/>
      <c r="BK1445" s="222"/>
      <c r="BL1445" s="222"/>
      <c r="BM1445" s="222"/>
      <c r="BN1445" s="222"/>
      <c r="BO1445" s="222"/>
      <c r="BP1445" s="222"/>
      <c r="BQ1445" s="222"/>
      <c r="BR1445" s="222"/>
      <c r="BS1445" s="222"/>
      <c r="BT1445" s="222"/>
      <c r="BU1445" s="222"/>
      <c r="BV1445" s="222"/>
      <c r="BW1445" s="222"/>
      <c r="BX1445" s="222"/>
      <c r="BY1445" s="222"/>
      <c r="BZ1445" s="222"/>
      <c r="CA1445" s="222"/>
      <c r="CB1445" s="222"/>
      <c r="CC1445" s="222"/>
      <c r="CD1445" s="222"/>
      <c r="CE1445" s="222"/>
      <c r="CF1445" s="222"/>
      <c r="CG1445" s="222"/>
      <c r="CH1445" s="222"/>
      <c r="CI1445" s="222"/>
    </row>
    <row r="1446" spans="1:87" s="4" customFormat="1" hidden="1">
      <c r="A1446" s="63"/>
      <c r="B1446" s="222"/>
      <c r="C1446" s="222"/>
      <c r="D1446" s="222"/>
      <c r="E1446" s="222"/>
      <c r="F1446" s="222"/>
      <c r="G1446" s="223"/>
      <c r="H1446" s="63"/>
      <c r="I1446" s="222"/>
      <c r="J1446" s="222"/>
      <c r="K1446" s="239"/>
      <c r="L1446" s="239"/>
      <c r="M1446" s="240"/>
      <c r="N1446" s="229"/>
      <c r="O1446" s="229"/>
      <c r="P1446" s="229"/>
      <c r="Q1446" s="222"/>
      <c r="R1446" s="242"/>
      <c r="S1446" s="242"/>
      <c r="T1446" s="240"/>
      <c r="U1446" s="240"/>
      <c r="V1446" s="223"/>
      <c r="W1446" s="223"/>
      <c r="X1446" s="223"/>
      <c r="Y1446" s="223"/>
      <c r="Z1446" s="33"/>
      <c r="AE1446" s="117"/>
      <c r="AM1446" s="33"/>
      <c r="AN1446" s="223"/>
      <c r="AO1446" s="223"/>
      <c r="AP1446" s="223"/>
      <c r="AQ1446" s="222"/>
      <c r="AR1446" s="222"/>
      <c r="AS1446" s="222"/>
      <c r="AT1446" s="222"/>
      <c r="AU1446" s="222"/>
      <c r="AV1446" s="222"/>
      <c r="AW1446" s="222"/>
      <c r="AX1446" s="222"/>
      <c r="AY1446" s="222"/>
      <c r="AZ1446" s="222"/>
      <c r="BA1446" s="222"/>
      <c r="BB1446" s="222"/>
      <c r="BC1446" s="222"/>
      <c r="BD1446" s="222"/>
      <c r="BE1446" s="222"/>
      <c r="BF1446" s="222"/>
      <c r="BG1446" s="222"/>
      <c r="BH1446" s="222"/>
      <c r="BI1446" s="222"/>
      <c r="BJ1446" s="222"/>
      <c r="BK1446" s="222"/>
      <c r="BL1446" s="222"/>
      <c r="BM1446" s="222"/>
      <c r="BN1446" s="222"/>
      <c r="BO1446" s="222"/>
      <c r="BP1446" s="222"/>
      <c r="BQ1446" s="222"/>
      <c r="BR1446" s="222"/>
      <c r="BS1446" s="222"/>
      <c r="BT1446" s="222"/>
      <c r="BU1446" s="222"/>
      <c r="BV1446" s="222"/>
      <c r="BW1446" s="222"/>
      <c r="BX1446" s="222"/>
      <c r="BY1446" s="222"/>
      <c r="BZ1446" s="222"/>
      <c r="CA1446" s="222"/>
      <c r="CB1446" s="222"/>
      <c r="CC1446" s="222"/>
      <c r="CD1446" s="222"/>
      <c r="CE1446" s="222"/>
      <c r="CF1446" s="222"/>
      <c r="CG1446" s="222"/>
      <c r="CH1446" s="222"/>
      <c r="CI1446" s="222"/>
    </row>
    <row r="1447" spans="1:87" s="4" customFormat="1" hidden="1">
      <c r="A1447" s="63"/>
      <c r="B1447" s="222"/>
      <c r="C1447" s="222"/>
      <c r="D1447" s="222"/>
      <c r="E1447" s="222"/>
      <c r="F1447" s="222"/>
      <c r="G1447" s="223"/>
      <c r="H1447" s="63"/>
      <c r="I1447" s="222"/>
      <c r="J1447" s="222"/>
      <c r="K1447" s="239"/>
      <c r="L1447" s="239"/>
      <c r="M1447" s="240"/>
      <c r="N1447" s="229"/>
      <c r="O1447" s="229"/>
      <c r="P1447" s="229"/>
      <c r="Q1447" s="222"/>
      <c r="R1447" s="242"/>
      <c r="S1447" s="242"/>
      <c r="T1447" s="240"/>
      <c r="U1447" s="240"/>
      <c r="V1447" s="223"/>
      <c r="W1447" s="223"/>
      <c r="X1447" s="223"/>
      <c r="Y1447" s="223"/>
      <c r="Z1447" s="33"/>
      <c r="AE1447" s="117"/>
      <c r="AM1447" s="33"/>
      <c r="AN1447" s="223"/>
      <c r="AO1447" s="223"/>
      <c r="AP1447" s="223"/>
      <c r="AQ1447" s="222"/>
      <c r="AR1447" s="222"/>
      <c r="AS1447" s="222"/>
      <c r="AT1447" s="222"/>
      <c r="AU1447" s="222"/>
      <c r="AV1447" s="222"/>
      <c r="AW1447" s="222"/>
      <c r="AX1447" s="222"/>
      <c r="AY1447" s="222"/>
      <c r="AZ1447" s="222"/>
      <c r="BA1447" s="222"/>
      <c r="BB1447" s="222"/>
      <c r="BC1447" s="222"/>
      <c r="BD1447" s="222"/>
      <c r="BE1447" s="222"/>
      <c r="BF1447" s="222"/>
      <c r="BG1447" s="222"/>
      <c r="BH1447" s="222"/>
      <c r="BI1447" s="222"/>
      <c r="BJ1447" s="222"/>
      <c r="BK1447" s="222"/>
      <c r="BL1447" s="222"/>
      <c r="BM1447" s="222"/>
      <c r="BN1447" s="222"/>
      <c r="BO1447" s="222"/>
      <c r="BP1447" s="222"/>
      <c r="BQ1447" s="222"/>
      <c r="BR1447" s="222"/>
      <c r="BS1447" s="222"/>
      <c r="BT1447" s="222"/>
      <c r="BU1447" s="222"/>
      <c r="BV1447" s="222"/>
      <c r="BW1447" s="222"/>
      <c r="BX1447" s="222"/>
      <c r="BY1447" s="222"/>
      <c r="BZ1447" s="222"/>
      <c r="CA1447" s="222"/>
      <c r="CB1447" s="222"/>
      <c r="CC1447" s="222"/>
      <c r="CD1447" s="222"/>
      <c r="CE1447" s="222"/>
      <c r="CF1447" s="222"/>
      <c r="CG1447" s="222"/>
      <c r="CH1447" s="222"/>
      <c r="CI1447" s="222"/>
    </row>
    <row r="1448" spans="1:87" s="4" customFormat="1" hidden="1">
      <c r="A1448" s="63"/>
      <c r="B1448" s="222"/>
      <c r="C1448" s="222"/>
      <c r="D1448" s="222"/>
      <c r="E1448" s="222"/>
      <c r="F1448" s="222"/>
      <c r="G1448" s="223"/>
      <c r="H1448" s="63"/>
      <c r="I1448" s="222"/>
      <c r="J1448" s="222"/>
      <c r="K1448" s="239"/>
      <c r="L1448" s="239"/>
      <c r="M1448" s="240"/>
      <c r="N1448" s="229"/>
      <c r="O1448" s="229"/>
      <c r="P1448" s="229"/>
      <c r="Q1448" s="222"/>
      <c r="R1448" s="242"/>
      <c r="S1448" s="242"/>
      <c r="T1448" s="240"/>
      <c r="U1448" s="240"/>
      <c r="V1448" s="223"/>
      <c r="W1448" s="223"/>
      <c r="X1448" s="223"/>
      <c r="Y1448" s="223"/>
      <c r="Z1448" s="33"/>
      <c r="AE1448" s="117"/>
      <c r="AM1448" s="33"/>
      <c r="AN1448" s="223"/>
      <c r="AO1448" s="223"/>
      <c r="AP1448" s="223"/>
      <c r="AQ1448" s="222"/>
      <c r="AR1448" s="222"/>
      <c r="AS1448" s="222"/>
      <c r="AT1448" s="222"/>
      <c r="AU1448" s="222"/>
      <c r="AV1448" s="222"/>
      <c r="AW1448" s="222"/>
      <c r="AX1448" s="222"/>
      <c r="AY1448" s="222"/>
      <c r="AZ1448" s="222"/>
      <c r="BA1448" s="222"/>
      <c r="BB1448" s="222"/>
      <c r="BC1448" s="222"/>
      <c r="BD1448" s="222"/>
      <c r="BE1448" s="222"/>
      <c r="BF1448" s="222"/>
      <c r="BG1448" s="222"/>
      <c r="BH1448" s="222"/>
      <c r="BI1448" s="222"/>
      <c r="BJ1448" s="222"/>
      <c r="BK1448" s="222"/>
      <c r="BL1448" s="222"/>
      <c r="BM1448" s="222"/>
      <c r="BN1448" s="222"/>
      <c r="BO1448" s="222"/>
      <c r="BP1448" s="222"/>
      <c r="BQ1448" s="222"/>
      <c r="BR1448" s="222"/>
      <c r="BS1448" s="222"/>
      <c r="BT1448" s="222"/>
      <c r="BU1448" s="222"/>
      <c r="BV1448" s="222"/>
      <c r="BW1448" s="222"/>
      <c r="BX1448" s="222"/>
      <c r="BY1448" s="222"/>
      <c r="BZ1448" s="222"/>
      <c r="CA1448" s="222"/>
      <c r="CB1448" s="222"/>
      <c r="CC1448" s="222"/>
      <c r="CD1448" s="222"/>
      <c r="CE1448" s="222"/>
      <c r="CF1448" s="222"/>
      <c r="CG1448" s="222"/>
      <c r="CH1448" s="222"/>
      <c r="CI1448" s="222"/>
    </row>
    <row r="1449" spans="1:87" s="4" customFormat="1" hidden="1">
      <c r="A1449" s="63"/>
      <c r="B1449" s="222"/>
      <c r="C1449" s="222"/>
      <c r="D1449" s="222"/>
      <c r="E1449" s="222"/>
      <c r="F1449" s="222"/>
      <c r="G1449" s="223"/>
      <c r="H1449" s="63"/>
      <c r="I1449" s="222"/>
      <c r="J1449" s="222"/>
      <c r="K1449" s="239"/>
      <c r="L1449" s="239"/>
      <c r="M1449" s="240"/>
      <c r="N1449" s="229"/>
      <c r="O1449" s="229"/>
      <c r="P1449" s="229"/>
      <c r="Q1449" s="222"/>
      <c r="R1449" s="242"/>
      <c r="S1449" s="242"/>
      <c r="T1449" s="240"/>
      <c r="U1449" s="240"/>
      <c r="V1449" s="223"/>
      <c r="W1449" s="223"/>
      <c r="X1449" s="223"/>
      <c r="Y1449" s="223"/>
      <c r="Z1449" s="33"/>
      <c r="AE1449" s="117"/>
      <c r="AM1449" s="33"/>
      <c r="AN1449" s="223"/>
      <c r="AO1449" s="223"/>
      <c r="AP1449" s="223"/>
      <c r="AQ1449" s="222"/>
      <c r="AR1449" s="222"/>
      <c r="AS1449" s="222"/>
      <c r="AT1449" s="222"/>
      <c r="AU1449" s="222"/>
      <c r="AV1449" s="222"/>
      <c r="AW1449" s="222"/>
      <c r="AX1449" s="222"/>
      <c r="AY1449" s="222"/>
      <c r="AZ1449" s="222"/>
      <c r="BA1449" s="222"/>
      <c r="BB1449" s="222"/>
      <c r="BC1449" s="222"/>
      <c r="BD1449" s="222"/>
      <c r="BE1449" s="222"/>
      <c r="BF1449" s="222"/>
      <c r="BG1449" s="222"/>
      <c r="BH1449" s="222"/>
      <c r="BI1449" s="222"/>
      <c r="BJ1449" s="222"/>
      <c r="BK1449" s="222"/>
      <c r="BL1449" s="222"/>
      <c r="BM1449" s="222"/>
      <c r="BN1449" s="222"/>
      <c r="BO1449" s="222"/>
      <c r="BP1449" s="222"/>
      <c r="BQ1449" s="222"/>
      <c r="BR1449" s="222"/>
      <c r="BS1449" s="222"/>
      <c r="BT1449" s="222"/>
      <c r="BU1449" s="222"/>
      <c r="BV1449" s="222"/>
      <c r="BW1449" s="222"/>
      <c r="BX1449" s="222"/>
      <c r="BY1449" s="222"/>
      <c r="BZ1449" s="222"/>
      <c r="CA1449" s="222"/>
      <c r="CB1449" s="222"/>
      <c r="CC1449" s="222"/>
      <c r="CD1449" s="222"/>
      <c r="CE1449" s="222"/>
      <c r="CF1449" s="222"/>
      <c r="CG1449" s="222"/>
      <c r="CH1449" s="222"/>
      <c r="CI1449" s="222"/>
    </row>
    <row r="1450" spans="1:87" s="4" customFormat="1" hidden="1">
      <c r="A1450" s="63"/>
      <c r="B1450" s="222"/>
      <c r="C1450" s="222"/>
      <c r="D1450" s="222"/>
      <c r="E1450" s="222"/>
      <c r="F1450" s="222"/>
      <c r="G1450" s="223"/>
      <c r="H1450" s="63"/>
      <c r="I1450" s="222"/>
      <c r="J1450" s="222"/>
      <c r="K1450" s="239"/>
      <c r="L1450" s="239"/>
      <c r="M1450" s="240"/>
      <c r="N1450" s="229"/>
      <c r="O1450" s="229"/>
      <c r="P1450" s="229"/>
      <c r="Q1450" s="222"/>
      <c r="R1450" s="242"/>
      <c r="S1450" s="242"/>
      <c r="T1450" s="240"/>
      <c r="U1450" s="240"/>
      <c r="V1450" s="223"/>
      <c r="W1450" s="223"/>
      <c r="X1450" s="223"/>
      <c r="Y1450" s="223"/>
      <c r="Z1450" s="33"/>
      <c r="AE1450" s="117"/>
      <c r="AM1450" s="33"/>
      <c r="AN1450" s="223"/>
      <c r="AO1450" s="223"/>
      <c r="AP1450" s="223"/>
      <c r="AQ1450" s="222"/>
      <c r="AR1450" s="222"/>
      <c r="AS1450" s="222"/>
      <c r="AT1450" s="222"/>
      <c r="AU1450" s="222"/>
      <c r="AV1450" s="222"/>
      <c r="AW1450" s="222"/>
      <c r="AX1450" s="222"/>
      <c r="AY1450" s="222"/>
      <c r="AZ1450" s="222"/>
      <c r="BA1450" s="222"/>
      <c r="BB1450" s="222"/>
      <c r="BC1450" s="222"/>
      <c r="BD1450" s="222"/>
      <c r="BE1450" s="222"/>
      <c r="BF1450" s="222"/>
      <c r="BG1450" s="222"/>
      <c r="BH1450" s="222"/>
      <c r="BI1450" s="222"/>
      <c r="BJ1450" s="222"/>
      <c r="BK1450" s="222"/>
      <c r="BL1450" s="222"/>
      <c r="BM1450" s="222"/>
      <c r="BN1450" s="222"/>
      <c r="BO1450" s="222"/>
      <c r="BP1450" s="222"/>
      <c r="BQ1450" s="222"/>
      <c r="BR1450" s="222"/>
      <c r="BS1450" s="222"/>
      <c r="BT1450" s="222"/>
      <c r="BU1450" s="222"/>
      <c r="BV1450" s="222"/>
      <c r="BW1450" s="222"/>
      <c r="BX1450" s="222"/>
      <c r="BY1450" s="222"/>
      <c r="BZ1450" s="222"/>
      <c r="CA1450" s="222"/>
      <c r="CB1450" s="222"/>
      <c r="CC1450" s="222"/>
      <c r="CD1450" s="222"/>
      <c r="CE1450" s="222"/>
      <c r="CF1450" s="222"/>
      <c r="CG1450" s="222"/>
      <c r="CH1450" s="222"/>
      <c r="CI1450" s="222"/>
    </row>
    <row r="1451" spans="1:87" s="4" customFormat="1" hidden="1">
      <c r="A1451" s="63"/>
      <c r="B1451" s="222"/>
      <c r="C1451" s="222"/>
      <c r="D1451" s="222"/>
      <c r="E1451" s="222"/>
      <c r="F1451" s="222"/>
      <c r="G1451" s="223"/>
      <c r="H1451" s="63"/>
      <c r="I1451" s="222"/>
      <c r="J1451" s="222"/>
      <c r="K1451" s="239"/>
      <c r="L1451" s="239"/>
      <c r="M1451" s="240"/>
      <c r="N1451" s="229"/>
      <c r="O1451" s="229"/>
      <c r="P1451" s="229"/>
      <c r="Q1451" s="222"/>
      <c r="R1451" s="242"/>
      <c r="S1451" s="242"/>
      <c r="T1451" s="240"/>
      <c r="U1451" s="240"/>
      <c r="V1451" s="223"/>
      <c r="W1451" s="223"/>
      <c r="X1451" s="223"/>
      <c r="Y1451" s="223"/>
      <c r="Z1451" s="33"/>
      <c r="AE1451" s="117"/>
      <c r="AM1451" s="33"/>
      <c r="AN1451" s="223"/>
      <c r="AO1451" s="223"/>
      <c r="AP1451" s="223"/>
      <c r="AQ1451" s="222"/>
      <c r="AR1451" s="222"/>
      <c r="AS1451" s="222"/>
      <c r="AT1451" s="222"/>
      <c r="AU1451" s="222"/>
      <c r="AV1451" s="222"/>
      <c r="AW1451" s="222"/>
      <c r="AX1451" s="222"/>
      <c r="AY1451" s="222"/>
      <c r="AZ1451" s="222"/>
      <c r="BA1451" s="222"/>
      <c r="BB1451" s="222"/>
      <c r="BC1451" s="222"/>
      <c r="BD1451" s="222"/>
      <c r="BE1451" s="222"/>
      <c r="BF1451" s="222"/>
      <c r="BG1451" s="222"/>
      <c r="BH1451" s="222"/>
      <c r="BI1451" s="222"/>
      <c r="BJ1451" s="222"/>
      <c r="BK1451" s="222"/>
      <c r="BL1451" s="222"/>
      <c r="BM1451" s="222"/>
      <c r="BN1451" s="222"/>
      <c r="BO1451" s="222"/>
      <c r="BP1451" s="222"/>
      <c r="BQ1451" s="222"/>
      <c r="BR1451" s="222"/>
      <c r="BS1451" s="222"/>
      <c r="BT1451" s="222"/>
      <c r="BU1451" s="222"/>
      <c r="BV1451" s="222"/>
      <c r="BW1451" s="222"/>
      <c r="BX1451" s="222"/>
      <c r="BY1451" s="222"/>
      <c r="BZ1451" s="222"/>
      <c r="CA1451" s="222"/>
      <c r="CB1451" s="222"/>
      <c r="CC1451" s="222"/>
      <c r="CD1451" s="222"/>
      <c r="CE1451" s="222"/>
      <c r="CF1451" s="222"/>
      <c r="CG1451" s="222"/>
      <c r="CH1451" s="222"/>
      <c r="CI1451" s="222"/>
    </row>
    <row r="1452" spans="1:87" s="4" customFormat="1" hidden="1">
      <c r="A1452" s="63"/>
      <c r="B1452" s="222"/>
      <c r="C1452" s="222"/>
      <c r="D1452" s="222"/>
      <c r="E1452" s="222"/>
      <c r="F1452" s="222"/>
      <c r="G1452" s="223"/>
      <c r="H1452" s="63"/>
      <c r="I1452" s="222"/>
      <c r="J1452" s="222"/>
      <c r="K1452" s="239"/>
      <c r="L1452" s="239"/>
      <c r="M1452" s="240"/>
      <c r="N1452" s="229"/>
      <c r="O1452" s="229"/>
      <c r="P1452" s="229"/>
      <c r="Q1452" s="222"/>
      <c r="R1452" s="242"/>
      <c r="S1452" s="242"/>
      <c r="T1452" s="240"/>
      <c r="U1452" s="240"/>
      <c r="V1452" s="223"/>
      <c r="W1452" s="223"/>
      <c r="X1452" s="223"/>
      <c r="Y1452" s="223"/>
      <c r="Z1452" s="33"/>
      <c r="AE1452" s="117"/>
      <c r="AM1452" s="33"/>
      <c r="AN1452" s="223"/>
      <c r="AO1452" s="223"/>
      <c r="AP1452" s="223"/>
      <c r="AQ1452" s="222"/>
      <c r="AR1452" s="222"/>
      <c r="AS1452" s="222"/>
      <c r="AT1452" s="222"/>
      <c r="AU1452" s="222"/>
      <c r="AV1452" s="222"/>
      <c r="AW1452" s="222"/>
      <c r="AX1452" s="222"/>
      <c r="AY1452" s="222"/>
      <c r="AZ1452" s="222"/>
      <c r="BA1452" s="222"/>
      <c r="BB1452" s="222"/>
      <c r="BC1452" s="222"/>
      <c r="BD1452" s="222"/>
      <c r="BE1452" s="222"/>
      <c r="BF1452" s="222"/>
      <c r="BG1452" s="222"/>
      <c r="BH1452" s="222"/>
      <c r="BI1452" s="222"/>
      <c r="BJ1452" s="222"/>
      <c r="BK1452" s="222"/>
      <c r="BL1452" s="222"/>
      <c r="BM1452" s="222"/>
      <c r="BN1452" s="222"/>
      <c r="BO1452" s="222"/>
      <c r="BP1452" s="222"/>
      <c r="BQ1452" s="222"/>
      <c r="BR1452" s="222"/>
      <c r="BS1452" s="222"/>
      <c r="BT1452" s="222"/>
      <c r="BU1452" s="222"/>
      <c r="BV1452" s="222"/>
      <c r="BW1452" s="222"/>
      <c r="BX1452" s="222"/>
      <c r="BY1452" s="222"/>
      <c r="BZ1452" s="222"/>
      <c r="CA1452" s="222"/>
      <c r="CB1452" s="222"/>
      <c r="CC1452" s="222"/>
      <c r="CD1452" s="222"/>
      <c r="CE1452" s="222"/>
      <c r="CF1452" s="222"/>
      <c r="CG1452" s="222"/>
      <c r="CH1452" s="222"/>
      <c r="CI1452" s="222"/>
    </row>
    <row r="1453" spans="1:87" s="4" customFormat="1" hidden="1">
      <c r="A1453" s="63"/>
      <c r="B1453" s="222"/>
      <c r="C1453" s="222"/>
      <c r="D1453" s="222"/>
      <c r="E1453" s="222"/>
      <c r="F1453" s="222"/>
      <c r="G1453" s="223"/>
      <c r="H1453" s="63"/>
      <c r="I1453" s="222"/>
      <c r="J1453" s="222"/>
      <c r="K1453" s="239"/>
      <c r="L1453" s="239"/>
      <c r="M1453" s="240"/>
      <c r="N1453" s="229"/>
      <c r="O1453" s="229"/>
      <c r="P1453" s="229"/>
      <c r="Q1453" s="222"/>
      <c r="R1453" s="242"/>
      <c r="S1453" s="242"/>
      <c r="T1453" s="240"/>
      <c r="U1453" s="240"/>
      <c r="V1453" s="223"/>
      <c r="W1453" s="223"/>
      <c r="X1453" s="223"/>
      <c r="Y1453" s="223"/>
      <c r="Z1453" s="33"/>
      <c r="AE1453" s="117"/>
      <c r="AM1453" s="33"/>
      <c r="AN1453" s="223"/>
      <c r="AO1453" s="223"/>
      <c r="AP1453" s="223"/>
      <c r="AQ1453" s="222"/>
      <c r="AR1453" s="222"/>
      <c r="AS1453" s="222"/>
      <c r="AT1453" s="222"/>
      <c r="AU1453" s="222"/>
      <c r="AV1453" s="222"/>
      <c r="AW1453" s="222"/>
      <c r="AX1453" s="222"/>
      <c r="AY1453" s="222"/>
      <c r="AZ1453" s="222"/>
      <c r="BA1453" s="222"/>
      <c r="BB1453" s="222"/>
      <c r="BC1453" s="222"/>
      <c r="BD1453" s="222"/>
      <c r="BE1453" s="222"/>
      <c r="BF1453" s="222"/>
      <c r="BG1453" s="222"/>
      <c r="BH1453" s="222"/>
      <c r="BI1453" s="222"/>
      <c r="BJ1453" s="222"/>
      <c r="BK1453" s="222"/>
      <c r="BL1453" s="222"/>
      <c r="BM1453" s="222"/>
      <c r="BN1453" s="222"/>
      <c r="BO1453" s="222"/>
      <c r="BP1453" s="222"/>
      <c r="BQ1453" s="222"/>
      <c r="BR1453" s="222"/>
      <c r="BS1453" s="222"/>
      <c r="BT1453" s="222"/>
      <c r="BU1453" s="222"/>
      <c r="BV1453" s="222"/>
      <c r="BW1453" s="222"/>
      <c r="BX1453" s="222"/>
      <c r="BY1453" s="222"/>
      <c r="BZ1453" s="222"/>
      <c r="CA1453" s="222"/>
      <c r="CB1453" s="222"/>
      <c r="CC1453" s="222"/>
      <c r="CD1453" s="222"/>
      <c r="CE1453" s="222"/>
      <c r="CF1453" s="222"/>
      <c r="CG1453" s="222"/>
      <c r="CH1453" s="222"/>
      <c r="CI1453" s="222"/>
    </row>
    <row r="1454" spans="1:87" s="4" customFormat="1" hidden="1">
      <c r="A1454" s="63"/>
      <c r="B1454" s="222"/>
      <c r="C1454" s="222"/>
      <c r="D1454" s="222"/>
      <c r="E1454" s="222"/>
      <c r="F1454" s="222"/>
      <c r="G1454" s="223"/>
      <c r="H1454" s="63"/>
      <c r="I1454" s="222"/>
      <c r="J1454" s="222"/>
      <c r="K1454" s="239"/>
      <c r="L1454" s="239"/>
      <c r="M1454" s="240"/>
      <c r="N1454" s="229"/>
      <c r="O1454" s="229"/>
      <c r="P1454" s="229"/>
      <c r="Q1454" s="222"/>
      <c r="R1454" s="242"/>
      <c r="S1454" s="242"/>
      <c r="T1454" s="240"/>
      <c r="U1454" s="240"/>
      <c r="V1454" s="223"/>
      <c r="W1454" s="223"/>
      <c r="X1454" s="223"/>
      <c r="Y1454" s="223"/>
      <c r="Z1454" s="33"/>
      <c r="AE1454" s="117"/>
      <c r="AM1454" s="33"/>
      <c r="AN1454" s="223"/>
      <c r="AO1454" s="223"/>
      <c r="AP1454" s="223"/>
      <c r="AQ1454" s="222"/>
      <c r="AR1454" s="222"/>
      <c r="AS1454" s="222"/>
      <c r="AT1454" s="222"/>
      <c r="AU1454" s="222"/>
      <c r="AV1454" s="222"/>
      <c r="AW1454" s="222"/>
      <c r="AX1454" s="222"/>
      <c r="AY1454" s="222"/>
      <c r="AZ1454" s="222"/>
      <c r="BA1454" s="222"/>
      <c r="BB1454" s="222"/>
      <c r="BC1454" s="222"/>
      <c r="BD1454" s="222"/>
      <c r="BE1454" s="222"/>
      <c r="BF1454" s="222"/>
      <c r="BG1454" s="222"/>
      <c r="BH1454" s="222"/>
      <c r="BI1454" s="222"/>
      <c r="BJ1454" s="222"/>
      <c r="BK1454" s="222"/>
      <c r="BL1454" s="222"/>
      <c r="BM1454" s="222"/>
      <c r="BN1454" s="222"/>
      <c r="BO1454" s="222"/>
      <c r="BP1454" s="222"/>
      <c r="BQ1454" s="222"/>
      <c r="BR1454" s="222"/>
      <c r="BS1454" s="222"/>
      <c r="BT1454" s="222"/>
      <c r="BU1454" s="222"/>
      <c r="BV1454" s="222"/>
      <c r="BW1454" s="222"/>
      <c r="BX1454" s="222"/>
      <c r="BY1454" s="222"/>
      <c r="BZ1454" s="222"/>
      <c r="CA1454" s="222"/>
      <c r="CB1454" s="222"/>
      <c r="CC1454" s="222"/>
      <c r="CD1454" s="222"/>
      <c r="CE1454" s="222"/>
      <c r="CF1454" s="222"/>
      <c r="CG1454" s="222"/>
      <c r="CH1454" s="222"/>
      <c r="CI1454" s="222"/>
    </row>
    <row r="1455" spans="1:87" s="4" customFormat="1" hidden="1">
      <c r="A1455" s="63"/>
      <c r="B1455" s="222"/>
      <c r="C1455" s="222"/>
      <c r="D1455" s="222"/>
      <c r="E1455" s="222"/>
      <c r="F1455" s="222"/>
      <c r="G1455" s="223"/>
      <c r="H1455" s="63"/>
      <c r="I1455" s="222"/>
      <c r="J1455" s="222"/>
      <c r="K1455" s="239"/>
      <c r="L1455" s="239"/>
      <c r="M1455" s="240"/>
      <c r="N1455" s="229"/>
      <c r="O1455" s="229"/>
      <c r="P1455" s="229"/>
      <c r="Q1455" s="222"/>
      <c r="R1455" s="242"/>
      <c r="S1455" s="242"/>
      <c r="T1455" s="240"/>
      <c r="U1455" s="240"/>
      <c r="V1455" s="223"/>
      <c r="W1455" s="223"/>
      <c r="X1455" s="223"/>
      <c r="Y1455" s="223"/>
      <c r="Z1455" s="33"/>
      <c r="AE1455" s="117"/>
      <c r="AM1455" s="33"/>
      <c r="AN1455" s="223"/>
      <c r="AO1455" s="223"/>
      <c r="AP1455" s="223"/>
      <c r="AQ1455" s="222"/>
      <c r="AR1455" s="222"/>
      <c r="AS1455" s="222"/>
      <c r="AT1455" s="222"/>
      <c r="AU1455" s="222"/>
      <c r="AV1455" s="222"/>
      <c r="AW1455" s="222"/>
      <c r="AX1455" s="222"/>
      <c r="AY1455" s="222"/>
      <c r="AZ1455" s="222"/>
      <c r="BA1455" s="222"/>
      <c r="BB1455" s="222"/>
      <c r="BC1455" s="222"/>
      <c r="BD1455" s="222"/>
      <c r="BE1455" s="222"/>
      <c r="BF1455" s="222"/>
      <c r="BG1455" s="222"/>
      <c r="BH1455" s="222"/>
      <c r="BI1455" s="222"/>
      <c r="BJ1455" s="222"/>
      <c r="BK1455" s="222"/>
      <c r="BL1455" s="222"/>
      <c r="BM1455" s="222"/>
      <c r="BN1455" s="222"/>
      <c r="BO1455" s="222"/>
      <c r="BP1455" s="222"/>
      <c r="BQ1455" s="222"/>
      <c r="BR1455" s="222"/>
      <c r="BS1455" s="222"/>
      <c r="BT1455" s="222"/>
      <c r="BU1455" s="222"/>
      <c r="BV1455" s="222"/>
      <c r="BW1455" s="222"/>
      <c r="BX1455" s="222"/>
      <c r="BY1455" s="222"/>
      <c r="BZ1455" s="222"/>
      <c r="CA1455" s="222"/>
      <c r="CB1455" s="222"/>
      <c r="CC1455" s="222"/>
      <c r="CD1455" s="222"/>
      <c r="CE1455" s="222"/>
      <c r="CF1455" s="222"/>
      <c r="CG1455" s="222"/>
      <c r="CH1455" s="222"/>
      <c r="CI1455" s="222"/>
    </row>
    <row r="1456" spans="1:87" s="4" customFormat="1" hidden="1">
      <c r="A1456" s="63"/>
      <c r="B1456" s="222"/>
      <c r="C1456" s="222"/>
      <c r="D1456" s="222"/>
      <c r="E1456" s="222"/>
      <c r="F1456" s="222"/>
      <c r="G1456" s="223"/>
      <c r="H1456" s="63"/>
      <c r="I1456" s="222"/>
      <c r="J1456" s="222"/>
      <c r="K1456" s="239"/>
      <c r="L1456" s="239"/>
      <c r="M1456" s="240"/>
      <c r="N1456" s="229"/>
      <c r="O1456" s="229"/>
      <c r="P1456" s="229"/>
      <c r="Q1456" s="222"/>
      <c r="R1456" s="242"/>
      <c r="S1456" s="242"/>
      <c r="T1456" s="240"/>
      <c r="U1456" s="240"/>
      <c r="V1456" s="223"/>
      <c r="W1456" s="223"/>
      <c r="X1456" s="223"/>
      <c r="Y1456" s="223"/>
      <c r="Z1456" s="33"/>
      <c r="AE1456" s="117"/>
      <c r="AM1456" s="33"/>
      <c r="AN1456" s="223"/>
      <c r="AO1456" s="223"/>
      <c r="AP1456" s="223"/>
      <c r="AQ1456" s="222"/>
      <c r="AR1456" s="222"/>
      <c r="AS1456" s="222"/>
      <c r="AT1456" s="222"/>
      <c r="AU1456" s="222"/>
      <c r="AV1456" s="222"/>
      <c r="AW1456" s="222"/>
      <c r="AX1456" s="222"/>
      <c r="AY1456" s="222"/>
      <c r="AZ1456" s="222"/>
      <c r="BA1456" s="222"/>
      <c r="BB1456" s="222"/>
      <c r="BC1456" s="222"/>
      <c r="BD1456" s="222"/>
      <c r="BE1456" s="222"/>
      <c r="BF1456" s="222"/>
      <c r="BG1456" s="222"/>
      <c r="BH1456" s="222"/>
      <c r="BI1456" s="222"/>
      <c r="BJ1456" s="222"/>
      <c r="BK1456" s="222"/>
      <c r="BL1456" s="222"/>
      <c r="BM1456" s="222"/>
      <c r="BN1456" s="222"/>
      <c r="BO1456" s="222"/>
      <c r="BP1456" s="222"/>
      <c r="BQ1456" s="222"/>
      <c r="BR1456" s="222"/>
      <c r="BS1456" s="222"/>
      <c r="BT1456" s="222"/>
      <c r="BU1456" s="222"/>
      <c r="BV1456" s="222"/>
      <c r="BW1456" s="222"/>
      <c r="BX1456" s="222"/>
      <c r="BY1456" s="222"/>
      <c r="BZ1456" s="222"/>
      <c r="CA1456" s="222"/>
      <c r="CB1456" s="222"/>
      <c r="CC1456" s="222"/>
      <c r="CD1456" s="222"/>
      <c r="CE1456" s="222"/>
      <c r="CF1456" s="222"/>
      <c r="CG1456" s="222"/>
      <c r="CH1456" s="222"/>
      <c r="CI1456" s="222"/>
    </row>
    <row r="1457" spans="1:87" s="4" customFormat="1" hidden="1">
      <c r="A1457" s="63"/>
      <c r="B1457" s="222"/>
      <c r="C1457" s="222"/>
      <c r="D1457" s="222"/>
      <c r="E1457" s="222"/>
      <c r="F1457" s="222"/>
      <c r="G1457" s="223"/>
      <c r="H1457" s="63"/>
      <c r="I1457" s="222"/>
      <c r="J1457" s="222"/>
      <c r="K1457" s="239"/>
      <c r="L1457" s="239"/>
      <c r="M1457" s="240"/>
      <c r="N1457" s="229"/>
      <c r="O1457" s="229"/>
      <c r="P1457" s="229"/>
      <c r="Q1457" s="222"/>
      <c r="R1457" s="242"/>
      <c r="S1457" s="242"/>
      <c r="T1457" s="240"/>
      <c r="U1457" s="240"/>
      <c r="V1457" s="223"/>
      <c r="W1457" s="223"/>
      <c r="X1457" s="223"/>
      <c r="Y1457" s="223"/>
      <c r="Z1457" s="33"/>
      <c r="AE1457" s="117"/>
      <c r="AM1457" s="33"/>
      <c r="AN1457" s="223"/>
      <c r="AO1457" s="223"/>
      <c r="AP1457" s="223"/>
      <c r="AQ1457" s="222"/>
      <c r="AR1457" s="222"/>
      <c r="AS1457" s="222"/>
      <c r="AT1457" s="222"/>
      <c r="AU1457" s="222"/>
      <c r="AV1457" s="222"/>
      <c r="AW1457" s="222"/>
      <c r="AX1457" s="222"/>
      <c r="AY1457" s="222"/>
      <c r="AZ1457" s="222"/>
      <c r="BA1457" s="222"/>
      <c r="BB1457" s="222"/>
      <c r="BC1457" s="222"/>
      <c r="BD1457" s="222"/>
      <c r="BE1457" s="222"/>
      <c r="BF1457" s="222"/>
      <c r="BG1457" s="222"/>
      <c r="BH1457" s="222"/>
      <c r="BI1457" s="222"/>
      <c r="BJ1457" s="222"/>
      <c r="BK1457" s="222"/>
      <c r="BL1457" s="222"/>
      <c r="BM1457" s="222"/>
      <c r="BN1457" s="222"/>
      <c r="BO1457" s="222"/>
      <c r="BP1457" s="222"/>
      <c r="BQ1457" s="222"/>
      <c r="BR1457" s="222"/>
      <c r="BS1457" s="222"/>
      <c r="BT1457" s="222"/>
      <c r="BU1457" s="222"/>
      <c r="BV1457" s="222"/>
      <c r="BW1457" s="222"/>
      <c r="BX1457" s="222"/>
      <c r="BY1457" s="222"/>
      <c r="BZ1457" s="222"/>
      <c r="CA1457" s="222"/>
      <c r="CB1457" s="222"/>
      <c r="CC1457" s="222"/>
      <c r="CD1457" s="222"/>
      <c r="CE1457" s="222"/>
      <c r="CF1457" s="222"/>
      <c r="CG1457" s="222"/>
      <c r="CH1457" s="222"/>
      <c r="CI1457" s="222"/>
    </row>
    <row r="1458" spans="1:87" s="4" customFormat="1" hidden="1">
      <c r="A1458" s="63"/>
      <c r="B1458" s="222"/>
      <c r="C1458" s="222"/>
      <c r="D1458" s="222"/>
      <c r="E1458" s="222"/>
      <c r="F1458" s="222"/>
      <c r="G1458" s="223"/>
      <c r="H1458" s="63"/>
      <c r="I1458" s="222"/>
      <c r="J1458" s="222"/>
      <c r="K1458" s="239"/>
      <c r="L1458" s="239"/>
      <c r="M1458" s="240"/>
      <c r="N1458" s="229"/>
      <c r="O1458" s="229"/>
      <c r="P1458" s="229"/>
      <c r="Q1458" s="222"/>
      <c r="R1458" s="242"/>
      <c r="S1458" s="242"/>
      <c r="T1458" s="240"/>
      <c r="U1458" s="240"/>
      <c r="V1458" s="223"/>
      <c r="W1458" s="223"/>
      <c r="X1458" s="223"/>
      <c r="Y1458" s="223"/>
      <c r="Z1458" s="33"/>
      <c r="AE1458" s="117"/>
      <c r="AM1458" s="33"/>
      <c r="AN1458" s="223"/>
      <c r="AO1458" s="223"/>
      <c r="AP1458" s="223"/>
      <c r="AQ1458" s="222"/>
      <c r="AR1458" s="222"/>
      <c r="AS1458" s="222"/>
      <c r="AT1458" s="222"/>
      <c r="AU1458" s="222"/>
      <c r="AV1458" s="222"/>
      <c r="AW1458" s="222"/>
      <c r="AX1458" s="222"/>
      <c r="AY1458" s="222"/>
      <c r="AZ1458" s="222"/>
      <c r="BA1458" s="222"/>
      <c r="BB1458" s="222"/>
      <c r="BC1458" s="222"/>
      <c r="BD1458" s="222"/>
      <c r="BE1458" s="222"/>
      <c r="BF1458" s="222"/>
      <c r="BG1458" s="222"/>
      <c r="BH1458" s="222"/>
      <c r="BI1458" s="222"/>
      <c r="BJ1458" s="222"/>
      <c r="BK1458" s="222"/>
      <c r="BL1458" s="222"/>
      <c r="BM1458" s="222"/>
      <c r="BN1458" s="222"/>
      <c r="BO1458" s="222"/>
      <c r="BP1458" s="222"/>
      <c r="BQ1458" s="222"/>
      <c r="BR1458" s="222"/>
      <c r="BS1458" s="222"/>
      <c r="BT1458" s="222"/>
      <c r="BU1458" s="222"/>
      <c r="BV1458" s="222"/>
      <c r="BW1458" s="222"/>
      <c r="BX1458" s="222"/>
      <c r="BY1458" s="222"/>
      <c r="BZ1458" s="222"/>
      <c r="CA1458" s="222"/>
      <c r="CB1458" s="222"/>
      <c r="CC1458" s="222"/>
      <c r="CD1458" s="222"/>
      <c r="CE1458" s="222"/>
      <c r="CF1458" s="222"/>
      <c r="CG1458" s="222"/>
      <c r="CH1458" s="222"/>
      <c r="CI1458" s="222"/>
    </row>
    <row r="1459" spans="1:87" s="4" customFormat="1" hidden="1">
      <c r="A1459" s="63"/>
      <c r="B1459" s="222"/>
      <c r="C1459" s="222"/>
      <c r="D1459" s="222"/>
      <c r="E1459" s="222"/>
      <c r="F1459" s="222"/>
      <c r="G1459" s="223"/>
      <c r="H1459" s="63"/>
      <c r="I1459" s="222"/>
      <c r="J1459" s="222"/>
      <c r="K1459" s="239"/>
      <c r="L1459" s="239"/>
      <c r="M1459" s="240"/>
      <c r="N1459" s="229"/>
      <c r="O1459" s="229"/>
      <c r="P1459" s="229"/>
      <c r="Q1459" s="222"/>
      <c r="R1459" s="242"/>
      <c r="S1459" s="242"/>
      <c r="T1459" s="240"/>
      <c r="U1459" s="240"/>
      <c r="V1459" s="223"/>
      <c r="W1459" s="223"/>
      <c r="X1459" s="223"/>
      <c r="Y1459" s="223"/>
      <c r="Z1459" s="33"/>
      <c r="AE1459" s="117"/>
      <c r="AM1459" s="33"/>
      <c r="AN1459" s="223"/>
      <c r="AO1459" s="223"/>
      <c r="AP1459" s="223"/>
      <c r="AQ1459" s="222"/>
      <c r="AR1459" s="222"/>
      <c r="AS1459" s="222"/>
      <c r="AT1459" s="222"/>
      <c r="AU1459" s="222"/>
      <c r="AV1459" s="222"/>
      <c r="AW1459" s="222"/>
      <c r="AX1459" s="222"/>
      <c r="AY1459" s="222"/>
      <c r="AZ1459" s="222"/>
      <c r="BA1459" s="222"/>
      <c r="BB1459" s="222"/>
      <c r="BC1459" s="222"/>
      <c r="BD1459" s="222"/>
      <c r="BE1459" s="222"/>
      <c r="BF1459" s="222"/>
      <c r="BG1459" s="222"/>
      <c r="BH1459" s="222"/>
      <c r="BI1459" s="222"/>
      <c r="BJ1459" s="222"/>
      <c r="BK1459" s="222"/>
      <c r="BL1459" s="222"/>
      <c r="BM1459" s="222"/>
      <c r="BN1459" s="222"/>
      <c r="BO1459" s="222"/>
      <c r="BP1459" s="222"/>
      <c r="BQ1459" s="222"/>
      <c r="BR1459" s="222"/>
      <c r="BS1459" s="222"/>
      <c r="BT1459" s="222"/>
      <c r="BU1459" s="222"/>
      <c r="BV1459" s="222"/>
      <c r="BW1459" s="222"/>
      <c r="BX1459" s="222"/>
      <c r="BY1459" s="222"/>
      <c r="BZ1459" s="222"/>
      <c r="CA1459" s="222"/>
      <c r="CB1459" s="222"/>
      <c r="CC1459" s="222"/>
      <c r="CD1459" s="222"/>
      <c r="CE1459" s="222"/>
      <c r="CF1459" s="222"/>
      <c r="CG1459" s="222"/>
      <c r="CH1459" s="222"/>
      <c r="CI1459" s="222"/>
    </row>
    <row r="1460" spans="1:87" s="4" customFormat="1" hidden="1">
      <c r="A1460" s="63"/>
      <c r="B1460" s="222"/>
      <c r="C1460" s="222"/>
      <c r="D1460" s="222"/>
      <c r="E1460" s="222"/>
      <c r="F1460" s="222"/>
      <c r="G1460" s="223"/>
      <c r="H1460" s="63"/>
      <c r="I1460" s="222"/>
      <c r="J1460" s="222"/>
      <c r="K1460" s="239"/>
      <c r="L1460" s="239"/>
      <c r="M1460" s="240"/>
      <c r="N1460" s="229"/>
      <c r="O1460" s="229"/>
      <c r="P1460" s="229"/>
      <c r="Q1460" s="222"/>
      <c r="R1460" s="242"/>
      <c r="S1460" s="242"/>
      <c r="T1460" s="240"/>
      <c r="U1460" s="240"/>
      <c r="V1460" s="223"/>
      <c r="W1460" s="223"/>
      <c r="X1460" s="223"/>
      <c r="Y1460" s="223"/>
      <c r="Z1460" s="33"/>
      <c r="AE1460" s="117"/>
      <c r="AM1460" s="33"/>
      <c r="AN1460" s="223"/>
      <c r="AO1460" s="223"/>
      <c r="AP1460" s="223"/>
      <c r="AQ1460" s="222"/>
      <c r="AR1460" s="222"/>
      <c r="AS1460" s="222"/>
      <c r="AT1460" s="222"/>
      <c r="AU1460" s="222"/>
      <c r="AV1460" s="222"/>
      <c r="AW1460" s="222"/>
      <c r="AX1460" s="222"/>
      <c r="AY1460" s="222"/>
      <c r="AZ1460" s="222"/>
      <c r="BA1460" s="222"/>
      <c r="BB1460" s="222"/>
      <c r="BC1460" s="222"/>
      <c r="BD1460" s="222"/>
      <c r="BE1460" s="222"/>
      <c r="BF1460" s="222"/>
      <c r="BG1460" s="222"/>
      <c r="BH1460" s="222"/>
      <c r="BI1460" s="222"/>
      <c r="BJ1460" s="222"/>
      <c r="BK1460" s="222"/>
      <c r="BL1460" s="222"/>
      <c r="BM1460" s="222"/>
      <c r="BN1460" s="222"/>
      <c r="BO1460" s="222"/>
      <c r="BP1460" s="222"/>
      <c r="BQ1460" s="222"/>
      <c r="BR1460" s="222"/>
      <c r="BS1460" s="222"/>
      <c r="BT1460" s="222"/>
      <c r="BU1460" s="222"/>
      <c r="BV1460" s="222"/>
      <c r="BW1460" s="222"/>
      <c r="BX1460" s="222"/>
      <c r="BY1460" s="222"/>
      <c r="BZ1460" s="222"/>
      <c r="CA1460" s="222"/>
      <c r="CB1460" s="222"/>
      <c r="CC1460" s="222"/>
      <c r="CD1460" s="222"/>
      <c r="CE1460" s="222"/>
      <c r="CF1460" s="222"/>
      <c r="CG1460" s="222"/>
      <c r="CH1460" s="222"/>
      <c r="CI1460" s="222"/>
    </row>
    <row r="1461" spans="1:87" s="4" customFormat="1" hidden="1">
      <c r="A1461" s="63"/>
      <c r="B1461" s="222"/>
      <c r="C1461" s="222"/>
      <c r="D1461" s="222"/>
      <c r="E1461" s="222"/>
      <c r="F1461" s="222"/>
      <c r="G1461" s="223"/>
      <c r="H1461" s="63"/>
      <c r="I1461" s="222"/>
      <c r="J1461" s="222"/>
      <c r="K1461" s="239"/>
      <c r="L1461" s="239"/>
      <c r="M1461" s="240"/>
      <c r="N1461" s="229"/>
      <c r="O1461" s="229"/>
      <c r="P1461" s="229"/>
      <c r="Q1461" s="222"/>
      <c r="R1461" s="242"/>
      <c r="S1461" s="242"/>
      <c r="T1461" s="240"/>
      <c r="U1461" s="240"/>
      <c r="V1461" s="223"/>
      <c r="W1461" s="223"/>
      <c r="X1461" s="223"/>
      <c r="Y1461" s="223"/>
      <c r="Z1461" s="33"/>
      <c r="AE1461" s="117"/>
      <c r="AM1461" s="33"/>
      <c r="AN1461" s="223"/>
      <c r="AO1461" s="223"/>
      <c r="AP1461" s="223"/>
      <c r="AQ1461" s="222"/>
      <c r="AR1461" s="222"/>
      <c r="AS1461" s="222"/>
      <c r="AT1461" s="222"/>
      <c r="AU1461" s="222"/>
      <c r="AV1461" s="222"/>
      <c r="AW1461" s="222"/>
      <c r="AX1461" s="222"/>
      <c r="AY1461" s="222"/>
      <c r="AZ1461" s="222"/>
      <c r="BA1461" s="222"/>
      <c r="BB1461" s="222"/>
      <c r="BC1461" s="222"/>
      <c r="BD1461" s="222"/>
      <c r="BE1461" s="222"/>
      <c r="BF1461" s="222"/>
      <c r="BG1461" s="222"/>
      <c r="BH1461" s="222"/>
      <c r="BI1461" s="222"/>
      <c r="BJ1461" s="222"/>
      <c r="BK1461" s="222"/>
      <c r="BL1461" s="222"/>
      <c r="BM1461" s="222"/>
      <c r="BN1461" s="222"/>
      <c r="BO1461" s="222"/>
      <c r="BP1461" s="222"/>
      <c r="BQ1461" s="222"/>
      <c r="BR1461" s="222"/>
      <c r="BS1461" s="222"/>
      <c r="BT1461" s="222"/>
      <c r="BU1461" s="222"/>
      <c r="BV1461" s="222"/>
      <c r="BW1461" s="222"/>
      <c r="BX1461" s="222"/>
      <c r="BY1461" s="222"/>
      <c r="BZ1461" s="222"/>
      <c r="CA1461" s="222"/>
      <c r="CB1461" s="222"/>
      <c r="CC1461" s="222"/>
      <c r="CD1461" s="222"/>
      <c r="CE1461" s="222"/>
      <c r="CF1461" s="222"/>
      <c r="CG1461" s="222"/>
      <c r="CH1461" s="222"/>
      <c r="CI1461" s="222"/>
    </row>
    <row r="1462" spans="1:87" s="4" customFormat="1" hidden="1">
      <c r="A1462" s="63"/>
      <c r="B1462" s="222"/>
      <c r="C1462" s="222"/>
      <c r="D1462" s="222"/>
      <c r="E1462" s="222"/>
      <c r="F1462" s="222"/>
      <c r="G1462" s="223"/>
      <c r="H1462" s="63"/>
      <c r="I1462" s="222"/>
      <c r="J1462" s="222"/>
      <c r="K1462" s="239"/>
      <c r="L1462" s="239"/>
      <c r="M1462" s="240"/>
      <c r="N1462" s="229"/>
      <c r="O1462" s="229"/>
      <c r="P1462" s="229"/>
      <c r="Q1462" s="222"/>
      <c r="R1462" s="242"/>
      <c r="S1462" s="242"/>
      <c r="T1462" s="240"/>
      <c r="U1462" s="240"/>
      <c r="V1462" s="223"/>
      <c r="W1462" s="223"/>
      <c r="X1462" s="223"/>
      <c r="Y1462" s="223"/>
      <c r="Z1462" s="33"/>
      <c r="AE1462" s="117"/>
      <c r="AM1462" s="33"/>
      <c r="AN1462" s="223"/>
      <c r="AO1462" s="223"/>
      <c r="AP1462" s="223"/>
      <c r="AQ1462" s="222"/>
      <c r="AR1462" s="222"/>
      <c r="AS1462" s="222"/>
      <c r="AT1462" s="222"/>
      <c r="AU1462" s="222"/>
      <c r="AV1462" s="222"/>
      <c r="AW1462" s="222"/>
      <c r="AX1462" s="222"/>
      <c r="AY1462" s="222"/>
      <c r="AZ1462" s="222"/>
      <c r="BA1462" s="222"/>
      <c r="BB1462" s="222"/>
      <c r="BC1462" s="222"/>
      <c r="BD1462" s="222"/>
      <c r="BE1462" s="222"/>
      <c r="BF1462" s="222"/>
      <c r="BG1462" s="222"/>
      <c r="BH1462" s="222"/>
      <c r="BI1462" s="222"/>
      <c r="BJ1462" s="222"/>
      <c r="BK1462" s="222"/>
      <c r="BL1462" s="222"/>
      <c r="BM1462" s="222"/>
      <c r="BN1462" s="222"/>
      <c r="BO1462" s="222"/>
      <c r="BP1462" s="222"/>
      <c r="BQ1462" s="222"/>
      <c r="BR1462" s="222"/>
      <c r="BS1462" s="222"/>
      <c r="BT1462" s="222"/>
      <c r="BU1462" s="222"/>
      <c r="BV1462" s="222"/>
      <c r="BW1462" s="222"/>
      <c r="BX1462" s="222"/>
      <c r="BY1462" s="222"/>
      <c r="BZ1462" s="222"/>
      <c r="CA1462" s="222"/>
      <c r="CB1462" s="222"/>
      <c r="CC1462" s="222"/>
      <c r="CD1462" s="222"/>
      <c r="CE1462" s="222"/>
      <c r="CF1462" s="222"/>
      <c r="CG1462" s="222"/>
      <c r="CH1462" s="222"/>
      <c r="CI1462" s="222"/>
    </row>
    <row r="1463" spans="1:87" s="4" customFormat="1" hidden="1">
      <c r="A1463" s="63"/>
      <c r="B1463" s="222"/>
      <c r="C1463" s="222"/>
      <c r="D1463" s="222"/>
      <c r="E1463" s="222"/>
      <c r="F1463" s="222"/>
      <c r="G1463" s="223"/>
      <c r="H1463" s="63"/>
      <c r="I1463" s="222"/>
      <c r="J1463" s="222"/>
      <c r="K1463" s="239"/>
      <c r="L1463" s="239"/>
      <c r="M1463" s="240"/>
      <c r="N1463" s="229"/>
      <c r="O1463" s="229"/>
      <c r="P1463" s="229"/>
      <c r="Q1463" s="222"/>
      <c r="R1463" s="242"/>
      <c r="S1463" s="242"/>
      <c r="T1463" s="240"/>
      <c r="U1463" s="240"/>
      <c r="V1463" s="223"/>
      <c r="W1463" s="223"/>
      <c r="X1463" s="223"/>
      <c r="Y1463" s="223"/>
      <c r="Z1463" s="33"/>
      <c r="AE1463" s="117"/>
      <c r="AM1463" s="33"/>
      <c r="AN1463" s="223"/>
      <c r="AO1463" s="223"/>
      <c r="AP1463" s="223"/>
      <c r="AQ1463" s="222"/>
      <c r="AR1463" s="222"/>
      <c r="AS1463" s="222"/>
      <c r="AT1463" s="222"/>
      <c r="AU1463" s="222"/>
      <c r="AV1463" s="222"/>
      <c r="AW1463" s="222"/>
      <c r="AX1463" s="222"/>
      <c r="AY1463" s="222"/>
      <c r="AZ1463" s="222"/>
      <c r="BA1463" s="222"/>
      <c r="BB1463" s="222"/>
      <c r="BC1463" s="222"/>
      <c r="BD1463" s="222"/>
      <c r="BE1463" s="222"/>
      <c r="BF1463" s="222"/>
      <c r="BG1463" s="222"/>
      <c r="BH1463" s="222"/>
      <c r="BI1463" s="222"/>
      <c r="BJ1463" s="222"/>
      <c r="BK1463" s="222"/>
      <c r="BL1463" s="222"/>
      <c r="BM1463" s="222"/>
      <c r="BN1463" s="222"/>
      <c r="BO1463" s="222"/>
      <c r="BP1463" s="222"/>
      <c r="BQ1463" s="222"/>
      <c r="BR1463" s="222"/>
      <c r="BS1463" s="222"/>
      <c r="BT1463" s="222"/>
      <c r="BU1463" s="222"/>
      <c r="BV1463" s="222"/>
      <c r="BW1463" s="222"/>
      <c r="BX1463" s="222"/>
      <c r="BY1463" s="222"/>
      <c r="BZ1463" s="222"/>
      <c r="CA1463" s="222"/>
      <c r="CB1463" s="222"/>
      <c r="CC1463" s="222"/>
      <c r="CD1463" s="222"/>
      <c r="CE1463" s="222"/>
      <c r="CF1463" s="222"/>
      <c r="CG1463" s="222"/>
      <c r="CH1463" s="222"/>
      <c r="CI1463" s="222"/>
    </row>
    <row r="1464" spans="1:87" s="4" customFormat="1" hidden="1">
      <c r="A1464" s="63"/>
      <c r="B1464" s="222"/>
      <c r="C1464" s="222"/>
      <c r="D1464" s="222"/>
      <c r="E1464" s="222"/>
      <c r="F1464" s="222"/>
      <c r="G1464" s="223"/>
      <c r="H1464" s="63"/>
      <c r="I1464" s="222"/>
      <c r="J1464" s="222"/>
      <c r="K1464" s="239"/>
      <c r="L1464" s="239"/>
      <c r="M1464" s="240"/>
      <c r="N1464" s="229"/>
      <c r="O1464" s="229"/>
      <c r="P1464" s="229"/>
      <c r="Q1464" s="222"/>
      <c r="R1464" s="242"/>
      <c r="S1464" s="242"/>
      <c r="T1464" s="240"/>
      <c r="U1464" s="240"/>
      <c r="V1464" s="223"/>
      <c r="W1464" s="223"/>
      <c r="X1464" s="223"/>
      <c r="Y1464" s="223"/>
      <c r="Z1464" s="33"/>
      <c r="AE1464" s="117"/>
      <c r="AM1464" s="33"/>
      <c r="AN1464" s="223"/>
      <c r="AO1464" s="223"/>
      <c r="AP1464" s="223"/>
      <c r="AQ1464" s="222"/>
      <c r="AR1464" s="222"/>
      <c r="AS1464" s="222"/>
      <c r="AT1464" s="222"/>
      <c r="AU1464" s="222"/>
      <c r="AV1464" s="222"/>
      <c r="AW1464" s="222"/>
      <c r="AX1464" s="222"/>
      <c r="AY1464" s="222"/>
      <c r="AZ1464" s="222"/>
      <c r="BA1464" s="222"/>
      <c r="BB1464" s="222"/>
      <c r="BC1464" s="222"/>
      <c r="BD1464" s="222"/>
      <c r="BE1464" s="222"/>
      <c r="BF1464" s="222"/>
      <c r="BG1464" s="222"/>
      <c r="BH1464" s="222"/>
      <c r="BI1464" s="222"/>
      <c r="BJ1464" s="222"/>
      <c r="BK1464" s="222"/>
      <c r="BL1464" s="222"/>
      <c r="BM1464" s="222"/>
      <c r="BN1464" s="222"/>
      <c r="BO1464" s="222"/>
      <c r="BP1464" s="222"/>
      <c r="BQ1464" s="222"/>
      <c r="BR1464" s="222"/>
      <c r="BS1464" s="222"/>
      <c r="BT1464" s="222"/>
      <c r="BU1464" s="222"/>
      <c r="BV1464" s="222"/>
      <c r="BW1464" s="222"/>
      <c r="BX1464" s="222"/>
      <c r="BY1464" s="222"/>
      <c r="BZ1464" s="222"/>
      <c r="CA1464" s="222"/>
      <c r="CB1464" s="222"/>
      <c r="CC1464" s="222"/>
      <c r="CD1464" s="222"/>
      <c r="CE1464" s="222"/>
      <c r="CF1464" s="222"/>
      <c r="CG1464" s="222"/>
      <c r="CH1464" s="222"/>
      <c r="CI1464" s="222"/>
    </row>
    <row r="1465" spans="1:87" s="4" customFormat="1" hidden="1">
      <c r="A1465" s="63"/>
      <c r="B1465" s="222"/>
      <c r="C1465" s="222"/>
      <c r="D1465" s="222"/>
      <c r="E1465" s="222"/>
      <c r="F1465" s="222"/>
      <c r="G1465" s="223"/>
      <c r="H1465" s="63"/>
      <c r="I1465" s="222"/>
      <c r="J1465" s="222"/>
      <c r="K1465" s="239"/>
      <c r="L1465" s="239"/>
      <c r="M1465" s="240"/>
      <c r="N1465" s="229"/>
      <c r="O1465" s="229"/>
      <c r="P1465" s="229"/>
      <c r="Q1465" s="222"/>
      <c r="R1465" s="242"/>
      <c r="S1465" s="242"/>
      <c r="T1465" s="240"/>
      <c r="U1465" s="240"/>
      <c r="V1465" s="223"/>
      <c r="W1465" s="223"/>
      <c r="X1465" s="223"/>
      <c r="Y1465" s="223"/>
      <c r="Z1465" s="33"/>
      <c r="AE1465" s="117"/>
      <c r="AM1465" s="33"/>
      <c r="AN1465" s="223"/>
      <c r="AO1465" s="223"/>
      <c r="AP1465" s="223"/>
      <c r="AQ1465" s="222"/>
      <c r="AR1465" s="222"/>
      <c r="AS1465" s="222"/>
      <c r="AT1465" s="222"/>
      <c r="AU1465" s="222"/>
      <c r="AV1465" s="222"/>
      <c r="AW1465" s="222"/>
      <c r="AX1465" s="222"/>
      <c r="AY1465" s="222"/>
      <c r="AZ1465" s="222"/>
      <c r="BA1465" s="222"/>
      <c r="BB1465" s="222"/>
      <c r="BC1465" s="222"/>
      <c r="BD1465" s="222"/>
      <c r="BE1465" s="222"/>
      <c r="BF1465" s="222"/>
      <c r="BG1465" s="222"/>
      <c r="BH1465" s="222"/>
      <c r="BI1465" s="222"/>
      <c r="BJ1465" s="222"/>
      <c r="BK1465" s="222"/>
      <c r="BL1465" s="222"/>
      <c r="BM1465" s="222"/>
      <c r="BN1465" s="222"/>
      <c r="BO1465" s="222"/>
      <c r="BP1465" s="222"/>
      <c r="BQ1465" s="222"/>
      <c r="BR1465" s="222"/>
      <c r="BS1465" s="222"/>
      <c r="BT1465" s="222"/>
      <c r="BU1465" s="222"/>
      <c r="BV1465" s="222"/>
      <c r="BW1465" s="222"/>
      <c r="BX1465" s="222"/>
      <c r="BY1465" s="222"/>
      <c r="BZ1465" s="222"/>
      <c r="CA1465" s="222"/>
      <c r="CB1465" s="222"/>
      <c r="CC1465" s="222"/>
      <c r="CD1465" s="222"/>
      <c r="CE1465" s="222"/>
      <c r="CF1465" s="222"/>
      <c r="CG1465" s="222"/>
      <c r="CH1465" s="222"/>
      <c r="CI1465" s="222"/>
    </row>
    <row r="1466" spans="1:87" s="4" customFormat="1" hidden="1">
      <c r="A1466" s="63"/>
      <c r="B1466" s="222"/>
      <c r="C1466" s="222"/>
      <c r="D1466" s="222"/>
      <c r="E1466" s="222"/>
      <c r="F1466" s="222"/>
      <c r="G1466" s="223"/>
      <c r="H1466" s="63"/>
      <c r="I1466" s="222"/>
      <c r="J1466" s="222"/>
      <c r="K1466" s="239"/>
      <c r="L1466" s="239"/>
      <c r="M1466" s="240"/>
      <c r="N1466" s="229"/>
      <c r="O1466" s="229"/>
      <c r="P1466" s="229"/>
      <c r="Q1466" s="222"/>
      <c r="R1466" s="242"/>
      <c r="S1466" s="242"/>
      <c r="T1466" s="240"/>
      <c r="U1466" s="240"/>
      <c r="V1466" s="223"/>
      <c r="W1466" s="223"/>
      <c r="X1466" s="223"/>
      <c r="Y1466" s="223"/>
      <c r="Z1466" s="33"/>
      <c r="AE1466" s="117"/>
      <c r="AM1466" s="33"/>
      <c r="AN1466" s="223"/>
      <c r="AO1466" s="223"/>
      <c r="AP1466" s="223"/>
      <c r="AQ1466" s="222"/>
      <c r="AR1466" s="222"/>
      <c r="AS1466" s="222"/>
      <c r="AT1466" s="222"/>
      <c r="AU1466" s="222"/>
      <c r="AV1466" s="222"/>
      <c r="AW1466" s="222"/>
      <c r="AX1466" s="222"/>
      <c r="AY1466" s="222"/>
      <c r="AZ1466" s="222"/>
      <c r="BA1466" s="222"/>
      <c r="BB1466" s="222"/>
      <c r="BC1466" s="222"/>
      <c r="BD1466" s="222"/>
      <c r="BE1466" s="222"/>
      <c r="BF1466" s="222"/>
      <c r="BG1466" s="222"/>
      <c r="BH1466" s="222"/>
      <c r="BI1466" s="222"/>
      <c r="BJ1466" s="222"/>
      <c r="BK1466" s="222"/>
      <c r="BL1466" s="222"/>
      <c r="BM1466" s="222"/>
      <c r="BN1466" s="222"/>
      <c r="BO1466" s="222"/>
      <c r="BP1466" s="222"/>
      <c r="BQ1466" s="222"/>
      <c r="BR1466" s="222"/>
      <c r="BS1466" s="222"/>
      <c r="BT1466" s="222"/>
      <c r="BU1466" s="222"/>
      <c r="BV1466" s="222"/>
      <c r="BW1466" s="222"/>
      <c r="BX1466" s="222"/>
      <c r="BY1466" s="222"/>
      <c r="BZ1466" s="222"/>
      <c r="CA1466" s="222"/>
      <c r="CB1466" s="222"/>
      <c r="CC1466" s="222"/>
      <c r="CD1466" s="222"/>
      <c r="CE1466" s="222"/>
      <c r="CF1466" s="222"/>
      <c r="CG1466" s="222"/>
      <c r="CH1466" s="222"/>
      <c r="CI1466" s="222"/>
    </row>
    <row r="1467" spans="1:87" s="4" customFormat="1" hidden="1">
      <c r="A1467" s="63"/>
      <c r="B1467" s="222"/>
      <c r="C1467" s="222"/>
      <c r="D1467" s="222"/>
      <c r="E1467" s="222"/>
      <c r="F1467" s="222"/>
      <c r="G1467" s="223"/>
      <c r="H1467" s="63"/>
      <c r="I1467" s="222"/>
      <c r="J1467" s="222"/>
      <c r="K1467" s="239"/>
      <c r="L1467" s="239"/>
      <c r="M1467" s="240"/>
      <c r="N1467" s="229"/>
      <c r="O1467" s="229"/>
      <c r="P1467" s="229"/>
      <c r="Q1467" s="222"/>
      <c r="R1467" s="242"/>
      <c r="S1467" s="242"/>
      <c r="T1467" s="240"/>
      <c r="U1467" s="240"/>
      <c r="V1467" s="223"/>
      <c r="W1467" s="223"/>
      <c r="X1467" s="223"/>
      <c r="Y1467" s="223"/>
      <c r="Z1467" s="33"/>
      <c r="AE1467" s="117"/>
      <c r="AM1467" s="33"/>
      <c r="AN1467" s="223"/>
      <c r="AO1467" s="223"/>
      <c r="AP1467" s="223"/>
      <c r="AQ1467" s="222"/>
      <c r="AR1467" s="222"/>
      <c r="AS1467" s="222"/>
      <c r="AT1467" s="222"/>
      <c r="AU1467" s="222"/>
      <c r="AV1467" s="222"/>
      <c r="AW1467" s="222"/>
      <c r="AX1467" s="222"/>
      <c r="AY1467" s="222"/>
      <c r="AZ1467" s="222"/>
      <c r="BA1467" s="222"/>
      <c r="BB1467" s="222"/>
      <c r="BC1467" s="222"/>
      <c r="BD1467" s="222"/>
      <c r="BE1467" s="222"/>
      <c r="BF1467" s="222"/>
      <c r="BG1467" s="222"/>
      <c r="BH1467" s="222"/>
      <c r="BI1467" s="222"/>
      <c r="BJ1467" s="222"/>
      <c r="BK1467" s="222"/>
      <c r="BL1467" s="222"/>
      <c r="BM1467" s="222"/>
      <c r="BN1467" s="222"/>
      <c r="BO1467" s="222"/>
      <c r="BP1467" s="222"/>
      <c r="BQ1467" s="222"/>
      <c r="BR1467" s="222"/>
      <c r="BS1467" s="222"/>
      <c r="BT1467" s="222"/>
      <c r="BU1467" s="222"/>
      <c r="BV1467" s="222"/>
      <c r="BW1467" s="222"/>
      <c r="BX1467" s="222"/>
      <c r="BY1467" s="222"/>
      <c r="BZ1467" s="222"/>
      <c r="CA1467" s="222"/>
      <c r="CB1467" s="222"/>
      <c r="CC1467" s="222"/>
      <c r="CD1467" s="222"/>
      <c r="CE1467" s="222"/>
      <c r="CF1467" s="222"/>
      <c r="CG1467" s="222"/>
      <c r="CH1467" s="222"/>
      <c r="CI1467" s="222"/>
    </row>
    <row r="1468" spans="1:87" s="4" customFormat="1" hidden="1">
      <c r="A1468" s="63"/>
      <c r="B1468" s="222"/>
      <c r="C1468" s="222"/>
      <c r="D1468" s="222"/>
      <c r="E1468" s="222"/>
      <c r="F1468" s="222"/>
      <c r="G1468" s="223"/>
      <c r="H1468" s="63"/>
      <c r="I1468" s="222"/>
      <c r="J1468" s="222"/>
      <c r="K1468" s="239"/>
      <c r="L1468" s="239"/>
      <c r="M1468" s="240"/>
      <c r="N1468" s="229"/>
      <c r="O1468" s="229"/>
      <c r="P1468" s="229"/>
      <c r="Q1468" s="222"/>
      <c r="R1468" s="242"/>
      <c r="S1468" s="242"/>
      <c r="T1468" s="240"/>
      <c r="U1468" s="240"/>
      <c r="V1468" s="223"/>
      <c r="W1468" s="223"/>
      <c r="X1468" s="223"/>
      <c r="Y1468" s="223"/>
      <c r="Z1468" s="33"/>
      <c r="AE1468" s="117"/>
      <c r="AM1468" s="33"/>
      <c r="AN1468" s="223"/>
      <c r="AO1468" s="223"/>
      <c r="AP1468" s="223"/>
      <c r="AQ1468" s="222"/>
      <c r="AR1468" s="222"/>
      <c r="AS1468" s="222"/>
      <c r="AT1468" s="222"/>
      <c r="AU1468" s="222"/>
      <c r="AV1468" s="222"/>
      <c r="AW1468" s="222"/>
      <c r="AX1468" s="222"/>
      <c r="AY1468" s="222"/>
      <c r="AZ1468" s="222"/>
      <c r="BA1468" s="222"/>
      <c r="BB1468" s="222"/>
      <c r="BC1468" s="222"/>
      <c r="BD1468" s="222"/>
      <c r="BE1468" s="222"/>
      <c r="BF1468" s="222"/>
      <c r="BG1468" s="222"/>
      <c r="BH1468" s="222"/>
      <c r="BI1468" s="222"/>
      <c r="BJ1468" s="222"/>
      <c r="BK1468" s="222"/>
      <c r="BL1468" s="222"/>
      <c r="BM1468" s="222"/>
      <c r="BN1468" s="222"/>
      <c r="BO1468" s="222"/>
      <c r="BP1468" s="222"/>
      <c r="BQ1468" s="222"/>
      <c r="BR1468" s="222"/>
      <c r="BS1468" s="222"/>
      <c r="BT1468" s="222"/>
      <c r="BU1468" s="222"/>
      <c r="BV1468" s="222"/>
      <c r="BW1468" s="222"/>
      <c r="BX1468" s="222"/>
      <c r="BY1468" s="222"/>
      <c r="BZ1468" s="222"/>
      <c r="CA1468" s="222"/>
      <c r="CB1468" s="222"/>
      <c r="CC1468" s="222"/>
      <c r="CD1468" s="222"/>
      <c r="CE1468" s="222"/>
      <c r="CF1468" s="222"/>
      <c r="CG1468" s="222"/>
      <c r="CH1468" s="222"/>
      <c r="CI1468" s="222"/>
    </row>
    <row r="1469" spans="1:87" s="4" customFormat="1" hidden="1">
      <c r="A1469" s="63"/>
      <c r="B1469" s="222"/>
      <c r="C1469" s="222"/>
      <c r="D1469" s="222"/>
      <c r="E1469" s="222"/>
      <c r="F1469" s="222"/>
      <c r="G1469" s="223"/>
      <c r="H1469" s="63"/>
      <c r="I1469" s="222"/>
      <c r="J1469" s="222"/>
      <c r="K1469" s="239"/>
      <c r="L1469" s="239"/>
      <c r="M1469" s="240"/>
      <c r="N1469" s="229"/>
      <c r="O1469" s="229"/>
      <c r="P1469" s="229"/>
      <c r="Q1469" s="222"/>
      <c r="R1469" s="242"/>
      <c r="S1469" s="242"/>
      <c r="T1469" s="240"/>
      <c r="U1469" s="240"/>
      <c r="V1469" s="223"/>
      <c r="W1469" s="223"/>
      <c r="X1469" s="223"/>
      <c r="Y1469" s="223"/>
      <c r="Z1469" s="33"/>
      <c r="AE1469" s="117"/>
      <c r="AM1469" s="33"/>
      <c r="AN1469" s="223"/>
      <c r="AO1469" s="223"/>
      <c r="AP1469" s="223"/>
      <c r="AQ1469" s="222"/>
      <c r="AR1469" s="222"/>
      <c r="AS1469" s="222"/>
      <c r="AT1469" s="222"/>
      <c r="AU1469" s="222"/>
      <c r="AV1469" s="222"/>
      <c r="AW1469" s="222"/>
      <c r="AX1469" s="222"/>
      <c r="AY1469" s="222"/>
      <c r="AZ1469" s="222"/>
      <c r="BA1469" s="222"/>
      <c r="BB1469" s="222"/>
      <c r="BC1469" s="222"/>
      <c r="BD1469" s="222"/>
      <c r="BE1469" s="222"/>
      <c r="BF1469" s="222"/>
      <c r="BG1469" s="222"/>
      <c r="BH1469" s="222"/>
      <c r="BI1469" s="222"/>
      <c r="BJ1469" s="222"/>
      <c r="BK1469" s="222"/>
      <c r="BL1469" s="222"/>
      <c r="BM1469" s="222"/>
      <c r="BN1469" s="222"/>
      <c r="BO1469" s="222"/>
      <c r="BP1469" s="222"/>
      <c r="BQ1469" s="222"/>
      <c r="BR1469" s="222"/>
      <c r="BS1469" s="222"/>
      <c r="BT1469" s="222"/>
      <c r="BU1469" s="222"/>
      <c r="BV1469" s="222"/>
      <c r="BW1469" s="222"/>
      <c r="BX1469" s="222"/>
      <c r="BY1469" s="222"/>
      <c r="BZ1469" s="222"/>
      <c r="CA1469" s="222"/>
      <c r="CB1469" s="222"/>
      <c r="CC1469" s="222"/>
      <c r="CD1469" s="222"/>
      <c r="CE1469" s="222"/>
      <c r="CF1469" s="222"/>
      <c r="CG1469" s="222"/>
      <c r="CH1469" s="222"/>
      <c r="CI1469" s="222"/>
    </row>
    <row r="1470" spans="1:87" s="4" customFormat="1" hidden="1">
      <c r="A1470" s="63"/>
      <c r="B1470" s="222"/>
      <c r="C1470" s="222"/>
      <c r="D1470" s="222"/>
      <c r="E1470" s="222"/>
      <c r="F1470" s="222"/>
      <c r="G1470" s="223"/>
      <c r="H1470" s="63"/>
      <c r="I1470" s="222"/>
      <c r="J1470" s="222"/>
      <c r="K1470" s="239"/>
      <c r="L1470" s="239"/>
      <c r="M1470" s="240"/>
      <c r="N1470" s="229"/>
      <c r="O1470" s="229"/>
      <c r="P1470" s="229"/>
      <c r="Q1470" s="222"/>
      <c r="R1470" s="242"/>
      <c r="S1470" s="242"/>
      <c r="T1470" s="240"/>
      <c r="U1470" s="240"/>
      <c r="V1470" s="223"/>
      <c r="W1470" s="223"/>
      <c r="X1470" s="223"/>
      <c r="Y1470" s="223"/>
      <c r="Z1470" s="33"/>
      <c r="AE1470" s="117"/>
      <c r="AM1470" s="33"/>
      <c r="AN1470" s="223"/>
      <c r="AO1470" s="223"/>
      <c r="AP1470" s="223"/>
      <c r="AQ1470" s="222"/>
      <c r="AR1470" s="222"/>
      <c r="AS1470" s="222"/>
      <c r="AT1470" s="222"/>
      <c r="AU1470" s="222"/>
      <c r="AV1470" s="222"/>
      <c r="AW1470" s="222"/>
      <c r="AX1470" s="222"/>
      <c r="AY1470" s="222"/>
      <c r="AZ1470" s="222"/>
      <c r="BA1470" s="222"/>
      <c r="BB1470" s="222"/>
      <c r="BC1470" s="222"/>
      <c r="BD1470" s="222"/>
      <c r="BE1470" s="222"/>
      <c r="BF1470" s="222"/>
      <c r="BG1470" s="222"/>
      <c r="BH1470" s="222"/>
      <c r="BI1470" s="222"/>
      <c r="BJ1470" s="222"/>
      <c r="BK1470" s="222"/>
      <c r="BL1470" s="222"/>
      <c r="BM1470" s="222"/>
      <c r="BN1470" s="222"/>
      <c r="BO1470" s="222"/>
      <c r="BP1470" s="222"/>
      <c r="BQ1470" s="222"/>
      <c r="BR1470" s="222"/>
      <c r="BS1470" s="222"/>
      <c r="BT1470" s="222"/>
      <c r="BU1470" s="222"/>
      <c r="BV1470" s="222"/>
      <c r="BW1470" s="222"/>
      <c r="BX1470" s="222"/>
      <c r="BY1470" s="222"/>
      <c r="BZ1470" s="222"/>
      <c r="CA1470" s="222"/>
      <c r="CB1470" s="222"/>
      <c r="CC1470" s="222"/>
      <c r="CD1470" s="222"/>
      <c r="CE1470" s="222"/>
      <c r="CF1470" s="222"/>
      <c r="CG1470" s="222"/>
      <c r="CH1470" s="222"/>
      <c r="CI1470" s="222"/>
    </row>
    <row r="1471" spans="1:87" s="4" customFormat="1" hidden="1">
      <c r="A1471" s="63"/>
      <c r="B1471" s="222"/>
      <c r="C1471" s="222"/>
      <c r="D1471" s="222"/>
      <c r="E1471" s="222"/>
      <c r="F1471" s="222"/>
      <c r="G1471" s="223"/>
      <c r="H1471" s="63"/>
      <c r="I1471" s="222"/>
      <c r="J1471" s="222"/>
      <c r="K1471" s="239"/>
      <c r="L1471" s="239"/>
      <c r="M1471" s="240"/>
      <c r="N1471" s="229"/>
      <c r="O1471" s="229"/>
      <c r="P1471" s="229"/>
      <c r="Q1471" s="222"/>
      <c r="R1471" s="242"/>
      <c r="S1471" s="242"/>
      <c r="T1471" s="240"/>
      <c r="U1471" s="240"/>
      <c r="V1471" s="223"/>
      <c r="W1471" s="223"/>
      <c r="X1471" s="223"/>
      <c r="Y1471" s="223"/>
      <c r="Z1471" s="33"/>
      <c r="AE1471" s="117"/>
      <c r="AM1471" s="33"/>
      <c r="AN1471" s="223"/>
      <c r="AO1471" s="223"/>
      <c r="AP1471" s="223"/>
      <c r="AQ1471" s="222"/>
      <c r="AR1471" s="222"/>
      <c r="AS1471" s="222"/>
      <c r="AT1471" s="222"/>
      <c r="AU1471" s="222"/>
      <c r="AV1471" s="222"/>
      <c r="AW1471" s="222"/>
      <c r="AX1471" s="222"/>
      <c r="AY1471" s="222"/>
      <c r="AZ1471" s="222"/>
      <c r="BA1471" s="222"/>
      <c r="BB1471" s="222"/>
      <c r="BC1471" s="222"/>
      <c r="BD1471" s="222"/>
      <c r="BE1471" s="222"/>
      <c r="BF1471" s="222"/>
      <c r="BG1471" s="222"/>
      <c r="BH1471" s="222"/>
      <c r="BI1471" s="222"/>
      <c r="BJ1471" s="222"/>
      <c r="BK1471" s="222"/>
      <c r="BL1471" s="222"/>
      <c r="BM1471" s="222"/>
      <c r="BN1471" s="222"/>
      <c r="BO1471" s="222"/>
      <c r="BP1471" s="222"/>
      <c r="BQ1471" s="222"/>
      <c r="BR1471" s="222"/>
      <c r="BS1471" s="222"/>
      <c r="BT1471" s="222"/>
      <c r="BU1471" s="222"/>
      <c r="BV1471" s="222"/>
      <c r="BW1471" s="222"/>
      <c r="BX1471" s="222"/>
      <c r="BY1471" s="222"/>
      <c r="BZ1471" s="222"/>
      <c r="CA1471" s="222"/>
      <c r="CB1471" s="222"/>
      <c r="CC1471" s="222"/>
      <c r="CD1471" s="222"/>
      <c r="CE1471" s="222"/>
      <c r="CF1471" s="222"/>
      <c r="CG1471" s="222"/>
      <c r="CH1471" s="222"/>
      <c r="CI1471" s="222"/>
    </row>
    <row r="1472" spans="1:87" s="4" customFormat="1" hidden="1">
      <c r="A1472" s="63"/>
      <c r="B1472" s="222"/>
      <c r="C1472" s="222"/>
      <c r="D1472" s="222"/>
      <c r="E1472" s="222"/>
      <c r="F1472" s="222"/>
      <c r="G1472" s="223"/>
      <c r="H1472" s="63"/>
      <c r="I1472" s="222"/>
      <c r="J1472" s="222"/>
      <c r="K1472" s="239"/>
      <c r="L1472" s="239"/>
      <c r="M1472" s="240"/>
      <c r="N1472" s="229"/>
      <c r="O1472" s="229"/>
      <c r="P1472" s="229"/>
      <c r="Q1472" s="222"/>
      <c r="R1472" s="242"/>
      <c r="S1472" s="242"/>
      <c r="T1472" s="240"/>
      <c r="U1472" s="240"/>
      <c r="V1472" s="223"/>
      <c r="W1472" s="223"/>
      <c r="X1472" s="223"/>
      <c r="Y1472" s="223"/>
      <c r="Z1472" s="33"/>
      <c r="AE1472" s="117"/>
      <c r="AM1472" s="33"/>
      <c r="AN1472" s="223"/>
      <c r="AO1472" s="223"/>
      <c r="AP1472" s="223"/>
      <c r="AQ1472" s="222"/>
      <c r="AR1472" s="222"/>
      <c r="AS1472" s="222"/>
      <c r="AT1472" s="222"/>
      <c r="AU1472" s="222"/>
      <c r="AV1472" s="222"/>
      <c r="AW1472" s="222"/>
      <c r="AX1472" s="222"/>
      <c r="AY1472" s="222"/>
      <c r="AZ1472" s="222"/>
      <c r="BA1472" s="222"/>
      <c r="BB1472" s="222"/>
      <c r="BC1472" s="222"/>
      <c r="BD1472" s="222"/>
      <c r="BE1472" s="222"/>
      <c r="BF1472" s="222"/>
      <c r="BG1472" s="222"/>
      <c r="BH1472" s="222"/>
      <c r="BI1472" s="222"/>
      <c r="BJ1472" s="222"/>
      <c r="BK1472" s="222"/>
      <c r="BL1472" s="222"/>
      <c r="BM1472" s="222"/>
      <c r="BN1472" s="222"/>
      <c r="BO1472" s="222"/>
      <c r="BP1472" s="222"/>
      <c r="BQ1472" s="222"/>
      <c r="BR1472" s="222"/>
      <c r="BS1472" s="222"/>
      <c r="BT1472" s="222"/>
      <c r="BU1472" s="222"/>
      <c r="BV1472" s="222"/>
      <c r="BW1472" s="222"/>
      <c r="BX1472" s="222"/>
      <c r="BY1472" s="222"/>
      <c r="BZ1472" s="222"/>
      <c r="CA1472" s="222"/>
      <c r="CB1472" s="222"/>
      <c r="CC1472" s="222"/>
      <c r="CD1472" s="222"/>
      <c r="CE1472" s="222"/>
      <c r="CF1472" s="222"/>
      <c r="CG1472" s="222"/>
      <c r="CH1472" s="222"/>
      <c r="CI1472" s="222"/>
    </row>
    <row r="1473" spans="1:87" s="4" customFormat="1" hidden="1">
      <c r="A1473" s="63"/>
      <c r="B1473" s="222"/>
      <c r="C1473" s="222"/>
      <c r="D1473" s="222"/>
      <c r="E1473" s="222"/>
      <c r="F1473" s="222"/>
      <c r="G1473" s="223"/>
      <c r="H1473" s="63"/>
      <c r="I1473" s="222"/>
      <c r="J1473" s="222"/>
      <c r="K1473" s="239"/>
      <c r="L1473" s="239"/>
      <c r="M1473" s="240"/>
      <c r="N1473" s="229"/>
      <c r="O1473" s="229"/>
      <c r="P1473" s="229"/>
      <c r="Q1473" s="222"/>
      <c r="R1473" s="242"/>
      <c r="S1473" s="242"/>
      <c r="T1473" s="240"/>
      <c r="U1473" s="240"/>
      <c r="V1473" s="223"/>
      <c r="W1473" s="223"/>
      <c r="X1473" s="223"/>
      <c r="Y1473" s="223"/>
      <c r="Z1473" s="33"/>
      <c r="AE1473" s="117"/>
      <c r="AM1473" s="33"/>
      <c r="AN1473" s="223"/>
      <c r="AO1473" s="223"/>
      <c r="AP1473" s="223"/>
      <c r="AQ1473" s="222"/>
      <c r="AR1473" s="222"/>
      <c r="AS1473" s="222"/>
      <c r="AT1473" s="222"/>
      <c r="AU1473" s="222"/>
      <c r="AV1473" s="222"/>
      <c r="AW1473" s="222"/>
      <c r="AX1473" s="222"/>
      <c r="AY1473" s="222"/>
      <c r="AZ1473" s="222"/>
      <c r="BA1473" s="222"/>
      <c r="BB1473" s="222"/>
      <c r="BC1473" s="222"/>
      <c r="BD1473" s="222"/>
      <c r="BE1473" s="222"/>
      <c r="BF1473" s="222"/>
      <c r="BG1473" s="222"/>
      <c r="BH1473" s="222"/>
      <c r="BI1473" s="222"/>
      <c r="BJ1473" s="222"/>
      <c r="BK1473" s="222"/>
      <c r="BL1473" s="222"/>
      <c r="BM1473" s="222"/>
      <c r="BN1473" s="222"/>
      <c r="BO1473" s="222"/>
      <c r="BP1473" s="222"/>
      <c r="BQ1473" s="222"/>
      <c r="BR1473" s="222"/>
      <c r="BS1473" s="222"/>
      <c r="BT1473" s="222"/>
      <c r="BU1473" s="222"/>
      <c r="BV1473" s="222"/>
      <c r="BW1473" s="222"/>
      <c r="BX1473" s="222"/>
      <c r="BY1473" s="222"/>
      <c r="BZ1473" s="222"/>
      <c r="CA1473" s="222"/>
      <c r="CB1473" s="222"/>
      <c r="CC1473" s="222"/>
      <c r="CD1473" s="222"/>
      <c r="CE1473" s="222"/>
      <c r="CF1473" s="222"/>
      <c r="CG1473" s="222"/>
      <c r="CH1473" s="222"/>
      <c r="CI1473" s="222"/>
    </row>
    <row r="1474" spans="1:87" s="4" customFormat="1" hidden="1">
      <c r="A1474" s="63"/>
      <c r="B1474" s="222"/>
      <c r="C1474" s="222"/>
      <c r="D1474" s="222"/>
      <c r="E1474" s="222"/>
      <c r="F1474" s="222"/>
      <c r="G1474" s="223"/>
      <c r="H1474" s="63"/>
      <c r="I1474" s="222"/>
      <c r="J1474" s="222"/>
      <c r="K1474" s="239"/>
      <c r="L1474" s="239"/>
      <c r="M1474" s="240"/>
      <c r="N1474" s="229"/>
      <c r="O1474" s="229"/>
      <c r="P1474" s="229"/>
      <c r="Q1474" s="222"/>
      <c r="R1474" s="242"/>
      <c r="S1474" s="242"/>
      <c r="T1474" s="240"/>
      <c r="U1474" s="240"/>
      <c r="V1474" s="223"/>
      <c r="W1474" s="223"/>
      <c r="X1474" s="223"/>
      <c r="Y1474" s="223"/>
      <c r="Z1474" s="33"/>
      <c r="AE1474" s="117"/>
      <c r="AM1474" s="33"/>
      <c r="AN1474" s="223"/>
      <c r="AO1474" s="223"/>
      <c r="AP1474" s="223"/>
      <c r="AQ1474" s="222"/>
      <c r="AR1474" s="222"/>
      <c r="AS1474" s="222"/>
      <c r="AT1474" s="222"/>
      <c r="AU1474" s="222"/>
      <c r="AV1474" s="222"/>
      <c r="AW1474" s="222"/>
      <c r="AX1474" s="222"/>
      <c r="AY1474" s="222"/>
      <c r="AZ1474" s="222"/>
      <c r="BA1474" s="222"/>
      <c r="BB1474" s="222"/>
      <c r="BC1474" s="222"/>
      <c r="BD1474" s="222"/>
      <c r="BE1474" s="222"/>
      <c r="BF1474" s="222"/>
      <c r="BG1474" s="222"/>
      <c r="BH1474" s="222"/>
      <c r="BI1474" s="222"/>
      <c r="BJ1474" s="222"/>
      <c r="BK1474" s="222"/>
      <c r="BL1474" s="222"/>
      <c r="BM1474" s="222"/>
      <c r="BN1474" s="222"/>
      <c r="BO1474" s="222"/>
      <c r="BP1474" s="222"/>
      <c r="BQ1474" s="222"/>
      <c r="BR1474" s="222"/>
      <c r="BS1474" s="222"/>
      <c r="BT1474" s="222"/>
      <c r="BU1474" s="222"/>
      <c r="BV1474" s="222"/>
      <c r="BW1474" s="222"/>
      <c r="BX1474" s="222"/>
      <c r="BY1474" s="222"/>
      <c r="BZ1474" s="222"/>
      <c r="CA1474" s="222"/>
      <c r="CB1474" s="222"/>
      <c r="CC1474" s="222"/>
      <c r="CD1474" s="222"/>
      <c r="CE1474" s="222"/>
      <c r="CF1474" s="222"/>
      <c r="CG1474" s="222"/>
      <c r="CH1474" s="222"/>
      <c r="CI1474" s="222"/>
    </row>
    <row r="1475" spans="1:87" s="4" customFormat="1" hidden="1">
      <c r="A1475" s="63"/>
      <c r="B1475" s="222"/>
      <c r="C1475" s="222"/>
      <c r="D1475" s="222"/>
      <c r="E1475" s="222"/>
      <c r="F1475" s="222"/>
      <c r="G1475" s="223"/>
      <c r="H1475" s="63"/>
      <c r="I1475" s="222"/>
      <c r="J1475" s="222"/>
      <c r="K1475" s="239"/>
      <c r="L1475" s="239"/>
      <c r="M1475" s="240"/>
      <c r="N1475" s="229"/>
      <c r="O1475" s="229"/>
      <c r="P1475" s="229"/>
      <c r="Q1475" s="222"/>
      <c r="R1475" s="242"/>
      <c r="S1475" s="242"/>
      <c r="T1475" s="240"/>
      <c r="U1475" s="240"/>
      <c r="V1475" s="223"/>
      <c r="W1475" s="223"/>
      <c r="X1475" s="223"/>
      <c r="Y1475" s="223"/>
      <c r="Z1475" s="33"/>
      <c r="AE1475" s="117"/>
      <c r="AM1475" s="33"/>
      <c r="AN1475" s="223"/>
      <c r="AO1475" s="223"/>
      <c r="AP1475" s="223"/>
      <c r="AQ1475" s="222"/>
      <c r="AR1475" s="222"/>
      <c r="AS1475" s="222"/>
      <c r="AT1475" s="222"/>
      <c r="AU1475" s="222"/>
      <c r="AV1475" s="222"/>
      <c r="AW1475" s="222"/>
      <c r="AX1475" s="222"/>
      <c r="AY1475" s="222"/>
      <c r="AZ1475" s="222"/>
      <c r="BA1475" s="222"/>
      <c r="BB1475" s="222"/>
      <c r="BC1475" s="222"/>
      <c r="BD1475" s="222"/>
      <c r="BE1475" s="222"/>
      <c r="BF1475" s="222"/>
      <c r="BG1475" s="222"/>
      <c r="BH1475" s="222"/>
      <c r="BI1475" s="222"/>
      <c r="BJ1475" s="222"/>
      <c r="BK1475" s="222"/>
      <c r="BL1475" s="222"/>
      <c r="BM1475" s="222"/>
      <c r="BN1475" s="222"/>
      <c r="BO1475" s="222"/>
      <c r="BP1475" s="222"/>
      <c r="BQ1475" s="222"/>
      <c r="BR1475" s="222"/>
      <c r="BS1475" s="222"/>
      <c r="BT1475" s="222"/>
      <c r="BU1475" s="222"/>
      <c r="BV1475" s="222"/>
      <c r="BW1475" s="222"/>
      <c r="BX1475" s="222"/>
      <c r="BY1475" s="222"/>
      <c r="BZ1475" s="222"/>
      <c r="CA1475" s="222"/>
      <c r="CB1475" s="222"/>
      <c r="CC1475" s="222"/>
      <c r="CD1475" s="222"/>
      <c r="CE1475" s="222"/>
      <c r="CF1475" s="222"/>
      <c r="CG1475" s="222"/>
      <c r="CH1475" s="222"/>
      <c r="CI1475" s="222"/>
    </row>
    <row r="1476" spans="1:87" s="4" customFormat="1" hidden="1">
      <c r="A1476" s="63"/>
      <c r="B1476" s="222"/>
      <c r="C1476" s="222"/>
      <c r="D1476" s="222"/>
      <c r="E1476" s="222"/>
      <c r="F1476" s="222"/>
      <c r="G1476" s="223"/>
      <c r="H1476" s="63"/>
      <c r="I1476" s="222"/>
      <c r="J1476" s="222"/>
      <c r="K1476" s="239"/>
      <c r="L1476" s="239"/>
      <c r="M1476" s="240"/>
      <c r="N1476" s="229"/>
      <c r="O1476" s="229"/>
      <c r="P1476" s="229"/>
      <c r="Q1476" s="222"/>
      <c r="R1476" s="242"/>
      <c r="S1476" s="242"/>
      <c r="T1476" s="240"/>
      <c r="U1476" s="240"/>
      <c r="V1476" s="223"/>
      <c r="W1476" s="223"/>
      <c r="X1476" s="223"/>
      <c r="Y1476" s="223"/>
      <c r="Z1476" s="33"/>
      <c r="AE1476" s="117"/>
      <c r="AM1476" s="33"/>
      <c r="AN1476" s="223"/>
      <c r="AO1476" s="223"/>
      <c r="AP1476" s="223"/>
      <c r="AQ1476" s="222"/>
      <c r="AR1476" s="222"/>
      <c r="AS1476" s="222"/>
      <c r="AT1476" s="222"/>
      <c r="AU1476" s="222"/>
      <c r="AV1476" s="222"/>
      <c r="AW1476" s="222"/>
      <c r="AX1476" s="222"/>
      <c r="AY1476" s="222"/>
      <c r="AZ1476" s="222"/>
      <c r="BA1476" s="222"/>
      <c r="BB1476" s="222"/>
      <c r="BC1476" s="222"/>
      <c r="BD1476" s="222"/>
      <c r="BE1476" s="222"/>
      <c r="BF1476" s="222"/>
      <c r="BG1476" s="222"/>
      <c r="BH1476" s="222"/>
      <c r="BI1476" s="222"/>
      <c r="BJ1476" s="222"/>
      <c r="BK1476" s="222"/>
      <c r="BL1476" s="222"/>
      <c r="BM1476" s="222"/>
      <c r="BN1476" s="222"/>
      <c r="BO1476" s="222"/>
      <c r="BP1476" s="222"/>
      <c r="BQ1476" s="222"/>
      <c r="BR1476" s="222"/>
      <c r="BS1476" s="222"/>
      <c r="BT1476" s="222"/>
      <c r="BU1476" s="222"/>
      <c r="BV1476" s="222"/>
      <c r="BW1476" s="222"/>
      <c r="BX1476" s="222"/>
      <c r="BY1476" s="222"/>
      <c r="BZ1476" s="222"/>
      <c r="CA1476" s="222"/>
      <c r="CB1476" s="222"/>
      <c r="CC1476" s="222"/>
      <c r="CD1476" s="222"/>
      <c r="CE1476" s="222"/>
      <c r="CF1476" s="222"/>
      <c r="CG1476" s="222"/>
      <c r="CH1476" s="222"/>
      <c r="CI1476" s="222"/>
    </row>
    <row r="1477" spans="1:87" s="4" customFormat="1" hidden="1">
      <c r="A1477" s="63"/>
      <c r="B1477" s="222"/>
      <c r="C1477" s="222"/>
      <c r="D1477" s="222"/>
      <c r="E1477" s="222"/>
      <c r="F1477" s="222"/>
      <c r="G1477" s="223"/>
      <c r="H1477" s="63"/>
      <c r="I1477" s="222"/>
      <c r="J1477" s="222"/>
      <c r="K1477" s="239"/>
      <c r="L1477" s="239"/>
      <c r="M1477" s="240"/>
      <c r="N1477" s="229"/>
      <c r="O1477" s="229"/>
      <c r="P1477" s="229"/>
      <c r="Q1477" s="222"/>
      <c r="R1477" s="242"/>
      <c r="S1477" s="242"/>
      <c r="T1477" s="240"/>
      <c r="U1477" s="240"/>
      <c r="V1477" s="223"/>
      <c r="W1477" s="223"/>
      <c r="X1477" s="223"/>
      <c r="Y1477" s="223"/>
      <c r="Z1477" s="33"/>
      <c r="AE1477" s="117"/>
      <c r="AM1477" s="33"/>
      <c r="AN1477" s="223"/>
      <c r="AO1477" s="223"/>
      <c r="AP1477" s="223"/>
      <c r="AQ1477" s="222"/>
      <c r="AR1477" s="222"/>
      <c r="AS1477" s="222"/>
      <c r="AT1477" s="222"/>
      <c r="AU1477" s="222"/>
      <c r="AV1477" s="222"/>
      <c r="AW1477" s="222"/>
      <c r="AX1477" s="222"/>
      <c r="AY1477" s="222"/>
      <c r="AZ1477" s="222"/>
      <c r="BA1477" s="222"/>
      <c r="BB1477" s="222"/>
      <c r="BC1477" s="222"/>
      <c r="BD1477" s="222"/>
      <c r="BE1477" s="222"/>
      <c r="BF1477" s="222"/>
      <c r="BG1477" s="222"/>
      <c r="BH1477" s="222"/>
      <c r="BI1477" s="222"/>
      <c r="BJ1477" s="222"/>
      <c r="BK1477" s="222"/>
      <c r="BL1477" s="222"/>
      <c r="BM1477" s="222"/>
      <c r="BN1477" s="222"/>
      <c r="BO1477" s="222"/>
      <c r="BP1477" s="222"/>
      <c r="BQ1477" s="222"/>
      <c r="BR1477" s="222"/>
      <c r="BS1477" s="222"/>
      <c r="BT1477" s="222"/>
      <c r="BU1477" s="222"/>
      <c r="BV1477" s="222"/>
      <c r="BW1477" s="222"/>
      <c r="BX1477" s="222"/>
      <c r="BY1477" s="222"/>
      <c r="BZ1477" s="222"/>
      <c r="CA1477" s="222"/>
      <c r="CB1477" s="222"/>
      <c r="CC1477" s="222"/>
      <c r="CD1477" s="222"/>
      <c r="CE1477" s="222"/>
      <c r="CF1477" s="222"/>
      <c r="CG1477" s="222"/>
      <c r="CH1477" s="222"/>
      <c r="CI1477" s="222"/>
    </row>
    <row r="1478" spans="1:87" s="4" customFormat="1" hidden="1">
      <c r="A1478" s="63"/>
      <c r="B1478" s="222"/>
      <c r="C1478" s="222"/>
      <c r="D1478" s="222"/>
      <c r="E1478" s="222"/>
      <c r="F1478" s="222"/>
      <c r="G1478" s="223"/>
      <c r="H1478" s="63"/>
      <c r="I1478" s="222"/>
      <c r="J1478" s="222"/>
      <c r="K1478" s="239"/>
      <c r="L1478" s="239"/>
      <c r="M1478" s="240"/>
      <c r="N1478" s="229"/>
      <c r="O1478" s="229"/>
      <c r="P1478" s="229"/>
      <c r="Q1478" s="222"/>
      <c r="R1478" s="242"/>
      <c r="S1478" s="242"/>
      <c r="T1478" s="240"/>
      <c r="U1478" s="240"/>
      <c r="V1478" s="223"/>
      <c r="W1478" s="223"/>
      <c r="X1478" s="223"/>
      <c r="Y1478" s="223"/>
      <c r="Z1478" s="33"/>
      <c r="AE1478" s="117"/>
      <c r="AM1478" s="33"/>
      <c r="AN1478" s="223"/>
      <c r="AO1478" s="223"/>
      <c r="AP1478" s="223"/>
      <c r="AQ1478" s="222"/>
      <c r="AR1478" s="222"/>
      <c r="AS1478" s="222"/>
      <c r="AT1478" s="222"/>
      <c r="AU1478" s="222"/>
      <c r="AV1478" s="222"/>
      <c r="AW1478" s="222"/>
      <c r="AX1478" s="222"/>
      <c r="AY1478" s="222"/>
      <c r="AZ1478" s="222"/>
      <c r="BA1478" s="222"/>
      <c r="BB1478" s="222"/>
      <c r="BC1478" s="222"/>
      <c r="BD1478" s="222"/>
      <c r="BE1478" s="222"/>
      <c r="BF1478" s="222"/>
      <c r="BG1478" s="222"/>
      <c r="BH1478" s="222"/>
      <c r="BI1478" s="222"/>
      <c r="BJ1478" s="222"/>
      <c r="BK1478" s="222"/>
      <c r="BL1478" s="222"/>
      <c r="BM1478" s="222"/>
      <c r="BN1478" s="222"/>
      <c r="BO1478" s="222"/>
      <c r="BP1478" s="222"/>
      <c r="BQ1478" s="222"/>
      <c r="BR1478" s="222"/>
      <c r="BS1478" s="222"/>
      <c r="BT1478" s="222"/>
      <c r="BU1478" s="222"/>
      <c r="BV1478" s="222"/>
      <c r="BW1478" s="222"/>
      <c r="BX1478" s="222"/>
      <c r="BY1478" s="222"/>
      <c r="BZ1478" s="222"/>
      <c r="CA1478" s="222"/>
      <c r="CB1478" s="222"/>
      <c r="CC1478" s="222"/>
      <c r="CD1478" s="222"/>
      <c r="CE1478" s="222"/>
      <c r="CF1478" s="222"/>
      <c r="CG1478" s="222"/>
      <c r="CH1478" s="222"/>
      <c r="CI1478" s="222"/>
    </row>
    <row r="1479" spans="1:87" s="4" customFormat="1" hidden="1">
      <c r="A1479" s="63"/>
      <c r="B1479" s="222"/>
      <c r="C1479" s="222"/>
      <c r="D1479" s="222"/>
      <c r="E1479" s="222"/>
      <c r="F1479" s="222"/>
      <c r="G1479" s="223"/>
      <c r="H1479" s="63"/>
      <c r="I1479" s="222"/>
      <c r="J1479" s="222"/>
      <c r="K1479" s="239"/>
      <c r="L1479" s="239"/>
      <c r="M1479" s="240"/>
      <c r="N1479" s="229"/>
      <c r="O1479" s="229"/>
      <c r="P1479" s="229"/>
      <c r="Q1479" s="222"/>
      <c r="R1479" s="242"/>
      <c r="S1479" s="242"/>
      <c r="T1479" s="240"/>
      <c r="U1479" s="240"/>
      <c r="V1479" s="223"/>
      <c r="W1479" s="223"/>
      <c r="X1479" s="223"/>
      <c r="Y1479" s="223"/>
      <c r="Z1479" s="33"/>
      <c r="AE1479" s="117"/>
      <c r="AM1479" s="33"/>
      <c r="AN1479" s="223"/>
      <c r="AO1479" s="223"/>
      <c r="AP1479" s="223"/>
      <c r="AQ1479" s="222"/>
      <c r="AR1479" s="222"/>
      <c r="AS1479" s="222"/>
      <c r="AT1479" s="222"/>
      <c r="AU1479" s="222"/>
      <c r="AV1479" s="222"/>
      <c r="AW1479" s="222"/>
      <c r="AX1479" s="222"/>
      <c r="AY1479" s="222"/>
      <c r="AZ1479" s="222"/>
      <c r="BA1479" s="222"/>
      <c r="BB1479" s="222"/>
      <c r="BC1479" s="222"/>
      <c r="BD1479" s="222"/>
      <c r="BE1479" s="222"/>
      <c r="BF1479" s="222"/>
      <c r="BG1479" s="222"/>
      <c r="BH1479" s="222"/>
      <c r="BI1479" s="222"/>
      <c r="BJ1479" s="222"/>
      <c r="BK1479" s="222"/>
      <c r="BL1479" s="222"/>
      <c r="BM1479" s="222"/>
      <c r="BN1479" s="222"/>
      <c r="BO1479" s="222"/>
      <c r="BP1479" s="222"/>
      <c r="BQ1479" s="222"/>
      <c r="BR1479" s="222"/>
      <c r="BS1479" s="222"/>
      <c r="BT1479" s="222"/>
      <c r="BU1479" s="222"/>
      <c r="BV1479" s="222"/>
      <c r="BW1479" s="222"/>
      <c r="BX1479" s="222"/>
      <c r="BY1479" s="222"/>
      <c r="BZ1479" s="222"/>
      <c r="CA1479" s="222"/>
      <c r="CB1479" s="222"/>
      <c r="CC1479" s="222"/>
      <c r="CD1479" s="222"/>
      <c r="CE1479" s="222"/>
      <c r="CF1479" s="222"/>
      <c r="CG1479" s="222"/>
      <c r="CH1479" s="222"/>
      <c r="CI1479" s="222"/>
    </row>
    <row r="1480" spans="1:87" s="4" customFormat="1" hidden="1">
      <c r="A1480" s="63"/>
      <c r="B1480" s="222"/>
      <c r="C1480" s="222"/>
      <c r="D1480" s="222"/>
      <c r="E1480" s="222"/>
      <c r="F1480" s="222"/>
      <c r="G1480" s="223"/>
      <c r="H1480" s="63"/>
      <c r="I1480" s="222"/>
      <c r="J1480" s="222"/>
      <c r="K1480" s="239"/>
      <c r="L1480" s="239"/>
      <c r="M1480" s="240"/>
      <c r="N1480" s="229"/>
      <c r="O1480" s="229"/>
      <c r="P1480" s="229"/>
      <c r="Q1480" s="222"/>
      <c r="R1480" s="242"/>
      <c r="S1480" s="242"/>
      <c r="T1480" s="240"/>
      <c r="U1480" s="240"/>
      <c r="V1480" s="223"/>
      <c r="W1480" s="223"/>
      <c r="X1480" s="223"/>
      <c r="Y1480" s="223"/>
      <c r="Z1480" s="33"/>
      <c r="AE1480" s="117"/>
      <c r="AM1480" s="33"/>
      <c r="AN1480" s="223"/>
      <c r="AO1480" s="223"/>
      <c r="AP1480" s="223"/>
      <c r="AQ1480" s="222"/>
      <c r="AR1480" s="222"/>
      <c r="AS1480" s="222"/>
      <c r="AT1480" s="222"/>
      <c r="AU1480" s="222"/>
      <c r="AV1480" s="222"/>
      <c r="AW1480" s="222"/>
      <c r="AX1480" s="222"/>
      <c r="AY1480" s="222"/>
      <c r="AZ1480" s="222"/>
      <c r="BA1480" s="222"/>
      <c r="BB1480" s="222"/>
      <c r="BC1480" s="222"/>
      <c r="BD1480" s="222"/>
      <c r="BE1480" s="222"/>
      <c r="BF1480" s="222"/>
      <c r="BG1480" s="222"/>
      <c r="BH1480" s="222"/>
      <c r="BI1480" s="222"/>
      <c r="BJ1480" s="222"/>
      <c r="BK1480" s="222"/>
      <c r="BL1480" s="222"/>
      <c r="BM1480" s="222"/>
      <c r="BN1480" s="222"/>
      <c r="BO1480" s="222"/>
      <c r="BP1480" s="222"/>
      <c r="BQ1480" s="222"/>
      <c r="BR1480" s="222"/>
      <c r="BS1480" s="222"/>
      <c r="BT1480" s="222"/>
      <c r="BU1480" s="222"/>
      <c r="BV1480" s="222"/>
      <c r="BW1480" s="222"/>
      <c r="BX1480" s="222"/>
      <c r="BY1480" s="222"/>
      <c r="BZ1480" s="222"/>
      <c r="CA1480" s="222"/>
      <c r="CB1480" s="222"/>
      <c r="CC1480" s="222"/>
      <c r="CD1480" s="222"/>
      <c r="CE1480" s="222"/>
      <c r="CF1480" s="222"/>
      <c r="CG1480" s="222"/>
      <c r="CH1480" s="222"/>
      <c r="CI1480" s="222"/>
    </row>
    <row r="1481" spans="1:87" s="4" customFormat="1" hidden="1">
      <c r="A1481" s="63"/>
      <c r="B1481" s="222"/>
      <c r="C1481" s="222"/>
      <c r="D1481" s="222"/>
      <c r="E1481" s="222"/>
      <c r="F1481" s="222"/>
      <c r="G1481" s="223"/>
      <c r="H1481" s="63"/>
      <c r="I1481" s="222"/>
      <c r="J1481" s="222"/>
      <c r="K1481" s="239"/>
      <c r="L1481" s="239"/>
      <c r="M1481" s="240"/>
      <c r="N1481" s="229"/>
      <c r="O1481" s="229"/>
      <c r="P1481" s="229"/>
      <c r="Q1481" s="222"/>
      <c r="R1481" s="242"/>
      <c r="S1481" s="242"/>
      <c r="T1481" s="240"/>
      <c r="U1481" s="240"/>
      <c r="V1481" s="223"/>
      <c r="W1481" s="223"/>
      <c r="X1481" s="223"/>
      <c r="Y1481" s="223"/>
      <c r="Z1481" s="33"/>
      <c r="AE1481" s="117"/>
      <c r="AM1481" s="33"/>
      <c r="AN1481" s="223"/>
      <c r="AO1481" s="223"/>
      <c r="AP1481" s="223"/>
      <c r="AQ1481" s="222"/>
      <c r="AR1481" s="222"/>
      <c r="AS1481" s="222"/>
      <c r="AT1481" s="222"/>
      <c r="AU1481" s="222"/>
      <c r="AV1481" s="222"/>
      <c r="AW1481" s="222"/>
      <c r="AX1481" s="222"/>
      <c r="AY1481" s="222"/>
      <c r="AZ1481" s="222"/>
      <c r="BA1481" s="222"/>
      <c r="BB1481" s="222"/>
      <c r="BC1481" s="222"/>
      <c r="BD1481" s="222"/>
      <c r="BE1481" s="222"/>
      <c r="BF1481" s="222"/>
      <c r="BG1481" s="222"/>
      <c r="BH1481" s="222"/>
      <c r="BI1481" s="222"/>
      <c r="BJ1481" s="222"/>
      <c r="BK1481" s="222"/>
      <c r="BL1481" s="222"/>
      <c r="BM1481" s="222"/>
      <c r="BN1481" s="222"/>
      <c r="BO1481" s="222"/>
      <c r="BP1481" s="222"/>
      <c r="BQ1481" s="222"/>
      <c r="BR1481" s="222"/>
      <c r="BS1481" s="222"/>
      <c r="BT1481" s="222"/>
      <c r="BU1481" s="222"/>
      <c r="BV1481" s="222"/>
      <c r="BW1481" s="222"/>
      <c r="BX1481" s="222"/>
      <c r="BY1481" s="222"/>
      <c r="BZ1481" s="222"/>
      <c r="CA1481" s="222"/>
      <c r="CB1481" s="222"/>
      <c r="CC1481" s="222"/>
      <c r="CD1481" s="222"/>
      <c r="CE1481" s="222"/>
      <c r="CF1481" s="222"/>
      <c r="CG1481" s="222"/>
      <c r="CH1481" s="222"/>
      <c r="CI1481" s="222"/>
    </row>
    <row r="1482" spans="1:87" s="4" customFormat="1" hidden="1">
      <c r="A1482" s="63"/>
      <c r="B1482" s="222"/>
      <c r="C1482" s="222"/>
      <c r="D1482" s="222"/>
      <c r="E1482" s="222"/>
      <c r="F1482" s="222"/>
      <c r="G1482" s="223"/>
      <c r="H1482" s="63"/>
      <c r="I1482" s="222"/>
      <c r="J1482" s="222"/>
      <c r="K1482" s="239"/>
      <c r="L1482" s="239"/>
      <c r="M1482" s="240"/>
      <c r="N1482" s="229"/>
      <c r="O1482" s="229"/>
      <c r="P1482" s="229"/>
      <c r="Q1482" s="222"/>
      <c r="R1482" s="242"/>
      <c r="S1482" s="242"/>
      <c r="T1482" s="240"/>
      <c r="U1482" s="240"/>
      <c r="V1482" s="223"/>
      <c r="W1482" s="223"/>
      <c r="X1482" s="223"/>
      <c r="Y1482" s="223"/>
      <c r="Z1482" s="33"/>
      <c r="AE1482" s="117"/>
      <c r="AM1482" s="33"/>
      <c r="AN1482" s="223"/>
      <c r="AO1482" s="223"/>
      <c r="AP1482" s="223"/>
      <c r="AQ1482" s="222"/>
      <c r="AR1482" s="222"/>
      <c r="AS1482" s="222"/>
      <c r="AT1482" s="222"/>
      <c r="AU1482" s="222"/>
      <c r="AV1482" s="222"/>
      <c r="AW1482" s="222"/>
      <c r="AX1482" s="222"/>
      <c r="AY1482" s="222"/>
      <c r="AZ1482" s="222"/>
      <c r="BA1482" s="222"/>
      <c r="BB1482" s="222"/>
      <c r="BC1482" s="222"/>
      <c r="BD1482" s="222"/>
      <c r="BE1482" s="222"/>
      <c r="BF1482" s="222"/>
      <c r="BG1482" s="222"/>
      <c r="BH1482" s="222"/>
      <c r="BI1482" s="222"/>
      <c r="BJ1482" s="222"/>
      <c r="BK1482" s="222"/>
      <c r="BL1482" s="222"/>
      <c r="BM1482" s="222"/>
      <c r="BN1482" s="222"/>
      <c r="BO1482" s="222"/>
      <c r="BP1482" s="222"/>
      <c r="BQ1482" s="222"/>
      <c r="BR1482" s="222"/>
      <c r="BS1482" s="222"/>
      <c r="BT1482" s="222"/>
      <c r="BU1482" s="222"/>
      <c r="BV1482" s="222"/>
      <c r="BW1482" s="222"/>
      <c r="BX1482" s="222"/>
      <c r="BY1482" s="222"/>
      <c r="BZ1482" s="222"/>
      <c r="CA1482" s="222"/>
      <c r="CB1482" s="222"/>
      <c r="CC1482" s="222"/>
      <c r="CD1482" s="222"/>
      <c r="CE1482" s="222"/>
      <c r="CF1482" s="222"/>
      <c r="CG1482" s="222"/>
      <c r="CH1482" s="222"/>
      <c r="CI1482" s="222"/>
    </row>
    <row r="1483" spans="1:87" s="4" customFormat="1" hidden="1">
      <c r="A1483" s="63"/>
      <c r="B1483" s="222"/>
      <c r="C1483" s="222"/>
      <c r="D1483" s="222"/>
      <c r="E1483" s="222"/>
      <c r="F1483" s="222"/>
      <c r="G1483" s="223"/>
      <c r="H1483" s="63"/>
      <c r="I1483" s="222"/>
      <c r="J1483" s="222"/>
      <c r="K1483" s="239"/>
      <c r="L1483" s="239"/>
      <c r="M1483" s="240"/>
      <c r="N1483" s="229"/>
      <c r="O1483" s="229"/>
      <c r="P1483" s="229"/>
      <c r="Q1483" s="222"/>
      <c r="R1483" s="242"/>
      <c r="S1483" s="242"/>
      <c r="T1483" s="240"/>
      <c r="U1483" s="240"/>
      <c r="V1483" s="223"/>
      <c r="W1483" s="223"/>
      <c r="X1483" s="223"/>
      <c r="Y1483" s="223"/>
      <c r="Z1483" s="33"/>
      <c r="AE1483" s="117"/>
      <c r="AM1483" s="33"/>
      <c r="AN1483" s="223"/>
      <c r="AO1483" s="223"/>
      <c r="AP1483" s="223"/>
      <c r="AQ1483" s="222"/>
      <c r="AR1483" s="222"/>
      <c r="AS1483" s="222"/>
      <c r="AT1483" s="222"/>
      <c r="AU1483" s="222"/>
      <c r="AV1483" s="222"/>
      <c r="AW1483" s="222"/>
      <c r="AX1483" s="222"/>
      <c r="AY1483" s="222"/>
      <c r="AZ1483" s="222"/>
      <c r="BA1483" s="222"/>
      <c r="BB1483" s="222"/>
      <c r="BC1483" s="222"/>
      <c r="BD1483" s="222"/>
      <c r="BE1483" s="222"/>
      <c r="BF1483" s="222"/>
      <c r="BG1483" s="222"/>
      <c r="BH1483" s="222"/>
      <c r="BI1483" s="222"/>
      <c r="BJ1483" s="222"/>
      <c r="BK1483" s="222"/>
      <c r="BL1483" s="222"/>
      <c r="BM1483" s="222"/>
      <c r="BN1483" s="222"/>
      <c r="BO1483" s="222"/>
      <c r="BP1483" s="222"/>
      <c r="BQ1483" s="222"/>
      <c r="BR1483" s="222"/>
      <c r="BS1483" s="222"/>
      <c r="BT1483" s="222"/>
      <c r="BU1483" s="222"/>
      <c r="BV1483" s="222"/>
      <c r="BW1483" s="222"/>
      <c r="BX1483" s="222"/>
      <c r="BY1483" s="222"/>
      <c r="BZ1483" s="222"/>
      <c r="CA1483" s="222"/>
      <c r="CB1483" s="222"/>
      <c r="CC1483" s="222"/>
      <c r="CD1483" s="222"/>
      <c r="CE1483" s="222"/>
      <c r="CF1483" s="222"/>
      <c r="CG1483" s="222"/>
      <c r="CH1483" s="222"/>
      <c r="CI1483" s="222"/>
    </row>
    <row r="1484" spans="1:87" s="4" customFormat="1" hidden="1">
      <c r="A1484" s="63"/>
      <c r="B1484" s="222"/>
      <c r="C1484" s="222"/>
      <c r="D1484" s="222"/>
      <c r="E1484" s="222"/>
      <c r="F1484" s="222"/>
      <c r="G1484" s="223"/>
      <c r="H1484" s="63"/>
      <c r="I1484" s="222"/>
      <c r="J1484" s="222"/>
      <c r="K1484" s="239"/>
      <c r="L1484" s="239"/>
      <c r="M1484" s="240"/>
      <c r="N1484" s="229"/>
      <c r="O1484" s="229"/>
      <c r="P1484" s="229"/>
      <c r="Q1484" s="222"/>
      <c r="R1484" s="242"/>
      <c r="S1484" s="242"/>
      <c r="T1484" s="240"/>
      <c r="U1484" s="240"/>
      <c r="V1484" s="223"/>
      <c r="W1484" s="223"/>
      <c r="X1484" s="223"/>
      <c r="Y1484" s="223"/>
      <c r="Z1484" s="33"/>
      <c r="AE1484" s="117"/>
      <c r="AM1484" s="33"/>
      <c r="AN1484" s="223"/>
      <c r="AO1484" s="223"/>
      <c r="AP1484" s="223"/>
      <c r="AQ1484" s="222"/>
      <c r="AR1484" s="222"/>
      <c r="AS1484" s="222"/>
      <c r="AT1484" s="222"/>
      <c r="AU1484" s="222"/>
      <c r="AV1484" s="222"/>
      <c r="AW1484" s="222"/>
      <c r="AX1484" s="222"/>
      <c r="AY1484" s="222"/>
      <c r="AZ1484" s="222"/>
      <c r="BA1484" s="222"/>
      <c r="BB1484" s="222"/>
      <c r="BC1484" s="222"/>
      <c r="BD1484" s="222"/>
      <c r="BE1484" s="222"/>
      <c r="BF1484" s="222"/>
      <c r="BG1484" s="222"/>
      <c r="BH1484" s="222"/>
      <c r="BI1484" s="222"/>
      <c r="BJ1484" s="222"/>
      <c r="BK1484" s="222"/>
      <c r="BL1484" s="222"/>
      <c r="BM1484" s="222"/>
      <c r="BN1484" s="222"/>
      <c r="BO1484" s="222"/>
      <c r="BP1484" s="222"/>
      <c r="BQ1484" s="222"/>
      <c r="BR1484" s="222"/>
      <c r="BS1484" s="222"/>
      <c r="BT1484" s="222"/>
      <c r="BU1484" s="222"/>
      <c r="BV1484" s="222"/>
      <c r="BW1484" s="222"/>
      <c r="BX1484" s="222"/>
      <c r="BY1484" s="222"/>
      <c r="BZ1484" s="222"/>
      <c r="CA1484" s="222"/>
      <c r="CB1484" s="222"/>
      <c r="CC1484" s="222"/>
      <c r="CD1484" s="222"/>
      <c r="CE1484" s="222"/>
      <c r="CF1484" s="222"/>
      <c r="CG1484" s="222"/>
      <c r="CH1484" s="222"/>
      <c r="CI1484" s="222"/>
    </row>
    <row r="1485" spans="1:87" s="4" customFormat="1" hidden="1">
      <c r="A1485" s="63"/>
      <c r="B1485" s="222"/>
      <c r="C1485" s="222"/>
      <c r="D1485" s="222"/>
      <c r="E1485" s="222"/>
      <c r="F1485" s="222"/>
      <c r="G1485" s="223"/>
      <c r="H1485" s="63"/>
      <c r="I1485" s="222"/>
      <c r="J1485" s="222"/>
      <c r="K1485" s="239"/>
      <c r="L1485" s="239"/>
      <c r="M1485" s="240"/>
      <c r="N1485" s="229"/>
      <c r="O1485" s="229"/>
      <c r="P1485" s="229"/>
      <c r="Q1485" s="222"/>
      <c r="R1485" s="242"/>
      <c r="S1485" s="242"/>
      <c r="T1485" s="240"/>
      <c r="U1485" s="240"/>
      <c r="V1485" s="223"/>
      <c r="W1485" s="223"/>
      <c r="X1485" s="223"/>
      <c r="Y1485" s="223"/>
      <c r="Z1485" s="33"/>
      <c r="AE1485" s="117"/>
      <c r="AM1485" s="33"/>
      <c r="AN1485" s="223"/>
      <c r="AO1485" s="223"/>
      <c r="AP1485" s="223"/>
      <c r="AQ1485" s="222"/>
      <c r="AR1485" s="222"/>
      <c r="AS1485" s="222"/>
      <c r="AT1485" s="222"/>
      <c r="AU1485" s="222"/>
      <c r="AV1485" s="222"/>
      <c r="AW1485" s="222"/>
      <c r="AX1485" s="222"/>
      <c r="AY1485" s="222"/>
      <c r="AZ1485" s="222"/>
      <c r="BA1485" s="222"/>
      <c r="BB1485" s="222"/>
      <c r="BC1485" s="222"/>
      <c r="BD1485" s="222"/>
      <c r="BE1485" s="222"/>
      <c r="BF1485" s="222"/>
      <c r="BG1485" s="222"/>
      <c r="BH1485" s="222"/>
      <c r="BI1485" s="222"/>
      <c r="BJ1485" s="222"/>
      <c r="BK1485" s="222"/>
      <c r="BL1485" s="222"/>
      <c r="BM1485" s="222"/>
      <c r="BN1485" s="222"/>
      <c r="BO1485" s="222"/>
      <c r="BP1485" s="222"/>
      <c r="BQ1485" s="222"/>
      <c r="BR1485" s="222"/>
      <c r="BS1485" s="222"/>
      <c r="BT1485" s="222"/>
      <c r="BU1485" s="222"/>
      <c r="BV1485" s="222"/>
      <c r="BW1485" s="222"/>
      <c r="BX1485" s="222"/>
      <c r="BY1485" s="222"/>
      <c r="BZ1485" s="222"/>
      <c r="CA1485" s="222"/>
      <c r="CB1485" s="222"/>
      <c r="CC1485" s="222"/>
      <c r="CD1485" s="222"/>
      <c r="CE1485" s="222"/>
      <c r="CF1485" s="222"/>
      <c r="CG1485" s="222"/>
      <c r="CH1485" s="222"/>
      <c r="CI1485" s="222"/>
    </row>
    <row r="1486" spans="1:87" s="4" customFormat="1" hidden="1">
      <c r="A1486" s="63"/>
      <c r="B1486" s="222"/>
      <c r="C1486" s="222"/>
      <c r="D1486" s="222"/>
      <c r="E1486" s="222"/>
      <c r="F1486" s="222"/>
      <c r="G1486" s="223"/>
      <c r="H1486" s="63"/>
      <c r="I1486" s="222"/>
      <c r="J1486" s="222"/>
      <c r="K1486" s="239"/>
      <c r="L1486" s="239"/>
      <c r="M1486" s="240"/>
      <c r="N1486" s="229"/>
      <c r="O1486" s="229"/>
      <c r="P1486" s="229"/>
      <c r="Q1486" s="222"/>
      <c r="R1486" s="242"/>
      <c r="S1486" s="242"/>
      <c r="T1486" s="240"/>
      <c r="U1486" s="240"/>
      <c r="V1486" s="223"/>
      <c r="W1486" s="223"/>
      <c r="X1486" s="223"/>
      <c r="Y1486" s="223"/>
      <c r="Z1486" s="33"/>
      <c r="AE1486" s="117"/>
      <c r="AM1486" s="33"/>
      <c r="AN1486" s="223"/>
      <c r="AO1486" s="223"/>
      <c r="AP1486" s="223"/>
      <c r="AQ1486" s="222"/>
      <c r="AR1486" s="222"/>
      <c r="AS1486" s="222"/>
      <c r="AT1486" s="222"/>
      <c r="AU1486" s="222"/>
      <c r="AV1486" s="222"/>
      <c r="AW1486" s="222"/>
      <c r="AX1486" s="222"/>
      <c r="AY1486" s="222"/>
      <c r="AZ1486" s="222"/>
      <c r="BA1486" s="222"/>
      <c r="BB1486" s="222"/>
      <c r="BC1486" s="222"/>
      <c r="BD1486" s="222"/>
      <c r="BE1486" s="222"/>
      <c r="BF1486" s="222"/>
      <c r="BG1486" s="222"/>
      <c r="BH1486" s="222"/>
      <c r="BI1486" s="222"/>
      <c r="BJ1486" s="222"/>
      <c r="BK1486" s="222"/>
      <c r="BL1486" s="222"/>
      <c r="BM1486" s="222"/>
      <c r="BN1486" s="222"/>
      <c r="BO1486" s="222"/>
      <c r="BP1486" s="222"/>
      <c r="BQ1486" s="222"/>
      <c r="BR1486" s="222"/>
      <c r="BS1486" s="222"/>
      <c r="BT1486" s="222"/>
      <c r="BU1486" s="222"/>
      <c r="BV1486" s="222"/>
      <c r="BW1486" s="222"/>
      <c r="BX1486" s="222"/>
      <c r="BY1486" s="222"/>
      <c r="BZ1486" s="222"/>
      <c r="CA1486" s="222"/>
      <c r="CB1486" s="222"/>
      <c r="CC1486" s="222"/>
      <c r="CD1486" s="222"/>
      <c r="CE1486" s="222"/>
      <c r="CF1486" s="222"/>
      <c r="CG1486" s="222"/>
      <c r="CH1486" s="222"/>
      <c r="CI1486" s="222"/>
    </row>
    <row r="1487" spans="1:87" s="4" customFormat="1" hidden="1">
      <c r="A1487" s="63"/>
      <c r="B1487" s="222"/>
      <c r="C1487" s="222"/>
      <c r="D1487" s="222"/>
      <c r="E1487" s="222"/>
      <c r="F1487" s="222"/>
      <c r="G1487" s="223"/>
      <c r="H1487" s="63"/>
      <c r="I1487" s="222"/>
      <c r="J1487" s="222"/>
      <c r="K1487" s="239"/>
      <c r="L1487" s="239"/>
      <c r="M1487" s="240"/>
      <c r="N1487" s="229"/>
      <c r="O1487" s="229"/>
      <c r="P1487" s="229"/>
      <c r="Q1487" s="222"/>
      <c r="R1487" s="242"/>
      <c r="S1487" s="242"/>
      <c r="T1487" s="240"/>
      <c r="U1487" s="240"/>
      <c r="V1487" s="223"/>
      <c r="W1487" s="223"/>
      <c r="X1487" s="223"/>
      <c r="Y1487" s="223"/>
      <c r="Z1487" s="33"/>
      <c r="AE1487" s="117"/>
      <c r="AM1487" s="33"/>
      <c r="AN1487" s="223"/>
      <c r="AO1487" s="223"/>
      <c r="AP1487" s="223"/>
      <c r="AQ1487" s="222"/>
      <c r="AR1487" s="222"/>
      <c r="AS1487" s="222"/>
      <c r="AT1487" s="222"/>
      <c r="AU1487" s="222"/>
      <c r="AV1487" s="222"/>
      <c r="AW1487" s="222"/>
      <c r="AX1487" s="222"/>
      <c r="AY1487" s="222"/>
      <c r="AZ1487" s="222"/>
      <c r="BA1487" s="222"/>
      <c r="BB1487" s="222"/>
      <c r="BC1487" s="222"/>
      <c r="BD1487" s="222"/>
      <c r="BE1487" s="222"/>
      <c r="BF1487" s="222"/>
      <c r="BG1487" s="222"/>
      <c r="BH1487" s="222"/>
      <c r="BI1487" s="222"/>
      <c r="BJ1487" s="222"/>
      <c r="BK1487" s="222"/>
      <c r="BL1487" s="222"/>
      <c r="BM1487" s="222"/>
      <c r="BN1487" s="222"/>
      <c r="BO1487" s="222"/>
      <c r="BP1487" s="222"/>
      <c r="BQ1487" s="222"/>
      <c r="BR1487" s="222"/>
      <c r="BS1487" s="222"/>
      <c r="BT1487" s="222"/>
      <c r="BU1487" s="222"/>
      <c r="BV1487" s="222"/>
      <c r="BW1487" s="222"/>
      <c r="BX1487" s="222"/>
      <c r="BY1487" s="222"/>
      <c r="BZ1487" s="222"/>
      <c r="CA1487" s="222"/>
      <c r="CB1487" s="222"/>
      <c r="CC1487" s="222"/>
      <c r="CD1487" s="222"/>
      <c r="CE1487" s="222"/>
      <c r="CF1487" s="222"/>
      <c r="CG1487" s="222"/>
      <c r="CH1487" s="222"/>
      <c r="CI1487" s="222"/>
    </row>
    <row r="1488" spans="1:87" s="4" customFormat="1" hidden="1">
      <c r="A1488" s="63"/>
      <c r="B1488" s="222"/>
      <c r="C1488" s="222"/>
      <c r="D1488" s="222"/>
      <c r="E1488" s="222"/>
      <c r="F1488" s="222"/>
      <c r="G1488" s="223"/>
      <c r="H1488" s="63"/>
      <c r="I1488" s="222"/>
      <c r="J1488" s="222"/>
      <c r="K1488" s="239"/>
      <c r="L1488" s="239"/>
      <c r="M1488" s="240"/>
      <c r="N1488" s="229"/>
      <c r="O1488" s="229"/>
      <c r="P1488" s="229"/>
      <c r="Q1488" s="222"/>
      <c r="R1488" s="242"/>
      <c r="S1488" s="242"/>
      <c r="T1488" s="240"/>
      <c r="U1488" s="240"/>
      <c r="V1488" s="223"/>
      <c r="W1488" s="223"/>
      <c r="X1488" s="223"/>
      <c r="Y1488" s="223"/>
      <c r="Z1488" s="33"/>
      <c r="AE1488" s="117"/>
      <c r="AM1488" s="33"/>
      <c r="AN1488" s="223"/>
      <c r="AO1488" s="223"/>
      <c r="AP1488" s="223"/>
      <c r="AQ1488" s="222"/>
      <c r="AR1488" s="222"/>
      <c r="AS1488" s="222"/>
      <c r="AT1488" s="222"/>
      <c r="AU1488" s="222"/>
      <c r="AV1488" s="222"/>
      <c r="AW1488" s="222"/>
      <c r="AX1488" s="222"/>
      <c r="AY1488" s="222"/>
      <c r="AZ1488" s="222"/>
      <c r="BA1488" s="222"/>
      <c r="BB1488" s="222"/>
      <c r="BC1488" s="222"/>
      <c r="BD1488" s="222"/>
      <c r="BE1488" s="222"/>
      <c r="BF1488" s="222"/>
      <c r="BG1488" s="222"/>
      <c r="BH1488" s="222"/>
      <c r="BI1488" s="222"/>
      <c r="BJ1488" s="222"/>
      <c r="BK1488" s="222"/>
      <c r="BL1488" s="222"/>
      <c r="BM1488" s="222"/>
      <c r="BN1488" s="222"/>
      <c r="BO1488" s="222"/>
      <c r="BP1488" s="222"/>
      <c r="BQ1488" s="222"/>
      <c r="BR1488" s="222"/>
      <c r="BS1488" s="222"/>
      <c r="BT1488" s="222"/>
      <c r="BU1488" s="222"/>
      <c r="BV1488" s="222"/>
      <c r="BW1488" s="222"/>
      <c r="BX1488" s="222"/>
      <c r="BY1488" s="222"/>
      <c r="BZ1488" s="222"/>
      <c r="CA1488" s="222"/>
      <c r="CB1488" s="222"/>
      <c r="CC1488" s="222"/>
      <c r="CD1488" s="222"/>
      <c r="CE1488" s="222"/>
      <c r="CF1488" s="222"/>
      <c r="CG1488" s="222"/>
      <c r="CH1488" s="222"/>
      <c r="CI1488" s="222"/>
    </row>
    <row r="1489" spans="1:87" s="4" customFormat="1" hidden="1">
      <c r="A1489" s="63"/>
      <c r="B1489" s="222"/>
      <c r="C1489" s="222"/>
      <c r="D1489" s="222"/>
      <c r="E1489" s="222"/>
      <c r="F1489" s="222"/>
      <c r="G1489" s="223"/>
      <c r="H1489" s="63"/>
      <c r="I1489" s="222"/>
      <c r="J1489" s="222"/>
      <c r="K1489" s="239"/>
      <c r="L1489" s="239"/>
      <c r="M1489" s="240"/>
      <c r="N1489" s="229"/>
      <c r="O1489" s="229"/>
      <c r="P1489" s="229"/>
      <c r="Q1489" s="222"/>
      <c r="R1489" s="242"/>
      <c r="S1489" s="242"/>
      <c r="T1489" s="240"/>
      <c r="U1489" s="240"/>
      <c r="V1489" s="223"/>
      <c r="W1489" s="223"/>
      <c r="X1489" s="223"/>
      <c r="Y1489" s="223"/>
      <c r="Z1489" s="33"/>
      <c r="AE1489" s="117"/>
      <c r="AM1489" s="33"/>
      <c r="AN1489" s="223"/>
      <c r="AO1489" s="223"/>
      <c r="AP1489" s="223"/>
      <c r="AQ1489" s="222"/>
      <c r="AR1489" s="222"/>
      <c r="AS1489" s="222"/>
      <c r="AT1489" s="222"/>
      <c r="AU1489" s="222"/>
      <c r="AV1489" s="222"/>
      <c r="AW1489" s="222"/>
      <c r="AX1489" s="222"/>
      <c r="AY1489" s="222"/>
      <c r="AZ1489" s="222"/>
      <c r="BA1489" s="222"/>
      <c r="BB1489" s="222"/>
      <c r="BC1489" s="222"/>
      <c r="BD1489" s="222"/>
      <c r="BE1489" s="222"/>
      <c r="BF1489" s="222"/>
      <c r="BG1489" s="222"/>
      <c r="BH1489" s="222"/>
      <c r="BI1489" s="222"/>
      <c r="BJ1489" s="222"/>
      <c r="BK1489" s="222"/>
      <c r="BL1489" s="222"/>
      <c r="BM1489" s="222"/>
      <c r="BN1489" s="222"/>
      <c r="BO1489" s="222"/>
      <c r="BP1489" s="222"/>
      <c r="BQ1489" s="222"/>
      <c r="BR1489" s="222"/>
      <c r="BS1489" s="222"/>
      <c r="BT1489" s="222"/>
      <c r="BU1489" s="222"/>
      <c r="BV1489" s="222"/>
      <c r="BW1489" s="222"/>
      <c r="BX1489" s="222"/>
      <c r="BY1489" s="222"/>
      <c r="BZ1489" s="222"/>
      <c r="CA1489" s="222"/>
      <c r="CB1489" s="222"/>
      <c r="CC1489" s="222"/>
      <c r="CD1489" s="222"/>
      <c r="CE1489" s="222"/>
      <c r="CF1489" s="222"/>
      <c r="CG1489" s="222"/>
      <c r="CH1489" s="222"/>
      <c r="CI1489" s="222"/>
    </row>
    <row r="1490" spans="1:87" s="4" customFormat="1" hidden="1">
      <c r="A1490" s="63"/>
      <c r="B1490" s="222"/>
      <c r="C1490" s="222"/>
      <c r="D1490" s="222"/>
      <c r="E1490" s="222"/>
      <c r="F1490" s="222"/>
      <c r="G1490" s="223"/>
      <c r="H1490" s="63"/>
      <c r="I1490" s="222"/>
      <c r="J1490" s="222"/>
      <c r="K1490" s="239"/>
      <c r="L1490" s="239"/>
      <c r="M1490" s="240"/>
      <c r="N1490" s="229"/>
      <c r="O1490" s="229"/>
      <c r="P1490" s="229"/>
      <c r="Q1490" s="222"/>
      <c r="R1490" s="242"/>
      <c r="S1490" s="242"/>
      <c r="T1490" s="240"/>
      <c r="U1490" s="240"/>
      <c r="V1490" s="223"/>
      <c r="W1490" s="223"/>
      <c r="X1490" s="223"/>
      <c r="Y1490" s="223"/>
      <c r="Z1490" s="33"/>
      <c r="AE1490" s="117"/>
      <c r="AM1490" s="33"/>
      <c r="AN1490" s="223"/>
      <c r="AO1490" s="223"/>
      <c r="AP1490" s="223"/>
      <c r="AQ1490" s="222"/>
      <c r="AR1490" s="222"/>
      <c r="AS1490" s="222"/>
      <c r="AT1490" s="222"/>
      <c r="AU1490" s="222"/>
      <c r="AV1490" s="222"/>
      <c r="AW1490" s="222"/>
      <c r="AX1490" s="222"/>
      <c r="AY1490" s="222"/>
      <c r="AZ1490" s="222"/>
      <c r="BA1490" s="222"/>
      <c r="BB1490" s="222"/>
      <c r="BC1490" s="222"/>
      <c r="BD1490" s="222"/>
      <c r="BE1490" s="222"/>
      <c r="BF1490" s="222"/>
      <c r="BG1490" s="222"/>
      <c r="BH1490" s="222"/>
      <c r="BI1490" s="222"/>
      <c r="BJ1490" s="222"/>
      <c r="BK1490" s="222"/>
      <c r="BL1490" s="222"/>
      <c r="BM1490" s="222"/>
      <c r="BN1490" s="222"/>
      <c r="BO1490" s="222"/>
      <c r="BP1490" s="222"/>
      <c r="BQ1490" s="222"/>
      <c r="BR1490" s="222"/>
      <c r="BS1490" s="222"/>
      <c r="BT1490" s="222"/>
      <c r="BU1490" s="222"/>
      <c r="BV1490" s="222"/>
      <c r="BW1490" s="222"/>
      <c r="BX1490" s="222"/>
      <c r="BY1490" s="222"/>
      <c r="BZ1490" s="222"/>
      <c r="CA1490" s="222"/>
      <c r="CB1490" s="222"/>
      <c r="CC1490" s="222"/>
      <c r="CD1490" s="222"/>
      <c r="CE1490" s="222"/>
      <c r="CF1490" s="222"/>
      <c r="CG1490" s="222"/>
      <c r="CH1490" s="222"/>
      <c r="CI1490" s="222"/>
    </row>
    <row r="1491" spans="1:87" s="4" customFormat="1" hidden="1">
      <c r="A1491" s="63"/>
      <c r="B1491" s="222"/>
      <c r="C1491" s="222"/>
      <c r="D1491" s="222"/>
      <c r="E1491" s="222"/>
      <c r="F1491" s="222"/>
      <c r="G1491" s="223"/>
      <c r="H1491" s="63"/>
      <c r="I1491" s="222"/>
      <c r="J1491" s="222"/>
      <c r="K1491" s="239"/>
      <c r="L1491" s="239"/>
      <c r="M1491" s="240"/>
      <c r="N1491" s="229"/>
      <c r="O1491" s="229"/>
      <c r="P1491" s="229"/>
      <c r="Q1491" s="222"/>
      <c r="R1491" s="242"/>
      <c r="S1491" s="242"/>
      <c r="T1491" s="240"/>
      <c r="U1491" s="240"/>
      <c r="V1491" s="223"/>
      <c r="W1491" s="223"/>
      <c r="X1491" s="223"/>
      <c r="Y1491" s="223"/>
      <c r="Z1491" s="33"/>
      <c r="AE1491" s="117"/>
      <c r="AM1491" s="33"/>
      <c r="AN1491" s="223"/>
      <c r="AO1491" s="223"/>
      <c r="AP1491" s="223"/>
      <c r="AQ1491" s="222"/>
      <c r="AR1491" s="222"/>
      <c r="AS1491" s="222"/>
      <c r="AT1491" s="222"/>
      <c r="AU1491" s="222"/>
      <c r="AV1491" s="222"/>
      <c r="AW1491" s="222"/>
      <c r="AX1491" s="222"/>
      <c r="AY1491" s="222"/>
      <c r="AZ1491" s="222"/>
      <c r="BA1491" s="222"/>
      <c r="BB1491" s="222"/>
      <c r="BC1491" s="222"/>
      <c r="BD1491" s="222"/>
      <c r="BE1491" s="222"/>
      <c r="BF1491" s="222"/>
      <c r="BG1491" s="222"/>
      <c r="BH1491" s="222"/>
      <c r="BI1491" s="222"/>
      <c r="BJ1491" s="222"/>
      <c r="BK1491" s="222"/>
      <c r="BL1491" s="222"/>
      <c r="BM1491" s="222"/>
      <c r="BN1491" s="222"/>
      <c r="BO1491" s="222"/>
      <c r="BP1491" s="222"/>
      <c r="BQ1491" s="222"/>
      <c r="BR1491" s="222"/>
      <c r="BS1491" s="222"/>
      <c r="BT1491" s="222"/>
      <c r="BU1491" s="222"/>
      <c r="BV1491" s="222"/>
      <c r="BW1491" s="222"/>
      <c r="BX1491" s="222"/>
      <c r="BY1491" s="222"/>
      <c r="BZ1491" s="222"/>
      <c r="CA1491" s="222"/>
      <c r="CB1491" s="222"/>
      <c r="CC1491" s="222"/>
      <c r="CD1491" s="222"/>
      <c r="CE1491" s="222"/>
      <c r="CF1491" s="222"/>
      <c r="CG1491" s="222"/>
      <c r="CH1491" s="222"/>
      <c r="CI1491" s="222"/>
    </row>
    <row r="1492" spans="1:87" s="4" customFormat="1" hidden="1">
      <c r="A1492" s="63"/>
      <c r="B1492" s="222"/>
      <c r="C1492" s="222"/>
      <c r="D1492" s="222"/>
      <c r="E1492" s="222"/>
      <c r="F1492" s="222"/>
      <c r="G1492" s="223"/>
      <c r="H1492" s="63"/>
      <c r="I1492" s="222"/>
      <c r="J1492" s="222"/>
      <c r="K1492" s="239"/>
      <c r="L1492" s="239"/>
      <c r="M1492" s="240"/>
      <c r="N1492" s="229"/>
      <c r="O1492" s="229"/>
      <c r="P1492" s="229"/>
      <c r="Q1492" s="222"/>
      <c r="R1492" s="242"/>
      <c r="S1492" s="242"/>
      <c r="T1492" s="240"/>
      <c r="U1492" s="240"/>
      <c r="V1492" s="223"/>
      <c r="W1492" s="223"/>
      <c r="X1492" s="223"/>
      <c r="Y1492" s="223"/>
      <c r="Z1492" s="33"/>
      <c r="AE1492" s="117"/>
      <c r="AM1492" s="33"/>
      <c r="AN1492" s="223"/>
      <c r="AO1492" s="223"/>
      <c r="AP1492" s="223"/>
      <c r="AQ1492" s="222"/>
      <c r="AR1492" s="222"/>
      <c r="AS1492" s="222"/>
      <c r="AT1492" s="222"/>
      <c r="AU1492" s="222"/>
      <c r="AV1492" s="222"/>
      <c r="AW1492" s="222"/>
      <c r="AX1492" s="222"/>
      <c r="AY1492" s="222"/>
      <c r="AZ1492" s="222"/>
      <c r="BA1492" s="222"/>
      <c r="BB1492" s="222"/>
      <c r="BC1492" s="222"/>
      <c r="BD1492" s="222"/>
      <c r="BE1492" s="222"/>
      <c r="BF1492" s="222"/>
      <c r="BG1492" s="222"/>
      <c r="BH1492" s="222"/>
      <c r="BI1492" s="222"/>
      <c r="BJ1492" s="222"/>
      <c r="BK1492" s="222"/>
      <c r="BL1492" s="222"/>
      <c r="BM1492" s="222"/>
      <c r="BN1492" s="222"/>
      <c r="BO1492" s="222"/>
      <c r="BP1492" s="222"/>
      <c r="BQ1492" s="222"/>
      <c r="BR1492" s="222"/>
      <c r="BS1492" s="222"/>
      <c r="BT1492" s="222"/>
      <c r="BU1492" s="222"/>
      <c r="BV1492" s="222"/>
      <c r="BW1492" s="222"/>
      <c r="BX1492" s="222"/>
      <c r="BY1492" s="222"/>
      <c r="BZ1492" s="222"/>
      <c r="CA1492" s="222"/>
      <c r="CB1492" s="222"/>
      <c r="CC1492" s="222"/>
      <c r="CD1492" s="222"/>
      <c r="CE1492" s="222"/>
      <c r="CF1492" s="222"/>
      <c r="CG1492" s="222"/>
      <c r="CH1492" s="222"/>
      <c r="CI1492" s="222"/>
    </row>
    <row r="1493" spans="1:87" s="4" customFormat="1" hidden="1">
      <c r="A1493" s="63"/>
      <c r="B1493" s="222"/>
      <c r="C1493" s="222"/>
      <c r="D1493" s="222"/>
      <c r="E1493" s="222"/>
      <c r="F1493" s="222"/>
      <c r="G1493" s="223"/>
      <c r="H1493" s="63"/>
      <c r="I1493" s="222"/>
      <c r="J1493" s="222"/>
      <c r="K1493" s="239"/>
      <c r="L1493" s="239"/>
      <c r="M1493" s="240"/>
      <c r="N1493" s="229"/>
      <c r="O1493" s="229"/>
      <c r="P1493" s="229"/>
      <c r="Q1493" s="222"/>
      <c r="R1493" s="242"/>
      <c r="S1493" s="242"/>
      <c r="T1493" s="240"/>
      <c r="U1493" s="240"/>
      <c r="V1493" s="223"/>
      <c r="W1493" s="223"/>
      <c r="X1493" s="223"/>
      <c r="Y1493" s="223"/>
      <c r="Z1493" s="33"/>
      <c r="AE1493" s="117"/>
      <c r="AM1493" s="33"/>
      <c r="AN1493" s="223"/>
      <c r="AO1493" s="223"/>
      <c r="AP1493" s="223"/>
      <c r="AQ1493" s="222"/>
      <c r="AR1493" s="222"/>
      <c r="AS1493" s="222"/>
      <c r="AT1493" s="222"/>
      <c r="AU1493" s="222"/>
      <c r="AV1493" s="222"/>
      <c r="AW1493" s="222"/>
      <c r="AX1493" s="222"/>
      <c r="AY1493" s="222"/>
      <c r="AZ1493" s="222"/>
      <c r="BA1493" s="222"/>
      <c r="BB1493" s="222"/>
      <c r="BC1493" s="222"/>
      <c r="BD1493" s="222"/>
      <c r="BE1493" s="222"/>
      <c r="BF1493" s="222"/>
      <c r="BG1493" s="222"/>
      <c r="BH1493" s="222"/>
      <c r="BI1493" s="222"/>
      <c r="BJ1493" s="222"/>
      <c r="BK1493" s="222"/>
      <c r="BL1493" s="222"/>
      <c r="BM1493" s="222"/>
      <c r="BN1493" s="222"/>
      <c r="BO1493" s="222"/>
      <c r="BP1493" s="222"/>
      <c r="BQ1493" s="222"/>
      <c r="BR1493" s="222"/>
      <c r="BS1493" s="222"/>
      <c r="BT1493" s="222"/>
      <c r="BU1493" s="222"/>
      <c r="BV1493" s="222"/>
      <c r="BW1493" s="222"/>
      <c r="BX1493" s="222"/>
      <c r="BY1493" s="222"/>
      <c r="BZ1493" s="222"/>
      <c r="CA1493" s="222"/>
      <c r="CB1493" s="222"/>
      <c r="CC1493" s="222"/>
      <c r="CD1493" s="222"/>
      <c r="CE1493" s="222"/>
      <c r="CF1493" s="222"/>
      <c r="CG1493" s="222"/>
      <c r="CH1493" s="222"/>
      <c r="CI1493" s="222"/>
    </row>
    <row r="1494" spans="1:87" s="4" customFormat="1" hidden="1">
      <c r="A1494" s="63"/>
      <c r="B1494" s="222"/>
      <c r="C1494" s="222"/>
      <c r="D1494" s="222"/>
      <c r="E1494" s="222"/>
      <c r="F1494" s="222"/>
      <c r="G1494" s="223"/>
      <c r="H1494" s="63"/>
      <c r="I1494" s="222"/>
      <c r="J1494" s="222"/>
      <c r="K1494" s="239"/>
      <c r="L1494" s="239"/>
      <c r="M1494" s="240"/>
      <c r="N1494" s="229"/>
      <c r="O1494" s="229"/>
      <c r="P1494" s="229"/>
      <c r="Q1494" s="222"/>
      <c r="R1494" s="242"/>
      <c r="S1494" s="242"/>
      <c r="T1494" s="240"/>
      <c r="U1494" s="240"/>
      <c r="V1494" s="223"/>
      <c r="W1494" s="223"/>
      <c r="X1494" s="223"/>
      <c r="Y1494" s="223"/>
      <c r="Z1494" s="33"/>
      <c r="AE1494" s="117"/>
      <c r="AM1494" s="33"/>
      <c r="AN1494" s="223"/>
      <c r="AO1494" s="223"/>
      <c r="AP1494" s="223"/>
      <c r="AQ1494" s="222"/>
      <c r="AR1494" s="222"/>
      <c r="AS1494" s="222"/>
      <c r="AT1494" s="222"/>
      <c r="AU1494" s="222"/>
      <c r="AV1494" s="222"/>
      <c r="AW1494" s="222"/>
      <c r="AX1494" s="222"/>
      <c r="AY1494" s="222"/>
      <c r="AZ1494" s="222"/>
      <c r="BA1494" s="222"/>
      <c r="BB1494" s="222"/>
      <c r="BC1494" s="222"/>
      <c r="BD1494" s="222"/>
      <c r="BE1494" s="222"/>
      <c r="BF1494" s="222"/>
      <c r="BG1494" s="222"/>
      <c r="BH1494" s="222"/>
      <c r="BI1494" s="222"/>
      <c r="BJ1494" s="222"/>
      <c r="BK1494" s="222"/>
      <c r="BL1494" s="222"/>
      <c r="BM1494" s="222"/>
      <c r="BN1494" s="222"/>
      <c r="BO1494" s="222"/>
      <c r="BP1494" s="222"/>
      <c r="BQ1494" s="222"/>
      <c r="BR1494" s="222"/>
      <c r="BS1494" s="222"/>
      <c r="BT1494" s="222"/>
      <c r="BU1494" s="222"/>
      <c r="BV1494" s="222"/>
      <c r="BW1494" s="222"/>
      <c r="BX1494" s="222"/>
      <c r="BY1494" s="222"/>
      <c r="BZ1494" s="222"/>
      <c r="CA1494" s="222"/>
      <c r="CB1494" s="222"/>
      <c r="CC1494" s="222"/>
      <c r="CD1494" s="222"/>
      <c r="CE1494" s="222"/>
      <c r="CF1494" s="222"/>
      <c r="CG1494" s="222"/>
      <c r="CH1494" s="222"/>
      <c r="CI1494" s="222"/>
    </row>
    <row r="1495" spans="1:87" s="4" customFormat="1" hidden="1">
      <c r="A1495" s="63"/>
      <c r="B1495" s="222"/>
      <c r="C1495" s="222"/>
      <c r="D1495" s="222"/>
      <c r="E1495" s="222"/>
      <c r="F1495" s="222"/>
      <c r="G1495" s="223"/>
      <c r="H1495" s="63"/>
      <c r="I1495" s="222"/>
      <c r="J1495" s="222"/>
      <c r="K1495" s="239"/>
      <c r="L1495" s="239"/>
      <c r="M1495" s="240"/>
      <c r="N1495" s="229"/>
      <c r="O1495" s="229"/>
      <c r="P1495" s="229"/>
      <c r="Q1495" s="222"/>
      <c r="R1495" s="242"/>
      <c r="S1495" s="242"/>
      <c r="T1495" s="240"/>
      <c r="U1495" s="240"/>
      <c r="V1495" s="223"/>
      <c r="W1495" s="223"/>
      <c r="X1495" s="223"/>
      <c r="Y1495" s="223"/>
      <c r="Z1495" s="33"/>
      <c r="AE1495" s="117"/>
      <c r="AM1495" s="33"/>
      <c r="AN1495" s="223"/>
      <c r="AO1495" s="223"/>
      <c r="AP1495" s="223"/>
      <c r="AQ1495" s="222"/>
      <c r="AR1495" s="222"/>
      <c r="AS1495" s="222"/>
      <c r="AT1495" s="222"/>
      <c r="AU1495" s="222"/>
      <c r="AV1495" s="222"/>
      <c r="AW1495" s="222"/>
      <c r="AX1495" s="222"/>
      <c r="AY1495" s="222"/>
      <c r="AZ1495" s="222"/>
      <c r="BA1495" s="222"/>
      <c r="BB1495" s="222"/>
      <c r="BC1495" s="222"/>
      <c r="BD1495" s="222"/>
      <c r="BE1495" s="222"/>
      <c r="BF1495" s="222"/>
      <c r="BG1495" s="222"/>
      <c r="BH1495" s="222"/>
      <c r="BI1495" s="222"/>
      <c r="BJ1495" s="222"/>
      <c r="BK1495" s="222"/>
      <c r="BL1495" s="222"/>
      <c r="BM1495" s="222"/>
      <c r="BN1495" s="222"/>
      <c r="BO1495" s="222"/>
      <c r="BP1495" s="222"/>
      <c r="BQ1495" s="222"/>
      <c r="BR1495" s="222"/>
      <c r="BS1495" s="222"/>
      <c r="BT1495" s="222"/>
      <c r="BU1495" s="222"/>
      <c r="BV1495" s="222"/>
      <c r="BW1495" s="222"/>
      <c r="BX1495" s="222"/>
      <c r="BY1495" s="222"/>
      <c r="BZ1495" s="222"/>
      <c r="CA1495" s="222"/>
      <c r="CB1495" s="222"/>
      <c r="CC1495" s="222"/>
      <c r="CD1495" s="222"/>
      <c r="CE1495" s="222"/>
      <c r="CF1495" s="222"/>
      <c r="CG1495" s="222"/>
      <c r="CH1495" s="222"/>
      <c r="CI1495" s="222"/>
    </row>
    <row r="1496" spans="1:87" s="4" customFormat="1" hidden="1">
      <c r="A1496" s="63"/>
      <c r="B1496" s="222"/>
      <c r="C1496" s="222"/>
      <c r="D1496" s="222"/>
      <c r="E1496" s="222"/>
      <c r="F1496" s="222"/>
      <c r="G1496" s="223"/>
      <c r="H1496" s="63"/>
      <c r="I1496" s="222"/>
      <c r="J1496" s="222"/>
      <c r="K1496" s="239"/>
      <c r="L1496" s="239"/>
      <c r="M1496" s="240"/>
      <c r="N1496" s="229"/>
      <c r="O1496" s="229"/>
      <c r="P1496" s="229"/>
      <c r="Q1496" s="222"/>
      <c r="R1496" s="242"/>
      <c r="S1496" s="242"/>
      <c r="T1496" s="240"/>
      <c r="U1496" s="240"/>
      <c r="V1496" s="223"/>
      <c r="W1496" s="223"/>
      <c r="X1496" s="223"/>
      <c r="Y1496" s="223"/>
      <c r="Z1496" s="33"/>
      <c r="AE1496" s="117"/>
      <c r="AM1496" s="33"/>
      <c r="AN1496" s="223"/>
      <c r="AO1496" s="223"/>
      <c r="AP1496" s="223"/>
      <c r="AQ1496" s="222"/>
      <c r="AR1496" s="222"/>
      <c r="AS1496" s="222"/>
      <c r="AT1496" s="222"/>
      <c r="AU1496" s="222"/>
      <c r="AV1496" s="222"/>
      <c r="AW1496" s="222"/>
      <c r="AX1496" s="222"/>
      <c r="AY1496" s="222"/>
      <c r="AZ1496" s="222"/>
      <c r="BA1496" s="222"/>
      <c r="BB1496" s="222"/>
      <c r="BC1496" s="222"/>
      <c r="BD1496" s="222"/>
      <c r="BE1496" s="222"/>
      <c r="BF1496" s="222"/>
      <c r="BG1496" s="222"/>
      <c r="BH1496" s="222"/>
      <c r="BI1496" s="222"/>
      <c r="BJ1496" s="222"/>
      <c r="BK1496" s="222"/>
      <c r="BL1496" s="222"/>
      <c r="BM1496" s="222"/>
      <c r="BN1496" s="222"/>
      <c r="BO1496" s="222"/>
      <c r="BP1496" s="222"/>
      <c r="BQ1496" s="222"/>
      <c r="BR1496" s="222"/>
      <c r="BS1496" s="222"/>
      <c r="BT1496" s="222"/>
      <c r="BU1496" s="222"/>
      <c r="BV1496" s="222"/>
      <c r="BW1496" s="222"/>
      <c r="BX1496" s="222"/>
      <c r="BY1496" s="222"/>
      <c r="BZ1496" s="222"/>
      <c r="CA1496" s="222"/>
      <c r="CB1496" s="222"/>
      <c r="CC1496" s="222"/>
      <c r="CD1496" s="222"/>
      <c r="CE1496" s="222"/>
      <c r="CF1496" s="222"/>
      <c r="CG1496" s="222"/>
      <c r="CH1496" s="222"/>
      <c r="CI1496" s="222"/>
    </row>
    <row r="1497" spans="1:87" s="4" customFormat="1" hidden="1">
      <c r="A1497" s="63"/>
      <c r="B1497" s="222"/>
      <c r="C1497" s="222"/>
      <c r="D1497" s="222"/>
      <c r="E1497" s="222"/>
      <c r="F1497" s="222"/>
      <c r="G1497" s="223"/>
      <c r="H1497" s="63"/>
      <c r="I1497" s="222"/>
      <c r="J1497" s="222"/>
      <c r="K1497" s="239"/>
      <c r="L1497" s="239"/>
      <c r="M1497" s="240"/>
      <c r="N1497" s="229"/>
      <c r="O1497" s="229"/>
      <c r="P1497" s="229"/>
      <c r="Q1497" s="222"/>
      <c r="R1497" s="242"/>
      <c r="S1497" s="242"/>
      <c r="T1497" s="240"/>
      <c r="U1497" s="240"/>
      <c r="V1497" s="223"/>
      <c r="W1497" s="223"/>
      <c r="X1497" s="223"/>
      <c r="Y1497" s="223"/>
      <c r="Z1497" s="33"/>
      <c r="AE1497" s="117"/>
      <c r="AM1497" s="33"/>
      <c r="AN1497" s="223"/>
      <c r="AO1497" s="223"/>
      <c r="AP1497" s="223"/>
      <c r="AQ1497" s="222"/>
      <c r="AR1497" s="222"/>
      <c r="AS1497" s="222"/>
      <c r="AT1497" s="222"/>
      <c r="AU1497" s="222"/>
      <c r="AV1497" s="222"/>
      <c r="AW1497" s="222"/>
      <c r="AX1497" s="222"/>
      <c r="AY1497" s="222"/>
      <c r="AZ1497" s="222"/>
      <c r="BA1497" s="222"/>
      <c r="BB1497" s="222"/>
      <c r="BC1497" s="222"/>
      <c r="BD1497" s="222"/>
      <c r="BE1497" s="222"/>
      <c r="BF1497" s="222"/>
      <c r="BG1497" s="222"/>
      <c r="BH1497" s="222"/>
      <c r="BI1497" s="222"/>
      <c r="BJ1497" s="222"/>
      <c r="BK1497" s="222"/>
      <c r="BL1497" s="222"/>
      <c r="BM1497" s="222"/>
      <c r="BN1497" s="222"/>
      <c r="BO1497" s="222"/>
      <c r="BP1497" s="222"/>
      <c r="BQ1497" s="222"/>
      <c r="BR1497" s="222"/>
      <c r="BS1497" s="222"/>
      <c r="BT1497" s="222"/>
      <c r="BU1497" s="222"/>
      <c r="BV1497" s="222"/>
      <c r="BW1497" s="222"/>
      <c r="BX1497" s="222"/>
      <c r="BY1497" s="222"/>
      <c r="BZ1497" s="222"/>
      <c r="CA1497" s="222"/>
      <c r="CB1497" s="222"/>
      <c r="CC1497" s="222"/>
      <c r="CD1497" s="222"/>
      <c r="CE1497" s="222"/>
      <c r="CF1497" s="222"/>
      <c r="CG1497" s="222"/>
      <c r="CH1497" s="222"/>
      <c r="CI1497" s="222"/>
    </row>
    <row r="1498" spans="1:87" s="4" customFormat="1" hidden="1">
      <c r="A1498" s="63"/>
      <c r="B1498" s="222"/>
      <c r="C1498" s="222"/>
      <c r="D1498" s="222"/>
      <c r="E1498" s="222"/>
      <c r="F1498" s="222"/>
      <c r="G1498" s="223"/>
      <c r="H1498" s="63"/>
      <c r="I1498" s="222"/>
      <c r="J1498" s="222"/>
      <c r="K1498" s="239"/>
      <c r="L1498" s="239"/>
      <c r="M1498" s="240"/>
      <c r="N1498" s="229"/>
      <c r="O1498" s="229"/>
      <c r="P1498" s="229"/>
      <c r="Q1498" s="222"/>
      <c r="R1498" s="242"/>
      <c r="S1498" s="242"/>
      <c r="T1498" s="240"/>
      <c r="U1498" s="240"/>
      <c r="V1498" s="223"/>
      <c r="W1498" s="223"/>
      <c r="X1498" s="223"/>
      <c r="Y1498" s="223"/>
      <c r="Z1498" s="33"/>
      <c r="AE1498" s="117"/>
      <c r="AM1498" s="33"/>
      <c r="AN1498" s="223"/>
      <c r="AO1498" s="223"/>
      <c r="AP1498" s="223"/>
      <c r="AQ1498" s="222"/>
      <c r="AR1498" s="222"/>
      <c r="AS1498" s="222"/>
      <c r="AT1498" s="222"/>
      <c r="AU1498" s="222"/>
      <c r="AV1498" s="222"/>
      <c r="AW1498" s="222"/>
      <c r="AX1498" s="222"/>
      <c r="AY1498" s="222"/>
      <c r="AZ1498" s="222"/>
      <c r="BA1498" s="222"/>
      <c r="BB1498" s="222"/>
      <c r="BC1498" s="222"/>
      <c r="BD1498" s="222"/>
      <c r="BE1498" s="222"/>
      <c r="BF1498" s="222"/>
      <c r="BG1498" s="222"/>
      <c r="BH1498" s="222"/>
      <c r="BI1498" s="222"/>
      <c r="BJ1498" s="222"/>
      <c r="BK1498" s="222"/>
      <c r="BL1498" s="222"/>
      <c r="BM1498" s="222"/>
      <c r="BN1498" s="222"/>
      <c r="BO1498" s="222"/>
      <c r="BP1498" s="222"/>
      <c r="BQ1498" s="222"/>
      <c r="BR1498" s="222"/>
      <c r="BS1498" s="222"/>
      <c r="BT1498" s="222"/>
      <c r="BU1498" s="222"/>
      <c r="BV1498" s="222"/>
      <c r="BW1498" s="222"/>
      <c r="BX1498" s="222"/>
      <c r="BY1498" s="222"/>
      <c r="BZ1498" s="222"/>
      <c r="CA1498" s="222"/>
      <c r="CB1498" s="222"/>
      <c r="CC1498" s="222"/>
      <c r="CD1498" s="222"/>
      <c r="CE1498" s="222"/>
      <c r="CF1498" s="222"/>
      <c r="CG1498" s="222"/>
      <c r="CH1498" s="222"/>
      <c r="CI1498" s="222"/>
    </row>
    <row r="1499" spans="1:87" s="4" customFormat="1" hidden="1">
      <c r="A1499" s="63"/>
      <c r="B1499" s="222"/>
      <c r="C1499" s="222"/>
      <c r="D1499" s="222"/>
      <c r="E1499" s="222"/>
      <c r="F1499" s="222"/>
      <c r="G1499" s="223"/>
      <c r="H1499" s="63"/>
      <c r="I1499" s="222"/>
      <c r="J1499" s="222"/>
      <c r="K1499" s="239"/>
      <c r="L1499" s="239"/>
      <c r="M1499" s="240"/>
      <c r="N1499" s="229"/>
      <c r="O1499" s="229"/>
      <c r="P1499" s="229"/>
      <c r="Q1499" s="222"/>
      <c r="R1499" s="242"/>
      <c r="S1499" s="242"/>
      <c r="T1499" s="240"/>
      <c r="U1499" s="240"/>
      <c r="V1499" s="223"/>
      <c r="W1499" s="223"/>
      <c r="X1499" s="223"/>
      <c r="Y1499" s="223"/>
      <c r="Z1499" s="33"/>
      <c r="AE1499" s="117"/>
      <c r="AM1499" s="33"/>
      <c r="AN1499" s="223"/>
      <c r="AO1499" s="223"/>
      <c r="AP1499" s="223"/>
      <c r="AQ1499" s="222"/>
      <c r="AR1499" s="222"/>
      <c r="AS1499" s="222"/>
      <c r="AT1499" s="222"/>
      <c r="AU1499" s="222"/>
      <c r="AV1499" s="222"/>
      <c r="AW1499" s="222"/>
      <c r="AX1499" s="222"/>
      <c r="AY1499" s="222"/>
      <c r="AZ1499" s="222"/>
      <c r="BA1499" s="222"/>
      <c r="BB1499" s="222"/>
      <c r="BC1499" s="222"/>
      <c r="BD1499" s="222"/>
      <c r="BE1499" s="222"/>
      <c r="BF1499" s="222"/>
      <c r="BG1499" s="222"/>
      <c r="BH1499" s="222"/>
      <c r="BI1499" s="222"/>
      <c r="BJ1499" s="222"/>
      <c r="BK1499" s="222"/>
      <c r="BL1499" s="222"/>
      <c r="BM1499" s="222"/>
      <c r="BN1499" s="222"/>
      <c r="BO1499" s="222"/>
      <c r="BP1499" s="222"/>
      <c r="BQ1499" s="222"/>
      <c r="BR1499" s="222"/>
      <c r="BS1499" s="222"/>
      <c r="BT1499" s="222"/>
      <c r="BU1499" s="222"/>
      <c r="BV1499" s="222"/>
      <c r="BW1499" s="222"/>
      <c r="BX1499" s="222"/>
      <c r="BY1499" s="222"/>
      <c r="BZ1499" s="222"/>
      <c r="CA1499" s="222"/>
      <c r="CB1499" s="222"/>
      <c r="CC1499" s="222"/>
      <c r="CD1499" s="222"/>
      <c r="CE1499" s="222"/>
      <c r="CF1499" s="222"/>
      <c r="CG1499" s="222"/>
      <c r="CH1499" s="222"/>
      <c r="CI1499" s="222"/>
    </row>
    <row r="1500" spans="1:87" s="4" customFormat="1" hidden="1">
      <c r="A1500" s="63"/>
      <c r="B1500" s="222"/>
      <c r="C1500" s="222"/>
      <c r="D1500" s="222"/>
      <c r="E1500" s="222"/>
      <c r="F1500" s="222"/>
      <c r="G1500" s="223"/>
      <c r="H1500" s="63"/>
      <c r="I1500" s="222"/>
      <c r="J1500" s="222"/>
      <c r="K1500" s="239"/>
      <c r="L1500" s="239"/>
      <c r="M1500" s="240"/>
      <c r="N1500" s="229"/>
      <c r="O1500" s="229"/>
      <c r="P1500" s="229"/>
      <c r="Q1500" s="222"/>
      <c r="R1500" s="242"/>
      <c r="S1500" s="242"/>
      <c r="T1500" s="240"/>
      <c r="U1500" s="240"/>
      <c r="V1500" s="223"/>
      <c r="W1500" s="223"/>
      <c r="X1500" s="223"/>
      <c r="Y1500" s="223"/>
      <c r="Z1500" s="33"/>
      <c r="AE1500" s="117"/>
      <c r="AM1500" s="33"/>
      <c r="AN1500" s="223"/>
      <c r="AO1500" s="223"/>
      <c r="AP1500" s="223"/>
      <c r="AQ1500" s="222"/>
      <c r="AR1500" s="222"/>
      <c r="AS1500" s="222"/>
      <c r="AT1500" s="222"/>
      <c r="AU1500" s="222"/>
      <c r="AV1500" s="222"/>
      <c r="AW1500" s="222"/>
      <c r="AX1500" s="222"/>
      <c r="AY1500" s="222"/>
      <c r="AZ1500" s="222"/>
      <c r="BA1500" s="222"/>
      <c r="BB1500" s="222"/>
      <c r="BC1500" s="222"/>
      <c r="BD1500" s="222"/>
      <c r="BE1500" s="222"/>
      <c r="BF1500" s="222"/>
      <c r="BG1500" s="222"/>
      <c r="BH1500" s="222"/>
      <c r="BI1500" s="222"/>
      <c r="BJ1500" s="222"/>
      <c r="BK1500" s="222"/>
      <c r="BL1500" s="222"/>
      <c r="BM1500" s="222"/>
      <c r="BN1500" s="222"/>
      <c r="BO1500" s="222"/>
      <c r="BP1500" s="222"/>
      <c r="BQ1500" s="222"/>
      <c r="BR1500" s="222"/>
      <c r="BS1500" s="222"/>
      <c r="BT1500" s="222"/>
      <c r="BU1500" s="222"/>
      <c r="BV1500" s="222"/>
      <c r="BW1500" s="222"/>
      <c r="BX1500" s="222"/>
      <c r="BY1500" s="222"/>
      <c r="BZ1500" s="222"/>
      <c r="CA1500" s="222"/>
      <c r="CB1500" s="222"/>
      <c r="CC1500" s="222"/>
      <c r="CD1500" s="222"/>
      <c r="CE1500" s="222"/>
      <c r="CF1500" s="222"/>
      <c r="CG1500" s="222"/>
      <c r="CH1500" s="222"/>
      <c r="CI1500" s="222"/>
    </row>
    <row r="1501" spans="1:87" s="4" customFormat="1" hidden="1">
      <c r="A1501" s="63"/>
      <c r="B1501" s="222"/>
      <c r="C1501" s="222"/>
      <c r="D1501" s="222"/>
      <c r="E1501" s="222"/>
      <c r="F1501" s="222"/>
      <c r="G1501" s="223"/>
      <c r="H1501" s="63"/>
      <c r="I1501" s="222"/>
      <c r="J1501" s="222"/>
      <c r="K1501" s="239"/>
      <c r="L1501" s="239"/>
      <c r="M1501" s="240"/>
      <c r="N1501" s="229"/>
      <c r="O1501" s="229"/>
      <c r="P1501" s="229"/>
      <c r="Q1501" s="222"/>
      <c r="R1501" s="242"/>
      <c r="S1501" s="242"/>
      <c r="T1501" s="240"/>
      <c r="U1501" s="240"/>
      <c r="V1501" s="223"/>
      <c r="W1501" s="223"/>
      <c r="X1501" s="223"/>
      <c r="Y1501" s="223"/>
      <c r="Z1501" s="33"/>
      <c r="AE1501" s="117"/>
      <c r="AM1501" s="33"/>
      <c r="AN1501" s="223"/>
      <c r="AO1501" s="223"/>
      <c r="AP1501" s="223"/>
      <c r="AQ1501" s="222"/>
      <c r="AR1501" s="222"/>
      <c r="AS1501" s="222"/>
      <c r="AT1501" s="222"/>
      <c r="AU1501" s="222"/>
      <c r="AV1501" s="222"/>
      <c r="AW1501" s="222"/>
      <c r="AX1501" s="222"/>
      <c r="AY1501" s="222"/>
      <c r="AZ1501" s="222"/>
      <c r="BA1501" s="222"/>
      <c r="BB1501" s="222"/>
      <c r="BC1501" s="222"/>
      <c r="BD1501" s="222"/>
      <c r="BE1501" s="222"/>
      <c r="BF1501" s="222"/>
      <c r="BG1501" s="222"/>
      <c r="BH1501" s="222"/>
      <c r="BI1501" s="222"/>
      <c r="BJ1501" s="222"/>
      <c r="BK1501" s="222"/>
      <c r="BL1501" s="222"/>
      <c r="BM1501" s="222"/>
      <c r="BN1501" s="222"/>
      <c r="BO1501" s="222"/>
      <c r="BP1501" s="222"/>
      <c r="BQ1501" s="222"/>
      <c r="BR1501" s="222"/>
      <c r="BS1501" s="222"/>
      <c r="BT1501" s="222"/>
      <c r="BU1501" s="222"/>
      <c r="BV1501" s="222"/>
      <c r="BW1501" s="222"/>
      <c r="BX1501" s="222"/>
      <c r="BY1501" s="222"/>
      <c r="BZ1501" s="222"/>
      <c r="CA1501" s="222"/>
      <c r="CB1501" s="222"/>
      <c r="CC1501" s="222"/>
      <c r="CD1501" s="222"/>
      <c r="CE1501" s="222"/>
      <c r="CF1501" s="222"/>
      <c r="CG1501" s="222"/>
      <c r="CH1501" s="222"/>
      <c r="CI1501" s="222"/>
    </row>
    <row r="1502" spans="1:87" s="4" customFormat="1" hidden="1">
      <c r="A1502" s="63"/>
      <c r="B1502" s="222"/>
      <c r="C1502" s="222"/>
      <c r="D1502" s="222"/>
      <c r="E1502" s="222"/>
      <c r="F1502" s="222"/>
      <c r="G1502" s="223"/>
      <c r="H1502" s="63"/>
      <c r="I1502" s="222"/>
      <c r="J1502" s="222"/>
      <c r="K1502" s="239"/>
      <c r="L1502" s="239"/>
      <c r="M1502" s="240"/>
      <c r="N1502" s="229"/>
      <c r="O1502" s="229"/>
      <c r="P1502" s="229"/>
      <c r="Q1502" s="222"/>
      <c r="R1502" s="242"/>
      <c r="S1502" s="242"/>
      <c r="T1502" s="240"/>
      <c r="U1502" s="240"/>
      <c r="V1502" s="223"/>
      <c r="W1502" s="223"/>
      <c r="X1502" s="223"/>
      <c r="Y1502" s="223"/>
      <c r="Z1502" s="33"/>
      <c r="AE1502" s="117"/>
      <c r="AM1502" s="33"/>
      <c r="AN1502" s="223"/>
      <c r="AO1502" s="223"/>
      <c r="AP1502" s="223"/>
      <c r="AQ1502" s="222"/>
      <c r="AR1502" s="222"/>
      <c r="AS1502" s="222"/>
      <c r="AT1502" s="222"/>
      <c r="AU1502" s="222"/>
      <c r="AV1502" s="222"/>
      <c r="AW1502" s="222"/>
      <c r="AX1502" s="222"/>
      <c r="AY1502" s="222"/>
      <c r="AZ1502" s="222"/>
      <c r="BA1502" s="222"/>
      <c r="BB1502" s="222"/>
      <c r="BC1502" s="222"/>
      <c r="BD1502" s="222"/>
      <c r="BE1502" s="222"/>
      <c r="BF1502" s="222"/>
      <c r="BG1502" s="222"/>
      <c r="BH1502" s="222"/>
      <c r="BI1502" s="222"/>
      <c r="BJ1502" s="222"/>
      <c r="BK1502" s="222"/>
      <c r="BL1502" s="222"/>
      <c r="BM1502" s="222"/>
      <c r="BN1502" s="222"/>
      <c r="BO1502" s="222"/>
      <c r="BP1502" s="222"/>
      <c r="BQ1502" s="222"/>
      <c r="BR1502" s="222"/>
      <c r="BS1502" s="222"/>
      <c r="BT1502" s="222"/>
      <c r="BU1502" s="222"/>
      <c r="BV1502" s="222"/>
      <c r="BW1502" s="222"/>
      <c r="BX1502" s="222"/>
      <c r="BY1502" s="222"/>
      <c r="BZ1502" s="222"/>
      <c r="CA1502" s="222"/>
      <c r="CB1502" s="222"/>
      <c r="CC1502" s="222"/>
      <c r="CD1502" s="222"/>
      <c r="CE1502" s="222"/>
      <c r="CF1502" s="222"/>
      <c r="CG1502" s="222"/>
      <c r="CH1502" s="222"/>
      <c r="CI1502" s="222"/>
    </row>
    <row r="1503" spans="1:87" s="4" customFormat="1" hidden="1">
      <c r="A1503" s="63"/>
      <c r="B1503" s="222"/>
      <c r="C1503" s="222"/>
      <c r="D1503" s="222"/>
      <c r="E1503" s="222"/>
      <c r="F1503" s="222"/>
      <c r="G1503" s="223"/>
      <c r="H1503" s="63"/>
      <c r="I1503" s="222"/>
      <c r="J1503" s="222"/>
      <c r="K1503" s="239"/>
      <c r="L1503" s="239"/>
      <c r="M1503" s="240"/>
      <c r="N1503" s="229"/>
      <c r="O1503" s="229"/>
      <c r="P1503" s="229"/>
      <c r="Q1503" s="222"/>
      <c r="R1503" s="242"/>
      <c r="S1503" s="242"/>
      <c r="T1503" s="240"/>
      <c r="U1503" s="240"/>
      <c r="V1503" s="223"/>
      <c r="W1503" s="223"/>
      <c r="X1503" s="223"/>
      <c r="Y1503" s="223"/>
      <c r="Z1503" s="33"/>
      <c r="AE1503" s="117"/>
      <c r="AM1503" s="33"/>
      <c r="AN1503" s="223"/>
      <c r="AO1503" s="223"/>
      <c r="AP1503" s="223"/>
      <c r="AQ1503" s="222"/>
      <c r="AR1503" s="222"/>
      <c r="AS1503" s="222"/>
      <c r="AT1503" s="222"/>
      <c r="AU1503" s="222"/>
      <c r="AV1503" s="222"/>
      <c r="AW1503" s="222"/>
      <c r="AX1503" s="222"/>
      <c r="AY1503" s="222"/>
      <c r="AZ1503" s="222"/>
      <c r="BA1503" s="222"/>
      <c r="BB1503" s="222"/>
      <c r="BC1503" s="222"/>
      <c r="BD1503" s="222"/>
      <c r="BE1503" s="222"/>
      <c r="BF1503" s="222"/>
      <c r="BG1503" s="222"/>
      <c r="BH1503" s="222"/>
      <c r="BI1503" s="222"/>
      <c r="BJ1503" s="222"/>
      <c r="BK1503" s="222"/>
      <c r="BL1503" s="222"/>
      <c r="BM1503" s="222"/>
      <c r="BN1503" s="222"/>
      <c r="BO1503" s="222"/>
      <c r="BP1503" s="222"/>
      <c r="BQ1503" s="222"/>
      <c r="BR1503" s="222"/>
      <c r="BS1503" s="222"/>
      <c r="BT1503" s="222"/>
      <c r="BU1503" s="222"/>
      <c r="BV1503" s="222"/>
      <c r="BW1503" s="222"/>
      <c r="BX1503" s="222"/>
      <c r="BY1503" s="222"/>
      <c r="BZ1503" s="222"/>
      <c r="CA1503" s="222"/>
      <c r="CB1503" s="222"/>
      <c r="CC1503" s="222"/>
      <c r="CD1503" s="222"/>
      <c r="CE1503" s="222"/>
      <c r="CF1503" s="222"/>
      <c r="CG1503" s="222"/>
      <c r="CH1503" s="222"/>
      <c r="CI1503" s="222"/>
    </row>
    <row r="1504" spans="1:87" s="4" customFormat="1" hidden="1">
      <c r="A1504" s="63"/>
      <c r="B1504" s="222"/>
      <c r="C1504" s="222"/>
      <c r="D1504" s="222"/>
      <c r="E1504" s="222"/>
      <c r="F1504" s="222"/>
      <c r="G1504" s="223"/>
      <c r="H1504" s="63"/>
      <c r="I1504" s="222"/>
      <c r="J1504" s="222"/>
      <c r="K1504" s="239"/>
      <c r="L1504" s="239"/>
      <c r="M1504" s="240"/>
      <c r="N1504" s="229"/>
      <c r="O1504" s="229"/>
      <c r="P1504" s="229"/>
      <c r="Q1504" s="222"/>
      <c r="R1504" s="242"/>
      <c r="S1504" s="242"/>
      <c r="T1504" s="240"/>
      <c r="U1504" s="240"/>
      <c r="V1504" s="223"/>
      <c r="W1504" s="223"/>
      <c r="X1504" s="223"/>
      <c r="Y1504" s="223"/>
      <c r="Z1504" s="33"/>
      <c r="AE1504" s="117"/>
      <c r="AM1504" s="33"/>
      <c r="AN1504" s="223"/>
      <c r="AO1504" s="223"/>
      <c r="AP1504" s="223"/>
      <c r="AQ1504" s="222"/>
      <c r="AR1504" s="222"/>
      <c r="AS1504" s="222"/>
      <c r="AT1504" s="222"/>
      <c r="AU1504" s="222"/>
      <c r="AV1504" s="222"/>
      <c r="AW1504" s="222"/>
      <c r="AX1504" s="222"/>
      <c r="AY1504" s="222"/>
      <c r="AZ1504" s="222"/>
      <c r="BA1504" s="222"/>
      <c r="BB1504" s="222"/>
      <c r="BC1504" s="222"/>
      <c r="BD1504" s="222"/>
      <c r="BE1504" s="222"/>
      <c r="BF1504" s="222"/>
      <c r="BG1504" s="222"/>
      <c r="BH1504" s="222"/>
      <c r="BI1504" s="222"/>
      <c r="BJ1504" s="222"/>
      <c r="BK1504" s="222"/>
      <c r="BL1504" s="222"/>
      <c r="BM1504" s="222"/>
      <c r="BN1504" s="222"/>
      <c r="BO1504" s="222"/>
      <c r="BP1504" s="222"/>
      <c r="BQ1504" s="222"/>
      <c r="BR1504" s="222"/>
      <c r="BS1504" s="222"/>
      <c r="BT1504" s="222"/>
      <c r="BU1504" s="222"/>
      <c r="BV1504" s="222"/>
      <c r="BW1504" s="222"/>
      <c r="BX1504" s="222"/>
      <c r="BY1504" s="222"/>
      <c r="BZ1504" s="222"/>
      <c r="CA1504" s="222"/>
      <c r="CB1504" s="222"/>
      <c r="CC1504" s="222"/>
      <c r="CD1504" s="222"/>
      <c r="CE1504" s="222"/>
      <c r="CF1504" s="222"/>
      <c r="CG1504" s="222"/>
      <c r="CH1504" s="222"/>
      <c r="CI1504" s="222"/>
    </row>
    <row r="1505" spans="1:87" s="4" customFormat="1" hidden="1">
      <c r="A1505" s="63"/>
      <c r="B1505" s="222"/>
      <c r="C1505" s="222"/>
      <c r="D1505" s="222"/>
      <c r="E1505" s="222"/>
      <c r="F1505" s="222"/>
      <c r="G1505" s="223"/>
      <c r="H1505" s="63"/>
      <c r="I1505" s="222"/>
      <c r="J1505" s="222"/>
      <c r="K1505" s="239"/>
      <c r="L1505" s="239"/>
      <c r="M1505" s="240"/>
      <c r="N1505" s="229"/>
      <c r="O1505" s="229"/>
      <c r="P1505" s="229"/>
      <c r="Q1505" s="222"/>
      <c r="R1505" s="242"/>
      <c r="S1505" s="242"/>
      <c r="T1505" s="240"/>
      <c r="U1505" s="240"/>
      <c r="V1505" s="223"/>
      <c r="W1505" s="223"/>
      <c r="X1505" s="223"/>
      <c r="Y1505" s="223"/>
      <c r="Z1505" s="33"/>
      <c r="AE1505" s="117"/>
      <c r="AM1505" s="33"/>
      <c r="AN1505" s="223"/>
      <c r="AO1505" s="223"/>
      <c r="AP1505" s="223"/>
      <c r="AQ1505" s="222"/>
      <c r="AR1505" s="222"/>
      <c r="AS1505" s="222"/>
      <c r="AT1505" s="222"/>
      <c r="AU1505" s="222"/>
      <c r="AV1505" s="222"/>
      <c r="AW1505" s="222"/>
      <c r="AX1505" s="222"/>
      <c r="AY1505" s="222"/>
      <c r="AZ1505" s="222"/>
      <c r="BA1505" s="222"/>
      <c r="BB1505" s="222"/>
      <c r="BC1505" s="222"/>
      <c r="BD1505" s="222"/>
      <c r="BE1505" s="222"/>
      <c r="BF1505" s="222"/>
      <c r="BG1505" s="222"/>
      <c r="BH1505" s="222"/>
      <c r="BI1505" s="222"/>
      <c r="BJ1505" s="222"/>
      <c r="BK1505" s="222"/>
      <c r="BL1505" s="222"/>
      <c r="BM1505" s="222"/>
      <c r="BN1505" s="222"/>
      <c r="BO1505" s="222"/>
      <c r="BP1505" s="222"/>
      <c r="BQ1505" s="222"/>
      <c r="BR1505" s="222"/>
      <c r="BS1505" s="222"/>
      <c r="BT1505" s="222"/>
      <c r="BU1505" s="222"/>
      <c r="BV1505" s="222"/>
      <c r="BW1505" s="222"/>
      <c r="BX1505" s="222"/>
      <c r="BY1505" s="222"/>
      <c r="BZ1505" s="222"/>
      <c r="CA1505" s="222"/>
      <c r="CB1505" s="222"/>
      <c r="CC1505" s="222"/>
      <c r="CD1505" s="222"/>
      <c r="CE1505" s="222"/>
      <c r="CF1505" s="222"/>
      <c r="CG1505" s="222"/>
      <c r="CH1505" s="222"/>
      <c r="CI1505" s="222"/>
    </row>
    <row r="1506" spans="1:87" s="4" customFormat="1" hidden="1">
      <c r="A1506" s="63"/>
      <c r="B1506" s="222"/>
      <c r="C1506" s="222"/>
      <c r="D1506" s="222"/>
      <c r="E1506" s="222"/>
      <c r="F1506" s="222"/>
      <c r="G1506" s="223"/>
      <c r="H1506" s="63"/>
      <c r="I1506" s="222"/>
      <c r="J1506" s="222"/>
      <c r="K1506" s="239"/>
      <c r="L1506" s="239"/>
      <c r="M1506" s="240"/>
      <c r="N1506" s="229"/>
      <c r="O1506" s="229"/>
      <c r="P1506" s="229"/>
      <c r="Q1506" s="222"/>
      <c r="R1506" s="242"/>
      <c r="S1506" s="242"/>
      <c r="T1506" s="240"/>
      <c r="U1506" s="240"/>
      <c r="V1506" s="223"/>
      <c r="W1506" s="223"/>
      <c r="X1506" s="223"/>
      <c r="Y1506" s="223"/>
      <c r="Z1506" s="33"/>
      <c r="AE1506" s="117"/>
      <c r="AM1506" s="33"/>
      <c r="AN1506" s="223"/>
      <c r="AO1506" s="223"/>
      <c r="AP1506" s="223"/>
      <c r="AQ1506" s="222"/>
      <c r="AR1506" s="222"/>
      <c r="AS1506" s="222"/>
      <c r="AT1506" s="222"/>
      <c r="AU1506" s="222"/>
      <c r="AV1506" s="222"/>
      <c r="AW1506" s="222"/>
      <c r="AX1506" s="222"/>
      <c r="AY1506" s="222"/>
      <c r="AZ1506" s="222"/>
      <c r="BA1506" s="222"/>
      <c r="BB1506" s="222"/>
      <c r="BC1506" s="222"/>
      <c r="BD1506" s="222"/>
      <c r="BE1506" s="222"/>
      <c r="BF1506" s="222"/>
      <c r="BG1506" s="222"/>
      <c r="BH1506" s="222"/>
      <c r="BI1506" s="222"/>
      <c r="BJ1506" s="222"/>
      <c r="BK1506" s="222"/>
      <c r="BL1506" s="222"/>
      <c r="BM1506" s="222"/>
      <c r="BN1506" s="222"/>
      <c r="BO1506" s="222"/>
      <c r="BP1506" s="222"/>
      <c r="BQ1506" s="222"/>
      <c r="BR1506" s="222"/>
      <c r="BS1506" s="222"/>
      <c r="BT1506" s="222"/>
      <c r="BU1506" s="222"/>
      <c r="BV1506" s="222"/>
      <c r="BW1506" s="222"/>
      <c r="BX1506" s="222"/>
      <c r="BY1506" s="222"/>
      <c r="BZ1506" s="222"/>
      <c r="CA1506" s="222"/>
      <c r="CB1506" s="222"/>
      <c r="CC1506" s="222"/>
      <c r="CD1506" s="222"/>
      <c r="CE1506" s="222"/>
      <c r="CF1506" s="222"/>
      <c r="CG1506" s="222"/>
      <c r="CH1506" s="222"/>
      <c r="CI1506" s="222"/>
    </row>
    <row r="1507" spans="1:87" s="4" customFormat="1" hidden="1">
      <c r="A1507" s="63"/>
      <c r="B1507" s="222"/>
      <c r="C1507" s="222"/>
      <c r="D1507" s="222"/>
      <c r="E1507" s="222"/>
      <c r="F1507" s="222"/>
      <c r="G1507" s="223"/>
      <c r="H1507" s="63"/>
      <c r="I1507" s="222"/>
      <c r="J1507" s="222"/>
      <c r="K1507" s="239"/>
      <c r="L1507" s="239"/>
      <c r="M1507" s="240"/>
      <c r="N1507" s="229"/>
      <c r="O1507" s="229"/>
      <c r="P1507" s="229"/>
      <c r="Q1507" s="222"/>
      <c r="R1507" s="242"/>
      <c r="S1507" s="242"/>
      <c r="T1507" s="240"/>
      <c r="U1507" s="240"/>
      <c r="V1507" s="223"/>
      <c r="W1507" s="223"/>
      <c r="X1507" s="223"/>
      <c r="Y1507" s="223"/>
      <c r="Z1507" s="33"/>
      <c r="AE1507" s="117"/>
      <c r="AM1507" s="33"/>
      <c r="AN1507" s="223"/>
      <c r="AO1507" s="223"/>
      <c r="AP1507" s="223"/>
      <c r="AQ1507" s="222"/>
      <c r="AR1507" s="222"/>
      <c r="AS1507" s="222"/>
      <c r="AT1507" s="222"/>
      <c r="AU1507" s="222"/>
      <c r="AV1507" s="222"/>
      <c r="AW1507" s="222"/>
      <c r="AX1507" s="222"/>
      <c r="AY1507" s="222"/>
      <c r="AZ1507" s="222"/>
      <c r="BA1507" s="222"/>
      <c r="BB1507" s="222"/>
      <c r="BC1507" s="222"/>
      <c r="BD1507" s="222"/>
      <c r="BE1507" s="222"/>
      <c r="BF1507" s="222"/>
      <c r="BG1507" s="222"/>
      <c r="BH1507" s="222"/>
      <c r="BI1507" s="222"/>
      <c r="BJ1507" s="222"/>
      <c r="BK1507" s="222"/>
      <c r="BL1507" s="222"/>
      <c r="BM1507" s="222"/>
      <c r="BN1507" s="222"/>
      <c r="BO1507" s="222"/>
      <c r="BP1507" s="222"/>
      <c r="BQ1507" s="222"/>
      <c r="BR1507" s="222"/>
      <c r="BS1507" s="222"/>
      <c r="BT1507" s="222"/>
      <c r="BU1507" s="222"/>
      <c r="BV1507" s="222"/>
      <c r="BW1507" s="222"/>
      <c r="BX1507" s="222"/>
      <c r="BY1507" s="222"/>
      <c r="BZ1507" s="222"/>
      <c r="CA1507" s="222"/>
      <c r="CB1507" s="222"/>
      <c r="CC1507" s="222"/>
      <c r="CD1507" s="222"/>
      <c r="CE1507" s="222"/>
      <c r="CF1507" s="222"/>
      <c r="CG1507" s="222"/>
      <c r="CH1507" s="222"/>
      <c r="CI1507" s="222"/>
    </row>
    <row r="1508" spans="1:87" s="4" customFormat="1" hidden="1">
      <c r="A1508" s="63"/>
      <c r="B1508" s="222"/>
      <c r="C1508" s="222"/>
      <c r="D1508" s="222"/>
      <c r="E1508" s="222"/>
      <c r="F1508" s="222"/>
      <c r="G1508" s="223"/>
      <c r="H1508" s="63"/>
      <c r="I1508" s="222"/>
      <c r="J1508" s="222"/>
      <c r="K1508" s="239"/>
      <c r="L1508" s="239"/>
      <c r="M1508" s="240"/>
      <c r="N1508" s="229"/>
      <c r="O1508" s="229"/>
      <c r="P1508" s="229"/>
      <c r="Q1508" s="222"/>
      <c r="R1508" s="242"/>
      <c r="S1508" s="242"/>
      <c r="T1508" s="240"/>
      <c r="U1508" s="240"/>
      <c r="V1508" s="223"/>
      <c r="W1508" s="223"/>
      <c r="X1508" s="223"/>
      <c r="Y1508" s="223"/>
      <c r="Z1508" s="33"/>
      <c r="AE1508" s="117"/>
      <c r="AM1508" s="33"/>
      <c r="AN1508" s="223"/>
      <c r="AO1508" s="223"/>
      <c r="AP1508" s="223"/>
      <c r="AQ1508" s="222"/>
      <c r="AR1508" s="222"/>
      <c r="AS1508" s="222"/>
      <c r="AT1508" s="222"/>
      <c r="AU1508" s="222"/>
      <c r="AV1508" s="222"/>
      <c r="AW1508" s="222"/>
      <c r="AX1508" s="222"/>
      <c r="AY1508" s="222"/>
      <c r="AZ1508" s="222"/>
      <c r="BA1508" s="222"/>
      <c r="BB1508" s="222"/>
      <c r="BC1508" s="222"/>
      <c r="BD1508" s="222"/>
      <c r="BE1508" s="222"/>
      <c r="BF1508" s="222"/>
      <c r="BG1508" s="222"/>
      <c r="BH1508" s="222"/>
      <c r="BI1508" s="222"/>
      <c r="BJ1508" s="222"/>
      <c r="BK1508" s="222"/>
      <c r="BL1508" s="222"/>
      <c r="BM1508" s="222"/>
      <c r="BN1508" s="222"/>
      <c r="BO1508" s="222"/>
      <c r="BP1508" s="222"/>
      <c r="BQ1508" s="222"/>
      <c r="BR1508" s="222"/>
      <c r="BS1508" s="222"/>
      <c r="BT1508" s="222"/>
      <c r="BU1508" s="222"/>
      <c r="BV1508" s="222"/>
      <c r="BW1508" s="222"/>
      <c r="BX1508" s="222"/>
      <c r="BY1508" s="222"/>
      <c r="BZ1508" s="222"/>
      <c r="CA1508" s="222"/>
      <c r="CB1508" s="222"/>
      <c r="CC1508" s="222"/>
      <c r="CD1508" s="222"/>
      <c r="CE1508" s="222"/>
      <c r="CF1508" s="222"/>
      <c r="CG1508" s="222"/>
      <c r="CH1508" s="222"/>
      <c r="CI1508" s="222"/>
    </row>
    <row r="1509" spans="1:87" s="4" customFormat="1" hidden="1">
      <c r="A1509" s="63"/>
      <c r="B1509" s="222"/>
      <c r="C1509" s="222"/>
      <c r="D1509" s="222"/>
      <c r="E1509" s="222"/>
      <c r="F1509" s="222"/>
      <c r="G1509" s="223"/>
      <c r="H1509" s="63"/>
      <c r="I1509" s="222"/>
      <c r="J1509" s="222"/>
      <c r="K1509" s="239"/>
      <c r="L1509" s="239"/>
      <c r="M1509" s="240"/>
      <c r="N1509" s="229"/>
      <c r="O1509" s="229"/>
      <c r="P1509" s="229"/>
      <c r="Q1509" s="222"/>
      <c r="R1509" s="242"/>
      <c r="S1509" s="242"/>
      <c r="T1509" s="240"/>
      <c r="U1509" s="240"/>
      <c r="V1509" s="223"/>
      <c r="W1509" s="223"/>
      <c r="X1509" s="223"/>
      <c r="Y1509" s="223"/>
      <c r="Z1509" s="33"/>
      <c r="AE1509" s="117"/>
      <c r="AM1509" s="33"/>
      <c r="AN1509" s="223"/>
      <c r="AO1509" s="223"/>
      <c r="AP1509" s="223"/>
      <c r="AQ1509" s="222"/>
      <c r="AR1509" s="222"/>
      <c r="AS1509" s="222"/>
      <c r="AT1509" s="222"/>
      <c r="AU1509" s="222"/>
      <c r="AV1509" s="222"/>
      <c r="AW1509" s="222"/>
      <c r="AX1509" s="222"/>
      <c r="AY1509" s="222"/>
      <c r="AZ1509" s="222"/>
      <c r="BA1509" s="222"/>
      <c r="BB1509" s="222"/>
      <c r="BC1509" s="222"/>
      <c r="BD1509" s="222"/>
      <c r="BE1509" s="222"/>
      <c r="BF1509" s="222"/>
      <c r="BG1509" s="222"/>
      <c r="BH1509" s="222"/>
      <c r="BI1509" s="222"/>
      <c r="BJ1509" s="222"/>
      <c r="BK1509" s="222"/>
      <c r="BL1509" s="222"/>
      <c r="BM1509" s="222"/>
      <c r="BN1509" s="222"/>
      <c r="BO1509" s="222"/>
      <c r="BP1509" s="222"/>
      <c r="BQ1509" s="222"/>
      <c r="BR1509" s="222"/>
      <c r="BS1509" s="222"/>
      <c r="BT1509" s="222"/>
      <c r="BU1509" s="222"/>
      <c r="BV1509" s="222"/>
      <c r="BW1509" s="222"/>
      <c r="BX1509" s="222"/>
      <c r="BY1509" s="222"/>
      <c r="BZ1509" s="222"/>
      <c r="CA1509" s="222"/>
      <c r="CB1509" s="222"/>
      <c r="CC1509" s="222"/>
      <c r="CD1509" s="222"/>
      <c r="CE1509" s="222"/>
      <c r="CF1509" s="222"/>
      <c r="CG1509" s="222"/>
      <c r="CH1509" s="222"/>
      <c r="CI1509" s="222"/>
    </row>
    <row r="1510" spans="1:87" s="4" customFormat="1" hidden="1">
      <c r="A1510" s="63"/>
      <c r="B1510" s="222"/>
      <c r="C1510" s="222"/>
      <c r="D1510" s="222"/>
      <c r="E1510" s="222"/>
      <c r="F1510" s="222"/>
      <c r="G1510" s="223"/>
      <c r="H1510" s="63"/>
      <c r="I1510" s="222"/>
      <c r="J1510" s="222"/>
      <c r="K1510" s="239"/>
      <c r="L1510" s="239"/>
      <c r="M1510" s="240"/>
      <c r="N1510" s="229"/>
      <c r="O1510" s="229"/>
      <c r="P1510" s="229"/>
      <c r="Q1510" s="222"/>
      <c r="R1510" s="242"/>
      <c r="S1510" s="242"/>
      <c r="T1510" s="240"/>
      <c r="U1510" s="240"/>
      <c r="V1510" s="223"/>
      <c r="W1510" s="223"/>
      <c r="X1510" s="223"/>
      <c r="Y1510" s="223"/>
      <c r="Z1510" s="33"/>
      <c r="AE1510" s="117"/>
      <c r="AM1510" s="33"/>
      <c r="AN1510" s="223"/>
      <c r="AO1510" s="223"/>
      <c r="AP1510" s="223"/>
      <c r="AQ1510" s="222"/>
      <c r="AR1510" s="222"/>
      <c r="AS1510" s="222"/>
      <c r="AT1510" s="222"/>
      <c r="AU1510" s="222"/>
      <c r="AV1510" s="222"/>
      <c r="AW1510" s="222"/>
      <c r="AX1510" s="222"/>
      <c r="AY1510" s="222"/>
      <c r="AZ1510" s="222"/>
      <c r="BA1510" s="222"/>
      <c r="BB1510" s="222"/>
      <c r="BC1510" s="222"/>
      <c r="BD1510" s="222"/>
      <c r="BE1510" s="222"/>
      <c r="BF1510" s="222"/>
      <c r="BG1510" s="222"/>
      <c r="BH1510" s="222"/>
      <c r="BI1510" s="222"/>
      <c r="BJ1510" s="222"/>
      <c r="BK1510" s="222"/>
      <c r="BL1510" s="222"/>
      <c r="BM1510" s="222"/>
      <c r="BN1510" s="222"/>
      <c r="BO1510" s="222"/>
      <c r="BP1510" s="222"/>
      <c r="BQ1510" s="222"/>
      <c r="BR1510" s="222"/>
      <c r="BS1510" s="222"/>
      <c r="BT1510" s="222"/>
      <c r="BU1510" s="222"/>
      <c r="BV1510" s="222"/>
      <c r="BW1510" s="222"/>
      <c r="BX1510" s="222"/>
      <c r="BY1510" s="222"/>
      <c r="BZ1510" s="222"/>
      <c r="CA1510" s="222"/>
      <c r="CB1510" s="222"/>
      <c r="CC1510" s="222"/>
      <c r="CD1510" s="222"/>
      <c r="CE1510" s="222"/>
      <c r="CF1510" s="222"/>
      <c r="CG1510" s="222"/>
      <c r="CH1510" s="222"/>
      <c r="CI1510" s="222"/>
    </row>
    <row r="1511" spans="1:87" s="4" customFormat="1" hidden="1">
      <c r="A1511" s="63"/>
      <c r="B1511" s="222"/>
      <c r="C1511" s="222"/>
      <c r="D1511" s="222"/>
      <c r="E1511" s="222"/>
      <c r="F1511" s="222"/>
      <c r="G1511" s="223"/>
      <c r="H1511" s="63"/>
      <c r="I1511" s="222"/>
      <c r="J1511" s="222"/>
      <c r="K1511" s="239"/>
      <c r="L1511" s="239"/>
      <c r="M1511" s="240"/>
      <c r="N1511" s="229"/>
      <c r="O1511" s="229"/>
      <c r="P1511" s="229"/>
      <c r="Q1511" s="222"/>
      <c r="R1511" s="242"/>
      <c r="S1511" s="242"/>
      <c r="T1511" s="240"/>
      <c r="U1511" s="240"/>
      <c r="V1511" s="223"/>
      <c r="W1511" s="223"/>
      <c r="X1511" s="223"/>
      <c r="Y1511" s="223"/>
      <c r="Z1511" s="33"/>
      <c r="AE1511" s="117"/>
      <c r="AM1511" s="33"/>
      <c r="AN1511" s="223"/>
      <c r="AO1511" s="223"/>
      <c r="AP1511" s="223"/>
      <c r="AQ1511" s="222"/>
      <c r="AR1511" s="222"/>
      <c r="AS1511" s="222"/>
      <c r="AT1511" s="222"/>
      <c r="AU1511" s="222"/>
      <c r="AV1511" s="222"/>
      <c r="AW1511" s="222"/>
      <c r="AX1511" s="222"/>
      <c r="AY1511" s="222"/>
      <c r="AZ1511" s="222"/>
      <c r="BA1511" s="222"/>
      <c r="BB1511" s="222"/>
      <c r="BC1511" s="222"/>
      <c r="BD1511" s="222"/>
      <c r="BE1511" s="222"/>
      <c r="BF1511" s="222"/>
      <c r="BG1511" s="222"/>
      <c r="BH1511" s="222"/>
      <c r="BI1511" s="222"/>
      <c r="BJ1511" s="222"/>
      <c r="BK1511" s="222"/>
      <c r="BL1511" s="222"/>
      <c r="BM1511" s="222"/>
      <c r="BN1511" s="222"/>
      <c r="BO1511" s="222"/>
      <c r="BP1511" s="222"/>
      <c r="BQ1511" s="222"/>
      <c r="BR1511" s="222"/>
      <c r="BS1511" s="222"/>
      <c r="BT1511" s="222"/>
      <c r="BU1511" s="222"/>
      <c r="BV1511" s="222"/>
      <c r="BW1511" s="222"/>
      <c r="BX1511" s="222"/>
      <c r="BY1511" s="222"/>
      <c r="BZ1511" s="222"/>
      <c r="CA1511" s="222"/>
      <c r="CB1511" s="222"/>
      <c r="CC1511" s="222"/>
      <c r="CD1511" s="222"/>
      <c r="CE1511" s="222"/>
      <c r="CF1511" s="222"/>
      <c r="CG1511" s="222"/>
      <c r="CH1511" s="222"/>
      <c r="CI1511" s="222"/>
    </row>
    <row r="1512" spans="1:87" s="4" customFormat="1" hidden="1">
      <c r="A1512" s="63"/>
      <c r="B1512" s="222"/>
      <c r="C1512" s="222"/>
      <c r="D1512" s="222"/>
      <c r="E1512" s="222"/>
      <c r="F1512" s="222"/>
      <c r="G1512" s="223"/>
      <c r="H1512" s="63"/>
      <c r="I1512" s="222"/>
      <c r="J1512" s="222"/>
      <c r="K1512" s="239"/>
      <c r="L1512" s="239"/>
      <c r="M1512" s="240"/>
      <c r="N1512" s="229"/>
      <c r="O1512" s="229"/>
      <c r="P1512" s="229"/>
      <c r="Q1512" s="222"/>
      <c r="R1512" s="242"/>
      <c r="S1512" s="242"/>
      <c r="T1512" s="240"/>
      <c r="U1512" s="240"/>
      <c r="V1512" s="223"/>
      <c r="W1512" s="223"/>
      <c r="X1512" s="223"/>
      <c r="Y1512" s="223"/>
      <c r="Z1512" s="33"/>
      <c r="AE1512" s="117"/>
      <c r="AM1512" s="33"/>
      <c r="AN1512" s="223"/>
      <c r="AO1512" s="223"/>
      <c r="AP1512" s="223"/>
      <c r="AQ1512" s="222"/>
      <c r="AR1512" s="222"/>
      <c r="AS1512" s="222"/>
      <c r="AT1512" s="222"/>
      <c r="AU1512" s="222"/>
      <c r="AV1512" s="222"/>
      <c r="AW1512" s="222"/>
      <c r="AX1512" s="222"/>
      <c r="AY1512" s="222"/>
      <c r="AZ1512" s="222"/>
      <c r="BA1512" s="222"/>
      <c r="BB1512" s="222"/>
      <c r="BC1512" s="222"/>
      <c r="BD1512" s="222"/>
      <c r="BE1512" s="222"/>
      <c r="BF1512" s="222"/>
      <c r="BG1512" s="222"/>
      <c r="BH1512" s="222"/>
      <c r="BI1512" s="222"/>
      <c r="BJ1512" s="222"/>
      <c r="BK1512" s="222"/>
      <c r="BL1512" s="222"/>
      <c r="BM1512" s="222"/>
      <c r="BN1512" s="222"/>
      <c r="BO1512" s="222"/>
      <c r="BP1512" s="222"/>
      <c r="BQ1512" s="222"/>
      <c r="BR1512" s="222"/>
      <c r="BS1512" s="222"/>
      <c r="BT1512" s="222"/>
      <c r="BU1512" s="222"/>
      <c r="BV1512" s="222"/>
      <c r="BW1512" s="222"/>
      <c r="BX1512" s="222"/>
      <c r="BY1512" s="222"/>
      <c r="BZ1512" s="222"/>
      <c r="CA1512" s="222"/>
      <c r="CB1512" s="222"/>
      <c r="CC1512" s="222"/>
      <c r="CD1512" s="222"/>
      <c r="CE1512" s="222"/>
      <c r="CF1512" s="222"/>
      <c r="CG1512" s="222"/>
      <c r="CH1512" s="222"/>
      <c r="CI1512" s="222"/>
    </row>
    <row r="1513" spans="1:87" s="4" customFormat="1" hidden="1">
      <c r="A1513" s="63"/>
      <c r="B1513" s="222"/>
      <c r="C1513" s="222"/>
      <c r="D1513" s="222"/>
      <c r="E1513" s="222"/>
      <c r="F1513" s="222"/>
      <c r="G1513" s="223"/>
      <c r="H1513" s="63"/>
      <c r="I1513" s="222"/>
      <c r="J1513" s="222"/>
      <c r="K1513" s="239"/>
      <c r="L1513" s="239"/>
      <c r="M1513" s="240"/>
      <c r="N1513" s="229"/>
      <c r="O1513" s="229"/>
      <c r="P1513" s="229"/>
      <c r="Q1513" s="222"/>
      <c r="R1513" s="242"/>
      <c r="S1513" s="242"/>
      <c r="T1513" s="240"/>
      <c r="U1513" s="240"/>
      <c r="V1513" s="223"/>
      <c r="W1513" s="223"/>
      <c r="X1513" s="223"/>
      <c r="Y1513" s="223"/>
      <c r="Z1513" s="33"/>
      <c r="AE1513" s="117"/>
      <c r="AM1513" s="33"/>
      <c r="AN1513" s="223"/>
      <c r="AO1513" s="223"/>
      <c r="AP1513" s="223"/>
      <c r="AQ1513" s="222"/>
      <c r="AR1513" s="222"/>
      <c r="AS1513" s="222"/>
      <c r="AT1513" s="222"/>
      <c r="AU1513" s="222"/>
      <c r="AV1513" s="222"/>
      <c r="AW1513" s="222"/>
      <c r="AX1513" s="222"/>
      <c r="AY1513" s="222"/>
      <c r="AZ1513" s="222"/>
      <c r="BA1513" s="222"/>
      <c r="BB1513" s="222"/>
      <c r="BC1513" s="222"/>
      <c r="BD1513" s="222"/>
      <c r="BE1513" s="222"/>
      <c r="BF1513" s="222"/>
      <c r="BG1513" s="222"/>
      <c r="BH1513" s="222"/>
      <c r="BI1513" s="222"/>
      <c r="BJ1513" s="222"/>
      <c r="BK1513" s="222"/>
      <c r="BL1513" s="222"/>
      <c r="BM1513" s="222"/>
      <c r="BN1513" s="222"/>
      <c r="BO1513" s="222"/>
      <c r="BP1513" s="222"/>
      <c r="BQ1513" s="222"/>
      <c r="BR1513" s="222"/>
      <c r="BS1513" s="222"/>
      <c r="BT1513" s="222"/>
      <c r="BU1513" s="222"/>
      <c r="BV1513" s="222"/>
      <c r="BW1513" s="222"/>
      <c r="BX1513" s="222"/>
      <c r="BY1513" s="222"/>
      <c r="BZ1513" s="222"/>
      <c r="CA1513" s="222"/>
      <c r="CB1513" s="222"/>
      <c r="CC1513" s="222"/>
      <c r="CD1513" s="222"/>
      <c r="CE1513" s="222"/>
      <c r="CF1513" s="222"/>
      <c r="CG1513" s="222"/>
      <c r="CH1513" s="222"/>
      <c r="CI1513" s="222"/>
    </row>
    <row r="1514" spans="1:87" s="4" customFormat="1" hidden="1">
      <c r="A1514" s="63"/>
      <c r="B1514" s="222"/>
      <c r="C1514" s="222"/>
      <c r="D1514" s="222"/>
      <c r="E1514" s="222"/>
      <c r="F1514" s="222"/>
      <c r="G1514" s="223"/>
      <c r="H1514" s="63"/>
      <c r="I1514" s="222"/>
      <c r="J1514" s="222"/>
      <c r="K1514" s="239"/>
      <c r="L1514" s="239"/>
      <c r="M1514" s="240"/>
      <c r="N1514" s="229"/>
      <c r="O1514" s="229"/>
      <c r="P1514" s="229"/>
      <c r="Q1514" s="222"/>
      <c r="R1514" s="242"/>
      <c r="S1514" s="242"/>
      <c r="T1514" s="240"/>
      <c r="U1514" s="240"/>
      <c r="V1514" s="223"/>
      <c r="W1514" s="223"/>
      <c r="X1514" s="223"/>
      <c r="Y1514" s="223"/>
      <c r="Z1514" s="33"/>
      <c r="AE1514" s="117"/>
      <c r="AM1514" s="33"/>
      <c r="AN1514" s="223"/>
      <c r="AO1514" s="223"/>
      <c r="AP1514" s="223"/>
      <c r="AQ1514" s="222"/>
      <c r="AR1514" s="222"/>
      <c r="AS1514" s="222"/>
      <c r="AT1514" s="222"/>
      <c r="AU1514" s="222"/>
      <c r="AV1514" s="222"/>
      <c r="AW1514" s="222"/>
      <c r="AX1514" s="222"/>
      <c r="AY1514" s="222"/>
      <c r="AZ1514" s="222"/>
      <c r="BA1514" s="222"/>
      <c r="BB1514" s="222"/>
      <c r="BC1514" s="222"/>
      <c r="BD1514" s="222"/>
      <c r="BE1514" s="222"/>
      <c r="BF1514" s="222"/>
      <c r="BG1514" s="222"/>
      <c r="BH1514" s="222"/>
      <c r="BI1514" s="222"/>
      <c r="BJ1514" s="222"/>
      <c r="BK1514" s="222"/>
      <c r="BL1514" s="222"/>
      <c r="BM1514" s="222"/>
      <c r="BN1514" s="222"/>
      <c r="BO1514" s="222"/>
      <c r="BP1514" s="222"/>
      <c r="BQ1514" s="222"/>
      <c r="BR1514" s="222"/>
      <c r="BS1514" s="222"/>
      <c r="BT1514" s="222"/>
      <c r="BU1514" s="222"/>
      <c r="BV1514" s="222"/>
      <c r="BW1514" s="222"/>
      <c r="BX1514" s="222"/>
      <c r="BY1514" s="222"/>
      <c r="BZ1514" s="222"/>
      <c r="CA1514" s="222"/>
      <c r="CB1514" s="222"/>
      <c r="CC1514" s="222"/>
      <c r="CD1514" s="222"/>
      <c r="CE1514" s="222"/>
      <c r="CF1514" s="222"/>
      <c r="CG1514" s="222"/>
      <c r="CH1514" s="222"/>
      <c r="CI1514" s="222"/>
    </row>
    <row r="1515" spans="1:87" s="4" customFormat="1" hidden="1">
      <c r="A1515" s="63"/>
      <c r="B1515" s="222"/>
      <c r="C1515" s="222"/>
      <c r="D1515" s="222"/>
      <c r="E1515" s="222"/>
      <c r="F1515" s="222"/>
      <c r="G1515" s="223"/>
      <c r="H1515" s="63"/>
      <c r="I1515" s="222"/>
      <c r="J1515" s="222"/>
      <c r="K1515" s="239"/>
      <c r="L1515" s="239"/>
      <c r="M1515" s="240"/>
      <c r="N1515" s="229"/>
      <c r="O1515" s="229"/>
      <c r="P1515" s="229"/>
      <c r="Q1515" s="222"/>
      <c r="R1515" s="242"/>
      <c r="S1515" s="242"/>
      <c r="T1515" s="240"/>
      <c r="U1515" s="240"/>
      <c r="V1515" s="223"/>
      <c r="W1515" s="223"/>
      <c r="X1515" s="223"/>
      <c r="Y1515" s="223"/>
      <c r="Z1515" s="33"/>
      <c r="AE1515" s="117"/>
      <c r="AM1515" s="33"/>
      <c r="AN1515" s="223"/>
      <c r="AO1515" s="223"/>
      <c r="AP1515" s="223"/>
      <c r="AQ1515" s="222"/>
      <c r="AR1515" s="222"/>
      <c r="AS1515" s="222"/>
      <c r="AT1515" s="222"/>
      <c r="AU1515" s="222"/>
      <c r="AV1515" s="222"/>
      <c r="AW1515" s="222"/>
      <c r="AX1515" s="222"/>
      <c r="AY1515" s="222"/>
      <c r="AZ1515" s="222"/>
      <c r="BA1515" s="222"/>
      <c r="BB1515" s="222"/>
      <c r="BC1515" s="222"/>
      <c r="BD1515" s="222"/>
      <c r="BE1515" s="222"/>
      <c r="BF1515" s="222"/>
      <c r="BG1515" s="222"/>
      <c r="BH1515" s="222"/>
      <c r="BI1515" s="222"/>
      <c r="BJ1515" s="222"/>
      <c r="BK1515" s="222"/>
      <c r="BL1515" s="222"/>
      <c r="BM1515" s="222"/>
      <c r="BN1515" s="222"/>
      <c r="BO1515" s="222"/>
      <c r="BP1515" s="222"/>
      <c r="BQ1515" s="222"/>
      <c r="BR1515" s="222"/>
      <c r="BS1515" s="222"/>
      <c r="BT1515" s="222"/>
      <c r="BU1515" s="222"/>
      <c r="BV1515" s="222"/>
      <c r="BW1515" s="222"/>
      <c r="BX1515" s="222"/>
      <c r="BY1515" s="222"/>
      <c r="BZ1515" s="222"/>
      <c r="CA1515" s="222"/>
      <c r="CB1515" s="222"/>
      <c r="CC1515" s="222"/>
      <c r="CD1515" s="222"/>
      <c r="CE1515" s="222"/>
      <c r="CF1515" s="222"/>
      <c r="CG1515" s="222"/>
      <c r="CH1515" s="222"/>
      <c r="CI1515" s="222"/>
    </row>
    <row r="1516" spans="1:87" s="4" customFormat="1" hidden="1">
      <c r="A1516" s="63"/>
      <c r="B1516" s="222"/>
      <c r="C1516" s="222"/>
      <c r="D1516" s="222"/>
      <c r="E1516" s="222"/>
      <c r="F1516" s="222"/>
      <c r="G1516" s="223"/>
      <c r="H1516" s="63"/>
      <c r="I1516" s="222"/>
      <c r="J1516" s="222"/>
      <c r="K1516" s="239"/>
      <c r="L1516" s="239"/>
      <c r="M1516" s="240"/>
      <c r="N1516" s="229"/>
      <c r="O1516" s="229"/>
      <c r="P1516" s="229"/>
      <c r="Q1516" s="222"/>
      <c r="R1516" s="242"/>
      <c r="S1516" s="242"/>
      <c r="T1516" s="240"/>
      <c r="U1516" s="240"/>
      <c r="V1516" s="223"/>
      <c r="W1516" s="223"/>
      <c r="X1516" s="223"/>
      <c r="Y1516" s="223"/>
      <c r="Z1516" s="33"/>
      <c r="AE1516" s="117"/>
      <c r="AM1516" s="33"/>
      <c r="AN1516" s="223"/>
      <c r="AO1516" s="223"/>
      <c r="AP1516" s="223"/>
      <c r="AQ1516" s="222"/>
      <c r="AR1516" s="222"/>
      <c r="AS1516" s="222"/>
      <c r="AT1516" s="222"/>
      <c r="AU1516" s="222"/>
      <c r="AV1516" s="222"/>
      <c r="AW1516" s="222"/>
      <c r="AX1516" s="222"/>
      <c r="AY1516" s="222"/>
      <c r="AZ1516" s="222"/>
      <c r="BA1516" s="222"/>
      <c r="BB1516" s="222"/>
      <c r="BC1516" s="222"/>
      <c r="BD1516" s="222"/>
      <c r="BE1516" s="222"/>
      <c r="BF1516" s="222"/>
      <c r="BG1516" s="222"/>
      <c r="BH1516" s="222"/>
      <c r="BI1516" s="222"/>
      <c r="BJ1516" s="222"/>
      <c r="BK1516" s="222"/>
      <c r="BL1516" s="222"/>
      <c r="BM1516" s="222"/>
      <c r="BN1516" s="222"/>
      <c r="BO1516" s="222"/>
      <c r="BP1516" s="222"/>
      <c r="BQ1516" s="222"/>
      <c r="BR1516" s="222"/>
      <c r="BS1516" s="222"/>
      <c r="BT1516" s="222"/>
      <c r="BU1516" s="222"/>
      <c r="BV1516" s="222"/>
      <c r="BW1516" s="222"/>
      <c r="BX1516" s="222"/>
      <c r="BY1516" s="222"/>
      <c r="BZ1516" s="222"/>
      <c r="CA1516" s="222"/>
      <c r="CB1516" s="222"/>
      <c r="CC1516" s="222"/>
      <c r="CD1516" s="222"/>
      <c r="CE1516" s="222"/>
      <c r="CF1516" s="222"/>
      <c r="CG1516" s="222"/>
      <c r="CH1516" s="222"/>
      <c r="CI1516" s="222"/>
    </row>
    <row r="1517" spans="1:87" s="4" customFormat="1" hidden="1">
      <c r="A1517" s="63"/>
      <c r="B1517" s="222"/>
      <c r="C1517" s="222"/>
      <c r="D1517" s="222"/>
      <c r="E1517" s="222"/>
      <c r="F1517" s="222"/>
      <c r="G1517" s="223"/>
      <c r="H1517" s="63"/>
      <c r="I1517" s="222"/>
      <c r="J1517" s="222"/>
      <c r="K1517" s="239"/>
      <c r="L1517" s="239"/>
      <c r="M1517" s="240"/>
      <c r="N1517" s="229"/>
      <c r="O1517" s="229"/>
      <c r="P1517" s="229"/>
      <c r="Q1517" s="222"/>
      <c r="R1517" s="242"/>
      <c r="S1517" s="242"/>
      <c r="T1517" s="240"/>
      <c r="U1517" s="240"/>
      <c r="V1517" s="223"/>
      <c r="W1517" s="223"/>
      <c r="X1517" s="223"/>
      <c r="Y1517" s="223"/>
      <c r="Z1517" s="33"/>
      <c r="AE1517" s="117"/>
      <c r="AM1517" s="33"/>
      <c r="AN1517" s="223"/>
      <c r="AO1517" s="223"/>
      <c r="AP1517" s="223"/>
      <c r="AQ1517" s="222"/>
      <c r="AR1517" s="222"/>
      <c r="AS1517" s="222"/>
      <c r="AT1517" s="222"/>
      <c r="AU1517" s="222"/>
      <c r="AV1517" s="222"/>
      <c r="AW1517" s="222"/>
      <c r="AX1517" s="222"/>
      <c r="AY1517" s="222"/>
      <c r="AZ1517" s="222"/>
      <c r="BA1517" s="222"/>
      <c r="BB1517" s="222"/>
      <c r="BC1517" s="222"/>
      <c r="BD1517" s="222"/>
      <c r="BE1517" s="222"/>
      <c r="BF1517" s="222"/>
      <c r="BG1517" s="222"/>
      <c r="BH1517" s="222"/>
      <c r="BI1517" s="222"/>
      <c r="BJ1517" s="222"/>
      <c r="BK1517" s="222"/>
      <c r="BL1517" s="222"/>
      <c r="BM1517" s="222"/>
      <c r="BN1517" s="222"/>
      <c r="BO1517" s="222"/>
      <c r="BP1517" s="222"/>
      <c r="BQ1517" s="222"/>
      <c r="BR1517" s="222"/>
      <c r="BS1517" s="222"/>
      <c r="BT1517" s="222"/>
      <c r="BU1517" s="222"/>
      <c r="BV1517" s="222"/>
      <c r="BW1517" s="222"/>
      <c r="BX1517" s="222"/>
      <c r="BY1517" s="222"/>
      <c r="BZ1517" s="222"/>
      <c r="CA1517" s="222"/>
      <c r="CB1517" s="222"/>
      <c r="CC1517" s="222"/>
      <c r="CD1517" s="222"/>
      <c r="CE1517" s="222"/>
      <c r="CF1517" s="222"/>
      <c r="CG1517" s="222"/>
      <c r="CH1517" s="222"/>
      <c r="CI1517" s="222"/>
    </row>
    <row r="1518" spans="1:87" s="4" customFormat="1" hidden="1">
      <c r="A1518" s="63"/>
      <c r="B1518" s="222"/>
      <c r="C1518" s="222"/>
      <c r="D1518" s="222"/>
      <c r="E1518" s="222"/>
      <c r="F1518" s="222"/>
      <c r="G1518" s="223"/>
      <c r="H1518" s="63"/>
      <c r="I1518" s="222"/>
      <c r="J1518" s="222"/>
      <c r="K1518" s="239"/>
      <c r="L1518" s="239"/>
      <c r="M1518" s="240"/>
      <c r="N1518" s="229"/>
      <c r="O1518" s="229"/>
      <c r="P1518" s="229"/>
      <c r="Q1518" s="222"/>
      <c r="R1518" s="242"/>
      <c r="S1518" s="242"/>
      <c r="T1518" s="240"/>
      <c r="U1518" s="240"/>
      <c r="V1518" s="223"/>
      <c r="W1518" s="223"/>
      <c r="X1518" s="223"/>
      <c r="Y1518" s="223"/>
      <c r="Z1518" s="33"/>
      <c r="AE1518" s="117"/>
      <c r="AM1518" s="33"/>
      <c r="AN1518" s="223"/>
      <c r="AO1518" s="223"/>
      <c r="AP1518" s="223"/>
      <c r="AQ1518" s="222"/>
      <c r="AR1518" s="222"/>
      <c r="AS1518" s="222"/>
      <c r="AT1518" s="222"/>
      <c r="AU1518" s="222"/>
      <c r="AV1518" s="222"/>
      <c r="AW1518" s="222"/>
      <c r="AX1518" s="222"/>
      <c r="AY1518" s="222"/>
      <c r="AZ1518" s="222"/>
      <c r="BA1518" s="222"/>
      <c r="BB1518" s="222"/>
      <c r="BC1518" s="222"/>
      <c r="BD1518" s="222"/>
      <c r="BE1518" s="222"/>
      <c r="BF1518" s="222"/>
      <c r="BG1518" s="222"/>
      <c r="BH1518" s="222"/>
      <c r="BI1518" s="222"/>
      <c r="BJ1518" s="222"/>
      <c r="BK1518" s="222"/>
      <c r="BL1518" s="222"/>
      <c r="BM1518" s="222"/>
      <c r="BN1518" s="222"/>
      <c r="BO1518" s="222"/>
      <c r="BP1518" s="222"/>
      <c r="BQ1518" s="222"/>
      <c r="BR1518" s="222"/>
      <c r="BS1518" s="222"/>
      <c r="BT1518" s="222"/>
      <c r="BU1518" s="222"/>
      <c r="BV1518" s="222"/>
      <c r="BW1518" s="222"/>
      <c r="BX1518" s="222"/>
      <c r="BY1518" s="222"/>
      <c r="BZ1518" s="222"/>
      <c r="CA1518" s="222"/>
      <c r="CB1518" s="222"/>
      <c r="CC1518" s="222"/>
      <c r="CD1518" s="222"/>
      <c r="CE1518" s="222"/>
      <c r="CF1518" s="222"/>
      <c r="CG1518" s="222"/>
      <c r="CH1518" s="222"/>
      <c r="CI1518" s="222"/>
    </row>
    <row r="1519" spans="1:87" s="4" customFormat="1" hidden="1">
      <c r="A1519" s="63"/>
      <c r="B1519" s="222"/>
      <c r="C1519" s="222"/>
      <c r="D1519" s="222"/>
      <c r="E1519" s="222"/>
      <c r="F1519" s="222"/>
      <c r="G1519" s="223"/>
      <c r="H1519" s="63"/>
      <c r="I1519" s="222"/>
      <c r="J1519" s="222"/>
      <c r="K1519" s="239"/>
      <c r="L1519" s="239"/>
      <c r="M1519" s="240"/>
      <c r="N1519" s="229"/>
      <c r="O1519" s="229"/>
      <c r="P1519" s="229"/>
      <c r="Q1519" s="222"/>
      <c r="R1519" s="242"/>
      <c r="S1519" s="242"/>
      <c r="T1519" s="240"/>
      <c r="U1519" s="240"/>
      <c r="V1519" s="223"/>
      <c r="W1519" s="223"/>
      <c r="X1519" s="223"/>
      <c r="Y1519" s="223"/>
      <c r="Z1519" s="33"/>
      <c r="AE1519" s="117"/>
      <c r="AM1519" s="33"/>
      <c r="AN1519" s="223"/>
      <c r="AO1519" s="223"/>
      <c r="AP1519" s="223"/>
      <c r="AQ1519" s="222"/>
      <c r="AR1519" s="222"/>
      <c r="AS1519" s="222"/>
      <c r="AT1519" s="222"/>
      <c r="AU1519" s="222"/>
      <c r="AV1519" s="222"/>
      <c r="AW1519" s="222"/>
      <c r="AX1519" s="222"/>
      <c r="AY1519" s="222"/>
      <c r="AZ1519" s="222"/>
      <c r="BA1519" s="222"/>
      <c r="BB1519" s="222"/>
      <c r="BC1519" s="222"/>
      <c r="BD1519" s="222"/>
      <c r="BE1519" s="222"/>
      <c r="BF1519" s="222"/>
      <c r="BG1519" s="222"/>
      <c r="BH1519" s="222"/>
      <c r="BI1519" s="222"/>
      <c r="BJ1519" s="222"/>
      <c r="BK1519" s="222"/>
      <c r="BL1519" s="222"/>
      <c r="BM1519" s="222"/>
      <c r="BN1519" s="222"/>
      <c r="BO1519" s="222"/>
      <c r="BP1519" s="222"/>
      <c r="BQ1519" s="222"/>
      <c r="BR1519" s="222"/>
      <c r="BS1519" s="222"/>
      <c r="BT1519" s="222"/>
      <c r="BU1519" s="222"/>
      <c r="BV1519" s="222"/>
      <c r="BW1519" s="222"/>
      <c r="BX1519" s="222"/>
      <c r="BY1519" s="222"/>
      <c r="BZ1519" s="222"/>
      <c r="CA1519" s="222"/>
      <c r="CB1519" s="222"/>
      <c r="CC1519" s="222"/>
      <c r="CD1519" s="222"/>
      <c r="CE1519" s="222"/>
      <c r="CF1519" s="222"/>
      <c r="CG1519" s="222"/>
      <c r="CH1519" s="222"/>
      <c r="CI1519" s="222"/>
    </row>
    <row r="1520" spans="1:87" s="4" customFormat="1" hidden="1">
      <c r="A1520" s="63"/>
      <c r="B1520" s="222"/>
      <c r="C1520" s="222"/>
      <c r="D1520" s="222"/>
      <c r="E1520" s="222"/>
      <c r="F1520" s="222"/>
      <c r="G1520" s="223"/>
      <c r="H1520" s="63"/>
      <c r="I1520" s="222"/>
      <c r="J1520" s="222"/>
      <c r="K1520" s="239"/>
      <c r="L1520" s="239"/>
      <c r="M1520" s="240"/>
      <c r="N1520" s="229"/>
      <c r="O1520" s="229"/>
      <c r="P1520" s="229"/>
      <c r="Q1520" s="222"/>
      <c r="R1520" s="242"/>
      <c r="S1520" s="242"/>
      <c r="T1520" s="240"/>
      <c r="U1520" s="240"/>
      <c r="V1520" s="223"/>
      <c r="W1520" s="223"/>
      <c r="X1520" s="223"/>
      <c r="Y1520" s="223"/>
      <c r="Z1520" s="33"/>
      <c r="AE1520" s="117"/>
      <c r="AM1520" s="33"/>
      <c r="AN1520" s="223"/>
      <c r="AO1520" s="223"/>
      <c r="AP1520" s="223"/>
      <c r="AQ1520" s="222"/>
      <c r="AR1520" s="222"/>
      <c r="AS1520" s="222"/>
      <c r="AT1520" s="222"/>
      <c r="AU1520" s="222"/>
      <c r="AV1520" s="222"/>
      <c r="AW1520" s="222"/>
      <c r="AX1520" s="222"/>
      <c r="AY1520" s="222"/>
      <c r="AZ1520" s="222"/>
      <c r="BA1520" s="222"/>
      <c r="BB1520" s="222"/>
      <c r="BC1520" s="222"/>
      <c r="BD1520" s="222"/>
      <c r="BE1520" s="222"/>
      <c r="BF1520" s="222"/>
      <c r="BG1520" s="222"/>
      <c r="BH1520" s="222"/>
      <c r="BI1520" s="222"/>
      <c r="BJ1520" s="222"/>
      <c r="BK1520" s="222"/>
      <c r="BL1520" s="222"/>
      <c r="BM1520" s="222"/>
      <c r="BN1520" s="222"/>
      <c r="BO1520" s="222"/>
      <c r="BP1520" s="222"/>
      <c r="BQ1520" s="222"/>
      <c r="BR1520" s="222"/>
      <c r="BS1520" s="222"/>
      <c r="BT1520" s="222"/>
      <c r="BU1520" s="222"/>
      <c r="BV1520" s="222"/>
      <c r="BW1520" s="222"/>
      <c r="BX1520" s="222"/>
      <c r="BY1520" s="222"/>
      <c r="BZ1520" s="222"/>
      <c r="CA1520" s="222"/>
      <c r="CB1520" s="222"/>
      <c r="CC1520" s="222"/>
      <c r="CD1520" s="222"/>
      <c r="CE1520" s="222"/>
      <c r="CF1520" s="222"/>
      <c r="CG1520" s="222"/>
      <c r="CH1520" s="222"/>
      <c r="CI1520" s="222"/>
    </row>
    <row r="1521" spans="1:87" s="4" customFormat="1" hidden="1">
      <c r="A1521" s="63"/>
      <c r="B1521" s="222"/>
      <c r="C1521" s="222"/>
      <c r="D1521" s="222"/>
      <c r="E1521" s="222"/>
      <c r="F1521" s="222"/>
      <c r="G1521" s="223"/>
      <c r="H1521" s="63"/>
      <c r="I1521" s="222"/>
      <c r="J1521" s="222"/>
      <c r="K1521" s="239"/>
      <c r="L1521" s="239"/>
      <c r="M1521" s="240"/>
      <c r="N1521" s="229"/>
      <c r="O1521" s="229"/>
      <c r="P1521" s="229"/>
      <c r="Q1521" s="222"/>
      <c r="R1521" s="242"/>
      <c r="S1521" s="242"/>
      <c r="T1521" s="240"/>
      <c r="U1521" s="240"/>
      <c r="V1521" s="223"/>
      <c r="W1521" s="223"/>
      <c r="X1521" s="223"/>
      <c r="Y1521" s="223"/>
      <c r="Z1521" s="33"/>
      <c r="AE1521" s="117"/>
      <c r="AM1521" s="33"/>
      <c r="AN1521" s="223"/>
      <c r="AO1521" s="223"/>
      <c r="AP1521" s="223"/>
      <c r="AQ1521" s="222"/>
      <c r="AR1521" s="222"/>
      <c r="AS1521" s="222"/>
      <c r="AT1521" s="222"/>
      <c r="AU1521" s="222"/>
      <c r="AV1521" s="222"/>
      <c r="AW1521" s="222"/>
      <c r="AX1521" s="222"/>
      <c r="AY1521" s="222"/>
      <c r="AZ1521" s="222"/>
      <c r="BA1521" s="222"/>
      <c r="BB1521" s="222"/>
      <c r="BC1521" s="222"/>
      <c r="BD1521" s="222"/>
      <c r="BE1521" s="222"/>
      <c r="BF1521" s="222"/>
      <c r="BG1521" s="222"/>
      <c r="BH1521" s="222"/>
      <c r="BI1521" s="222"/>
      <c r="BJ1521" s="222"/>
      <c r="BK1521" s="222"/>
      <c r="BL1521" s="222"/>
      <c r="BM1521" s="222"/>
      <c r="BN1521" s="222"/>
      <c r="BO1521" s="222"/>
      <c r="BP1521" s="222"/>
      <c r="BQ1521" s="222"/>
      <c r="BR1521" s="222"/>
      <c r="BS1521" s="222"/>
      <c r="BT1521" s="222"/>
      <c r="BU1521" s="222"/>
      <c r="BV1521" s="222"/>
      <c r="BW1521" s="222"/>
      <c r="BX1521" s="222"/>
      <c r="BY1521" s="222"/>
      <c r="BZ1521" s="222"/>
      <c r="CA1521" s="222"/>
      <c r="CB1521" s="222"/>
      <c r="CC1521" s="222"/>
      <c r="CD1521" s="222"/>
      <c r="CE1521" s="222"/>
      <c r="CF1521" s="222"/>
      <c r="CG1521" s="222"/>
      <c r="CH1521" s="222"/>
      <c r="CI1521" s="222"/>
    </row>
    <row r="1522" spans="1:87" s="4" customFormat="1" hidden="1">
      <c r="A1522" s="63"/>
      <c r="B1522" s="222"/>
      <c r="C1522" s="222"/>
      <c r="D1522" s="222"/>
      <c r="E1522" s="222"/>
      <c r="F1522" s="222"/>
      <c r="G1522" s="223"/>
      <c r="H1522" s="63"/>
      <c r="I1522" s="222"/>
      <c r="J1522" s="222"/>
      <c r="K1522" s="239"/>
      <c r="L1522" s="239"/>
      <c r="M1522" s="240"/>
      <c r="N1522" s="229"/>
      <c r="O1522" s="229"/>
      <c r="P1522" s="229"/>
      <c r="Q1522" s="222"/>
      <c r="R1522" s="242"/>
      <c r="S1522" s="242"/>
      <c r="T1522" s="240"/>
      <c r="U1522" s="240"/>
      <c r="V1522" s="223"/>
      <c r="W1522" s="223"/>
      <c r="X1522" s="223"/>
      <c r="Y1522" s="223"/>
      <c r="Z1522" s="33"/>
      <c r="AE1522" s="117"/>
      <c r="AM1522" s="33"/>
      <c r="AN1522" s="223"/>
      <c r="AO1522" s="223"/>
      <c r="AP1522" s="223"/>
      <c r="AQ1522" s="222"/>
      <c r="AR1522" s="222"/>
      <c r="AS1522" s="222"/>
      <c r="AT1522" s="222"/>
      <c r="AU1522" s="222"/>
      <c r="AV1522" s="222"/>
      <c r="AW1522" s="222"/>
      <c r="AX1522" s="222"/>
      <c r="AY1522" s="222"/>
      <c r="AZ1522" s="222"/>
      <c r="BA1522" s="222"/>
      <c r="BB1522" s="222"/>
      <c r="BC1522" s="222"/>
      <c r="BD1522" s="222"/>
      <c r="BE1522" s="222"/>
      <c r="BF1522" s="222"/>
      <c r="BG1522" s="222"/>
      <c r="BH1522" s="222"/>
      <c r="BI1522" s="222"/>
      <c r="BJ1522" s="222"/>
      <c r="BK1522" s="222"/>
      <c r="BL1522" s="222"/>
      <c r="BM1522" s="222"/>
      <c r="BN1522" s="222"/>
      <c r="BO1522" s="222"/>
      <c r="BP1522" s="222"/>
      <c r="BQ1522" s="222"/>
      <c r="BR1522" s="222"/>
      <c r="BS1522" s="222"/>
      <c r="BT1522" s="222"/>
      <c r="BU1522" s="222"/>
      <c r="BV1522" s="222"/>
      <c r="BW1522" s="222"/>
      <c r="BX1522" s="222"/>
      <c r="BY1522" s="222"/>
      <c r="BZ1522" s="222"/>
      <c r="CA1522" s="222"/>
      <c r="CB1522" s="222"/>
      <c r="CC1522" s="222"/>
      <c r="CD1522" s="222"/>
      <c r="CE1522" s="222"/>
      <c r="CF1522" s="222"/>
      <c r="CG1522" s="222"/>
      <c r="CH1522" s="222"/>
      <c r="CI1522" s="222"/>
    </row>
    <row r="1523" spans="1:87" s="4" customFormat="1" hidden="1">
      <c r="A1523" s="63"/>
      <c r="B1523" s="222"/>
      <c r="C1523" s="222"/>
      <c r="D1523" s="222"/>
      <c r="E1523" s="222"/>
      <c r="F1523" s="222"/>
      <c r="G1523" s="223"/>
      <c r="H1523" s="63"/>
      <c r="I1523" s="222"/>
      <c r="J1523" s="222"/>
      <c r="K1523" s="239"/>
      <c r="L1523" s="239"/>
      <c r="M1523" s="240"/>
      <c r="N1523" s="229"/>
      <c r="O1523" s="229"/>
      <c r="P1523" s="229"/>
      <c r="Q1523" s="222"/>
      <c r="R1523" s="242"/>
      <c r="S1523" s="242"/>
      <c r="T1523" s="240"/>
      <c r="U1523" s="240"/>
      <c r="V1523" s="223"/>
      <c r="W1523" s="223"/>
      <c r="X1523" s="223"/>
      <c r="Y1523" s="223"/>
      <c r="Z1523" s="33"/>
      <c r="AE1523" s="117"/>
      <c r="AM1523" s="33"/>
      <c r="AN1523" s="223"/>
      <c r="AO1523" s="223"/>
      <c r="AP1523" s="223"/>
      <c r="AQ1523" s="222"/>
      <c r="AR1523" s="222"/>
      <c r="AS1523" s="222"/>
      <c r="AT1523" s="222"/>
      <c r="AU1523" s="222"/>
      <c r="AV1523" s="222"/>
      <c r="AW1523" s="222"/>
      <c r="AX1523" s="222"/>
      <c r="AY1523" s="222"/>
      <c r="AZ1523" s="222"/>
      <c r="BA1523" s="222"/>
      <c r="BB1523" s="222"/>
      <c r="BC1523" s="222"/>
      <c r="BD1523" s="222"/>
      <c r="BE1523" s="222"/>
      <c r="BF1523" s="222"/>
      <c r="BG1523" s="222"/>
      <c r="BH1523" s="222"/>
      <c r="BI1523" s="222"/>
      <c r="BJ1523" s="222"/>
      <c r="BK1523" s="222"/>
      <c r="BL1523" s="222"/>
      <c r="BM1523" s="222"/>
      <c r="BN1523" s="222"/>
      <c r="BO1523" s="222"/>
      <c r="BP1523" s="222"/>
      <c r="BQ1523" s="222"/>
      <c r="BR1523" s="222"/>
      <c r="BS1523" s="222"/>
      <c r="BT1523" s="222"/>
      <c r="BU1523" s="222"/>
      <c r="BV1523" s="222"/>
      <c r="BW1523" s="222"/>
      <c r="BX1523" s="222"/>
      <c r="BY1523" s="222"/>
      <c r="BZ1523" s="222"/>
      <c r="CA1523" s="222"/>
      <c r="CB1523" s="222"/>
      <c r="CC1523" s="222"/>
      <c r="CD1523" s="222"/>
      <c r="CE1523" s="222"/>
      <c r="CF1523" s="222"/>
      <c r="CG1523" s="222"/>
      <c r="CH1523" s="222"/>
      <c r="CI1523" s="222"/>
    </row>
    <row r="1524" spans="1:87" s="4" customFormat="1" hidden="1">
      <c r="A1524" s="63"/>
      <c r="B1524" s="222"/>
      <c r="C1524" s="222"/>
      <c r="D1524" s="222"/>
      <c r="E1524" s="222"/>
      <c r="F1524" s="222"/>
      <c r="G1524" s="223"/>
      <c r="H1524" s="63"/>
      <c r="I1524" s="222"/>
      <c r="J1524" s="222"/>
      <c r="K1524" s="239"/>
      <c r="L1524" s="239"/>
      <c r="M1524" s="240"/>
      <c r="N1524" s="229"/>
      <c r="O1524" s="229"/>
      <c r="P1524" s="229"/>
      <c r="Q1524" s="222"/>
      <c r="R1524" s="242"/>
      <c r="S1524" s="242"/>
      <c r="T1524" s="240"/>
      <c r="U1524" s="240"/>
      <c r="V1524" s="223"/>
      <c r="W1524" s="223"/>
      <c r="X1524" s="223"/>
      <c r="Y1524" s="223"/>
      <c r="Z1524" s="33"/>
      <c r="AE1524" s="117"/>
      <c r="AM1524" s="33"/>
      <c r="AN1524" s="223"/>
      <c r="AO1524" s="223"/>
      <c r="AP1524" s="223"/>
      <c r="AQ1524" s="222"/>
      <c r="AR1524" s="222"/>
      <c r="AS1524" s="222"/>
      <c r="AT1524" s="222"/>
      <c r="AU1524" s="222"/>
      <c r="AV1524" s="222"/>
      <c r="AW1524" s="222"/>
      <c r="AX1524" s="222"/>
      <c r="AY1524" s="222"/>
      <c r="AZ1524" s="222"/>
      <c r="BA1524" s="222"/>
      <c r="BB1524" s="222"/>
      <c r="BC1524" s="222"/>
      <c r="BD1524" s="222"/>
      <c r="BE1524" s="222"/>
      <c r="BF1524" s="222"/>
      <c r="BG1524" s="222"/>
      <c r="BH1524" s="222"/>
      <c r="BI1524" s="222"/>
      <c r="BJ1524" s="222"/>
      <c r="BK1524" s="222"/>
      <c r="BL1524" s="222"/>
      <c r="BM1524" s="222"/>
      <c r="BN1524" s="222"/>
      <c r="BO1524" s="222"/>
      <c r="BP1524" s="222"/>
      <c r="BQ1524" s="222"/>
      <c r="BR1524" s="222"/>
      <c r="BS1524" s="222"/>
      <c r="BT1524" s="222"/>
      <c r="BU1524" s="222"/>
      <c r="BV1524" s="222"/>
      <c r="BW1524" s="222"/>
      <c r="BX1524" s="222"/>
      <c r="BY1524" s="222"/>
      <c r="BZ1524" s="222"/>
      <c r="CA1524" s="222"/>
      <c r="CB1524" s="222"/>
      <c r="CC1524" s="222"/>
      <c r="CD1524" s="222"/>
      <c r="CE1524" s="222"/>
      <c r="CF1524" s="222"/>
      <c r="CG1524" s="222"/>
      <c r="CH1524" s="222"/>
      <c r="CI1524" s="222"/>
    </row>
    <row r="1525" spans="1:87" s="4" customFormat="1" hidden="1">
      <c r="A1525" s="63"/>
      <c r="B1525" s="222"/>
      <c r="C1525" s="222"/>
      <c r="D1525" s="222"/>
      <c r="E1525" s="222"/>
      <c r="F1525" s="222"/>
      <c r="G1525" s="223"/>
      <c r="H1525" s="63"/>
      <c r="I1525" s="222"/>
      <c r="J1525" s="222"/>
      <c r="K1525" s="239"/>
      <c r="L1525" s="239"/>
      <c r="M1525" s="240"/>
      <c r="N1525" s="229"/>
      <c r="O1525" s="229"/>
      <c r="P1525" s="229"/>
      <c r="Q1525" s="222"/>
      <c r="R1525" s="242"/>
      <c r="S1525" s="242"/>
      <c r="T1525" s="240"/>
      <c r="U1525" s="240"/>
      <c r="V1525" s="223"/>
      <c r="W1525" s="223"/>
      <c r="X1525" s="223"/>
      <c r="Y1525" s="223"/>
      <c r="Z1525" s="33"/>
      <c r="AE1525" s="117"/>
      <c r="AM1525" s="33"/>
      <c r="AN1525" s="223"/>
      <c r="AO1525" s="223"/>
      <c r="AP1525" s="223"/>
      <c r="AQ1525" s="222"/>
      <c r="AR1525" s="222"/>
      <c r="AS1525" s="222"/>
      <c r="AT1525" s="222"/>
      <c r="AU1525" s="222"/>
      <c r="AV1525" s="222"/>
      <c r="AW1525" s="222"/>
      <c r="AX1525" s="222"/>
      <c r="AY1525" s="222"/>
      <c r="AZ1525" s="222"/>
      <c r="BA1525" s="222"/>
      <c r="BB1525" s="222"/>
      <c r="BC1525" s="222"/>
      <c r="BD1525" s="222"/>
      <c r="BE1525" s="222"/>
      <c r="BF1525" s="222"/>
      <c r="BG1525" s="222"/>
      <c r="BH1525" s="222"/>
      <c r="BI1525" s="222"/>
      <c r="BJ1525" s="222"/>
      <c r="BK1525" s="222"/>
      <c r="BL1525" s="222"/>
      <c r="BM1525" s="222"/>
      <c r="BN1525" s="222"/>
      <c r="BO1525" s="222"/>
      <c r="BP1525" s="222"/>
      <c r="BQ1525" s="222"/>
      <c r="BR1525" s="222"/>
      <c r="BS1525" s="222"/>
      <c r="BT1525" s="222"/>
      <c r="BU1525" s="222"/>
      <c r="BV1525" s="222"/>
      <c r="BW1525" s="222"/>
      <c r="BX1525" s="222"/>
      <c r="BY1525" s="222"/>
      <c r="BZ1525" s="222"/>
      <c r="CA1525" s="222"/>
      <c r="CB1525" s="222"/>
      <c r="CC1525" s="222"/>
      <c r="CD1525" s="222"/>
      <c r="CE1525" s="222"/>
      <c r="CF1525" s="222"/>
      <c r="CG1525" s="222"/>
      <c r="CH1525" s="222"/>
      <c r="CI1525" s="222"/>
    </row>
    <row r="1526" spans="1:87" s="4" customFormat="1" hidden="1">
      <c r="A1526" s="63"/>
      <c r="B1526" s="222"/>
      <c r="C1526" s="222"/>
      <c r="D1526" s="222"/>
      <c r="E1526" s="222"/>
      <c r="F1526" s="222"/>
      <c r="G1526" s="223"/>
      <c r="H1526" s="63"/>
      <c r="I1526" s="222"/>
      <c r="J1526" s="222"/>
      <c r="K1526" s="239"/>
      <c r="L1526" s="239"/>
      <c r="M1526" s="240"/>
      <c r="N1526" s="229"/>
      <c r="O1526" s="229"/>
      <c r="P1526" s="229"/>
      <c r="Q1526" s="222"/>
      <c r="R1526" s="242"/>
      <c r="S1526" s="242"/>
      <c r="T1526" s="240"/>
      <c r="U1526" s="240"/>
      <c r="V1526" s="223"/>
      <c r="W1526" s="223"/>
      <c r="X1526" s="223"/>
      <c r="Y1526" s="223"/>
      <c r="Z1526" s="33"/>
      <c r="AE1526" s="117"/>
      <c r="AM1526" s="33"/>
      <c r="AN1526" s="223"/>
      <c r="AO1526" s="223"/>
      <c r="AP1526" s="223"/>
      <c r="AQ1526" s="222"/>
      <c r="AR1526" s="222"/>
      <c r="AS1526" s="222"/>
      <c r="AT1526" s="222"/>
      <c r="AU1526" s="222"/>
      <c r="AV1526" s="222"/>
      <c r="AW1526" s="222"/>
      <c r="AX1526" s="222"/>
      <c r="AY1526" s="222"/>
      <c r="AZ1526" s="222"/>
      <c r="BA1526" s="222"/>
      <c r="BB1526" s="222"/>
      <c r="BC1526" s="222"/>
      <c r="BD1526" s="222"/>
      <c r="BE1526" s="222"/>
      <c r="BF1526" s="222"/>
      <c r="BG1526" s="222"/>
      <c r="BH1526" s="222"/>
      <c r="BI1526" s="222"/>
      <c r="BJ1526" s="222"/>
      <c r="BK1526" s="222"/>
      <c r="BL1526" s="222"/>
      <c r="BM1526" s="222"/>
      <c r="BN1526" s="222"/>
      <c r="BO1526" s="222"/>
      <c r="BP1526" s="222"/>
      <c r="BQ1526" s="222"/>
      <c r="BR1526" s="222"/>
      <c r="BS1526" s="222"/>
      <c r="BT1526" s="222"/>
      <c r="BU1526" s="222"/>
      <c r="BV1526" s="222"/>
      <c r="BW1526" s="222"/>
      <c r="BX1526" s="222"/>
      <c r="BY1526" s="222"/>
      <c r="BZ1526" s="222"/>
      <c r="CA1526" s="222"/>
      <c r="CB1526" s="222"/>
      <c r="CC1526" s="222"/>
      <c r="CD1526" s="222"/>
      <c r="CE1526" s="222"/>
      <c r="CF1526" s="222"/>
      <c r="CG1526" s="222"/>
      <c r="CH1526" s="222"/>
      <c r="CI1526" s="222"/>
    </row>
    <row r="1527" spans="1:87" s="4" customFormat="1" hidden="1">
      <c r="A1527" s="63"/>
      <c r="B1527" s="222"/>
      <c r="C1527" s="222"/>
      <c r="D1527" s="222"/>
      <c r="E1527" s="222"/>
      <c r="F1527" s="222"/>
      <c r="G1527" s="223"/>
      <c r="H1527" s="63"/>
      <c r="I1527" s="222"/>
      <c r="J1527" s="222"/>
      <c r="K1527" s="239"/>
      <c r="L1527" s="239"/>
      <c r="M1527" s="240"/>
      <c r="N1527" s="229"/>
      <c r="O1527" s="229"/>
      <c r="P1527" s="229"/>
      <c r="Q1527" s="222"/>
      <c r="R1527" s="242"/>
      <c r="S1527" s="242"/>
      <c r="T1527" s="240"/>
      <c r="U1527" s="240"/>
      <c r="V1527" s="223"/>
      <c r="W1527" s="223"/>
      <c r="X1527" s="223"/>
      <c r="Y1527" s="223"/>
      <c r="Z1527" s="33"/>
      <c r="AE1527" s="117"/>
      <c r="AM1527" s="33"/>
      <c r="AN1527" s="223"/>
      <c r="AO1527" s="223"/>
      <c r="AP1527" s="223"/>
      <c r="AQ1527" s="222"/>
      <c r="AR1527" s="222"/>
      <c r="AS1527" s="222"/>
      <c r="AT1527" s="222"/>
      <c r="AU1527" s="222"/>
      <c r="AV1527" s="222"/>
      <c r="AW1527" s="222"/>
      <c r="AX1527" s="222"/>
      <c r="AY1527" s="222"/>
      <c r="AZ1527" s="222"/>
      <c r="BA1527" s="222"/>
      <c r="BB1527" s="222"/>
      <c r="BC1527" s="222"/>
      <c r="BD1527" s="222"/>
      <c r="BE1527" s="222"/>
      <c r="BF1527" s="222"/>
      <c r="BG1527" s="222"/>
      <c r="BH1527" s="222"/>
      <c r="BI1527" s="222"/>
      <c r="BJ1527" s="222"/>
      <c r="BK1527" s="222"/>
      <c r="BL1527" s="222"/>
      <c r="BM1527" s="222"/>
      <c r="BN1527" s="222"/>
      <c r="BO1527" s="222"/>
      <c r="BP1527" s="222"/>
      <c r="BQ1527" s="222"/>
      <c r="BR1527" s="222"/>
      <c r="BS1527" s="222"/>
      <c r="BT1527" s="222"/>
      <c r="BU1527" s="222"/>
      <c r="BV1527" s="222"/>
      <c r="BW1527" s="222"/>
      <c r="BX1527" s="222"/>
      <c r="BY1527" s="222"/>
      <c r="BZ1527" s="222"/>
      <c r="CA1527" s="222"/>
      <c r="CB1527" s="222"/>
      <c r="CC1527" s="222"/>
      <c r="CD1527" s="222"/>
      <c r="CE1527" s="222"/>
      <c r="CF1527" s="222"/>
      <c r="CG1527" s="222"/>
      <c r="CH1527" s="222"/>
      <c r="CI1527" s="222"/>
    </row>
    <row r="1528" spans="1:87" s="4" customFormat="1" hidden="1">
      <c r="A1528" s="63"/>
      <c r="B1528" s="222"/>
      <c r="C1528" s="222"/>
      <c r="D1528" s="222"/>
      <c r="E1528" s="222"/>
      <c r="F1528" s="222"/>
      <c r="G1528" s="223"/>
      <c r="H1528" s="63"/>
      <c r="I1528" s="222"/>
      <c r="J1528" s="222"/>
      <c r="K1528" s="239"/>
      <c r="L1528" s="239"/>
      <c r="M1528" s="240"/>
      <c r="N1528" s="229"/>
      <c r="O1528" s="229"/>
      <c r="P1528" s="229"/>
      <c r="Q1528" s="222"/>
      <c r="R1528" s="242"/>
      <c r="S1528" s="242"/>
      <c r="T1528" s="240"/>
      <c r="U1528" s="240"/>
      <c r="V1528" s="223"/>
      <c r="W1528" s="223"/>
      <c r="X1528" s="223"/>
      <c r="Y1528" s="223"/>
      <c r="Z1528" s="33"/>
      <c r="AE1528" s="117"/>
      <c r="AM1528" s="33"/>
      <c r="AN1528" s="223"/>
      <c r="AO1528" s="223"/>
      <c r="AP1528" s="223"/>
      <c r="AQ1528" s="222"/>
      <c r="AR1528" s="222"/>
      <c r="AS1528" s="222"/>
      <c r="AT1528" s="222"/>
      <c r="AU1528" s="222"/>
      <c r="AV1528" s="222"/>
      <c r="AW1528" s="222"/>
      <c r="AX1528" s="222"/>
      <c r="AY1528" s="222"/>
      <c r="AZ1528" s="222"/>
      <c r="BA1528" s="222"/>
      <c r="BB1528" s="222"/>
      <c r="BC1528" s="222"/>
      <c r="BD1528" s="222"/>
      <c r="BE1528" s="222"/>
      <c r="BF1528" s="222"/>
      <c r="BG1528" s="222"/>
      <c r="BH1528" s="222"/>
      <c r="BI1528" s="222"/>
      <c r="BJ1528" s="222"/>
      <c r="BK1528" s="222"/>
      <c r="BL1528" s="222"/>
      <c r="BM1528" s="222"/>
      <c r="BN1528" s="222"/>
      <c r="BO1528" s="222"/>
      <c r="BP1528" s="222"/>
      <c r="BQ1528" s="222"/>
      <c r="BR1528" s="222"/>
      <c r="BS1528" s="222"/>
      <c r="BT1528" s="222"/>
      <c r="BU1528" s="222"/>
      <c r="BV1528" s="222"/>
      <c r="BW1528" s="222"/>
      <c r="BX1528" s="222"/>
      <c r="BY1528" s="222"/>
      <c r="BZ1528" s="222"/>
      <c r="CA1528" s="222"/>
      <c r="CB1528" s="222"/>
      <c r="CC1528" s="222"/>
      <c r="CD1528" s="222"/>
      <c r="CE1528" s="222"/>
      <c r="CF1528" s="222"/>
      <c r="CG1528" s="222"/>
      <c r="CH1528" s="222"/>
      <c r="CI1528" s="222"/>
    </row>
    <row r="1529" spans="1:87" s="4" customFormat="1" hidden="1">
      <c r="A1529" s="63"/>
      <c r="B1529" s="222"/>
      <c r="C1529" s="222"/>
      <c r="D1529" s="222"/>
      <c r="E1529" s="222"/>
      <c r="F1529" s="222"/>
      <c r="G1529" s="223"/>
      <c r="H1529" s="63"/>
      <c r="I1529" s="222"/>
      <c r="J1529" s="222"/>
      <c r="K1529" s="239"/>
      <c r="L1529" s="239"/>
      <c r="M1529" s="240"/>
      <c r="N1529" s="229"/>
      <c r="O1529" s="229"/>
      <c r="P1529" s="229"/>
      <c r="Q1529" s="222"/>
      <c r="R1529" s="242"/>
      <c r="S1529" s="242"/>
      <c r="T1529" s="240"/>
      <c r="U1529" s="240"/>
      <c r="V1529" s="223"/>
      <c r="W1529" s="223"/>
      <c r="X1529" s="223"/>
      <c r="Y1529" s="223"/>
      <c r="Z1529" s="33"/>
      <c r="AE1529" s="117"/>
      <c r="AM1529" s="33"/>
      <c r="AN1529" s="223"/>
      <c r="AO1529" s="223"/>
      <c r="AP1529" s="223"/>
      <c r="AQ1529" s="222"/>
      <c r="AR1529" s="222"/>
      <c r="AS1529" s="222"/>
      <c r="AT1529" s="222"/>
      <c r="AU1529" s="222"/>
      <c r="AV1529" s="222"/>
      <c r="AW1529" s="222"/>
      <c r="AX1529" s="222"/>
      <c r="AY1529" s="222"/>
      <c r="AZ1529" s="222"/>
      <c r="BA1529" s="222"/>
      <c r="BB1529" s="222"/>
      <c r="BC1529" s="222"/>
      <c r="BD1529" s="222"/>
      <c r="BE1529" s="222"/>
      <c r="BF1529" s="222"/>
      <c r="BG1529" s="222"/>
      <c r="BH1529" s="222"/>
      <c r="BI1529" s="222"/>
      <c r="BJ1529" s="222"/>
      <c r="BK1529" s="222"/>
      <c r="BL1529" s="222"/>
      <c r="BM1529" s="222"/>
      <c r="BN1529" s="222"/>
      <c r="BO1529" s="222"/>
      <c r="BP1529" s="222"/>
      <c r="BQ1529" s="222"/>
      <c r="BR1529" s="222"/>
      <c r="BS1529" s="222"/>
      <c r="BT1529" s="222"/>
      <c r="BU1529" s="222"/>
      <c r="BV1529" s="222"/>
      <c r="BW1529" s="222"/>
      <c r="BX1529" s="222"/>
      <c r="BY1529" s="222"/>
      <c r="BZ1529" s="222"/>
      <c r="CA1529" s="222"/>
      <c r="CB1529" s="222"/>
      <c r="CC1529" s="222"/>
      <c r="CD1529" s="222"/>
      <c r="CE1529" s="222"/>
      <c r="CF1529" s="222"/>
      <c r="CG1529" s="222"/>
      <c r="CH1529" s="222"/>
      <c r="CI1529" s="222"/>
    </row>
    <row r="1530" spans="1:87" s="4" customFormat="1" hidden="1">
      <c r="A1530" s="63"/>
      <c r="B1530" s="222"/>
      <c r="C1530" s="222"/>
      <c r="D1530" s="222"/>
      <c r="E1530" s="222"/>
      <c r="F1530" s="222"/>
      <c r="G1530" s="223"/>
      <c r="H1530" s="63"/>
      <c r="I1530" s="222"/>
      <c r="J1530" s="222"/>
      <c r="K1530" s="239"/>
      <c r="L1530" s="239"/>
      <c r="M1530" s="240"/>
      <c r="N1530" s="229"/>
      <c r="O1530" s="229"/>
      <c r="P1530" s="229"/>
      <c r="Q1530" s="222"/>
      <c r="R1530" s="242"/>
      <c r="S1530" s="242"/>
      <c r="T1530" s="240"/>
      <c r="U1530" s="240"/>
      <c r="V1530" s="223"/>
      <c r="W1530" s="223"/>
      <c r="X1530" s="223"/>
      <c r="Y1530" s="223"/>
      <c r="Z1530" s="33"/>
      <c r="AE1530" s="117"/>
      <c r="AM1530" s="33"/>
      <c r="AN1530" s="223"/>
      <c r="AO1530" s="223"/>
      <c r="AP1530" s="223"/>
      <c r="AQ1530" s="222"/>
      <c r="AR1530" s="222"/>
      <c r="AS1530" s="222"/>
      <c r="AT1530" s="222"/>
      <c r="AU1530" s="222"/>
      <c r="AV1530" s="222"/>
      <c r="AW1530" s="222"/>
      <c r="AX1530" s="222"/>
      <c r="AY1530" s="222"/>
      <c r="AZ1530" s="222"/>
      <c r="BA1530" s="222"/>
      <c r="BB1530" s="222"/>
      <c r="BC1530" s="222"/>
      <c r="BD1530" s="222"/>
      <c r="BE1530" s="222"/>
      <c r="BF1530" s="222"/>
      <c r="BG1530" s="222"/>
      <c r="BH1530" s="222"/>
      <c r="BI1530" s="222"/>
      <c r="BJ1530" s="222"/>
      <c r="BK1530" s="222"/>
      <c r="BL1530" s="222"/>
      <c r="BM1530" s="222"/>
      <c r="BN1530" s="222"/>
      <c r="BO1530" s="222"/>
      <c r="BP1530" s="222"/>
      <c r="BQ1530" s="222"/>
      <c r="BR1530" s="222"/>
      <c r="BS1530" s="222"/>
      <c r="BT1530" s="222"/>
      <c r="BU1530" s="222"/>
      <c r="BV1530" s="222"/>
      <c r="BW1530" s="222"/>
      <c r="BX1530" s="222"/>
      <c r="BY1530" s="222"/>
      <c r="BZ1530" s="222"/>
      <c r="CA1530" s="222"/>
      <c r="CB1530" s="222"/>
      <c r="CC1530" s="222"/>
      <c r="CD1530" s="222"/>
      <c r="CE1530" s="222"/>
      <c r="CF1530" s="222"/>
      <c r="CG1530" s="222"/>
      <c r="CH1530" s="222"/>
      <c r="CI1530" s="222"/>
    </row>
    <row r="1531" spans="1:87" s="4" customFormat="1" hidden="1">
      <c r="A1531" s="63"/>
      <c r="B1531" s="222"/>
      <c r="C1531" s="222"/>
      <c r="D1531" s="222"/>
      <c r="E1531" s="222"/>
      <c r="F1531" s="222"/>
      <c r="G1531" s="223"/>
      <c r="H1531" s="63"/>
      <c r="I1531" s="222"/>
      <c r="J1531" s="222"/>
      <c r="K1531" s="239"/>
      <c r="L1531" s="239"/>
      <c r="M1531" s="240"/>
      <c r="N1531" s="229"/>
      <c r="O1531" s="229"/>
      <c r="P1531" s="229"/>
      <c r="Q1531" s="222"/>
      <c r="R1531" s="242"/>
      <c r="S1531" s="242"/>
      <c r="T1531" s="240"/>
      <c r="U1531" s="240"/>
      <c r="V1531" s="223"/>
      <c r="W1531" s="223"/>
      <c r="X1531" s="223"/>
      <c r="Y1531" s="223"/>
      <c r="Z1531" s="33"/>
      <c r="AE1531" s="117"/>
      <c r="AM1531" s="33"/>
      <c r="AN1531" s="223"/>
      <c r="AO1531" s="223"/>
      <c r="AP1531" s="223"/>
      <c r="AQ1531" s="222"/>
      <c r="AR1531" s="222"/>
      <c r="AS1531" s="222"/>
      <c r="AT1531" s="222"/>
      <c r="AU1531" s="222"/>
      <c r="AV1531" s="222"/>
      <c r="AW1531" s="222"/>
      <c r="AX1531" s="222"/>
      <c r="AY1531" s="222"/>
      <c r="AZ1531" s="222"/>
      <c r="BA1531" s="222"/>
      <c r="BB1531" s="222"/>
      <c r="BC1531" s="222"/>
      <c r="BD1531" s="222"/>
      <c r="BE1531" s="222"/>
      <c r="BF1531" s="222"/>
      <c r="BG1531" s="222"/>
      <c r="BH1531" s="222"/>
      <c r="BI1531" s="222"/>
      <c r="BJ1531" s="222"/>
      <c r="BK1531" s="222"/>
      <c r="BL1531" s="222"/>
      <c r="BM1531" s="222"/>
      <c r="BN1531" s="222"/>
      <c r="BO1531" s="222"/>
      <c r="BP1531" s="222"/>
      <c r="BQ1531" s="222"/>
      <c r="BR1531" s="222"/>
      <c r="BS1531" s="222"/>
      <c r="BT1531" s="222"/>
      <c r="BU1531" s="222"/>
      <c r="BV1531" s="222"/>
      <c r="BW1531" s="222"/>
      <c r="BX1531" s="222"/>
      <c r="BY1531" s="222"/>
      <c r="BZ1531" s="222"/>
      <c r="CA1531" s="222"/>
      <c r="CB1531" s="222"/>
      <c r="CC1531" s="222"/>
      <c r="CD1531" s="222"/>
      <c r="CE1531" s="222"/>
      <c r="CF1531" s="222"/>
      <c r="CG1531" s="222"/>
      <c r="CH1531" s="222"/>
      <c r="CI1531" s="222"/>
    </row>
    <row r="1532" spans="1:87" s="4" customFormat="1" hidden="1">
      <c r="A1532" s="63"/>
      <c r="B1532" s="222"/>
      <c r="C1532" s="222"/>
      <c r="D1532" s="222"/>
      <c r="E1532" s="222"/>
      <c r="F1532" s="222"/>
      <c r="G1532" s="223"/>
      <c r="H1532" s="63"/>
      <c r="I1532" s="222"/>
      <c r="J1532" s="222"/>
      <c r="K1532" s="239"/>
      <c r="L1532" s="239"/>
      <c r="M1532" s="240"/>
      <c r="N1532" s="229"/>
      <c r="O1532" s="229"/>
      <c r="P1532" s="229"/>
      <c r="Q1532" s="222"/>
      <c r="R1532" s="242"/>
      <c r="S1532" s="242"/>
      <c r="T1532" s="240"/>
      <c r="U1532" s="240"/>
      <c r="V1532" s="223"/>
      <c r="W1532" s="223"/>
      <c r="X1532" s="223"/>
      <c r="Y1532" s="223"/>
      <c r="Z1532" s="33"/>
      <c r="AE1532" s="117"/>
      <c r="AM1532" s="33"/>
      <c r="AN1532" s="223"/>
      <c r="AO1532" s="223"/>
      <c r="AP1532" s="223"/>
      <c r="AQ1532" s="222"/>
      <c r="AR1532" s="222"/>
      <c r="AS1532" s="222"/>
      <c r="AT1532" s="222"/>
      <c r="AU1532" s="222"/>
      <c r="AV1532" s="222"/>
      <c r="AW1532" s="222"/>
      <c r="AX1532" s="222"/>
      <c r="AY1532" s="222"/>
      <c r="AZ1532" s="222"/>
      <c r="BA1532" s="222"/>
      <c r="BB1532" s="222"/>
      <c r="BC1532" s="222"/>
      <c r="BD1532" s="222"/>
      <c r="BE1532" s="222"/>
      <c r="BF1532" s="222"/>
      <c r="BG1532" s="222"/>
      <c r="BH1532" s="222"/>
      <c r="BI1532" s="222"/>
      <c r="BJ1532" s="222"/>
      <c r="BK1532" s="222"/>
      <c r="BL1532" s="222"/>
      <c r="BM1532" s="222"/>
      <c r="BN1532" s="222"/>
      <c r="BO1532" s="222"/>
      <c r="BP1532" s="222"/>
      <c r="BQ1532" s="222"/>
      <c r="BR1532" s="222"/>
      <c r="BS1532" s="222"/>
      <c r="BT1532" s="222"/>
      <c r="BU1532" s="222"/>
      <c r="BV1532" s="222"/>
      <c r="BW1532" s="222"/>
      <c r="BX1532" s="222"/>
      <c r="BY1532" s="222"/>
      <c r="BZ1532" s="222"/>
      <c r="CA1532" s="222"/>
      <c r="CB1532" s="222"/>
      <c r="CC1532" s="222"/>
      <c r="CD1532" s="222"/>
      <c r="CE1532" s="222"/>
      <c r="CF1532" s="222"/>
      <c r="CG1532" s="222"/>
      <c r="CH1532" s="222"/>
      <c r="CI1532" s="222"/>
    </row>
    <row r="1533" spans="1:87" s="4" customFormat="1" hidden="1">
      <c r="A1533" s="63"/>
      <c r="B1533" s="222"/>
      <c r="C1533" s="222"/>
      <c r="D1533" s="222"/>
      <c r="E1533" s="222"/>
      <c r="F1533" s="222"/>
      <c r="G1533" s="223"/>
      <c r="H1533" s="63"/>
      <c r="I1533" s="222"/>
      <c r="J1533" s="222"/>
      <c r="K1533" s="239"/>
      <c r="L1533" s="239"/>
      <c r="M1533" s="240"/>
      <c r="N1533" s="229"/>
      <c r="O1533" s="229"/>
      <c r="P1533" s="229"/>
      <c r="Q1533" s="222"/>
      <c r="R1533" s="242"/>
      <c r="S1533" s="242"/>
      <c r="T1533" s="240"/>
      <c r="U1533" s="240"/>
      <c r="V1533" s="223"/>
      <c r="W1533" s="223"/>
      <c r="X1533" s="223"/>
      <c r="Y1533" s="223"/>
      <c r="Z1533" s="33"/>
      <c r="AE1533" s="117"/>
      <c r="AM1533" s="33"/>
      <c r="AN1533" s="223"/>
      <c r="AO1533" s="223"/>
      <c r="AP1533" s="223"/>
      <c r="AQ1533" s="222"/>
      <c r="AR1533" s="222"/>
      <c r="AS1533" s="222"/>
      <c r="AT1533" s="222"/>
      <c r="AU1533" s="222"/>
      <c r="AV1533" s="222"/>
      <c r="AW1533" s="222"/>
      <c r="AX1533" s="222"/>
      <c r="AY1533" s="222"/>
      <c r="AZ1533" s="222"/>
      <c r="BA1533" s="222"/>
      <c r="BB1533" s="222"/>
      <c r="BC1533" s="222"/>
      <c r="BD1533" s="222"/>
      <c r="BE1533" s="222"/>
      <c r="BF1533" s="222"/>
      <c r="BG1533" s="222"/>
      <c r="BH1533" s="222"/>
      <c r="BI1533" s="222"/>
      <c r="BJ1533" s="222"/>
      <c r="BK1533" s="222"/>
      <c r="BL1533" s="222"/>
      <c r="BM1533" s="222"/>
      <c r="BN1533" s="222"/>
      <c r="BO1533" s="222"/>
      <c r="BP1533" s="222"/>
      <c r="BQ1533" s="222"/>
      <c r="BR1533" s="222"/>
      <c r="BS1533" s="222"/>
      <c r="BT1533" s="222"/>
      <c r="BU1533" s="222"/>
      <c r="BV1533" s="222"/>
      <c r="BW1533" s="222"/>
      <c r="BX1533" s="222"/>
      <c r="BY1533" s="222"/>
      <c r="BZ1533" s="222"/>
      <c r="CA1533" s="222"/>
      <c r="CB1533" s="222"/>
      <c r="CC1533" s="222"/>
      <c r="CD1533" s="222"/>
      <c r="CE1533" s="222"/>
      <c r="CF1533" s="222"/>
      <c r="CG1533" s="222"/>
      <c r="CH1533" s="222"/>
      <c r="CI1533" s="222"/>
    </row>
    <row r="1534" spans="1:87" s="4" customFormat="1" hidden="1">
      <c r="A1534" s="63"/>
      <c r="B1534" s="222"/>
      <c r="C1534" s="222"/>
      <c r="D1534" s="222"/>
      <c r="E1534" s="222"/>
      <c r="F1534" s="222"/>
      <c r="G1534" s="223"/>
      <c r="H1534" s="63"/>
      <c r="I1534" s="222"/>
      <c r="J1534" s="222"/>
      <c r="K1534" s="239"/>
      <c r="L1534" s="239"/>
      <c r="M1534" s="240"/>
      <c r="N1534" s="229"/>
      <c r="O1534" s="229"/>
      <c r="P1534" s="229"/>
      <c r="Q1534" s="222"/>
      <c r="R1534" s="242"/>
      <c r="S1534" s="242"/>
      <c r="T1534" s="240"/>
      <c r="U1534" s="240"/>
      <c r="V1534" s="223"/>
      <c r="W1534" s="223"/>
      <c r="X1534" s="223"/>
      <c r="Y1534" s="223"/>
      <c r="Z1534" s="33"/>
      <c r="AE1534" s="117"/>
      <c r="AM1534" s="33"/>
      <c r="AN1534" s="223"/>
      <c r="AO1534" s="223"/>
      <c r="AP1534" s="223"/>
      <c r="AQ1534" s="222"/>
      <c r="AR1534" s="222"/>
      <c r="AS1534" s="222"/>
      <c r="AT1534" s="222"/>
      <c r="AU1534" s="222"/>
      <c r="AV1534" s="222"/>
      <c r="AW1534" s="222"/>
      <c r="AX1534" s="222"/>
      <c r="AY1534" s="222"/>
      <c r="AZ1534" s="222"/>
      <c r="BA1534" s="222"/>
      <c r="BB1534" s="222"/>
      <c r="BC1534" s="222"/>
      <c r="BD1534" s="222"/>
      <c r="BE1534" s="222"/>
      <c r="BF1534" s="222"/>
      <c r="BG1534" s="222"/>
      <c r="BH1534" s="222"/>
      <c r="BI1534" s="222"/>
      <c r="BJ1534" s="222"/>
      <c r="BK1534" s="222"/>
      <c r="BL1534" s="222"/>
      <c r="BM1534" s="222"/>
      <c r="BN1534" s="222"/>
      <c r="BO1534" s="222"/>
      <c r="BP1534" s="222"/>
      <c r="BQ1534" s="222"/>
      <c r="BR1534" s="222"/>
      <c r="BS1534" s="222"/>
      <c r="BT1534" s="222"/>
      <c r="BU1534" s="222"/>
      <c r="BV1534" s="222"/>
      <c r="BW1534" s="222"/>
      <c r="BX1534" s="222"/>
      <c r="BY1534" s="222"/>
      <c r="BZ1534" s="222"/>
      <c r="CA1534" s="222"/>
      <c r="CB1534" s="222"/>
      <c r="CC1534" s="222"/>
      <c r="CD1534" s="222"/>
      <c r="CE1534" s="222"/>
      <c r="CF1534" s="222"/>
      <c r="CG1534" s="222"/>
      <c r="CH1534" s="222"/>
      <c r="CI1534" s="222"/>
    </row>
    <row r="1535" spans="1:87" s="4" customFormat="1" hidden="1">
      <c r="A1535" s="63"/>
      <c r="B1535" s="222"/>
      <c r="C1535" s="222"/>
      <c r="D1535" s="222"/>
      <c r="E1535" s="222"/>
      <c r="F1535" s="222"/>
      <c r="G1535" s="223"/>
      <c r="H1535" s="63"/>
      <c r="I1535" s="222"/>
      <c r="J1535" s="222"/>
      <c r="K1535" s="239"/>
      <c r="L1535" s="239"/>
      <c r="M1535" s="240"/>
      <c r="N1535" s="229"/>
      <c r="O1535" s="229"/>
      <c r="P1535" s="229"/>
      <c r="Q1535" s="222"/>
      <c r="R1535" s="242"/>
      <c r="S1535" s="242"/>
      <c r="T1535" s="240"/>
      <c r="U1535" s="240"/>
      <c r="V1535" s="223"/>
      <c r="W1535" s="223"/>
      <c r="X1535" s="223"/>
      <c r="Y1535" s="223"/>
      <c r="Z1535" s="33"/>
      <c r="AE1535" s="117"/>
      <c r="AM1535" s="33"/>
      <c r="AN1535" s="223"/>
      <c r="AO1535" s="223"/>
      <c r="AP1535" s="223"/>
      <c r="AQ1535" s="222"/>
      <c r="AR1535" s="222"/>
      <c r="AS1535" s="222"/>
      <c r="AT1535" s="222"/>
      <c r="AU1535" s="222"/>
      <c r="AV1535" s="222"/>
      <c r="AW1535" s="222"/>
      <c r="AX1535" s="222"/>
      <c r="AY1535" s="222"/>
      <c r="AZ1535" s="222"/>
      <c r="BA1535" s="222"/>
      <c r="BB1535" s="222"/>
      <c r="BC1535" s="222"/>
      <c r="BD1535" s="222"/>
      <c r="BE1535" s="222"/>
      <c r="BF1535" s="222"/>
      <c r="BG1535" s="222"/>
      <c r="BH1535" s="222"/>
      <c r="BI1535" s="222"/>
      <c r="BJ1535" s="222"/>
      <c r="BK1535" s="222"/>
      <c r="BL1535" s="222"/>
      <c r="BM1535" s="222"/>
      <c r="BN1535" s="222"/>
      <c r="BO1535" s="222"/>
      <c r="BP1535" s="222"/>
      <c r="BQ1535" s="222"/>
      <c r="BR1535" s="222"/>
      <c r="BS1535" s="222"/>
      <c r="BT1535" s="222"/>
      <c r="BU1535" s="222"/>
      <c r="BV1535" s="222"/>
      <c r="BW1535" s="222"/>
      <c r="BX1535" s="222"/>
      <c r="BY1535" s="222"/>
      <c r="BZ1535" s="222"/>
      <c r="CA1535" s="222"/>
      <c r="CB1535" s="222"/>
      <c r="CC1535" s="222"/>
      <c r="CD1535" s="222"/>
      <c r="CE1535" s="222"/>
      <c r="CF1535" s="222"/>
      <c r="CG1535" s="222"/>
      <c r="CH1535" s="222"/>
      <c r="CI1535" s="222"/>
    </row>
    <row r="1536" spans="1:87" s="4" customFormat="1" hidden="1">
      <c r="A1536" s="63"/>
      <c r="B1536" s="222"/>
      <c r="C1536" s="222"/>
      <c r="D1536" s="222"/>
      <c r="E1536" s="222"/>
      <c r="F1536" s="222"/>
      <c r="G1536" s="223"/>
      <c r="H1536" s="63"/>
      <c r="I1536" s="222"/>
      <c r="J1536" s="222"/>
      <c r="K1536" s="239"/>
      <c r="L1536" s="239"/>
      <c r="M1536" s="240"/>
      <c r="N1536" s="229"/>
      <c r="O1536" s="229"/>
      <c r="P1536" s="229"/>
      <c r="Q1536" s="222"/>
      <c r="R1536" s="242"/>
      <c r="S1536" s="242"/>
      <c r="T1536" s="240"/>
      <c r="U1536" s="240"/>
      <c r="V1536" s="223"/>
      <c r="W1536" s="223"/>
      <c r="X1536" s="223"/>
      <c r="Y1536" s="223"/>
      <c r="Z1536" s="33"/>
      <c r="AE1536" s="117"/>
      <c r="AM1536" s="33"/>
      <c r="AN1536" s="223"/>
      <c r="AO1536" s="223"/>
      <c r="AP1536" s="223"/>
      <c r="AQ1536" s="222"/>
      <c r="AR1536" s="222"/>
      <c r="AS1536" s="222"/>
      <c r="AT1536" s="222"/>
      <c r="AU1536" s="222"/>
      <c r="AV1536" s="222"/>
      <c r="AW1536" s="222"/>
      <c r="AX1536" s="222"/>
      <c r="AY1536" s="222"/>
      <c r="AZ1536" s="222"/>
      <c r="BA1536" s="222"/>
      <c r="BB1536" s="222"/>
      <c r="BC1536" s="222"/>
      <c r="BD1536" s="222"/>
      <c r="BE1536" s="222"/>
      <c r="BF1536" s="222"/>
      <c r="BG1536" s="222"/>
      <c r="BH1536" s="222"/>
      <c r="BI1536" s="222"/>
      <c r="BJ1536" s="222"/>
      <c r="BK1536" s="222"/>
      <c r="BL1536" s="222"/>
      <c r="BM1536" s="222"/>
      <c r="BN1536" s="222"/>
      <c r="BO1536" s="222"/>
      <c r="BP1536" s="222"/>
      <c r="BQ1536" s="222"/>
      <c r="BR1536" s="222"/>
      <c r="BS1536" s="222"/>
      <c r="BT1536" s="222"/>
      <c r="BU1536" s="222"/>
      <c r="BV1536" s="222"/>
      <c r="BW1536" s="222"/>
      <c r="BX1536" s="222"/>
      <c r="BY1536" s="222"/>
      <c r="BZ1536" s="222"/>
      <c r="CA1536" s="222"/>
      <c r="CB1536" s="222"/>
      <c r="CC1536" s="222"/>
      <c r="CD1536" s="222"/>
      <c r="CE1536" s="222"/>
      <c r="CF1536" s="222"/>
      <c r="CG1536" s="222"/>
      <c r="CH1536" s="222"/>
      <c r="CI1536" s="222"/>
    </row>
    <row r="1537" spans="1:87" s="4" customFormat="1" hidden="1">
      <c r="A1537" s="63"/>
      <c r="B1537" s="222"/>
      <c r="C1537" s="222"/>
      <c r="D1537" s="222"/>
      <c r="E1537" s="222"/>
      <c r="F1537" s="222"/>
      <c r="G1537" s="223"/>
      <c r="H1537" s="63"/>
      <c r="I1537" s="222"/>
      <c r="J1537" s="222"/>
      <c r="K1537" s="239"/>
      <c r="L1537" s="239"/>
      <c r="M1537" s="240"/>
      <c r="N1537" s="229"/>
      <c r="O1537" s="229"/>
      <c r="P1537" s="229"/>
      <c r="Q1537" s="222"/>
      <c r="R1537" s="242"/>
      <c r="S1537" s="242"/>
      <c r="T1537" s="240"/>
      <c r="U1537" s="240"/>
      <c r="V1537" s="223"/>
      <c r="W1537" s="223"/>
      <c r="X1537" s="223"/>
      <c r="Y1537" s="223"/>
      <c r="Z1537" s="33"/>
      <c r="AE1537" s="117"/>
      <c r="AM1537" s="33"/>
      <c r="AN1537" s="223"/>
      <c r="AO1537" s="223"/>
      <c r="AP1537" s="223"/>
      <c r="AQ1537" s="222"/>
      <c r="AR1537" s="222"/>
      <c r="AS1537" s="222"/>
      <c r="AT1537" s="222"/>
      <c r="AU1537" s="222"/>
      <c r="AV1537" s="222"/>
      <c r="AW1537" s="222"/>
      <c r="AX1537" s="222"/>
      <c r="AY1537" s="222"/>
      <c r="AZ1537" s="222"/>
      <c r="BA1537" s="222"/>
      <c r="BB1537" s="222"/>
      <c r="BC1537" s="222"/>
      <c r="BD1537" s="222"/>
      <c r="BE1537" s="222"/>
      <c r="BF1537" s="222"/>
      <c r="BG1537" s="222"/>
      <c r="BH1537" s="222"/>
      <c r="BI1537" s="222"/>
      <c r="BJ1537" s="222"/>
      <c r="BK1537" s="222"/>
      <c r="BL1537" s="222"/>
      <c r="BM1537" s="222"/>
      <c r="BN1537" s="222"/>
      <c r="BO1537" s="222"/>
      <c r="BP1537" s="222"/>
      <c r="BQ1537" s="222"/>
      <c r="BR1537" s="222"/>
      <c r="BS1537" s="222"/>
      <c r="BT1537" s="222"/>
      <c r="BU1537" s="222"/>
      <c r="BV1537" s="222"/>
      <c r="BW1537" s="222"/>
      <c r="BX1537" s="222"/>
      <c r="BY1537" s="222"/>
      <c r="BZ1537" s="222"/>
      <c r="CA1537" s="222"/>
      <c r="CB1537" s="222"/>
      <c r="CC1537" s="222"/>
      <c r="CD1537" s="222"/>
      <c r="CE1537" s="222"/>
      <c r="CF1537" s="222"/>
      <c r="CG1537" s="222"/>
      <c r="CH1537" s="222"/>
      <c r="CI1537" s="222"/>
    </row>
    <row r="1538" spans="1:87" s="4" customFormat="1" hidden="1">
      <c r="A1538" s="63"/>
      <c r="B1538" s="222"/>
      <c r="C1538" s="222"/>
      <c r="D1538" s="222"/>
      <c r="E1538" s="222"/>
      <c r="F1538" s="222"/>
      <c r="G1538" s="223"/>
      <c r="H1538" s="63"/>
      <c r="I1538" s="222"/>
      <c r="J1538" s="222"/>
      <c r="K1538" s="239"/>
      <c r="L1538" s="239"/>
      <c r="M1538" s="240"/>
      <c r="N1538" s="229"/>
      <c r="O1538" s="229"/>
      <c r="P1538" s="229"/>
      <c r="Q1538" s="222"/>
      <c r="R1538" s="242"/>
      <c r="S1538" s="242"/>
      <c r="T1538" s="240"/>
      <c r="U1538" s="240"/>
      <c r="V1538" s="223"/>
      <c r="W1538" s="223"/>
      <c r="X1538" s="223"/>
      <c r="Y1538" s="223"/>
      <c r="Z1538" s="33"/>
      <c r="AE1538" s="117"/>
      <c r="AM1538" s="33"/>
      <c r="AN1538" s="223"/>
      <c r="AO1538" s="223"/>
      <c r="AP1538" s="223"/>
      <c r="AQ1538" s="222"/>
      <c r="AR1538" s="222"/>
      <c r="AS1538" s="222"/>
      <c r="AT1538" s="222"/>
      <c r="AU1538" s="222"/>
      <c r="AV1538" s="222"/>
      <c r="AW1538" s="222"/>
      <c r="AX1538" s="222"/>
      <c r="AY1538" s="222"/>
      <c r="AZ1538" s="222"/>
      <c r="BA1538" s="222"/>
      <c r="BB1538" s="222"/>
      <c r="BC1538" s="222"/>
      <c r="BD1538" s="222"/>
      <c r="BE1538" s="222"/>
      <c r="BF1538" s="222"/>
      <c r="BG1538" s="222"/>
      <c r="BH1538" s="222"/>
      <c r="BI1538" s="222"/>
      <c r="BJ1538" s="222"/>
      <c r="BK1538" s="222"/>
      <c r="BL1538" s="222"/>
      <c r="BM1538" s="222"/>
      <c r="BN1538" s="222"/>
      <c r="BO1538" s="222"/>
      <c r="BP1538" s="222"/>
      <c r="BQ1538" s="222"/>
      <c r="BR1538" s="222"/>
      <c r="BS1538" s="222"/>
      <c r="BT1538" s="222"/>
      <c r="BU1538" s="222"/>
      <c r="BV1538" s="222"/>
      <c r="BW1538" s="222"/>
      <c r="BX1538" s="222"/>
      <c r="BY1538" s="222"/>
      <c r="BZ1538" s="222"/>
      <c r="CA1538" s="222"/>
      <c r="CB1538" s="222"/>
      <c r="CC1538" s="222"/>
      <c r="CD1538" s="222"/>
      <c r="CE1538" s="222"/>
      <c r="CF1538" s="222"/>
      <c r="CG1538" s="222"/>
      <c r="CH1538" s="222"/>
      <c r="CI1538" s="222"/>
    </row>
    <row r="1539" spans="1:87" s="4" customFormat="1" hidden="1">
      <c r="A1539" s="63"/>
      <c r="B1539" s="222"/>
      <c r="C1539" s="222"/>
      <c r="D1539" s="222"/>
      <c r="E1539" s="222"/>
      <c r="F1539" s="222"/>
      <c r="G1539" s="223"/>
      <c r="H1539" s="63"/>
      <c r="I1539" s="222"/>
      <c r="J1539" s="222"/>
      <c r="K1539" s="239"/>
      <c r="L1539" s="239"/>
      <c r="M1539" s="240"/>
      <c r="N1539" s="229"/>
      <c r="O1539" s="229"/>
      <c r="P1539" s="229"/>
      <c r="Q1539" s="222"/>
      <c r="R1539" s="242"/>
      <c r="S1539" s="242"/>
      <c r="T1539" s="240"/>
      <c r="U1539" s="240"/>
      <c r="V1539" s="223"/>
      <c r="W1539" s="223"/>
      <c r="X1539" s="223"/>
      <c r="Y1539" s="223"/>
      <c r="Z1539" s="33"/>
      <c r="AE1539" s="117"/>
      <c r="AM1539" s="33"/>
      <c r="AN1539" s="223"/>
      <c r="AO1539" s="223"/>
      <c r="AP1539" s="223"/>
      <c r="AQ1539" s="222"/>
      <c r="AR1539" s="222"/>
      <c r="AS1539" s="222"/>
      <c r="AT1539" s="222"/>
      <c r="AU1539" s="222"/>
      <c r="AV1539" s="222"/>
      <c r="AW1539" s="222"/>
      <c r="AX1539" s="222"/>
      <c r="AY1539" s="222"/>
      <c r="AZ1539" s="222"/>
      <c r="BA1539" s="222"/>
      <c r="BB1539" s="222"/>
      <c r="BC1539" s="222"/>
      <c r="BD1539" s="222"/>
      <c r="BE1539" s="222"/>
      <c r="BF1539" s="222"/>
      <c r="BG1539" s="222"/>
      <c r="BH1539" s="222"/>
      <c r="BI1539" s="222"/>
      <c r="BJ1539" s="222"/>
      <c r="BK1539" s="222"/>
      <c r="BL1539" s="222"/>
      <c r="BM1539" s="222"/>
      <c r="BN1539" s="222"/>
      <c r="BO1539" s="222"/>
      <c r="BP1539" s="222"/>
      <c r="BQ1539" s="222"/>
      <c r="BR1539" s="222"/>
      <c r="BS1539" s="222"/>
      <c r="BT1539" s="222"/>
      <c r="BU1539" s="222"/>
      <c r="BV1539" s="222"/>
      <c r="BW1539" s="222"/>
      <c r="BX1539" s="222"/>
      <c r="BY1539" s="222"/>
      <c r="BZ1539" s="222"/>
      <c r="CA1539" s="222"/>
      <c r="CB1539" s="222"/>
      <c r="CC1539" s="222"/>
      <c r="CD1539" s="222"/>
      <c r="CE1539" s="222"/>
      <c r="CF1539" s="222"/>
      <c r="CG1539" s="222"/>
      <c r="CH1539" s="222"/>
      <c r="CI1539" s="222"/>
    </row>
    <row r="1540" spans="1:87" s="4" customFormat="1" hidden="1">
      <c r="A1540" s="63"/>
      <c r="B1540" s="222"/>
      <c r="C1540" s="222"/>
      <c r="D1540" s="222"/>
      <c r="E1540" s="222"/>
      <c r="F1540" s="222"/>
      <c r="G1540" s="223"/>
      <c r="H1540" s="63"/>
      <c r="I1540" s="222"/>
      <c r="J1540" s="222"/>
      <c r="K1540" s="239"/>
      <c r="L1540" s="239"/>
      <c r="M1540" s="240"/>
      <c r="N1540" s="229"/>
      <c r="O1540" s="229"/>
      <c r="P1540" s="229"/>
      <c r="Q1540" s="222"/>
      <c r="R1540" s="242"/>
      <c r="S1540" s="242"/>
      <c r="T1540" s="240"/>
      <c r="U1540" s="240"/>
      <c r="V1540" s="223"/>
      <c r="W1540" s="223"/>
      <c r="X1540" s="223"/>
      <c r="Y1540" s="223"/>
      <c r="Z1540" s="33"/>
      <c r="AE1540" s="117"/>
      <c r="AM1540" s="33"/>
      <c r="AN1540" s="223"/>
      <c r="AO1540" s="223"/>
      <c r="AP1540" s="223"/>
      <c r="AQ1540" s="222"/>
      <c r="AR1540" s="222"/>
      <c r="AS1540" s="222"/>
      <c r="AT1540" s="222"/>
      <c r="AU1540" s="222"/>
      <c r="AV1540" s="222"/>
      <c r="AW1540" s="222"/>
      <c r="AX1540" s="222"/>
      <c r="AY1540" s="222"/>
      <c r="AZ1540" s="222"/>
      <c r="BA1540" s="222"/>
      <c r="BB1540" s="222"/>
      <c r="BC1540" s="222"/>
      <c r="BD1540" s="222"/>
      <c r="BE1540" s="222"/>
      <c r="BF1540" s="222"/>
      <c r="BG1540" s="222"/>
      <c r="BH1540" s="222"/>
      <c r="BI1540" s="222"/>
      <c r="BJ1540" s="222"/>
      <c r="BK1540" s="222"/>
      <c r="BL1540" s="222"/>
      <c r="BM1540" s="222"/>
      <c r="BN1540" s="222"/>
      <c r="BO1540" s="222"/>
      <c r="BP1540" s="222"/>
      <c r="BQ1540" s="222"/>
      <c r="BR1540" s="222"/>
      <c r="BS1540" s="222"/>
      <c r="BT1540" s="222"/>
      <c r="BU1540" s="222"/>
      <c r="BV1540" s="222"/>
      <c r="BW1540" s="222"/>
      <c r="BX1540" s="222"/>
      <c r="BY1540" s="222"/>
      <c r="BZ1540" s="222"/>
      <c r="CA1540" s="222"/>
      <c r="CB1540" s="222"/>
      <c r="CC1540" s="222"/>
      <c r="CD1540" s="222"/>
      <c r="CE1540" s="222"/>
      <c r="CF1540" s="222"/>
      <c r="CG1540" s="222"/>
      <c r="CH1540" s="222"/>
      <c r="CI1540" s="222"/>
    </row>
    <row r="1541" spans="1:87" s="4" customFormat="1" hidden="1">
      <c r="A1541" s="63"/>
      <c r="B1541" s="222"/>
      <c r="C1541" s="222"/>
      <c r="D1541" s="222"/>
      <c r="E1541" s="222"/>
      <c r="F1541" s="222"/>
      <c r="G1541" s="223"/>
      <c r="H1541" s="63"/>
      <c r="I1541" s="222"/>
      <c r="J1541" s="222"/>
      <c r="K1541" s="239"/>
      <c r="L1541" s="239"/>
      <c r="M1541" s="240"/>
      <c r="N1541" s="229"/>
      <c r="O1541" s="229"/>
      <c r="P1541" s="229"/>
      <c r="Q1541" s="222"/>
      <c r="R1541" s="242"/>
      <c r="S1541" s="242"/>
      <c r="T1541" s="240"/>
      <c r="U1541" s="240"/>
      <c r="V1541" s="223"/>
      <c r="W1541" s="223"/>
      <c r="X1541" s="223"/>
      <c r="Y1541" s="223"/>
      <c r="Z1541" s="33"/>
      <c r="AE1541" s="117"/>
      <c r="AM1541" s="33"/>
      <c r="AN1541" s="223"/>
      <c r="AO1541" s="223"/>
      <c r="AP1541" s="223"/>
      <c r="AQ1541" s="222"/>
      <c r="AR1541" s="222"/>
      <c r="AS1541" s="222"/>
      <c r="AT1541" s="222"/>
      <c r="AU1541" s="222"/>
      <c r="AV1541" s="222"/>
      <c r="AW1541" s="222"/>
      <c r="AX1541" s="222"/>
      <c r="AY1541" s="222"/>
      <c r="AZ1541" s="222"/>
      <c r="BA1541" s="222"/>
      <c r="BB1541" s="222"/>
      <c r="BC1541" s="222"/>
      <c r="BD1541" s="222"/>
      <c r="BE1541" s="222"/>
      <c r="BF1541" s="222"/>
      <c r="BG1541" s="222"/>
      <c r="BH1541" s="222"/>
      <c r="BI1541" s="222"/>
      <c r="BJ1541" s="222"/>
      <c r="BK1541" s="222"/>
      <c r="BL1541" s="222"/>
      <c r="BM1541" s="222"/>
      <c r="BN1541" s="222"/>
      <c r="BO1541" s="222"/>
      <c r="BP1541" s="222"/>
      <c r="BQ1541" s="222"/>
      <c r="BR1541" s="222"/>
      <c r="BS1541" s="222"/>
      <c r="BT1541" s="222"/>
      <c r="BU1541" s="222"/>
      <c r="BV1541" s="222"/>
      <c r="BW1541" s="222"/>
      <c r="BX1541" s="222"/>
      <c r="BY1541" s="222"/>
      <c r="BZ1541" s="222"/>
      <c r="CA1541" s="222"/>
      <c r="CB1541" s="222"/>
      <c r="CC1541" s="222"/>
      <c r="CD1541" s="222"/>
      <c r="CE1541" s="222"/>
      <c r="CF1541" s="222"/>
      <c r="CG1541" s="222"/>
      <c r="CH1541" s="222"/>
      <c r="CI1541" s="222"/>
    </row>
    <row r="1542" spans="1:87" s="4" customFormat="1" hidden="1">
      <c r="A1542" s="63"/>
      <c r="B1542" s="222"/>
      <c r="C1542" s="222"/>
      <c r="D1542" s="222"/>
      <c r="E1542" s="222"/>
      <c r="F1542" s="222"/>
      <c r="G1542" s="223"/>
      <c r="H1542" s="63"/>
      <c r="I1542" s="222"/>
      <c r="J1542" s="222"/>
      <c r="K1542" s="239"/>
      <c r="L1542" s="239"/>
      <c r="M1542" s="240"/>
      <c r="N1542" s="229"/>
      <c r="O1542" s="229"/>
      <c r="P1542" s="229"/>
      <c r="Q1542" s="222"/>
      <c r="R1542" s="242"/>
      <c r="S1542" s="242"/>
      <c r="T1542" s="240"/>
      <c r="U1542" s="240"/>
      <c r="V1542" s="223"/>
      <c r="W1542" s="223"/>
      <c r="X1542" s="223"/>
      <c r="Y1542" s="223"/>
      <c r="Z1542" s="33"/>
      <c r="AE1542" s="117"/>
      <c r="AM1542" s="33"/>
      <c r="AN1542" s="223"/>
      <c r="AO1542" s="223"/>
      <c r="AP1542" s="223"/>
      <c r="AQ1542" s="222"/>
      <c r="AR1542" s="222"/>
      <c r="AS1542" s="222"/>
      <c r="AT1542" s="222"/>
      <c r="AU1542" s="222"/>
      <c r="AV1542" s="222"/>
      <c r="AW1542" s="222"/>
      <c r="AX1542" s="222"/>
      <c r="AY1542" s="222"/>
      <c r="AZ1542" s="222"/>
      <c r="BA1542" s="222"/>
      <c r="BB1542" s="222"/>
      <c r="BC1542" s="222"/>
      <c r="BD1542" s="222"/>
      <c r="BE1542" s="222"/>
      <c r="BF1542" s="222"/>
      <c r="BG1542" s="222"/>
      <c r="BH1542" s="222"/>
      <c r="BI1542" s="222"/>
      <c r="BJ1542" s="222"/>
      <c r="BK1542" s="222"/>
      <c r="BL1542" s="222"/>
      <c r="BM1542" s="222"/>
      <c r="BN1542" s="222"/>
      <c r="BO1542" s="222"/>
      <c r="BP1542" s="222"/>
      <c r="BQ1542" s="222"/>
      <c r="BR1542" s="222"/>
      <c r="BS1542" s="222"/>
      <c r="BT1542" s="222"/>
      <c r="BU1542" s="222"/>
      <c r="BV1542" s="222"/>
      <c r="BW1542" s="222"/>
      <c r="BX1542" s="222"/>
      <c r="BY1542" s="222"/>
      <c r="BZ1542" s="222"/>
      <c r="CA1542" s="222"/>
      <c r="CB1542" s="222"/>
      <c r="CC1542" s="222"/>
      <c r="CD1542" s="222"/>
      <c r="CE1542" s="222"/>
      <c r="CF1542" s="222"/>
      <c r="CG1542" s="222"/>
      <c r="CH1542" s="222"/>
      <c r="CI1542" s="222"/>
    </row>
    <row r="1543" spans="1:87" s="4" customFormat="1" hidden="1">
      <c r="A1543" s="63"/>
      <c r="B1543" s="222"/>
      <c r="C1543" s="222"/>
      <c r="D1543" s="222"/>
      <c r="E1543" s="222"/>
      <c r="F1543" s="222"/>
      <c r="G1543" s="223"/>
      <c r="H1543" s="63"/>
      <c r="I1543" s="222"/>
      <c r="J1543" s="222"/>
      <c r="K1543" s="239"/>
      <c r="L1543" s="239"/>
      <c r="M1543" s="240"/>
      <c r="N1543" s="229"/>
      <c r="O1543" s="229"/>
      <c r="P1543" s="229"/>
      <c r="Q1543" s="222"/>
      <c r="R1543" s="242"/>
      <c r="S1543" s="242"/>
      <c r="T1543" s="240"/>
      <c r="U1543" s="240"/>
      <c r="V1543" s="223"/>
      <c r="W1543" s="223"/>
      <c r="X1543" s="223"/>
      <c r="Y1543" s="223"/>
      <c r="Z1543" s="33"/>
      <c r="AE1543" s="117"/>
      <c r="AM1543" s="33"/>
      <c r="AN1543" s="223"/>
      <c r="AO1543" s="223"/>
      <c r="AP1543" s="223"/>
      <c r="AQ1543" s="222"/>
      <c r="AR1543" s="222"/>
      <c r="AS1543" s="222"/>
      <c r="AT1543" s="222"/>
      <c r="AU1543" s="222"/>
      <c r="AV1543" s="222"/>
      <c r="AW1543" s="222"/>
      <c r="AX1543" s="222"/>
      <c r="AY1543" s="222"/>
      <c r="AZ1543" s="222"/>
      <c r="BA1543" s="222"/>
      <c r="BB1543" s="222"/>
      <c r="BC1543" s="222"/>
      <c r="BD1543" s="222"/>
      <c r="BE1543" s="222"/>
      <c r="BF1543" s="222"/>
      <c r="BG1543" s="222"/>
      <c r="BH1543" s="222"/>
      <c r="BI1543" s="222"/>
      <c r="BJ1543" s="222"/>
      <c r="BK1543" s="222"/>
      <c r="BL1543" s="222"/>
      <c r="BM1543" s="222"/>
      <c r="BN1543" s="222"/>
      <c r="BO1543" s="222"/>
      <c r="BP1543" s="222"/>
      <c r="BQ1543" s="222"/>
      <c r="BR1543" s="222"/>
      <c r="BS1543" s="222"/>
      <c r="BT1543" s="222"/>
      <c r="BU1543" s="222"/>
      <c r="BV1543" s="222"/>
      <c r="BW1543" s="222"/>
      <c r="BX1543" s="222"/>
      <c r="BY1543" s="222"/>
      <c r="BZ1543" s="222"/>
      <c r="CA1543" s="222"/>
      <c r="CB1543" s="222"/>
      <c r="CC1543" s="222"/>
      <c r="CD1543" s="222"/>
      <c r="CE1543" s="222"/>
      <c r="CF1543" s="222"/>
      <c r="CG1543" s="222"/>
      <c r="CH1543" s="222"/>
      <c r="CI1543" s="222"/>
    </row>
    <row r="1544" spans="1:87" s="4" customFormat="1" hidden="1">
      <c r="A1544" s="63"/>
      <c r="B1544" s="222"/>
      <c r="C1544" s="222"/>
      <c r="D1544" s="222"/>
      <c r="E1544" s="222"/>
      <c r="F1544" s="222"/>
      <c r="G1544" s="223"/>
      <c r="H1544" s="63"/>
      <c r="I1544" s="222"/>
      <c r="J1544" s="222"/>
      <c r="K1544" s="239"/>
      <c r="L1544" s="239"/>
      <c r="M1544" s="240"/>
      <c r="N1544" s="229"/>
      <c r="O1544" s="229"/>
      <c r="P1544" s="229"/>
      <c r="Q1544" s="222"/>
      <c r="R1544" s="242"/>
      <c r="S1544" s="242"/>
      <c r="T1544" s="240"/>
      <c r="U1544" s="240"/>
      <c r="V1544" s="223"/>
      <c r="W1544" s="223"/>
      <c r="X1544" s="223"/>
      <c r="Y1544" s="223"/>
      <c r="Z1544" s="33"/>
      <c r="AE1544" s="117"/>
      <c r="AM1544" s="33"/>
      <c r="AN1544" s="223"/>
      <c r="AO1544" s="223"/>
      <c r="AP1544" s="223"/>
      <c r="AQ1544" s="222"/>
      <c r="AR1544" s="222"/>
      <c r="AS1544" s="222"/>
      <c r="AT1544" s="222"/>
      <c r="AU1544" s="222"/>
      <c r="AV1544" s="222"/>
      <c r="AW1544" s="222"/>
      <c r="AX1544" s="222"/>
      <c r="AY1544" s="222"/>
      <c r="AZ1544" s="222"/>
      <c r="BA1544" s="222"/>
      <c r="BB1544" s="222"/>
      <c r="BC1544" s="222"/>
      <c r="BD1544" s="222"/>
      <c r="BE1544" s="222"/>
      <c r="BF1544" s="222"/>
      <c r="BG1544" s="222"/>
      <c r="BH1544" s="222"/>
      <c r="BI1544" s="222"/>
      <c r="BJ1544" s="222"/>
      <c r="BK1544" s="222"/>
      <c r="BL1544" s="222"/>
      <c r="BM1544" s="222"/>
      <c r="BN1544" s="222"/>
      <c r="BO1544" s="222"/>
      <c r="BP1544" s="222"/>
      <c r="BQ1544" s="222"/>
      <c r="BR1544" s="222"/>
      <c r="BS1544" s="222"/>
      <c r="BT1544" s="222"/>
      <c r="BU1544" s="222"/>
      <c r="BV1544" s="222"/>
      <c r="BW1544" s="222"/>
      <c r="BX1544" s="222"/>
      <c r="BY1544" s="222"/>
      <c r="BZ1544" s="222"/>
      <c r="CA1544" s="222"/>
      <c r="CB1544" s="222"/>
      <c r="CC1544" s="222"/>
      <c r="CD1544" s="222"/>
      <c r="CE1544" s="222"/>
      <c r="CF1544" s="222"/>
      <c r="CG1544" s="222"/>
      <c r="CH1544" s="222"/>
      <c r="CI1544" s="222"/>
    </row>
    <row r="1545" spans="1:87" s="4" customFormat="1" hidden="1">
      <c r="A1545" s="63"/>
      <c r="B1545" s="222"/>
      <c r="C1545" s="222"/>
      <c r="D1545" s="222"/>
      <c r="E1545" s="222"/>
      <c r="F1545" s="222"/>
      <c r="G1545" s="223"/>
      <c r="H1545" s="63"/>
      <c r="I1545" s="222"/>
      <c r="J1545" s="222"/>
      <c r="K1545" s="239"/>
      <c r="L1545" s="239"/>
      <c r="M1545" s="240"/>
      <c r="N1545" s="229"/>
      <c r="O1545" s="229"/>
      <c r="P1545" s="229"/>
      <c r="Q1545" s="222"/>
      <c r="R1545" s="242"/>
      <c r="S1545" s="242"/>
      <c r="T1545" s="240"/>
      <c r="U1545" s="240"/>
      <c r="V1545" s="223"/>
      <c r="W1545" s="223"/>
      <c r="X1545" s="223"/>
      <c r="Y1545" s="223"/>
      <c r="Z1545" s="33"/>
      <c r="AE1545" s="117"/>
      <c r="AM1545" s="33"/>
      <c r="AN1545" s="223"/>
      <c r="AO1545" s="223"/>
      <c r="AP1545" s="223"/>
      <c r="AQ1545" s="222"/>
      <c r="AR1545" s="222"/>
      <c r="AS1545" s="222"/>
      <c r="AT1545" s="222"/>
      <c r="AU1545" s="222"/>
      <c r="AV1545" s="222"/>
      <c r="AW1545" s="222"/>
      <c r="AX1545" s="222"/>
      <c r="AY1545" s="222"/>
      <c r="AZ1545" s="222"/>
      <c r="BA1545" s="222"/>
      <c r="BB1545" s="222"/>
      <c r="BC1545" s="222"/>
      <c r="BD1545" s="222"/>
      <c r="BE1545" s="222"/>
      <c r="BF1545" s="222"/>
      <c r="BG1545" s="222"/>
      <c r="BH1545" s="222"/>
      <c r="BI1545" s="222"/>
      <c r="BJ1545" s="222"/>
      <c r="BK1545" s="222"/>
      <c r="BL1545" s="222"/>
      <c r="BM1545" s="222"/>
      <c r="BN1545" s="222"/>
      <c r="BO1545" s="222"/>
      <c r="BP1545" s="222"/>
      <c r="BQ1545" s="222"/>
      <c r="BR1545" s="222"/>
      <c r="BS1545" s="222"/>
      <c r="BT1545" s="222"/>
      <c r="BU1545" s="222"/>
      <c r="BV1545" s="222"/>
      <c r="BW1545" s="222"/>
      <c r="BX1545" s="222"/>
      <c r="BY1545" s="222"/>
      <c r="BZ1545" s="222"/>
      <c r="CA1545" s="222"/>
      <c r="CB1545" s="222"/>
      <c r="CC1545" s="222"/>
      <c r="CD1545" s="222"/>
      <c r="CE1545" s="222"/>
      <c r="CF1545" s="222"/>
      <c r="CG1545" s="222"/>
      <c r="CH1545" s="222"/>
      <c r="CI1545" s="222"/>
    </row>
    <row r="1546" spans="1:87" s="4" customFormat="1" hidden="1">
      <c r="A1546" s="63"/>
      <c r="B1546" s="222"/>
      <c r="C1546" s="222"/>
      <c r="D1546" s="222"/>
      <c r="E1546" s="222"/>
      <c r="F1546" s="222"/>
      <c r="G1546" s="223"/>
      <c r="H1546" s="63"/>
      <c r="I1546" s="222"/>
      <c r="J1546" s="222"/>
      <c r="K1546" s="239"/>
      <c r="L1546" s="239"/>
      <c r="M1546" s="240"/>
      <c r="N1546" s="229"/>
      <c r="O1546" s="229"/>
      <c r="P1546" s="229"/>
      <c r="Q1546" s="222"/>
      <c r="R1546" s="242"/>
      <c r="S1546" s="242"/>
      <c r="T1546" s="240"/>
      <c r="U1546" s="240"/>
      <c r="V1546" s="223"/>
      <c r="W1546" s="223"/>
      <c r="X1546" s="223"/>
      <c r="Y1546" s="223"/>
      <c r="Z1546" s="33"/>
      <c r="AE1546" s="117"/>
      <c r="AM1546" s="33"/>
      <c r="AN1546" s="223"/>
      <c r="AO1546" s="223"/>
      <c r="AP1546" s="223"/>
      <c r="AQ1546" s="222"/>
      <c r="AR1546" s="222"/>
      <c r="AS1546" s="222"/>
      <c r="AT1546" s="222"/>
      <c r="AU1546" s="222"/>
      <c r="AV1546" s="222"/>
      <c r="AW1546" s="222"/>
      <c r="AX1546" s="222"/>
      <c r="AY1546" s="222"/>
      <c r="AZ1546" s="222"/>
      <c r="BA1546" s="222"/>
      <c r="BB1546" s="222"/>
      <c r="BC1546" s="222"/>
      <c r="BD1546" s="222"/>
      <c r="BE1546" s="222"/>
      <c r="BF1546" s="222"/>
      <c r="BG1546" s="222"/>
      <c r="BH1546" s="222"/>
      <c r="BI1546" s="222"/>
      <c r="BJ1546" s="222"/>
      <c r="BK1546" s="222"/>
      <c r="BL1546" s="222"/>
      <c r="BM1546" s="222"/>
      <c r="BN1546" s="222"/>
      <c r="BO1546" s="222"/>
      <c r="BP1546" s="222"/>
      <c r="BQ1546" s="222"/>
      <c r="BR1546" s="222"/>
      <c r="BS1546" s="222"/>
      <c r="BT1546" s="222"/>
      <c r="BU1546" s="222"/>
      <c r="BV1546" s="222"/>
      <c r="BW1546" s="222"/>
      <c r="BX1546" s="222"/>
      <c r="BY1546" s="222"/>
      <c r="BZ1546" s="222"/>
      <c r="CA1546" s="222"/>
      <c r="CB1546" s="222"/>
      <c r="CC1546" s="222"/>
      <c r="CD1546" s="222"/>
      <c r="CE1546" s="222"/>
      <c r="CF1546" s="222"/>
      <c r="CG1546" s="222"/>
      <c r="CH1546" s="222"/>
      <c r="CI1546" s="222"/>
    </row>
    <row r="1547" spans="1:87" s="4" customFormat="1" hidden="1">
      <c r="A1547" s="63"/>
      <c r="B1547" s="222"/>
      <c r="C1547" s="222"/>
      <c r="D1547" s="222"/>
      <c r="E1547" s="222"/>
      <c r="F1547" s="222"/>
      <c r="G1547" s="223"/>
      <c r="H1547" s="63"/>
      <c r="I1547" s="222"/>
      <c r="J1547" s="222"/>
      <c r="K1547" s="239"/>
      <c r="L1547" s="239"/>
      <c r="M1547" s="240"/>
      <c r="N1547" s="229"/>
      <c r="O1547" s="229"/>
      <c r="P1547" s="229"/>
      <c r="Q1547" s="222"/>
      <c r="R1547" s="242"/>
      <c r="S1547" s="242"/>
      <c r="T1547" s="240"/>
      <c r="U1547" s="240"/>
      <c r="V1547" s="223"/>
      <c r="W1547" s="223"/>
      <c r="X1547" s="223"/>
      <c r="Y1547" s="223"/>
      <c r="Z1547" s="33"/>
      <c r="AE1547" s="117"/>
      <c r="AM1547" s="33"/>
      <c r="AN1547" s="223"/>
      <c r="AO1547" s="223"/>
      <c r="AP1547" s="223"/>
      <c r="AQ1547" s="222"/>
      <c r="AR1547" s="222"/>
      <c r="AS1547" s="222"/>
      <c r="AT1547" s="222"/>
      <c r="AU1547" s="222"/>
      <c r="AV1547" s="222"/>
      <c r="AW1547" s="222"/>
      <c r="AX1547" s="222"/>
      <c r="AY1547" s="222"/>
      <c r="AZ1547" s="222"/>
      <c r="BA1547" s="222"/>
      <c r="BB1547" s="222"/>
      <c r="BC1547" s="222"/>
      <c r="BD1547" s="222"/>
      <c r="BE1547" s="222"/>
      <c r="BF1547" s="222"/>
      <c r="BG1547" s="222"/>
      <c r="BH1547" s="222"/>
      <c r="BI1547" s="222"/>
      <c r="BJ1547" s="222"/>
      <c r="BK1547" s="222"/>
      <c r="BL1547" s="222"/>
      <c r="BM1547" s="222"/>
      <c r="BN1547" s="222"/>
      <c r="BO1547" s="222"/>
      <c r="BP1547" s="222"/>
      <c r="BQ1547" s="222"/>
      <c r="BR1547" s="222"/>
      <c r="BS1547" s="222"/>
      <c r="BT1547" s="222"/>
      <c r="BU1547" s="222"/>
      <c r="BV1547" s="222"/>
      <c r="BW1547" s="222"/>
      <c r="BX1547" s="222"/>
      <c r="BY1547" s="222"/>
      <c r="BZ1547" s="222"/>
      <c r="CA1547" s="222"/>
      <c r="CB1547" s="222"/>
      <c r="CC1547" s="222"/>
      <c r="CD1547" s="222"/>
      <c r="CE1547" s="222"/>
      <c r="CF1547" s="222"/>
      <c r="CG1547" s="222"/>
      <c r="CH1547" s="222"/>
      <c r="CI1547" s="222"/>
    </row>
    <row r="1548" spans="1:87" s="4" customFormat="1" hidden="1">
      <c r="A1548" s="63"/>
      <c r="B1548" s="222"/>
      <c r="C1548" s="222"/>
      <c r="D1548" s="222"/>
      <c r="E1548" s="222"/>
      <c r="F1548" s="222"/>
      <c r="G1548" s="223"/>
      <c r="H1548" s="63"/>
      <c r="I1548" s="222"/>
      <c r="J1548" s="222"/>
      <c r="K1548" s="239"/>
      <c r="L1548" s="239"/>
      <c r="M1548" s="240"/>
      <c r="N1548" s="229"/>
      <c r="O1548" s="229"/>
      <c r="P1548" s="229"/>
      <c r="Q1548" s="222"/>
      <c r="R1548" s="242"/>
      <c r="S1548" s="242"/>
      <c r="T1548" s="240"/>
      <c r="U1548" s="240"/>
      <c r="V1548" s="223"/>
      <c r="W1548" s="223"/>
      <c r="X1548" s="223"/>
      <c r="Y1548" s="223"/>
      <c r="Z1548" s="33"/>
      <c r="AE1548" s="117"/>
      <c r="AM1548" s="33"/>
      <c r="AN1548" s="223"/>
      <c r="AO1548" s="223"/>
      <c r="AP1548" s="223"/>
      <c r="AQ1548" s="222"/>
      <c r="AR1548" s="222"/>
      <c r="AS1548" s="222"/>
      <c r="AT1548" s="222"/>
      <c r="AU1548" s="222"/>
      <c r="AV1548" s="222"/>
      <c r="AW1548" s="222"/>
      <c r="AX1548" s="222"/>
      <c r="AY1548" s="222"/>
      <c r="AZ1548" s="222"/>
      <c r="BA1548" s="222"/>
      <c r="BB1548" s="222"/>
      <c r="BC1548" s="222"/>
      <c r="BD1548" s="222"/>
      <c r="BE1548" s="222"/>
      <c r="BF1548" s="222"/>
      <c r="BG1548" s="222"/>
      <c r="BH1548" s="222"/>
      <c r="BI1548" s="222"/>
      <c r="BJ1548" s="222"/>
      <c r="BK1548" s="222"/>
      <c r="BL1548" s="222"/>
      <c r="BM1548" s="222"/>
      <c r="BN1548" s="222"/>
      <c r="BO1548" s="222"/>
      <c r="BP1548" s="222"/>
      <c r="BQ1548" s="222"/>
      <c r="BR1548" s="222"/>
      <c r="BS1548" s="222"/>
      <c r="BT1548" s="222"/>
      <c r="BU1548" s="222"/>
      <c r="BV1548" s="222"/>
      <c r="BW1548" s="222"/>
      <c r="BX1548" s="222"/>
      <c r="BY1548" s="222"/>
      <c r="BZ1548" s="222"/>
      <c r="CA1548" s="222"/>
      <c r="CB1548" s="222"/>
      <c r="CC1548" s="222"/>
      <c r="CD1548" s="222"/>
      <c r="CE1548" s="222"/>
      <c r="CF1548" s="222"/>
      <c r="CG1548" s="222"/>
      <c r="CH1548" s="222"/>
      <c r="CI1548" s="222"/>
    </row>
    <row r="1549" spans="1:87" s="4" customFormat="1" hidden="1">
      <c r="A1549" s="63"/>
      <c r="B1549" s="222"/>
      <c r="C1549" s="222"/>
      <c r="D1549" s="222"/>
      <c r="E1549" s="222"/>
      <c r="F1549" s="222"/>
      <c r="G1549" s="223"/>
      <c r="H1549" s="63"/>
      <c r="I1549" s="222"/>
      <c r="J1549" s="222"/>
      <c r="K1549" s="239"/>
      <c r="L1549" s="239"/>
      <c r="M1549" s="240"/>
      <c r="N1549" s="229"/>
      <c r="O1549" s="229"/>
      <c r="P1549" s="229"/>
      <c r="Q1549" s="222"/>
      <c r="R1549" s="242"/>
      <c r="S1549" s="242"/>
      <c r="T1549" s="240"/>
      <c r="U1549" s="240"/>
      <c r="V1549" s="223"/>
      <c r="W1549" s="223"/>
      <c r="X1549" s="223"/>
      <c r="Y1549" s="223"/>
      <c r="Z1549" s="33"/>
      <c r="AE1549" s="117"/>
      <c r="AM1549" s="33"/>
      <c r="AN1549" s="223"/>
      <c r="AO1549" s="223"/>
      <c r="AP1549" s="223"/>
      <c r="AQ1549" s="222"/>
      <c r="AR1549" s="222"/>
      <c r="AS1549" s="222"/>
      <c r="AT1549" s="222"/>
      <c r="AU1549" s="222"/>
      <c r="AV1549" s="222"/>
      <c r="AW1549" s="222"/>
      <c r="AX1549" s="222"/>
      <c r="AY1549" s="222"/>
      <c r="AZ1549" s="222"/>
      <c r="BA1549" s="222"/>
      <c r="BB1549" s="222"/>
      <c r="BC1549" s="222"/>
      <c r="BD1549" s="222"/>
      <c r="BE1549" s="222"/>
      <c r="BF1549" s="222"/>
      <c r="BG1549" s="222"/>
      <c r="BH1549" s="222"/>
      <c r="BI1549" s="222"/>
      <c r="BJ1549" s="222"/>
      <c r="BK1549" s="222"/>
      <c r="BL1549" s="222"/>
      <c r="BM1549" s="222"/>
      <c r="BN1549" s="222"/>
      <c r="BO1549" s="222"/>
      <c r="BP1549" s="222"/>
      <c r="BQ1549" s="222"/>
      <c r="BR1549" s="222"/>
      <c r="BS1549" s="222"/>
      <c r="BT1549" s="222"/>
      <c r="BU1549" s="222"/>
      <c r="BV1549" s="222"/>
      <c r="BW1549" s="222"/>
      <c r="BX1549" s="222"/>
      <c r="BY1549" s="222"/>
      <c r="BZ1549" s="222"/>
      <c r="CA1549" s="222"/>
      <c r="CB1549" s="222"/>
      <c r="CC1549" s="222"/>
      <c r="CD1549" s="222"/>
      <c r="CE1549" s="222"/>
      <c r="CF1549" s="222"/>
      <c r="CG1549" s="222"/>
      <c r="CH1549" s="222"/>
      <c r="CI1549" s="222"/>
    </row>
    <row r="1550" spans="1:87" s="4" customFormat="1" hidden="1">
      <c r="A1550" s="63"/>
      <c r="B1550" s="222"/>
      <c r="C1550" s="222"/>
      <c r="D1550" s="222"/>
      <c r="E1550" s="222"/>
      <c r="F1550" s="222"/>
      <c r="G1550" s="223"/>
      <c r="H1550" s="63"/>
      <c r="I1550" s="222"/>
      <c r="J1550" s="222"/>
      <c r="K1550" s="239"/>
      <c r="L1550" s="239"/>
      <c r="M1550" s="240"/>
      <c r="N1550" s="229"/>
      <c r="O1550" s="229"/>
      <c r="P1550" s="229"/>
      <c r="Q1550" s="222"/>
      <c r="R1550" s="242"/>
      <c r="S1550" s="242"/>
      <c r="T1550" s="240"/>
      <c r="U1550" s="240"/>
      <c r="V1550" s="223"/>
      <c r="W1550" s="223"/>
      <c r="X1550" s="223"/>
      <c r="Y1550" s="223"/>
      <c r="Z1550" s="33"/>
      <c r="AE1550" s="117"/>
      <c r="AM1550" s="33"/>
      <c r="AN1550" s="223"/>
      <c r="AO1550" s="223"/>
      <c r="AP1550" s="223"/>
      <c r="AQ1550" s="222"/>
      <c r="AR1550" s="222"/>
      <c r="AS1550" s="222"/>
      <c r="AT1550" s="222"/>
      <c r="AU1550" s="222"/>
      <c r="AV1550" s="222"/>
      <c r="AW1550" s="222"/>
      <c r="AX1550" s="222"/>
      <c r="AY1550" s="222"/>
      <c r="AZ1550" s="222"/>
      <c r="BA1550" s="222"/>
      <c r="BB1550" s="222"/>
      <c r="BC1550" s="222"/>
      <c r="BD1550" s="222"/>
      <c r="BE1550" s="222"/>
      <c r="BF1550" s="222"/>
      <c r="BG1550" s="222"/>
      <c r="BH1550" s="222"/>
      <c r="BI1550" s="222"/>
      <c r="BJ1550" s="222"/>
      <c r="BK1550" s="222"/>
      <c r="BL1550" s="222"/>
      <c r="BM1550" s="222"/>
      <c r="BN1550" s="222"/>
      <c r="BO1550" s="222"/>
      <c r="BP1550" s="222"/>
      <c r="BQ1550" s="222"/>
      <c r="BR1550" s="222"/>
      <c r="BS1550" s="222"/>
      <c r="BT1550" s="222"/>
      <c r="BU1550" s="222"/>
      <c r="BV1550" s="222"/>
      <c r="BW1550" s="222"/>
      <c r="BX1550" s="222"/>
      <c r="BY1550" s="222"/>
      <c r="BZ1550" s="222"/>
      <c r="CA1550" s="222"/>
      <c r="CB1550" s="222"/>
      <c r="CC1550" s="222"/>
      <c r="CD1550" s="222"/>
      <c r="CE1550" s="222"/>
      <c r="CF1550" s="222"/>
      <c r="CG1550" s="222"/>
      <c r="CH1550" s="222"/>
      <c r="CI1550" s="222"/>
    </row>
    <row r="1551" spans="1:87" s="4" customFormat="1" hidden="1">
      <c r="A1551" s="63"/>
      <c r="B1551" s="222"/>
      <c r="C1551" s="222"/>
      <c r="D1551" s="222"/>
      <c r="E1551" s="222"/>
      <c r="F1551" s="222"/>
      <c r="G1551" s="223"/>
      <c r="H1551" s="63"/>
      <c r="I1551" s="222"/>
      <c r="J1551" s="222"/>
      <c r="K1551" s="239"/>
      <c r="L1551" s="239"/>
      <c r="M1551" s="240"/>
      <c r="N1551" s="229"/>
      <c r="O1551" s="229"/>
      <c r="P1551" s="229"/>
      <c r="Q1551" s="222"/>
      <c r="R1551" s="242"/>
      <c r="S1551" s="242"/>
      <c r="T1551" s="240"/>
      <c r="U1551" s="240"/>
      <c r="V1551" s="223"/>
      <c r="W1551" s="223"/>
      <c r="X1551" s="223"/>
      <c r="Y1551" s="223"/>
      <c r="Z1551" s="33"/>
      <c r="AE1551" s="117"/>
      <c r="AM1551" s="33"/>
      <c r="AN1551" s="223"/>
      <c r="AO1551" s="223"/>
      <c r="AP1551" s="223"/>
      <c r="AQ1551" s="222"/>
      <c r="AR1551" s="222"/>
      <c r="AS1551" s="222"/>
      <c r="AT1551" s="222"/>
      <c r="AU1551" s="222"/>
      <c r="AV1551" s="222"/>
      <c r="AW1551" s="222"/>
      <c r="AX1551" s="222"/>
      <c r="AY1551" s="222"/>
      <c r="AZ1551" s="222"/>
      <c r="BA1551" s="222"/>
      <c r="BB1551" s="222"/>
      <c r="BC1551" s="222"/>
      <c r="BD1551" s="222"/>
      <c r="BE1551" s="222"/>
      <c r="BF1551" s="222"/>
      <c r="BG1551" s="222"/>
      <c r="BH1551" s="222"/>
      <c r="BI1551" s="222"/>
      <c r="BJ1551" s="222"/>
      <c r="BK1551" s="222"/>
      <c r="BL1551" s="222"/>
      <c r="BM1551" s="222"/>
      <c r="BN1551" s="222"/>
      <c r="BO1551" s="222"/>
      <c r="BP1551" s="222"/>
      <c r="BQ1551" s="222"/>
      <c r="BR1551" s="222"/>
      <c r="BS1551" s="222"/>
      <c r="BT1551" s="222"/>
      <c r="BU1551" s="222"/>
      <c r="BV1551" s="222"/>
      <c r="BW1551" s="222"/>
      <c r="BX1551" s="222"/>
      <c r="BY1551" s="222"/>
      <c r="BZ1551" s="222"/>
      <c r="CA1551" s="222"/>
      <c r="CB1551" s="222"/>
      <c r="CC1551" s="222"/>
      <c r="CD1551" s="222"/>
      <c r="CE1551" s="222"/>
      <c r="CF1551" s="222"/>
      <c r="CG1551" s="222"/>
      <c r="CH1551" s="222"/>
      <c r="CI1551" s="222"/>
    </row>
    <row r="1552" spans="1:87" s="4" customFormat="1" hidden="1">
      <c r="A1552" s="63"/>
      <c r="B1552" s="222"/>
      <c r="C1552" s="222"/>
      <c r="D1552" s="222"/>
      <c r="E1552" s="222"/>
      <c r="F1552" s="222"/>
      <c r="G1552" s="223"/>
      <c r="H1552" s="63"/>
      <c r="I1552" s="222"/>
      <c r="J1552" s="222"/>
      <c r="K1552" s="239"/>
      <c r="L1552" s="239"/>
      <c r="M1552" s="240"/>
      <c r="N1552" s="229"/>
      <c r="O1552" s="229"/>
      <c r="P1552" s="229"/>
      <c r="Q1552" s="222"/>
      <c r="R1552" s="242"/>
      <c r="S1552" s="242"/>
      <c r="T1552" s="240"/>
      <c r="U1552" s="240"/>
      <c r="V1552" s="223"/>
      <c r="W1552" s="223"/>
      <c r="X1552" s="223"/>
      <c r="Y1552" s="223"/>
      <c r="Z1552" s="33"/>
      <c r="AE1552" s="117"/>
      <c r="AM1552" s="33"/>
      <c r="AN1552" s="223"/>
      <c r="AO1552" s="223"/>
      <c r="AP1552" s="223"/>
      <c r="AQ1552" s="222"/>
      <c r="AR1552" s="222"/>
      <c r="AS1552" s="222"/>
      <c r="AT1552" s="222"/>
      <c r="AU1552" s="222"/>
      <c r="AV1552" s="222"/>
      <c r="AW1552" s="222"/>
      <c r="AX1552" s="222"/>
      <c r="AY1552" s="222"/>
      <c r="AZ1552" s="222"/>
      <c r="BA1552" s="222"/>
      <c r="BB1552" s="222"/>
      <c r="BC1552" s="222"/>
      <c r="BD1552" s="222"/>
      <c r="BE1552" s="222"/>
      <c r="BF1552" s="222"/>
      <c r="BG1552" s="222"/>
      <c r="BH1552" s="222"/>
      <c r="BI1552" s="222"/>
      <c r="BJ1552" s="222"/>
      <c r="BK1552" s="222"/>
      <c r="BL1552" s="222"/>
      <c r="BM1552" s="222"/>
      <c r="BN1552" s="222"/>
      <c r="BO1552" s="222"/>
      <c r="BP1552" s="222"/>
      <c r="BQ1552" s="222"/>
      <c r="BR1552" s="222"/>
      <c r="BS1552" s="222"/>
      <c r="BT1552" s="222"/>
      <c r="BU1552" s="222"/>
      <c r="BV1552" s="222"/>
      <c r="BW1552" s="222"/>
      <c r="BX1552" s="222"/>
      <c r="BY1552" s="222"/>
      <c r="BZ1552" s="222"/>
      <c r="CA1552" s="222"/>
      <c r="CB1552" s="222"/>
      <c r="CC1552" s="222"/>
      <c r="CD1552" s="222"/>
      <c r="CE1552" s="222"/>
      <c r="CF1552" s="222"/>
      <c r="CG1552" s="222"/>
      <c r="CH1552" s="222"/>
      <c r="CI1552" s="222"/>
    </row>
    <row r="1553" spans="1:87" s="4" customFormat="1" hidden="1">
      <c r="A1553" s="63"/>
      <c r="B1553" s="222"/>
      <c r="C1553" s="222"/>
      <c r="D1553" s="222"/>
      <c r="E1553" s="222"/>
      <c r="F1553" s="222"/>
      <c r="G1553" s="223"/>
      <c r="H1553" s="63"/>
      <c r="I1553" s="222"/>
      <c r="J1553" s="222"/>
      <c r="K1553" s="239"/>
      <c r="L1553" s="239"/>
      <c r="M1553" s="240"/>
      <c r="N1553" s="229"/>
      <c r="O1553" s="229"/>
      <c r="P1553" s="229"/>
      <c r="Q1553" s="222"/>
      <c r="R1553" s="242"/>
      <c r="S1553" s="242"/>
      <c r="T1553" s="240"/>
      <c r="U1553" s="240"/>
      <c r="V1553" s="223"/>
      <c r="W1553" s="223"/>
      <c r="X1553" s="223"/>
      <c r="Y1553" s="223"/>
      <c r="Z1553" s="33"/>
      <c r="AE1553" s="117"/>
      <c r="AM1553" s="33"/>
      <c r="AN1553" s="223"/>
      <c r="AO1553" s="223"/>
      <c r="AP1553" s="223"/>
      <c r="AQ1553" s="222"/>
      <c r="AR1553" s="222"/>
      <c r="AS1553" s="222"/>
      <c r="AT1553" s="222"/>
      <c r="AU1553" s="222"/>
      <c r="AV1553" s="222"/>
      <c r="AW1553" s="222"/>
      <c r="AX1553" s="222"/>
      <c r="AY1553" s="222"/>
      <c r="AZ1553" s="222"/>
      <c r="BA1553" s="222"/>
      <c r="BB1553" s="222"/>
      <c r="BC1553" s="222"/>
      <c r="BD1553" s="222"/>
      <c r="BE1553" s="222"/>
      <c r="BF1553" s="222"/>
      <c r="BG1553" s="222"/>
      <c r="BH1553" s="222"/>
      <c r="BI1553" s="222"/>
      <c r="BJ1553" s="222"/>
      <c r="BK1553" s="222"/>
      <c r="BL1553" s="222"/>
      <c r="BM1553" s="222"/>
      <c r="BN1553" s="222"/>
      <c r="BO1553" s="222"/>
      <c r="BP1553" s="222"/>
      <c r="BQ1553" s="222"/>
      <c r="BR1553" s="222"/>
      <c r="BS1553" s="222"/>
      <c r="BT1553" s="222"/>
      <c r="BU1553" s="222"/>
      <c r="BV1553" s="222"/>
      <c r="BW1553" s="222"/>
      <c r="BX1553" s="222"/>
      <c r="BY1553" s="222"/>
      <c r="BZ1553" s="222"/>
      <c r="CA1553" s="222"/>
      <c r="CB1553" s="222"/>
      <c r="CC1553" s="222"/>
      <c r="CD1553" s="222"/>
      <c r="CE1553" s="222"/>
      <c r="CF1553" s="222"/>
      <c r="CG1553" s="222"/>
      <c r="CH1553" s="222"/>
      <c r="CI1553" s="222"/>
    </row>
    <row r="1554" spans="1:87" s="4" customFormat="1" hidden="1">
      <c r="A1554" s="63"/>
      <c r="B1554" s="222"/>
      <c r="C1554" s="222"/>
      <c r="D1554" s="222"/>
      <c r="E1554" s="222"/>
      <c r="F1554" s="222"/>
      <c r="G1554" s="223"/>
      <c r="H1554" s="63"/>
      <c r="I1554" s="222"/>
      <c r="J1554" s="222"/>
      <c r="K1554" s="239"/>
      <c r="L1554" s="239"/>
      <c r="M1554" s="240"/>
      <c r="N1554" s="229"/>
      <c r="O1554" s="229"/>
      <c r="P1554" s="229"/>
      <c r="Q1554" s="222"/>
      <c r="R1554" s="242"/>
      <c r="S1554" s="242"/>
      <c r="T1554" s="240"/>
      <c r="U1554" s="240"/>
      <c r="V1554" s="223"/>
      <c r="W1554" s="223"/>
      <c r="X1554" s="223"/>
      <c r="Y1554" s="223"/>
      <c r="Z1554" s="33"/>
      <c r="AE1554" s="117"/>
      <c r="AM1554" s="33"/>
      <c r="AN1554" s="223"/>
      <c r="AO1554" s="223"/>
      <c r="AP1554" s="223"/>
      <c r="AQ1554" s="222"/>
      <c r="AR1554" s="222"/>
      <c r="AS1554" s="222"/>
      <c r="AT1554" s="222"/>
      <c r="AU1554" s="222"/>
      <c r="AV1554" s="222"/>
      <c r="AW1554" s="222"/>
      <c r="AX1554" s="222"/>
      <c r="AY1554" s="222"/>
      <c r="AZ1554" s="222"/>
      <c r="BA1554" s="222"/>
      <c r="BB1554" s="222"/>
      <c r="BC1554" s="222"/>
      <c r="BD1554" s="222"/>
      <c r="BE1554" s="222"/>
      <c r="BF1554" s="222"/>
      <c r="BG1554" s="222"/>
      <c r="BH1554" s="222"/>
      <c r="BI1554" s="222"/>
      <c r="BJ1554" s="222"/>
      <c r="BK1554" s="222"/>
      <c r="BL1554" s="222"/>
      <c r="BM1554" s="222"/>
      <c r="BN1554" s="222"/>
      <c r="BO1554" s="222"/>
      <c r="BP1554" s="222"/>
      <c r="BQ1554" s="222"/>
      <c r="BR1554" s="222"/>
      <c r="BS1554" s="222"/>
      <c r="BT1554" s="222"/>
      <c r="BU1554" s="222"/>
      <c r="BV1554" s="222"/>
      <c r="BW1554" s="222"/>
      <c r="BX1554" s="222"/>
      <c r="BY1554" s="222"/>
      <c r="BZ1554" s="222"/>
      <c r="CA1554" s="222"/>
      <c r="CB1554" s="222"/>
      <c r="CC1554" s="222"/>
      <c r="CD1554" s="222"/>
      <c r="CE1554" s="222"/>
      <c r="CF1554" s="222"/>
      <c r="CG1554" s="222"/>
      <c r="CH1554" s="222"/>
      <c r="CI1554" s="222"/>
    </row>
    <row r="1555" spans="1:87" s="4" customFormat="1" hidden="1">
      <c r="A1555" s="63"/>
      <c r="B1555" s="222"/>
      <c r="C1555" s="222"/>
      <c r="D1555" s="222"/>
      <c r="E1555" s="222"/>
      <c r="F1555" s="222"/>
      <c r="G1555" s="223"/>
      <c r="H1555" s="63"/>
      <c r="I1555" s="222"/>
      <c r="J1555" s="222"/>
      <c r="K1555" s="239"/>
      <c r="L1555" s="239"/>
      <c r="M1555" s="240"/>
      <c r="N1555" s="229"/>
      <c r="O1555" s="229"/>
      <c r="P1555" s="229"/>
      <c r="Q1555" s="222"/>
      <c r="R1555" s="242"/>
      <c r="S1555" s="242"/>
      <c r="T1555" s="240"/>
      <c r="U1555" s="240"/>
      <c r="V1555" s="223"/>
      <c r="W1555" s="223"/>
      <c r="X1555" s="223"/>
      <c r="Y1555" s="223"/>
      <c r="Z1555" s="33"/>
      <c r="AE1555" s="117"/>
      <c r="AM1555" s="33"/>
      <c r="AN1555" s="223"/>
      <c r="AO1555" s="223"/>
      <c r="AP1555" s="223"/>
      <c r="AQ1555" s="222"/>
      <c r="AR1555" s="222"/>
      <c r="AS1555" s="222"/>
      <c r="AT1555" s="222"/>
      <c r="AU1555" s="222"/>
      <c r="AV1555" s="222"/>
      <c r="AW1555" s="222"/>
      <c r="AX1555" s="222"/>
      <c r="AY1555" s="222"/>
      <c r="AZ1555" s="222"/>
      <c r="BA1555" s="222"/>
      <c r="BB1555" s="222"/>
      <c r="BC1555" s="222"/>
      <c r="BD1555" s="222"/>
      <c r="BE1555" s="222"/>
      <c r="BF1555" s="222"/>
      <c r="BG1555" s="222"/>
      <c r="BH1555" s="222"/>
      <c r="BI1555" s="222"/>
      <c r="BJ1555" s="222"/>
      <c r="BK1555" s="222"/>
      <c r="BL1555" s="222"/>
      <c r="BM1555" s="222"/>
      <c r="BN1555" s="222"/>
      <c r="BO1555" s="222"/>
      <c r="BP1555" s="222"/>
      <c r="BQ1555" s="222"/>
      <c r="BR1555" s="222"/>
      <c r="BS1555" s="222"/>
      <c r="BT1555" s="222"/>
      <c r="BU1555" s="222"/>
      <c r="BV1555" s="222"/>
      <c r="BW1555" s="222"/>
      <c r="BX1555" s="222"/>
      <c r="BY1555" s="222"/>
      <c r="BZ1555" s="222"/>
      <c r="CA1555" s="222"/>
      <c r="CB1555" s="222"/>
      <c r="CC1555" s="222"/>
      <c r="CD1555" s="222"/>
      <c r="CE1555" s="222"/>
      <c r="CF1555" s="222"/>
      <c r="CG1555" s="222"/>
      <c r="CH1555" s="222"/>
      <c r="CI1555" s="222"/>
    </row>
    <row r="1556" spans="1:87" s="4" customFormat="1" hidden="1">
      <c r="A1556" s="63"/>
      <c r="B1556" s="222"/>
      <c r="C1556" s="222"/>
      <c r="D1556" s="222"/>
      <c r="E1556" s="222"/>
      <c r="F1556" s="222"/>
      <c r="G1556" s="223"/>
      <c r="H1556" s="63"/>
      <c r="I1556" s="222"/>
      <c r="J1556" s="222"/>
      <c r="K1556" s="239"/>
      <c r="L1556" s="239"/>
      <c r="M1556" s="240"/>
      <c r="N1556" s="229"/>
      <c r="O1556" s="229"/>
      <c r="P1556" s="229"/>
      <c r="Q1556" s="222"/>
      <c r="R1556" s="242"/>
      <c r="S1556" s="242"/>
      <c r="T1556" s="240"/>
      <c r="U1556" s="240"/>
      <c r="V1556" s="223"/>
      <c r="W1556" s="223"/>
      <c r="X1556" s="223"/>
      <c r="Y1556" s="223"/>
      <c r="Z1556" s="33"/>
      <c r="AE1556" s="117"/>
      <c r="AM1556" s="33"/>
      <c r="AN1556" s="223"/>
      <c r="AO1556" s="223"/>
      <c r="AP1556" s="223"/>
      <c r="AQ1556" s="222"/>
      <c r="AR1556" s="222"/>
      <c r="AS1556" s="222"/>
      <c r="AT1556" s="222"/>
      <c r="AU1556" s="222"/>
      <c r="AV1556" s="222"/>
      <c r="AW1556" s="222"/>
      <c r="AX1556" s="222"/>
      <c r="AY1556" s="222"/>
      <c r="AZ1556" s="222"/>
      <c r="BA1556" s="222"/>
      <c r="BB1556" s="222"/>
      <c r="BC1556" s="222"/>
      <c r="BD1556" s="222"/>
      <c r="BE1556" s="222"/>
      <c r="BF1556" s="222"/>
      <c r="BG1556" s="222"/>
      <c r="BH1556" s="222"/>
      <c r="BI1556" s="222"/>
      <c r="BJ1556" s="222"/>
      <c r="BK1556" s="222"/>
      <c r="BL1556" s="222"/>
      <c r="BM1556" s="222"/>
      <c r="BN1556" s="222"/>
      <c r="BO1556" s="222"/>
      <c r="BP1556" s="222"/>
      <c r="BQ1556" s="222"/>
      <c r="BR1556" s="222"/>
      <c r="BS1556" s="222"/>
      <c r="BT1556" s="222"/>
      <c r="BU1556" s="222"/>
      <c r="BV1556" s="222"/>
      <c r="BW1556" s="222"/>
      <c r="BX1556" s="222"/>
      <c r="BY1556" s="222"/>
      <c r="BZ1556" s="222"/>
      <c r="CA1556" s="222"/>
      <c r="CB1556" s="222"/>
      <c r="CC1556" s="222"/>
      <c r="CD1556" s="222"/>
      <c r="CE1556" s="222"/>
      <c r="CF1556" s="222"/>
      <c r="CG1556" s="222"/>
      <c r="CH1556" s="222"/>
      <c r="CI1556" s="222"/>
    </row>
    <row r="1557" spans="1:87" s="4" customFormat="1" hidden="1">
      <c r="A1557" s="63"/>
      <c r="B1557" s="222"/>
      <c r="C1557" s="222"/>
      <c r="D1557" s="222"/>
      <c r="E1557" s="222"/>
      <c r="F1557" s="222"/>
      <c r="G1557" s="223"/>
      <c r="H1557" s="63"/>
      <c r="I1557" s="222"/>
      <c r="J1557" s="222"/>
      <c r="K1557" s="239"/>
      <c r="L1557" s="239"/>
      <c r="M1557" s="240"/>
      <c r="N1557" s="229"/>
      <c r="O1557" s="229"/>
      <c r="P1557" s="229"/>
      <c r="Q1557" s="222"/>
      <c r="R1557" s="242"/>
      <c r="S1557" s="242"/>
      <c r="T1557" s="240"/>
      <c r="U1557" s="240"/>
      <c r="V1557" s="223"/>
      <c r="W1557" s="223"/>
      <c r="X1557" s="223"/>
      <c r="Y1557" s="223"/>
      <c r="Z1557" s="33"/>
      <c r="AE1557" s="117"/>
      <c r="AM1557" s="33"/>
      <c r="AN1557" s="223"/>
      <c r="AO1557" s="223"/>
      <c r="AP1557" s="223"/>
      <c r="AQ1557" s="222"/>
      <c r="AR1557" s="222"/>
      <c r="AS1557" s="222"/>
      <c r="AT1557" s="222"/>
      <c r="AU1557" s="222"/>
      <c r="AV1557" s="222"/>
      <c r="AW1557" s="222"/>
      <c r="AX1557" s="222"/>
      <c r="AY1557" s="222"/>
      <c r="AZ1557" s="222"/>
      <c r="BA1557" s="222"/>
      <c r="BB1557" s="222"/>
      <c r="BC1557" s="222"/>
      <c r="BD1557" s="222"/>
      <c r="BE1557" s="222"/>
      <c r="BF1557" s="222"/>
      <c r="BG1557" s="222"/>
      <c r="BH1557" s="222"/>
      <c r="BI1557" s="222"/>
      <c r="BJ1557" s="222"/>
      <c r="BK1557" s="222"/>
      <c r="BL1557" s="222"/>
      <c r="BM1557" s="222"/>
      <c r="BN1557" s="222"/>
      <c r="BO1557" s="222"/>
      <c r="BP1557" s="222"/>
      <c r="BQ1557" s="222"/>
      <c r="BR1557" s="222"/>
      <c r="BS1557" s="222"/>
      <c r="BT1557" s="222"/>
      <c r="BU1557" s="222"/>
      <c r="BV1557" s="222"/>
      <c r="BW1557" s="222"/>
      <c r="BX1557" s="222"/>
      <c r="BY1557" s="222"/>
      <c r="BZ1557" s="222"/>
      <c r="CA1557" s="222"/>
      <c r="CB1557" s="222"/>
      <c r="CC1557" s="222"/>
      <c r="CD1557" s="222"/>
      <c r="CE1557" s="222"/>
      <c r="CF1557" s="222"/>
      <c r="CG1557" s="222"/>
      <c r="CH1557" s="222"/>
      <c r="CI1557" s="222"/>
    </row>
    <row r="1558" spans="1:87" s="4" customFormat="1" hidden="1">
      <c r="A1558" s="63"/>
      <c r="B1558" s="222"/>
      <c r="C1558" s="222"/>
      <c r="D1558" s="222"/>
      <c r="E1558" s="222"/>
      <c r="F1558" s="222"/>
      <c r="G1558" s="223"/>
      <c r="H1558" s="63"/>
      <c r="I1558" s="222"/>
      <c r="J1558" s="222"/>
      <c r="K1558" s="239"/>
      <c r="L1558" s="239"/>
      <c r="M1558" s="240"/>
      <c r="N1558" s="229"/>
      <c r="O1558" s="229"/>
      <c r="P1558" s="229"/>
      <c r="Q1558" s="222"/>
      <c r="R1558" s="242"/>
      <c r="S1558" s="242"/>
      <c r="T1558" s="240"/>
      <c r="U1558" s="240"/>
      <c r="V1558" s="223"/>
      <c r="W1558" s="223"/>
      <c r="X1558" s="223"/>
      <c r="Y1558" s="223"/>
      <c r="Z1558" s="33"/>
      <c r="AE1558" s="117"/>
      <c r="AM1558" s="33"/>
      <c r="AN1558" s="223"/>
      <c r="AO1558" s="223"/>
      <c r="AP1558" s="223"/>
      <c r="AQ1558" s="222"/>
      <c r="AR1558" s="222"/>
      <c r="AS1558" s="222"/>
      <c r="AT1558" s="222"/>
      <c r="AU1558" s="222"/>
      <c r="AV1558" s="222"/>
      <c r="AW1558" s="222"/>
      <c r="AX1558" s="222"/>
      <c r="AY1558" s="222"/>
      <c r="AZ1558" s="222"/>
      <c r="BA1558" s="222"/>
      <c r="BB1558" s="222"/>
      <c r="BC1558" s="222"/>
      <c r="BD1558" s="222"/>
      <c r="BE1558" s="222"/>
      <c r="BF1558" s="222"/>
      <c r="BG1558" s="222"/>
      <c r="BH1558" s="222"/>
      <c r="BI1558" s="222"/>
      <c r="BJ1558" s="222"/>
      <c r="BK1558" s="222"/>
      <c r="BL1558" s="222"/>
      <c r="BM1558" s="222"/>
      <c r="BN1558" s="222"/>
      <c r="BO1558" s="222"/>
      <c r="BP1558" s="222"/>
      <c r="BQ1558" s="222"/>
      <c r="BR1558" s="222"/>
      <c r="BS1558" s="222"/>
      <c r="BT1558" s="222"/>
      <c r="BU1558" s="222"/>
      <c r="BV1558" s="222"/>
      <c r="BW1558" s="222"/>
      <c r="BX1558" s="222"/>
      <c r="BY1558" s="222"/>
      <c r="BZ1558" s="222"/>
      <c r="CA1558" s="222"/>
      <c r="CB1558" s="222"/>
      <c r="CC1558" s="222"/>
      <c r="CD1558" s="222"/>
      <c r="CE1558" s="222"/>
      <c r="CF1558" s="222"/>
      <c r="CG1558" s="222"/>
      <c r="CH1558" s="222"/>
      <c r="CI1558" s="222"/>
    </row>
    <row r="1559" spans="1:87" s="4" customFormat="1" hidden="1">
      <c r="A1559" s="63"/>
      <c r="B1559" s="222"/>
      <c r="C1559" s="222"/>
      <c r="D1559" s="222"/>
      <c r="E1559" s="222"/>
      <c r="F1559" s="222"/>
      <c r="G1559" s="223"/>
      <c r="H1559" s="63"/>
      <c r="I1559" s="222"/>
      <c r="J1559" s="222"/>
      <c r="K1559" s="239"/>
      <c r="L1559" s="239"/>
      <c r="M1559" s="240"/>
      <c r="N1559" s="229"/>
      <c r="O1559" s="229"/>
      <c r="P1559" s="229"/>
      <c r="Q1559" s="222"/>
      <c r="R1559" s="242"/>
      <c r="S1559" s="242"/>
      <c r="T1559" s="240"/>
      <c r="U1559" s="240"/>
      <c r="V1559" s="223"/>
      <c r="W1559" s="223"/>
      <c r="X1559" s="223"/>
      <c r="Y1559" s="223"/>
      <c r="Z1559" s="33"/>
      <c r="AE1559" s="117"/>
      <c r="AM1559" s="33"/>
      <c r="AN1559" s="223"/>
      <c r="AO1559" s="223"/>
      <c r="AP1559" s="223"/>
      <c r="AQ1559" s="222"/>
      <c r="AR1559" s="222"/>
      <c r="AS1559" s="222"/>
      <c r="AT1559" s="222"/>
      <c r="AU1559" s="222"/>
      <c r="AV1559" s="222"/>
      <c r="AW1559" s="222"/>
      <c r="AX1559" s="222"/>
      <c r="AY1559" s="222"/>
      <c r="AZ1559" s="222"/>
      <c r="BA1559" s="222"/>
      <c r="BB1559" s="222"/>
      <c r="BC1559" s="222"/>
      <c r="BD1559" s="222"/>
      <c r="BE1559" s="222"/>
      <c r="BF1559" s="222"/>
      <c r="BG1559" s="222"/>
      <c r="BH1559" s="222"/>
      <c r="BI1559" s="222"/>
      <c r="BJ1559" s="222"/>
      <c r="BK1559" s="222"/>
      <c r="BL1559" s="222"/>
      <c r="BM1559" s="222"/>
      <c r="BN1559" s="222"/>
      <c r="BO1559" s="222"/>
      <c r="BP1559" s="222"/>
      <c r="BQ1559" s="222"/>
      <c r="BR1559" s="222"/>
      <c r="BS1559" s="222"/>
      <c r="BT1559" s="222"/>
      <c r="BU1559" s="222"/>
      <c r="BV1559" s="222"/>
      <c r="BW1559" s="222"/>
      <c r="BX1559" s="222"/>
      <c r="BY1559" s="222"/>
      <c r="BZ1559" s="222"/>
      <c r="CA1559" s="222"/>
      <c r="CB1559" s="222"/>
      <c r="CC1559" s="222"/>
      <c r="CD1559" s="222"/>
      <c r="CE1559" s="222"/>
      <c r="CF1559" s="222"/>
      <c r="CG1559" s="222"/>
      <c r="CH1559" s="222"/>
      <c r="CI1559" s="222"/>
    </row>
    <row r="1560" spans="1:87" s="4" customFormat="1" hidden="1">
      <c r="A1560" s="63"/>
      <c r="B1560" s="222"/>
      <c r="C1560" s="222"/>
      <c r="D1560" s="222"/>
      <c r="E1560" s="222"/>
      <c r="F1560" s="222"/>
      <c r="G1560" s="223"/>
      <c r="H1560" s="63"/>
      <c r="I1560" s="222"/>
      <c r="J1560" s="222"/>
      <c r="K1560" s="239"/>
      <c r="L1560" s="239"/>
      <c r="M1560" s="240"/>
      <c r="N1560" s="229"/>
      <c r="O1560" s="229"/>
      <c r="P1560" s="229"/>
      <c r="Q1560" s="222"/>
      <c r="R1560" s="242"/>
      <c r="S1560" s="242"/>
      <c r="T1560" s="240"/>
      <c r="U1560" s="240"/>
      <c r="V1560" s="223"/>
      <c r="W1560" s="223"/>
      <c r="X1560" s="223"/>
      <c r="Y1560" s="223"/>
      <c r="Z1560" s="33"/>
      <c r="AE1560" s="117"/>
      <c r="AM1560" s="33"/>
      <c r="AN1560" s="223"/>
      <c r="AO1560" s="223"/>
      <c r="AP1560" s="223"/>
      <c r="AQ1560" s="222"/>
      <c r="AR1560" s="222"/>
      <c r="AS1560" s="222"/>
      <c r="AT1560" s="222"/>
      <c r="AU1560" s="222"/>
      <c r="AV1560" s="222"/>
      <c r="AW1560" s="222"/>
      <c r="AX1560" s="222"/>
      <c r="AY1560" s="222"/>
      <c r="AZ1560" s="222"/>
      <c r="BA1560" s="222"/>
      <c r="BB1560" s="222"/>
      <c r="BC1560" s="222"/>
      <c r="BD1560" s="222"/>
      <c r="BE1560" s="222"/>
      <c r="BF1560" s="222"/>
      <c r="BG1560" s="222"/>
      <c r="BH1560" s="222"/>
      <c r="BI1560" s="222"/>
      <c r="BJ1560" s="222"/>
      <c r="BK1560" s="222"/>
      <c r="BL1560" s="222"/>
      <c r="BM1560" s="222"/>
      <c r="BN1560" s="222"/>
      <c r="BO1560" s="222"/>
      <c r="BP1560" s="222"/>
      <c r="BQ1560" s="222"/>
      <c r="BR1560" s="222"/>
      <c r="BS1560" s="222"/>
      <c r="BT1560" s="222"/>
      <c r="BU1560" s="222"/>
      <c r="BV1560" s="222"/>
      <c r="BW1560" s="222"/>
      <c r="BX1560" s="222"/>
      <c r="BY1560" s="222"/>
      <c r="BZ1560" s="222"/>
      <c r="CA1560" s="222"/>
      <c r="CB1560" s="222"/>
      <c r="CC1560" s="222"/>
      <c r="CD1560" s="222"/>
      <c r="CE1560" s="222"/>
      <c r="CF1560" s="222"/>
      <c r="CG1560" s="222"/>
      <c r="CH1560" s="222"/>
      <c r="CI1560" s="222"/>
    </row>
    <row r="1561" spans="1:87" s="4" customFormat="1" hidden="1">
      <c r="A1561" s="63"/>
      <c r="B1561" s="222"/>
      <c r="C1561" s="222"/>
      <c r="D1561" s="222"/>
      <c r="E1561" s="222"/>
      <c r="F1561" s="222"/>
      <c r="G1561" s="223"/>
      <c r="H1561" s="63"/>
      <c r="I1561" s="222"/>
      <c r="J1561" s="222"/>
      <c r="K1561" s="239"/>
      <c r="L1561" s="239"/>
      <c r="M1561" s="240"/>
      <c r="N1561" s="229"/>
      <c r="O1561" s="229"/>
      <c r="P1561" s="229"/>
      <c r="Q1561" s="222"/>
      <c r="R1561" s="242"/>
      <c r="S1561" s="242"/>
      <c r="T1561" s="240"/>
      <c r="U1561" s="240"/>
      <c r="V1561" s="223"/>
      <c r="W1561" s="223"/>
      <c r="X1561" s="223"/>
      <c r="Y1561" s="223"/>
      <c r="Z1561" s="33"/>
      <c r="AE1561" s="117"/>
      <c r="AM1561" s="33"/>
      <c r="AN1561" s="223"/>
      <c r="AO1561" s="223"/>
      <c r="AP1561" s="223"/>
      <c r="AQ1561" s="222"/>
      <c r="AR1561" s="222"/>
      <c r="AS1561" s="222"/>
      <c r="AT1561" s="222"/>
      <c r="AU1561" s="222"/>
      <c r="AV1561" s="222"/>
      <c r="AW1561" s="222"/>
      <c r="AX1561" s="222"/>
      <c r="AY1561" s="222"/>
      <c r="AZ1561" s="222"/>
      <c r="BA1561" s="222"/>
      <c r="BB1561" s="222"/>
      <c r="BC1561" s="222"/>
      <c r="BD1561" s="222"/>
      <c r="BE1561" s="222"/>
      <c r="BF1561" s="222"/>
      <c r="BG1561" s="222"/>
      <c r="BH1561" s="222"/>
      <c r="BI1561" s="222"/>
      <c r="BJ1561" s="222"/>
      <c r="BK1561" s="222"/>
      <c r="BL1561" s="222"/>
      <c r="BM1561" s="222"/>
      <c r="BN1561" s="222"/>
      <c r="BO1561" s="222"/>
      <c r="BP1561" s="222"/>
      <c r="BQ1561" s="222"/>
      <c r="BR1561" s="222"/>
      <c r="BS1561" s="222"/>
      <c r="BT1561" s="222"/>
      <c r="BU1561" s="222"/>
      <c r="BV1561" s="222"/>
      <c r="BW1561" s="222"/>
      <c r="BX1561" s="222"/>
      <c r="BY1561" s="222"/>
      <c r="BZ1561" s="222"/>
      <c r="CA1561" s="222"/>
      <c r="CB1561" s="222"/>
      <c r="CC1561" s="222"/>
      <c r="CD1561" s="222"/>
      <c r="CE1561" s="222"/>
      <c r="CF1561" s="222"/>
      <c r="CG1561" s="222"/>
      <c r="CH1561" s="222"/>
      <c r="CI1561" s="222"/>
    </row>
    <row r="1562" spans="1:87" s="4" customFormat="1" hidden="1">
      <c r="A1562" s="63"/>
      <c r="B1562" s="222"/>
      <c r="C1562" s="222"/>
      <c r="D1562" s="222"/>
      <c r="E1562" s="222"/>
      <c r="F1562" s="222"/>
      <c r="G1562" s="223"/>
      <c r="H1562" s="63"/>
      <c r="I1562" s="222"/>
      <c r="J1562" s="222"/>
      <c r="K1562" s="239"/>
      <c r="L1562" s="239"/>
      <c r="M1562" s="240"/>
      <c r="N1562" s="229"/>
      <c r="O1562" s="229"/>
      <c r="P1562" s="229"/>
      <c r="Q1562" s="222"/>
      <c r="R1562" s="242"/>
      <c r="S1562" s="242"/>
      <c r="T1562" s="240"/>
      <c r="U1562" s="240"/>
      <c r="V1562" s="223"/>
      <c r="W1562" s="223"/>
      <c r="X1562" s="223"/>
      <c r="Y1562" s="223"/>
      <c r="Z1562" s="33"/>
      <c r="AE1562" s="117"/>
      <c r="AM1562" s="33"/>
      <c r="AN1562" s="223"/>
      <c r="AO1562" s="223"/>
      <c r="AP1562" s="223"/>
      <c r="AQ1562" s="222"/>
      <c r="AR1562" s="222"/>
      <c r="AS1562" s="222"/>
      <c r="AT1562" s="222"/>
      <c r="AU1562" s="222"/>
      <c r="AV1562" s="222"/>
      <c r="AW1562" s="222"/>
      <c r="AX1562" s="222"/>
      <c r="AY1562" s="222"/>
      <c r="AZ1562" s="222"/>
      <c r="BA1562" s="222"/>
      <c r="BB1562" s="222"/>
      <c r="BC1562" s="222"/>
      <c r="BD1562" s="222"/>
      <c r="BE1562" s="222"/>
      <c r="BF1562" s="222"/>
      <c r="BG1562" s="222"/>
      <c r="BH1562" s="222"/>
      <c r="BI1562" s="222"/>
      <c r="BJ1562" s="222"/>
      <c r="BK1562" s="222"/>
      <c r="BL1562" s="222"/>
      <c r="BM1562" s="222"/>
      <c r="BN1562" s="222"/>
      <c r="BO1562" s="222"/>
      <c r="BP1562" s="222"/>
      <c r="BQ1562" s="222"/>
      <c r="BR1562" s="222"/>
      <c r="BS1562" s="222"/>
      <c r="BT1562" s="222"/>
      <c r="BU1562" s="222"/>
      <c r="BV1562" s="222"/>
      <c r="BW1562" s="222"/>
      <c r="BX1562" s="222"/>
      <c r="BY1562" s="222"/>
      <c r="BZ1562" s="222"/>
      <c r="CA1562" s="222"/>
      <c r="CB1562" s="222"/>
      <c r="CC1562" s="222"/>
      <c r="CD1562" s="222"/>
      <c r="CE1562" s="222"/>
      <c r="CF1562" s="222"/>
      <c r="CG1562" s="222"/>
      <c r="CH1562" s="222"/>
      <c r="CI1562" s="222"/>
    </row>
    <row r="1563" spans="1:87" s="4" customFormat="1" hidden="1">
      <c r="A1563" s="63"/>
      <c r="B1563" s="222"/>
      <c r="C1563" s="222"/>
      <c r="D1563" s="222"/>
      <c r="E1563" s="222"/>
      <c r="F1563" s="222"/>
      <c r="G1563" s="223"/>
      <c r="H1563" s="63"/>
      <c r="I1563" s="222"/>
      <c r="J1563" s="222"/>
      <c r="K1563" s="239"/>
      <c r="L1563" s="239"/>
      <c r="M1563" s="240"/>
      <c r="N1563" s="229"/>
      <c r="O1563" s="229"/>
      <c r="P1563" s="229"/>
      <c r="Q1563" s="222"/>
      <c r="R1563" s="242"/>
      <c r="S1563" s="242"/>
      <c r="T1563" s="240"/>
      <c r="U1563" s="240"/>
      <c r="V1563" s="223"/>
      <c r="W1563" s="223"/>
      <c r="X1563" s="223"/>
      <c r="Y1563" s="223"/>
      <c r="Z1563" s="33"/>
      <c r="AE1563" s="117"/>
      <c r="AM1563" s="33"/>
      <c r="AN1563" s="223"/>
      <c r="AO1563" s="223"/>
      <c r="AP1563" s="223"/>
      <c r="AQ1563" s="222"/>
      <c r="AR1563" s="222"/>
      <c r="AS1563" s="222"/>
      <c r="AT1563" s="222"/>
      <c r="AU1563" s="222"/>
      <c r="AV1563" s="222"/>
      <c r="AW1563" s="222"/>
      <c r="AX1563" s="222"/>
      <c r="AY1563" s="222"/>
      <c r="AZ1563" s="222"/>
      <c r="BA1563" s="222"/>
      <c r="BB1563" s="222"/>
      <c r="BC1563" s="222"/>
      <c r="BD1563" s="222"/>
      <c r="BE1563" s="222"/>
      <c r="BF1563" s="222"/>
      <c r="BG1563" s="222"/>
      <c r="BH1563" s="222"/>
      <c r="BI1563" s="222"/>
      <c r="BJ1563" s="222"/>
      <c r="BK1563" s="222"/>
      <c r="BL1563" s="222"/>
      <c r="BM1563" s="222"/>
      <c r="BN1563" s="222"/>
      <c r="BO1563" s="222"/>
      <c r="BP1563" s="222"/>
      <c r="BQ1563" s="222"/>
      <c r="BR1563" s="222"/>
      <c r="BS1563" s="222"/>
      <c r="BT1563" s="222"/>
      <c r="BU1563" s="222"/>
      <c r="BV1563" s="222"/>
      <c r="BW1563" s="222"/>
      <c r="BX1563" s="222"/>
      <c r="BY1563" s="222"/>
      <c r="BZ1563" s="222"/>
      <c r="CA1563" s="222"/>
      <c r="CB1563" s="222"/>
      <c r="CC1563" s="222"/>
      <c r="CD1563" s="222"/>
      <c r="CE1563" s="222"/>
      <c r="CF1563" s="222"/>
      <c r="CG1563" s="222"/>
      <c r="CH1563" s="222"/>
      <c r="CI1563" s="222"/>
    </row>
    <row r="1564" spans="1:87" s="4" customFormat="1" hidden="1">
      <c r="A1564" s="63"/>
      <c r="B1564" s="222"/>
      <c r="C1564" s="222"/>
      <c r="D1564" s="222"/>
      <c r="E1564" s="222"/>
      <c r="F1564" s="222"/>
      <c r="G1564" s="223"/>
      <c r="H1564" s="63"/>
      <c r="I1564" s="222"/>
      <c r="J1564" s="222"/>
      <c r="K1564" s="239"/>
      <c r="L1564" s="239"/>
      <c r="M1564" s="240"/>
      <c r="N1564" s="229"/>
      <c r="O1564" s="229"/>
      <c r="P1564" s="229"/>
      <c r="Q1564" s="222"/>
      <c r="R1564" s="242"/>
      <c r="S1564" s="242"/>
      <c r="T1564" s="240"/>
      <c r="U1564" s="240"/>
      <c r="V1564" s="223"/>
      <c r="W1564" s="223"/>
      <c r="X1564" s="223"/>
      <c r="Y1564" s="223"/>
      <c r="Z1564" s="33"/>
      <c r="AE1564" s="117"/>
      <c r="AM1564" s="33"/>
      <c r="AN1564" s="223"/>
      <c r="AO1564" s="223"/>
      <c r="AP1564" s="223"/>
      <c r="AQ1564" s="222"/>
      <c r="AR1564" s="222"/>
      <c r="AS1564" s="222"/>
      <c r="AT1564" s="222"/>
      <c r="AU1564" s="222"/>
      <c r="AV1564" s="222"/>
      <c r="AW1564" s="222"/>
      <c r="AX1564" s="222"/>
      <c r="AY1564" s="222"/>
      <c r="AZ1564" s="222"/>
      <c r="BA1564" s="222"/>
      <c r="BB1564" s="222"/>
      <c r="BC1564" s="222"/>
      <c r="BD1564" s="222"/>
      <c r="BE1564" s="222"/>
      <c r="BF1564" s="222"/>
      <c r="BG1564" s="222"/>
      <c r="BH1564" s="222"/>
      <c r="BI1564" s="222"/>
      <c r="BJ1564" s="222"/>
      <c r="BK1564" s="222"/>
      <c r="BL1564" s="222"/>
      <c r="BM1564" s="222"/>
      <c r="BN1564" s="222"/>
      <c r="BO1564" s="222"/>
      <c r="BP1564" s="222"/>
      <c r="BQ1564" s="222"/>
      <c r="BR1564" s="222"/>
      <c r="BS1564" s="222"/>
      <c r="BT1564" s="222"/>
      <c r="BU1564" s="222"/>
      <c r="BV1564" s="222"/>
      <c r="BW1564" s="222"/>
      <c r="BX1564" s="222"/>
      <c r="BY1564" s="222"/>
      <c r="BZ1564" s="222"/>
      <c r="CA1564" s="222"/>
      <c r="CB1564" s="222"/>
      <c r="CC1564" s="222"/>
      <c r="CD1564" s="222"/>
      <c r="CE1564" s="222"/>
      <c r="CF1564" s="222"/>
      <c r="CG1564" s="222"/>
      <c r="CH1564" s="222"/>
      <c r="CI1564" s="222"/>
    </row>
    <row r="1565" spans="1:87" s="4" customFormat="1" hidden="1">
      <c r="A1565" s="63"/>
      <c r="B1565" s="222"/>
      <c r="C1565" s="222"/>
      <c r="D1565" s="222"/>
      <c r="E1565" s="222"/>
      <c r="F1565" s="222"/>
      <c r="G1565" s="223"/>
      <c r="H1565" s="63"/>
      <c r="I1565" s="222"/>
      <c r="J1565" s="222"/>
      <c r="K1565" s="239"/>
      <c r="L1565" s="239"/>
      <c r="M1565" s="240"/>
      <c r="N1565" s="229"/>
      <c r="O1565" s="229"/>
      <c r="P1565" s="229"/>
      <c r="Q1565" s="222"/>
      <c r="R1565" s="242"/>
      <c r="S1565" s="242"/>
      <c r="T1565" s="240"/>
      <c r="U1565" s="240"/>
      <c r="V1565" s="223"/>
      <c r="W1565" s="223"/>
      <c r="X1565" s="223"/>
      <c r="Y1565" s="223"/>
      <c r="Z1565" s="33"/>
      <c r="AE1565" s="117"/>
      <c r="AM1565" s="33"/>
      <c r="AN1565" s="223"/>
      <c r="AO1565" s="223"/>
      <c r="AP1565" s="223"/>
      <c r="AQ1565" s="222"/>
      <c r="AR1565" s="222"/>
      <c r="AS1565" s="222"/>
      <c r="AT1565" s="222"/>
      <c r="AU1565" s="222"/>
      <c r="AV1565" s="222"/>
      <c r="AW1565" s="222"/>
      <c r="AX1565" s="222"/>
      <c r="AY1565" s="222"/>
      <c r="AZ1565" s="222"/>
      <c r="BA1565" s="222"/>
      <c r="BB1565" s="222"/>
      <c r="BC1565" s="222"/>
      <c r="BD1565" s="222"/>
      <c r="BE1565" s="222"/>
      <c r="BF1565" s="222"/>
      <c r="BG1565" s="222"/>
      <c r="BH1565" s="222"/>
      <c r="BI1565" s="222"/>
      <c r="BJ1565" s="222"/>
      <c r="BK1565" s="222"/>
      <c r="BL1565" s="222"/>
      <c r="BM1565" s="222"/>
      <c r="BN1565" s="222"/>
      <c r="BO1565" s="222"/>
      <c r="BP1565" s="222"/>
      <c r="BQ1565" s="222"/>
      <c r="BR1565" s="222"/>
      <c r="BS1565" s="222"/>
      <c r="BT1565" s="222"/>
      <c r="BU1565" s="222"/>
      <c r="BV1565" s="222"/>
      <c r="BW1565" s="222"/>
      <c r="BX1565" s="222"/>
      <c r="BY1565" s="222"/>
      <c r="BZ1565" s="222"/>
      <c r="CA1565" s="222"/>
      <c r="CB1565" s="222"/>
      <c r="CC1565" s="222"/>
      <c r="CD1565" s="222"/>
      <c r="CE1565" s="222"/>
      <c r="CF1565" s="222"/>
      <c r="CG1565" s="222"/>
      <c r="CH1565" s="222"/>
      <c r="CI1565" s="222"/>
    </row>
    <row r="1566" spans="1:87" s="4" customFormat="1" hidden="1">
      <c r="A1566" s="63"/>
      <c r="B1566" s="222"/>
      <c r="C1566" s="222"/>
      <c r="D1566" s="222"/>
      <c r="E1566" s="222"/>
      <c r="F1566" s="222"/>
      <c r="G1566" s="223"/>
      <c r="H1566" s="63"/>
      <c r="I1566" s="222"/>
      <c r="J1566" s="222"/>
      <c r="K1566" s="239"/>
      <c r="L1566" s="239"/>
      <c r="M1566" s="240"/>
      <c r="N1566" s="229"/>
      <c r="O1566" s="229"/>
      <c r="P1566" s="229"/>
      <c r="Q1566" s="222"/>
      <c r="R1566" s="242"/>
      <c r="S1566" s="242"/>
      <c r="T1566" s="240"/>
      <c r="U1566" s="240"/>
      <c r="V1566" s="223"/>
      <c r="W1566" s="223"/>
      <c r="X1566" s="223"/>
      <c r="Y1566" s="223"/>
      <c r="Z1566" s="33"/>
      <c r="AE1566" s="117"/>
      <c r="AM1566" s="33"/>
      <c r="AN1566" s="223"/>
      <c r="AO1566" s="223"/>
      <c r="AP1566" s="223"/>
      <c r="AQ1566" s="222"/>
      <c r="AR1566" s="222"/>
      <c r="AS1566" s="222"/>
      <c r="AT1566" s="222"/>
      <c r="AU1566" s="222"/>
      <c r="AV1566" s="222"/>
      <c r="AW1566" s="222"/>
      <c r="AX1566" s="222"/>
      <c r="AY1566" s="222"/>
      <c r="AZ1566" s="222"/>
      <c r="BA1566" s="222"/>
      <c r="BB1566" s="222"/>
      <c r="BC1566" s="222"/>
      <c r="BD1566" s="222"/>
      <c r="BE1566" s="222"/>
      <c r="BF1566" s="222"/>
      <c r="BG1566" s="222"/>
      <c r="BH1566" s="222"/>
      <c r="BI1566" s="222"/>
      <c r="BJ1566" s="222"/>
      <c r="BK1566" s="222"/>
      <c r="BL1566" s="222"/>
      <c r="BM1566" s="222"/>
      <c r="BN1566" s="222"/>
      <c r="BO1566" s="222"/>
      <c r="BP1566" s="222"/>
      <c r="BQ1566" s="222"/>
      <c r="BR1566" s="222"/>
      <c r="BS1566" s="222"/>
      <c r="BT1566" s="222"/>
      <c r="BU1566" s="222"/>
      <c r="BV1566" s="222"/>
      <c r="BW1566" s="222"/>
      <c r="BX1566" s="222"/>
      <c r="BY1566" s="222"/>
      <c r="BZ1566" s="222"/>
      <c r="CA1566" s="222"/>
      <c r="CB1566" s="222"/>
      <c r="CC1566" s="222"/>
      <c r="CD1566" s="222"/>
      <c r="CE1566" s="222"/>
      <c r="CF1566" s="222"/>
      <c r="CG1566" s="222"/>
      <c r="CH1566" s="222"/>
      <c r="CI1566" s="222"/>
    </row>
    <row r="1567" spans="1:87" s="4" customFormat="1" hidden="1">
      <c r="A1567" s="63"/>
      <c r="B1567" s="222"/>
      <c r="C1567" s="222"/>
      <c r="D1567" s="222"/>
      <c r="E1567" s="222"/>
      <c r="F1567" s="222"/>
      <c r="G1567" s="223"/>
      <c r="H1567" s="63"/>
      <c r="I1567" s="222"/>
      <c r="J1567" s="222"/>
      <c r="K1567" s="239"/>
      <c r="L1567" s="239"/>
      <c r="M1567" s="240"/>
      <c r="N1567" s="229"/>
      <c r="O1567" s="229"/>
      <c r="P1567" s="229"/>
      <c r="Q1567" s="222"/>
      <c r="R1567" s="242"/>
      <c r="S1567" s="242"/>
      <c r="T1567" s="240"/>
      <c r="U1567" s="240"/>
      <c r="V1567" s="223"/>
      <c r="W1567" s="223"/>
      <c r="X1567" s="223"/>
      <c r="Y1567" s="223"/>
      <c r="Z1567" s="33"/>
      <c r="AE1567" s="117"/>
      <c r="AM1567" s="33"/>
      <c r="AN1567" s="223"/>
      <c r="AO1567" s="223"/>
      <c r="AP1567" s="223"/>
      <c r="AQ1567" s="222"/>
      <c r="AR1567" s="222"/>
      <c r="AS1567" s="222"/>
      <c r="AT1567" s="222"/>
      <c r="AU1567" s="222"/>
      <c r="AV1567" s="222"/>
      <c r="AW1567" s="222"/>
      <c r="AX1567" s="222"/>
      <c r="AY1567" s="222"/>
      <c r="AZ1567" s="222"/>
      <c r="BA1567" s="222"/>
      <c r="BB1567" s="222"/>
      <c r="BC1567" s="222"/>
      <c r="BD1567" s="222"/>
      <c r="BE1567" s="222"/>
      <c r="BF1567" s="222"/>
      <c r="BG1567" s="222"/>
      <c r="BH1567" s="222"/>
      <c r="BI1567" s="222"/>
      <c r="BJ1567" s="222"/>
      <c r="BK1567" s="222"/>
      <c r="BL1567" s="222"/>
      <c r="BM1567" s="222"/>
      <c r="BN1567" s="222"/>
      <c r="BO1567" s="222"/>
      <c r="BP1567" s="222"/>
      <c r="BQ1567" s="222"/>
      <c r="BR1567" s="222"/>
      <c r="BS1567" s="222"/>
      <c r="BT1567" s="222"/>
      <c r="BU1567" s="222"/>
      <c r="BV1567" s="222"/>
      <c r="BW1567" s="222"/>
      <c r="BX1567" s="222"/>
      <c r="BY1567" s="222"/>
      <c r="BZ1567" s="222"/>
      <c r="CA1567" s="222"/>
      <c r="CB1567" s="222"/>
      <c r="CC1567" s="222"/>
      <c r="CD1567" s="222"/>
      <c r="CE1567" s="222"/>
      <c r="CF1567" s="222"/>
      <c r="CG1567" s="222"/>
      <c r="CH1567" s="222"/>
      <c r="CI1567" s="222"/>
    </row>
    <row r="1568" spans="1:87" s="4" customFormat="1" hidden="1">
      <c r="A1568" s="63"/>
      <c r="B1568" s="222"/>
      <c r="C1568" s="222"/>
      <c r="D1568" s="222"/>
      <c r="E1568" s="222"/>
      <c r="F1568" s="222"/>
      <c r="G1568" s="223"/>
      <c r="H1568" s="63"/>
      <c r="I1568" s="222"/>
      <c r="J1568" s="222"/>
      <c r="K1568" s="239"/>
      <c r="L1568" s="239"/>
      <c r="M1568" s="240"/>
      <c r="N1568" s="229"/>
      <c r="O1568" s="229"/>
      <c r="P1568" s="229"/>
      <c r="Q1568" s="222"/>
      <c r="R1568" s="242"/>
      <c r="S1568" s="242"/>
      <c r="T1568" s="240"/>
      <c r="U1568" s="240"/>
      <c r="V1568" s="223"/>
      <c r="W1568" s="223"/>
      <c r="X1568" s="223"/>
      <c r="Y1568" s="223"/>
      <c r="Z1568" s="33"/>
      <c r="AE1568" s="117"/>
      <c r="AM1568" s="33"/>
      <c r="AN1568" s="223"/>
      <c r="AO1568" s="223"/>
      <c r="AP1568" s="223"/>
      <c r="AQ1568" s="222"/>
      <c r="AR1568" s="222"/>
      <c r="AS1568" s="222"/>
      <c r="AT1568" s="222"/>
      <c r="AU1568" s="222"/>
      <c r="AV1568" s="222"/>
      <c r="AW1568" s="222"/>
      <c r="AX1568" s="222"/>
      <c r="AY1568" s="222"/>
      <c r="AZ1568" s="222"/>
      <c r="BA1568" s="222"/>
      <c r="BB1568" s="222"/>
      <c r="BC1568" s="222"/>
      <c r="BD1568" s="222"/>
      <c r="BE1568" s="222"/>
      <c r="BF1568" s="222"/>
      <c r="BG1568" s="222"/>
      <c r="BH1568" s="222"/>
      <c r="BI1568" s="222"/>
      <c r="BJ1568" s="222"/>
      <c r="BK1568" s="222"/>
      <c r="BL1568" s="222"/>
      <c r="BM1568" s="222"/>
      <c r="BN1568" s="222"/>
      <c r="BO1568" s="222"/>
      <c r="BP1568" s="222"/>
      <c r="BQ1568" s="222"/>
      <c r="BR1568" s="222"/>
      <c r="BS1568" s="222"/>
      <c r="BT1568" s="222"/>
      <c r="BU1568" s="222"/>
      <c r="BV1568" s="222"/>
      <c r="BW1568" s="222"/>
      <c r="BX1568" s="222"/>
      <c r="BY1568" s="222"/>
      <c r="BZ1568" s="222"/>
      <c r="CA1568" s="222"/>
      <c r="CB1568" s="222"/>
      <c r="CC1568" s="222"/>
      <c r="CD1568" s="222"/>
      <c r="CE1568" s="222"/>
      <c r="CF1568" s="222"/>
      <c r="CG1568" s="222"/>
      <c r="CH1568" s="222"/>
      <c r="CI1568" s="222"/>
    </row>
    <row r="1569" spans="1:87" s="4" customFormat="1" hidden="1">
      <c r="A1569" s="63"/>
      <c r="B1569" s="222"/>
      <c r="C1569" s="222"/>
      <c r="D1569" s="222"/>
      <c r="E1569" s="222"/>
      <c r="F1569" s="222"/>
      <c r="G1569" s="223"/>
      <c r="H1569" s="63"/>
      <c r="I1569" s="222"/>
      <c r="J1569" s="222"/>
      <c r="K1569" s="239"/>
      <c r="L1569" s="239"/>
      <c r="M1569" s="240"/>
      <c r="N1569" s="229"/>
      <c r="O1569" s="229"/>
      <c r="P1569" s="229"/>
      <c r="Q1569" s="222"/>
      <c r="R1569" s="242"/>
      <c r="S1569" s="242"/>
      <c r="T1569" s="240"/>
      <c r="U1569" s="240"/>
      <c r="V1569" s="223"/>
      <c r="W1569" s="223"/>
      <c r="X1569" s="223"/>
      <c r="Y1569" s="223"/>
      <c r="Z1569" s="33"/>
      <c r="AE1569" s="117"/>
      <c r="AM1569" s="33"/>
      <c r="AN1569" s="223"/>
      <c r="AO1569" s="223"/>
      <c r="AP1569" s="223"/>
      <c r="AQ1569" s="222"/>
      <c r="AR1569" s="222"/>
      <c r="AS1569" s="222"/>
      <c r="AT1569" s="222"/>
      <c r="AU1569" s="222"/>
      <c r="AV1569" s="222"/>
      <c r="AW1569" s="222"/>
      <c r="AX1569" s="222"/>
      <c r="AY1569" s="222"/>
      <c r="AZ1569" s="222"/>
      <c r="BA1569" s="222"/>
      <c r="BB1569" s="222"/>
      <c r="BC1569" s="222"/>
      <c r="BD1569" s="222"/>
      <c r="BE1569" s="222"/>
      <c r="BF1569" s="222"/>
      <c r="BG1569" s="222"/>
      <c r="BH1569" s="222"/>
      <c r="BI1569" s="222"/>
      <c r="BJ1569" s="222"/>
      <c r="BK1569" s="222"/>
      <c r="BL1569" s="222"/>
      <c r="BM1569" s="222"/>
      <c r="BN1569" s="222"/>
      <c r="BO1569" s="222"/>
      <c r="BP1569" s="222"/>
      <c r="BQ1569" s="222"/>
      <c r="BR1569" s="222"/>
      <c r="BS1569" s="222"/>
      <c r="BT1569" s="222"/>
      <c r="BU1569" s="222"/>
      <c r="BV1569" s="222"/>
      <c r="BW1569" s="222"/>
      <c r="BX1569" s="222"/>
      <c r="BY1569" s="222"/>
      <c r="BZ1569" s="222"/>
      <c r="CA1569" s="222"/>
      <c r="CB1569" s="222"/>
      <c r="CC1569" s="222"/>
      <c r="CD1569" s="222"/>
      <c r="CE1569" s="222"/>
      <c r="CF1569" s="222"/>
      <c r="CG1569" s="222"/>
      <c r="CH1569" s="222"/>
      <c r="CI1569" s="222"/>
    </row>
    <row r="1570" spans="1:87" s="4" customFormat="1" hidden="1">
      <c r="A1570" s="63"/>
      <c r="B1570" s="222"/>
      <c r="C1570" s="222"/>
      <c r="D1570" s="222"/>
      <c r="E1570" s="222"/>
      <c r="F1570" s="222"/>
      <c r="G1570" s="223"/>
      <c r="H1570" s="63"/>
      <c r="I1570" s="222"/>
      <c r="J1570" s="222"/>
      <c r="K1570" s="239"/>
      <c r="L1570" s="239"/>
      <c r="M1570" s="240"/>
      <c r="N1570" s="229"/>
      <c r="O1570" s="229"/>
      <c r="P1570" s="229"/>
      <c r="Q1570" s="222"/>
      <c r="R1570" s="242"/>
      <c r="S1570" s="242"/>
      <c r="T1570" s="240"/>
      <c r="U1570" s="240"/>
      <c r="V1570" s="223"/>
      <c r="W1570" s="223"/>
      <c r="X1570" s="223"/>
      <c r="Y1570" s="223"/>
      <c r="Z1570" s="33"/>
      <c r="AE1570" s="117"/>
      <c r="AM1570" s="33"/>
      <c r="AN1570" s="223"/>
      <c r="AO1570" s="223"/>
      <c r="AP1570" s="223"/>
      <c r="AQ1570" s="222"/>
      <c r="AR1570" s="222"/>
      <c r="AS1570" s="222"/>
      <c r="AT1570" s="222"/>
      <c r="AU1570" s="222"/>
      <c r="AV1570" s="222"/>
      <c r="AW1570" s="222"/>
      <c r="AX1570" s="222"/>
      <c r="AY1570" s="222"/>
      <c r="AZ1570" s="222"/>
      <c r="BA1570" s="222"/>
      <c r="BB1570" s="222"/>
      <c r="BC1570" s="222"/>
      <c r="BD1570" s="222"/>
      <c r="BE1570" s="222"/>
      <c r="BF1570" s="222"/>
      <c r="BG1570" s="222"/>
      <c r="BH1570" s="222"/>
      <c r="BI1570" s="222"/>
      <c r="BJ1570" s="222"/>
      <c r="BK1570" s="222"/>
      <c r="BL1570" s="222"/>
      <c r="BM1570" s="222"/>
      <c r="BN1570" s="222"/>
      <c r="BO1570" s="222"/>
      <c r="BP1570" s="222"/>
      <c r="BQ1570" s="222"/>
      <c r="BR1570" s="222"/>
      <c r="BS1570" s="222"/>
      <c r="BT1570" s="222"/>
      <c r="BU1570" s="222"/>
      <c r="BV1570" s="222"/>
      <c r="BW1570" s="222"/>
      <c r="BX1570" s="222"/>
      <c r="BY1570" s="222"/>
      <c r="BZ1570" s="222"/>
      <c r="CA1570" s="222"/>
      <c r="CB1570" s="222"/>
      <c r="CC1570" s="222"/>
      <c r="CD1570" s="222"/>
      <c r="CE1570" s="222"/>
      <c r="CF1570" s="222"/>
      <c r="CG1570" s="222"/>
      <c r="CH1570" s="222"/>
      <c r="CI1570" s="222"/>
    </row>
    <row r="1571" spans="1:87" s="4" customFormat="1" hidden="1">
      <c r="A1571" s="63"/>
      <c r="B1571" s="222"/>
      <c r="C1571" s="222"/>
      <c r="D1571" s="222"/>
      <c r="E1571" s="222"/>
      <c r="F1571" s="222"/>
      <c r="G1571" s="223"/>
      <c r="H1571" s="63"/>
      <c r="I1571" s="222"/>
      <c r="J1571" s="222"/>
      <c r="K1571" s="239"/>
      <c r="L1571" s="239"/>
      <c r="M1571" s="240"/>
      <c r="N1571" s="229"/>
      <c r="O1571" s="229"/>
      <c r="P1571" s="229"/>
      <c r="Q1571" s="222"/>
      <c r="R1571" s="242"/>
      <c r="S1571" s="242"/>
      <c r="T1571" s="240"/>
      <c r="U1571" s="240"/>
      <c r="V1571" s="223"/>
      <c r="W1571" s="223"/>
      <c r="X1571" s="223"/>
      <c r="Y1571" s="223"/>
      <c r="Z1571" s="33"/>
      <c r="AE1571" s="117"/>
      <c r="AM1571" s="33"/>
      <c r="AN1571" s="223"/>
      <c r="AO1571" s="223"/>
      <c r="AP1571" s="223"/>
      <c r="AQ1571" s="222"/>
      <c r="AR1571" s="222"/>
      <c r="AS1571" s="222"/>
      <c r="AT1571" s="222"/>
      <c r="AU1571" s="222"/>
      <c r="AV1571" s="222"/>
      <c r="AW1571" s="222"/>
      <c r="AX1571" s="222"/>
      <c r="AY1571" s="222"/>
      <c r="AZ1571" s="222"/>
      <c r="BA1571" s="222"/>
      <c r="BB1571" s="222"/>
      <c r="BC1571" s="222"/>
      <c r="BD1571" s="222"/>
      <c r="BE1571" s="222"/>
      <c r="BF1571" s="222"/>
      <c r="BG1571" s="222"/>
      <c r="BH1571" s="222"/>
      <c r="BI1571" s="222"/>
      <c r="BJ1571" s="222"/>
      <c r="BK1571" s="222"/>
      <c r="BL1571" s="222"/>
      <c r="BM1571" s="222"/>
      <c r="BN1571" s="222"/>
      <c r="BO1571" s="222"/>
      <c r="BP1571" s="222"/>
      <c r="BQ1571" s="222"/>
      <c r="BR1571" s="222"/>
      <c r="BS1571" s="222"/>
      <c r="BT1571" s="222"/>
      <c r="BU1571" s="222"/>
      <c r="BV1571" s="222"/>
      <c r="BW1571" s="222"/>
      <c r="BX1571" s="222"/>
      <c r="BY1571" s="222"/>
      <c r="BZ1571" s="222"/>
      <c r="CA1571" s="222"/>
      <c r="CB1571" s="222"/>
      <c r="CC1571" s="222"/>
      <c r="CD1571" s="222"/>
      <c r="CE1571" s="222"/>
      <c r="CF1571" s="222"/>
      <c r="CG1571" s="222"/>
      <c r="CH1571" s="222"/>
      <c r="CI1571" s="222"/>
    </row>
    <row r="1572" spans="1:87" s="4" customFormat="1" hidden="1">
      <c r="A1572" s="63"/>
      <c r="B1572" s="222"/>
      <c r="C1572" s="222"/>
      <c r="D1572" s="222"/>
      <c r="E1572" s="222"/>
      <c r="F1572" s="222"/>
      <c r="G1572" s="223"/>
      <c r="H1572" s="63"/>
      <c r="I1572" s="222"/>
      <c r="J1572" s="222"/>
      <c r="K1572" s="239"/>
      <c r="L1572" s="239"/>
      <c r="M1572" s="240"/>
      <c r="N1572" s="229"/>
      <c r="O1572" s="229"/>
      <c r="P1572" s="229"/>
      <c r="Q1572" s="222"/>
      <c r="R1572" s="242"/>
      <c r="S1572" s="242"/>
      <c r="T1572" s="240"/>
      <c r="U1572" s="240"/>
      <c r="V1572" s="223"/>
      <c r="W1572" s="223"/>
      <c r="X1572" s="223"/>
      <c r="Y1572" s="223"/>
      <c r="Z1572" s="33"/>
      <c r="AE1572" s="117"/>
      <c r="AM1572" s="33"/>
      <c r="AN1572" s="223"/>
      <c r="AO1572" s="223"/>
      <c r="AP1572" s="223"/>
      <c r="AQ1572" s="222"/>
      <c r="AR1572" s="222"/>
      <c r="AS1572" s="222"/>
      <c r="AT1572" s="222"/>
      <c r="AU1572" s="222"/>
      <c r="AV1572" s="222"/>
      <c r="AW1572" s="222"/>
      <c r="AX1572" s="222"/>
      <c r="AY1572" s="222"/>
      <c r="AZ1572" s="222"/>
      <c r="BA1572" s="222"/>
      <c r="BB1572" s="222"/>
      <c r="BC1572" s="222"/>
      <c r="BD1572" s="222"/>
      <c r="BE1572" s="222"/>
      <c r="BF1572" s="222"/>
      <c r="BG1572" s="222"/>
      <c r="BH1572" s="222"/>
      <c r="BI1572" s="222"/>
      <c r="BJ1572" s="222"/>
      <c r="BK1572" s="222"/>
      <c r="BL1572" s="222"/>
      <c r="BM1572" s="222"/>
      <c r="BN1572" s="222"/>
      <c r="BO1572" s="222"/>
      <c r="BP1572" s="222"/>
      <c r="BQ1572" s="222"/>
      <c r="BR1572" s="222"/>
      <c r="BS1572" s="222"/>
      <c r="BT1572" s="222"/>
      <c r="BU1572" s="222"/>
      <c r="BV1572" s="222"/>
      <c r="BW1572" s="222"/>
      <c r="BX1572" s="222"/>
      <c r="BY1572" s="222"/>
      <c r="BZ1572" s="222"/>
      <c r="CA1572" s="222"/>
      <c r="CB1572" s="222"/>
      <c r="CC1572" s="222"/>
      <c r="CD1572" s="222"/>
      <c r="CE1572" s="222"/>
      <c r="CF1572" s="222"/>
      <c r="CG1572" s="222"/>
      <c r="CH1572" s="222"/>
      <c r="CI1572" s="222"/>
    </row>
    <row r="1573" spans="1:87" s="4" customFormat="1" hidden="1">
      <c r="A1573" s="63"/>
      <c r="B1573" s="222"/>
      <c r="C1573" s="222"/>
      <c r="D1573" s="222"/>
      <c r="E1573" s="222"/>
      <c r="F1573" s="222"/>
      <c r="G1573" s="223"/>
      <c r="H1573" s="63"/>
      <c r="I1573" s="222"/>
      <c r="J1573" s="222"/>
      <c r="K1573" s="239"/>
      <c r="L1573" s="239"/>
      <c r="M1573" s="240"/>
      <c r="N1573" s="229"/>
      <c r="O1573" s="229"/>
      <c r="P1573" s="229"/>
      <c r="Q1573" s="222"/>
      <c r="R1573" s="242"/>
      <c r="S1573" s="242"/>
      <c r="T1573" s="240"/>
      <c r="U1573" s="240"/>
      <c r="V1573" s="223"/>
      <c r="W1573" s="223"/>
      <c r="X1573" s="223"/>
      <c r="Y1573" s="223"/>
      <c r="Z1573" s="33"/>
      <c r="AE1573" s="117"/>
      <c r="AM1573" s="33"/>
      <c r="AN1573" s="223"/>
      <c r="AO1573" s="223"/>
      <c r="AP1573" s="223"/>
      <c r="AQ1573" s="222"/>
      <c r="AR1573" s="222"/>
      <c r="AS1573" s="222"/>
      <c r="AT1573" s="222"/>
      <c r="AU1573" s="222"/>
      <c r="AV1573" s="222"/>
      <c r="AW1573" s="222"/>
      <c r="AX1573" s="222"/>
      <c r="AY1573" s="222"/>
      <c r="AZ1573" s="222"/>
      <c r="BA1573" s="222"/>
      <c r="BB1573" s="222"/>
      <c r="BC1573" s="222"/>
      <c r="BD1573" s="222"/>
      <c r="BE1573" s="222"/>
      <c r="BF1573" s="222"/>
      <c r="BG1573" s="222"/>
      <c r="BH1573" s="222"/>
      <c r="BI1573" s="222"/>
      <c r="BJ1573" s="222"/>
      <c r="BK1573" s="222"/>
      <c r="BL1573" s="222"/>
      <c r="BM1573" s="222"/>
      <c r="BN1573" s="222"/>
      <c r="BO1573" s="222"/>
      <c r="BP1573" s="222"/>
      <c r="BQ1573" s="222"/>
      <c r="BR1573" s="222"/>
      <c r="BS1573" s="222"/>
      <c r="BT1573" s="222"/>
      <c r="BU1573" s="222"/>
      <c r="BV1573" s="222"/>
      <c r="BW1573" s="222"/>
      <c r="BX1573" s="222"/>
      <c r="BY1573" s="222"/>
      <c r="BZ1573" s="222"/>
      <c r="CA1573" s="222"/>
      <c r="CB1573" s="222"/>
      <c r="CC1573" s="222"/>
      <c r="CD1573" s="222"/>
      <c r="CE1573" s="222"/>
      <c r="CF1573" s="222"/>
      <c r="CG1573" s="222"/>
      <c r="CH1573" s="222"/>
      <c r="CI1573" s="222"/>
    </row>
    <row r="1574" spans="1:87" s="4" customFormat="1" hidden="1">
      <c r="A1574" s="63"/>
      <c r="B1574" s="222"/>
      <c r="C1574" s="222"/>
      <c r="D1574" s="222"/>
      <c r="E1574" s="222"/>
      <c r="F1574" s="222"/>
      <c r="G1574" s="223"/>
      <c r="H1574" s="63"/>
      <c r="I1574" s="222"/>
      <c r="J1574" s="222"/>
      <c r="K1574" s="239"/>
      <c r="L1574" s="239"/>
      <c r="M1574" s="240"/>
      <c r="N1574" s="229"/>
      <c r="O1574" s="229"/>
      <c r="P1574" s="229"/>
      <c r="Q1574" s="222"/>
      <c r="R1574" s="242"/>
      <c r="S1574" s="242"/>
      <c r="T1574" s="240"/>
      <c r="U1574" s="240"/>
      <c r="V1574" s="223"/>
      <c r="W1574" s="223"/>
      <c r="X1574" s="223"/>
      <c r="Y1574" s="223"/>
      <c r="Z1574" s="33"/>
      <c r="AE1574" s="117"/>
      <c r="AM1574" s="33"/>
      <c r="AN1574" s="223"/>
      <c r="AO1574" s="223"/>
      <c r="AP1574" s="223"/>
      <c r="AQ1574" s="222"/>
      <c r="AR1574" s="222"/>
      <c r="AS1574" s="222"/>
      <c r="AT1574" s="222"/>
      <c r="AU1574" s="222"/>
      <c r="AV1574" s="222"/>
      <c r="AW1574" s="222"/>
      <c r="AX1574" s="222"/>
      <c r="AY1574" s="222"/>
      <c r="AZ1574" s="222"/>
      <c r="BA1574" s="222"/>
      <c r="BB1574" s="222"/>
      <c r="BC1574" s="222"/>
      <c r="BD1574" s="222"/>
      <c r="BE1574" s="222"/>
      <c r="BF1574" s="222"/>
      <c r="BG1574" s="222"/>
      <c r="BH1574" s="222"/>
      <c r="BI1574" s="222"/>
      <c r="BJ1574" s="222"/>
      <c r="BK1574" s="222"/>
      <c r="BL1574" s="222"/>
      <c r="BM1574" s="222"/>
      <c r="BN1574" s="222"/>
      <c r="BO1574" s="222"/>
      <c r="BP1574" s="222"/>
      <c r="BQ1574" s="222"/>
      <c r="BR1574" s="222"/>
      <c r="BS1574" s="222"/>
      <c r="BT1574" s="222"/>
      <c r="BU1574" s="222"/>
      <c r="BV1574" s="222"/>
      <c r="BW1574" s="222"/>
      <c r="BX1574" s="222"/>
      <c r="BY1574" s="222"/>
      <c r="BZ1574" s="222"/>
      <c r="CA1574" s="222"/>
      <c r="CB1574" s="222"/>
      <c r="CC1574" s="222"/>
      <c r="CD1574" s="222"/>
      <c r="CE1574" s="222"/>
      <c r="CF1574" s="222"/>
      <c r="CG1574" s="222"/>
      <c r="CH1574" s="222"/>
      <c r="CI1574" s="222"/>
    </row>
    <row r="1575" spans="1:87" s="4" customFormat="1" hidden="1">
      <c r="A1575" s="63"/>
      <c r="B1575" s="222"/>
      <c r="C1575" s="222"/>
      <c r="D1575" s="222"/>
      <c r="E1575" s="222"/>
      <c r="F1575" s="222"/>
      <c r="G1575" s="223"/>
      <c r="H1575" s="63"/>
      <c r="I1575" s="222"/>
      <c r="J1575" s="222"/>
      <c r="K1575" s="239"/>
      <c r="L1575" s="239"/>
      <c r="M1575" s="240"/>
      <c r="N1575" s="229"/>
      <c r="O1575" s="229"/>
      <c r="P1575" s="229"/>
      <c r="Q1575" s="222"/>
      <c r="R1575" s="242"/>
      <c r="S1575" s="242"/>
      <c r="T1575" s="240"/>
      <c r="U1575" s="240"/>
      <c r="V1575" s="223"/>
      <c r="W1575" s="223"/>
      <c r="X1575" s="223"/>
      <c r="Y1575" s="223"/>
      <c r="Z1575" s="33"/>
      <c r="AE1575" s="117"/>
      <c r="AM1575" s="33"/>
      <c r="AN1575" s="223"/>
      <c r="AO1575" s="223"/>
      <c r="AP1575" s="223"/>
      <c r="AQ1575" s="222"/>
      <c r="AR1575" s="222"/>
      <c r="AS1575" s="222"/>
      <c r="AT1575" s="222"/>
      <c r="AU1575" s="222"/>
      <c r="AV1575" s="222"/>
      <c r="AW1575" s="222"/>
      <c r="AX1575" s="222"/>
      <c r="AY1575" s="222"/>
      <c r="AZ1575" s="222"/>
      <c r="BA1575" s="222"/>
      <c r="BB1575" s="222"/>
      <c r="BC1575" s="222"/>
      <c r="BD1575" s="222"/>
      <c r="BE1575" s="222"/>
      <c r="BF1575" s="222"/>
      <c r="BG1575" s="222"/>
      <c r="BH1575" s="222"/>
      <c r="BI1575" s="222"/>
      <c r="BJ1575" s="222"/>
      <c r="BK1575" s="222"/>
      <c r="BL1575" s="222"/>
      <c r="BM1575" s="222"/>
      <c r="BN1575" s="222"/>
      <c r="BO1575" s="222"/>
      <c r="BP1575" s="222"/>
      <c r="BQ1575" s="222"/>
      <c r="BR1575" s="222"/>
      <c r="BS1575" s="222"/>
      <c r="BT1575" s="222"/>
      <c r="BU1575" s="222"/>
      <c r="BV1575" s="222"/>
      <c r="BW1575" s="222"/>
      <c r="BX1575" s="222"/>
      <c r="BY1575" s="222"/>
      <c r="BZ1575" s="222"/>
      <c r="CA1575" s="222"/>
      <c r="CB1575" s="222"/>
      <c r="CC1575" s="222"/>
      <c r="CD1575" s="222"/>
      <c r="CE1575" s="222"/>
      <c r="CF1575" s="222"/>
      <c r="CG1575" s="222"/>
      <c r="CH1575" s="222"/>
      <c r="CI1575" s="222"/>
    </row>
    <row r="1576" spans="1:87" s="4" customFormat="1" hidden="1">
      <c r="A1576" s="63"/>
      <c r="B1576" s="222"/>
      <c r="C1576" s="222"/>
      <c r="D1576" s="222"/>
      <c r="E1576" s="222"/>
      <c r="F1576" s="222"/>
      <c r="G1576" s="223"/>
      <c r="H1576" s="63"/>
      <c r="I1576" s="222"/>
      <c r="J1576" s="222"/>
      <c r="K1576" s="239"/>
      <c r="L1576" s="239"/>
      <c r="M1576" s="240"/>
      <c r="N1576" s="229"/>
      <c r="O1576" s="229"/>
      <c r="P1576" s="229"/>
      <c r="Q1576" s="222"/>
      <c r="R1576" s="242"/>
      <c r="S1576" s="242"/>
      <c r="T1576" s="240"/>
      <c r="U1576" s="240"/>
      <c r="V1576" s="223"/>
      <c r="W1576" s="223"/>
      <c r="X1576" s="223"/>
      <c r="Y1576" s="223"/>
      <c r="Z1576" s="33"/>
      <c r="AE1576" s="117"/>
      <c r="AM1576" s="33"/>
      <c r="AN1576" s="223"/>
      <c r="AO1576" s="223"/>
      <c r="AP1576" s="223"/>
      <c r="AQ1576" s="222"/>
      <c r="AR1576" s="222"/>
      <c r="AS1576" s="222"/>
      <c r="AT1576" s="222"/>
      <c r="AU1576" s="222"/>
      <c r="AV1576" s="222"/>
      <c r="AW1576" s="222"/>
      <c r="AX1576" s="222"/>
      <c r="AY1576" s="222"/>
      <c r="AZ1576" s="222"/>
      <c r="BA1576" s="222"/>
      <c r="BB1576" s="222"/>
      <c r="BC1576" s="222"/>
      <c r="BD1576" s="222"/>
      <c r="BE1576" s="222"/>
      <c r="BF1576" s="222"/>
      <c r="BG1576" s="222"/>
      <c r="BH1576" s="222"/>
      <c r="BI1576" s="222"/>
      <c r="BJ1576" s="222"/>
      <c r="BK1576" s="222"/>
      <c r="BL1576" s="222"/>
      <c r="BM1576" s="222"/>
      <c r="BN1576" s="222"/>
      <c r="BO1576" s="222"/>
      <c r="BP1576" s="222"/>
      <c r="BQ1576" s="222"/>
      <c r="BR1576" s="222"/>
      <c r="BS1576" s="222"/>
      <c r="BT1576" s="222"/>
      <c r="BU1576" s="222"/>
      <c r="BV1576" s="222"/>
      <c r="BW1576" s="222"/>
      <c r="BX1576" s="222"/>
      <c r="BY1576" s="222"/>
      <c r="BZ1576" s="222"/>
      <c r="CA1576" s="222"/>
      <c r="CB1576" s="222"/>
      <c r="CC1576" s="222"/>
      <c r="CD1576" s="222"/>
      <c r="CE1576" s="222"/>
      <c r="CF1576" s="222"/>
      <c r="CG1576" s="222"/>
      <c r="CH1576" s="222"/>
      <c r="CI1576" s="222"/>
    </row>
    <row r="1577" spans="1:87" s="4" customFormat="1" hidden="1">
      <c r="A1577" s="63"/>
      <c r="B1577" s="222"/>
      <c r="C1577" s="222"/>
      <c r="D1577" s="222"/>
      <c r="E1577" s="222"/>
      <c r="F1577" s="222"/>
      <c r="G1577" s="223"/>
      <c r="H1577" s="63"/>
      <c r="I1577" s="222"/>
      <c r="J1577" s="222"/>
      <c r="K1577" s="239"/>
      <c r="L1577" s="239"/>
      <c r="M1577" s="240"/>
      <c r="N1577" s="229"/>
      <c r="O1577" s="229"/>
      <c r="P1577" s="229"/>
      <c r="Q1577" s="222"/>
      <c r="R1577" s="242"/>
      <c r="S1577" s="242"/>
      <c r="T1577" s="240"/>
      <c r="U1577" s="240"/>
      <c r="V1577" s="223"/>
      <c r="W1577" s="223"/>
      <c r="X1577" s="223"/>
      <c r="Y1577" s="223"/>
      <c r="Z1577" s="33"/>
      <c r="AE1577" s="117"/>
      <c r="AM1577" s="33"/>
      <c r="AN1577" s="223"/>
      <c r="AO1577" s="223"/>
      <c r="AP1577" s="223"/>
      <c r="AQ1577" s="222"/>
      <c r="AR1577" s="222"/>
      <c r="AS1577" s="222"/>
      <c r="AT1577" s="222"/>
      <c r="AU1577" s="222"/>
      <c r="AV1577" s="222"/>
      <c r="AW1577" s="222"/>
      <c r="AX1577" s="222"/>
      <c r="AY1577" s="222"/>
      <c r="AZ1577" s="222"/>
      <c r="BA1577" s="222"/>
      <c r="BB1577" s="222"/>
      <c r="BC1577" s="222"/>
      <c r="BD1577" s="222"/>
      <c r="BE1577" s="222"/>
      <c r="BF1577" s="222"/>
      <c r="BG1577" s="222"/>
      <c r="BH1577" s="222"/>
      <c r="BI1577" s="222"/>
      <c r="BJ1577" s="222"/>
      <c r="BK1577" s="222"/>
      <c r="BL1577" s="222"/>
      <c r="BM1577" s="222"/>
      <c r="BN1577" s="222"/>
      <c r="BO1577" s="222"/>
      <c r="BP1577" s="222"/>
      <c r="BQ1577" s="222"/>
      <c r="BR1577" s="222"/>
      <c r="BS1577" s="222"/>
      <c r="BT1577" s="222"/>
      <c r="BU1577" s="222"/>
      <c r="BV1577" s="222"/>
      <c r="BW1577" s="222"/>
      <c r="BX1577" s="222"/>
      <c r="BY1577" s="222"/>
      <c r="BZ1577" s="222"/>
      <c r="CA1577" s="222"/>
      <c r="CB1577" s="222"/>
      <c r="CC1577" s="222"/>
      <c r="CD1577" s="222"/>
      <c r="CE1577" s="222"/>
      <c r="CF1577" s="222"/>
      <c r="CG1577" s="222"/>
      <c r="CH1577" s="222"/>
      <c r="CI1577" s="222"/>
    </row>
    <row r="1578" spans="1:87" s="4" customFormat="1" hidden="1">
      <c r="A1578" s="63"/>
      <c r="B1578" s="222"/>
      <c r="C1578" s="222"/>
      <c r="D1578" s="222"/>
      <c r="E1578" s="222"/>
      <c r="F1578" s="222"/>
      <c r="G1578" s="223"/>
      <c r="H1578" s="63"/>
      <c r="I1578" s="222"/>
      <c r="J1578" s="222"/>
      <c r="K1578" s="239"/>
      <c r="L1578" s="239"/>
      <c r="M1578" s="240"/>
      <c r="N1578" s="229"/>
      <c r="O1578" s="229"/>
      <c r="P1578" s="229"/>
      <c r="Q1578" s="222"/>
      <c r="R1578" s="242"/>
      <c r="S1578" s="242"/>
      <c r="T1578" s="240"/>
      <c r="U1578" s="240"/>
      <c r="V1578" s="223"/>
      <c r="W1578" s="223"/>
      <c r="X1578" s="223"/>
      <c r="Y1578" s="223"/>
      <c r="Z1578" s="33"/>
      <c r="AE1578" s="117"/>
      <c r="AM1578" s="33"/>
      <c r="AN1578" s="223"/>
      <c r="AO1578" s="223"/>
      <c r="AP1578" s="223"/>
      <c r="AQ1578" s="222"/>
      <c r="AR1578" s="222"/>
      <c r="AS1578" s="222"/>
      <c r="AT1578" s="222"/>
      <c r="AU1578" s="222"/>
      <c r="AV1578" s="222"/>
      <c r="AW1578" s="222"/>
      <c r="AX1578" s="222"/>
      <c r="AY1578" s="222"/>
      <c r="AZ1578" s="222"/>
      <c r="BA1578" s="222"/>
      <c r="BB1578" s="222"/>
      <c r="BC1578" s="222"/>
      <c r="BD1578" s="222"/>
      <c r="BE1578" s="222"/>
      <c r="BF1578" s="222"/>
      <c r="BG1578" s="222"/>
      <c r="BH1578" s="222"/>
      <c r="BI1578" s="222"/>
      <c r="BJ1578" s="222"/>
      <c r="BK1578" s="222"/>
      <c r="BL1578" s="222"/>
      <c r="BM1578" s="222"/>
      <c r="BN1578" s="222"/>
      <c r="BO1578" s="222"/>
      <c r="BP1578" s="222"/>
      <c r="BQ1578" s="222"/>
      <c r="BR1578" s="222"/>
      <c r="BS1578" s="222"/>
      <c r="BT1578" s="222"/>
      <c r="BU1578" s="222"/>
      <c r="BV1578" s="222"/>
      <c r="BW1578" s="222"/>
      <c r="BX1578" s="222"/>
      <c r="BY1578" s="222"/>
      <c r="BZ1578" s="222"/>
      <c r="CA1578" s="222"/>
      <c r="CB1578" s="222"/>
      <c r="CC1578" s="222"/>
      <c r="CD1578" s="222"/>
      <c r="CE1578" s="222"/>
      <c r="CF1578" s="222"/>
      <c r="CG1578" s="222"/>
      <c r="CH1578" s="222"/>
      <c r="CI1578" s="222"/>
    </row>
    <row r="1579" spans="1:87" s="4" customFormat="1" hidden="1">
      <c r="A1579" s="63"/>
      <c r="B1579" s="222"/>
      <c r="C1579" s="222"/>
      <c r="D1579" s="222"/>
      <c r="E1579" s="222"/>
      <c r="F1579" s="222"/>
      <c r="G1579" s="223"/>
      <c r="H1579" s="63"/>
      <c r="I1579" s="222"/>
      <c r="J1579" s="222"/>
      <c r="K1579" s="239"/>
      <c r="L1579" s="239"/>
      <c r="M1579" s="240"/>
      <c r="N1579" s="229"/>
      <c r="O1579" s="229"/>
      <c r="P1579" s="229"/>
      <c r="Q1579" s="222"/>
      <c r="R1579" s="242"/>
      <c r="S1579" s="242"/>
      <c r="T1579" s="240"/>
      <c r="U1579" s="240"/>
      <c r="V1579" s="223"/>
      <c r="W1579" s="223"/>
      <c r="X1579" s="223"/>
      <c r="Y1579" s="223"/>
      <c r="Z1579" s="33"/>
      <c r="AE1579" s="117"/>
      <c r="AM1579" s="33"/>
      <c r="AN1579" s="223"/>
      <c r="AO1579" s="223"/>
      <c r="AP1579" s="223"/>
      <c r="AQ1579" s="222"/>
      <c r="AR1579" s="222"/>
      <c r="AS1579" s="222"/>
      <c r="AT1579" s="222"/>
      <c r="AU1579" s="222"/>
      <c r="AV1579" s="222"/>
      <c r="AW1579" s="222"/>
      <c r="AX1579" s="222"/>
      <c r="AY1579" s="222"/>
      <c r="AZ1579" s="222"/>
      <c r="BA1579" s="222"/>
      <c r="BB1579" s="222"/>
      <c r="BC1579" s="222"/>
      <c r="BD1579" s="222"/>
      <c r="BE1579" s="222"/>
      <c r="BF1579" s="222"/>
      <c r="BG1579" s="222"/>
      <c r="BH1579" s="222"/>
      <c r="BI1579" s="222"/>
      <c r="BJ1579" s="222"/>
      <c r="BK1579" s="222"/>
      <c r="BL1579" s="222"/>
      <c r="BM1579" s="222"/>
      <c r="BN1579" s="222"/>
      <c r="BO1579" s="222"/>
      <c r="BP1579" s="222"/>
      <c r="BQ1579" s="222"/>
      <c r="BR1579" s="222"/>
      <c r="BS1579" s="222"/>
      <c r="BT1579" s="222"/>
      <c r="BU1579" s="222"/>
      <c r="BV1579" s="222"/>
      <c r="BW1579" s="222"/>
      <c r="BX1579" s="222"/>
      <c r="BY1579" s="222"/>
      <c r="BZ1579" s="222"/>
      <c r="CA1579" s="222"/>
      <c r="CB1579" s="222"/>
      <c r="CC1579" s="222"/>
      <c r="CD1579" s="222"/>
      <c r="CE1579" s="222"/>
      <c r="CF1579" s="222"/>
      <c r="CG1579" s="222"/>
      <c r="CH1579" s="222"/>
      <c r="CI1579" s="222"/>
    </row>
    <row r="1580" spans="1:87" s="4" customFormat="1" hidden="1">
      <c r="A1580" s="63"/>
      <c r="B1580" s="222"/>
      <c r="C1580" s="222"/>
      <c r="D1580" s="222"/>
      <c r="E1580" s="222"/>
      <c r="F1580" s="222"/>
      <c r="G1580" s="223"/>
      <c r="H1580" s="63"/>
      <c r="I1580" s="222"/>
      <c r="J1580" s="222"/>
      <c r="K1580" s="239"/>
      <c r="L1580" s="239"/>
      <c r="M1580" s="240"/>
      <c r="N1580" s="229"/>
      <c r="O1580" s="229"/>
      <c r="P1580" s="229"/>
      <c r="Q1580" s="222"/>
      <c r="R1580" s="242"/>
      <c r="S1580" s="242"/>
      <c r="T1580" s="240"/>
      <c r="U1580" s="240"/>
      <c r="V1580" s="223"/>
      <c r="W1580" s="223"/>
      <c r="X1580" s="223"/>
      <c r="Y1580" s="223"/>
      <c r="Z1580" s="33"/>
      <c r="AE1580" s="117"/>
      <c r="AM1580" s="33"/>
      <c r="AN1580" s="223"/>
      <c r="AO1580" s="223"/>
      <c r="AP1580" s="223"/>
      <c r="AQ1580" s="222"/>
      <c r="AR1580" s="222"/>
      <c r="AS1580" s="222"/>
      <c r="AT1580" s="222"/>
      <c r="AU1580" s="222"/>
      <c r="AV1580" s="222"/>
      <c r="AW1580" s="222"/>
      <c r="AX1580" s="222"/>
      <c r="AY1580" s="222"/>
      <c r="AZ1580" s="222"/>
      <c r="BA1580" s="222"/>
      <c r="BB1580" s="222"/>
      <c r="BC1580" s="222"/>
      <c r="BD1580" s="222"/>
      <c r="BE1580" s="222"/>
      <c r="BF1580" s="222"/>
      <c r="BG1580" s="222"/>
      <c r="BH1580" s="222"/>
      <c r="BI1580" s="222"/>
      <c r="BJ1580" s="222"/>
      <c r="BK1580" s="222"/>
      <c r="BL1580" s="222"/>
      <c r="BM1580" s="222"/>
      <c r="BN1580" s="222"/>
      <c r="BO1580" s="222"/>
      <c r="BP1580" s="222"/>
      <c r="BQ1580" s="222"/>
      <c r="BR1580" s="222"/>
      <c r="BS1580" s="222"/>
      <c r="BT1580" s="222"/>
      <c r="BU1580" s="222"/>
      <c r="BV1580" s="222"/>
      <c r="BW1580" s="222"/>
      <c r="BX1580" s="222"/>
      <c r="BY1580" s="222"/>
      <c r="BZ1580" s="222"/>
      <c r="CA1580" s="222"/>
      <c r="CB1580" s="222"/>
      <c r="CC1580" s="222"/>
      <c r="CD1580" s="222"/>
      <c r="CE1580" s="222"/>
      <c r="CF1580" s="222"/>
      <c r="CG1580" s="222"/>
      <c r="CH1580" s="222"/>
      <c r="CI1580" s="222"/>
    </row>
    <row r="1581" spans="1:87" s="4" customFormat="1" hidden="1">
      <c r="A1581" s="63"/>
      <c r="B1581" s="222"/>
      <c r="C1581" s="222"/>
      <c r="D1581" s="222"/>
      <c r="E1581" s="222"/>
      <c r="F1581" s="222"/>
      <c r="G1581" s="223"/>
      <c r="H1581" s="63"/>
      <c r="I1581" s="222"/>
      <c r="J1581" s="222"/>
      <c r="K1581" s="239"/>
      <c r="L1581" s="239"/>
      <c r="M1581" s="240"/>
      <c r="N1581" s="229"/>
      <c r="O1581" s="229"/>
      <c r="P1581" s="229"/>
      <c r="Q1581" s="222"/>
      <c r="R1581" s="242"/>
      <c r="S1581" s="242"/>
      <c r="T1581" s="240"/>
      <c r="U1581" s="240"/>
      <c r="V1581" s="223"/>
      <c r="W1581" s="223"/>
      <c r="X1581" s="223"/>
      <c r="Y1581" s="223"/>
      <c r="Z1581" s="33"/>
      <c r="AE1581" s="117"/>
      <c r="AM1581" s="33"/>
      <c r="AN1581" s="223"/>
      <c r="AO1581" s="223"/>
      <c r="AP1581" s="223"/>
      <c r="AQ1581" s="222"/>
      <c r="AR1581" s="222"/>
      <c r="AS1581" s="222"/>
      <c r="AT1581" s="222"/>
      <c r="AU1581" s="222"/>
      <c r="AV1581" s="222"/>
      <c r="AW1581" s="222"/>
      <c r="AX1581" s="222"/>
      <c r="AY1581" s="222"/>
      <c r="AZ1581" s="222"/>
      <c r="BA1581" s="222"/>
      <c r="BB1581" s="222"/>
      <c r="BC1581" s="222"/>
      <c r="BD1581" s="222"/>
      <c r="BE1581" s="222"/>
      <c r="BF1581" s="222"/>
      <c r="BG1581" s="222"/>
      <c r="BH1581" s="222"/>
      <c r="BI1581" s="222"/>
      <c r="BJ1581" s="222"/>
      <c r="BK1581" s="222"/>
      <c r="BL1581" s="222"/>
      <c r="BM1581" s="222"/>
      <c r="BN1581" s="222"/>
      <c r="BO1581" s="222"/>
      <c r="BP1581" s="222"/>
      <c r="BQ1581" s="222"/>
      <c r="BR1581" s="222"/>
      <c r="BS1581" s="222"/>
      <c r="BT1581" s="222"/>
      <c r="BU1581" s="222"/>
      <c r="BV1581" s="222"/>
      <c r="BW1581" s="222"/>
      <c r="BX1581" s="222"/>
      <c r="BY1581" s="222"/>
      <c r="BZ1581" s="222"/>
      <c r="CA1581" s="222"/>
      <c r="CB1581" s="222"/>
      <c r="CC1581" s="222"/>
      <c r="CD1581" s="222"/>
      <c r="CE1581" s="222"/>
      <c r="CF1581" s="222"/>
      <c r="CG1581" s="222"/>
      <c r="CH1581" s="222"/>
      <c r="CI1581" s="222"/>
    </row>
    <row r="1582" spans="1:87" s="4" customFormat="1" hidden="1">
      <c r="A1582" s="63"/>
      <c r="B1582" s="222"/>
      <c r="C1582" s="222"/>
      <c r="D1582" s="222"/>
      <c r="E1582" s="222"/>
      <c r="F1582" s="222"/>
      <c r="G1582" s="223"/>
      <c r="H1582" s="63"/>
      <c r="I1582" s="222"/>
      <c r="J1582" s="222"/>
      <c r="K1582" s="239"/>
      <c r="L1582" s="239"/>
      <c r="M1582" s="240"/>
      <c r="N1582" s="229"/>
      <c r="O1582" s="229"/>
      <c r="P1582" s="229"/>
      <c r="Q1582" s="222"/>
      <c r="R1582" s="242"/>
      <c r="S1582" s="242"/>
      <c r="T1582" s="240"/>
      <c r="U1582" s="240"/>
      <c r="V1582" s="223"/>
      <c r="W1582" s="223"/>
      <c r="X1582" s="223"/>
      <c r="Y1582" s="223"/>
      <c r="Z1582" s="33"/>
      <c r="AE1582" s="117"/>
      <c r="AM1582" s="33"/>
      <c r="AN1582" s="223"/>
      <c r="AO1582" s="223"/>
      <c r="AP1582" s="223"/>
      <c r="AQ1582" s="222"/>
      <c r="AR1582" s="222"/>
      <c r="AS1582" s="222"/>
      <c r="AT1582" s="222"/>
      <c r="AU1582" s="222"/>
      <c r="AV1582" s="222"/>
      <c r="AW1582" s="222"/>
      <c r="AX1582" s="222"/>
      <c r="AY1582" s="222"/>
      <c r="AZ1582" s="222"/>
      <c r="BA1582" s="222"/>
      <c r="BB1582" s="222"/>
      <c r="BC1582" s="222"/>
      <c r="BD1582" s="222"/>
      <c r="BE1582" s="222"/>
      <c r="BF1582" s="222"/>
      <c r="BG1582" s="222"/>
      <c r="BH1582" s="222"/>
      <c r="BI1582" s="222"/>
      <c r="BJ1582" s="222"/>
      <c r="BK1582" s="222"/>
      <c r="BL1582" s="222"/>
      <c r="BM1582" s="222"/>
      <c r="BN1582" s="222"/>
      <c r="BO1582" s="222"/>
      <c r="BP1582" s="222"/>
      <c r="BQ1582" s="222"/>
      <c r="BR1582" s="222"/>
      <c r="BS1582" s="222"/>
      <c r="BT1582" s="222"/>
      <c r="BU1582" s="222"/>
      <c r="BV1582" s="222"/>
      <c r="BW1582" s="222"/>
      <c r="BX1582" s="222"/>
      <c r="BY1582" s="222"/>
      <c r="BZ1582" s="222"/>
      <c r="CA1582" s="222"/>
      <c r="CB1582" s="222"/>
      <c r="CC1582" s="222"/>
      <c r="CD1582" s="222"/>
      <c r="CE1582" s="222"/>
      <c r="CF1582" s="222"/>
      <c r="CG1582" s="222"/>
      <c r="CH1582" s="222"/>
      <c r="CI1582" s="222"/>
    </row>
    <row r="1583" spans="1:87" s="4" customFormat="1" hidden="1">
      <c r="A1583" s="63"/>
      <c r="B1583" s="222"/>
      <c r="C1583" s="222"/>
      <c r="D1583" s="222"/>
      <c r="E1583" s="222"/>
      <c r="F1583" s="222"/>
      <c r="G1583" s="223"/>
      <c r="H1583" s="63"/>
      <c r="I1583" s="222"/>
      <c r="J1583" s="222"/>
      <c r="K1583" s="239"/>
      <c r="L1583" s="239"/>
      <c r="M1583" s="240"/>
      <c r="N1583" s="229"/>
      <c r="O1583" s="229"/>
      <c r="P1583" s="229"/>
      <c r="Q1583" s="222"/>
      <c r="R1583" s="242"/>
      <c r="S1583" s="242"/>
      <c r="T1583" s="240"/>
      <c r="U1583" s="240"/>
      <c r="V1583" s="223"/>
      <c r="W1583" s="223"/>
      <c r="X1583" s="223"/>
      <c r="Y1583" s="223"/>
      <c r="Z1583" s="33"/>
      <c r="AE1583" s="117"/>
      <c r="AM1583" s="33"/>
      <c r="AN1583" s="223"/>
      <c r="AO1583" s="223"/>
      <c r="AP1583" s="223"/>
      <c r="AQ1583" s="222"/>
      <c r="AR1583" s="222"/>
      <c r="AS1583" s="222"/>
      <c r="AT1583" s="222"/>
      <c r="AU1583" s="222"/>
      <c r="AV1583" s="222"/>
      <c r="AW1583" s="222"/>
      <c r="AX1583" s="222"/>
      <c r="AY1583" s="222"/>
      <c r="AZ1583" s="222"/>
      <c r="BA1583" s="222"/>
      <c r="BB1583" s="222"/>
      <c r="BC1583" s="222"/>
      <c r="BD1583" s="222"/>
      <c r="BE1583" s="222"/>
      <c r="BF1583" s="222"/>
      <c r="BG1583" s="222"/>
      <c r="BH1583" s="222"/>
      <c r="BI1583" s="222"/>
      <c r="BJ1583" s="222"/>
      <c r="BK1583" s="222"/>
      <c r="BL1583" s="222"/>
      <c r="BM1583" s="222"/>
      <c r="BN1583" s="222"/>
      <c r="BO1583" s="222"/>
      <c r="BP1583" s="222"/>
      <c r="BQ1583" s="222"/>
      <c r="BR1583" s="222"/>
      <c r="BS1583" s="222"/>
      <c r="BT1583" s="222"/>
      <c r="BU1583" s="222"/>
      <c r="BV1583" s="222"/>
      <c r="BW1583" s="222"/>
      <c r="BX1583" s="222"/>
      <c r="BY1583" s="222"/>
      <c r="BZ1583" s="222"/>
      <c r="CA1583" s="222"/>
      <c r="CB1583" s="222"/>
      <c r="CC1583" s="222"/>
      <c r="CD1583" s="222"/>
      <c r="CE1583" s="222"/>
      <c r="CF1583" s="222"/>
      <c r="CG1583" s="222"/>
      <c r="CH1583" s="222"/>
      <c r="CI1583" s="222"/>
    </row>
    <row r="1584" spans="1:87" s="4" customFormat="1" hidden="1">
      <c r="A1584" s="63"/>
      <c r="B1584" s="222"/>
      <c r="C1584" s="222"/>
      <c r="D1584" s="222"/>
      <c r="E1584" s="222"/>
      <c r="F1584" s="222"/>
      <c r="G1584" s="223"/>
      <c r="H1584" s="63"/>
      <c r="I1584" s="222"/>
      <c r="J1584" s="222"/>
      <c r="K1584" s="239"/>
      <c r="L1584" s="239"/>
      <c r="M1584" s="240"/>
      <c r="N1584" s="229"/>
      <c r="O1584" s="229"/>
      <c r="P1584" s="229"/>
      <c r="Q1584" s="222"/>
      <c r="R1584" s="242"/>
      <c r="S1584" s="242"/>
      <c r="T1584" s="240"/>
      <c r="U1584" s="240"/>
      <c r="V1584" s="223"/>
      <c r="W1584" s="223"/>
      <c r="X1584" s="223"/>
      <c r="Y1584" s="223"/>
      <c r="Z1584" s="33"/>
      <c r="AE1584" s="117"/>
      <c r="AM1584" s="33"/>
      <c r="AN1584" s="223"/>
      <c r="AO1584" s="223"/>
      <c r="AP1584" s="223"/>
      <c r="AQ1584" s="222"/>
      <c r="AR1584" s="222"/>
      <c r="AS1584" s="222"/>
      <c r="AT1584" s="222"/>
      <c r="AU1584" s="222"/>
      <c r="AV1584" s="222"/>
      <c r="AW1584" s="222"/>
      <c r="AX1584" s="222"/>
      <c r="AY1584" s="222"/>
      <c r="AZ1584" s="222"/>
      <c r="BA1584" s="222"/>
      <c r="BB1584" s="222"/>
      <c r="BC1584" s="222"/>
      <c r="BD1584" s="222"/>
      <c r="BE1584" s="222"/>
      <c r="BF1584" s="222"/>
      <c r="BG1584" s="222"/>
      <c r="BH1584" s="222"/>
      <c r="BI1584" s="222"/>
      <c r="BJ1584" s="222"/>
      <c r="BK1584" s="222"/>
      <c r="BL1584" s="222"/>
      <c r="BM1584" s="222"/>
      <c r="BN1584" s="222"/>
      <c r="BO1584" s="222"/>
      <c r="BP1584" s="222"/>
      <c r="BQ1584" s="222"/>
      <c r="BR1584" s="222"/>
      <c r="BS1584" s="222"/>
      <c r="BT1584" s="222"/>
      <c r="BU1584" s="222"/>
      <c r="BV1584" s="222"/>
      <c r="BW1584" s="222"/>
      <c r="BX1584" s="222"/>
      <c r="BY1584" s="222"/>
      <c r="BZ1584" s="222"/>
      <c r="CA1584" s="222"/>
      <c r="CB1584" s="222"/>
      <c r="CC1584" s="222"/>
      <c r="CD1584" s="222"/>
      <c r="CE1584" s="222"/>
      <c r="CF1584" s="222"/>
      <c r="CG1584" s="222"/>
      <c r="CH1584" s="222"/>
      <c r="CI1584" s="222"/>
    </row>
    <row r="1585" spans="1:87" s="4" customFormat="1" hidden="1">
      <c r="A1585" s="63"/>
      <c r="B1585" s="222"/>
      <c r="C1585" s="222"/>
      <c r="D1585" s="222"/>
      <c r="E1585" s="222"/>
      <c r="F1585" s="222"/>
      <c r="G1585" s="223"/>
      <c r="H1585" s="63"/>
      <c r="I1585" s="222"/>
      <c r="J1585" s="222"/>
      <c r="K1585" s="239"/>
      <c r="L1585" s="239"/>
      <c r="M1585" s="240"/>
      <c r="N1585" s="229"/>
      <c r="O1585" s="229"/>
      <c r="P1585" s="229"/>
      <c r="Q1585" s="222"/>
      <c r="R1585" s="242"/>
      <c r="S1585" s="242"/>
      <c r="T1585" s="240"/>
      <c r="U1585" s="240"/>
      <c r="V1585" s="223"/>
      <c r="W1585" s="223"/>
      <c r="X1585" s="223"/>
      <c r="Y1585" s="223"/>
      <c r="Z1585" s="33"/>
      <c r="AE1585" s="117"/>
      <c r="AM1585" s="33"/>
      <c r="AN1585" s="223"/>
      <c r="AO1585" s="223"/>
      <c r="AP1585" s="223"/>
      <c r="AQ1585" s="222"/>
      <c r="AR1585" s="222"/>
      <c r="AS1585" s="222"/>
      <c r="AT1585" s="222"/>
      <c r="AU1585" s="222"/>
      <c r="AV1585" s="222"/>
      <c r="AW1585" s="222"/>
      <c r="AX1585" s="222"/>
      <c r="AY1585" s="222"/>
      <c r="AZ1585" s="222"/>
      <c r="BA1585" s="222"/>
      <c r="BB1585" s="222"/>
      <c r="BC1585" s="222"/>
      <c r="BD1585" s="222"/>
      <c r="BE1585" s="222"/>
      <c r="BF1585" s="222"/>
      <c r="BG1585" s="222"/>
      <c r="BH1585" s="222"/>
      <c r="BI1585" s="222"/>
      <c r="BJ1585" s="222"/>
      <c r="BK1585" s="222"/>
      <c r="BL1585" s="222"/>
      <c r="BM1585" s="222"/>
      <c r="BN1585" s="222"/>
      <c r="BO1585" s="222"/>
      <c r="BP1585" s="222"/>
      <c r="BQ1585" s="222"/>
      <c r="BR1585" s="222"/>
      <c r="BS1585" s="222"/>
      <c r="BT1585" s="222"/>
      <c r="BU1585" s="222"/>
      <c r="BV1585" s="222"/>
      <c r="BW1585" s="222"/>
      <c r="BX1585" s="222"/>
      <c r="BY1585" s="222"/>
      <c r="BZ1585" s="222"/>
      <c r="CA1585" s="222"/>
      <c r="CB1585" s="222"/>
      <c r="CC1585" s="222"/>
      <c r="CD1585" s="222"/>
      <c r="CE1585" s="222"/>
      <c r="CF1585" s="222"/>
      <c r="CG1585" s="222"/>
      <c r="CH1585" s="222"/>
      <c r="CI1585" s="222"/>
    </row>
    <row r="1586" spans="1:87" s="4" customFormat="1" hidden="1">
      <c r="A1586" s="63"/>
      <c r="B1586" s="222"/>
      <c r="C1586" s="222"/>
      <c r="D1586" s="222"/>
      <c r="E1586" s="222"/>
      <c r="F1586" s="222"/>
      <c r="G1586" s="223"/>
      <c r="H1586" s="63"/>
      <c r="I1586" s="222"/>
      <c r="J1586" s="222"/>
      <c r="K1586" s="239"/>
      <c r="L1586" s="239"/>
      <c r="M1586" s="240"/>
      <c r="N1586" s="229"/>
      <c r="O1586" s="229"/>
      <c r="P1586" s="229"/>
      <c r="Q1586" s="222"/>
      <c r="R1586" s="242"/>
      <c r="S1586" s="242"/>
      <c r="T1586" s="240"/>
      <c r="U1586" s="240"/>
      <c r="V1586" s="223"/>
      <c r="W1586" s="223"/>
      <c r="X1586" s="223"/>
      <c r="Y1586" s="223"/>
      <c r="Z1586" s="33"/>
      <c r="AE1586" s="117"/>
      <c r="AM1586" s="33"/>
      <c r="AN1586" s="223"/>
      <c r="AO1586" s="223"/>
      <c r="AP1586" s="223"/>
      <c r="AQ1586" s="222"/>
      <c r="AR1586" s="222"/>
      <c r="AS1586" s="222"/>
      <c r="AT1586" s="222"/>
      <c r="AU1586" s="222"/>
      <c r="AV1586" s="222"/>
      <c r="AW1586" s="222"/>
      <c r="AX1586" s="222"/>
      <c r="AY1586" s="222"/>
      <c r="AZ1586" s="222"/>
      <c r="BA1586" s="222"/>
      <c r="BB1586" s="222"/>
      <c r="BC1586" s="222"/>
      <c r="BD1586" s="222"/>
      <c r="BE1586" s="222"/>
      <c r="BF1586" s="222"/>
      <c r="BG1586" s="222"/>
      <c r="BH1586" s="222"/>
      <c r="BI1586" s="222"/>
      <c r="BJ1586" s="222"/>
      <c r="BK1586" s="222"/>
      <c r="BL1586" s="222"/>
      <c r="BM1586" s="222"/>
      <c r="BN1586" s="222"/>
      <c r="BO1586" s="222"/>
      <c r="BP1586" s="222"/>
      <c r="BQ1586" s="222"/>
      <c r="BR1586" s="222"/>
      <c r="BS1586" s="222"/>
      <c r="BT1586" s="222"/>
      <c r="BU1586" s="222"/>
      <c r="BV1586" s="222"/>
      <c r="BW1586" s="222"/>
      <c r="BX1586" s="222"/>
      <c r="BY1586" s="222"/>
      <c r="BZ1586" s="222"/>
      <c r="CA1586" s="222"/>
      <c r="CB1586" s="222"/>
      <c r="CC1586" s="222"/>
      <c r="CD1586" s="222"/>
      <c r="CE1586" s="222"/>
      <c r="CF1586" s="222"/>
      <c r="CG1586" s="222"/>
      <c r="CH1586" s="222"/>
      <c r="CI1586" s="222"/>
    </row>
    <row r="1587" spans="1:87" s="4" customFormat="1" hidden="1">
      <c r="A1587" s="63"/>
      <c r="B1587" s="222"/>
      <c r="C1587" s="222"/>
      <c r="D1587" s="222"/>
      <c r="E1587" s="222"/>
      <c r="F1587" s="222"/>
      <c r="G1587" s="223"/>
      <c r="H1587" s="63"/>
      <c r="I1587" s="222"/>
      <c r="J1587" s="222"/>
      <c r="K1587" s="239"/>
      <c r="L1587" s="239"/>
      <c r="M1587" s="240"/>
      <c r="N1587" s="229"/>
      <c r="O1587" s="229"/>
      <c r="P1587" s="229"/>
      <c r="Q1587" s="222"/>
      <c r="R1587" s="242"/>
      <c r="S1587" s="242"/>
      <c r="T1587" s="240"/>
      <c r="U1587" s="240"/>
      <c r="V1587" s="223"/>
      <c r="W1587" s="223"/>
      <c r="X1587" s="223"/>
      <c r="Y1587" s="223"/>
      <c r="Z1587" s="33"/>
      <c r="AE1587" s="117"/>
      <c r="AM1587" s="33"/>
      <c r="AN1587" s="223"/>
      <c r="AO1587" s="223"/>
      <c r="AP1587" s="223"/>
      <c r="AQ1587" s="222"/>
      <c r="AR1587" s="222"/>
      <c r="AS1587" s="222"/>
      <c r="AT1587" s="222"/>
      <c r="AU1587" s="222"/>
      <c r="AV1587" s="222"/>
      <c r="AW1587" s="222"/>
      <c r="AX1587" s="222"/>
      <c r="AY1587" s="222"/>
      <c r="AZ1587" s="222"/>
      <c r="BA1587" s="222"/>
      <c r="BB1587" s="222"/>
      <c r="BC1587" s="222"/>
      <c r="BD1587" s="222"/>
      <c r="BE1587" s="222"/>
      <c r="BF1587" s="222"/>
      <c r="BG1587" s="222"/>
      <c r="BH1587" s="222"/>
      <c r="BI1587" s="222"/>
      <c r="BJ1587" s="222"/>
      <c r="BK1587" s="222"/>
      <c r="BL1587" s="222"/>
      <c r="BM1587" s="222"/>
      <c r="BN1587" s="222"/>
      <c r="BO1587" s="222"/>
      <c r="BP1587" s="222"/>
      <c r="BQ1587" s="222"/>
      <c r="BR1587" s="222"/>
      <c r="BS1587" s="222"/>
      <c r="BT1587" s="222"/>
      <c r="BU1587" s="222"/>
      <c r="BV1587" s="222"/>
      <c r="BW1587" s="222"/>
      <c r="BX1587" s="222"/>
      <c r="BY1587" s="222"/>
      <c r="BZ1587" s="222"/>
      <c r="CA1587" s="222"/>
      <c r="CB1587" s="222"/>
      <c r="CC1587" s="222"/>
      <c r="CD1587" s="222"/>
      <c r="CE1587" s="222"/>
      <c r="CF1587" s="222"/>
      <c r="CG1587" s="222"/>
      <c r="CH1587" s="222"/>
      <c r="CI1587" s="222"/>
    </row>
    <row r="1588" spans="1:87" s="4" customFormat="1" hidden="1">
      <c r="A1588" s="63"/>
      <c r="B1588" s="222"/>
      <c r="C1588" s="222"/>
      <c r="D1588" s="222"/>
      <c r="E1588" s="222"/>
      <c r="F1588" s="222"/>
      <c r="G1588" s="223"/>
      <c r="H1588" s="63"/>
      <c r="I1588" s="222"/>
      <c r="J1588" s="222"/>
      <c r="K1588" s="239"/>
      <c r="L1588" s="239"/>
      <c r="M1588" s="240"/>
      <c r="N1588" s="229"/>
      <c r="O1588" s="229"/>
      <c r="P1588" s="229"/>
      <c r="Q1588" s="222"/>
      <c r="R1588" s="242"/>
      <c r="S1588" s="242"/>
      <c r="T1588" s="240"/>
      <c r="U1588" s="240"/>
      <c r="V1588" s="223"/>
      <c r="W1588" s="223"/>
      <c r="X1588" s="223"/>
      <c r="Y1588" s="223"/>
      <c r="Z1588" s="33"/>
      <c r="AE1588" s="117"/>
      <c r="AM1588" s="33"/>
      <c r="AN1588" s="223"/>
      <c r="AO1588" s="223"/>
      <c r="AP1588" s="223"/>
      <c r="AQ1588" s="222"/>
      <c r="AR1588" s="222"/>
      <c r="AS1588" s="222"/>
      <c r="AT1588" s="222"/>
      <c r="AU1588" s="222"/>
      <c r="AV1588" s="222"/>
      <c r="AW1588" s="222"/>
      <c r="AX1588" s="222"/>
      <c r="AY1588" s="222"/>
      <c r="AZ1588" s="222"/>
      <c r="BA1588" s="222"/>
      <c r="BB1588" s="222"/>
      <c r="BC1588" s="222"/>
      <c r="BD1588" s="222"/>
      <c r="BE1588" s="222"/>
      <c r="BF1588" s="222"/>
      <c r="BG1588" s="222"/>
      <c r="BH1588" s="222"/>
      <c r="BI1588" s="222"/>
      <c r="BJ1588" s="222"/>
      <c r="BK1588" s="222"/>
      <c r="BL1588" s="222"/>
      <c r="BM1588" s="222"/>
      <c r="BN1588" s="222"/>
      <c r="BO1588" s="222"/>
      <c r="BP1588" s="222"/>
      <c r="BQ1588" s="222"/>
      <c r="BR1588" s="222"/>
      <c r="BS1588" s="222"/>
      <c r="BT1588" s="222"/>
      <c r="BU1588" s="222"/>
      <c r="BV1588" s="222"/>
      <c r="BW1588" s="222"/>
      <c r="BX1588" s="222"/>
      <c r="BY1588" s="222"/>
      <c r="BZ1588" s="222"/>
      <c r="CA1588" s="222"/>
      <c r="CB1588" s="222"/>
      <c r="CC1588" s="222"/>
      <c r="CD1588" s="222"/>
      <c r="CE1588" s="222"/>
      <c r="CF1588" s="222"/>
      <c r="CG1588" s="222"/>
      <c r="CH1588" s="222"/>
      <c r="CI1588" s="222"/>
    </row>
    <row r="1589" spans="1:87" s="4" customFormat="1" hidden="1">
      <c r="A1589" s="63"/>
      <c r="B1589" s="222"/>
      <c r="C1589" s="222"/>
      <c r="D1589" s="222"/>
      <c r="E1589" s="222"/>
      <c r="F1589" s="222"/>
      <c r="G1589" s="223"/>
      <c r="H1589" s="63"/>
      <c r="I1589" s="222"/>
      <c r="J1589" s="222"/>
      <c r="K1589" s="239"/>
      <c r="L1589" s="239"/>
      <c r="M1589" s="240"/>
      <c r="N1589" s="229"/>
      <c r="O1589" s="229"/>
      <c r="P1589" s="229"/>
      <c r="Q1589" s="222"/>
      <c r="R1589" s="242"/>
      <c r="S1589" s="242"/>
      <c r="T1589" s="240"/>
      <c r="U1589" s="240"/>
      <c r="V1589" s="223"/>
      <c r="W1589" s="223"/>
      <c r="X1589" s="223"/>
      <c r="Y1589" s="223"/>
      <c r="Z1589" s="33"/>
      <c r="AE1589" s="117"/>
      <c r="AM1589" s="33"/>
      <c r="AN1589" s="223"/>
      <c r="AO1589" s="223"/>
      <c r="AP1589" s="223"/>
      <c r="AQ1589" s="222"/>
      <c r="AR1589" s="222"/>
      <c r="AS1589" s="222"/>
      <c r="AT1589" s="222"/>
      <c r="AU1589" s="222"/>
      <c r="AV1589" s="222"/>
      <c r="AW1589" s="222"/>
      <c r="AX1589" s="222"/>
      <c r="AY1589" s="222"/>
      <c r="AZ1589" s="222"/>
      <c r="BA1589" s="222"/>
      <c r="BB1589" s="222"/>
      <c r="BC1589" s="222"/>
      <c r="BD1589" s="222"/>
      <c r="BE1589" s="222"/>
      <c r="BF1589" s="222"/>
      <c r="BG1589" s="222"/>
      <c r="BH1589" s="222"/>
      <c r="BI1589" s="222"/>
      <c r="BJ1589" s="222"/>
      <c r="BK1589" s="222"/>
      <c r="BL1589" s="222"/>
      <c r="BM1589" s="222"/>
      <c r="BN1589" s="222"/>
      <c r="BO1589" s="222"/>
      <c r="BP1589" s="222"/>
      <c r="BQ1589" s="222"/>
      <c r="BR1589" s="222"/>
      <c r="BS1589" s="222"/>
      <c r="BT1589" s="222"/>
      <c r="BU1589" s="222"/>
      <c r="BV1589" s="222"/>
      <c r="BW1589" s="222"/>
      <c r="BX1589" s="222"/>
      <c r="BY1589" s="222"/>
      <c r="BZ1589" s="222"/>
      <c r="CA1589" s="222"/>
      <c r="CB1589" s="222"/>
      <c r="CC1589" s="222"/>
      <c r="CD1589" s="222"/>
      <c r="CE1589" s="222"/>
      <c r="CF1589" s="222"/>
      <c r="CG1589" s="222"/>
      <c r="CH1589" s="222"/>
      <c r="CI1589" s="222"/>
    </row>
    <row r="1590" spans="1:87" s="4" customFormat="1" hidden="1">
      <c r="A1590" s="63"/>
      <c r="B1590" s="222"/>
      <c r="C1590" s="222"/>
      <c r="D1590" s="222"/>
      <c r="E1590" s="222"/>
      <c r="F1590" s="222"/>
      <c r="G1590" s="223"/>
      <c r="H1590" s="63"/>
      <c r="I1590" s="222"/>
      <c r="J1590" s="222"/>
      <c r="K1590" s="239"/>
      <c r="L1590" s="239"/>
      <c r="M1590" s="240"/>
      <c r="N1590" s="229"/>
      <c r="O1590" s="229"/>
      <c r="P1590" s="229"/>
      <c r="Q1590" s="222"/>
      <c r="R1590" s="242"/>
      <c r="S1590" s="242"/>
      <c r="T1590" s="240"/>
      <c r="U1590" s="240"/>
      <c r="V1590" s="223"/>
      <c r="W1590" s="223"/>
      <c r="X1590" s="223"/>
      <c r="Y1590" s="223"/>
      <c r="Z1590" s="33"/>
      <c r="AE1590" s="117"/>
      <c r="AM1590" s="33"/>
      <c r="AN1590" s="223"/>
      <c r="AO1590" s="223"/>
      <c r="AP1590" s="223"/>
      <c r="AQ1590" s="222"/>
      <c r="AR1590" s="222"/>
      <c r="AS1590" s="222"/>
      <c r="AT1590" s="222"/>
      <c r="AU1590" s="222"/>
      <c r="AV1590" s="222"/>
      <c r="AW1590" s="222"/>
      <c r="AX1590" s="222"/>
      <c r="AY1590" s="222"/>
      <c r="AZ1590" s="222"/>
      <c r="BA1590" s="222"/>
      <c r="BB1590" s="222"/>
      <c r="BC1590" s="222"/>
      <c r="BD1590" s="222"/>
      <c r="BE1590" s="222"/>
      <c r="BF1590" s="222"/>
      <c r="BG1590" s="222"/>
      <c r="BH1590" s="222"/>
      <c r="BI1590" s="222"/>
      <c r="BJ1590" s="222"/>
      <c r="BK1590" s="222"/>
      <c r="BL1590" s="222"/>
      <c r="BM1590" s="222"/>
      <c r="BN1590" s="222"/>
      <c r="BO1590" s="222"/>
      <c r="BP1590" s="222"/>
      <c r="BQ1590" s="222"/>
      <c r="BR1590" s="222"/>
      <c r="BS1590" s="222"/>
      <c r="BT1590" s="222"/>
      <c r="BU1590" s="222"/>
      <c r="BV1590" s="222"/>
      <c r="BW1590" s="222"/>
      <c r="BX1590" s="222"/>
      <c r="BY1590" s="222"/>
      <c r="BZ1590" s="222"/>
      <c r="CA1590" s="222"/>
      <c r="CB1590" s="222"/>
      <c r="CC1590" s="222"/>
      <c r="CD1590" s="222"/>
      <c r="CE1590" s="222"/>
      <c r="CF1590" s="222"/>
      <c r="CG1590" s="222"/>
      <c r="CH1590" s="222"/>
      <c r="CI1590" s="222"/>
    </row>
    <row r="1591" spans="1:87" s="4" customFormat="1" hidden="1">
      <c r="A1591" s="63"/>
      <c r="B1591" s="222"/>
      <c r="C1591" s="222"/>
      <c r="D1591" s="222"/>
      <c r="E1591" s="222"/>
      <c r="F1591" s="222"/>
      <c r="G1591" s="223"/>
      <c r="H1591" s="63"/>
      <c r="I1591" s="222"/>
      <c r="J1591" s="222"/>
      <c r="K1591" s="239"/>
      <c r="L1591" s="239"/>
      <c r="M1591" s="240"/>
      <c r="N1591" s="229"/>
      <c r="O1591" s="229"/>
      <c r="P1591" s="229"/>
      <c r="Q1591" s="222"/>
      <c r="R1591" s="242"/>
      <c r="S1591" s="242"/>
      <c r="T1591" s="240"/>
      <c r="U1591" s="240"/>
      <c r="V1591" s="223"/>
      <c r="W1591" s="223"/>
      <c r="X1591" s="223"/>
      <c r="Y1591" s="223"/>
      <c r="Z1591" s="33"/>
      <c r="AE1591" s="117"/>
      <c r="AM1591" s="33"/>
      <c r="AN1591" s="223"/>
      <c r="AO1591" s="223"/>
      <c r="AP1591" s="223"/>
      <c r="AQ1591" s="222"/>
      <c r="AR1591" s="222"/>
      <c r="AS1591" s="222"/>
      <c r="AT1591" s="222"/>
      <c r="AU1591" s="222"/>
      <c r="AV1591" s="222"/>
      <c r="AW1591" s="222"/>
      <c r="AX1591" s="222"/>
      <c r="AY1591" s="222"/>
      <c r="AZ1591" s="222"/>
      <c r="BA1591" s="222"/>
      <c r="BB1591" s="222"/>
      <c r="BC1591" s="222"/>
      <c r="BD1591" s="222"/>
      <c r="BE1591" s="222"/>
      <c r="BF1591" s="222"/>
      <c r="BG1591" s="222"/>
      <c r="BH1591" s="222"/>
      <c r="BI1591" s="222"/>
      <c r="BJ1591" s="222"/>
      <c r="BK1591" s="222"/>
      <c r="BL1591" s="222"/>
      <c r="BM1591" s="222"/>
      <c r="BN1591" s="222"/>
      <c r="BO1591" s="222"/>
      <c r="BP1591" s="222"/>
      <c r="BQ1591" s="222"/>
      <c r="BR1591" s="222"/>
      <c r="BS1591" s="222"/>
      <c r="BT1591" s="222"/>
      <c r="BU1591" s="222"/>
      <c r="BV1591" s="222"/>
      <c r="BW1591" s="222"/>
      <c r="BX1591" s="222"/>
      <c r="BY1591" s="222"/>
      <c r="BZ1591" s="222"/>
      <c r="CA1591" s="222"/>
      <c r="CB1591" s="222"/>
      <c r="CC1591" s="222"/>
      <c r="CD1591" s="222"/>
      <c r="CE1591" s="222"/>
      <c r="CF1591" s="222"/>
      <c r="CG1591" s="222"/>
      <c r="CH1591" s="222"/>
      <c r="CI1591" s="222"/>
    </row>
    <row r="1592" spans="1:87" s="4" customFormat="1" hidden="1">
      <c r="A1592" s="63"/>
      <c r="B1592" s="222"/>
      <c r="C1592" s="222"/>
      <c r="D1592" s="222"/>
      <c r="E1592" s="222"/>
      <c r="F1592" s="222"/>
      <c r="G1592" s="223"/>
      <c r="H1592" s="63"/>
      <c r="I1592" s="222"/>
      <c r="J1592" s="222"/>
      <c r="K1592" s="239"/>
      <c r="L1592" s="239"/>
      <c r="M1592" s="240"/>
      <c r="N1592" s="229"/>
      <c r="O1592" s="229"/>
      <c r="P1592" s="229"/>
      <c r="Q1592" s="222"/>
      <c r="R1592" s="242"/>
      <c r="S1592" s="242"/>
      <c r="T1592" s="240"/>
      <c r="U1592" s="240"/>
      <c r="V1592" s="223"/>
      <c r="W1592" s="223"/>
      <c r="X1592" s="223"/>
      <c r="Y1592" s="223"/>
      <c r="Z1592" s="33"/>
      <c r="AE1592" s="117"/>
      <c r="AM1592" s="33"/>
      <c r="AN1592" s="223"/>
      <c r="AO1592" s="223"/>
      <c r="AP1592" s="223"/>
      <c r="AQ1592" s="222"/>
      <c r="AR1592" s="222"/>
      <c r="AS1592" s="222"/>
      <c r="AT1592" s="222"/>
      <c r="AU1592" s="222"/>
      <c r="AV1592" s="222"/>
      <c r="AW1592" s="222"/>
      <c r="AX1592" s="222"/>
      <c r="AY1592" s="222"/>
      <c r="AZ1592" s="222"/>
      <c r="BA1592" s="222"/>
      <c r="BB1592" s="222"/>
      <c r="BC1592" s="222"/>
      <c r="BD1592" s="222"/>
      <c r="BE1592" s="222"/>
      <c r="BF1592" s="222"/>
      <c r="BG1592" s="222"/>
      <c r="BH1592" s="222"/>
      <c r="BI1592" s="222"/>
      <c r="BJ1592" s="222"/>
      <c r="BK1592" s="222"/>
      <c r="BL1592" s="222"/>
      <c r="BM1592" s="222"/>
      <c r="BN1592" s="222"/>
      <c r="BO1592" s="222"/>
      <c r="BP1592" s="222"/>
      <c r="BQ1592" s="222"/>
      <c r="BR1592" s="222"/>
      <c r="BS1592" s="222"/>
      <c r="BT1592" s="222"/>
      <c r="BU1592" s="222"/>
      <c r="BV1592" s="222"/>
      <c r="BW1592" s="222"/>
      <c r="BX1592" s="222"/>
      <c r="BY1592" s="222"/>
      <c r="BZ1592" s="222"/>
      <c r="CA1592" s="222"/>
      <c r="CB1592" s="222"/>
      <c r="CC1592" s="222"/>
      <c r="CD1592" s="222"/>
      <c r="CE1592" s="222"/>
      <c r="CF1592" s="222"/>
      <c r="CG1592" s="222"/>
      <c r="CH1592" s="222"/>
      <c r="CI1592" s="222"/>
    </row>
    <row r="1593" spans="1:87" s="4" customFormat="1" hidden="1">
      <c r="A1593" s="63"/>
      <c r="B1593" s="222"/>
      <c r="C1593" s="222"/>
      <c r="D1593" s="222"/>
      <c r="E1593" s="222"/>
      <c r="F1593" s="222"/>
      <c r="G1593" s="223"/>
      <c r="H1593" s="63"/>
      <c r="I1593" s="222"/>
      <c r="J1593" s="222"/>
      <c r="K1593" s="239"/>
      <c r="L1593" s="239"/>
      <c r="M1593" s="240"/>
      <c r="N1593" s="229"/>
      <c r="O1593" s="229"/>
      <c r="P1593" s="229"/>
      <c r="Q1593" s="222"/>
      <c r="R1593" s="242"/>
      <c r="S1593" s="242"/>
      <c r="T1593" s="240"/>
      <c r="U1593" s="240"/>
      <c r="V1593" s="223"/>
      <c r="W1593" s="223"/>
      <c r="X1593" s="223"/>
      <c r="Y1593" s="223"/>
      <c r="Z1593" s="33"/>
      <c r="AE1593" s="117"/>
      <c r="AM1593" s="33"/>
      <c r="AN1593" s="223"/>
      <c r="AO1593" s="223"/>
      <c r="AP1593" s="223"/>
      <c r="AQ1593" s="222"/>
      <c r="AR1593" s="222"/>
      <c r="AS1593" s="222"/>
      <c r="AT1593" s="222"/>
      <c r="AU1593" s="222"/>
      <c r="AV1593" s="222"/>
      <c r="AW1593" s="222"/>
      <c r="AX1593" s="222"/>
      <c r="AY1593" s="222"/>
      <c r="AZ1593" s="222"/>
      <c r="BA1593" s="222"/>
      <c r="BB1593" s="222"/>
      <c r="BC1593" s="222"/>
      <c r="BD1593" s="222"/>
      <c r="BE1593" s="222"/>
      <c r="BF1593" s="222"/>
      <c r="BG1593" s="222"/>
      <c r="BH1593" s="222"/>
      <c r="BI1593" s="222"/>
      <c r="BJ1593" s="222"/>
      <c r="BK1593" s="222"/>
      <c r="BL1593" s="222"/>
      <c r="BM1593" s="222"/>
      <c r="BN1593" s="222"/>
      <c r="BO1593" s="222"/>
      <c r="BP1593" s="222"/>
      <c r="BQ1593" s="222"/>
      <c r="BR1593" s="222"/>
      <c r="BS1593" s="222"/>
      <c r="BT1593" s="222"/>
      <c r="BU1593" s="222"/>
      <c r="BV1593" s="222"/>
      <c r="BW1593" s="222"/>
      <c r="BX1593" s="222"/>
      <c r="BY1593" s="222"/>
      <c r="BZ1593" s="222"/>
      <c r="CA1593" s="222"/>
      <c r="CB1593" s="222"/>
      <c r="CC1593" s="222"/>
      <c r="CD1593" s="222"/>
      <c r="CE1593" s="222"/>
      <c r="CF1593" s="222"/>
      <c r="CG1593" s="222"/>
      <c r="CH1593" s="222"/>
      <c r="CI1593" s="222"/>
    </row>
    <row r="1594" spans="1:87" s="4" customFormat="1" hidden="1">
      <c r="A1594" s="63"/>
      <c r="B1594" s="222"/>
      <c r="C1594" s="222"/>
      <c r="D1594" s="222"/>
      <c r="E1594" s="222"/>
      <c r="F1594" s="222"/>
      <c r="G1594" s="223"/>
      <c r="H1594" s="63"/>
      <c r="I1594" s="222"/>
      <c r="J1594" s="222"/>
      <c r="K1594" s="239"/>
      <c r="L1594" s="239"/>
      <c r="M1594" s="240"/>
      <c r="N1594" s="229"/>
      <c r="O1594" s="229"/>
      <c r="P1594" s="229"/>
      <c r="Q1594" s="222"/>
      <c r="R1594" s="242"/>
      <c r="S1594" s="242"/>
      <c r="T1594" s="240"/>
      <c r="U1594" s="240"/>
      <c r="V1594" s="223"/>
      <c r="W1594" s="223"/>
      <c r="X1594" s="223"/>
      <c r="Y1594" s="223"/>
      <c r="Z1594" s="33"/>
      <c r="AE1594" s="117"/>
      <c r="AM1594" s="33"/>
      <c r="AN1594" s="223"/>
      <c r="AO1594" s="223"/>
      <c r="AP1594" s="223"/>
      <c r="AQ1594" s="222"/>
      <c r="AR1594" s="222"/>
      <c r="AS1594" s="222"/>
      <c r="AT1594" s="222"/>
      <c r="AU1594" s="222"/>
      <c r="AV1594" s="222"/>
      <c r="AW1594" s="222"/>
      <c r="AX1594" s="222"/>
      <c r="AY1594" s="222"/>
      <c r="AZ1594" s="222"/>
      <c r="BA1594" s="222"/>
      <c r="BB1594" s="222"/>
      <c r="BC1594" s="222"/>
      <c r="BD1594" s="222"/>
      <c r="BE1594" s="222"/>
      <c r="BF1594" s="222"/>
      <c r="BG1594" s="222"/>
      <c r="BH1594" s="222"/>
      <c r="BI1594" s="222"/>
      <c r="BJ1594" s="222"/>
      <c r="BK1594" s="222"/>
      <c r="BL1594" s="222"/>
      <c r="BM1594" s="222"/>
      <c r="BN1594" s="222"/>
      <c r="BO1594" s="222"/>
      <c r="BP1594" s="222"/>
      <c r="BQ1594" s="222"/>
      <c r="BR1594" s="222"/>
      <c r="BS1594" s="222"/>
      <c r="BT1594" s="222"/>
      <c r="BU1594" s="222"/>
      <c r="BV1594" s="222"/>
      <c r="BW1594" s="222"/>
      <c r="BX1594" s="222"/>
      <c r="BY1594" s="222"/>
      <c r="BZ1594" s="222"/>
      <c r="CA1594" s="222"/>
      <c r="CB1594" s="222"/>
      <c r="CC1594" s="222"/>
      <c r="CD1594" s="222"/>
      <c r="CE1594" s="222"/>
      <c r="CF1594" s="222"/>
      <c r="CG1594" s="222"/>
      <c r="CH1594" s="222"/>
      <c r="CI1594" s="222"/>
    </row>
    <row r="1595" spans="1:87" s="4" customFormat="1" hidden="1">
      <c r="A1595" s="63"/>
      <c r="B1595" s="222"/>
      <c r="C1595" s="222"/>
      <c r="D1595" s="222"/>
      <c r="E1595" s="222"/>
      <c r="F1595" s="222"/>
      <c r="G1595" s="223"/>
      <c r="H1595" s="63"/>
      <c r="I1595" s="222"/>
      <c r="J1595" s="222"/>
      <c r="K1595" s="239"/>
      <c r="L1595" s="239"/>
      <c r="M1595" s="240"/>
      <c r="N1595" s="229"/>
      <c r="O1595" s="229"/>
      <c r="P1595" s="229"/>
      <c r="Q1595" s="222"/>
      <c r="R1595" s="242"/>
      <c r="S1595" s="242"/>
      <c r="T1595" s="240"/>
      <c r="U1595" s="240"/>
      <c r="V1595" s="223"/>
      <c r="W1595" s="223"/>
      <c r="X1595" s="223"/>
      <c r="Y1595" s="223"/>
      <c r="Z1595" s="33"/>
      <c r="AE1595" s="117"/>
      <c r="AM1595" s="33"/>
      <c r="AN1595" s="223"/>
      <c r="AO1595" s="223"/>
      <c r="AP1595" s="223"/>
      <c r="AQ1595" s="222"/>
      <c r="AR1595" s="222"/>
      <c r="AS1595" s="222"/>
      <c r="AT1595" s="222"/>
      <c r="AU1595" s="222"/>
      <c r="AV1595" s="222"/>
      <c r="AW1595" s="222"/>
      <c r="AX1595" s="222"/>
      <c r="AY1595" s="222"/>
      <c r="AZ1595" s="222"/>
      <c r="BA1595" s="222"/>
      <c r="BB1595" s="222"/>
      <c r="BC1595" s="222"/>
      <c r="BD1595" s="222"/>
      <c r="BE1595" s="222"/>
      <c r="BF1595" s="222"/>
      <c r="BG1595" s="222"/>
      <c r="BH1595" s="222"/>
      <c r="BI1595" s="222"/>
      <c r="BJ1595" s="222"/>
      <c r="BK1595" s="222"/>
      <c r="BL1595" s="222"/>
      <c r="BM1595" s="222"/>
      <c r="BN1595" s="222"/>
      <c r="BO1595" s="222"/>
      <c r="BP1595" s="222"/>
      <c r="BQ1595" s="222"/>
      <c r="BR1595" s="222"/>
      <c r="BS1595" s="222"/>
      <c r="BT1595" s="222"/>
      <c r="BU1595" s="222"/>
      <c r="BV1595" s="222"/>
      <c r="BW1595" s="222"/>
      <c r="BX1595" s="222"/>
      <c r="BY1595" s="222"/>
      <c r="BZ1595" s="222"/>
      <c r="CA1595" s="222"/>
      <c r="CB1595" s="222"/>
      <c r="CC1595" s="222"/>
      <c r="CD1595" s="222"/>
      <c r="CE1595" s="222"/>
      <c r="CF1595" s="222"/>
      <c r="CG1595" s="222"/>
      <c r="CH1595" s="222"/>
      <c r="CI1595" s="222"/>
    </row>
    <row r="1596" spans="1:87" s="4" customFormat="1" hidden="1">
      <c r="A1596" s="63"/>
      <c r="B1596" s="222"/>
      <c r="C1596" s="222"/>
      <c r="D1596" s="222"/>
      <c r="E1596" s="222"/>
      <c r="F1596" s="222"/>
      <c r="G1596" s="223"/>
      <c r="H1596" s="63"/>
      <c r="I1596" s="222"/>
      <c r="J1596" s="222"/>
      <c r="K1596" s="239"/>
      <c r="L1596" s="239"/>
      <c r="M1596" s="240"/>
      <c r="N1596" s="229"/>
      <c r="O1596" s="229"/>
      <c r="P1596" s="229"/>
      <c r="Q1596" s="222"/>
      <c r="R1596" s="242"/>
      <c r="S1596" s="242"/>
      <c r="T1596" s="240"/>
      <c r="U1596" s="240"/>
      <c r="V1596" s="223"/>
      <c r="W1596" s="223"/>
      <c r="X1596" s="223"/>
      <c r="Y1596" s="223"/>
      <c r="Z1596" s="33"/>
      <c r="AE1596" s="117"/>
      <c r="AM1596" s="33"/>
      <c r="AN1596" s="223"/>
      <c r="AO1596" s="223"/>
      <c r="AP1596" s="223"/>
      <c r="AQ1596" s="222"/>
      <c r="AR1596" s="222"/>
      <c r="AS1596" s="222"/>
      <c r="AT1596" s="222"/>
      <c r="AU1596" s="222"/>
      <c r="AV1596" s="222"/>
      <c r="AW1596" s="222"/>
      <c r="AX1596" s="222"/>
      <c r="AY1596" s="222"/>
      <c r="AZ1596" s="222"/>
      <c r="BA1596" s="222"/>
      <c r="BB1596" s="222"/>
      <c r="BC1596" s="222"/>
      <c r="BD1596" s="222"/>
      <c r="BE1596" s="222"/>
      <c r="BF1596" s="222"/>
      <c r="BG1596" s="222"/>
      <c r="BH1596" s="222"/>
      <c r="BI1596" s="222"/>
      <c r="BJ1596" s="222"/>
      <c r="BK1596" s="222"/>
      <c r="BL1596" s="222"/>
      <c r="BM1596" s="222"/>
      <c r="BN1596" s="222"/>
      <c r="BO1596" s="222"/>
      <c r="BP1596" s="222"/>
      <c r="BQ1596" s="222"/>
      <c r="BR1596" s="222"/>
      <c r="BS1596" s="222"/>
      <c r="BT1596" s="222"/>
      <c r="BU1596" s="222"/>
      <c r="BV1596" s="222"/>
      <c r="BW1596" s="222"/>
      <c r="BX1596" s="222"/>
      <c r="BY1596" s="222"/>
      <c r="BZ1596" s="222"/>
      <c r="CA1596" s="222"/>
      <c r="CB1596" s="222"/>
      <c r="CC1596" s="222"/>
      <c r="CD1596" s="222"/>
      <c r="CE1596" s="222"/>
      <c r="CF1596" s="222"/>
      <c r="CG1596" s="222"/>
      <c r="CH1596" s="222"/>
      <c r="CI1596" s="222"/>
    </row>
    <row r="1597" spans="1:87" s="4" customFormat="1" hidden="1">
      <c r="A1597" s="63"/>
      <c r="B1597" s="222"/>
      <c r="C1597" s="222"/>
      <c r="D1597" s="222"/>
      <c r="E1597" s="222"/>
      <c r="F1597" s="222"/>
      <c r="G1597" s="223"/>
      <c r="H1597" s="63"/>
      <c r="I1597" s="222"/>
      <c r="J1597" s="222"/>
      <c r="K1597" s="239"/>
      <c r="L1597" s="239"/>
      <c r="M1597" s="240"/>
      <c r="N1597" s="229"/>
      <c r="O1597" s="229"/>
      <c r="P1597" s="229"/>
      <c r="Q1597" s="222"/>
      <c r="R1597" s="242"/>
      <c r="S1597" s="242"/>
      <c r="T1597" s="240"/>
      <c r="U1597" s="240"/>
      <c r="V1597" s="223"/>
      <c r="W1597" s="223"/>
      <c r="X1597" s="223"/>
      <c r="Y1597" s="223"/>
      <c r="Z1597" s="33"/>
      <c r="AE1597" s="117"/>
      <c r="AM1597" s="33"/>
      <c r="AN1597" s="223"/>
      <c r="AO1597" s="223"/>
      <c r="AP1597" s="223"/>
      <c r="AQ1597" s="222"/>
      <c r="AR1597" s="222"/>
      <c r="AS1597" s="222"/>
      <c r="AT1597" s="222"/>
      <c r="AU1597" s="222"/>
      <c r="AV1597" s="222"/>
      <c r="AW1597" s="222"/>
      <c r="AX1597" s="222"/>
      <c r="AY1597" s="222"/>
      <c r="AZ1597" s="222"/>
      <c r="BA1597" s="222"/>
      <c r="BB1597" s="222"/>
      <c r="BC1597" s="222"/>
      <c r="BD1597" s="222"/>
      <c r="BE1597" s="222"/>
      <c r="BF1597" s="222"/>
      <c r="BG1597" s="222"/>
      <c r="BH1597" s="222"/>
      <c r="BI1597" s="222"/>
      <c r="BJ1597" s="222"/>
      <c r="BK1597" s="222"/>
      <c r="BL1597" s="222"/>
      <c r="BM1597" s="222"/>
      <c r="BN1597" s="222"/>
      <c r="BO1597" s="222"/>
      <c r="BP1597" s="222"/>
      <c r="BQ1597" s="222"/>
      <c r="BR1597" s="222"/>
      <c r="BS1597" s="222"/>
      <c r="BT1597" s="222"/>
      <c r="BU1597" s="222"/>
      <c r="BV1597" s="222"/>
      <c r="BW1597" s="222"/>
      <c r="BX1597" s="222"/>
      <c r="BY1597" s="222"/>
      <c r="BZ1597" s="222"/>
      <c r="CA1597" s="222"/>
      <c r="CB1597" s="222"/>
      <c r="CC1597" s="222"/>
      <c r="CD1597" s="222"/>
      <c r="CE1597" s="222"/>
      <c r="CF1597" s="222"/>
      <c r="CG1597" s="222"/>
      <c r="CH1597" s="222"/>
      <c r="CI1597" s="222"/>
    </row>
    <row r="1598" spans="1:87" s="4" customFormat="1" hidden="1">
      <c r="A1598" s="63"/>
      <c r="B1598" s="222"/>
      <c r="C1598" s="222"/>
      <c r="D1598" s="222"/>
      <c r="E1598" s="222"/>
      <c r="F1598" s="222"/>
      <c r="G1598" s="223"/>
      <c r="H1598" s="63"/>
      <c r="I1598" s="222"/>
      <c r="J1598" s="222"/>
      <c r="K1598" s="239"/>
      <c r="L1598" s="239"/>
      <c r="M1598" s="240"/>
      <c r="N1598" s="229"/>
      <c r="O1598" s="229"/>
      <c r="P1598" s="229"/>
      <c r="Q1598" s="222"/>
      <c r="R1598" s="242"/>
      <c r="S1598" s="242"/>
      <c r="T1598" s="240"/>
      <c r="U1598" s="240"/>
      <c r="V1598" s="223"/>
      <c r="W1598" s="223"/>
      <c r="X1598" s="223"/>
      <c r="Y1598" s="223"/>
      <c r="Z1598" s="33"/>
      <c r="AE1598" s="117"/>
      <c r="AM1598" s="33"/>
      <c r="AN1598" s="223"/>
      <c r="AO1598" s="223"/>
      <c r="AP1598" s="223"/>
      <c r="AQ1598" s="222"/>
      <c r="AR1598" s="222"/>
      <c r="AS1598" s="222"/>
      <c r="AT1598" s="222"/>
      <c r="AU1598" s="222"/>
      <c r="AV1598" s="222"/>
      <c r="AW1598" s="222"/>
      <c r="AX1598" s="222"/>
      <c r="AY1598" s="222"/>
      <c r="AZ1598" s="222"/>
      <c r="BA1598" s="222"/>
      <c r="BB1598" s="222"/>
      <c r="BC1598" s="222"/>
      <c r="BD1598" s="222"/>
      <c r="BE1598" s="222"/>
      <c r="BF1598" s="222"/>
      <c r="BG1598" s="222"/>
      <c r="BH1598" s="222"/>
      <c r="BI1598" s="222"/>
      <c r="BJ1598" s="222"/>
      <c r="BK1598" s="222"/>
      <c r="BL1598" s="222"/>
      <c r="BM1598" s="222"/>
      <c r="BN1598" s="222"/>
      <c r="BO1598" s="222"/>
      <c r="BP1598" s="222"/>
      <c r="BQ1598" s="222"/>
      <c r="BR1598" s="222"/>
      <c r="BS1598" s="222"/>
      <c r="BT1598" s="222"/>
      <c r="BU1598" s="222"/>
      <c r="BV1598" s="222"/>
      <c r="BW1598" s="222"/>
      <c r="BX1598" s="222"/>
      <c r="BY1598" s="222"/>
      <c r="BZ1598" s="222"/>
      <c r="CA1598" s="222"/>
      <c r="CB1598" s="222"/>
      <c r="CC1598" s="222"/>
      <c r="CD1598" s="222"/>
      <c r="CE1598" s="222"/>
      <c r="CF1598" s="222"/>
      <c r="CG1598" s="222"/>
      <c r="CH1598" s="222"/>
      <c r="CI1598" s="222"/>
    </row>
    <row r="1599" spans="1:87" s="4" customFormat="1" hidden="1">
      <c r="A1599" s="63"/>
      <c r="B1599" s="222"/>
      <c r="C1599" s="222"/>
      <c r="D1599" s="222"/>
      <c r="E1599" s="222"/>
      <c r="F1599" s="222"/>
      <c r="G1599" s="223"/>
      <c r="H1599" s="63"/>
      <c r="I1599" s="222"/>
      <c r="J1599" s="222"/>
      <c r="K1599" s="239"/>
      <c r="L1599" s="239"/>
      <c r="M1599" s="240"/>
      <c r="N1599" s="229"/>
      <c r="O1599" s="229"/>
      <c r="P1599" s="229"/>
      <c r="Q1599" s="222"/>
      <c r="R1599" s="242"/>
      <c r="S1599" s="242"/>
      <c r="T1599" s="240"/>
      <c r="U1599" s="240"/>
      <c r="V1599" s="223"/>
      <c r="W1599" s="223"/>
      <c r="X1599" s="223"/>
      <c r="Y1599" s="223"/>
      <c r="Z1599" s="33"/>
      <c r="AE1599" s="117"/>
      <c r="AM1599" s="33"/>
      <c r="AN1599" s="223"/>
      <c r="AO1599" s="223"/>
      <c r="AP1599" s="223"/>
      <c r="AQ1599" s="222"/>
      <c r="AR1599" s="222"/>
      <c r="AS1599" s="222"/>
      <c r="AT1599" s="222"/>
      <c r="AU1599" s="222"/>
      <c r="AV1599" s="222"/>
      <c r="AW1599" s="222"/>
      <c r="AX1599" s="222"/>
      <c r="AY1599" s="222"/>
      <c r="AZ1599" s="222"/>
      <c r="BA1599" s="222"/>
      <c r="BB1599" s="222"/>
      <c r="BC1599" s="222"/>
      <c r="BD1599" s="222"/>
      <c r="BE1599" s="222"/>
      <c r="BF1599" s="222"/>
      <c r="BG1599" s="222"/>
      <c r="BH1599" s="222"/>
      <c r="BI1599" s="222"/>
      <c r="BJ1599" s="222"/>
      <c r="BK1599" s="222"/>
      <c r="BL1599" s="222"/>
      <c r="BM1599" s="222"/>
      <c r="BN1599" s="222"/>
      <c r="BO1599" s="222"/>
      <c r="BP1599" s="222"/>
      <c r="BQ1599" s="222"/>
      <c r="BR1599" s="222"/>
      <c r="BS1599" s="222"/>
      <c r="BT1599" s="222"/>
      <c r="BU1599" s="222"/>
      <c r="BV1599" s="222"/>
      <c r="BW1599" s="222"/>
      <c r="BX1599" s="222"/>
      <c r="BY1599" s="222"/>
      <c r="BZ1599" s="222"/>
      <c r="CA1599" s="222"/>
      <c r="CB1599" s="222"/>
      <c r="CC1599" s="222"/>
      <c r="CD1599" s="222"/>
      <c r="CE1599" s="222"/>
      <c r="CF1599" s="222"/>
      <c r="CG1599" s="222"/>
      <c r="CH1599" s="222"/>
      <c r="CI1599" s="222"/>
    </row>
    <row r="1600" spans="1:87" s="4" customFormat="1" hidden="1">
      <c r="A1600" s="63"/>
      <c r="B1600" s="222"/>
      <c r="C1600" s="222"/>
      <c r="D1600" s="222"/>
      <c r="E1600" s="222"/>
      <c r="F1600" s="222"/>
      <c r="G1600" s="223"/>
      <c r="H1600" s="63"/>
      <c r="I1600" s="222"/>
      <c r="J1600" s="222"/>
      <c r="K1600" s="239"/>
      <c r="L1600" s="239"/>
      <c r="M1600" s="240"/>
      <c r="N1600" s="229"/>
      <c r="O1600" s="229"/>
      <c r="P1600" s="229"/>
      <c r="Q1600" s="222"/>
      <c r="R1600" s="242"/>
      <c r="S1600" s="242"/>
      <c r="T1600" s="240"/>
      <c r="U1600" s="240"/>
      <c r="V1600" s="223"/>
      <c r="W1600" s="223"/>
      <c r="X1600" s="223"/>
      <c r="Y1600" s="223"/>
      <c r="Z1600" s="33"/>
      <c r="AE1600" s="117"/>
      <c r="AM1600" s="33"/>
      <c r="AN1600" s="223"/>
      <c r="AO1600" s="223"/>
      <c r="AP1600" s="223"/>
      <c r="AQ1600" s="222"/>
      <c r="AR1600" s="222"/>
      <c r="AS1600" s="222"/>
      <c r="AT1600" s="222"/>
      <c r="AU1600" s="222"/>
      <c r="AV1600" s="222"/>
      <c r="AW1600" s="222"/>
      <c r="AX1600" s="222"/>
      <c r="AY1600" s="222"/>
      <c r="AZ1600" s="222"/>
      <c r="BA1600" s="222"/>
      <c r="BB1600" s="222"/>
      <c r="BC1600" s="222"/>
      <c r="BD1600" s="222"/>
      <c r="BE1600" s="222"/>
      <c r="BF1600" s="222"/>
      <c r="BG1600" s="222"/>
      <c r="BH1600" s="222"/>
      <c r="BI1600" s="222"/>
      <c r="BJ1600" s="222"/>
      <c r="BK1600" s="222"/>
      <c r="BL1600" s="222"/>
      <c r="BM1600" s="222"/>
      <c r="BN1600" s="222"/>
      <c r="BO1600" s="222"/>
      <c r="BP1600" s="222"/>
      <c r="BQ1600" s="222"/>
      <c r="BR1600" s="222"/>
      <c r="BS1600" s="222"/>
      <c r="BT1600" s="222"/>
      <c r="BU1600" s="222"/>
      <c r="BV1600" s="222"/>
      <c r="BW1600" s="222"/>
      <c r="BX1600" s="222"/>
      <c r="BY1600" s="222"/>
      <c r="BZ1600" s="222"/>
      <c r="CA1600" s="222"/>
      <c r="CB1600" s="222"/>
      <c r="CC1600" s="222"/>
      <c r="CD1600" s="222"/>
      <c r="CE1600" s="222"/>
      <c r="CF1600" s="222"/>
      <c r="CG1600" s="222"/>
      <c r="CH1600" s="222"/>
      <c r="CI1600" s="222"/>
    </row>
    <row r="1601" spans="1:87" s="4" customFormat="1" hidden="1">
      <c r="A1601" s="63"/>
      <c r="B1601" s="222"/>
      <c r="C1601" s="222"/>
      <c r="D1601" s="222"/>
      <c r="E1601" s="222"/>
      <c r="F1601" s="222"/>
      <c r="G1601" s="223"/>
      <c r="H1601" s="63"/>
      <c r="I1601" s="222"/>
      <c r="J1601" s="222"/>
      <c r="K1601" s="239"/>
      <c r="L1601" s="239"/>
      <c r="M1601" s="240"/>
      <c r="N1601" s="229"/>
      <c r="O1601" s="229"/>
      <c r="P1601" s="229"/>
      <c r="Q1601" s="222"/>
      <c r="R1601" s="242"/>
      <c r="S1601" s="242"/>
      <c r="T1601" s="240"/>
      <c r="U1601" s="240"/>
      <c r="V1601" s="223"/>
      <c r="W1601" s="223"/>
      <c r="X1601" s="223"/>
      <c r="Y1601" s="223"/>
      <c r="Z1601" s="33"/>
      <c r="AE1601" s="117"/>
      <c r="AM1601" s="33"/>
      <c r="AN1601" s="223"/>
      <c r="AO1601" s="223"/>
      <c r="AP1601" s="223"/>
      <c r="AQ1601" s="222"/>
      <c r="AR1601" s="222"/>
      <c r="AS1601" s="222"/>
      <c r="AT1601" s="222"/>
      <c r="AU1601" s="222"/>
      <c r="AV1601" s="222"/>
      <c r="AW1601" s="222"/>
      <c r="AX1601" s="222"/>
      <c r="AY1601" s="222"/>
      <c r="AZ1601" s="222"/>
      <c r="BA1601" s="222"/>
      <c r="BB1601" s="222"/>
      <c r="BC1601" s="222"/>
      <c r="BD1601" s="222"/>
      <c r="BE1601" s="222"/>
      <c r="BF1601" s="222"/>
      <c r="BG1601" s="222"/>
      <c r="BH1601" s="222"/>
      <c r="BI1601" s="222"/>
      <c r="BJ1601" s="222"/>
      <c r="BK1601" s="222"/>
      <c r="BL1601" s="222"/>
      <c r="BM1601" s="222"/>
      <c r="BN1601" s="222"/>
      <c r="BO1601" s="222"/>
      <c r="BP1601" s="222"/>
      <c r="BQ1601" s="222"/>
      <c r="BR1601" s="222"/>
      <c r="BS1601" s="222"/>
      <c r="BT1601" s="222"/>
      <c r="BU1601" s="222"/>
      <c r="BV1601" s="222"/>
      <c r="BW1601" s="222"/>
      <c r="BX1601" s="222"/>
      <c r="BY1601" s="222"/>
      <c r="BZ1601" s="222"/>
      <c r="CA1601" s="222"/>
      <c r="CB1601" s="222"/>
      <c r="CC1601" s="222"/>
      <c r="CD1601" s="222"/>
      <c r="CE1601" s="222"/>
      <c r="CF1601" s="222"/>
      <c r="CG1601" s="222"/>
      <c r="CH1601" s="222"/>
      <c r="CI1601" s="222"/>
    </row>
    <row r="1602" spans="1:87" s="4" customFormat="1" hidden="1">
      <c r="A1602" s="63"/>
      <c r="B1602" s="222"/>
      <c r="C1602" s="222"/>
      <c r="D1602" s="222"/>
      <c r="E1602" s="222"/>
      <c r="F1602" s="222"/>
      <c r="G1602" s="223"/>
      <c r="H1602" s="63"/>
      <c r="I1602" s="222"/>
      <c r="J1602" s="222"/>
      <c r="K1602" s="239"/>
      <c r="L1602" s="239"/>
      <c r="M1602" s="240"/>
      <c r="N1602" s="229"/>
      <c r="O1602" s="229"/>
      <c r="P1602" s="229"/>
      <c r="Q1602" s="222"/>
      <c r="R1602" s="242"/>
      <c r="S1602" s="242"/>
      <c r="T1602" s="240"/>
      <c r="U1602" s="240"/>
      <c r="V1602" s="223"/>
      <c r="W1602" s="223"/>
      <c r="X1602" s="223"/>
      <c r="Y1602" s="223"/>
      <c r="Z1602" s="33"/>
      <c r="AE1602" s="117"/>
      <c r="AM1602" s="33"/>
      <c r="AN1602" s="223"/>
      <c r="AO1602" s="223"/>
      <c r="AP1602" s="223"/>
      <c r="AQ1602" s="222"/>
      <c r="AR1602" s="222"/>
      <c r="AS1602" s="222"/>
      <c r="AT1602" s="222"/>
      <c r="AU1602" s="222"/>
      <c r="AV1602" s="222"/>
      <c r="AW1602" s="222"/>
      <c r="AX1602" s="222"/>
      <c r="AY1602" s="222"/>
      <c r="AZ1602" s="222"/>
      <c r="BA1602" s="222"/>
      <c r="BB1602" s="222"/>
      <c r="BC1602" s="222"/>
      <c r="BD1602" s="222"/>
      <c r="BE1602" s="222"/>
      <c r="BF1602" s="222"/>
      <c r="BG1602" s="222"/>
      <c r="BH1602" s="222"/>
      <c r="BI1602" s="222"/>
      <c r="BJ1602" s="222"/>
      <c r="BK1602" s="222"/>
      <c r="BL1602" s="222"/>
      <c r="BM1602" s="222"/>
      <c r="BN1602" s="222"/>
      <c r="BO1602" s="222"/>
      <c r="BP1602" s="222"/>
      <c r="BQ1602" s="222"/>
      <c r="BR1602" s="222"/>
      <c r="BS1602" s="222"/>
      <c r="BT1602" s="222"/>
      <c r="BU1602" s="222"/>
      <c r="BV1602" s="222"/>
      <c r="BW1602" s="222"/>
      <c r="BX1602" s="222"/>
      <c r="BY1602" s="222"/>
      <c r="BZ1602" s="222"/>
      <c r="CA1602" s="222"/>
      <c r="CB1602" s="222"/>
      <c r="CC1602" s="222"/>
      <c r="CD1602" s="222"/>
      <c r="CE1602" s="222"/>
      <c r="CF1602" s="222"/>
      <c r="CG1602" s="222"/>
      <c r="CH1602" s="222"/>
      <c r="CI1602" s="222"/>
    </row>
    <row r="1603" spans="1:87" s="4" customFormat="1" hidden="1">
      <c r="A1603" s="63"/>
      <c r="B1603" s="222"/>
      <c r="C1603" s="222"/>
      <c r="D1603" s="222"/>
      <c r="E1603" s="222"/>
      <c r="F1603" s="222"/>
      <c r="G1603" s="223"/>
      <c r="H1603" s="63"/>
      <c r="I1603" s="222"/>
      <c r="J1603" s="222"/>
      <c r="K1603" s="239"/>
      <c r="L1603" s="239"/>
      <c r="M1603" s="240"/>
      <c r="N1603" s="229"/>
      <c r="O1603" s="229"/>
      <c r="P1603" s="229"/>
      <c r="Q1603" s="222"/>
      <c r="R1603" s="242"/>
      <c r="S1603" s="242"/>
      <c r="T1603" s="240"/>
      <c r="U1603" s="240"/>
      <c r="V1603" s="223"/>
      <c r="W1603" s="223"/>
      <c r="X1603" s="223"/>
      <c r="Y1603" s="223"/>
      <c r="Z1603" s="33"/>
      <c r="AE1603" s="117"/>
      <c r="AM1603" s="33"/>
      <c r="AN1603" s="223"/>
      <c r="AO1603" s="223"/>
      <c r="AP1603" s="223"/>
      <c r="AQ1603" s="222"/>
      <c r="AR1603" s="222"/>
      <c r="AS1603" s="222"/>
      <c r="AT1603" s="222"/>
      <c r="AU1603" s="222"/>
      <c r="AV1603" s="222"/>
      <c r="AW1603" s="222"/>
      <c r="AX1603" s="222"/>
      <c r="AY1603" s="222"/>
      <c r="AZ1603" s="222"/>
      <c r="BA1603" s="222"/>
      <c r="BB1603" s="222"/>
      <c r="BC1603" s="222"/>
      <c r="BD1603" s="222"/>
      <c r="BE1603" s="222"/>
      <c r="BF1603" s="222"/>
      <c r="BG1603" s="222"/>
      <c r="BH1603" s="222"/>
      <c r="BI1603" s="222"/>
      <c r="BJ1603" s="222"/>
      <c r="BK1603" s="222"/>
      <c r="BL1603" s="222"/>
      <c r="BM1603" s="222"/>
      <c r="BN1603" s="222"/>
      <c r="BO1603" s="222"/>
      <c r="BP1603" s="222"/>
      <c r="BQ1603" s="222"/>
      <c r="BR1603" s="222"/>
      <c r="BS1603" s="222"/>
      <c r="BT1603" s="222"/>
      <c r="BU1603" s="222"/>
      <c r="BV1603" s="222"/>
      <c r="BW1603" s="222"/>
      <c r="BX1603" s="222"/>
      <c r="BY1603" s="222"/>
      <c r="BZ1603" s="222"/>
      <c r="CA1603" s="222"/>
      <c r="CB1603" s="222"/>
      <c r="CC1603" s="222"/>
      <c r="CD1603" s="222"/>
      <c r="CE1603" s="222"/>
      <c r="CF1603" s="222"/>
      <c r="CG1603" s="222"/>
      <c r="CH1603" s="222"/>
      <c r="CI1603" s="222"/>
    </row>
    <row r="1604" spans="1:87" s="4" customFormat="1" hidden="1">
      <c r="A1604" s="63"/>
      <c r="B1604" s="222"/>
      <c r="C1604" s="222"/>
      <c r="D1604" s="222"/>
      <c r="E1604" s="222"/>
      <c r="F1604" s="222"/>
      <c r="G1604" s="223"/>
      <c r="H1604" s="63"/>
      <c r="I1604" s="222"/>
      <c r="J1604" s="222"/>
      <c r="K1604" s="239"/>
      <c r="L1604" s="239"/>
      <c r="M1604" s="240"/>
      <c r="N1604" s="229"/>
      <c r="O1604" s="229"/>
      <c r="P1604" s="229"/>
      <c r="Q1604" s="222"/>
      <c r="R1604" s="242"/>
      <c r="S1604" s="242"/>
      <c r="T1604" s="240"/>
      <c r="U1604" s="240"/>
      <c r="V1604" s="223"/>
      <c r="W1604" s="223"/>
      <c r="X1604" s="223"/>
      <c r="Y1604" s="223"/>
      <c r="Z1604" s="33"/>
      <c r="AE1604" s="117"/>
      <c r="AM1604" s="33"/>
      <c r="AN1604" s="223"/>
      <c r="AO1604" s="223"/>
      <c r="AP1604" s="223"/>
      <c r="AQ1604" s="222"/>
      <c r="AR1604" s="222"/>
      <c r="AS1604" s="222"/>
      <c r="AT1604" s="222"/>
      <c r="AU1604" s="222"/>
      <c r="AV1604" s="222"/>
      <c r="AW1604" s="222"/>
      <c r="AX1604" s="222"/>
      <c r="AY1604" s="222"/>
      <c r="AZ1604" s="222"/>
      <c r="BA1604" s="222"/>
      <c r="BB1604" s="222"/>
      <c r="BC1604" s="222"/>
      <c r="BD1604" s="222"/>
      <c r="BE1604" s="222"/>
      <c r="BF1604" s="222"/>
      <c r="BG1604" s="222"/>
      <c r="BH1604" s="222"/>
      <c r="BI1604" s="222"/>
      <c r="BJ1604" s="222"/>
      <c r="BK1604" s="222"/>
      <c r="BL1604" s="222"/>
      <c r="BM1604" s="222"/>
      <c r="BN1604" s="222"/>
      <c r="BO1604" s="222"/>
      <c r="BP1604" s="222"/>
      <c r="BQ1604" s="222"/>
      <c r="BR1604" s="222"/>
      <c r="BS1604" s="222"/>
      <c r="BT1604" s="222"/>
      <c r="BU1604" s="222"/>
      <c r="BV1604" s="222"/>
      <c r="BW1604" s="222"/>
      <c r="BX1604" s="222"/>
      <c r="BY1604" s="222"/>
      <c r="BZ1604" s="222"/>
      <c r="CA1604" s="222"/>
      <c r="CB1604" s="222"/>
      <c r="CC1604" s="222"/>
      <c r="CD1604" s="222"/>
      <c r="CE1604" s="222"/>
      <c r="CF1604" s="222"/>
      <c r="CG1604" s="222"/>
      <c r="CH1604" s="222"/>
      <c r="CI1604" s="222"/>
    </row>
    <row r="1605" spans="1:87" s="4" customFormat="1" hidden="1">
      <c r="A1605" s="63"/>
      <c r="B1605" s="222"/>
      <c r="C1605" s="222"/>
      <c r="D1605" s="222"/>
      <c r="E1605" s="222"/>
      <c r="F1605" s="222"/>
      <c r="G1605" s="223"/>
      <c r="H1605" s="63"/>
      <c r="I1605" s="222"/>
      <c r="J1605" s="222"/>
      <c r="K1605" s="239"/>
      <c r="L1605" s="239"/>
      <c r="M1605" s="240"/>
      <c r="N1605" s="229"/>
      <c r="O1605" s="229"/>
      <c r="P1605" s="229"/>
      <c r="Q1605" s="222"/>
      <c r="R1605" s="242"/>
      <c r="S1605" s="242"/>
      <c r="T1605" s="240"/>
      <c r="U1605" s="240"/>
      <c r="V1605" s="223"/>
      <c r="W1605" s="223"/>
      <c r="X1605" s="223"/>
      <c r="Y1605" s="223"/>
      <c r="Z1605" s="33"/>
      <c r="AE1605" s="117"/>
      <c r="AM1605" s="33"/>
      <c r="AN1605" s="223"/>
      <c r="AO1605" s="223"/>
      <c r="AP1605" s="223"/>
      <c r="AQ1605" s="222"/>
      <c r="AR1605" s="222"/>
      <c r="AS1605" s="222"/>
      <c r="AT1605" s="222"/>
      <c r="AU1605" s="222"/>
      <c r="AV1605" s="222"/>
      <c r="AW1605" s="222"/>
      <c r="AX1605" s="222"/>
      <c r="AY1605" s="222"/>
      <c r="AZ1605" s="222"/>
      <c r="BA1605" s="222"/>
      <c r="BB1605" s="222"/>
      <c r="BC1605" s="222"/>
      <c r="BD1605" s="222"/>
      <c r="BE1605" s="222"/>
      <c r="BF1605" s="222"/>
      <c r="BG1605" s="222"/>
      <c r="BH1605" s="222"/>
      <c r="BI1605" s="222"/>
      <c r="BJ1605" s="222"/>
      <c r="BK1605" s="222"/>
      <c r="BL1605" s="222"/>
      <c r="BM1605" s="222"/>
      <c r="BN1605" s="222"/>
      <c r="BO1605" s="222"/>
      <c r="BP1605" s="222"/>
      <c r="BQ1605" s="222"/>
      <c r="BR1605" s="222"/>
      <c r="BS1605" s="222"/>
      <c r="BT1605" s="222"/>
      <c r="BU1605" s="222"/>
      <c r="BV1605" s="222"/>
      <c r="BW1605" s="222"/>
      <c r="BX1605" s="222"/>
      <c r="BY1605" s="222"/>
      <c r="BZ1605" s="222"/>
      <c r="CA1605" s="222"/>
      <c r="CB1605" s="222"/>
      <c r="CC1605" s="222"/>
      <c r="CD1605" s="222"/>
      <c r="CE1605" s="222"/>
      <c r="CF1605" s="222"/>
      <c r="CG1605" s="222"/>
      <c r="CH1605" s="222"/>
      <c r="CI1605" s="222"/>
    </row>
    <row r="1606" spans="1:87" s="4" customFormat="1" hidden="1">
      <c r="A1606" s="63"/>
      <c r="B1606" s="222"/>
      <c r="C1606" s="222"/>
      <c r="D1606" s="222"/>
      <c r="E1606" s="222"/>
      <c r="F1606" s="222"/>
      <c r="G1606" s="223"/>
      <c r="H1606" s="63"/>
      <c r="I1606" s="222"/>
      <c r="J1606" s="222"/>
      <c r="K1606" s="239"/>
      <c r="L1606" s="239"/>
      <c r="M1606" s="240"/>
      <c r="N1606" s="229"/>
      <c r="O1606" s="229"/>
      <c r="P1606" s="229"/>
      <c r="Q1606" s="222"/>
      <c r="R1606" s="242"/>
      <c r="S1606" s="242"/>
      <c r="T1606" s="240"/>
      <c r="U1606" s="240"/>
      <c r="V1606" s="223"/>
      <c r="W1606" s="223"/>
      <c r="X1606" s="223"/>
      <c r="Y1606" s="223"/>
      <c r="Z1606" s="33"/>
      <c r="AE1606" s="117"/>
      <c r="AM1606" s="33"/>
      <c r="AN1606" s="223"/>
      <c r="AO1606" s="223"/>
      <c r="AP1606" s="223"/>
      <c r="AQ1606" s="222"/>
      <c r="AR1606" s="222"/>
      <c r="AS1606" s="222"/>
      <c r="AT1606" s="222"/>
      <c r="AU1606" s="222"/>
      <c r="AV1606" s="222"/>
      <c r="AW1606" s="222"/>
      <c r="AX1606" s="222"/>
      <c r="AY1606" s="222"/>
      <c r="AZ1606" s="222"/>
      <c r="BA1606" s="222"/>
      <c r="BB1606" s="222"/>
      <c r="BC1606" s="222"/>
      <c r="BD1606" s="222"/>
      <c r="BE1606" s="222"/>
      <c r="BF1606" s="222"/>
      <c r="BG1606" s="222"/>
      <c r="BH1606" s="222"/>
      <c r="BI1606" s="222"/>
      <c r="BJ1606" s="222"/>
      <c r="BK1606" s="222"/>
      <c r="BL1606" s="222"/>
      <c r="BM1606" s="222"/>
      <c r="BN1606" s="222"/>
      <c r="BO1606" s="222"/>
      <c r="BP1606" s="222"/>
      <c r="BQ1606" s="222"/>
      <c r="BR1606" s="222"/>
      <c r="BS1606" s="222"/>
      <c r="BT1606" s="222"/>
      <c r="BU1606" s="222"/>
      <c r="BV1606" s="222"/>
      <c r="BW1606" s="222"/>
      <c r="BX1606" s="222"/>
      <c r="BY1606" s="222"/>
      <c r="BZ1606" s="222"/>
      <c r="CA1606" s="222"/>
      <c r="CB1606" s="222"/>
      <c r="CC1606" s="222"/>
      <c r="CD1606" s="222"/>
      <c r="CE1606" s="222"/>
      <c r="CF1606" s="222"/>
      <c r="CG1606" s="222"/>
      <c r="CH1606" s="222"/>
      <c r="CI1606" s="222"/>
    </row>
    <row r="1607" spans="1:87" s="4" customFormat="1" hidden="1">
      <c r="A1607" s="63"/>
      <c r="B1607" s="222"/>
      <c r="C1607" s="222"/>
      <c r="D1607" s="222"/>
      <c r="E1607" s="222"/>
      <c r="F1607" s="222"/>
      <c r="G1607" s="223"/>
      <c r="H1607" s="63"/>
      <c r="I1607" s="222"/>
      <c r="J1607" s="222"/>
      <c r="K1607" s="239"/>
      <c r="L1607" s="239"/>
      <c r="M1607" s="240"/>
      <c r="N1607" s="229"/>
      <c r="O1607" s="229"/>
      <c r="P1607" s="229"/>
      <c r="Q1607" s="222"/>
      <c r="R1607" s="242"/>
      <c r="S1607" s="242"/>
      <c r="T1607" s="240"/>
      <c r="U1607" s="240"/>
      <c r="V1607" s="223"/>
      <c r="W1607" s="223"/>
      <c r="X1607" s="223"/>
      <c r="Y1607" s="223"/>
      <c r="Z1607" s="33"/>
      <c r="AE1607" s="117"/>
      <c r="AM1607" s="33"/>
      <c r="AN1607" s="223"/>
      <c r="AO1607" s="223"/>
      <c r="AP1607" s="223"/>
      <c r="AQ1607" s="222"/>
      <c r="AR1607" s="222"/>
      <c r="AS1607" s="222"/>
      <c r="AT1607" s="222"/>
      <c r="AU1607" s="222"/>
      <c r="AV1607" s="222"/>
      <c r="AW1607" s="222"/>
      <c r="AX1607" s="222"/>
      <c r="AY1607" s="222"/>
      <c r="AZ1607" s="222"/>
      <c r="BA1607" s="222"/>
      <c r="BB1607" s="222"/>
      <c r="BC1607" s="222"/>
      <c r="BD1607" s="222"/>
      <c r="BE1607" s="222"/>
      <c r="BF1607" s="222"/>
      <c r="BG1607" s="222"/>
      <c r="BH1607" s="222"/>
      <c r="BI1607" s="222"/>
      <c r="BJ1607" s="222"/>
      <c r="BK1607" s="222"/>
      <c r="BL1607" s="222"/>
      <c r="BM1607" s="222"/>
      <c r="BN1607" s="222"/>
      <c r="BO1607" s="222"/>
      <c r="BP1607" s="222"/>
      <c r="BQ1607" s="222"/>
      <c r="BR1607" s="222"/>
      <c r="BS1607" s="222"/>
      <c r="BT1607" s="222"/>
      <c r="BU1607" s="222"/>
      <c r="BV1607" s="222"/>
      <c r="BW1607" s="222"/>
      <c r="BX1607" s="222"/>
      <c r="BY1607" s="222"/>
      <c r="BZ1607" s="222"/>
      <c r="CA1607" s="222"/>
      <c r="CB1607" s="222"/>
      <c r="CC1607" s="222"/>
      <c r="CD1607" s="222"/>
      <c r="CE1607" s="222"/>
      <c r="CF1607" s="222"/>
      <c r="CG1607" s="222"/>
      <c r="CH1607" s="222"/>
      <c r="CI1607" s="222"/>
    </row>
    <row r="1608" spans="1:87" s="4" customFormat="1" hidden="1">
      <c r="A1608" s="63"/>
      <c r="B1608" s="222"/>
      <c r="C1608" s="222"/>
      <c r="D1608" s="222"/>
      <c r="E1608" s="222"/>
      <c r="F1608" s="222"/>
      <c r="G1608" s="223"/>
      <c r="H1608" s="63"/>
      <c r="I1608" s="222"/>
      <c r="J1608" s="222"/>
      <c r="K1608" s="239"/>
      <c r="L1608" s="239"/>
      <c r="M1608" s="240"/>
      <c r="N1608" s="229"/>
      <c r="O1608" s="229"/>
      <c r="P1608" s="229"/>
      <c r="Q1608" s="222"/>
      <c r="R1608" s="242"/>
      <c r="S1608" s="242"/>
      <c r="T1608" s="240"/>
      <c r="U1608" s="240"/>
      <c r="V1608" s="223"/>
      <c r="W1608" s="223"/>
      <c r="X1608" s="223"/>
      <c r="Y1608" s="223"/>
      <c r="Z1608" s="33"/>
      <c r="AE1608" s="117"/>
      <c r="AM1608" s="33"/>
      <c r="AN1608" s="223"/>
      <c r="AO1608" s="223"/>
      <c r="AP1608" s="223"/>
      <c r="AQ1608" s="222"/>
      <c r="AR1608" s="222"/>
      <c r="AS1608" s="222"/>
      <c r="AT1608" s="222"/>
      <c r="AU1608" s="222"/>
      <c r="AV1608" s="222"/>
      <c r="AW1608" s="222"/>
      <c r="AX1608" s="222"/>
      <c r="AY1608" s="222"/>
      <c r="AZ1608" s="222"/>
      <c r="BA1608" s="222"/>
      <c r="BB1608" s="222"/>
      <c r="BC1608" s="222"/>
      <c r="BD1608" s="222"/>
      <c r="BE1608" s="222"/>
      <c r="BF1608" s="222"/>
      <c r="BG1608" s="222"/>
      <c r="BH1608" s="222"/>
      <c r="BI1608" s="222"/>
      <c r="BJ1608" s="222"/>
      <c r="BK1608" s="222"/>
      <c r="BL1608" s="222"/>
      <c r="BM1608" s="222"/>
      <c r="BN1608" s="222"/>
      <c r="BO1608" s="222"/>
      <c r="BP1608" s="222"/>
      <c r="BQ1608" s="222"/>
      <c r="BR1608" s="222"/>
      <c r="BS1608" s="222"/>
      <c r="BT1608" s="222"/>
      <c r="BU1608" s="222"/>
      <c r="BV1608" s="222"/>
      <c r="BW1608" s="222"/>
      <c r="BX1608" s="222"/>
      <c r="BY1608" s="222"/>
      <c r="BZ1608" s="222"/>
      <c r="CA1608" s="222"/>
      <c r="CB1608" s="222"/>
      <c r="CC1608" s="222"/>
      <c r="CD1608" s="222"/>
      <c r="CE1608" s="222"/>
      <c r="CF1608" s="222"/>
      <c r="CG1608" s="222"/>
      <c r="CH1608" s="222"/>
      <c r="CI1608" s="222"/>
    </row>
    <row r="1609" spans="1:87" s="4" customFormat="1" hidden="1">
      <c r="A1609" s="63"/>
      <c r="B1609" s="222"/>
      <c r="C1609" s="222"/>
      <c r="D1609" s="222"/>
      <c r="E1609" s="222"/>
      <c r="F1609" s="222"/>
      <c r="G1609" s="223"/>
      <c r="H1609" s="63"/>
      <c r="I1609" s="222"/>
      <c r="J1609" s="222"/>
      <c r="K1609" s="239"/>
      <c r="L1609" s="239"/>
      <c r="M1609" s="240"/>
      <c r="N1609" s="229"/>
      <c r="O1609" s="229"/>
      <c r="P1609" s="229"/>
      <c r="Q1609" s="222"/>
      <c r="R1609" s="242"/>
      <c r="S1609" s="242"/>
      <c r="T1609" s="240"/>
      <c r="U1609" s="240"/>
      <c r="V1609" s="223"/>
      <c r="W1609" s="223"/>
      <c r="X1609" s="223"/>
      <c r="Y1609" s="223"/>
      <c r="Z1609" s="33"/>
      <c r="AE1609" s="117"/>
      <c r="AM1609" s="33"/>
      <c r="AN1609" s="223"/>
      <c r="AO1609" s="223"/>
      <c r="AP1609" s="223"/>
      <c r="AQ1609" s="222"/>
      <c r="AR1609" s="222"/>
      <c r="AS1609" s="222"/>
      <c r="AT1609" s="222"/>
      <c r="AU1609" s="222"/>
      <c r="AV1609" s="222"/>
      <c r="AW1609" s="222"/>
      <c r="AX1609" s="222"/>
      <c r="AY1609" s="222"/>
      <c r="AZ1609" s="222"/>
      <c r="BA1609" s="222"/>
      <c r="BB1609" s="222"/>
      <c r="BC1609" s="222"/>
      <c r="BD1609" s="222"/>
      <c r="BE1609" s="222"/>
      <c r="BF1609" s="222"/>
      <c r="BG1609" s="222"/>
      <c r="BH1609" s="222"/>
      <c r="BI1609" s="222"/>
      <c r="BJ1609" s="222"/>
      <c r="BK1609" s="222"/>
      <c r="BL1609" s="222"/>
      <c r="BM1609" s="222"/>
      <c r="BN1609" s="222"/>
      <c r="BO1609" s="222"/>
      <c r="BP1609" s="222"/>
      <c r="BQ1609" s="222"/>
      <c r="BR1609" s="222"/>
      <c r="BS1609" s="222"/>
      <c r="BT1609" s="222"/>
      <c r="BU1609" s="222"/>
      <c r="BV1609" s="222"/>
      <c r="BW1609" s="222"/>
      <c r="BX1609" s="222"/>
      <c r="BY1609" s="222"/>
      <c r="BZ1609" s="222"/>
      <c r="CA1609" s="222"/>
      <c r="CB1609" s="222"/>
      <c r="CC1609" s="222"/>
      <c r="CD1609" s="222"/>
      <c r="CE1609" s="222"/>
      <c r="CF1609" s="222"/>
      <c r="CG1609" s="222"/>
      <c r="CH1609" s="222"/>
      <c r="CI1609" s="222"/>
    </row>
    <row r="1610" spans="1:87" s="4" customFormat="1" hidden="1">
      <c r="A1610" s="63"/>
      <c r="B1610" s="222"/>
      <c r="C1610" s="222"/>
      <c r="D1610" s="222"/>
      <c r="E1610" s="222"/>
      <c r="F1610" s="222"/>
      <c r="G1610" s="223"/>
      <c r="H1610" s="63"/>
      <c r="I1610" s="222"/>
      <c r="J1610" s="222"/>
      <c r="K1610" s="239"/>
      <c r="L1610" s="239"/>
      <c r="M1610" s="240"/>
      <c r="N1610" s="229"/>
      <c r="O1610" s="229"/>
      <c r="P1610" s="229"/>
      <c r="Q1610" s="222"/>
      <c r="R1610" s="242"/>
      <c r="S1610" s="242"/>
      <c r="T1610" s="240"/>
      <c r="U1610" s="240"/>
      <c r="V1610" s="223"/>
      <c r="W1610" s="223"/>
      <c r="X1610" s="223"/>
      <c r="Y1610" s="223"/>
      <c r="Z1610" s="33"/>
      <c r="AE1610" s="117"/>
      <c r="AM1610" s="33"/>
      <c r="AN1610" s="223"/>
      <c r="AO1610" s="223"/>
      <c r="AP1610" s="223"/>
      <c r="AQ1610" s="222"/>
      <c r="AR1610" s="222"/>
      <c r="AS1610" s="222"/>
      <c r="AT1610" s="222"/>
      <c r="AU1610" s="222"/>
      <c r="AV1610" s="222"/>
      <c r="AW1610" s="222"/>
      <c r="AX1610" s="222"/>
      <c r="AY1610" s="222"/>
      <c r="AZ1610" s="222"/>
      <c r="BA1610" s="222"/>
      <c r="BB1610" s="222"/>
      <c r="BC1610" s="222"/>
      <c r="BD1610" s="222"/>
      <c r="BE1610" s="222"/>
      <c r="BF1610" s="222"/>
      <c r="BG1610" s="222"/>
      <c r="BH1610" s="222"/>
      <c r="BI1610" s="222"/>
      <c r="BJ1610" s="222"/>
      <c r="BK1610" s="222"/>
      <c r="BL1610" s="222"/>
      <c r="BM1610" s="222"/>
      <c r="BN1610" s="222"/>
      <c r="BO1610" s="222"/>
      <c r="BP1610" s="222"/>
      <c r="BQ1610" s="222"/>
      <c r="BR1610" s="222"/>
      <c r="BS1610" s="222"/>
      <c r="BT1610" s="222"/>
      <c r="BU1610" s="222"/>
      <c r="BV1610" s="222"/>
      <c r="BW1610" s="222"/>
      <c r="BX1610" s="222"/>
      <c r="BY1610" s="222"/>
      <c r="BZ1610" s="222"/>
      <c r="CA1610" s="222"/>
      <c r="CB1610" s="222"/>
      <c r="CC1610" s="222"/>
      <c r="CD1610" s="222"/>
      <c r="CE1610" s="222"/>
      <c r="CF1610" s="222"/>
      <c r="CG1610" s="222"/>
      <c r="CH1610" s="222"/>
      <c r="CI1610" s="222"/>
    </row>
    <row r="1611" spans="1:87" s="4" customFormat="1" hidden="1">
      <c r="A1611" s="63"/>
      <c r="B1611" s="222"/>
      <c r="C1611" s="222"/>
      <c r="D1611" s="222"/>
      <c r="E1611" s="222"/>
      <c r="F1611" s="222"/>
      <c r="G1611" s="223"/>
      <c r="H1611" s="63"/>
      <c r="I1611" s="222"/>
      <c r="J1611" s="222"/>
      <c r="K1611" s="239"/>
      <c r="L1611" s="239"/>
      <c r="M1611" s="240"/>
      <c r="N1611" s="229"/>
      <c r="O1611" s="229"/>
      <c r="P1611" s="229"/>
      <c r="Q1611" s="222"/>
      <c r="R1611" s="242"/>
      <c r="S1611" s="242"/>
      <c r="T1611" s="240"/>
      <c r="U1611" s="240"/>
      <c r="V1611" s="223"/>
      <c r="W1611" s="223"/>
      <c r="X1611" s="223"/>
      <c r="Y1611" s="223"/>
      <c r="Z1611" s="33"/>
      <c r="AE1611" s="117"/>
      <c r="AM1611" s="33"/>
      <c r="AN1611" s="223"/>
      <c r="AO1611" s="223"/>
      <c r="AP1611" s="223"/>
      <c r="AQ1611" s="222"/>
      <c r="AR1611" s="222"/>
      <c r="AS1611" s="222"/>
      <c r="AT1611" s="222"/>
      <c r="AU1611" s="222"/>
      <c r="AV1611" s="222"/>
      <c r="AW1611" s="222"/>
      <c r="AX1611" s="222"/>
      <c r="AY1611" s="222"/>
      <c r="AZ1611" s="222"/>
      <c r="BA1611" s="222"/>
      <c r="BB1611" s="222"/>
      <c r="BC1611" s="222"/>
      <c r="BD1611" s="222"/>
      <c r="BE1611" s="222"/>
      <c r="BF1611" s="222"/>
      <c r="BG1611" s="222"/>
      <c r="BH1611" s="222"/>
      <c r="BI1611" s="222"/>
      <c r="BJ1611" s="222"/>
      <c r="BK1611" s="222"/>
      <c r="BL1611" s="222"/>
      <c r="BM1611" s="222"/>
      <c r="BN1611" s="222"/>
      <c r="BO1611" s="222"/>
      <c r="BP1611" s="222"/>
      <c r="BQ1611" s="222"/>
      <c r="BR1611" s="222"/>
      <c r="BS1611" s="222"/>
      <c r="BT1611" s="222"/>
      <c r="BU1611" s="222"/>
      <c r="BV1611" s="222"/>
      <c r="BW1611" s="222"/>
      <c r="BX1611" s="222"/>
      <c r="BY1611" s="222"/>
      <c r="BZ1611" s="222"/>
      <c r="CA1611" s="222"/>
      <c r="CB1611" s="222"/>
      <c r="CC1611" s="222"/>
      <c r="CD1611" s="222"/>
      <c r="CE1611" s="222"/>
      <c r="CF1611" s="222"/>
      <c r="CG1611" s="222"/>
      <c r="CH1611" s="222"/>
      <c r="CI1611" s="222"/>
    </row>
    <row r="1612" spans="1:87" s="4" customFormat="1" hidden="1">
      <c r="A1612" s="63"/>
      <c r="B1612" s="222"/>
      <c r="C1612" s="222"/>
      <c r="D1612" s="222"/>
      <c r="E1612" s="222"/>
      <c r="F1612" s="222"/>
      <c r="G1612" s="223"/>
      <c r="H1612" s="63"/>
      <c r="I1612" s="222"/>
      <c r="J1612" s="222"/>
      <c r="K1612" s="239"/>
      <c r="L1612" s="239"/>
      <c r="M1612" s="240"/>
      <c r="N1612" s="229"/>
      <c r="O1612" s="229"/>
      <c r="P1612" s="229"/>
      <c r="Q1612" s="222"/>
      <c r="R1612" s="242"/>
      <c r="S1612" s="242"/>
      <c r="T1612" s="240"/>
      <c r="U1612" s="240"/>
      <c r="V1612" s="223"/>
      <c r="W1612" s="223"/>
      <c r="X1612" s="223"/>
      <c r="Y1612" s="223"/>
      <c r="Z1612" s="33"/>
      <c r="AE1612" s="117"/>
      <c r="AM1612" s="33"/>
      <c r="AN1612" s="223"/>
      <c r="AO1612" s="223"/>
      <c r="AP1612" s="223"/>
      <c r="AQ1612" s="222"/>
      <c r="AR1612" s="222"/>
      <c r="AS1612" s="222"/>
      <c r="AT1612" s="222"/>
      <c r="AU1612" s="222"/>
      <c r="AV1612" s="222"/>
      <c r="AW1612" s="222"/>
      <c r="AX1612" s="222"/>
      <c r="AY1612" s="222"/>
      <c r="AZ1612" s="222"/>
      <c r="BA1612" s="222"/>
      <c r="BB1612" s="222"/>
      <c r="BC1612" s="222"/>
      <c r="BD1612" s="222"/>
      <c r="BE1612" s="222"/>
      <c r="BF1612" s="222"/>
      <c r="BG1612" s="222"/>
      <c r="BH1612" s="222"/>
      <c r="BI1612" s="222"/>
      <c r="BJ1612" s="222"/>
      <c r="BK1612" s="222"/>
      <c r="BL1612" s="222"/>
      <c r="BM1612" s="222"/>
      <c r="BN1612" s="222"/>
      <c r="BO1612" s="222"/>
      <c r="BP1612" s="222"/>
      <c r="BQ1612" s="222"/>
      <c r="BR1612" s="222"/>
      <c r="BS1612" s="222"/>
      <c r="BT1612" s="222"/>
      <c r="BU1612" s="222"/>
      <c r="BV1612" s="222"/>
      <c r="BW1612" s="222"/>
      <c r="BX1612" s="222"/>
      <c r="BY1612" s="222"/>
      <c r="BZ1612" s="222"/>
      <c r="CA1612" s="222"/>
      <c r="CB1612" s="222"/>
      <c r="CC1612" s="222"/>
      <c r="CD1612" s="222"/>
      <c r="CE1612" s="222"/>
      <c r="CF1612" s="222"/>
      <c r="CG1612" s="222"/>
      <c r="CH1612" s="222"/>
      <c r="CI1612" s="222"/>
    </row>
    <row r="1613" spans="1:87" s="4" customFormat="1" hidden="1">
      <c r="A1613" s="63"/>
      <c r="B1613" s="222"/>
      <c r="C1613" s="222"/>
      <c r="D1613" s="222"/>
      <c r="E1613" s="222"/>
      <c r="F1613" s="222"/>
      <c r="G1613" s="223"/>
      <c r="H1613" s="63"/>
      <c r="I1613" s="222"/>
      <c r="J1613" s="222"/>
      <c r="K1613" s="239"/>
      <c r="L1613" s="239"/>
      <c r="M1613" s="240"/>
      <c r="N1613" s="229"/>
      <c r="O1613" s="229"/>
      <c r="P1613" s="229"/>
      <c r="Q1613" s="222"/>
      <c r="R1613" s="242"/>
      <c r="S1613" s="242"/>
      <c r="T1613" s="240"/>
      <c r="U1613" s="240"/>
      <c r="V1613" s="223"/>
      <c r="W1613" s="223"/>
      <c r="X1613" s="223"/>
      <c r="Y1613" s="223"/>
      <c r="Z1613" s="33"/>
      <c r="AE1613" s="117"/>
      <c r="AM1613" s="33"/>
      <c r="AN1613" s="223"/>
      <c r="AO1613" s="223"/>
      <c r="AP1613" s="223"/>
      <c r="AQ1613" s="222"/>
      <c r="AR1613" s="222"/>
      <c r="AS1613" s="222"/>
      <c r="AT1613" s="222"/>
      <c r="AU1613" s="222"/>
      <c r="AV1613" s="222"/>
      <c r="AW1613" s="222"/>
      <c r="AX1613" s="222"/>
      <c r="AY1613" s="222"/>
      <c r="AZ1613" s="222"/>
      <c r="BA1613" s="222"/>
      <c r="BB1613" s="222"/>
      <c r="BC1613" s="222"/>
      <c r="BD1613" s="222"/>
      <c r="BE1613" s="222"/>
      <c r="BF1613" s="222"/>
      <c r="BG1613" s="222"/>
      <c r="BH1613" s="222"/>
      <c r="BI1613" s="222"/>
      <c r="BJ1613" s="222"/>
      <c r="BK1613" s="222"/>
      <c r="BL1613" s="222"/>
      <c r="BM1613" s="222"/>
      <c r="BN1613" s="222"/>
      <c r="BO1613" s="222"/>
      <c r="BP1613" s="222"/>
      <c r="BQ1613" s="222"/>
      <c r="BR1613" s="222"/>
      <c r="BS1613" s="222"/>
      <c r="BT1613" s="222"/>
      <c r="BU1613" s="222"/>
      <c r="BV1613" s="222"/>
      <c r="BW1613" s="222"/>
      <c r="BX1613" s="222"/>
      <c r="BY1613" s="222"/>
      <c r="BZ1613" s="222"/>
      <c r="CA1613" s="222"/>
      <c r="CB1613" s="222"/>
      <c r="CC1613" s="222"/>
      <c r="CD1613" s="222"/>
      <c r="CE1613" s="222"/>
      <c r="CF1613" s="222"/>
      <c r="CG1613" s="222"/>
      <c r="CH1613" s="222"/>
      <c r="CI1613" s="222"/>
    </row>
    <row r="1614" spans="1:87" s="4" customFormat="1" hidden="1">
      <c r="A1614" s="63"/>
      <c r="B1614" s="222"/>
      <c r="C1614" s="222"/>
      <c r="D1614" s="222"/>
      <c r="E1614" s="222"/>
      <c r="F1614" s="222"/>
      <c r="G1614" s="223"/>
      <c r="H1614" s="63"/>
      <c r="I1614" s="222"/>
      <c r="J1614" s="222"/>
      <c r="K1614" s="239"/>
      <c r="L1614" s="239"/>
      <c r="M1614" s="240"/>
      <c r="N1614" s="229"/>
      <c r="O1614" s="229"/>
      <c r="P1614" s="229"/>
      <c r="Q1614" s="222"/>
      <c r="R1614" s="242"/>
      <c r="S1614" s="242"/>
      <c r="T1614" s="240"/>
      <c r="U1614" s="240"/>
      <c r="V1614" s="223"/>
      <c r="W1614" s="223"/>
      <c r="X1614" s="223"/>
      <c r="Y1614" s="223"/>
      <c r="Z1614" s="33"/>
      <c r="AE1614" s="117"/>
      <c r="AM1614" s="33"/>
      <c r="AN1614" s="223"/>
      <c r="AO1614" s="223"/>
      <c r="AP1614" s="223"/>
      <c r="AQ1614" s="222"/>
      <c r="AR1614" s="222"/>
      <c r="AS1614" s="222"/>
      <c r="AT1614" s="222"/>
      <c r="AU1614" s="222"/>
      <c r="AV1614" s="222"/>
      <c r="AW1614" s="222"/>
      <c r="AX1614" s="222"/>
      <c r="AY1614" s="222"/>
      <c r="AZ1614" s="222"/>
      <c r="BA1614" s="222"/>
      <c r="BB1614" s="222"/>
      <c r="BC1614" s="222"/>
      <c r="BD1614" s="222"/>
      <c r="BE1614" s="222"/>
      <c r="BF1614" s="222"/>
      <c r="BG1614" s="222"/>
      <c r="BH1614" s="222"/>
      <c r="BI1614" s="222"/>
      <c r="BJ1614" s="222"/>
      <c r="BK1614" s="222"/>
      <c r="BL1614" s="222"/>
      <c r="BM1614" s="222"/>
      <c r="BN1614" s="222"/>
      <c r="BO1614" s="222"/>
      <c r="BP1614" s="222"/>
      <c r="BQ1614" s="222"/>
      <c r="BR1614" s="222"/>
      <c r="BS1614" s="222"/>
      <c r="BT1614" s="222"/>
      <c r="BU1614" s="222"/>
      <c r="BV1614" s="222"/>
      <c r="BW1614" s="222"/>
      <c r="BX1614" s="222"/>
      <c r="BY1614" s="222"/>
      <c r="BZ1614" s="222"/>
      <c r="CA1614" s="222"/>
      <c r="CB1614" s="222"/>
      <c r="CC1614" s="222"/>
      <c r="CD1614" s="222"/>
      <c r="CE1614" s="222"/>
      <c r="CF1614" s="222"/>
      <c r="CG1614" s="222"/>
      <c r="CH1614" s="222"/>
      <c r="CI1614" s="222"/>
    </row>
    <row r="1615" spans="1:87" s="4" customFormat="1" hidden="1">
      <c r="A1615" s="63"/>
      <c r="B1615" s="222"/>
      <c r="C1615" s="222"/>
      <c r="D1615" s="222"/>
      <c r="E1615" s="222"/>
      <c r="F1615" s="222"/>
      <c r="G1615" s="223"/>
      <c r="H1615" s="63"/>
      <c r="I1615" s="222"/>
      <c r="J1615" s="222"/>
      <c r="K1615" s="239"/>
      <c r="L1615" s="239"/>
      <c r="M1615" s="240"/>
      <c r="N1615" s="229"/>
      <c r="O1615" s="229"/>
      <c r="P1615" s="229"/>
      <c r="Q1615" s="222"/>
      <c r="R1615" s="242"/>
      <c r="S1615" s="242"/>
      <c r="T1615" s="240"/>
      <c r="U1615" s="240"/>
      <c r="V1615" s="223"/>
      <c r="W1615" s="223"/>
      <c r="X1615" s="223"/>
      <c r="Y1615" s="223"/>
      <c r="Z1615" s="33"/>
      <c r="AE1615" s="117"/>
      <c r="AM1615" s="33"/>
      <c r="AN1615" s="223"/>
      <c r="AO1615" s="223"/>
      <c r="AP1615" s="223"/>
      <c r="AQ1615" s="222"/>
      <c r="AR1615" s="222"/>
      <c r="AS1615" s="222"/>
      <c r="AT1615" s="222"/>
      <c r="AU1615" s="222"/>
      <c r="AV1615" s="222"/>
      <c r="AW1615" s="222"/>
      <c r="AX1615" s="222"/>
      <c r="AY1615" s="222"/>
      <c r="AZ1615" s="222"/>
      <c r="BA1615" s="222"/>
      <c r="BB1615" s="222"/>
      <c r="BC1615" s="222"/>
      <c r="BD1615" s="222"/>
      <c r="BE1615" s="222"/>
      <c r="BF1615" s="222"/>
      <c r="BG1615" s="222"/>
      <c r="BH1615" s="222"/>
      <c r="BI1615" s="222"/>
      <c r="BJ1615" s="222"/>
      <c r="BK1615" s="222"/>
      <c r="BL1615" s="222"/>
      <c r="BM1615" s="222"/>
      <c r="BN1615" s="222"/>
      <c r="BO1615" s="222"/>
      <c r="BP1615" s="222"/>
      <c r="BQ1615" s="222"/>
      <c r="BR1615" s="222"/>
      <c r="BS1615" s="222"/>
      <c r="BT1615" s="222"/>
      <c r="BU1615" s="222"/>
      <c r="BV1615" s="222"/>
      <c r="BW1615" s="222"/>
      <c r="BX1615" s="222"/>
      <c r="BY1615" s="222"/>
      <c r="BZ1615" s="222"/>
      <c r="CA1615" s="222"/>
      <c r="CB1615" s="222"/>
      <c r="CC1615" s="222"/>
      <c r="CD1615" s="222"/>
      <c r="CE1615" s="222"/>
      <c r="CF1615" s="222"/>
      <c r="CG1615" s="222"/>
      <c r="CH1615" s="222"/>
      <c r="CI1615" s="222"/>
    </row>
    <row r="1616" spans="1:87" s="4" customFormat="1" hidden="1">
      <c r="A1616" s="63"/>
      <c r="B1616" s="222"/>
      <c r="C1616" s="222"/>
      <c r="D1616" s="222"/>
      <c r="E1616" s="222"/>
      <c r="F1616" s="222"/>
      <c r="G1616" s="223"/>
      <c r="H1616" s="63"/>
      <c r="I1616" s="222"/>
      <c r="J1616" s="222"/>
      <c r="K1616" s="239"/>
      <c r="L1616" s="239"/>
      <c r="M1616" s="240"/>
      <c r="N1616" s="229"/>
      <c r="O1616" s="229"/>
      <c r="P1616" s="229"/>
      <c r="Q1616" s="222"/>
      <c r="R1616" s="242"/>
      <c r="S1616" s="242"/>
      <c r="T1616" s="240"/>
      <c r="U1616" s="240"/>
      <c r="V1616" s="223"/>
      <c r="W1616" s="223"/>
      <c r="X1616" s="223"/>
      <c r="Y1616" s="223"/>
      <c r="Z1616" s="33"/>
      <c r="AE1616" s="117"/>
      <c r="AM1616" s="33"/>
      <c r="AN1616" s="223"/>
      <c r="AO1616" s="223"/>
      <c r="AP1616" s="223"/>
      <c r="AQ1616" s="222"/>
      <c r="AR1616" s="222"/>
      <c r="AS1616" s="222"/>
      <c r="AT1616" s="222"/>
      <c r="AU1616" s="222"/>
      <c r="AV1616" s="222"/>
      <c r="AW1616" s="222"/>
      <c r="AX1616" s="222"/>
      <c r="AY1616" s="222"/>
      <c r="AZ1616" s="222"/>
      <c r="BA1616" s="222"/>
      <c r="BB1616" s="222"/>
      <c r="BC1616" s="222"/>
      <c r="BD1616" s="222"/>
      <c r="BE1616" s="222"/>
      <c r="BF1616" s="222"/>
      <c r="BG1616" s="222"/>
      <c r="BH1616" s="222"/>
      <c r="BI1616" s="222"/>
      <c r="BJ1616" s="222"/>
      <c r="BK1616" s="222"/>
      <c r="BL1616" s="222"/>
      <c r="BM1616" s="222"/>
      <c r="BN1616" s="222"/>
      <c r="BO1616" s="222"/>
      <c r="BP1616" s="222"/>
      <c r="BQ1616" s="222"/>
      <c r="BR1616" s="222"/>
      <c r="BS1616" s="222"/>
      <c r="BT1616" s="222"/>
      <c r="BU1616" s="222"/>
      <c r="BV1616" s="222"/>
      <c r="BW1616" s="222"/>
      <c r="BX1616" s="222"/>
      <c r="BY1616" s="222"/>
      <c r="BZ1616" s="222"/>
      <c r="CA1616" s="222"/>
      <c r="CB1616" s="222"/>
      <c r="CC1616" s="222"/>
      <c r="CD1616" s="222"/>
      <c r="CE1616" s="222"/>
      <c r="CF1616" s="222"/>
      <c r="CG1616" s="222"/>
      <c r="CH1616" s="222"/>
      <c r="CI1616" s="222"/>
    </row>
    <row r="1617" spans="1:87" s="4" customFormat="1" hidden="1">
      <c r="A1617" s="63"/>
      <c r="B1617" s="222"/>
      <c r="C1617" s="222"/>
      <c r="D1617" s="222"/>
      <c r="E1617" s="222"/>
      <c r="F1617" s="222"/>
      <c r="G1617" s="223"/>
      <c r="H1617" s="63"/>
      <c r="I1617" s="222"/>
      <c r="J1617" s="222"/>
      <c r="K1617" s="239"/>
      <c r="L1617" s="239"/>
      <c r="M1617" s="240"/>
      <c r="N1617" s="229"/>
      <c r="O1617" s="229"/>
      <c r="P1617" s="229"/>
      <c r="Q1617" s="222"/>
      <c r="R1617" s="242"/>
      <c r="S1617" s="242"/>
      <c r="T1617" s="240"/>
      <c r="U1617" s="240"/>
      <c r="V1617" s="223"/>
      <c r="W1617" s="223"/>
      <c r="X1617" s="223"/>
      <c r="Y1617" s="223"/>
      <c r="Z1617" s="33"/>
      <c r="AE1617" s="117"/>
      <c r="AM1617" s="33"/>
      <c r="AN1617" s="223"/>
      <c r="AO1617" s="223"/>
      <c r="AP1617" s="223"/>
      <c r="AQ1617" s="222"/>
      <c r="AR1617" s="222"/>
      <c r="AS1617" s="222"/>
      <c r="AT1617" s="222"/>
      <c r="AU1617" s="222"/>
      <c r="AV1617" s="222"/>
      <c r="AW1617" s="222"/>
      <c r="AX1617" s="222"/>
      <c r="AY1617" s="222"/>
      <c r="AZ1617" s="222"/>
      <c r="BA1617" s="222"/>
      <c r="BB1617" s="222"/>
      <c r="BC1617" s="222"/>
      <c r="BD1617" s="222"/>
      <c r="BE1617" s="222"/>
      <c r="BF1617" s="222"/>
      <c r="BG1617" s="222"/>
      <c r="BH1617" s="222"/>
      <c r="BI1617" s="222"/>
      <c r="BJ1617" s="222"/>
      <c r="BK1617" s="222"/>
      <c r="BL1617" s="222"/>
      <c r="BM1617" s="222"/>
      <c r="BN1617" s="222"/>
      <c r="BO1617" s="222"/>
      <c r="BP1617" s="222"/>
      <c r="BQ1617" s="222"/>
      <c r="BR1617" s="222"/>
      <c r="BS1617" s="222"/>
      <c r="BT1617" s="222"/>
      <c r="BU1617" s="222"/>
      <c r="BV1617" s="222"/>
      <c r="BW1617" s="222"/>
      <c r="BX1617" s="222"/>
      <c r="BY1617" s="222"/>
      <c r="BZ1617" s="222"/>
      <c r="CA1617" s="222"/>
      <c r="CB1617" s="222"/>
      <c r="CC1617" s="222"/>
      <c r="CD1617" s="222"/>
      <c r="CE1617" s="222"/>
      <c r="CF1617" s="222"/>
      <c r="CG1617" s="222"/>
      <c r="CH1617" s="222"/>
      <c r="CI1617" s="222"/>
    </row>
    <row r="1618" spans="1:87" s="4" customFormat="1" hidden="1">
      <c r="A1618" s="63"/>
      <c r="B1618" s="222"/>
      <c r="C1618" s="222"/>
      <c r="D1618" s="222"/>
      <c r="E1618" s="222"/>
      <c r="F1618" s="222"/>
      <c r="G1618" s="223"/>
      <c r="H1618" s="63"/>
      <c r="I1618" s="222"/>
      <c r="J1618" s="222"/>
      <c r="K1618" s="239"/>
      <c r="L1618" s="239"/>
      <c r="M1618" s="240"/>
      <c r="N1618" s="229"/>
      <c r="O1618" s="229"/>
      <c r="P1618" s="229"/>
      <c r="Q1618" s="222"/>
      <c r="R1618" s="242"/>
      <c r="S1618" s="242"/>
      <c r="T1618" s="240"/>
      <c r="U1618" s="240"/>
      <c r="V1618" s="223"/>
      <c r="W1618" s="223"/>
      <c r="X1618" s="223"/>
      <c r="Y1618" s="223"/>
      <c r="Z1618" s="33"/>
      <c r="AE1618" s="117"/>
      <c r="AM1618" s="33"/>
      <c r="AN1618" s="223"/>
      <c r="AO1618" s="223"/>
      <c r="AP1618" s="223"/>
      <c r="AQ1618" s="222"/>
      <c r="AR1618" s="222"/>
      <c r="AS1618" s="222"/>
      <c r="AT1618" s="222"/>
      <c r="AU1618" s="222"/>
      <c r="AV1618" s="222"/>
      <c r="AW1618" s="222"/>
      <c r="AX1618" s="222"/>
      <c r="AY1618" s="222"/>
      <c r="AZ1618" s="222"/>
      <c r="BA1618" s="222"/>
      <c r="BB1618" s="222"/>
      <c r="BC1618" s="222"/>
      <c r="BD1618" s="222"/>
      <c r="BE1618" s="222"/>
      <c r="BF1618" s="222"/>
      <c r="BG1618" s="222"/>
      <c r="BH1618" s="222"/>
      <c r="BI1618" s="222"/>
      <c r="BJ1618" s="222"/>
      <c r="BK1618" s="222"/>
      <c r="BL1618" s="222"/>
      <c r="BM1618" s="222"/>
      <c r="BN1618" s="222"/>
      <c r="BO1618" s="222"/>
      <c r="BP1618" s="222"/>
      <c r="BQ1618" s="222"/>
      <c r="BR1618" s="222"/>
      <c r="BS1618" s="222"/>
      <c r="BT1618" s="222"/>
      <c r="BU1618" s="222"/>
      <c r="BV1618" s="222"/>
      <c r="BW1618" s="222"/>
      <c r="BX1618" s="222"/>
      <c r="BY1618" s="222"/>
      <c r="BZ1618" s="222"/>
      <c r="CA1618" s="222"/>
      <c r="CB1618" s="222"/>
      <c r="CC1618" s="222"/>
      <c r="CD1618" s="222"/>
      <c r="CE1618" s="222"/>
      <c r="CF1618" s="222"/>
      <c r="CG1618" s="222"/>
      <c r="CH1618" s="222"/>
      <c r="CI1618" s="222"/>
    </row>
    <row r="1619" spans="1:87" s="4" customFormat="1" hidden="1">
      <c r="A1619" s="63"/>
      <c r="B1619" s="222"/>
      <c r="C1619" s="222"/>
      <c r="D1619" s="222"/>
      <c r="E1619" s="222"/>
      <c r="F1619" s="222"/>
      <c r="G1619" s="223"/>
      <c r="H1619" s="63"/>
      <c r="I1619" s="222"/>
      <c r="J1619" s="222"/>
      <c r="K1619" s="239"/>
      <c r="L1619" s="239"/>
      <c r="M1619" s="240"/>
      <c r="N1619" s="229"/>
      <c r="O1619" s="229"/>
      <c r="P1619" s="229"/>
      <c r="Q1619" s="222"/>
      <c r="R1619" s="242"/>
      <c r="S1619" s="242"/>
      <c r="T1619" s="240"/>
      <c r="U1619" s="240"/>
      <c r="V1619" s="223"/>
      <c r="W1619" s="223"/>
      <c r="X1619" s="223"/>
      <c r="Y1619" s="223"/>
      <c r="Z1619" s="33"/>
      <c r="AE1619" s="117"/>
      <c r="AM1619" s="33"/>
      <c r="AN1619" s="223"/>
      <c r="AO1619" s="223"/>
      <c r="AP1619" s="223"/>
      <c r="AQ1619" s="222"/>
      <c r="AR1619" s="222"/>
      <c r="AS1619" s="222"/>
      <c r="AT1619" s="222"/>
      <c r="AU1619" s="222"/>
      <c r="AV1619" s="222"/>
      <c r="AW1619" s="222"/>
      <c r="AX1619" s="222"/>
      <c r="AY1619" s="222"/>
      <c r="AZ1619" s="222"/>
      <c r="BA1619" s="222"/>
      <c r="BB1619" s="222"/>
      <c r="BC1619" s="222"/>
      <c r="BD1619" s="222"/>
      <c r="BE1619" s="222"/>
      <c r="BF1619" s="222"/>
      <c r="BG1619" s="222"/>
      <c r="BH1619" s="222"/>
      <c r="BI1619" s="222"/>
      <c r="BJ1619" s="222"/>
      <c r="BK1619" s="222"/>
      <c r="BL1619" s="222"/>
      <c r="BM1619" s="222"/>
      <c r="BN1619" s="222"/>
      <c r="BO1619" s="222"/>
      <c r="BP1619" s="222"/>
      <c r="BQ1619" s="222"/>
      <c r="BR1619" s="222"/>
      <c r="BS1619" s="222"/>
      <c r="BT1619" s="222"/>
      <c r="BU1619" s="222"/>
      <c r="BV1619" s="222"/>
      <c r="BW1619" s="222"/>
      <c r="BX1619" s="222"/>
      <c r="BY1619" s="222"/>
      <c r="BZ1619" s="222"/>
      <c r="CA1619" s="222"/>
      <c r="CB1619" s="222"/>
      <c r="CC1619" s="222"/>
      <c r="CD1619" s="222"/>
      <c r="CE1619" s="222"/>
      <c r="CF1619" s="222"/>
      <c r="CG1619" s="222"/>
      <c r="CH1619" s="222"/>
      <c r="CI1619" s="222"/>
    </row>
    <row r="1620" spans="1:87" s="4" customFormat="1" hidden="1">
      <c r="A1620" s="63"/>
      <c r="B1620" s="222"/>
      <c r="C1620" s="222"/>
      <c r="D1620" s="222"/>
      <c r="E1620" s="222"/>
      <c r="F1620" s="222"/>
      <c r="G1620" s="223"/>
      <c r="H1620" s="63"/>
      <c r="I1620" s="222"/>
      <c r="J1620" s="222"/>
      <c r="K1620" s="239"/>
      <c r="L1620" s="239"/>
      <c r="M1620" s="240"/>
      <c r="N1620" s="229"/>
      <c r="O1620" s="229"/>
      <c r="P1620" s="229"/>
      <c r="Q1620" s="222"/>
      <c r="R1620" s="242"/>
      <c r="S1620" s="242"/>
      <c r="T1620" s="240"/>
      <c r="U1620" s="240"/>
      <c r="V1620" s="223"/>
      <c r="W1620" s="223"/>
      <c r="X1620" s="223"/>
      <c r="Y1620" s="223"/>
      <c r="Z1620" s="33"/>
      <c r="AE1620" s="117"/>
      <c r="AM1620" s="33"/>
      <c r="AN1620" s="223"/>
      <c r="AO1620" s="223"/>
      <c r="AP1620" s="223"/>
      <c r="AQ1620" s="222"/>
      <c r="AR1620" s="222"/>
      <c r="AS1620" s="222"/>
      <c r="AT1620" s="222"/>
      <c r="AU1620" s="222"/>
      <c r="AV1620" s="222"/>
      <c r="AW1620" s="222"/>
      <c r="AX1620" s="222"/>
      <c r="AY1620" s="222"/>
      <c r="AZ1620" s="222"/>
      <c r="BA1620" s="222"/>
      <c r="BB1620" s="222"/>
      <c r="BC1620" s="222"/>
      <c r="BD1620" s="222"/>
      <c r="BE1620" s="222"/>
      <c r="BF1620" s="222"/>
      <c r="BG1620" s="222"/>
      <c r="BH1620" s="222"/>
      <c r="BI1620" s="222"/>
      <c r="BJ1620" s="222"/>
      <c r="BK1620" s="222"/>
      <c r="BL1620" s="222"/>
      <c r="BM1620" s="222"/>
      <c r="BN1620" s="222"/>
      <c r="BO1620" s="222"/>
      <c r="BP1620" s="222"/>
      <c r="BQ1620" s="222"/>
      <c r="BR1620" s="222"/>
      <c r="BS1620" s="222"/>
      <c r="BT1620" s="222"/>
      <c r="BU1620" s="222"/>
      <c r="BV1620" s="222"/>
      <c r="BW1620" s="222"/>
      <c r="BX1620" s="222"/>
      <c r="BY1620" s="222"/>
      <c r="BZ1620" s="222"/>
      <c r="CA1620" s="222"/>
      <c r="CB1620" s="222"/>
      <c r="CC1620" s="222"/>
      <c r="CD1620" s="222"/>
      <c r="CE1620" s="222"/>
      <c r="CF1620" s="222"/>
      <c r="CG1620" s="222"/>
      <c r="CH1620" s="222"/>
      <c r="CI1620" s="222"/>
    </row>
    <row r="1621" spans="1:87" s="4" customFormat="1" hidden="1">
      <c r="A1621" s="63"/>
      <c r="B1621" s="222"/>
      <c r="C1621" s="222"/>
      <c r="D1621" s="222"/>
      <c r="E1621" s="222"/>
      <c r="F1621" s="222"/>
      <c r="G1621" s="223"/>
      <c r="H1621" s="63"/>
      <c r="I1621" s="222"/>
      <c r="J1621" s="222"/>
      <c r="K1621" s="239"/>
      <c r="L1621" s="239"/>
      <c r="M1621" s="240"/>
      <c r="N1621" s="229"/>
      <c r="O1621" s="229"/>
      <c r="P1621" s="229"/>
      <c r="Q1621" s="222"/>
      <c r="R1621" s="242"/>
      <c r="S1621" s="242"/>
      <c r="T1621" s="240"/>
      <c r="U1621" s="240"/>
      <c r="V1621" s="223"/>
      <c r="W1621" s="223"/>
      <c r="X1621" s="223"/>
      <c r="Y1621" s="223"/>
      <c r="Z1621" s="33"/>
      <c r="AE1621" s="117"/>
      <c r="AM1621" s="33"/>
      <c r="AN1621" s="223"/>
      <c r="AO1621" s="223"/>
      <c r="AP1621" s="223"/>
      <c r="AQ1621" s="222"/>
      <c r="AR1621" s="222"/>
      <c r="AS1621" s="222"/>
      <c r="AT1621" s="222"/>
      <c r="AU1621" s="222"/>
      <c r="AV1621" s="222"/>
      <c r="AW1621" s="222"/>
      <c r="AX1621" s="222"/>
      <c r="AY1621" s="222"/>
      <c r="AZ1621" s="222"/>
      <c r="BA1621" s="222"/>
      <c r="BB1621" s="222"/>
      <c r="BC1621" s="222"/>
      <c r="BD1621" s="222"/>
      <c r="BE1621" s="222"/>
      <c r="BF1621" s="222"/>
      <c r="BG1621" s="222"/>
      <c r="BH1621" s="222"/>
      <c r="BI1621" s="222"/>
      <c r="BJ1621" s="222"/>
      <c r="BK1621" s="222"/>
      <c r="BL1621" s="222"/>
      <c r="BM1621" s="222"/>
      <c r="BN1621" s="222"/>
      <c r="BO1621" s="222"/>
      <c r="BP1621" s="222"/>
      <c r="BQ1621" s="222"/>
      <c r="BR1621" s="222"/>
      <c r="BS1621" s="222"/>
      <c r="BT1621" s="222"/>
      <c r="BU1621" s="222"/>
      <c r="BV1621" s="222"/>
      <c r="BW1621" s="222"/>
      <c r="BX1621" s="222"/>
      <c r="BY1621" s="222"/>
      <c r="BZ1621" s="222"/>
      <c r="CA1621" s="222"/>
      <c r="CB1621" s="222"/>
      <c r="CC1621" s="222"/>
      <c r="CD1621" s="222"/>
      <c r="CE1621" s="222"/>
      <c r="CF1621" s="222"/>
      <c r="CG1621" s="222"/>
      <c r="CH1621" s="222"/>
      <c r="CI1621" s="222"/>
    </row>
    <row r="1622" spans="1:87" s="4" customFormat="1" hidden="1">
      <c r="A1622" s="63"/>
      <c r="B1622" s="222"/>
      <c r="C1622" s="222"/>
      <c r="D1622" s="222"/>
      <c r="E1622" s="222"/>
      <c r="F1622" s="222"/>
      <c r="G1622" s="223"/>
      <c r="H1622" s="63"/>
      <c r="I1622" s="222"/>
      <c r="J1622" s="222"/>
      <c r="K1622" s="239"/>
      <c r="L1622" s="239"/>
      <c r="M1622" s="240"/>
      <c r="N1622" s="229"/>
      <c r="O1622" s="229"/>
      <c r="P1622" s="229"/>
      <c r="Q1622" s="222"/>
      <c r="R1622" s="242"/>
      <c r="S1622" s="242"/>
      <c r="T1622" s="240"/>
      <c r="U1622" s="240"/>
      <c r="V1622" s="223"/>
      <c r="W1622" s="223"/>
      <c r="X1622" s="223"/>
      <c r="Y1622" s="223"/>
      <c r="Z1622" s="33"/>
      <c r="AE1622" s="117"/>
      <c r="AM1622" s="33"/>
      <c r="AN1622" s="223"/>
      <c r="AO1622" s="223"/>
      <c r="AP1622" s="223"/>
      <c r="AQ1622" s="222"/>
      <c r="AR1622" s="222"/>
      <c r="AS1622" s="222"/>
      <c r="AT1622" s="222"/>
      <c r="AU1622" s="222"/>
      <c r="AV1622" s="222"/>
      <c r="AW1622" s="222"/>
      <c r="AX1622" s="222"/>
      <c r="AY1622" s="222"/>
      <c r="AZ1622" s="222"/>
      <c r="BA1622" s="222"/>
      <c r="BB1622" s="222"/>
      <c r="BC1622" s="222"/>
      <c r="BD1622" s="222"/>
      <c r="BE1622" s="222"/>
      <c r="BF1622" s="222"/>
      <c r="BG1622" s="222"/>
      <c r="BH1622" s="222"/>
      <c r="BI1622" s="222"/>
      <c r="BJ1622" s="222"/>
      <c r="BK1622" s="222"/>
      <c r="BL1622" s="222"/>
      <c r="BM1622" s="222"/>
      <c r="BN1622" s="222"/>
      <c r="BO1622" s="222"/>
      <c r="BP1622" s="222"/>
      <c r="BQ1622" s="222"/>
      <c r="BR1622" s="222"/>
      <c r="BS1622" s="222"/>
      <c r="BT1622" s="222"/>
      <c r="BU1622" s="222"/>
      <c r="BV1622" s="222"/>
      <c r="BW1622" s="222"/>
      <c r="BX1622" s="222"/>
      <c r="BY1622" s="222"/>
      <c r="BZ1622" s="222"/>
      <c r="CA1622" s="222"/>
      <c r="CB1622" s="222"/>
      <c r="CC1622" s="222"/>
      <c r="CD1622" s="222"/>
      <c r="CE1622" s="222"/>
      <c r="CF1622" s="222"/>
      <c r="CG1622" s="222"/>
      <c r="CH1622" s="222"/>
      <c r="CI1622" s="222"/>
    </row>
    <row r="1623" spans="1:87" s="4" customFormat="1" hidden="1">
      <c r="A1623" s="63"/>
      <c r="B1623" s="222"/>
      <c r="C1623" s="222"/>
      <c r="D1623" s="222"/>
      <c r="E1623" s="222"/>
      <c r="F1623" s="222"/>
      <c r="G1623" s="223"/>
      <c r="H1623" s="63"/>
      <c r="I1623" s="222"/>
      <c r="J1623" s="222"/>
      <c r="K1623" s="239"/>
      <c r="L1623" s="239"/>
      <c r="M1623" s="240"/>
      <c r="N1623" s="229"/>
      <c r="O1623" s="229"/>
      <c r="P1623" s="229"/>
      <c r="Q1623" s="222"/>
      <c r="R1623" s="242"/>
      <c r="S1623" s="242"/>
      <c r="T1623" s="240"/>
      <c r="U1623" s="240"/>
      <c r="V1623" s="223"/>
      <c r="W1623" s="223"/>
      <c r="X1623" s="223"/>
      <c r="Y1623" s="223"/>
      <c r="Z1623" s="33"/>
      <c r="AE1623" s="117"/>
      <c r="AM1623" s="33"/>
      <c r="AN1623" s="223"/>
      <c r="AO1623" s="223"/>
      <c r="AP1623" s="223"/>
      <c r="AQ1623" s="222"/>
      <c r="AR1623" s="222"/>
      <c r="AS1623" s="222"/>
      <c r="AT1623" s="222"/>
      <c r="AU1623" s="222"/>
      <c r="AV1623" s="222"/>
      <c r="AW1623" s="222"/>
      <c r="AX1623" s="222"/>
      <c r="AY1623" s="222"/>
      <c r="AZ1623" s="222"/>
      <c r="BA1623" s="222"/>
      <c r="BB1623" s="222"/>
      <c r="BC1623" s="222"/>
      <c r="BD1623" s="222"/>
      <c r="BE1623" s="222"/>
      <c r="BF1623" s="222"/>
      <c r="BG1623" s="222"/>
      <c r="BH1623" s="222"/>
      <c r="BI1623" s="222"/>
      <c r="BJ1623" s="222"/>
      <c r="BK1623" s="222"/>
      <c r="BL1623" s="222"/>
      <c r="BM1623" s="222"/>
      <c r="BN1623" s="222"/>
      <c r="BO1623" s="222"/>
      <c r="BP1623" s="222"/>
      <c r="BQ1623" s="222"/>
      <c r="BR1623" s="222"/>
      <c r="BS1623" s="222"/>
      <c r="BT1623" s="222"/>
      <c r="BU1623" s="222"/>
      <c r="BV1623" s="222"/>
      <c r="BW1623" s="222"/>
      <c r="BX1623" s="222"/>
      <c r="BY1623" s="222"/>
      <c r="BZ1623" s="222"/>
      <c r="CA1623" s="222"/>
      <c r="CB1623" s="222"/>
      <c r="CC1623" s="222"/>
      <c r="CD1623" s="222"/>
      <c r="CE1623" s="222"/>
      <c r="CF1623" s="222"/>
      <c r="CG1623" s="222"/>
      <c r="CH1623" s="222"/>
      <c r="CI1623" s="222"/>
    </row>
    <row r="1624" spans="1:87" s="4" customFormat="1" hidden="1">
      <c r="A1624" s="63"/>
      <c r="B1624" s="222"/>
      <c r="C1624" s="222"/>
      <c r="D1624" s="222"/>
      <c r="E1624" s="222"/>
      <c r="F1624" s="222"/>
      <c r="G1624" s="223"/>
      <c r="H1624" s="63"/>
      <c r="I1624" s="222"/>
      <c r="J1624" s="222"/>
      <c r="K1624" s="239"/>
      <c r="L1624" s="239"/>
      <c r="M1624" s="240"/>
      <c r="N1624" s="229"/>
      <c r="O1624" s="229"/>
      <c r="P1624" s="229"/>
      <c r="Q1624" s="222"/>
      <c r="R1624" s="242"/>
      <c r="S1624" s="242"/>
      <c r="T1624" s="240"/>
      <c r="U1624" s="240"/>
      <c r="V1624" s="223"/>
      <c r="W1624" s="223"/>
      <c r="X1624" s="223"/>
      <c r="Y1624" s="223"/>
      <c r="Z1624" s="33"/>
      <c r="AE1624" s="117"/>
      <c r="AM1624" s="33"/>
      <c r="AN1624" s="223"/>
      <c r="AO1624" s="223"/>
      <c r="AP1624" s="223"/>
      <c r="AQ1624" s="222"/>
      <c r="AR1624" s="222"/>
      <c r="AS1624" s="222"/>
      <c r="AT1624" s="222"/>
      <c r="AU1624" s="222"/>
      <c r="AV1624" s="222"/>
      <c r="AW1624" s="222"/>
      <c r="AX1624" s="222"/>
      <c r="AY1624" s="222"/>
      <c r="AZ1624" s="222"/>
      <c r="BA1624" s="222"/>
      <c r="BB1624" s="222"/>
      <c r="BC1624" s="222"/>
      <c r="BD1624" s="222"/>
      <c r="BE1624" s="222"/>
      <c r="BF1624" s="222"/>
      <c r="BG1624" s="222"/>
      <c r="BH1624" s="222"/>
      <c r="BI1624" s="222"/>
      <c r="BJ1624" s="222"/>
      <c r="BK1624" s="222"/>
      <c r="BL1624" s="222"/>
      <c r="BM1624" s="222"/>
      <c r="BN1624" s="222"/>
      <c r="BO1624" s="222"/>
      <c r="BP1624" s="222"/>
      <c r="BQ1624" s="222"/>
      <c r="BR1624" s="222"/>
      <c r="BS1624" s="222"/>
      <c r="BT1624" s="222"/>
      <c r="BU1624" s="222"/>
      <c r="BV1624" s="222"/>
      <c r="BW1624" s="222"/>
      <c r="BX1624" s="222"/>
      <c r="BY1624" s="222"/>
      <c r="BZ1624" s="222"/>
      <c r="CA1624" s="222"/>
      <c r="CB1624" s="222"/>
      <c r="CC1624" s="222"/>
      <c r="CD1624" s="222"/>
      <c r="CE1624" s="222"/>
      <c r="CF1624" s="222"/>
      <c r="CG1624" s="222"/>
      <c r="CH1624" s="222"/>
      <c r="CI1624" s="222"/>
    </row>
    <row r="1625" spans="1:87" s="4" customFormat="1" hidden="1">
      <c r="A1625" s="63"/>
      <c r="B1625" s="222"/>
      <c r="C1625" s="222"/>
      <c r="D1625" s="222"/>
      <c r="E1625" s="222"/>
      <c r="F1625" s="222"/>
      <c r="G1625" s="223"/>
      <c r="H1625" s="63"/>
      <c r="I1625" s="222"/>
      <c r="J1625" s="222"/>
      <c r="K1625" s="239"/>
      <c r="L1625" s="239"/>
      <c r="M1625" s="240"/>
      <c r="N1625" s="229"/>
      <c r="O1625" s="229"/>
      <c r="P1625" s="229"/>
      <c r="Q1625" s="222"/>
      <c r="R1625" s="242"/>
      <c r="S1625" s="242"/>
      <c r="T1625" s="240"/>
      <c r="U1625" s="240"/>
      <c r="V1625" s="223"/>
      <c r="W1625" s="223"/>
      <c r="X1625" s="223"/>
      <c r="Y1625" s="223"/>
      <c r="Z1625" s="33"/>
      <c r="AE1625" s="117"/>
      <c r="AM1625" s="33"/>
      <c r="AN1625" s="223"/>
      <c r="AO1625" s="223"/>
      <c r="AP1625" s="223"/>
      <c r="AQ1625" s="222"/>
      <c r="AR1625" s="222"/>
      <c r="AS1625" s="222"/>
      <c r="AT1625" s="222"/>
      <c r="AU1625" s="222"/>
      <c r="AV1625" s="222"/>
      <c r="AW1625" s="222"/>
      <c r="AX1625" s="222"/>
      <c r="AY1625" s="222"/>
      <c r="AZ1625" s="222"/>
      <c r="BA1625" s="222"/>
      <c r="BB1625" s="222"/>
      <c r="BC1625" s="222"/>
      <c r="BD1625" s="222"/>
      <c r="BE1625" s="222"/>
      <c r="BF1625" s="222"/>
      <c r="BG1625" s="222"/>
      <c r="BH1625" s="222"/>
      <c r="BI1625" s="222"/>
      <c r="BJ1625" s="222"/>
      <c r="BK1625" s="222"/>
      <c r="BL1625" s="222"/>
      <c r="BM1625" s="222"/>
      <c r="BN1625" s="222"/>
      <c r="BO1625" s="222"/>
      <c r="BP1625" s="222"/>
      <c r="BQ1625" s="222"/>
      <c r="BR1625" s="222"/>
      <c r="BS1625" s="222"/>
      <c r="BT1625" s="222"/>
      <c r="BU1625" s="222"/>
      <c r="BV1625" s="222"/>
      <c r="BW1625" s="222"/>
      <c r="BX1625" s="222"/>
      <c r="BY1625" s="222"/>
      <c r="BZ1625" s="222"/>
      <c r="CA1625" s="222"/>
      <c r="CB1625" s="222"/>
      <c r="CC1625" s="222"/>
      <c r="CD1625" s="222"/>
      <c r="CE1625" s="222"/>
      <c r="CF1625" s="222"/>
      <c r="CG1625" s="222"/>
      <c r="CH1625" s="222"/>
      <c r="CI1625" s="222"/>
    </row>
    <row r="1626" spans="1:87" s="4" customFormat="1" hidden="1">
      <c r="A1626" s="63"/>
      <c r="B1626" s="222"/>
      <c r="C1626" s="222"/>
      <c r="D1626" s="222"/>
      <c r="E1626" s="222"/>
      <c r="F1626" s="222"/>
      <c r="G1626" s="223"/>
      <c r="H1626" s="63"/>
      <c r="I1626" s="222"/>
      <c r="J1626" s="222"/>
      <c r="K1626" s="239"/>
      <c r="L1626" s="239"/>
      <c r="M1626" s="240"/>
      <c r="N1626" s="229"/>
      <c r="O1626" s="229"/>
      <c r="P1626" s="229"/>
      <c r="Q1626" s="222"/>
      <c r="R1626" s="242"/>
      <c r="S1626" s="242"/>
      <c r="T1626" s="240"/>
      <c r="U1626" s="240"/>
      <c r="V1626" s="223"/>
      <c r="W1626" s="223"/>
      <c r="X1626" s="223"/>
      <c r="Y1626" s="223"/>
      <c r="Z1626" s="33"/>
      <c r="AE1626" s="117"/>
      <c r="AM1626" s="33"/>
      <c r="AN1626" s="223"/>
      <c r="AO1626" s="223"/>
      <c r="AP1626" s="223"/>
      <c r="AQ1626" s="222"/>
      <c r="AR1626" s="222"/>
      <c r="AS1626" s="222"/>
      <c r="AT1626" s="222"/>
      <c r="AU1626" s="222"/>
      <c r="AV1626" s="222"/>
      <c r="AW1626" s="222"/>
      <c r="AX1626" s="222"/>
      <c r="AY1626" s="222"/>
      <c r="AZ1626" s="222"/>
      <c r="BA1626" s="222"/>
      <c r="BB1626" s="222"/>
      <c r="BC1626" s="222"/>
      <c r="BD1626" s="222"/>
      <c r="BE1626" s="222"/>
      <c r="BF1626" s="222"/>
      <c r="BG1626" s="222"/>
      <c r="BH1626" s="222"/>
      <c r="BI1626" s="222"/>
      <c r="BJ1626" s="222"/>
      <c r="BK1626" s="222"/>
      <c r="BL1626" s="222"/>
      <c r="BM1626" s="222"/>
      <c r="BN1626" s="222"/>
      <c r="BO1626" s="222"/>
      <c r="BP1626" s="222"/>
      <c r="BQ1626" s="222"/>
      <c r="BR1626" s="222"/>
      <c r="BS1626" s="222"/>
      <c r="BT1626" s="222"/>
      <c r="BU1626" s="222"/>
      <c r="BV1626" s="222"/>
      <c r="BW1626" s="222"/>
      <c r="BX1626" s="222"/>
      <c r="BY1626" s="222"/>
      <c r="BZ1626" s="222"/>
      <c r="CA1626" s="222"/>
      <c r="CB1626" s="222"/>
      <c r="CC1626" s="222"/>
      <c r="CD1626" s="222"/>
      <c r="CE1626" s="222"/>
      <c r="CF1626" s="222"/>
      <c r="CG1626" s="222"/>
      <c r="CH1626" s="222"/>
      <c r="CI1626" s="222"/>
    </row>
    <row r="1627" spans="1:87" s="4" customFormat="1" hidden="1">
      <c r="A1627" s="63"/>
      <c r="B1627" s="222"/>
      <c r="C1627" s="222"/>
      <c r="D1627" s="222"/>
      <c r="E1627" s="222"/>
      <c r="F1627" s="222"/>
      <c r="G1627" s="223"/>
      <c r="H1627" s="63"/>
      <c r="I1627" s="222"/>
      <c r="J1627" s="222"/>
      <c r="K1627" s="239"/>
      <c r="L1627" s="239"/>
      <c r="M1627" s="240"/>
      <c r="N1627" s="229"/>
      <c r="O1627" s="229"/>
      <c r="P1627" s="229"/>
      <c r="Q1627" s="222"/>
      <c r="R1627" s="242"/>
      <c r="S1627" s="242"/>
      <c r="T1627" s="240"/>
      <c r="U1627" s="240"/>
      <c r="V1627" s="223"/>
      <c r="W1627" s="223"/>
      <c r="X1627" s="223"/>
      <c r="Y1627" s="223"/>
      <c r="Z1627" s="33"/>
      <c r="AE1627" s="117"/>
      <c r="AM1627" s="33"/>
      <c r="AN1627" s="223"/>
      <c r="AO1627" s="223"/>
      <c r="AP1627" s="223"/>
      <c r="AQ1627" s="222"/>
      <c r="AR1627" s="222"/>
      <c r="AS1627" s="222"/>
      <c r="AT1627" s="222"/>
      <c r="AU1627" s="222"/>
      <c r="AV1627" s="222"/>
      <c r="AW1627" s="222"/>
      <c r="AX1627" s="222"/>
      <c r="AY1627" s="222"/>
      <c r="AZ1627" s="222"/>
      <c r="BA1627" s="222"/>
      <c r="BB1627" s="222"/>
      <c r="BC1627" s="222"/>
      <c r="BD1627" s="222"/>
      <c r="BE1627" s="222"/>
      <c r="BF1627" s="222"/>
      <c r="BG1627" s="222"/>
      <c r="BH1627" s="222"/>
      <c r="BI1627" s="222"/>
      <c r="BJ1627" s="222"/>
      <c r="BK1627" s="222"/>
      <c r="BL1627" s="222"/>
      <c r="BM1627" s="222"/>
      <c r="BN1627" s="222"/>
      <c r="BO1627" s="222"/>
      <c r="BP1627" s="222"/>
      <c r="BQ1627" s="222"/>
      <c r="BR1627" s="222"/>
      <c r="BS1627" s="222"/>
      <c r="BT1627" s="222"/>
      <c r="BU1627" s="222"/>
      <c r="BV1627" s="222"/>
      <c r="BW1627" s="222"/>
      <c r="BX1627" s="222"/>
      <c r="BY1627" s="222"/>
      <c r="BZ1627" s="222"/>
      <c r="CA1627" s="222"/>
      <c r="CB1627" s="222"/>
      <c r="CC1627" s="222"/>
      <c r="CD1627" s="222"/>
      <c r="CE1627" s="222"/>
      <c r="CF1627" s="222"/>
      <c r="CG1627" s="222"/>
      <c r="CH1627" s="222"/>
      <c r="CI1627" s="222"/>
    </row>
    <row r="1628" spans="1:87" s="4" customFormat="1" hidden="1">
      <c r="A1628" s="63"/>
      <c r="B1628" s="222"/>
      <c r="C1628" s="222"/>
      <c r="D1628" s="222"/>
      <c r="E1628" s="222"/>
      <c r="F1628" s="222"/>
      <c r="G1628" s="223"/>
      <c r="H1628" s="63"/>
      <c r="I1628" s="222"/>
      <c r="J1628" s="222"/>
      <c r="K1628" s="239"/>
      <c r="L1628" s="239"/>
      <c r="M1628" s="240"/>
      <c r="N1628" s="229"/>
      <c r="O1628" s="229"/>
      <c r="P1628" s="229"/>
      <c r="Q1628" s="222"/>
      <c r="R1628" s="242"/>
      <c r="S1628" s="242"/>
      <c r="T1628" s="240"/>
      <c r="U1628" s="240"/>
      <c r="V1628" s="223"/>
      <c r="W1628" s="223"/>
      <c r="X1628" s="223"/>
      <c r="Y1628" s="223"/>
      <c r="Z1628" s="33"/>
      <c r="AE1628" s="117"/>
      <c r="AM1628" s="33"/>
      <c r="AN1628" s="223"/>
      <c r="AO1628" s="223"/>
      <c r="AP1628" s="223"/>
      <c r="AQ1628" s="222"/>
      <c r="AR1628" s="222"/>
      <c r="AS1628" s="222"/>
      <c r="AT1628" s="222"/>
      <c r="AU1628" s="222"/>
      <c r="AV1628" s="222"/>
      <c r="AW1628" s="222"/>
      <c r="AX1628" s="222"/>
      <c r="AY1628" s="222"/>
      <c r="AZ1628" s="222"/>
      <c r="BA1628" s="222"/>
      <c r="BB1628" s="222"/>
      <c r="BC1628" s="222"/>
      <c r="BD1628" s="222"/>
      <c r="BE1628" s="222"/>
      <c r="BF1628" s="222"/>
      <c r="BG1628" s="222"/>
      <c r="BH1628" s="222"/>
      <c r="BI1628" s="222"/>
      <c r="BJ1628" s="222"/>
      <c r="BK1628" s="222"/>
      <c r="BL1628" s="222"/>
      <c r="BM1628" s="222"/>
      <c r="BN1628" s="222"/>
      <c r="BO1628" s="222"/>
      <c r="BP1628" s="222"/>
      <c r="BQ1628" s="222"/>
      <c r="BR1628" s="222"/>
      <c r="BS1628" s="222"/>
      <c r="BT1628" s="222"/>
      <c r="BU1628" s="222"/>
      <c r="BV1628" s="222"/>
      <c r="BW1628" s="222"/>
      <c r="BX1628" s="222"/>
      <c r="BY1628" s="222"/>
      <c r="BZ1628" s="222"/>
      <c r="CA1628" s="222"/>
      <c r="CB1628" s="222"/>
      <c r="CC1628" s="222"/>
      <c r="CD1628" s="222"/>
      <c r="CE1628" s="222"/>
      <c r="CF1628" s="222"/>
      <c r="CG1628" s="222"/>
      <c r="CH1628" s="222"/>
      <c r="CI1628" s="222"/>
    </row>
    <row r="1629" spans="1:87" s="4" customFormat="1" hidden="1">
      <c r="A1629" s="63"/>
      <c r="B1629" s="222"/>
      <c r="C1629" s="222"/>
      <c r="D1629" s="222"/>
      <c r="E1629" s="222"/>
      <c r="F1629" s="222"/>
      <c r="G1629" s="223"/>
      <c r="H1629" s="63"/>
      <c r="I1629" s="222"/>
      <c r="J1629" s="222"/>
      <c r="K1629" s="239"/>
      <c r="L1629" s="239"/>
      <c r="M1629" s="240"/>
      <c r="N1629" s="229"/>
      <c r="O1629" s="229"/>
      <c r="P1629" s="229"/>
      <c r="Q1629" s="222"/>
      <c r="R1629" s="242"/>
      <c r="S1629" s="242"/>
      <c r="T1629" s="240"/>
      <c r="U1629" s="240"/>
      <c r="V1629" s="223"/>
      <c r="W1629" s="223"/>
      <c r="X1629" s="223"/>
      <c r="Y1629" s="223"/>
      <c r="Z1629" s="33"/>
      <c r="AE1629" s="117"/>
      <c r="AM1629" s="33"/>
      <c r="AN1629" s="223"/>
      <c r="AO1629" s="223"/>
      <c r="AP1629" s="223"/>
      <c r="AQ1629" s="222"/>
      <c r="AR1629" s="222"/>
      <c r="AS1629" s="222"/>
      <c r="AT1629" s="222"/>
      <c r="AU1629" s="222"/>
      <c r="AV1629" s="222"/>
      <c r="AW1629" s="222"/>
      <c r="AX1629" s="222"/>
      <c r="AY1629" s="222"/>
      <c r="AZ1629" s="222"/>
      <c r="BA1629" s="222"/>
      <c r="BB1629" s="222"/>
      <c r="BC1629" s="222"/>
      <c r="BD1629" s="222"/>
      <c r="BE1629" s="222"/>
      <c r="BF1629" s="222"/>
      <c r="BG1629" s="222"/>
      <c r="BH1629" s="222"/>
      <c r="BI1629" s="222"/>
      <c r="BJ1629" s="222"/>
      <c r="BK1629" s="222"/>
      <c r="BL1629" s="222"/>
      <c r="BM1629" s="222"/>
      <c r="BN1629" s="222"/>
      <c r="BO1629" s="222"/>
      <c r="BP1629" s="222"/>
      <c r="BQ1629" s="222"/>
      <c r="BR1629" s="222"/>
      <c r="BS1629" s="222"/>
      <c r="BT1629" s="222"/>
      <c r="BU1629" s="222"/>
      <c r="BV1629" s="222"/>
      <c r="BW1629" s="222"/>
      <c r="BX1629" s="222"/>
      <c r="BY1629" s="222"/>
      <c r="BZ1629" s="222"/>
      <c r="CA1629" s="222"/>
      <c r="CB1629" s="222"/>
      <c r="CC1629" s="222"/>
      <c r="CD1629" s="222"/>
      <c r="CE1629" s="222"/>
      <c r="CF1629" s="222"/>
      <c r="CG1629" s="222"/>
      <c r="CH1629" s="222"/>
      <c r="CI1629" s="222"/>
    </row>
    <row r="1630" spans="1:87" s="4" customFormat="1" hidden="1">
      <c r="A1630" s="63"/>
      <c r="B1630" s="222"/>
      <c r="C1630" s="222"/>
      <c r="D1630" s="222"/>
      <c r="E1630" s="222"/>
      <c r="F1630" s="222"/>
      <c r="G1630" s="223"/>
      <c r="H1630" s="63"/>
      <c r="I1630" s="222"/>
      <c r="J1630" s="222"/>
      <c r="K1630" s="239"/>
      <c r="L1630" s="239"/>
      <c r="M1630" s="240"/>
      <c r="N1630" s="229"/>
      <c r="O1630" s="229"/>
      <c r="P1630" s="229"/>
      <c r="Q1630" s="222"/>
      <c r="R1630" s="242"/>
      <c r="S1630" s="242"/>
      <c r="T1630" s="240"/>
      <c r="U1630" s="240"/>
      <c r="V1630" s="223"/>
      <c r="W1630" s="223"/>
      <c r="X1630" s="223"/>
      <c r="Y1630" s="223"/>
      <c r="Z1630" s="33"/>
      <c r="AE1630" s="117"/>
      <c r="AM1630" s="33"/>
      <c r="AN1630" s="223"/>
      <c r="AO1630" s="223"/>
      <c r="AP1630" s="223"/>
      <c r="AQ1630" s="222"/>
      <c r="AR1630" s="222"/>
      <c r="AS1630" s="222"/>
      <c r="AT1630" s="222"/>
      <c r="AU1630" s="222"/>
      <c r="AV1630" s="222"/>
      <c r="AW1630" s="222"/>
      <c r="AX1630" s="222"/>
      <c r="AY1630" s="222"/>
      <c r="AZ1630" s="222"/>
      <c r="BA1630" s="222"/>
      <c r="BB1630" s="222"/>
      <c r="BC1630" s="222"/>
      <c r="BD1630" s="222"/>
      <c r="BE1630" s="222"/>
      <c r="BF1630" s="222"/>
      <c r="BG1630" s="222"/>
      <c r="BH1630" s="222"/>
      <c r="BI1630" s="222"/>
      <c r="BJ1630" s="222"/>
      <c r="BK1630" s="222"/>
      <c r="BL1630" s="222"/>
      <c r="BM1630" s="222"/>
      <c r="BN1630" s="222"/>
      <c r="BO1630" s="222"/>
      <c r="BP1630" s="222"/>
      <c r="BQ1630" s="222"/>
      <c r="BR1630" s="222"/>
      <c r="BS1630" s="222"/>
      <c r="BT1630" s="222"/>
      <c r="BU1630" s="222"/>
      <c r="BV1630" s="222"/>
      <c r="BW1630" s="222"/>
      <c r="BX1630" s="222"/>
      <c r="BY1630" s="222"/>
      <c r="BZ1630" s="222"/>
      <c r="CA1630" s="222"/>
      <c r="CB1630" s="222"/>
      <c r="CC1630" s="222"/>
      <c r="CD1630" s="222"/>
      <c r="CE1630" s="222"/>
      <c r="CF1630" s="222"/>
      <c r="CG1630" s="222"/>
      <c r="CH1630" s="222"/>
      <c r="CI1630" s="222"/>
    </row>
    <row r="1631" spans="1:87" s="4" customFormat="1" hidden="1">
      <c r="A1631" s="63"/>
      <c r="B1631" s="222"/>
      <c r="C1631" s="222"/>
      <c r="D1631" s="222"/>
      <c r="E1631" s="222"/>
      <c r="F1631" s="222"/>
      <c r="G1631" s="223"/>
      <c r="H1631" s="63"/>
      <c r="I1631" s="222"/>
      <c r="J1631" s="222"/>
      <c r="K1631" s="239"/>
      <c r="L1631" s="239"/>
      <c r="M1631" s="240"/>
      <c r="N1631" s="229"/>
      <c r="O1631" s="229"/>
      <c r="P1631" s="229"/>
      <c r="Q1631" s="222"/>
      <c r="R1631" s="242"/>
      <c r="S1631" s="242"/>
      <c r="T1631" s="240"/>
      <c r="U1631" s="240"/>
      <c r="V1631" s="223"/>
      <c r="W1631" s="223"/>
      <c r="X1631" s="223"/>
      <c r="Y1631" s="223"/>
      <c r="Z1631" s="33"/>
      <c r="AE1631" s="117"/>
      <c r="AM1631" s="33"/>
      <c r="AN1631" s="223"/>
      <c r="AO1631" s="223"/>
      <c r="AP1631" s="223"/>
      <c r="AQ1631" s="222"/>
      <c r="AR1631" s="222"/>
      <c r="AS1631" s="222"/>
      <c r="AT1631" s="222"/>
      <c r="AU1631" s="222"/>
      <c r="AV1631" s="222"/>
      <c r="AW1631" s="222"/>
      <c r="AX1631" s="222"/>
      <c r="AY1631" s="222"/>
      <c r="AZ1631" s="222"/>
      <c r="BA1631" s="222"/>
      <c r="BB1631" s="222"/>
      <c r="BC1631" s="222"/>
      <c r="BD1631" s="222"/>
      <c r="BE1631" s="222"/>
      <c r="BF1631" s="222"/>
      <c r="BG1631" s="222"/>
      <c r="BH1631" s="222"/>
      <c r="BI1631" s="222"/>
      <c r="BJ1631" s="222"/>
      <c r="BK1631" s="222"/>
      <c r="BL1631" s="222"/>
      <c r="BM1631" s="222"/>
      <c r="BN1631" s="222"/>
      <c r="BO1631" s="222"/>
      <c r="BP1631" s="222"/>
      <c r="BQ1631" s="222"/>
      <c r="BR1631" s="222"/>
      <c r="BS1631" s="222"/>
      <c r="BT1631" s="222"/>
      <c r="BU1631" s="222"/>
      <c r="BV1631" s="222"/>
      <c r="BW1631" s="222"/>
      <c r="BX1631" s="222"/>
      <c r="BY1631" s="222"/>
      <c r="BZ1631" s="222"/>
      <c r="CA1631" s="222"/>
      <c r="CB1631" s="222"/>
      <c r="CC1631" s="222"/>
      <c r="CD1631" s="222"/>
      <c r="CE1631" s="222"/>
      <c r="CF1631" s="222"/>
      <c r="CG1631" s="222"/>
      <c r="CH1631" s="222"/>
      <c r="CI1631" s="222"/>
    </row>
    <row r="1632" spans="1:87" s="4" customFormat="1" hidden="1">
      <c r="A1632" s="63"/>
      <c r="B1632" s="222"/>
      <c r="C1632" s="222"/>
      <c r="D1632" s="222"/>
      <c r="E1632" s="222"/>
      <c r="F1632" s="222"/>
      <c r="G1632" s="223"/>
      <c r="H1632" s="63"/>
      <c r="I1632" s="222"/>
      <c r="J1632" s="222"/>
      <c r="K1632" s="239"/>
      <c r="L1632" s="239"/>
      <c r="M1632" s="240"/>
      <c r="N1632" s="229"/>
      <c r="O1632" s="229"/>
      <c r="P1632" s="229"/>
      <c r="Q1632" s="222"/>
      <c r="R1632" s="242"/>
      <c r="S1632" s="242"/>
      <c r="T1632" s="240"/>
      <c r="U1632" s="240"/>
      <c r="V1632" s="223"/>
      <c r="W1632" s="223"/>
      <c r="X1632" s="223"/>
      <c r="Y1632" s="223"/>
      <c r="Z1632" s="33"/>
      <c r="AE1632" s="117"/>
      <c r="AM1632" s="33"/>
      <c r="AN1632" s="223"/>
      <c r="AO1632" s="223"/>
      <c r="AP1632" s="223"/>
      <c r="AQ1632" s="222"/>
      <c r="AR1632" s="222"/>
      <c r="AS1632" s="222"/>
      <c r="AT1632" s="222"/>
      <c r="AU1632" s="222"/>
      <c r="AV1632" s="222"/>
      <c r="AW1632" s="222"/>
      <c r="AX1632" s="222"/>
      <c r="AY1632" s="222"/>
      <c r="AZ1632" s="222"/>
      <c r="BA1632" s="222"/>
      <c r="BB1632" s="222"/>
      <c r="BC1632" s="222"/>
      <c r="BD1632" s="222"/>
      <c r="BE1632" s="222"/>
      <c r="BF1632" s="222"/>
      <c r="BG1632" s="222"/>
      <c r="BH1632" s="222"/>
      <c r="BI1632" s="222"/>
      <c r="BJ1632" s="222"/>
      <c r="BK1632" s="222"/>
      <c r="BL1632" s="222"/>
      <c r="BM1632" s="222"/>
      <c r="BN1632" s="222"/>
      <c r="BO1632" s="222"/>
      <c r="BP1632" s="222"/>
      <c r="BQ1632" s="222"/>
      <c r="BR1632" s="222"/>
      <c r="BS1632" s="222"/>
      <c r="BT1632" s="222"/>
      <c r="BU1632" s="222"/>
      <c r="BV1632" s="222"/>
      <c r="BW1632" s="222"/>
      <c r="BX1632" s="222"/>
      <c r="BY1632" s="222"/>
      <c r="BZ1632" s="222"/>
      <c r="CA1632" s="222"/>
      <c r="CB1632" s="222"/>
      <c r="CC1632" s="222"/>
      <c r="CD1632" s="222"/>
      <c r="CE1632" s="222"/>
      <c r="CF1632" s="222"/>
      <c r="CG1632" s="222"/>
      <c r="CH1632" s="222"/>
      <c r="CI1632" s="222"/>
    </row>
    <row r="1633" spans="1:87" s="4" customFormat="1" hidden="1">
      <c r="A1633" s="63"/>
      <c r="B1633" s="222"/>
      <c r="C1633" s="222"/>
      <c r="D1633" s="222"/>
      <c r="E1633" s="222"/>
      <c r="F1633" s="222"/>
      <c r="G1633" s="223"/>
      <c r="H1633" s="63"/>
      <c r="I1633" s="222"/>
      <c r="J1633" s="222"/>
      <c r="K1633" s="239"/>
      <c r="L1633" s="239"/>
      <c r="M1633" s="240"/>
      <c r="N1633" s="229"/>
      <c r="O1633" s="229"/>
      <c r="P1633" s="229"/>
      <c r="Q1633" s="222"/>
      <c r="R1633" s="242"/>
      <c r="S1633" s="242"/>
      <c r="T1633" s="240"/>
      <c r="U1633" s="240"/>
      <c r="V1633" s="223"/>
      <c r="W1633" s="223"/>
      <c r="X1633" s="223"/>
      <c r="Y1633" s="223"/>
      <c r="Z1633" s="33"/>
      <c r="AE1633" s="117"/>
      <c r="AM1633" s="33"/>
      <c r="AN1633" s="223"/>
      <c r="AO1633" s="223"/>
      <c r="AP1633" s="223"/>
      <c r="AQ1633" s="222"/>
      <c r="AR1633" s="222"/>
      <c r="AS1633" s="222"/>
      <c r="AT1633" s="222"/>
      <c r="AU1633" s="222"/>
      <c r="AV1633" s="222"/>
      <c r="AW1633" s="222"/>
      <c r="AX1633" s="222"/>
      <c r="AY1633" s="222"/>
      <c r="AZ1633" s="222"/>
      <c r="BA1633" s="222"/>
      <c r="BB1633" s="222"/>
      <c r="BC1633" s="222"/>
      <c r="BD1633" s="222"/>
      <c r="BE1633" s="222"/>
      <c r="BF1633" s="222"/>
      <c r="BG1633" s="222"/>
      <c r="BH1633" s="222"/>
      <c r="BI1633" s="222"/>
      <c r="BJ1633" s="222"/>
      <c r="BK1633" s="222"/>
      <c r="BL1633" s="222"/>
      <c r="BM1633" s="222"/>
      <c r="BN1633" s="222"/>
      <c r="BO1633" s="222"/>
      <c r="BP1633" s="222"/>
      <c r="BQ1633" s="222"/>
      <c r="BR1633" s="222"/>
      <c r="BS1633" s="222"/>
      <c r="BT1633" s="222"/>
      <c r="BU1633" s="222"/>
      <c r="BV1633" s="222"/>
      <c r="BW1633" s="222"/>
      <c r="BX1633" s="222"/>
      <c r="BY1633" s="222"/>
      <c r="BZ1633" s="222"/>
      <c r="CA1633" s="222"/>
      <c r="CB1633" s="222"/>
      <c r="CC1633" s="222"/>
      <c r="CD1633" s="222"/>
      <c r="CE1633" s="222"/>
      <c r="CF1633" s="222"/>
      <c r="CG1633" s="222"/>
      <c r="CH1633" s="222"/>
      <c r="CI1633" s="222"/>
    </row>
    <row r="1634" spans="1:87" s="4" customFormat="1" hidden="1">
      <c r="A1634" s="63"/>
      <c r="B1634" s="222"/>
      <c r="C1634" s="222"/>
      <c r="D1634" s="222"/>
      <c r="E1634" s="222"/>
      <c r="F1634" s="222"/>
      <c r="G1634" s="223"/>
      <c r="H1634" s="63"/>
      <c r="I1634" s="222"/>
      <c r="J1634" s="222"/>
      <c r="K1634" s="239"/>
      <c r="L1634" s="239"/>
      <c r="M1634" s="240"/>
      <c r="N1634" s="229"/>
      <c r="O1634" s="229"/>
      <c r="P1634" s="229"/>
      <c r="Q1634" s="222"/>
      <c r="R1634" s="242"/>
      <c r="S1634" s="242"/>
      <c r="T1634" s="240"/>
      <c r="U1634" s="240"/>
      <c r="V1634" s="223"/>
      <c r="W1634" s="223"/>
      <c r="X1634" s="223"/>
      <c r="Y1634" s="223"/>
      <c r="Z1634" s="33"/>
      <c r="AE1634" s="117"/>
      <c r="AM1634" s="33"/>
      <c r="AN1634" s="223"/>
      <c r="AO1634" s="223"/>
      <c r="AP1634" s="223"/>
      <c r="AQ1634" s="222"/>
      <c r="AR1634" s="222"/>
      <c r="AS1634" s="222"/>
      <c r="AT1634" s="222"/>
      <c r="AU1634" s="222"/>
      <c r="AV1634" s="222"/>
      <c r="AW1634" s="222"/>
      <c r="AX1634" s="222"/>
      <c r="AY1634" s="222"/>
      <c r="AZ1634" s="222"/>
      <c r="BA1634" s="222"/>
      <c r="BB1634" s="222"/>
      <c r="BC1634" s="222"/>
      <c r="BD1634" s="222"/>
      <c r="BE1634" s="222"/>
      <c r="BF1634" s="222"/>
      <c r="BG1634" s="222"/>
      <c r="BH1634" s="222"/>
      <c r="BI1634" s="222"/>
      <c r="BJ1634" s="222"/>
      <c r="BK1634" s="222"/>
      <c r="BL1634" s="222"/>
      <c r="BM1634" s="222"/>
      <c r="BN1634" s="222"/>
      <c r="BO1634" s="222"/>
      <c r="BP1634" s="222"/>
      <c r="BQ1634" s="222"/>
      <c r="BR1634" s="222"/>
      <c r="BS1634" s="222"/>
      <c r="BT1634" s="222"/>
      <c r="BU1634" s="222"/>
      <c r="BV1634" s="222"/>
      <c r="BW1634" s="222"/>
      <c r="BX1634" s="222"/>
      <c r="BY1634" s="222"/>
      <c r="BZ1634" s="222"/>
      <c r="CA1634" s="222"/>
      <c r="CB1634" s="222"/>
      <c r="CC1634" s="222"/>
      <c r="CD1634" s="222"/>
      <c r="CE1634" s="222"/>
      <c r="CF1634" s="222"/>
      <c r="CG1634" s="222"/>
      <c r="CH1634" s="222"/>
      <c r="CI1634" s="222"/>
    </row>
    <row r="1635" spans="1:87" s="4" customFormat="1" hidden="1">
      <c r="A1635" s="63"/>
      <c r="B1635" s="222"/>
      <c r="C1635" s="222"/>
      <c r="D1635" s="222"/>
      <c r="E1635" s="222"/>
      <c r="F1635" s="222"/>
      <c r="G1635" s="223"/>
      <c r="H1635" s="63"/>
      <c r="I1635" s="222"/>
      <c r="J1635" s="222"/>
      <c r="K1635" s="239"/>
      <c r="L1635" s="239"/>
      <c r="M1635" s="240"/>
      <c r="N1635" s="229"/>
      <c r="O1635" s="229"/>
      <c r="P1635" s="229"/>
      <c r="Q1635" s="222"/>
      <c r="R1635" s="242"/>
      <c r="S1635" s="242"/>
      <c r="T1635" s="240"/>
      <c r="U1635" s="240"/>
      <c r="V1635" s="223"/>
      <c r="W1635" s="223"/>
      <c r="X1635" s="223"/>
      <c r="Y1635" s="223"/>
      <c r="Z1635" s="33"/>
      <c r="AE1635" s="117"/>
      <c r="AM1635" s="33"/>
      <c r="AN1635" s="223"/>
      <c r="AO1635" s="223"/>
      <c r="AP1635" s="223"/>
      <c r="AQ1635" s="222"/>
      <c r="AR1635" s="222"/>
      <c r="AS1635" s="222"/>
      <c r="AT1635" s="222"/>
      <c r="AU1635" s="222"/>
      <c r="AV1635" s="222"/>
      <c r="AW1635" s="222"/>
      <c r="AX1635" s="222"/>
      <c r="AY1635" s="222"/>
      <c r="AZ1635" s="222"/>
      <c r="BA1635" s="222"/>
      <c r="BB1635" s="222"/>
      <c r="BC1635" s="222"/>
      <c r="BD1635" s="222"/>
      <c r="BE1635" s="222"/>
      <c r="BF1635" s="222"/>
      <c r="BG1635" s="222"/>
      <c r="BH1635" s="222"/>
      <c r="BI1635" s="222"/>
      <c r="BJ1635" s="222"/>
      <c r="BK1635" s="222"/>
      <c r="BL1635" s="222"/>
      <c r="BM1635" s="222"/>
      <c r="BN1635" s="222"/>
      <c r="BO1635" s="222"/>
      <c r="BP1635" s="222"/>
      <c r="BQ1635" s="222"/>
      <c r="BR1635" s="222"/>
      <c r="BS1635" s="222"/>
      <c r="BT1635" s="222"/>
      <c r="BU1635" s="222"/>
      <c r="BV1635" s="222"/>
      <c r="BW1635" s="222"/>
      <c r="BX1635" s="222"/>
      <c r="BY1635" s="222"/>
      <c r="BZ1635" s="222"/>
      <c r="CA1635" s="222"/>
      <c r="CB1635" s="222"/>
      <c r="CC1635" s="222"/>
      <c r="CD1635" s="222"/>
      <c r="CE1635" s="222"/>
      <c r="CF1635" s="222"/>
      <c r="CG1635" s="222"/>
      <c r="CH1635" s="222"/>
      <c r="CI1635" s="222"/>
    </row>
    <row r="1636" spans="1:87" s="4" customFormat="1" hidden="1">
      <c r="A1636" s="63"/>
      <c r="B1636" s="222"/>
      <c r="C1636" s="222"/>
      <c r="D1636" s="222"/>
      <c r="E1636" s="222"/>
      <c r="F1636" s="222"/>
      <c r="G1636" s="223"/>
      <c r="H1636" s="63"/>
      <c r="I1636" s="222"/>
      <c r="J1636" s="222"/>
      <c r="K1636" s="239"/>
      <c r="L1636" s="239"/>
      <c r="M1636" s="240"/>
      <c r="N1636" s="229"/>
      <c r="O1636" s="229"/>
      <c r="P1636" s="229"/>
      <c r="Q1636" s="222"/>
      <c r="R1636" s="242"/>
      <c r="S1636" s="242"/>
      <c r="T1636" s="240"/>
      <c r="U1636" s="240"/>
      <c r="V1636" s="223"/>
      <c r="W1636" s="223"/>
      <c r="X1636" s="223"/>
      <c r="Y1636" s="223"/>
      <c r="Z1636" s="33"/>
      <c r="AE1636" s="117"/>
      <c r="AM1636" s="33"/>
      <c r="AN1636" s="223"/>
      <c r="AO1636" s="223"/>
      <c r="AP1636" s="223"/>
      <c r="AQ1636" s="222"/>
      <c r="AR1636" s="222"/>
      <c r="AS1636" s="222"/>
      <c r="AT1636" s="222"/>
      <c r="AU1636" s="222"/>
      <c r="AV1636" s="222"/>
      <c r="AW1636" s="222"/>
      <c r="AX1636" s="222"/>
      <c r="AY1636" s="222"/>
      <c r="AZ1636" s="222"/>
      <c r="BA1636" s="222"/>
      <c r="BB1636" s="222"/>
      <c r="BC1636" s="222"/>
      <c r="BD1636" s="222"/>
      <c r="BE1636" s="222"/>
      <c r="BF1636" s="222"/>
      <c r="BG1636" s="222"/>
      <c r="BH1636" s="222"/>
      <c r="BI1636" s="222"/>
      <c r="BJ1636" s="222"/>
      <c r="BK1636" s="222"/>
      <c r="BL1636" s="222"/>
      <c r="BM1636" s="222"/>
      <c r="BN1636" s="222"/>
      <c r="BO1636" s="222"/>
      <c r="BP1636" s="222"/>
      <c r="BQ1636" s="222"/>
      <c r="BR1636" s="222"/>
      <c r="BS1636" s="222"/>
      <c r="BT1636" s="222"/>
      <c r="BU1636" s="222"/>
      <c r="BV1636" s="222"/>
      <c r="BW1636" s="222"/>
      <c r="BX1636" s="222"/>
      <c r="BY1636" s="222"/>
      <c r="BZ1636" s="222"/>
      <c r="CA1636" s="222"/>
      <c r="CB1636" s="222"/>
      <c r="CC1636" s="222"/>
      <c r="CD1636" s="222"/>
      <c r="CE1636" s="222"/>
      <c r="CF1636" s="222"/>
      <c r="CG1636" s="222"/>
      <c r="CH1636" s="222"/>
      <c r="CI1636" s="222"/>
    </row>
    <row r="1637" spans="1:87" s="4" customFormat="1" hidden="1">
      <c r="A1637" s="63"/>
      <c r="B1637" s="222"/>
      <c r="C1637" s="222"/>
      <c r="D1637" s="222"/>
      <c r="E1637" s="222"/>
      <c r="F1637" s="222"/>
      <c r="G1637" s="223"/>
      <c r="H1637" s="63"/>
      <c r="I1637" s="222"/>
      <c r="J1637" s="222"/>
      <c r="K1637" s="239"/>
      <c r="L1637" s="239"/>
      <c r="M1637" s="240"/>
      <c r="N1637" s="229"/>
      <c r="O1637" s="229"/>
      <c r="P1637" s="229"/>
      <c r="Q1637" s="222"/>
      <c r="R1637" s="242"/>
      <c r="S1637" s="242"/>
      <c r="T1637" s="240"/>
      <c r="U1637" s="240"/>
      <c r="V1637" s="223"/>
      <c r="W1637" s="223"/>
      <c r="X1637" s="223"/>
      <c r="Y1637" s="223"/>
      <c r="Z1637" s="33"/>
      <c r="AE1637" s="117"/>
      <c r="AM1637" s="33"/>
      <c r="AN1637" s="223"/>
      <c r="AO1637" s="223"/>
      <c r="AP1637" s="223"/>
      <c r="AQ1637" s="222"/>
      <c r="AR1637" s="222"/>
      <c r="AS1637" s="222"/>
      <c r="AT1637" s="222"/>
      <c r="AU1637" s="222"/>
      <c r="AV1637" s="222"/>
      <c r="AW1637" s="222"/>
      <c r="AX1637" s="222"/>
      <c r="AY1637" s="222"/>
      <c r="AZ1637" s="222"/>
      <c r="BA1637" s="222"/>
      <c r="BB1637" s="222"/>
      <c r="BC1637" s="222"/>
      <c r="BD1637" s="222"/>
      <c r="BE1637" s="222"/>
      <c r="BF1637" s="222"/>
      <c r="BG1637" s="222"/>
      <c r="BH1637" s="222"/>
      <c r="BI1637" s="222"/>
      <c r="BJ1637" s="222"/>
      <c r="BK1637" s="222"/>
      <c r="BL1637" s="222"/>
      <c r="BM1637" s="222"/>
      <c r="BN1637" s="222"/>
      <c r="BO1637" s="222"/>
      <c r="BP1637" s="222"/>
      <c r="BQ1637" s="222"/>
      <c r="BR1637" s="222"/>
      <c r="BS1637" s="222"/>
      <c r="BT1637" s="222"/>
      <c r="BU1637" s="222"/>
      <c r="BV1637" s="222"/>
      <c r="BW1637" s="222"/>
      <c r="BX1637" s="222"/>
      <c r="BY1637" s="222"/>
      <c r="BZ1637" s="222"/>
      <c r="CA1637" s="222"/>
      <c r="CB1637" s="222"/>
      <c r="CC1637" s="222"/>
      <c r="CD1637" s="222"/>
      <c r="CE1637" s="222"/>
      <c r="CF1637" s="222"/>
      <c r="CG1637" s="222"/>
      <c r="CH1637" s="222"/>
      <c r="CI1637" s="222"/>
    </row>
    <row r="1638" spans="1:87" s="4" customFormat="1" hidden="1">
      <c r="A1638" s="63"/>
      <c r="B1638" s="222"/>
      <c r="C1638" s="222"/>
      <c r="D1638" s="222"/>
      <c r="E1638" s="222"/>
      <c r="F1638" s="222"/>
      <c r="G1638" s="223"/>
      <c r="H1638" s="63"/>
      <c r="I1638" s="222"/>
      <c r="J1638" s="222"/>
      <c r="K1638" s="239"/>
      <c r="L1638" s="239"/>
      <c r="M1638" s="240"/>
      <c r="N1638" s="229"/>
      <c r="O1638" s="229"/>
      <c r="P1638" s="229"/>
      <c r="Q1638" s="222"/>
      <c r="R1638" s="242"/>
      <c r="S1638" s="242"/>
      <c r="T1638" s="240"/>
      <c r="U1638" s="240"/>
      <c r="V1638" s="223"/>
      <c r="W1638" s="223"/>
      <c r="X1638" s="223"/>
      <c r="Y1638" s="223"/>
      <c r="Z1638" s="33"/>
      <c r="AE1638" s="117"/>
      <c r="AM1638" s="33"/>
      <c r="AN1638" s="223"/>
      <c r="AO1638" s="223"/>
      <c r="AP1638" s="223"/>
      <c r="AQ1638" s="222"/>
      <c r="AR1638" s="222"/>
      <c r="AS1638" s="222"/>
      <c r="AT1638" s="222"/>
      <c r="AU1638" s="222"/>
      <c r="AV1638" s="222"/>
      <c r="AW1638" s="222"/>
      <c r="AX1638" s="222"/>
      <c r="AY1638" s="222"/>
      <c r="AZ1638" s="222"/>
      <c r="BA1638" s="222"/>
      <c r="BB1638" s="222"/>
      <c r="BC1638" s="222"/>
      <c r="BD1638" s="222"/>
      <c r="BE1638" s="222"/>
      <c r="BF1638" s="222"/>
      <c r="BG1638" s="222"/>
      <c r="BH1638" s="222"/>
      <c r="BI1638" s="222"/>
      <c r="BJ1638" s="222"/>
      <c r="BK1638" s="222"/>
      <c r="BL1638" s="222"/>
      <c r="BM1638" s="222"/>
      <c r="BN1638" s="222"/>
      <c r="BO1638" s="222"/>
      <c r="BP1638" s="222"/>
      <c r="BQ1638" s="222"/>
      <c r="BR1638" s="222"/>
      <c r="BS1638" s="222"/>
      <c r="BT1638" s="222"/>
      <c r="BU1638" s="222"/>
      <c r="BV1638" s="222"/>
      <c r="BW1638" s="222"/>
      <c r="BX1638" s="222"/>
      <c r="BY1638" s="222"/>
      <c r="BZ1638" s="222"/>
      <c r="CA1638" s="222"/>
      <c r="CB1638" s="222"/>
      <c r="CC1638" s="222"/>
      <c r="CD1638" s="222"/>
      <c r="CE1638" s="222"/>
      <c r="CF1638" s="222"/>
      <c r="CG1638" s="222"/>
      <c r="CH1638" s="222"/>
      <c r="CI1638" s="222"/>
    </row>
    <row r="1639" spans="1:87" s="4" customFormat="1" hidden="1">
      <c r="A1639" s="63"/>
      <c r="B1639" s="222"/>
      <c r="C1639" s="222"/>
      <c r="D1639" s="222"/>
      <c r="E1639" s="222"/>
      <c r="F1639" s="222"/>
      <c r="G1639" s="223"/>
      <c r="H1639" s="63"/>
      <c r="I1639" s="222"/>
      <c r="J1639" s="222"/>
      <c r="K1639" s="239"/>
      <c r="L1639" s="239"/>
      <c r="M1639" s="240"/>
      <c r="N1639" s="229"/>
      <c r="O1639" s="229"/>
      <c r="P1639" s="229"/>
      <c r="Q1639" s="222"/>
      <c r="R1639" s="242"/>
      <c r="S1639" s="242"/>
      <c r="T1639" s="240"/>
      <c r="U1639" s="240"/>
      <c r="V1639" s="223"/>
      <c r="W1639" s="223"/>
      <c r="X1639" s="223"/>
      <c r="Y1639" s="223"/>
      <c r="Z1639" s="33"/>
      <c r="AE1639" s="117"/>
      <c r="AM1639" s="33"/>
      <c r="AN1639" s="223"/>
      <c r="AO1639" s="223"/>
      <c r="AP1639" s="223"/>
      <c r="AQ1639" s="222"/>
      <c r="AR1639" s="222"/>
      <c r="AS1639" s="222"/>
      <c r="AT1639" s="222"/>
      <c r="AU1639" s="222"/>
      <c r="AV1639" s="222"/>
      <c r="AW1639" s="222"/>
      <c r="AX1639" s="222"/>
      <c r="AY1639" s="222"/>
      <c r="AZ1639" s="222"/>
      <c r="BA1639" s="222"/>
      <c r="BB1639" s="222"/>
      <c r="BC1639" s="222"/>
      <c r="BD1639" s="222"/>
      <c r="BE1639" s="222"/>
      <c r="BF1639" s="222"/>
      <c r="BG1639" s="222"/>
      <c r="BH1639" s="222"/>
      <c r="BI1639" s="222"/>
      <c r="BJ1639" s="222"/>
      <c r="BK1639" s="222"/>
      <c r="BL1639" s="222"/>
      <c r="BM1639" s="222"/>
      <c r="BN1639" s="222"/>
      <c r="BO1639" s="222"/>
      <c r="BP1639" s="222"/>
      <c r="BQ1639" s="222"/>
      <c r="BR1639" s="222"/>
      <c r="BS1639" s="222"/>
      <c r="BT1639" s="222"/>
      <c r="BU1639" s="222"/>
      <c r="BV1639" s="222"/>
      <c r="BW1639" s="222"/>
      <c r="BX1639" s="222"/>
      <c r="BY1639" s="222"/>
      <c r="BZ1639" s="222"/>
      <c r="CA1639" s="222"/>
      <c r="CB1639" s="222"/>
      <c r="CC1639" s="222"/>
      <c r="CD1639" s="222"/>
      <c r="CE1639" s="222"/>
      <c r="CF1639" s="222"/>
      <c r="CG1639" s="222"/>
      <c r="CH1639" s="222"/>
      <c r="CI1639" s="222"/>
    </row>
    <row r="1640" spans="1:87" s="4" customFormat="1" hidden="1">
      <c r="A1640" s="63"/>
      <c r="B1640" s="222"/>
      <c r="C1640" s="222"/>
      <c r="D1640" s="222"/>
      <c r="E1640" s="222"/>
      <c r="F1640" s="222"/>
      <c r="G1640" s="223"/>
      <c r="H1640" s="63"/>
      <c r="I1640" s="222"/>
      <c r="J1640" s="222"/>
      <c r="K1640" s="239"/>
      <c r="L1640" s="239"/>
      <c r="M1640" s="240"/>
      <c r="N1640" s="229"/>
      <c r="O1640" s="229"/>
      <c r="P1640" s="229"/>
      <c r="Q1640" s="222"/>
      <c r="R1640" s="242"/>
      <c r="S1640" s="242"/>
      <c r="T1640" s="240"/>
      <c r="U1640" s="240"/>
      <c r="V1640" s="223"/>
      <c r="W1640" s="223"/>
      <c r="X1640" s="223"/>
      <c r="Y1640" s="223"/>
      <c r="Z1640" s="33"/>
      <c r="AE1640" s="117"/>
      <c r="AM1640" s="33"/>
      <c r="AN1640" s="223"/>
      <c r="AO1640" s="223"/>
      <c r="AP1640" s="223"/>
      <c r="AQ1640" s="222"/>
      <c r="AR1640" s="222"/>
      <c r="AS1640" s="222"/>
      <c r="AT1640" s="222"/>
      <c r="AU1640" s="222"/>
      <c r="AV1640" s="222"/>
      <c r="AW1640" s="222"/>
      <c r="AX1640" s="222"/>
      <c r="AY1640" s="222"/>
      <c r="AZ1640" s="222"/>
      <c r="BA1640" s="222"/>
      <c r="BB1640" s="222"/>
      <c r="BC1640" s="222"/>
      <c r="BD1640" s="222"/>
      <c r="BE1640" s="222"/>
      <c r="BF1640" s="222"/>
      <c r="BG1640" s="222"/>
      <c r="BH1640" s="222"/>
      <c r="BI1640" s="222"/>
      <c r="BJ1640" s="222"/>
      <c r="BK1640" s="222"/>
      <c r="BL1640" s="222"/>
      <c r="BM1640" s="222"/>
      <c r="BN1640" s="222"/>
      <c r="BO1640" s="222"/>
      <c r="BP1640" s="222"/>
      <c r="BQ1640" s="222"/>
      <c r="BR1640" s="222"/>
      <c r="BS1640" s="222"/>
      <c r="BT1640" s="222"/>
      <c r="BU1640" s="222"/>
      <c r="BV1640" s="222"/>
      <c r="BW1640" s="222"/>
      <c r="BX1640" s="222"/>
      <c r="BY1640" s="222"/>
      <c r="BZ1640" s="222"/>
      <c r="CA1640" s="222"/>
      <c r="CB1640" s="222"/>
      <c r="CC1640" s="222"/>
      <c r="CD1640" s="222"/>
      <c r="CE1640" s="222"/>
      <c r="CF1640" s="222"/>
      <c r="CG1640" s="222"/>
      <c r="CH1640" s="222"/>
      <c r="CI1640" s="222"/>
    </row>
    <row r="1641" spans="1:87" s="4" customFormat="1" hidden="1">
      <c r="A1641" s="63"/>
      <c r="B1641" s="222"/>
      <c r="C1641" s="222"/>
      <c r="D1641" s="222"/>
      <c r="E1641" s="222"/>
      <c r="F1641" s="222"/>
      <c r="G1641" s="223"/>
      <c r="H1641" s="63"/>
      <c r="I1641" s="222"/>
      <c r="J1641" s="222"/>
      <c r="K1641" s="239"/>
      <c r="L1641" s="239"/>
      <c r="M1641" s="240"/>
      <c r="N1641" s="229"/>
      <c r="O1641" s="229"/>
      <c r="P1641" s="229"/>
      <c r="Q1641" s="222"/>
      <c r="R1641" s="242"/>
      <c r="S1641" s="242"/>
      <c r="T1641" s="240"/>
      <c r="U1641" s="240"/>
      <c r="V1641" s="223"/>
      <c r="W1641" s="223"/>
      <c r="X1641" s="223"/>
      <c r="Y1641" s="223"/>
      <c r="Z1641" s="33"/>
      <c r="AE1641" s="117"/>
      <c r="AM1641" s="33"/>
      <c r="AN1641" s="223"/>
      <c r="AO1641" s="223"/>
      <c r="AP1641" s="223"/>
      <c r="AQ1641" s="222"/>
      <c r="AR1641" s="222"/>
      <c r="AS1641" s="222"/>
      <c r="AT1641" s="222"/>
      <c r="AU1641" s="222"/>
      <c r="AV1641" s="222"/>
      <c r="AW1641" s="222"/>
      <c r="AX1641" s="222"/>
      <c r="AY1641" s="222"/>
      <c r="AZ1641" s="222"/>
      <c r="BA1641" s="222"/>
      <c r="BB1641" s="222"/>
      <c r="BC1641" s="222"/>
      <c r="BD1641" s="222"/>
      <c r="BE1641" s="222"/>
      <c r="BF1641" s="222"/>
      <c r="BG1641" s="222"/>
      <c r="BH1641" s="222"/>
      <c r="BI1641" s="222"/>
      <c r="BJ1641" s="222"/>
      <c r="BK1641" s="222"/>
      <c r="BL1641" s="222"/>
      <c r="BM1641" s="222"/>
      <c r="BN1641" s="222"/>
      <c r="BO1641" s="222"/>
      <c r="BP1641" s="222"/>
      <c r="BQ1641" s="222"/>
      <c r="BR1641" s="222"/>
      <c r="BS1641" s="222"/>
      <c r="BT1641" s="222"/>
      <c r="BU1641" s="222"/>
      <c r="BV1641" s="222"/>
      <c r="BW1641" s="222"/>
      <c r="BX1641" s="222"/>
      <c r="BY1641" s="222"/>
      <c r="BZ1641" s="222"/>
      <c r="CA1641" s="222"/>
      <c r="CB1641" s="222"/>
      <c r="CC1641" s="222"/>
      <c r="CD1641" s="222"/>
      <c r="CE1641" s="222"/>
      <c r="CF1641" s="222"/>
      <c r="CG1641" s="222"/>
      <c r="CH1641" s="222"/>
      <c r="CI1641" s="222"/>
    </row>
    <row r="1642" spans="1:87" s="4" customFormat="1" hidden="1">
      <c r="A1642" s="63"/>
      <c r="B1642" s="222"/>
      <c r="C1642" s="222"/>
      <c r="D1642" s="222"/>
      <c r="E1642" s="222"/>
      <c r="F1642" s="222"/>
      <c r="G1642" s="223"/>
      <c r="H1642" s="63"/>
      <c r="I1642" s="222"/>
      <c r="J1642" s="222"/>
      <c r="K1642" s="239"/>
      <c r="L1642" s="239"/>
      <c r="M1642" s="240"/>
      <c r="N1642" s="229"/>
      <c r="O1642" s="229"/>
      <c r="P1642" s="229"/>
      <c r="Q1642" s="222"/>
      <c r="R1642" s="242"/>
      <c r="S1642" s="242"/>
      <c r="T1642" s="240"/>
      <c r="U1642" s="240"/>
      <c r="V1642" s="223"/>
      <c r="W1642" s="223"/>
      <c r="X1642" s="223"/>
      <c r="Y1642" s="223"/>
      <c r="Z1642" s="33"/>
      <c r="AE1642" s="117"/>
      <c r="AM1642" s="33"/>
      <c r="AN1642" s="223"/>
      <c r="AO1642" s="223"/>
      <c r="AP1642" s="223"/>
      <c r="AQ1642" s="222"/>
      <c r="AR1642" s="222"/>
      <c r="AS1642" s="222"/>
      <c r="AT1642" s="222"/>
      <c r="AU1642" s="222"/>
      <c r="AV1642" s="222"/>
      <c r="AW1642" s="222"/>
      <c r="AX1642" s="222"/>
      <c r="AY1642" s="222"/>
      <c r="AZ1642" s="222"/>
      <c r="BA1642" s="222"/>
      <c r="BB1642" s="222"/>
      <c r="BC1642" s="222"/>
      <c r="BD1642" s="222"/>
      <c r="BE1642" s="222"/>
      <c r="BF1642" s="222"/>
      <c r="BG1642" s="222"/>
      <c r="BH1642" s="222"/>
      <c r="BI1642" s="222"/>
      <c r="BJ1642" s="222"/>
      <c r="BK1642" s="222"/>
      <c r="BL1642" s="222"/>
      <c r="BM1642" s="222"/>
      <c r="BN1642" s="222"/>
      <c r="BO1642" s="222"/>
      <c r="BP1642" s="222"/>
      <c r="BQ1642" s="222"/>
      <c r="BR1642" s="222"/>
      <c r="BS1642" s="222"/>
      <c r="BT1642" s="222"/>
      <c r="BU1642" s="222"/>
      <c r="BV1642" s="222"/>
      <c r="BW1642" s="222"/>
      <c r="BX1642" s="222"/>
      <c r="BY1642" s="222"/>
      <c r="BZ1642" s="222"/>
      <c r="CA1642" s="222"/>
      <c r="CB1642" s="222"/>
      <c r="CC1642" s="222"/>
      <c r="CD1642" s="222"/>
      <c r="CE1642" s="222"/>
      <c r="CF1642" s="222"/>
      <c r="CG1642" s="222"/>
      <c r="CH1642" s="222"/>
      <c r="CI1642" s="222"/>
    </row>
    <row r="1643" spans="1:87" s="4" customFormat="1" hidden="1">
      <c r="A1643" s="63"/>
      <c r="B1643" s="222"/>
      <c r="C1643" s="222"/>
      <c r="D1643" s="222"/>
      <c r="E1643" s="222"/>
      <c r="F1643" s="222"/>
      <c r="G1643" s="223"/>
      <c r="H1643" s="63"/>
      <c r="I1643" s="222"/>
      <c r="J1643" s="222"/>
      <c r="K1643" s="239"/>
      <c r="L1643" s="239"/>
      <c r="M1643" s="240"/>
      <c r="N1643" s="229"/>
      <c r="O1643" s="229"/>
      <c r="P1643" s="229"/>
      <c r="Q1643" s="222"/>
      <c r="R1643" s="242"/>
      <c r="S1643" s="242"/>
      <c r="T1643" s="240"/>
      <c r="U1643" s="240"/>
      <c r="V1643" s="223"/>
      <c r="W1643" s="223"/>
      <c r="X1643" s="223"/>
      <c r="Y1643" s="223"/>
      <c r="Z1643" s="33"/>
      <c r="AE1643" s="117"/>
      <c r="AM1643" s="33"/>
      <c r="AN1643" s="223"/>
      <c r="AO1643" s="223"/>
      <c r="AP1643" s="223"/>
      <c r="AQ1643" s="222"/>
      <c r="AR1643" s="222"/>
      <c r="AS1643" s="222"/>
      <c r="AT1643" s="222"/>
      <c r="AU1643" s="222"/>
      <c r="AV1643" s="222"/>
      <c r="AW1643" s="222"/>
      <c r="AX1643" s="222"/>
      <c r="AY1643" s="222"/>
      <c r="AZ1643" s="222"/>
      <c r="BA1643" s="222"/>
      <c r="BB1643" s="222"/>
      <c r="BC1643" s="222"/>
      <c r="BD1643" s="222"/>
      <c r="BE1643" s="222"/>
      <c r="BF1643" s="222"/>
      <c r="BG1643" s="222"/>
      <c r="BH1643" s="222"/>
      <c r="BI1643" s="222"/>
      <c r="BJ1643" s="222"/>
      <c r="BK1643" s="222"/>
      <c r="BL1643" s="222"/>
      <c r="BM1643" s="222"/>
      <c r="BN1643" s="222"/>
      <c r="BO1643" s="222"/>
      <c r="BP1643" s="222"/>
      <c r="BQ1643" s="222"/>
      <c r="BR1643" s="222"/>
      <c r="BS1643" s="222"/>
      <c r="BT1643" s="222"/>
      <c r="BU1643" s="222"/>
      <c r="BV1643" s="222"/>
      <c r="BW1643" s="222"/>
      <c r="BX1643" s="222"/>
      <c r="BY1643" s="222"/>
      <c r="BZ1643" s="222"/>
      <c r="CA1643" s="222"/>
      <c r="CB1643" s="222"/>
      <c r="CC1643" s="222"/>
      <c r="CD1643" s="222"/>
      <c r="CE1643" s="222"/>
      <c r="CF1643" s="222"/>
      <c r="CG1643" s="222"/>
      <c r="CH1643" s="222"/>
      <c r="CI1643" s="222"/>
    </row>
    <row r="1644" spans="1:87" s="4" customFormat="1" hidden="1">
      <c r="A1644" s="63"/>
      <c r="B1644" s="222"/>
      <c r="C1644" s="222"/>
      <c r="D1644" s="222"/>
      <c r="E1644" s="222"/>
      <c r="F1644" s="222"/>
      <c r="G1644" s="223"/>
      <c r="H1644" s="63"/>
      <c r="I1644" s="222"/>
      <c r="J1644" s="222"/>
      <c r="K1644" s="239"/>
      <c r="L1644" s="239"/>
      <c r="M1644" s="240"/>
      <c r="N1644" s="229"/>
      <c r="O1644" s="229"/>
      <c r="P1644" s="229"/>
      <c r="Q1644" s="222"/>
      <c r="R1644" s="242"/>
      <c r="S1644" s="242"/>
      <c r="T1644" s="240"/>
      <c r="U1644" s="240"/>
      <c r="V1644" s="223"/>
      <c r="W1644" s="223"/>
      <c r="X1644" s="223"/>
      <c r="Y1644" s="223"/>
      <c r="Z1644" s="33"/>
      <c r="AE1644" s="117"/>
      <c r="AM1644" s="33"/>
      <c r="AN1644" s="223"/>
      <c r="AO1644" s="223"/>
      <c r="AP1644" s="223"/>
      <c r="AQ1644" s="222"/>
      <c r="AR1644" s="222"/>
      <c r="AS1644" s="222"/>
      <c r="AT1644" s="222"/>
      <c r="AU1644" s="222"/>
      <c r="AV1644" s="222"/>
      <c r="AW1644" s="222"/>
      <c r="AX1644" s="222"/>
      <c r="AY1644" s="222"/>
      <c r="AZ1644" s="222"/>
      <c r="BA1644" s="222"/>
      <c r="BB1644" s="222"/>
      <c r="BC1644" s="222"/>
      <c r="BD1644" s="222"/>
      <c r="BE1644" s="222"/>
      <c r="BF1644" s="222"/>
      <c r="BG1644" s="222"/>
      <c r="BH1644" s="222"/>
      <c r="BI1644" s="222"/>
      <c r="BJ1644" s="222"/>
      <c r="BK1644" s="222"/>
      <c r="BL1644" s="222"/>
      <c r="BM1644" s="222"/>
      <c r="BN1644" s="222"/>
      <c r="BO1644" s="222"/>
      <c r="BP1644" s="222"/>
      <c r="BQ1644" s="222"/>
      <c r="BR1644" s="222"/>
      <c r="BS1644" s="222"/>
      <c r="BT1644" s="222"/>
      <c r="BU1644" s="222"/>
      <c r="BV1644" s="222"/>
      <c r="BW1644" s="222"/>
      <c r="BX1644" s="222"/>
      <c r="BY1644" s="222"/>
      <c r="BZ1644" s="222"/>
      <c r="CA1644" s="222"/>
      <c r="CB1644" s="222"/>
      <c r="CC1644" s="222"/>
      <c r="CD1644" s="222"/>
      <c r="CE1644" s="222"/>
      <c r="CF1644" s="222"/>
      <c r="CG1644" s="222"/>
      <c r="CH1644" s="222"/>
      <c r="CI1644" s="222"/>
    </row>
    <row r="1645" spans="1:87" s="4" customFormat="1" hidden="1">
      <c r="A1645" s="63"/>
      <c r="B1645" s="222"/>
      <c r="C1645" s="222"/>
      <c r="D1645" s="222"/>
      <c r="E1645" s="222"/>
      <c r="F1645" s="222"/>
      <c r="G1645" s="223"/>
      <c r="H1645" s="63"/>
      <c r="I1645" s="222"/>
      <c r="J1645" s="222"/>
      <c r="K1645" s="239"/>
      <c r="L1645" s="239"/>
      <c r="M1645" s="240"/>
      <c r="N1645" s="229"/>
      <c r="O1645" s="229"/>
      <c r="P1645" s="229"/>
      <c r="Q1645" s="222"/>
      <c r="R1645" s="242"/>
      <c r="S1645" s="242"/>
      <c r="T1645" s="240"/>
      <c r="U1645" s="240"/>
      <c r="V1645" s="223"/>
      <c r="W1645" s="223"/>
      <c r="X1645" s="223"/>
      <c r="Y1645" s="223"/>
      <c r="Z1645" s="33"/>
      <c r="AE1645" s="117"/>
      <c r="AM1645" s="33"/>
      <c r="AN1645" s="223"/>
      <c r="AO1645" s="223"/>
      <c r="AP1645" s="223"/>
      <c r="AQ1645" s="222"/>
      <c r="AR1645" s="222"/>
      <c r="AS1645" s="222"/>
      <c r="AT1645" s="222"/>
      <c r="AU1645" s="222"/>
      <c r="AV1645" s="222"/>
      <c r="AW1645" s="222"/>
      <c r="AX1645" s="222"/>
      <c r="AY1645" s="222"/>
      <c r="AZ1645" s="222"/>
      <c r="BA1645" s="222"/>
      <c r="BB1645" s="222"/>
      <c r="BC1645" s="222"/>
      <c r="BD1645" s="222"/>
      <c r="BE1645" s="222"/>
      <c r="BF1645" s="222"/>
      <c r="BG1645" s="222"/>
      <c r="BH1645" s="222"/>
      <c r="BI1645" s="222"/>
      <c r="BJ1645" s="222"/>
      <c r="BK1645" s="222"/>
      <c r="BL1645" s="222"/>
      <c r="BM1645" s="222"/>
      <c r="BN1645" s="222"/>
      <c r="BO1645" s="222"/>
      <c r="BP1645" s="222"/>
      <c r="BQ1645" s="222"/>
      <c r="BR1645" s="222"/>
      <c r="BS1645" s="222"/>
      <c r="BT1645" s="222"/>
      <c r="BU1645" s="222"/>
      <c r="BV1645" s="222"/>
      <c r="BW1645" s="222"/>
      <c r="BX1645" s="222"/>
      <c r="BY1645" s="222"/>
      <c r="BZ1645" s="222"/>
      <c r="CA1645" s="222"/>
      <c r="CB1645" s="222"/>
      <c r="CC1645" s="222"/>
      <c r="CD1645" s="222"/>
      <c r="CE1645" s="222"/>
      <c r="CF1645" s="222"/>
      <c r="CG1645" s="222"/>
      <c r="CH1645" s="222"/>
      <c r="CI1645" s="222"/>
    </row>
    <row r="1646" spans="1:87" s="4" customFormat="1" hidden="1">
      <c r="A1646" s="63"/>
      <c r="B1646" s="222"/>
      <c r="C1646" s="222"/>
      <c r="D1646" s="222"/>
      <c r="E1646" s="222"/>
      <c r="F1646" s="222"/>
      <c r="G1646" s="223"/>
      <c r="H1646" s="63"/>
      <c r="I1646" s="222"/>
      <c r="J1646" s="222"/>
      <c r="K1646" s="239"/>
      <c r="L1646" s="239"/>
      <c r="M1646" s="240"/>
      <c r="N1646" s="229"/>
      <c r="O1646" s="229"/>
      <c r="P1646" s="229"/>
      <c r="Q1646" s="222"/>
      <c r="R1646" s="242"/>
      <c r="S1646" s="242"/>
      <c r="T1646" s="240"/>
      <c r="U1646" s="240"/>
      <c r="V1646" s="223"/>
      <c r="W1646" s="223"/>
      <c r="X1646" s="223"/>
      <c r="Y1646" s="223"/>
      <c r="Z1646" s="33"/>
      <c r="AE1646" s="117"/>
      <c r="AM1646" s="33"/>
      <c r="AN1646" s="223"/>
      <c r="AO1646" s="223"/>
      <c r="AP1646" s="223"/>
      <c r="AQ1646" s="222"/>
      <c r="AR1646" s="222"/>
      <c r="AS1646" s="222"/>
      <c r="AT1646" s="222"/>
      <c r="AU1646" s="222"/>
      <c r="AV1646" s="222"/>
      <c r="AW1646" s="222"/>
      <c r="AX1646" s="222"/>
      <c r="AY1646" s="222"/>
      <c r="AZ1646" s="222"/>
      <c r="BA1646" s="222"/>
      <c r="BB1646" s="222"/>
      <c r="BC1646" s="222"/>
      <c r="BD1646" s="222"/>
      <c r="BE1646" s="222"/>
      <c r="BF1646" s="222"/>
      <c r="BG1646" s="222"/>
      <c r="BH1646" s="222"/>
      <c r="BI1646" s="222"/>
      <c r="BJ1646" s="222"/>
      <c r="BK1646" s="222"/>
      <c r="BL1646" s="222"/>
      <c r="BM1646" s="222"/>
      <c r="BN1646" s="222"/>
      <c r="BO1646" s="222"/>
      <c r="BP1646" s="222"/>
      <c r="BQ1646" s="222"/>
      <c r="BR1646" s="222"/>
      <c r="BS1646" s="222"/>
      <c r="BT1646" s="222"/>
      <c r="BU1646" s="222"/>
      <c r="BV1646" s="222"/>
      <c r="BW1646" s="222"/>
      <c r="BX1646" s="222"/>
      <c r="BY1646" s="222"/>
      <c r="BZ1646" s="222"/>
      <c r="CA1646" s="222"/>
      <c r="CB1646" s="222"/>
      <c r="CC1646" s="222"/>
      <c r="CD1646" s="222"/>
      <c r="CE1646" s="222"/>
      <c r="CF1646" s="222"/>
      <c r="CG1646" s="222"/>
      <c r="CH1646" s="222"/>
      <c r="CI1646" s="222"/>
    </row>
    <row r="1647" spans="1:87" s="4" customFormat="1" hidden="1">
      <c r="A1647" s="63"/>
      <c r="B1647" s="222"/>
      <c r="C1647" s="222"/>
      <c r="D1647" s="222"/>
      <c r="E1647" s="222"/>
      <c r="F1647" s="222"/>
      <c r="G1647" s="223"/>
      <c r="H1647" s="63"/>
      <c r="I1647" s="222"/>
      <c r="J1647" s="222"/>
      <c r="K1647" s="239"/>
      <c r="L1647" s="239"/>
      <c r="M1647" s="240"/>
      <c r="N1647" s="229"/>
      <c r="O1647" s="229"/>
      <c r="P1647" s="229"/>
      <c r="Q1647" s="222"/>
      <c r="R1647" s="242"/>
      <c r="S1647" s="242"/>
      <c r="T1647" s="240"/>
      <c r="U1647" s="240"/>
      <c r="V1647" s="223"/>
      <c r="W1647" s="223"/>
      <c r="X1647" s="223"/>
      <c r="Y1647" s="223"/>
      <c r="Z1647" s="33"/>
      <c r="AE1647" s="117"/>
      <c r="AM1647" s="33"/>
      <c r="AN1647" s="223"/>
      <c r="AO1647" s="223"/>
      <c r="AP1647" s="223"/>
      <c r="AQ1647" s="222"/>
      <c r="AR1647" s="222"/>
      <c r="AS1647" s="222"/>
      <c r="AT1647" s="222"/>
      <c r="AU1647" s="222"/>
      <c r="AV1647" s="222"/>
      <c r="AW1647" s="222"/>
      <c r="AX1647" s="222"/>
      <c r="AY1647" s="222"/>
      <c r="AZ1647" s="222"/>
      <c r="BA1647" s="222"/>
      <c r="BB1647" s="222"/>
      <c r="BC1647" s="222"/>
      <c r="BD1647" s="222"/>
      <c r="BE1647" s="222"/>
      <c r="BF1647" s="222"/>
      <c r="BG1647" s="222"/>
      <c r="BH1647" s="222"/>
      <c r="BI1647" s="222"/>
      <c r="BJ1647" s="222"/>
      <c r="BK1647" s="222"/>
      <c r="BL1647" s="222"/>
      <c r="BM1647" s="222"/>
      <c r="BN1647" s="222"/>
      <c r="BO1647" s="222"/>
      <c r="BP1647" s="222"/>
      <c r="BQ1647" s="222"/>
      <c r="BR1647" s="222"/>
      <c r="BS1647" s="222"/>
      <c r="BT1647" s="222"/>
      <c r="BU1647" s="222"/>
      <c r="BV1647" s="222"/>
      <c r="BW1647" s="222"/>
      <c r="BX1647" s="222"/>
      <c r="BY1647" s="222"/>
      <c r="BZ1647" s="222"/>
      <c r="CA1647" s="222"/>
      <c r="CB1647" s="222"/>
      <c r="CC1647" s="222"/>
      <c r="CD1647" s="222"/>
      <c r="CE1647" s="222"/>
      <c r="CF1647" s="222"/>
      <c r="CG1647" s="222"/>
      <c r="CH1647" s="222"/>
      <c r="CI1647" s="222"/>
    </row>
    <row r="1648" spans="1:87" s="4" customFormat="1" hidden="1">
      <c r="A1648" s="63"/>
      <c r="B1648" s="222"/>
      <c r="C1648" s="222"/>
      <c r="D1648" s="222"/>
      <c r="E1648" s="222"/>
      <c r="F1648" s="222"/>
      <c r="G1648" s="223"/>
      <c r="H1648" s="63"/>
      <c r="I1648" s="222"/>
      <c r="J1648" s="222"/>
      <c r="K1648" s="239"/>
      <c r="L1648" s="239"/>
      <c r="M1648" s="240"/>
      <c r="N1648" s="229"/>
      <c r="O1648" s="229"/>
      <c r="P1648" s="229"/>
      <c r="Q1648" s="222"/>
      <c r="R1648" s="242"/>
      <c r="S1648" s="242"/>
      <c r="T1648" s="240"/>
      <c r="U1648" s="240"/>
      <c r="V1648" s="223"/>
      <c r="W1648" s="223"/>
      <c r="X1648" s="223"/>
      <c r="Y1648" s="223"/>
      <c r="Z1648" s="33"/>
      <c r="AE1648" s="117"/>
      <c r="AM1648" s="33"/>
      <c r="AN1648" s="223"/>
      <c r="AO1648" s="223"/>
      <c r="AP1648" s="223"/>
      <c r="AQ1648" s="222"/>
      <c r="AR1648" s="222"/>
      <c r="AS1648" s="222"/>
      <c r="AT1648" s="222"/>
      <c r="AU1648" s="222"/>
      <c r="AV1648" s="222"/>
      <c r="AW1648" s="222"/>
      <c r="AX1648" s="222"/>
      <c r="AY1648" s="222"/>
      <c r="AZ1648" s="222"/>
      <c r="BA1648" s="222"/>
      <c r="BB1648" s="222"/>
      <c r="BC1648" s="222"/>
      <c r="BD1648" s="222"/>
      <c r="BE1648" s="222"/>
      <c r="BF1648" s="222"/>
      <c r="BG1648" s="222"/>
      <c r="BH1648" s="222"/>
      <c r="BI1648" s="222"/>
      <c r="BJ1648" s="222"/>
      <c r="BK1648" s="222"/>
      <c r="BL1648" s="222"/>
      <c r="BM1648" s="222"/>
      <c r="BN1648" s="222"/>
      <c r="BO1648" s="222"/>
      <c r="BP1648" s="222"/>
      <c r="BQ1648" s="222"/>
      <c r="BR1648" s="222"/>
      <c r="BS1648" s="222"/>
      <c r="BT1648" s="222"/>
      <c r="BU1648" s="222"/>
      <c r="BV1648" s="222"/>
      <c r="BW1648" s="222"/>
      <c r="BX1648" s="222"/>
      <c r="BY1648" s="222"/>
      <c r="BZ1648" s="222"/>
      <c r="CA1648" s="222"/>
      <c r="CB1648" s="222"/>
      <c r="CC1648" s="222"/>
      <c r="CD1648" s="222"/>
      <c r="CE1648" s="222"/>
      <c r="CF1648" s="222"/>
      <c r="CG1648" s="222"/>
      <c r="CH1648" s="222"/>
      <c r="CI1648" s="222"/>
    </row>
    <row r="1649" spans="1:87" s="4" customFormat="1" hidden="1">
      <c r="A1649" s="63"/>
      <c r="B1649" s="222"/>
      <c r="C1649" s="222"/>
      <c r="D1649" s="222"/>
      <c r="E1649" s="222"/>
      <c r="F1649" s="222"/>
      <c r="G1649" s="223"/>
      <c r="H1649" s="63"/>
      <c r="I1649" s="222"/>
      <c r="J1649" s="222"/>
      <c r="K1649" s="239"/>
      <c r="L1649" s="239"/>
      <c r="M1649" s="240"/>
      <c r="N1649" s="229"/>
      <c r="O1649" s="229"/>
      <c r="P1649" s="229"/>
      <c r="Q1649" s="222"/>
      <c r="R1649" s="242"/>
      <c r="S1649" s="242"/>
      <c r="T1649" s="240"/>
      <c r="U1649" s="240"/>
      <c r="V1649" s="223"/>
      <c r="W1649" s="223"/>
      <c r="X1649" s="223"/>
      <c r="Y1649" s="223"/>
      <c r="Z1649" s="33"/>
      <c r="AE1649" s="117"/>
      <c r="AM1649" s="33"/>
      <c r="AN1649" s="223"/>
      <c r="AO1649" s="223"/>
      <c r="AP1649" s="223"/>
      <c r="AQ1649" s="222"/>
      <c r="AR1649" s="222"/>
      <c r="AS1649" s="222"/>
      <c r="AT1649" s="222"/>
      <c r="AU1649" s="222"/>
      <c r="AV1649" s="222"/>
      <c r="AW1649" s="222"/>
      <c r="AX1649" s="222"/>
      <c r="AY1649" s="222"/>
      <c r="AZ1649" s="222"/>
      <c r="BA1649" s="222"/>
      <c r="BB1649" s="222"/>
      <c r="BC1649" s="222"/>
      <c r="BD1649" s="222"/>
      <c r="BE1649" s="222"/>
      <c r="BF1649" s="222"/>
      <c r="BG1649" s="222"/>
      <c r="BH1649" s="222"/>
      <c r="BI1649" s="222"/>
      <c r="BJ1649" s="222"/>
      <c r="BK1649" s="222"/>
      <c r="BL1649" s="222"/>
      <c r="BM1649" s="222"/>
      <c r="BN1649" s="222"/>
      <c r="BO1649" s="222"/>
      <c r="BP1649" s="222"/>
      <c r="BQ1649" s="222"/>
      <c r="BR1649" s="222"/>
      <c r="BS1649" s="222"/>
      <c r="BT1649" s="222"/>
      <c r="BU1649" s="222"/>
      <c r="BV1649" s="222"/>
      <c r="BW1649" s="222"/>
      <c r="BX1649" s="222"/>
      <c r="BY1649" s="222"/>
      <c r="BZ1649" s="222"/>
      <c r="CA1649" s="222"/>
      <c r="CB1649" s="222"/>
      <c r="CC1649" s="222"/>
      <c r="CD1649" s="222"/>
      <c r="CE1649" s="222"/>
      <c r="CF1649" s="222"/>
      <c r="CG1649" s="222"/>
      <c r="CH1649" s="222"/>
      <c r="CI1649" s="222"/>
    </row>
    <row r="1650" spans="1:87" s="4" customFormat="1" hidden="1">
      <c r="A1650" s="63"/>
      <c r="B1650" s="222"/>
      <c r="C1650" s="222"/>
      <c r="D1650" s="222"/>
      <c r="E1650" s="222"/>
      <c r="F1650" s="222"/>
      <c r="G1650" s="223"/>
      <c r="H1650" s="63"/>
      <c r="I1650" s="222"/>
      <c r="J1650" s="222"/>
      <c r="K1650" s="239"/>
      <c r="L1650" s="239"/>
      <c r="M1650" s="240"/>
      <c r="N1650" s="229"/>
      <c r="O1650" s="229"/>
      <c r="P1650" s="229"/>
      <c r="Q1650" s="222"/>
      <c r="R1650" s="242"/>
      <c r="S1650" s="242"/>
      <c r="T1650" s="240"/>
      <c r="U1650" s="240"/>
      <c r="V1650" s="223"/>
      <c r="W1650" s="223"/>
      <c r="X1650" s="223"/>
      <c r="Y1650" s="223"/>
      <c r="Z1650" s="33"/>
      <c r="AE1650" s="117"/>
      <c r="AM1650" s="33"/>
      <c r="AN1650" s="223"/>
      <c r="AO1650" s="223"/>
      <c r="AP1650" s="223"/>
      <c r="AQ1650" s="222"/>
      <c r="AR1650" s="222"/>
      <c r="AS1650" s="222"/>
      <c r="AT1650" s="222"/>
      <c r="AU1650" s="222"/>
      <c r="AV1650" s="222"/>
      <c r="AW1650" s="222"/>
      <c r="AX1650" s="222"/>
      <c r="AY1650" s="222"/>
      <c r="AZ1650" s="222"/>
      <c r="BA1650" s="222"/>
      <c r="BB1650" s="222"/>
      <c r="BC1650" s="222"/>
      <c r="BD1650" s="222"/>
      <c r="BE1650" s="222"/>
      <c r="BF1650" s="222"/>
      <c r="BG1650" s="222"/>
      <c r="BH1650" s="222"/>
      <c r="BI1650" s="222"/>
      <c r="BJ1650" s="222"/>
      <c r="BK1650" s="222"/>
      <c r="BL1650" s="222"/>
      <c r="BM1650" s="222"/>
      <c r="BN1650" s="222"/>
      <c r="BO1650" s="222"/>
      <c r="BP1650" s="222"/>
      <c r="BQ1650" s="222"/>
      <c r="BR1650" s="222"/>
      <c r="BS1650" s="222"/>
      <c r="BT1650" s="222"/>
      <c r="BU1650" s="222"/>
      <c r="BV1650" s="222"/>
      <c r="BW1650" s="222"/>
      <c r="BX1650" s="222"/>
      <c r="BY1650" s="222"/>
      <c r="BZ1650" s="222"/>
      <c r="CA1650" s="222"/>
      <c r="CB1650" s="222"/>
      <c r="CC1650" s="222"/>
      <c r="CD1650" s="222"/>
      <c r="CE1650" s="222"/>
      <c r="CF1650" s="222"/>
      <c r="CG1650" s="222"/>
      <c r="CH1650" s="222"/>
      <c r="CI1650" s="222"/>
    </row>
    <row r="1651" spans="1:87" s="4" customFormat="1" hidden="1">
      <c r="A1651" s="63"/>
      <c r="B1651" s="222"/>
      <c r="C1651" s="222"/>
      <c r="D1651" s="222"/>
      <c r="E1651" s="222"/>
      <c r="F1651" s="222"/>
      <c r="G1651" s="223"/>
      <c r="H1651" s="63"/>
      <c r="I1651" s="222"/>
      <c r="J1651" s="222"/>
      <c r="K1651" s="239"/>
      <c r="L1651" s="239"/>
      <c r="M1651" s="240"/>
      <c r="N1651" s="229"/>
      <c r="O1651" s="229"/>
      <c r="P1651" s="229"/>
      <c r="Q1651" s="222"/>
      <c r="R1651" s="242"/>
      <c r="S1651" s="242"/>
      <c r="T1651" s="240"/>
      <c r="U1651" s="240"/>
      <c r="V1651" s="223"/>
      <c r="W1651" s="223"/>
      <c r="X1651" s="223"/>
      <c r="Y1651" s="223"/>
      <c r="Z1651" s="33"/>
      <c r="AE1651" s="117"/>
      <c r="AM1651" s="33"/>
      <c r="AN1651" s="223"/>
      <c r="AO1651" s="223"/>
      <c r="AP1651" s="223"/>
      <c r="AQ1651" s="222"/>
      <c r="AR1651" s="222"/>
      <c r="AS1651" s="222"/>
      <c r="AT1651" s="222"/>
      <c r="AU1651" s="222"/>
      <c r="AV1651" s="222"/>
      <c r="AW1651" s="222"/>
      <c r="AX1651" s="222"/>
      <c r="AY1651" s="222"/>
      <c r="AZ1651" s="222"/>
      <c r="BA1651" s="222"/>
      <c r="BB1651" s="222"/>
      <c r="BC1651" s="222"/>
      <c r="BD1651" s="222"/>
      <c r="BE1651" s="222"/>
      <c r="BF1651" s="222"/>
      <c r="BG1651" s="222"/>
      <c r="BH1651" s="222"/>
      <c r="BI1651" s="222"/>
      <c r="BJ1651" s="222"/>
      <c r="BK1651" s="222"/>
      <c r="BL1651" s="222"/>
      <c r="BM1651" s="222"/>
      <c r="BN1651" s="222"/>
      <c r="BO1651" s="222"/>
      <c r="BP1651" s="222"/>
      <c r="BQ1651" s="222"/>
      <c r="BR1651" s="222"/>
      <c r="BS1651" s="222"/>
      <c r="BT1651" s="222"/>
      <c r="BU1651" s="222"/>
      <c r="BV1651" s="222"/>
      <c r="BW1651" s="222"/>
      <c r="BX1651" s="222"/>
      <c r="BY1651" s="222"/>
      <c r="BZ1651" s="222"/>
      <c r="CA1651" s="222"/>
      <c r="CB1651" s="222"/>
      <c r="CC1651" s="222"/>
      <c r="CD1651" s="222"/>
      <c r="CE1651" s="222"/>
      <c r="CF1651" s="222"/>
      <c r="CG1651" s="222"/>
      <c r="CH1651" s="222"/>
      <c r="CI1651" s="222"/>
    </row>
    <row r="1652" spans="1:87" s="4" customFormat="1" hidden="1">
      <c r="A1652" s="63"/>
      <c r="B1652" s="222"/>
      <c r="C1652" s="222"/>
      <c r="D1652" s="222"/>
      <c r="E1652" s="222"/>
      <c r="F1652" s="222"/>
      <c r="G1652" s="223"/>
      <c r="H1652" s="63"/>
      <c r="I1652" s="222"/>
      <c r="J1652" s="222"/>
      <c r="K1652" s="239"/>
      <c r="L1652" s="239"/>
      <c r="M1652" s="240"/>
      <c r="N1652" s="229"/>
      <c r="O1652" s="229"/>
      <c r="P1652" s="229"/>
      <c r="Q1652" s="222"/>
      <c r="R1652" s="242"/>
      <c r="S1652" s="242"/>
      <c r="T1652" s="240"/>
      <c r="U1652" s="240"/>
      <c r="V1652" s="223"/>
      <c r="W1652" s="223"/>
      <c r="X1652" s="223"/>
      <c r="Y1652" s="223"/>
      <c r="Z1652" s="33"/>
      <c r="AE1652" s="117"/>
      <c r="AM1652" s="33"/>
      <c r="AN1652" s="223"/>
      <c r="AO1652" s="223"/>
      <c r="AP1652" s="223"/>
      <c r="AQ1652" s="222"/>
      <c r="AR1652" s="222"/>
      <c r="AS1652" s="222"/>
      <c r="AT1652" s="222"/>
      <c r="AU1652" s="222"/>
      <c r="AV1652" s="222"/>
      <c r="AW1652" s="222"/>
      <c r="AX1652" s="222"/>
      <c r="AY1652" s="222"/>
      <c r="AZ1652" s="222"/>
      <c r="BA1652" s="222"/>
      <c r="BB1652" s="222"/>
      <c r="BC1652" s="222"/>
      <c r="BD1652" s="222"/>
      <c r="BE1652" s="222"/>
      <c r="BF1652" s="222"/>
      <c r="BG1652" s="222"/>
      <c r="BH1652" s="222"/>
      <c r="BI1652" s="222"/>
      <c r="BJ1652" s="222"/>
      <c r="BK1652" s="222"/>
      <c r="BL1652" s="222"/>
      <c r="BM1652" s="222"/>
      <c r="BN1652" s="222"/>
      <c r="BO1652" s="222"/>
      <c r="BP1652" s="222"/>
      <c r="BQ1652" s="222"/>
      <c r="BR1652" s="222"/>
      <c r="BS1652" s="222"/>
      <c r="BT1652" s="222"/>
      <c r="BU1652" s="222"/>
      <c r="BV1652" s="222"/>
      <c r="BW1652" s="222"/>
      <c r="BX1652" s="222"/>
      <c r="BY1652" s="222"/>
      <c r="BZ1652" s="222"/>
      <c r="CA1652" s="222"/>
      <c r="CB1652" s="222"/>
      <c r="CC1652" s="222"/>
      <c r="CD1652" s="222"/>
      <c r="CE1652" s="222"/>
      <c r="CF1652" s="222"/>
      <c r="CG1652" s="222"/>
      <c r="CH1652" s="222"/>
      <c r="CI1652" s="222"/>
    </row>
    <row r="1653" spans="1:87" s="4" customFormat="1" hidden="1">
      <c r="A1653" s="63"/>
      <c r="B1653" s="222"/>
      <c r="C1653" s="222"/>
      <c r="D1653" s="222"/>
      <c r="E1653" s="222"/>
      <c r="F1653" s="222"/>
      <c r="G1653" s="223"/>
      <c r="H1653" s="63"/>
      <c r="I1653" s="222"/>
      <c r="J1653" s="222"/>
      <c r="K1653" s="239"/>
      <c r="L1653" s="239"/>
      <c r="M1653" s="240"/>
      <c r="N1653" s="229"/>
      <c r="O1653" s="229"/>
      <c r="P1653" s="229"/>
      <c r="Q1653" s="222"/>
      <c r="R1653" s="242"/>
      <c r="S1653" s="242"/>
      <c r="T1653" s="240"/>
      <c r="U1653" s="240"/>
      <c r="V1653" s="223"/>
      <c r="W1653" s="223"/>
      <c r="X1653" s="223"/>
      <c r="Y1653" s="223"/>
      <c r="Z1653" s="33"/>
      <c r="AE1653" s="117"/>
      <c r="AM1653" s="33"/>
      <c r="AN1653" s="223"/>
      <c r="AO1653" s="223"/>
      <c r="AP1653" s="223"/>
      <c r="AQ1653" s="222"/>
      <c r="AR1653" s="222"/>
      <c r="AS1653" s="222"/>
      <c r="AT1653" s="222"/>
      <c r="AU1653" s="222"/>
      <c r="AV1653" s="222"/>
      <c r="AW1653" s="222"/>
      <c r="AX1653" s="222"/>
      <c r="AY1653" s="222"/>
      <c r="AZ1653" s="222"/>
      <c r="BA1653" s="222"/>
      <c r="BB1653" s="222"/>
      <c r="BC1653" s="222"/>
      <c r="BD1653" s="222"/>
      <c r="BE1653" s="222"/>
      <c r="BF1653" s="222"/>
      <c r="BG1653" s="222"/>
      <c r="BH1653" s="222"/>
      <c r="BI1653" s="222"/>
      <c r="BJ1653" s="222"/>
      <c r="BK1653" s="222"/>
      <c r="BL1653" s="222"/>
      <c r="BM1653" s="222"/>
      <c r="BN1653" s="222"/>
      <c r="BO1653" s="222"/>
      <c r="BP1653" s="222"/>
      <c r="BQ1653" s="222"/>
      <c r="BR1653" s="222"/>
      <c r="BS1653" s="222"/>
      <c r="BT1653" s="222"/>
      <c r="BU1653" s="222"/>
      <c r="BV1653" s="222"/>
      <c r="BW1653" s="222"/>
      <c r="BX1653" s="222"/>
      <c r="BY1653" s="222"/>
      <c r="BZ1653" s="222"/>
      <c r="CA1653" s="222"/>
      <c r="CB1653" s="222"/>
      <c r="CC1653" s="222"/>
      <c r="CD1653" s="222"/>
      <c r="CE1653" s="222"/>
      <c r="CF1653" s="222"/>
      <c r="CG1653" s="222"/>
      <c r="CH1653" s="222"/>
      <c r="CI1653" s="222"/>
    </row>
    <row r="1654" spans="1:87" s="4" customFormat="1" hidden="1">
      <c r="A1654" s="63"/>
      <c r="B1654" s="222"/>
      <c r="C1654" s="222"/>
      <c r="D1654" s="222"/>
      <c r="E1654" s="222"/>
      <c r="F1654" s="222"/>
      <c r="G1654" s="223"/>
      <c r="H1654" s="63"/>
      <c r="I1654" s="222"/>
      <c r="J1654" s="222"/>
      <c r="K1654" s="239"/>
      <c r="L1654" s="239"/>
      <c r="M1654" s="240"/>
      <c r="N1654" s="229"/>
      <c r="O1654" s="229"/>
      <c r="P1654" s="229"/>
      <c r="Q1654" s="222"/>
      <c r="R1654" s="242"/>
      <c r="S1654" s="242"/>
      <c r="T1654" s="240"/>
      <c r="U1654" s="240"/>
      <c r="V1654" s="223"/>
      <c r="W1654" s="223"/>
      <c r="X1654" s="223"/>
      <c r="Y1654" s="223"/>
      <c r="Z1654" s="33"/>
      <c r="AE1654" s="117"/>
      <c r="AM1654" s="33"/>
      <c r="AN1654" s="223"/>
      <c r="AO1654" s="223"/>
      <c r="AP1654" s="223"/>
      <c r="AQ1654" s="222"/>
      <c r="AR1654" s="222"/>
      <c r="AS1654" s="222"/>
      <c r="AT1654" s="222"/>
      <c r="AU1654" s="222"/>
      <c r="AV1654" s="222"/>
      <c r="AW1654" s="222"/>
      <c r="AX1654" s="222"/>
      <c r="AY1654" s="222"/>
      <c r="AZ1654" s="222"/>
      <c r="BA1654" s="222"/>
      <c r="BB1654" s="222"/>
      <c r="BC1654" s="222"/>
      <c r="BD1654" s="222"/>
      <c r="BE1654" s="222"/>
      <c r="BF1654" s="222"/>
      <c r="BG1654" s="222"/>
      <c r="BH1654" s="222"/>
      <c r="BI1654" s="222"/>
      <c r="BJ1654" s="222"/>
      <c r="BK1654" s="222"/>
      <c r="BL1654" s="222"/>
      <c r="BM1654" s="222"/>
      <c r="BN1654" s="222"/>
      <c r="BO1654" s="222"/>
      <c r="BP1654" s="222"/>
      <c r="BQ1654" s="222"/>
      <c r="BR1654" s="222"/>
      <c r="BS1654" s="222"/>
      <c r="BT1654" s="222"/>
      <c r="BU1654" s="222"/>
      <c r="BV1654" s="222"/>
      <c r="BW1654" s="222"/>
      <c r="BX1654" s="222"/>
      <c r="BY1654" s="222"/>
      <c r="BZ1654" s="222"/>
      <c r="CA1654" s="222"/>
      <c r="CB1654" s="222"/>
      <c r="CC1654" s="222"/>
      <c r="CD1654" s="222"/>
      <c r="CE1654" s="222"/>
      <c r="CF1654" s="222"/>
      <c r="CG1654" s="222"/>
      <c r="CH1654" s="222"/>
      <c r="CI1654" s="222"/>
    </row>
    <row r="1655" spans="1:87" s="4" customFormat="1" hidden="1">
      <c r="A1655" s="63"/>
      <c r="B1655" s="222"/>
      <c r="C1655" s="222"/>
      <c r="D1655" s="222"/>
      <c r="E1655" s="222"/>
      <c r="F1655" s="222"/>
      <c r="G1655" s="223"/>
      <c r="H1655" s="63"/>
      <c r="I1655" s="222"/>
      <c r="J1655" s="222"/>
      <c r="K1655" s="239"/>
      <c r="L1655" s="239"/>
      <c r="M1655" s="240"/>
      <c r="N1655" s="229"/>
      <c r="O1655" s="229"/>
      <c r="P1655" s="229"/>
      <c r="Q1655" s="222"/>
      <c r="R1655" s="242"/>
      <c r="S1655" s="242"/>
      <c r="T1655" s="240"/>
      <c r="U1655" s="240"/>
      <c r="V1655" s="223"/>
      <c r="W1655" s="223"/>
      <c r="X1655" s="223"/>
      <c r="Y1655" s="223"/>
      <c r="Z1655" s="33"/>
      <c r="AE1655" s="117"/>
      <c r="AM1655" s="33"/>
      <c r="AN1655" s="223"/>
      <c r="AO1655" s="223"/>
      <c r="AP1655" s="223"/>
      <c r="AQ1655" s="222"/>
      <c r="AR1655" s="222"/>
      <c r="AS1655" s="222"/>
      <c r="AT1655" s="222"/>
      <c r="AU1655" s="222"/>
      <c r="AV1655" s="222"/>
      <c r="AW1655" s="222"/>
      <c r="AX1655" s="222"/>
      <c r="AY1655" s="222"/>
      <c r="AZ1655" s="222"/>
      <c r="BA1655" s="222"/>
      <c r="BB1655" s="222"/>
      <c r="BC1655" s="222"/>
      <c r="BD1655" s="222"/>
      <c r="BE1655" s="222"/>
      <c r="BF1655" s="222"/>
      <c r="BG1655" s="222"/>
      <c r="BH1655" s="222"/>
      <c r="BI1655" s="222"/>
      <c r="BJ1655" s="222"/>
      <c r="BK1655" s="222"/>
      <c r="BL1655" s="222"/>
      <c r="BM1655" s="222"/>
      <c r="BN1655" s="222"/>
      <c r="BO1655" s="222"/>
      <c r="BP1655" s="222"/>
      <c r="BQ1655" s="222"/>
      <c r="BR1655" s="222"/>
      <c r="BS1655" s="222"/>
      <c r="BT1655" s="222"/>
      <c r="BU1655" s="222"/>
      <c r="BV1655" s="222"/>
      <c r="BW1655" s="222"/>
      <c r="BX1655" s="222"/>
      <c r="BY1655" s="222"/>
      <c r="BZ1655" s="222"/>
      <c r="CA1655" s="222"/>
      <c r="CB1655" s="222"/>
      <c r="CC1655" s="222"/>
      <c r="CD1655" s="222"/>
      <c r="CE1655" s="222"/>
      <c r="CF1655" s="222"/>
      <c r="CG1655" s="222"/>
      <c r="CH1655" s="222"/>
      <c r="CI1655" s="222"/>
    </row>
    <row r="1656" spans="1:87" s="4" customFormat="1" hidden="1">
      <c r="A1656" s="63"/>
      <c r="B1656" s="222"/>
      <c r="C1656" s="222"/>
      <c r="D1656" s="222"/>
      <c r="E1656" s="222"/>
      <c r="F1656" s="222"/>
      <c r="G1656" s="223"/>
      <c r="H1656" s="63"/>
      <c r="I1656" s="222"/>
      <c r="J1656" s="222"/>
      <c r="K1656" s="239"/>
      <c r="L1656" s="239"/>
      <c r="M1656" s="240"/>
      <c r="N1656" s="229"/>
      <c r="O1656" s="229"/>
      <c r="P1656" s="229"/>
      <c r="Q1656" s="222"/>
      <c r="R1656" s="242"/>
      <c r="S1656" s="242"/>
      <c r="T1656" s="240"/>
      <c r="U1656" s="240"/>
      <c r="V1656" s="223"/>
      <c r="W1656" s="223"/>
      <c r="X1656" s="223"/>
      <c r="Y1656" s="223"/>
      <c r="Z1656" s="33"/>
      <c r="AE1656" s="117"/>
      <c r="AM1656" s="33"/>
      <c r="AN1656" s="223"/>
      <c r="AO1656" s="223"/>
      <c r="AP1656" s="223"/>
      <c r="AQ1656" s="222"/>
      <c r="AR1656" s="222"/>
      <c r="AS1656" s="222"/>
      <c r="AT1656" s="222"/>
      <c r="AU1656" s="222"/>
      <c r="AV1656" s="222"/>
      <c r="AW1656" s="222"/>
      <c r="AX1656" s="222"/>
      <c r="AY1656" s="222"/>
      <c r="AZ1656" s="222"/>
      <c r="BA1656" s="222"/>
      <c r="BB1656" s="222"/>
      <c r="BC1656" s="222"/>
      <c r="BD1656" s="222"/>
      <c r="BE1656" s="222"/>
      <c r="BF1656" s="222"/>
      <c r="BG1656" s="222"/>
      <c r="BH1656" s="222"/>
      <c r="BI1656" s="222"/>
      <c r="BJ1656" s="222"/>
      <c r="BK1656" s="222"/>
      <c r="BL1656" s="222"/>
      <c r="BM1656" s="222"/>
      <c r="BN1656" s="222"/>
      <c r="BO1656" s="222"/>
      <c r="BP1656" s="222"/>
      <c r="BQ1656" s="222"/>
      <c r="BR1656" s="222"/>
      <c r="BS1656" s="222"/>
      <c r="BT1656" s="222"/>
      <c r="BU1656" s="222"/>
      <c r="BV1656" s="222"/>
      <c r="BW1656" s="222"/>
      <c r="BX1656" s="222"/>
      <c r="BY1656" s="222"/>
      <c r="BZ1656" s="222"/>
      <c r="CA1656" s="222"/>
      <c r="CB1656" s="222"/>
      <c r="CC1656" s="222"/>
      <c r="CD1656" s="222"/>
      <c r="CE1656" s="222"/>
      <c r="CF1656" s="222"/>
      <c r="CG1656" s="222"/>
      <c r="CH1656" s="222"/>
      <c r="CI1656" s="222"/>
    </row>
    <row r="1657" spans="1:87" s="4" customFormat="1" hidden="1">
      <c r="A1657" s="63"/>
      <c r="B1657" s="222"/>
      <c r="C1657" s="222"/>
      <c r="D1657" s="222"/>
      <c r="E1657" s="222"/>
      <c r="F1657" s="222"/>
      <c r="G1657" s="223"/>
      <c r="H1657" s="63"/>
      <c r="I1657" s="222"/>
      <c r="J1657" s="222"/>
      <c r="K1657" s="239"/>
      <c r="L1657" s="239"/>
      <c r="M1657" s="240"/>
      <c r="N1657" s="229"/>
      <c r="O1657" s="229"/>
      <c r="P1657" s="229"/>
      <c r="Q1657" s="222"/>
      <c r="R1657" s="242"/>
      <c r="S1657" s="242"/>
      <c r="T1657" s="240"/>
      <c r="U1657" s="240"/>
      <c r="V1657" s="223"/>
      <c r="W1657" s="223"/>
      <c r="X1657" s="223"/>
      <c r="Y1657" s="223"/>
      <c r="Z1657" s="33"/>
      <c r="AE1657" s="117"/>
      <c r="AM1657" s="33"/>
      <c r="AN1657" s="223"/>
      <c r="AO1657" s="223"/>
      <c r="AP1657" s="223"/>
      <c r="AQ1657" s="222"/>
      <c r="AR1657" s="222"/>
      <c r="AS1657" s="222"/>
      <c r="AT1657" s="222"/>
      <c r="AU1657" s="222"/>
      <c r="AV1657" s="222"/>
      <c r="AW1657" s="222"/>
      <c r="AX1657" s="222"/>
      <c r="AY1657" s="222"/>
      <c r="AZ1657" s="222"/>
      <c r="BA1657" s="222"/>
      <c r="BB1657" s="222"/>
      <c r="BC1657" s="222"/>
      <c r="BD1657" s="222"/>
      <c r="BE1657" s="222"/>
      <c r="BF1657" s="222"/>
      <c r="BG1657" s="222"/>
      <c r="BH1657" s="222"/>
      <c r="BI1657" s="222"/>
      <c r="BJ1657" s="222"/>
      <c r="BK1657" s="222"/>
      <c r="BL1657" s="222"/>
      <c r="BM1657" s="222"/>
      <c r="BN1657" s="222"/>
      <c r="BO1657" s="222"/>
      <c r="BP1657" s="222"/>
      <c r="BQ1657" s="222"/>
      <c r="BR1657" s="222"/>
      <c r="BS1657" s="222"/>
      <c r="BT1657" s="222"/>
      <c r="BU1657" s="222"/>
      <c r="BV1657" s="222"/>
      <c r="BW1657" s="222"/>
      <c r="BX1657" s="222"/>
      <c r="BY1657" s="222"/>
      <c r="BZ1657" s="222"/>
      <c r="CA1657" s="222"/>
      <c r="CB1657" s="222"/>
      <c r="CC1657" s="222"/>
      <c r="CD1657" s="222"/>
      <c r="CE1657" s="222"/>
      <c r="CF1657" s="222"/>
      <c r="CG1657" s="222"/>
      <c r="CH1657" s="222"/>
      <c r="CI1657" s="222"/>
    </row>
    <row r="1658" spans="1:87" s="4" customFormat="1" hidden="1">
      <c r="A1658" s="63"/>
      <c r="B1658" s="222"/>
      <c r="C1658" s="222"/>
      <c r="D1658" s="222"/>
      <c r="E1658" s="222"/>
      <c r="F1658" s="222"/>
      <c r="G1658" s="223"/>
      <c r="H1658" s="63"/>
      <c r="I1658" s="222"/>
      <c r="J1658" s="222"/>
      <c r="K1658" s="239"/>
      <c r="L1658" s="239"/>
      <c r="M1658" s="240"/>
      <c r="N1658" s="229"/>
      <c r="O1658" s="229"/>
      <c r="P1658" s="229"/>
      <c r="Q1658" s="222"/>
      <c r="R1658" s="242"/>
      <c r="S1658" s="242"/>
      <c r="T1658" s="240"/>
      <c r="U1658" s="240"/>
      <c r="V1658" s="223"/>
      <c r="W1658" s="223"/>
      <c r="X1658" s="223"/>
      <c r="Y1658" s="223"/>
      <c r="Z1658" s="33"/>
      <c r="AE1658" s="117"/>
      <c r="AM1658" s="33"/>
      <c r="AN1658" s="223"/>
      <c r="AO1658" s="223"/>
      <c r="AP1658" s="223"/>
      <c r="AQ1658" s="222"/>
      <c r="AR1658" s="222"/>
      <c r="AS1658" s="222"/>
      <c r="AT1658" s="222"/>
      <c r="AU1658" s="222"/>
      <c r="AV1658" s="222"/>
      <c r="AW1658" s="222"/>
      <c r="AX1658" s="222"/>
      <c r="AY1658" s="222"/>
      <c r="AZ1658" s="222"/>
      <c r="BA1658" s="222"/>
      <c r="BB1658" s="222"/>
      <c r="BC1658" s="222"/>
      <c r="BD1658" s="222"/>
      <c r="BE1658" s="222"/>
      <c r="BF1658" s="222"/>
      <c r="BG1658" s="222"/>
      <c r="BH1658" s="222"/>
      <c r="BI1658" s="222"/>
      <c r="BJ1658" s="222"/>
      <c r="BK1658" s="222"/>
      <c r="BL1658" s="222"/>
      <c r="BM1658" s="222"/>
      <c r="BN1658" s="222"/>
      <c r="BO1658" s="222"/>
      <c r="BP1658" s="222"/>
      <c r="BQ1658" s="222"/>
      <c r="BR1658" s="222"/>
      <c r="BS1658" s="222"/>
      <c r="BT1658" s="222"/>
      <c r="BU1658" s="222"/>
      <c r="BV1658" s="222"/>
      <c r="BW1658" s="222"/>
      <c r="BX1658" s="222"/>
      <c r="BY1658" s="222"/>
      <c r="BZ1658" s="222"/>
      <c r="CA1658" s="222"/>
      <c r="CB1658" s="222"/>
      <c r="CC1658" s="222"/>
      <c r="CD1658" s="222"/>
      <c r="CE1658" s="222"/>
      <c r="CF1658" s="222"/>
      <c r="CG1658" s="222"/>
      <c r="CH1658" s="222"/>
      <c r="CI1658" s="222"/>
    </row>
    <row r="1659" spans="1:87" s="4" customFormat="1" hidden="1">
      <c r="A1659" s="63"/>
      <c r="B1659" s="222"/>
      <c r="C1659" s="222"/>
      <c r="D1659" s="222"/>
      <c r="E1659" s="222"/>
      <c r="F1659" s="222"/>
      <c r="G1659" s="223"/>
      <c r="H1659" s="63"/>
      <c r="I1659" s="222"/>
      <c r="J1659" s="222"/>
      <c r="K1659" s="239"/>
      <c r="L1659" s="239"/>
      <c r="M1659" s="240"/>
      <c r="N1659" s="229"/>
      <c r="O1659" s="229"/>
      <c r="P1659" s="229"/>
      <c r="Q1659" s="222"/>
      <c r="R1659" s="242"/>
      <c r="S1659" s="242"/>
      <c r="T1659" s="240"/>
      <c r="U1659" s="240"/>
      <c r="V1659" s="223"/>
      <c r="W1659" s="223"/>
      <c r="X1659" s="223"/>
      <c r="Y1659" s="223"/>
      <c r="Z1659" s="33"/>
      <c r="AE1659" s="117"/>
      <c r="AM1659" s="33"/>
      <c r="AN1659" s="223"/>
      <c r="AO1659" s="223"/>
      <c r="AP1659" s="223"/>
      <c r="AQ1659" s="222"/>
      <c r="AR1659" s="222"/>
      <c r="AS1659" s="222"/>
      <c r="AT1659" s="222"/>
      <c r="AU1659" s="222"/>
      <c r="AV1659" s="222"/>
      <c r="AW1659" s="222"/>
      <c r="AX1659" s="222"/>
      <c r="AY1659" s="222"/>
      <c r="AZ1659" s="222"/>
      <c r="BA1659" s="222"/>
      <c r="BB1659" s="222"/>
      <c r="BC1659" s="222"/>
      <c r="BD1659" s="222"/>
      <c r="BE1659" s="222"/>
      <c r="BF1659" s="222"/>
      <c r="BG1659" s="222"/>
      <c r="BH1659" s="222"/>
      <c r="BI1659" s="222"/>
      <c r="BJ1659" s="222"/>
      <c r="BK1659" s="222"/>
      <c r="BL1659" s="222"/>
      <c r="BM1659" s="222"/>
      <c r="BN1659" s="222"/>
      <c r="BO1659" s="222"/>
      <c r="BP1659" s="222"/>
      <c r="BQ1659" s="222"/>
      <c r="BR1659" s="222"/>
      <c r="BS1659" s="222"/>
      <c r="BT1659" s="222"/>
      <c r="BU1659" s="222"/>
      <c r="BV1659" s="222"/>
      <c r="BW1659" s="222"/>
      <c r="BX1659" s="222"/>
      <c r="BY1659" s="222"/>
      <c r="BZ1659" s="222"/>
      <c r="CA1659" s="222"/>
      <c r="CB1659" s="222"/>
      <c r="CC1659" s="222"/>
      <c r="CD1659" s="222"/>
      <c r="CE1659" s="222"/>
      <c r="CF1659" s="222"/>
      <c r="CG1659" s="222"/>
      <c r="CH1659" s="222"/>
      <c r="CI1659" s="222"/>
    </row>
    <row r="1660" spans="1:87" s="4" customFormat="1" hidden="1">
      <c r="A1660" s="63"/>
      <c r="B1660" s="222"/>
      <c r="C1660" s="222"/>
      <c r="D1660" s="222"/>
      <c r="E1660" s="222"/>
      <c r="F1660" s="222"/>
      <c r="G1660" s="223"/>
      <c r="H1660" s="63"/>
      <c r="I1660" s="222"/>
      <c r="J1660" s="222"/>
      <c r="K1660" s="239"/>
      <c r="L1660" s="239"/>
      <c r="M1660" s="240"/>
      <c r="N1660" s="229"/>
      <c r="O1660" s="229"/>
      <c r="P1660" s="229"/>
      <c r="Q1660" s="222"/>
      <c r="R1660" s="242"/>
      <c r="S1660" s="242"/>
      <c r="T1660" s="240"/>
      <c r="U1660" s="240"/>
      <c r="V1660" s="223"/>
      <c r="W1660" s="223"/>
      <c r="X1660" s="223"/>
      <c r="Y1660" s="223"/>
      <c r="Z1660" s="33"/>
      <c r="AE1660" s="117"/>
      <c r="AM1660" s="33"/>
      <c r="AN1660" s="223"/>
      <c r="AO1660" s="223"/>
      <c r="AP1660" s="223"/>
      <c r="AQ1660" s="222"/>
      <c r="AR1660" s="222"/>
      <c r="AS1660" s="222"/>
      <c r="AT1660" s="222"/>
      <c r="AU1660" s="222"/>
      <c r="AV1660" s="222"/>
      <c r="AW1660" s="222"/>
      <c r="AX1660" s="222"/>
      <c r="AY1660" s="222"/>
      <c r="AZ1660" s="222"/>
      <c r="BA1660" s="222"/>
      <c r="BB1660" s="222"/>
      <c r="BC1660" s="222"/>
      <c r="BD1660" s="222"/>
      <c r="BE1660" s="222"/>
      <c r="BF1660" s="222"/>
      <c r="BG1660" s="222"/>
      <c r="BH1660" s="222"/>
      <c r="BI1660" s="222"/>
      <c r="BJ1660" s="222"/>
      <c r="BK1660" s="222"/>
      <c r="BL1660" s="222"/>
      <c r="BM1660" s="222"/>
      <c r="BN1660" s="222"/>
      <c r="BO1660" s="222"/>
      <c r="BP1660" s="222"/>
      <c r="BQ1660" s="222"/>
      <c r="BR1660" s="222"/>
      <c r="BS1660" s="222"/>
      <c r="BT1660" s="222"/>
      <c r="BU1660" s="222"/>
      <c r="BV1660" s="222"/>
      <c r="BW1660" s="222"/>
      <c r="BX1660" s="222"/>
      <c r="BY1660" s="222"/>
      <c r="BZ1660" s="222"/>
      <c r="CA1660" s="222"/>
      <c r="CB1660" s="222"/>
      <c r="CC1660" s="222"/>
      <c r="CD1660" s="222"/>
      <c r="CE1660" s="222"/>
      <c r="CF1660" s="222"/>
      <c r="CG1660" s="222"/>
      <c r="CH1660" s="222"/>
      <c r="CI1660" s="222"/>
    </row>
    <row r="1661" spans="1:87" s="4" customFormat="1" hidden="1">
      <c r="A1661" s="63"/>
      <c r="B1661" s="222"/>
      <c r="C1661" s="222"/>
      <c r="D1661" s="222"/>
      <c r="E1661" s="222"/>
      <c r="F1661" s="222"/>
      <c r="G1661" s="223"/>
      <c r="H1661" s="63"/>
      <c r="I1661" s="222"/>
      <c r="J1661" s="222"/>
      <c r="K1661" s="239"/>
      <c r="L1661" s="239"/>
      <c r="M1661" s="240"/>
      <c r="N1661" s="229"/>
      <c r="O1661" s="229"/>
      <c r="P1661" s="229"/>
      <c r="Q1661" s="222"/>
      <c r="R1661" s="242"/>
      <c r="S1661" s="242"/>
      <c r="T1661" s="240"/>
      <c r="U1661" s="240"/>
      <c r="V1661" s="223"/>
      <c r="W1661" s="223"/>
      <c r="X1661" s="223"/>
      <c r="Y1661" s="223"/>
      <c r="Z1661" s="33"/>
      <c r="AE1661" s="117"/>
      <c r="AM1661" s="33"/>
      <c r="AN1661" s="223"/>
      <c r="AO1661" s="223"/>
      <c r="AP1661" s="223"/>
      <c r="AQ1661" s="222"/>
      <c r="AR1661" s="222"/>
      <c r="AS1661" s="222"/>
      <c r="AT1661" s="222"/>
      <c r="AU1661" s="222"/>
      <c r="AV1661" s="222"/>
      <c r="AW1661" s="222"/>
      <c r="AX1661" s="222"/>
      <c r="AY1661" s="222"/>
      <c r="AZ1661" s="222"/>
      <c r="BA1661" s="222"/>
      <c r="BB1661" s="222"/>
      <c r="BC1661" s="222"/>
      <c r="BD1661" s="222"/>
      <c r="BE1661" s="222"/>
      <c r="BF1661" s="222"/>
      <c r="BG1661" s="222"/>
      <c r="BH1661" s="222"/>
      <c r="BI1661" s="222"/>
      <c r="BJ1661" s="222"/>
      <c r="BK1661" s="222"/>
      <c r="BL1661" s="222"/>
      <c r="BM1661" s="222"/>
      <c r="BN1661" s="222"/>
      <c r="BO1661" s="222"/>
      <c r="BP1661" s="222"/>
      <c r="BQ1661" s="222"/>
      <c r="BR1661" s="222"/>
      <c r="BS1661" s="222"/>
      <c r="BT1661" s="222"/>
      <c r="BU1661" s="222"/>
      <c r="BV1661" s="222"/>
      <c r="BW1661" s="222"/>
      <c r="BX1661" s="222"/>
      <c r="BY1661" s="222"/>
      <c r="BZ1661" s="222"/>
      <c r="CA1661" s="222"/>
      <c r="CB1661" s="222"/>
      <c r="CC1661" s="222"/>
      <c r="CD1661" s="222"/>
      <c r="CE1661" s="222"/>
      <c r="CF1661" s="222"/>
      <c r="CG1661" s="222"/>
      <c r="CH1661" s="222"/>
      <c r="CI1661" s="222"/>
    </row>
    <row r="1662" spans="1:87" s="4" customFormat="1" hidden="1">
      <c r="A1662" s="63"/>
      <c r="B1662" s="222"/>
      <c r="C1662" s="222"/>
      <c r="D1662" s="222"/>
      <c r="E1662" s="222"/>
      <c r="F1662" s="222"/>
      <c r="G1662" s="223"/>
      <c r="H1662" s="63"/>
      <c r="I1662" s="222"/>
      <c r="J1662" s="222"/>
      <c r="K1662" s="239"/>
      <c r="L1662" s="239"/>
      <c r="M1662" s="240"/>
      <c r="N1662" s="229"/>
      <c r="O1662" s="229"/>
      <c r="P1662" s="229"/>
      <c r="Q1662" s="222"/>
      <c r="R1662" s="242"/>
      <c r="S1662" s="242"/>
      <c r="T1662" s="240"/>
      <c r="U1662" s="240"/>
      <c r="V1662" s="223"/>
      <c r="W1662" s="223"/>
      <c r="X1662" s="223"/>
      <c r="Y1662" s="223"/>
      <c r="Z1662" s="33"/>
      <c r="AE1662" s="117"/>
      <c r="AM1662" s="33"/>
      <c r="AN1662" s="223"/>
      <c r="AO1662" s="223"/>
      <c r="AP1662" s="223"/>
      <c r="AQ1662" s="222"/>
      <c r="AR1662" s="222"/>
      <c r="AS1662" s="222"/>
      <c r="AT1662" s="222"/>
      <c r="AU1662" s="222"/>
      <c r="AV1662" s="222"/>
      <c r="AW1662" s="222"/>
      <c r="AX1662" s="222"/>
      <c r="AY1662" s="222"/>
      <c r="AZ1662" s="222"/>
      <c r="BA1662" s="222"/>
      <c r="BB1662" s="222"/>
      <c r="BC1662" s="222"/>
      <c r="BD1662" s="222"/>
      <c r="BE1662" s="222"/>
      <c r="BF1662" s="222"/>
      <c r="BG1662" s="222"/>
      <c r="BH1662" s="222"/>
      <c r="BI1662" s="222"/>
      <c r="BJ1662" s="222"/>
      <c r="BK1662" s="222"/>
      <c r="BL1662" s="222"/>
      <c r="BM1662" s="222"/>
      <c r="BN1662" s="222"/>
      <c r="BO1662" s="222"/>
      <c r="BP1662" s="222"/>
      <c r="BQ1662" s="222"/>
      <c r="BR1662" s="222"/>
      <c r="BS1662" s="222"/>
      <c r="BT1662" s="222"/>
      <c r="BU1662" s="222"/>
      <c r="BV1662" s="222"/>
      <c r="BW1662" s="222"/>
      <c r="BX1662" s="222"/>
      <c r="BY1662" s="222"/>
      <c r="BZ1662" s="222"/>
      <c r="CA1662" s="222"/>
      <c r="CB1662" s="222"/>
      <c r="CC1662" s="222"/>
      <c r="CD1662" s="222"/>
      <c r="CE1662" s="222"/>
      <c r="CF1662" s="222"/>
      <c r="CG1662" s="222"/>
      <c r="CH1662" s="222"/>
      <c r="CI1662" s="222"/>
    </row>
    <row r="1663" spans="1:87" s="4" customFormat="1" hidden="1">
      <c r="A1663" s="63"/>
      <c r="B1663" s="222"/>
      <c r="C1663" s="222"/>
      <c r="D1663" s="222"/>
      <c r="E1663" s="222"/>
      <c r="F1663" s="222"/>
      <c r="G1663" s="223"/>
      <c r="H1663" s="63"/>
      <c r="I1663" s="222"/>
      <c r="J1663" s="222"/>
      <c r="K1663" s="239"/>
      <c r="L1663" s="239"/>
      <c r="M1663" s="240"/>
      <c r="N1663" s="229"/>
      <c r="O1663" s="229"/>
      <c r="P1663" s="229"/>
      <c r="Q1663" s="222"/>
      <c r="R1663" s="242"/>
      <c r="S1663" s="242"/>
      <c r="T1663" s="240"/>
      <c r="U1663" s="240"/>
      <c r="V1663" s="223"/>
      <c r="W1663" s="223"/>
      <c r="X1663" s="223"/>
      <c r="Y1663" s="223"/>
      <c r="Z1663" s="33"/>
      <c r="AE1663" s="117"/>
      <c r="AM1663" s="33"/>
      <c r="AN1663" s="223"/>
      <c r="AO1663" s="223"/>
      <c r="AP1663" s="223"/>
      <c r="AQ1663" s="222"/>
      <c r="AR1663" s="222"/>
      <c r="AS1663" s="222"/>
      <c r="AT1663" s="222"/>
      <c r="AU1663" s="222"/>
      <c r="AV1663" s="222"/>
      <c r="AW1663" s="222"/>
      <c r="AX1663" s="222"/>
      <c r="AY1663" s="222"/>
      <c r="AZ1663" s="222"/>
      <c r="BA1663" s="222"/>
      <c r="BB1663" s="222"/>
      <c r="BC1663" s="222"/>
      <c r="BD1663" s="222"/>
      <c r="BE1663" s="222"/>
      <c r="BF1663" s="222"/>
      <c r="BG1663" s="222"/>
      <c r="BH1663" s="222"/>
      <c r="BI1663" s="222"/>
      <c r="BJ1663" s="222"/>
      <c r="BK1663" s="222"/>
      <c r="BL1663" s="222"/>
      <c r="BM1663" s="222"/>
      <c r="BN1663" s="222"/>
      <c r="BO1663" s="222"/>
      <c r="BP1663" s="222"/>
      <c r="BQ1663" s="222"/>
      <c r="BR1663" s="222"/>
      <c r="BS1663" s="222"/>
      <c r="BT1663" s="222"/>
      <c r="BU1663" s="222"/>
      <c r="BV1663" s="222"/>
      <c r="BW1663" s="222"/>
      <c r="BX1663" s="222"/>
      <c r="BY1663" s="222"/>
      <c r="BZ1663" s="222"/>
      <c r="CA1663" s="222"/>
      <c r="CB1663" s="222"/>
      <c r="CC1663" s="222"/>
      <c r="CD1663" s="222"/>
      <c r="CE1663" s="222"/>
      <c r="CF1663" s="222"/>
      <c r="CG1663" s="222"/>
      <c r="CH1663" s="222"/>
      <c r="CI1663" s="222"/>
    </row>
    <row r="1664" spans="1:87" s="4" customFormat="1" hidden="1">
      <c r="A1664" s="63"/>
      <c r="B1664" s="222"/>
      <c r="C1664" s="222"/>
      <c r="D1664" s="222"/>
      <c r="E1664" s="222"/>
      <c r="F1664" s="222"/>
      <c r="G1664" s="223"/>
      <c r="H1664" s="63"/>
      <c r="I1664" s="222"/>
      <c r="J1664" s="222"/>
      <c r="K1664" s="239"/>
      <c r="L1664" s="239"/>
      <c r="M1664" s="240"/>
      <c r="N1664" s="229"/>
      <c r="O1664" s="229"/>
      <c r="P1664" s="229"/>
      <c r="Q1664" s="222"/>
      <c r="R1664" s="242"/>
      <c r="S1664" s="242"/>
      <c r="T1664" s="240"/>
      <c r="U1664" s="240"/>
      <c r="V1664" s="223"/>
      <c r="W1664" s="223"/>
      <c r="X1664" s="223"/>
      <c r="Y1664" s="223"/>
      <c r="Z1664" s="33"/>
      <c r="AE1664" s="117"/>
      <c r="AM1664" s="33"/>
      <c r="AN1664" s="223"/>
      <c r="AO1664" s="223"/>
      <c r="AP1664" s="223"/>
      <c r="AQ1664" s="222"/>
      <c r="AR1664" s="222"/>
      <c r="AS1664" s="222"/>
      <c r="AT1664" s="222"/>
      <c r="AU1664" s="222"/>
      <c r="AV1664" s="222"/>
      <c r="AW1664" s="222"/>
      <c r="AX1664" s="222"/>
      <c r="AY1664" s="222"/>
      <c r="AZ1664" s="222"/>
      <c r="BA1664" s="222"/>
      <c r="BB1664" s="222"/>
      <c r="BC1664" s="222"/>
      <c r="BD1664" s="222"/>
      <c r="BE1664" s="222"/>
      <c r="BF1664" s="222"/>
      <c r="BG1664" s="222"/>
      <c r="BH1664" s="222"/>
      <c r="BI1664" s="222"/>
      <c r="BJ1664" s="222"/>
      <c r="BK1664" s="222"/>
      <c r="BL1664" s="222"/>
      <c r="BM1664" s="222"/>
      <c r="BN1664" s="222"/>
      <c r="BO1664" s="222"/>
      <c r="BP1664" s="222"/>
      <c r="BQ1664" s="222"/>
      <c r="BR1664" s="222"/>
      <c r="BS1664" s="222"/>
      <c r="BT1664" s="222"/>
      <c r="BU1664" s="222"/>
      <c r="BV1664" s="222"/>
      <c r="BW1664" s="222"/>
      <c r="BX1664" s="222"/>
      <c r="BY1664" s="222"/>
      <c r="BZ1664" s="222"/>
      <c r="CA1664" s="222"/>
      <c r="CB1664" s="222"/>
      <c r="CC1664" s="222"/>
      <c r="CD1664" s="222"/>
      <c r="CE1664" s="222"/>
      <c r="CF1664" s="222"/>
      <c r="CG1664" s="222"/>
      <c r="CH1664" s="222"/>
      <c r="CI1664" s="222"/>
    </row>
    <row r="1665" spans="1:87" s="4" customFormat="1" hidden="1">
      <c r="A1665" s="63"/>
      <c r="B1665" s="222"/>
      <c r="C1665" s="222"/>
      <c r="D1665" s="222"/>
      <c r="E1665" s="222"/>
      <c r="F1665" s="222"/>
      <c r="G1665" s="223"/>
      <c r="H1665" s="63"/>
      <c r="I1665" s="222"/>
      <c r="J1665" s="222"/>
      <c r="K1665" s="239"/>
      <c r="L1665" s="239"/>
      <c r="M1665" s="240"/>
      <c r="N1665" s="229"/>
      <c r="O1665" s="229"/>
      <c r="P1665" s="229"/>
      <c r="Q1665" s="222"/>
      <c r="R1665" s="242"/>
      <c r="S1665" s="242"/>
      <c r="T1665" s="240"/>
      <c r="U1665" s="240"/>
      <c r="V1665" s="223"/>
      <c r="W1665" s="223"/>
      <c r="X1665" s="223"/>
      <c r="Y1665" s="223"/>
      <c r="Z1665" s="33"/>
      <c r="AE1665" s="117"/>
      <c r="AM1665" s="33"/>
      <c r="AN1665" s="223"/>
      <c r="AO1665" s="223"/>
      <c r="AP1665" s="223"/>
      <c r="AQ1665" s="222"/>
      <c r="AR1665" s="222"/>
      <c r="AS1665" s="222"/>
      <c r="AT1665" s="222"/>
      <c r="AU1665" s="222"/>
      <c r="AV1665" s="222"/>
      <c r="AW1665" s="222"/>
      <c r="AX1665" s="222"/>
      <c r="AY1665" s="222"/>
      <c r="AZ1665" s="222"/>
      <c r="BA1665" s="222"/>
      <c r="BB1665" s="222"/>
      <c r="BC1665" s="222"/>
      <c r="BD1665" s="222"/>
      <c r="BE1665" s="222"/>
      <c r="BF1665" s="222"/>
      <c r="BG1665" s="222"/>
      <c r="BH1665" s="222"/>
      <c r="BI1665" s="222"/>
      <c r="BJ1665" s="222"/>
      <c r="BK1665" s="222"/>
      <c r="BL1665" s="222"/>
      <c r="BM1665" s="222"/>
      <c r="BN1665" s="222"/>
      <c r="BO1665" s="222"/>
      <c r="BP1665" s="222"/>
      <c r="BQ1665" s="222"/>
      <c r="BR1665" s="222"/>
      <c r="BS1665" s="222"/>
      <c r="BT1665" s="222"/>
      <c r="BU1665" s="222"/>
      <c r="BV1665" s="222"/>
      <c r="BW1665" s="222"/>
      <c r="BX1665" s="222"/>
      <c r="BY1665" s="222"/>
      <c r="BZ1665" s="222"/>
      <c r="CA1665" s="222"/>
      <c r="CB1665" s="222"/>
      <c r="CC1665" s="222"/>
      <c r="CD1665" s="222"/>
      <c r="CE1665" s="222"/>
      <c r="CF1665" s="222"/>
      <c r="CG1665" s="222"/>
      <c r="CH1665" s="222"/>
      <c r="CI1665" s="222"/>
    </row>
    <row r="1666" spans="1:87" s="4" customFormat="1" hidden="1">
      <c r="A1666" s="63"/>
      <c r="B1666" s="222"/>
      <c r="C1666" s="222"/>
      <c r="D1666" s="222"/>
      <c r="E1666" s="222"/>
      <c r="F1666" s="222"/>
      <c r="G1666" s="223"/>
      <c r="H1666" s="63"/>
      <c r="I1666" s="222"/>
      <c r="J1666" s="222"/>
      <c r="K1666" s="239"/>
      <c r="L1666" s="239"/>
      <c r="M1666" s="240"/>
      <c r="N1666" s="229"/>
      <c r="O1666" s="229"/>
      <c r="P1666" s="229"/>
      <c r="Q1666" s="222"/>
      <c r="R1666" s="242"/>
      <c r="S1666" s="242"/>
      <c r="T1666" s="240"/>
      <c r="U1666" s="240"/>
      <c r="V1666" s="223"/>
      <c r="W1666" s="223"/>
      <c r="X1666" s="223"/>
      <c r="Y1666" s="223"/>
      <c r="Z1666" s="33"/>
      <c r="AE1666" s="117"/>
      <c r="AM1666" s="33"/>
      <c r="AN1666" s="223"/>
      <c r="AO1666" s="223"/>
      <c r="AP1666" s="223"/>
      <c r="AQ1666" s="222"/>
      <c r="AR1666" s="222"/>
      <c r="AS1666" s="222"/>
      <c r="AT1666" s="222"/>
      <c r="AU1666" s="222"/>
      <c r="AV1666" s="222"/>
      <c r="AW1666" s="222"/>
      <c r="AX1666" s="222"/>
      <c r="AY1666" s="222"/>
      <c r="AZ1666" s="222"/>
      <c r="BA1666" s="222"/>
      <c r="BB1666" s="222"/>
      <c r="BC1666" s="222"/>
      <c r="BD1666" s="222"/>
      <c r="BE1666" s="222"/>
      <c r="BF1666" s="222"/>
      <c r="BG1666" s="222"/>
      <c r="BH1666" s="222"/>
      <c r="BI1666" s="222"/>
      <c r="BJ1666" s="222"/>
      <c r="BK1666" s="222"/>
      <c r="BL1666" s="222"/>
      <c r="BM1666" s="222"/>
      <c r="BN1666" s="222"/>
      <c r="BO1666" s="222"/>
      <c r="BP1666" s="222"/>
      <c r="BQ1666" s="222"/>
      <c r="BR1666" s="222"/>
      <c r="BS1666" s="222"/>
      <c r="BT1666" s="222"/>
      <c r="BU1666" s="222"/>
      <c r="BV1666" s="222"/>
      <c r="BW1666" s="222"/>
      <c r="BX1666" s="222"/>
      <c r="BY1666" s="222"/>
      <c r="BZ1666" s="222"/>
      <c r="CA1666" s="222"/>
      <c r="CB1666" s="222"/>
      <c r="CC1666" s="222"/>
      <c r="CD1666" s="222"/>
      <c r="CE1666" s="222"/>
      <c r="CF1666" s="222"/>
      <c r="CG1666" s="222"/>
      <c r="CH1666" s="222"/>
      <c r="CI1666" s="222"/>
    </row>
    <row r="1667" spans="1:87" s="4" customFormat="1" hidden="1">
      <c r="A1667" s="63"/>
      <c r="B1667" s="222"/>
      <c r="C1667" s="222"/>
      <c r="D1667" s="222"/>
      <c r="E1667" s="222"/>
      <c r="F1667" s="222"/>
      <c r="G1667" s="223"/>
      <c r="H1667" s="63"/>
      <c r="I1667" s="222"/>
      <c r="J1667" s="222"/>
      <c r="K1667" s="239"/>
      <c r="L1667" s="239"/>
      <c r="M1667" s="240"/>
      <c r="N1667" s="229"/>
      <c r="O1667" s="229"/>
      <c r="P1667" s="229"/>
      <c r="Q1667" s="222"/>
      <c r="R1667" s="242"/>
      <c r="S1667" s="242"/>
      <c r="T1667" s="240"/>
      <c r="U1667" s="240"/>
      <c r="V1667" s="223"/>
      <c r="W1667" s="223"/>
      <c r="X1667" s="223"/>
      <c r="Y1667" s="223"/>
      <c r="Z1667" s="33"/>
      <c r="AE1667" s="117"/>
      <c r="AM1667" s="33"/>
      <c r="AN1667" s="223"/>
      <c r="AO1667" s="223"/>
      <c r="AP1667" s="223"/>
      <c r="AQ1667" s="222"/>
      <c r="AR1667" s="222"/>
      <c r="AS1667" s="222"/>
      <c r="AT1667" s="222"/>
      <c r="AU1667" s="222"/>
      <c r="AV1667" s="222"/>
      <c r="AW1667" s="222"/>
      <c r="AX1667" s="222"/>
      <c r="AY1667" s="222"/>
      <c r="AZ1667" s="222"/>
      <c r="BA1667" s="222"/>
      <c r="BB1667" s="222"/>
      <c r="BC1667" s="222"/>
      <c r="BD1667" s="222"/>
      <c r="BE1667" s="222"/>
      <c r="BF1667" s="222"/>
      <c r="BG1667" s="222"/>
      <c r="BH1667" s="222"/>
      <c r="BI1667" s="222"/>
      <c r="BJ1667" s="222"/>
      <c r="BK1667" s="222"/>
      <c r="BL1667" s="222"/>
      <c r="BM1667" s="222"/>
      <c r="BN1667" s="222"/>
      <c r="BO1667" s="222"/>
      <c r="BP1667" s="222"/>
      <c r="BQ1667" s="222"/>
      <c r="BR1667" s="222"/>
      <c r="BS1667" s="222"/>
      <c r="BT1667" s="222"/>
      <c r="BU1667" s="222"/>
      <c r="BV1667" s="222"/>
      <c r="BW1667" s="222"/>
      <c r="BX1667" s="222"/>
      <c r="BY1667" s="222"/>
      <c r="BZ1667" s="222"/>
      <c r="CA1667" s="222"/>
      <c r="CB1667" s="222"/>
      <c r="CC1667" s="222"/>
      <c r="CD1667" s="222"/>
      <c r="CE1667" s="222"/>
      <c r="CF1667" s="222"/>
      <c r="CG1667" s="222"/>
      <c r="CH1667" s="222"/>
      <c r="CI1667" s="222"/>
    </row>
    <row r="1668" spans="1:87" s="4" customFormat="1" hidden="1">
      <c r="A1668" s="63"/>
      <c r="B1668" s="222"/>
      <c r="C1668" s="222"/>
      <c r="D1668" s="222"/>
      <c r="E1668" s="222"/>
      <c r="F1668" s="222"/>
      <c r="G1668" s="223"/>
      <c r="H1668" s="63"/>
      <c r="I1668" s="222"/>
      <c r="J1668" s="222"/>
      <c r="K1668" s="239"/>
      <c r="L1668" s="239"/>
      <c r="M1668" s="240"/>
      <c r="N1668" s="229"/>
      <c r="O1668" s="229"/>
      <c r="P1668" s="229"/>
      <c r="Q1668" s="222"/>
      <c r="R1668" s="242"/>
      <c r="S1668" s="242"/>
      <c r="T1668" s="240"/>
      <c r="U1668" s="240"/>
      <c r="V1668" s="223"/>
      <c r="W1668" s="223"/>
      <c r="X1668" s="223"/>
      <c r="Y1668" s="223"/>
      <c r="Z1668" s="33"/>
      <c r="AE1668" s="117"/>
      <c r="AM1668" s="33"/>
      <c r="AN1668" s="223"/>
      <c r="AO1668" s="223"/>
      <c r="AP1668" s="223"/>
      <c r="AQ1668" s="222"/>
      <c r="AR1668" s="222"/>
      <c r="AS1668" s="222"/>
      <c r="AT1668" s="222"/>
      <c r="AU1668" s="222"/>
      <c r="AV1668" s="222"/>
      <c r="AW1668" s="222"/>
      <c r="AX1668" s="222"/>
      <c r="AY1668" s="222"/>
      <c r="AZ1668" s="222"/>
      <c r="BA1668" s="222"/>
      <c r="BB1668" s="222"/>
      <c r="BC1668" s="222"/>
      <c r="BD1668" s="222"/>
      <c r="BE1668" s="222"/>
      <c r="BF1668" s="222"/>
      <c r="BG1668" s="222"/>
      <c r="BH1668" s="222"/>
      <c r="BI1668" s="222"/>
      <c r="BJ1668" s="222"/>
      <c r="BK1668" s="222"/>
      <c r="BL1668" s="222"/>
      <c r="BM1668" s="222"/>
      <c r="BN1668" s="222"/>
      <c r="BO1668" s="222"/>
      <c r="BP1668" s="222"/>
      <c r="BQ1668" s="222"/>
      <c r="BR1668" s="222"/>
      <c r="BS1668" s="222"/>
      <c r="BT1668" s="222"/>
      <c r="BU1668" s="222"/>
      <c r="BV1668" s="222"/>
      <c r="BW1668" s="222"/>
      <c r="BX1668" s="222"/>
      <c r="BY1668" s="222"/>
      <c r="BZ1668" s="222"/>
      <c r="CA1668" s="222"/>
      <c r="CB1668" s="222"/>
      <c r="CC1668" s="222"/>
      <c r="CD1668" s="222"/>
      <c r="CE1668" s="222"/>
      <c r="CF1668" s="222"/>
      <c r="CG1668" s="222"/>
      <c r="CH1668" s="222"/>
      <c r="CI1668" s="222"/>
    </row>
    <row r="1669" spans="1:87" s="4" customFormat="1" hidden="1">
      <c r="A1669" s="63"/>
      <c r="B1669" s="222"/>
      <c r="C1669" s="222"/>
      <c r="D1669" s="222"/>
      <c r="E1669" s="222"/>
      <c r="F1669" s="222"/>
      <c r="G1669" s="223"/>
      <c r="H1669" s="63"/>
      <c r="I1669" s="222"/>
      <c r="J1669" s="222"/>
      <c r="K1669" s="239"/>
      <c r="L1669" s="239"/>
      <c r="M1669" s="240"/>
      <c r="N1669" s="229"/>
      <c r="O1669" s="229"/>
      <c r="P1669" s="229"/>
      <c r="Q1669" s="222"/>
      <c r="R1669" s="242"/>
      <c r="S1669" s="242"/>
      <c r="T1669" s="240"/>
      <c r="U1669" s="240"/>
      <c r="V1669" s="223"/>
      <c r="W1669" s="223"/>
      <c r="X1669" s="223"/>
      <c r="Y1669" s="223"/>
      <c r="Z1669" s="33"/>
      <c r="AE1669" s="117"/>
      <c r="AM1669" s="33"/>
      <c r="AN1669" s="223"/>
      <c r="AO1669" s="223"/>
      <c r="AP1669" s="223"/>
      <c r="AQ1669" s="222"/>
      <c r="AR1669" s="222"/>
      <c r="AS1669" s="222"/>
      <c r="AT1669" s="222"/>
      <c r="AU1669" s="222"/>
      <c r="AV1669" s="222"/>
      <c r="AW1669" s="222"/>
      <c r="AX1669" s="222"/>
      <c r="AY1669" s="222"/>
      <c r="AZ1669" s="222"/>
      <c r="BA1669" s="222"/>
      <c r="BB1669" s="222"/>
      <c r="BC1669" s="222"/>
      <c r="BD1669" s="222"/>
      <c r="BE1669" s="222"/>
      <c r="BF1669" s="222"/>
      <c r="BG1669" s="222"/>
      <c r="BH1669" s="222"/>
      <c r="BI1669" s="222"/>
      <c r="BJ1669" s="222"/>
      <c r="BK1669" s="222"/>
      <c r="BL1669" s="222"/>
      <c r="BM1669" s="222"/>
      <c r="BN1669" s="222"/>
      <c r="BO1669" s="222"/>
      <c r="BP1669" s="222"/>
      <c r="BQ1669" s="222"/>
      <c r="BR1669" s="222"/>
      <c r="BS1669" s="222"/>
      <c r="BT1669" s="222"/>
      <c r="BU1669" s="222"/>
      <c r="BV1669" s="222"/>
      <c r="BW1669" s="222"/>
      <c r="BX1669" s="222"/>
      <c r="BY1669" s="222"/>
      <c r="BZ1669" s="222"/>
      <c r="CA1669" s="222"/>
      <c r="CB1669" s="222"/>
      <c r="CC1669" s="222"/>
      <c r="CD1669" s="222"/>
      <c r="CE1669" s="222"/>
      <c r="CF1669" s="222"/>
      <c r="CG1669" s="222"/>
      <c r="CH1669" s="222"/>
      <c r="CI1669" s="222"/>
    </row>
    <row r="1670" spans="1:87" s="4" customFormat="1" hidden="1">
      <c r="A1670" s="63"/>
      <c r="B1670" s="222"/>
      <c r="C1670" s="222"/>
      <c r="D1670" s="222"/>
      <c r="E1670" s="222"/>
      <c r="F1670" s="222"/>
      <c r="G1670" s="223"/>
      <c r="H1670" s="63"/>
      <c r="I1670" s="222"/>
      <c r="J1670" s="222"/>
      <c r="K1670" s="239"/>
      <c r="L1670" s="239"/>
      <c r="M1670" s="240"/>
      <c r="N1670" s="229"/>
      <c r="O1670" s="229"/>
      <c r="P1670" s="229"/>
      <c r="Q1670" s="222"/>
      <c r="R1670" s="242"/>
      <c r="S1670" s="242"/>
      <c r="T1670" s="240"/>
      <c r="U1670" s="240"/>
      <c r="V1670" s="223"/>
      <c r="W1670" s="223"/>
      <c r="X1670" s="223"/>
      <c r="Y1670" s="223"/>
      <c r="Z1670" s="33"/>
      <c r="AE1670" s="117"/>
      <c r="AM1670" s="33"/>
      <c r="AN1670" s="223"/>
      <c r="AO1670" s="223"/>
      <c r="AP1670" s="223"/>
      <c r="AQ1670" s="222"/>
      <c r="AR1670" s="222"/>
      <c r="AS1670" s="222"/>
      <c r="AT1670" s="222"/>
      <c r="AU1670" s="222"/>
      <c r="AV1670" s="222"/>
      <c r="AW1670" s="222"/>
      <c r="AX1670" s="222"/>
      <c r="AY1670" s="222"/>
      <c r="AZ1670" s="222"/>
      <c r="BA1670" s="222"/>
      <c r="BB1670" s="222"/>
      <c r="BC1670" s="222"/>
      <c r="BD1670" s="222"/>
      <c r="BE1670" s="222"/>
      <c r="BF1670" s="222"/>
      <c r="BG1670" s="222"/>
      <c r="BH1670" s="222"/>
      <c r="BI1670" s="222"/>
      <c r="BJ1670" s="222"/>
      <c r="BK1670" s="222"/>
      <c r="BL1670" s="222"/>
      <c r="BM1670" s="222"/>
      <c r="BN1670" s="222"/>
      <c r="BO1670" s="222"/>
      <c r="BP1670" s="222"/>
      <c r="BQ1670" s="222"/>
      <c r="BR1670" s="222"/>
      <c r="BS1670" s="222"/>
      <c r="BT1670" s="222"/>
      <c r="BU1670" s="222"/>
      <c r="BV1670" s="222"/>
      <c r="BW1670" s="222"/>
      <c r="BX1670" s="222"/>
      <c r="BY1670" s="222"/>
      <c r="BZ1670" s="222"/>
      <c r="CA1670" s="222"/>
      <c r="CB1670" s="222"/>
      <c r="CC1670" s="222"/>
      <c r="CD1670" s="222"/>
      <c r="CE1670" s="222"/>
      <c r="CF1670" s="222"/>
      <c r="CG1670" s="222"/>
      <c r="CH1670" s="222"/>
      <c r="CI1670" s="222"/>
    </row>
    <row r="1671" spans="1:87" s="4" customFormat="1" hidden="1">
      <c r="A1671" s="63"/>
      <c r="B1671" s="222"/>
      <c r="C1671" s="222"/>
      <c r="D1671" s="222"/>
      <c r="E1671" s="222"/>
      <c r="F1671" s="222"/>
      <c r="G1671" s="223"/>
      <c r="H1671" s="63"/>
      <c r="I1671" s="222"/>
      <c r="J1671" s="222"/>
      <c r="K1671" s="239"/>
      <c r="L1671" s="239"/>
      <c r="M1671" s="240"/>
      <c r="N1671" s="229"/>
      <c r="O1671" s="229"/>
      <c r="P1671" s="229"/>
      <c r="Q1671" s="222"/>
      <c r="R1671" s="242"/>
      <c r="S1671" s="242"/>
      <c r="T1671" s="240"/>
      <c r="U1671" s="240"/>
      <c r="V1671" s="223"/>
      <c r="W1671" s="223"/>
      <c r="X1671" s="223"/>
      <c r="Y1671" s="223"/>
      <c r="Z1671" s="33"/>
      <c r="AE1671" s="117"/>
      <c r="AM1671" s="33"/>
      <c r="AN1671" s="223"/>
      <c r="AO1671" s="223"/>
      <c r="AP1671" s="223"/>
      <c r="AQ1671" s="222"/>
      <c r="AR1671" s="222"/>
      <c r="AS1671" s="222"/>
      <c r="AT1671" s="222"/>
      <c r="AU1671" s="222"/>
      <c r="AV1671" s="222"/>
      <c r="AW1671" s="222"/>
      <c r="AX1671" s="222"/>
      <c r="AY1671" s="222"/>
      <c r="AZ1671" s="222"/>
      <c r="BA1671" s="222"/>
      <c r="BB1671" s="222"/>
      <c r="BC1671" s="222"/>
      <c r="BD1671" s="222"/>
      <c r="BE1671" s="222"/>
      <c r="BF1671" s="222"/>
      <c r="BG1671" s="222"/>
      <c r="BH1671" s="222"/>
      <c r="BI1671" s="222"/>
      <c r="BJ1671" s="222"/>
      <c r="BK1671" s="222"/>
      <c r="BL1671" s="222"/>
      <c r="BM1671" s="222"/>
      <c r="BN1671" s="222"/>
      <c r="BO1671" s="222"/>
      <c r="BP1671" s="222"/>
      <c r="BQ1671" s="222"/>
      <c r="BR1671" s="222"/>
      <c r="BS1671" s="222"/>
      <c r="BT1671" s="222"/>
      <c r="BU1671" s="222"/>
      <c r="BV1671" s="222"/>
      <c r="BW1671" s="222"/>
      <c r="BX1671" s="222"/>
      <c r="BY1671" s="222"/>
      <c r="BZ1671" s="222"/>
      <c r="CA1671" s="222"/>
      <c r="CB1671" s="222"/>
      <c r="CC1671" s="222"/>
      <c r="CD1671" s="222"/>
      <c r="CE1671" s="222"/>
      <c r="CF1671" s="222"/>
      <c r="CG1671" s="222"/>
      <c r="CH1671" s="222"/>
      <c r="CI1671" s="222"/>
    </row>
    <row r="1672" spans="1:87" s="4" customFormat="1" hidden="1">
      <c r="A1672" s="63"/>
      <c r="B1672" s="222"/>
      <c r="C1672" s="222"/>
      <c r="D1672" s="222"/>
      <c r="E1672" s="222"/>
      <c r="F1672" s="222"/>
      <c r="G1672" s="223"/>
      <c r="H1672" s="63"/>
      <c r="I1672" s="222"/>
      <c r="J1672" s="222"/>
      <c r="K1672" s="239"/>
      <c r="L1672" s="239"/>
      <c r="M1672" s="240"/>
      <c r="N1672" s="229"/>
      <c r="O1672" s="229"/>
      <c r="P1672" s="229"/>
      <c r="Q1672" s="222"/>
      <c r="R1672" s="242"/>
      <c r="S1672" s="242"/>
      <c r="T1672" s="240"/>
      <c r="U1672" s="240"/>
      <c r="V1672" s="223"/>
      <c r="W1672" s="223"/>
      <c r="X1672" s="223"/>
      <c r="Y1672" s="223"/>
      <c r="Z1672" s="33"/>
      <c r="AE1672" s="117"/>
      <c r="AM1672" s="33"/>
      <c r="AN1672" s="223"/>
      <c r="AO1672" s="223"/>
      <c r="AP1672" s="223"/>
      <c r="AQ1672" s="222"/>
      <c r="AR1672" s="222"/>
      <c r="AS1672" s="222"/>
      <c r="AT1672" s="222"/>
      <c r="AU1672" s="222"/>
      <c r="AV1672" s="222"/>
      <c r="AW1672" s="222"/>
      <c r="AX1672" s="222"/>
      <c r="AY1672" s="222"/>
      <c r="AZ1672" s="222"/>
      <c r="BA1672" s="222"/>
      <c r="BB1672" s="222"/>
      <c r="BC1672" s="222"/>
      <c r="BD1672" s="222"/>
      <c r="BE1672" s="222"/>
      <c r="BF1672" s="222"/>
      <c r="BG1672" s="222"/>
      <c r="BH1672" s="222"/>
      <c r="BI1672" s="222"/>
      <c r="BJ1672" s="222"/>
      <c r="BK1672" s="222"/>
      <c r="BL1672" s="222"/>
      <c r="BM1672" s="222"/>
      <c r="BN1672" s="222"/>
      <c r="BO1672" s="222"/>
      <c r="BP1672" s="222"/>
      <c r="BQ1672" s="222"/>
      <c r="BR1672" s="222"/>
      <c r="BS1672" s="222"/>
      <c r="BT1672" s="222"/>
      <c r="BU1672" s="222"/>
      <c r="BV1672" s="222"/>
      <c r="BW1672" s="222"/>
      <c r="BX1672" s="222"/>
      <c r="BY1672" s="222"/>
      <c r="BZ1672" s="222"/>
      <c r="CA1672" s="222"/>
      <c r="CB1672" s="222"/>
      <c r="CC1672" s="222"/>
      <c r="CD1672" s="222"/>
      <c r="CE1672" s="222"/>
      <c r="CF1672" s="222"/>
      <c r="CG1672" s="222"/>
      <c r="CH1672" s="222"/>
      <c r="CI1672" s="222"/>
    </row>
    <row r="1673" spans="1:87" s="4" customFormat="1" hidden="1">
      <c r="A1673" s="63"/>
      <c r="B1673" s="222"/>
      <c r="C1673" s="222"/>
      <c r="D1673" s="222"/>
      <c r="E1673" s="222"/>
      <c r="F1673" s="222"/>
      <c r="G1673" s="223"/>
      <c r="H1673" s="63"/>
      <c r="I1673" s="222"/>
      <c r="J1673" s="222"/>
      <c r="K1673" s="239"/>
      <c r="L1673" s="239"/>
      <c r="M1673" s="240"/>
      <c r="N1673" s="229"/>
      <c r="O1673" s="229"/>
      <c r="P1673" s="229"/>
      <c r="Q1673" s="222"/>
      <c r="R1673" s="242"/>
      <c r="S1673" s="242"/>
      <c r="T1673" s="240"/>
      <c r="U1673" s="240"/>
      <c r="V1673" s="223"/>
      <c r="W1673" s="223"/>
      <c r="X1673" s="223"/>
      <c r="Y1673" s="223"/>
      <c r="Z1673" s="33"/>
      <c r="AE1673" s="117"/>
      <c r="AM1673" s="33"/>
      <c r="AN1673" s="223"/>
      <c r="AO1673" s="223"/>
      <c r="AP1673" s="223"/>
      <c r="AQ1673" s="222"/>
      <c r="AR1673" s="222"/>
      <c r="AS1673" s="222"/>
      <c r="AT1673" s="222"/>
      <c r="AU1673" s="222"/>
      <c r="AV1673" s="222"/>
      <c r="AW1673" s="222"/>
      <c r="AX1673" s="222"/>
      <c r="AY1673" s="222"/>
      <c r="AZ1673" s="222"/>
      <c r="BA1673" s="222"/>
      <c r="BB1673" s="222"/>
      <c r="BC1673" s="222"/>
      <c r="BD1673" s="222"/>
      <c r="BE1673" s="222"/>
      <c r="BF1673" s="222"/>
      <c r="BG1673" s="222"/>
      <c r="BH1673" s="222"/>
      <c r="BI1673" s="222"/>
      <c r="BJ1673" s="222"/>
      <c r="BK1673" s="222"/>
      <c r="BL1673" s="222"/>
      <c r="BM1673" s="222"/>
      <c r="BN1673" s="222"/>
      <c r="BO1673" s="222"/>
      <c r="BP1673" s="222"/>
      <c r="BQ1673" s="222"/>
      <c r="BR1673" s="222"/>
      <c r="BS1673" s="222"/>
      <c r="BT1673" s="222"/>
      <c r="BU1673" s="222"/>
      <c r="BV1673" s="222"/>
      <c r="BW1673" s="222"/>
      <c r="BX1673" s="222"/>
      <c r="BY1673" s="222"/>
      <c r="BZ1673" s="222"/>
      <c r="CA1673" s="222"/>
      <c r="CB1673" s="222"/>
      <c r="CC1673" s="222"/>
      <c r="CD1673" s="222"/>
      <c r="CE1673" s="222"/>
      <c r="CF1673" s="222"/>
      <c r="CG1673" s="222"/>
      <c r="CH1673" s="222"/>
      <c r="CI1673" s="222"/>
    </row>
    <row r="1674" spans="1:87" s="4" customFormat="1" hidden="1">
      <c r="A1674" s="63"/>
      <c r="B1674" s="222"/>
      <c r="C1674" s="222"/>
      <c r="D1674" s="222"/>
      <c r="E1674" s="222"/>
      <c r="F1674" s="222"/>
      <c r="G1674" s="223"/>
      <c r="H1674" s="63"/>
      <c r="I1674" s="222"/>
      <c r="J1674" s="222"/>
      <c r="K1674" s="239"/>
      <c r="L1674" s="239"/>
      <c r="M1674" s="240"/>
      <c r="N1674" s="229"/>
      <c r="O1674" s="229"/>
      <c r="P1674" s="229"/>
      <c r="Q1674" s="222"/>
      <c r="R1674" s="242"/>
      <c r="S1674" s="242"/>
      <c r="T1674" s="240"/>
      <c r="U1674" s="240"/>
      <c r="V1674" s="223"/>
      <c r="W1674" s="223"/>
      <c r="X1674" s="223"/>
      <c r="Y1674" s="223"/>
      <c r="Z1674" s="33"/>
      <c r="AE1674" s="117"/>
      <c r="AM1674" s="33"/>
      <c r="AN1674" s="223"/>
      <c r="AO1674" s="223"/>
      <c r="AP1674" s="223"/>
      <c r="AQ1674" s="222"/>
      <c r="AR1674" s="222"/>
      <c r="AS1674" s="222"/>
      <c r="AT1674" s="222"/>
      <c r="AU1674" s="222"/>
      <c r="AV1674" s="222"/>
      <c r="AW1674" s="222"/>
      <c r="AX1674" s="222"/>
      <c r="AY1674" s="222"/>
      <c r="AZ1674" s="222"/>
      <c r="BA1674" s="222"/>
      <c r="BB1674" s="222"/>
      <c r="BC1674" s="222"/>
      <c r="BD1674" s="222"/>
      <c r="BE1674" s="222"/>
      <c r="BF1674" s="222"/>
      <c r="BG1674" s="222"/>
      <c r="BH1674" s="222"/>
      <c r="BI1674" s="222"/>
      <c r="BJ1674" s="222"/>
      <c r="BK1674" s="222"/>
      <c r="BL1674" s="222"/>
      <c r="BM1674" s="222"/>
      <c r="BN1674" s="222"/>
      <c r="BO1674" s="222"/>
      <c r="BP1674" s="222"/>
      <c r="BQ1674" s="222"/>
      <c r="BR1674" s="222"/>
      <c r="BS1674" s="222"/>
      <c r="BT1674" s="222"/>
      <c r="BU1674" s="222"/>
      <c r="BV1674" s="222"/>
      <c r="BW1674" s="222"/>
      <c r="BX1674" s="222"/>
      <c r="BY1674" s="222"/>
      <c r="BZ1674" s="222"/>
      <c r="CA1674" s="222"/>
      <c r="CB1674" s="222"/>
      <c r="CC1674" s="222"/>
      <c r="CD1674" s="222"/>
      <c r="CE1674" s="222"/>
      <c r="CF1674" s="222"/>
      <c r="CG1674" s="222"/>
      <c r="CH1674" s="222"/>
      <c r="CI1674" s="222"/>
    </row>
    <row r="1675" spans="1:87" s="4" customFormat="1" hidden="1">
      <c r="A1675" s="63"/>
      <c r="B1675" s="222"/>
      <c r="C1675" s="222"/>
      <c r="D1675" s="222"/>
      <c r="E1675" s="222"/>
      <c r="F1675" s="222"/>
      <c r="G1675" s="223"/>
      <c r="H1675" s="63"/>
      <c r="I1675" s="222"/>
      <c r="J1675" s="222"/>
      <c r="K1675" s="239"/>
      <c r="L1675" s="239"/>
      <c r="M1675" s="240"/>
      <c r="N1675" s="229"/>
      <c r="O1675" s="229"/>
      <c r="P1675" s="229"/>
      <c r="Q1675" s="222"/>
      <c r="R1675" s="242"/>
      <c r="S1675" s="242"/>
      <c r="T1675" s="240"/>
      <c r="U1675" s="240"/>
      <c r="V1675" s="223"/>
      <c r="W1675" s="223"/>
      <c r="X1675" s="223"/>
      <c r="Y1675" s="223"/>
      <c r="Z1675" s="33"/>
      <c r="AE1675" s="117"/>
      <c r="AM1675" s="33"/>
      <c r="AN1675" s="223"/>
      <c r="AO1675" s="223"/>
      <c r="AP1675" s="223"/>
      <c r="AQ1675" s="222"/>
      <c r="AR1675" s="222"/>
      <c r="AS1675" s="222"/>
      <c r="AT1675" s="222"/>
      <c r="AU1675" s="222"/>
      <c r="AV1675" s="222"/>
      <c r="AW1675" s="222"/>
      <c r="AX1675" s="222"/>
      <c r="AY1675" s="222"/>
      <c r="AZ1675" s="222"/>
      <c r="BA1675" s="222"/>
      <c r="BB1675" s="222"/>
      <c r="BC1675" s="222"/>
      <c r="BD1675" s="222"/>
      <c r="BE1675" s="222"/>
      <c r="BF1675" s="222"/>
      <c r="BG1675" s="222"/>
      <c r="BH1675" s="222"/>
      <c r="BI1675" s="222"/>
      <c r="BJ1675" s="222"/>
      <c r="BK1675" s="222"/>
      <c r="BL1675" s="222"/>
      <c r="BM1675" s="222"/>
      <c r="BN1675" s="222"/>
      <c r="BO1675" s="222"/>
      <c r="BP1675" s="222"/>
      <c r="BQ1675" s="222"/>
      <c r="BR1675" s="222"/>
      <c r="BS1675" s="222"/>
      <c r="BT1675" s="222"/>
      <c r="BU1675" s="222"/>
      <c r="BV1675" s="222"/>
      <c r="BW1675" s="222"/>
      <c r="BX1675" s="222"/>
      <c r="BY1675" s="222"/>
      <c r="BZ1675" s="222"/>
      <c r="CA1675" s="222"/>
      <c r="CB1675" s="222"/>
      <c r="CC1675" s="222"/>
      <c r="CD1675" s="222"/>
      <c r="CE1675" s="222"/>
      <c r="CF1675" s="222"/>
      <c r="CG1675" s="222"/>
      <c r="CH1675" s="222"/>
      <c r="CI1675" s="222"/>
    </row>
    <row r="1676" spans="1:87" s="4" customFormat="1" hidden="1">
      <c r="A1676" s="63"/>
      <c r="B1676" s="222"/>
      <c r="C1676" s="222"/>
      <c r="D1676" s="222"/>
      <c r="E1676" s="222"/>
      <c r="F1676" s="222"/>
      <c r="G1676" s="223"/>
      <c r="H1676" s="63"/>
      <c r="I1676" s="222"/>
      <c r="J1676" s="222"/>
      <c r="K1676" s="239"/>
      <c r="L1676" s="239"/>
      <c r="M1676" s="240"/>
      <c r="N1676" s="229"/>
      <c r="O1676" s="229"/>
      <c r="P1676" s="229"/>
      <c r="Q1676" s="222"/>
      <c r="R1676" s="242"/>
      <c r="S1676" s="242"/>
      <c r="T1676" s="240"/>
      <c r="U1676" s="240"/>
      <c r="V1676" s="223"/>
      <c r="W1676" s="223"/>
      <c r="X1676" s="223"/>
      <c r="Y1676" s="223"/>
      <c r="Z1676" s="33"/>
      <c r="AE1676" s="117"/>
      <c r="AM1676" s="33"/>
      <c r="AN1676" s="223"/>
      <c r="AO1676" s="223"/>
      <c r="AP1676" s="223"/>
      <c r="AQ1676" s="222"/>
      <c r="AR1676" s="222"/>
      <c r="AS1676" s="222"/>
      <c r="AT1676" s="222"/>
      <c r="AU1676" s="222"/>
      <c r="AV1676" s="222"/>
      <c r="AW1676" s="222"/>
      <c r="AX1676" s="222"/>
      <c r="AY1676" s="222"/>
      <c r="AZ1676" s="222"/>
      <c r="BA1676" s="222"/>
      <c r="BB1676" s="222"/>
      <c r="BC1676" s="222"/>
      <c r="BD1676" s="222"/>
      <c r="BE1676" s="222"/>
      <c r="BF1676" s="222"/>
      <c r="BG1676" s="222"/>
      <c r="BH1676" s="222"/>
      <c r="BI1676" s="222"/>
      <c r="BJ1676" s="222"/>
      <c r="BK1676" s="222"/>
      <c r="BL1676" s="222"/>
      <c r="BM1676" s="222"/>
      <c r="BN1676" s="222"/>
      <c r="BO1676" s="222"/>
      <c r="BP1676" s="222"/>
      <c r="BQ1676" s="222"/>
      <c r="BR1676" s="222"/>
      <c r="BS1676" s="222"/>
      <c r="BT1676" s="222"/>
      <c r="BU1676" s="222"/>
      <c r="BV1676" s="222"/>
      <c r="BW1676" s="222"/>
      <c r="BX1676" s="222"/>
      <c r="BY1676" s="222"/>
      <c r="BZ1676" s="222"/>
      <c r="CA1676" s="222"/>
      <c r="CB1676" s="222"/>
      <c r="CC1676" s="222"/>
      <c r="CD1676" s="222"/>
      <c r="CE1676" s="222"/>
      <c r="CF1676" s="222"/>
      <c r="CG1676" s="222"/>
      <c r="CH1676" s="222"/>
      <c r="CI1676" s="222"/>
    </row>
    <row r="1677" spans="1:87" s="4" customFormat="1" hidden="1">
      <c r="A1677" s="63"/>
      <c r="B1677" s="222"/>
      <c r="C1677" s="222"/>
      <c r="D1677" s="222"/>
      <c r="E1677" s="222"/>
      <c r="F1677" s="222"/>
      <c r="G1677" s="223"/>
      <c r="H1677" s="63"/>
      <c r="I1677" s="222"/>
      <c r="J1677" s="222"/>
      <c r="K1677" s="239"/>
      <c r="L1677" s="239"/>
      <c r="M1677" s="240"/>
      <c r="N1677" s="229"/>
      <c r="O1677" s="229"/>
      <c r="P1677" s="229"/>
      <c r="Q1677" s="222"/>
      <c r="R1677" s="242"/>
      <c r="S1677" s="242"/>
      <c r="T1677" s="240"/>
      <c r="U1677" s="240"/>
      <c r="V1677" s="223"/>
      <c r="W1677" s="223"/>
      <c r="X1677" s="223"/>
      <c r="Y1677" s="223"/>
      <c r="Z1677" s="33"/>
      <c r="AE1677" s="117"/>
      <c r="AM1677" s="33"/>
      <c r="AN1677" s="223"/>
      <c r="AO1677" s="223"/>
      <c r="AP1677" s="223"/>
      <c r="AQ1677" s="222"/>
      <c r="AR1677" s="222"/>
      <c r="AS1677" s="222"/>
      <c r="AT1677" s="222"/>
      <c r="AU1677" s="222"/>
      <c r="AV1677" s="222"/>
      <c r="AW1677" s="222"/>
      <c r="AX1677" s="222"/>
      <c r="AY1677" s="222"/>
      <c r="AZ1677" s="222"/>
      <c r="BA1677" s="222"/>
      <c r="BB1677" s="222"/>
      <c r="BC1677" s="222"/>
      <c r="BD1677" s="222"/>
      <c r="BE1677" s="222"/>
      <c r="BF1677" s="222"/>
      <c r="BG1677" s="222"/>
      <c r="BH1677" s="222"/>
      <c r="BI1677" s="222"/>
      <c r="BJ1677" s="222"/>
      <c r="BK1677" s="222"/>
      <c r="BL1677" s="222"/>
      <c r="BM1677" s="222"/>
      <c r="BN1677" s="222"/>
      <c r="BO1677" s="222"/>
      <c r="BP1677" s="222"/>
      <c r="BQ1677" s="222"/>
      <c r="BR1677" s="222"/>
      <c r="BS1677" s="222"/>
      <c r="BT1677" s="222"/>
      <c r="BU1677" s="222"/>
      <c r="BV1677" s="222"/>
      <c r="BW1677" s="222"/>
      <c r="BX1677" s="222"/>
      <c r="BY1677" s="222"/>
      <c r="BZ1677" s="222"/>
      <c r="CA1677" s="222"/>
      <c r="CB1677" s="222"/>
      <c r="CC1677" s="222"/>
      <c r="CD1677" s="222"/>
      <c r="CE1677" s="222"/>
      <c r="CF1677" s="222"/>
      <c r="CG1677" s="222"/>
      <c r="CH1677" s="222"/>
      <c r="CI1677" s="222"/>
    </row>
    <row r="1678" spans="1:87" s="4" customFormat="1" hidden="1">
      <c r="A1678" s="63"/>
      <c r="B1678" s="222"/>
      <c r="C1678" s="222"/>
      <c r="D1678" s="222"/>
      <c r="E1678" s="222"/>
      <c r="F1678" s="222"/>
      <c r="G1678" s="223"/>
      <c r="H1678" s="63"/>
      <c r="I1678" s="222"/>
      <c r="J1678" s="222"/>
      <c r="K1678" s="239"/>
      <c r="L1678" s="239"/>
      <c r="M1678" s="240"/>
      <c r="N1678" s="229"/>
      <c r="O1678" s="229"/>
      <c r="P1678" s="229"/>
      <c r="Q1678" s="222"/>
      <c r="R1678" s="242"/>
      <c r="S1678" s="242"/>
      <c r="T1678" s="240"/>
      <c r="U1678" s="240"/>
      <c r="V1678" s="223"/>
      <c r="W1678" s="223"/>
      <c r="X1678" s="223"/>
      <c r="Y1678" s="223"/>
      <c r="Z1678" s="33"/>
      <c r="AE1678" s="117"/>
      <c r="AM1678" s="33"/>
      <c r="AN1678" s="223"/>
      <c r="AO1678" s="223"/>
      <c r="AP1678" s="223"/>
      <c r="AQ1678" s="222"/>
      <c r="AR1678" s="222"/>
      <c r="AS1678" s="222"/>
      <c r="AT1678" s="222"/>
      <c r="AU1678" s="222"/>
      <c r="AV1678" s="222"/>
      <c r="AW1678" s="222"/>
      <c r="AX1678" s="222"/>
      <c r="AY1678" s="222"/>
      <c r="AZ1678" s="222"/>
      <c r="BA1678" s="222"/>
      <c r="BB1678" s="222"/>
      <c r="BC1678" s="222"/>
      <c r="BD1678" s="222"/>
      <c r="BE1678" s="222"/>
      <c r="BF1678" s="222"/>
      <c r="BG1678" s="222"/>
      <c r="BH1678" s="222"/>
      <c r="BI1678" s="222"/>
      <c r="BJ1678" s="222"/>
      <c r="BK1678" s="222"/>
      <c r="BL1678" s="222"/>
      <c r="BM1678" s="222"/>
      <c r="BN1678" s="222"/>
      <c r="BO1678" s="222"/>
      <c r="BP1678" s="222"/>
      <c r="BQ1678" s="222"/>
      <c r="BR1678" s="222"/>
      <c r="BS1678" s="222"/>
      <c r="BT1678" s="222"/>
      <c r="BU1678" s="222"/>
      <c r="BV1678" s="222"/>
      <c r="BW1678" s="222"/>
      <c r="BX1678" s="222"/>
      <c r="BY1678" s="222"/>
      <c r="BZ1678" s="222"/>
      <c r="CA1678" s="222"/>
      <c r="CB1678" s="222"/>
      <c r="CC1678" s="222"/>
      <c r="CD1678" s="222"/>
      <c r="CE1678" s="222"/>
      <c r="CF1678" s="222"/>
      <c r="CG1678" s="222"/>
      <c r="CH1678" s="222"/>
      <c r="CI1678" s="222"/>
    </row>
    <row r="1679" spans="1:87" s="4" customFormat="1" hidden="1">
      <c r="A1679" s="63"/>
      <c r="B1679" s="222"/>
      <c r="C1679" s="222"/>
      <c r="D1679" s="222"/>
      <c r="E1679" s="222"/>
      <c r="F1679" s="222"/>
      <c r="G1679" s="223"/>
      <c r="H1679" s="63"/>
      <c r="I1679" s="222"/>
      <c r="J1679" s="222"/>
      <c r="K1679" s="239"/>
      <c r="L1679" s="239"/>
      <c r="M1679" s="240"/>
      <c r="N1679" s="229"/>
      <c r="O1679" s="229"/>
      <c r="P1679" s="229"/>
      <c r="Q1679" s="222"/>
      <c r="R1679" s="242"/>
      <c r="S1679" s="242"/>
      <c r="T1679" s="240"/>
      <c r="U1679" s="240"/>
      <c r="V1679" s="223"/>
      <c r="W1679" s="223"/>
      <c r="X1679" s="223"/>
      <c r="Y1679" s="223"/>
      <c r="Z1679" s="33"/>
      <c r="AE1679" s="117"/>
      <c r="AM1679" s="33"/>
      <c r="AN1679" s="223"/>
      <c r="AO1679" s="223"/>
      <c r="AP1679" s="223"/>
      <c r="AQ1679" s="222"/>
      <c r="AR1679" s="222"/>
      <c r="AS1679" s="222"/>
      <c r="AT1679" s="222"/>
      <c r="AU1679" s="222"/>
      <c r="AV1679" s="222"/>
      <c r="AW1679" s="222"/>
      <c r="AX1679" s="222"/>
      <c r="AY1679" s="222"/>
      <c r="AZ1679" s="222"/>
      <c r="BA1679" s="222"/>
      <c r="BB1679" s="222"/>
      <c r="BC1679" s="222"/>
      <c r="BD1679" s="222"/>
      <c r="BE1679" s="222"/>
      <c r="BF1679" s="222"/>
      <c r="BG1679" s="222"/>
      <c r="BH1679" s="222"/>
      <c r="BI1679" s="222"/>
      <c r="BJ1679" s="222"/>
      <c r="BK1679" s="222"/>
      <c r="BL1679" s="222"/>
      <c r="BM1679" s="222"/>
      <c r="BN1679" s="222"/>
      <c r="BO1679" s="222"/>
      <c r="BP1679" s="222"/>
      <c r="BQ1679" s="222"/>
      <c r="BR1679" s="222"/>
      <c r="BS1679" s="222"/>
      <c r="BT1679" s="222"/>
      <c r="BU1679" s="222"/>
      <c r="BV1679" s="222"/>
      <c r="BW1679" s="222"/>
      <c r="BX1679" s="222"/>
      <c r="BY1679" s="222"/>
      <c r="BZ1679" s="222"/>
      <c r="CA1679" s="222"/>
      <c r="CB1679" s="222"/>
      <c r="CC1679" s="222"/>
      <c r="CD1679" s="222"/>
      <c r="CE1679" s="222"/>
      <c r="CF1679" s="222"/>
      <c r="CG1679" s="222"/>
      <c r="CH1679" s="222"/>
      <c r="CI1679" s="222"/>
    </row>
    <row r="1680" spans="1:87" s="4" customFormat="1" hidden="1">
      <c r="A1680" s="63"/>
      <c r="B1680" s="222"/>
      <c r="C1680" s="222"/>
      <c r="D1680" s="222"/>
      <c r="E1680" s="222"/>
      <c r="F1680" s="222"/>
      <c r="G1680" s="223"/>
      <c r="H1680" s="63"/>
      <c r="I1680" s="222"/>
      <c r="J1680" s="222"/>
      <c r="K1680" s="239"/>
      <c r="L1680" s="239"/>
      <c r="M1680" s="240"/>
      <c r="N1680" s="229"/>
      <c r="O1680" s="229"/>
      <c r="P1680" s="229"/>
      <c r="Q1680" s="222"/>
      <c r="R1680" s="242"/>
      <c r="S1680" s="242"/>
      <c r="T1680" s="240"/>
      <c r="U1680" s="240"/>
      <c r="V1680" s="223"/>
      <c r="W1680" s="223"/>
      <c r="X1680" s="223"/>
      <c r="Y1680" s="223"/>
      <c r="Z1680" s="33"/>
      <c r="AE1680" s="117"/>
      <c r="AM1680" s="33"/>
      <c r="AN1680" s="223"/>
      <c r="AO1680" s="223"/>
      <c r="AP1680" s="223"/>
      <c r="AQ1680" s="222"/>
      <c r="AR1680" s="222"/>
      <c r="AS1680" s="222"/>
      <c r="AT1680" s="222"/>
      <c r="AU1680" s="222"/>
      <c r="AV1680" s="222"/>
      <c r="AW1680" s="222"/>
      <c r="AX1680" s="222"/>
      <c r="AY1680" s="222"/>
      <c r="AZ1680" s="222"/>
      <c r="BA1680" s="222"/>
      <c r="BB1680" s="222"/>
      <c r="BC1680" s="222"/>
      <c r="BD1680" s="222"/>
      <c r="BE1680" s="222"/>
      <c r="BF1680" s="222"/>
      <c r="BG1680" s="222"/>
      <c r="BH1680" s="222"/>
      <c r="BI1680" s="222"/>
      <c r="BJ1680" s="222"/>
      <c r="BK1680" s="222"/>
      <c r="BL1680" s="222"/>
      <c r="BM1680" s="222"/>
      <c r="BN1680" s="222"/>
      <c r="BO1680" s="222"/>
      <c r="BP1680" s="222"/>
      <c r="BQ1680" s="222"/>
      <c r="BR1680" s="222"/>
      <c r="BS1680" s="222"/>
      <c r="BT1680" s="222"/>
      <c r="BU1680" s="222"/>
      <c r="BV1680" s="222"/>
      <c r="BW1680" s="222"/>
      <c r="BX1680" s="222"/>
      <c r="BY1680" s="222"/>
      <c r="BZ1680" s="222"/>
      <c r="CA1680" s="222"/>
      <c r="CB1680" s="222"/>
      <c r="CC1680" s="222"/>
      <c r="CD1680" s="222"/>
      <c r="CE1680" s="222"/>
      <c r="CF1680" s="222"/>
      <c r="CG1680" s="222"/>
      <c r="CH1680" s="222"/>
      <c r="CI1680" s="222"/>
    </row>
    <row r="1681" spans="1:87" s="4" customFormat="1" hidden="1">
      <c r="A1681" s="63"/>
      <c r="B1681" s="222"/>
      <c r="C1681" s="222"/>
      <c r="D1681" s="222"/>
      <c r="E1681" s="222"/>
      <c r="F1681" s="222"/>
      <c r="G1681" s="223"/>
      <c r="H1681" s="63"/>
      <c r="I1681" s="222"/>
      <c r="J1681" s="222"/>
      <c r="K1681" s="239"/>
      <c r="L1681" s="239"/>
      <c r="M1681" s="240"/>
      <c r="N1681" s="229"/>
      <c r="O1681" s="229"/>
      <c r="P1681" s="229"/>
      <c r="Q1681" s="222"/>
      <c r="R1681" s="242"/>
      <c r="S1681" s="242"/>
      <c r="T1681" s="240"/>
      <c r="U1681" s="240"/>
      <c r="V1681" s="223"/>
      <c r="W1681" s="223"/>
      <c r="X1681" s="223"/>
      <c r="Y1681" s="223"/>
      <c r="Z1681" s="33"/>
      <c r="AE1681" s="117"/>
      <c r="AM1681" s="33"/>
      <c r="AN1681" s="223"/>
      <c r="AO1681" s="223"/>
      <c r="AP1681" s="223"/>
      <c r="AQ1681" s="222"/>
      <c r="AR1681" s="222"/>
      <c r="AS1681" s="222"/>
      <c r="AT1681" s="222"/>
      <c r="AU1681" s="222"/>
      <c r="AV1681" s="222"/>
      <c r="AW1681" s="222"/>
      <c r="AX1681" s="222"/>
      <c r="AY1681" s="222"/>
      <c r="AZ1681" s="222"/>
      <c r="BA1681" s="222"/>
      <c r="BB1681" s="222"/>
      <c r="BC1681" s="222"/>
      <c r="BD1681" s="222"/>
      <c r="BE1681" s="222"/>
      <c r="BF1681" s="222"/>
      <c r="BG1681" s="222"/>
      <c r="BH1681" s="222"/>
      <c r="BI1681" s="222"/>
      <c r="BJ1681" s="222"/>
      <c r="BK1681" s="222"/>
      <c r="BL1681" s="222"/>
      <c r="BM1681" s="222"/>
      <c r="BN1681" s="222"/>
      <c r="BO1681" s="222"/>
      <c r="BP1681" s="222"/>
      <c r="BQ1681" s="222"/>
      <c r="BR1681" s="222"/>
      <c r="BS1681" s="222"/>
      <c r="BT1681" s="222"/>
      <c r="BU1681" s="222"/>
      <c r="BV1681" s="222"/>
      <c r="BW1681" s="222"/>
      <c r="BX1681" s="222"/>
      <c r="BY1681" s="222"/>
      <c r="BZ1681" s="222"/>
      <c r="CA1681" s="222"/>
      <c r="CB1681" s="222"/>
      <c r="CC1681" s="222"/>
      <c r="CD1681" s="222"/>
      <c r="CE1681" s="222"/>
      <c r="CF1681" s="222"/>
      <c r="CG1681" s="222"/>
      <c r="CH1681" s="222"/>
      <c r="CI1681" s="222"/>
    </row>
    <row r="1682" spans="1:87" s="4" customFormat="1" hidden="1">
      <c r="A1682" s="63"/>
      <c r="B1682" s="222"/>
      <c r="C1682" s="222"/>
      <c r="D1682" s="222"/>
      <c r="E1682" s="222"/>
      <c r="F1682" s="222"/>
      <c r="G1682" s="223"/>
      <c r="H1682" s="63"/>
      <c r="I1682" s="222"/>
      <c r="J1682" s="222"/>
      <c r="K1682" s="239"/>
      <c r="L1682" s="239"/>
      <c r="M1682" s="240"/>
      <c r="N1682" s="229"/>
      <c r="O1682" s="229"/>
      <c r="P1682" s="229"/>
      <c r="Q1682" s="222"/>
      <c r="R1682" s="242"/>
      <c r="S1682" s="242"/>
      <c r="T1682" s="240"/>
      <c r="U1682" s="240"/>
      <c r="V1682" s="223"/>
      <c r="W1682" s="223"/>
      <c r="X1682" s="223"/>
      <c r="Y1682" s="223"/>
      <c r="Z1682" s="33"/>
      <c r="AE1682" s="117"/>
      <c r="AM1682" s="33"/>
      <c r="AN1682" s="223"/>
      <c r="AO1682" s="223"/>
      <c r="AP1682" s="223"/>
      <c r="AQ1682" s="222"/>
      <c r="AR1682" s="222"/>
      <c r="AS1682" s="222"/>
      <c r="AT1682" s="222"/>
      <c r="AU1682" s="222"/>
      <c r="AV1682" s="222"/>
      <c r="AW1682" s="222"/>
      <c r="AX1682" s="222"/>
      <c r="AY1682" s="222"/>
      <c r="AZ1682" s="222"/>
      <c r="BA1682" s="222"/>
      <c r="BB1682" s="222"/>
      <c r="BC1682" s="222"/>
      <c r="BD1682" s="222"/>
      <c r="BE1682" s="222"/>
      <c r="BF1682" s="222"/>
      <c r="BG1682" s="222"/>
      <c r="BH1682" s="222"/>
      <c r="BI1682" s="222"/>
      <c r="BJ1682" s="222"/>
      <c r="BK1682" s="222"/>
      <c r="BL1682" s="222"/>
      <c r="BM1682" s="222"/>
      <c r="BN1682" s="222"/>
      <c r="BO1682" s="222"/>
      <c r="BP1682" s="222"/>
      <c r="BQ1682" s="222"/>
      <c r="BR1682" s="222"/>
      <c r="BS1682" s="222"/>
      <c r="BT1682" s="222"/>
      <c r="BU1682" s="222"/>
      <c r="BV1682" s="222"/>
      <c r="BW1682" s="222"/>
      <c r="BX1682" s="222"/>
      <c r="BY1682" s="222"/>
      <c r="BZ1682" s="222"/>
      <c r="CA1682" s="222"/>
      <c r="CB1682" s="222"/>
      <c r="CC1682" s="222"/>
      <c r="CD1682" s="222"/>
      <c r="CE1682" s="222"/>
      <c r="CF1682" s="222"/>
      <c r="CG1682" s="222"/>
      <c r="CH1682" s="222"/>
      <c r="CI1682" s="222"/>
    </row>
    <row r="1683" spans="1:87" s="4" customFormat="1" hidden="1">
      <c r="A1683" s="63"/>
      <c r="B1683" s="222"/>
      <c r="C1683" s="222"/>
      <c r="D1683" s="222"/>
      <c r="E1683" s="222"/>
      <c r="F1683" s="222"/>
      <c r="G1683" s="223"/>
      <c r="H1683" s="63"/>
      <c r="I1683" s="222"/>
      <c r="J1683" s="222"/>
      <c r="K1683" s="239"/>
      <c r="L1683" s="239"/>
      <c r="M1683" s="240"/>
      <c r="N1683" s="229"/>
      <c r="O1683" s="229"/>
      <c r="P1683" s="229"/>
      <c r="Q1683" s="222"/>
      <c r="R1683" s="242"/>
      <c r="S1683" s="242"/>
      <c r="T1683" s="240"/>
      <c r="U1683" s="240"/>
      <c r="V1683" s="223"/>
      <c r="W1683" s="223"/>
      <c r="X1683" s="223"/>
      <c r="Y1683" s="223"/>
      <c r="Z1683" s="33"/>
      <c r="AE1683" s="117"/>
      <c r="AM1683" s="33"/>
      <c r="AN1683" s="223"/>
      <c r="AO1683" s="223"/>
      <c r="AP1683" s="223"/>
      <c r="AQ1683" s="222"/>
      <c r="AR1683" s="222"/>
      <c r="AS1683" s="222"/>
      <c r="AT1683" s="222"/>
      <c r="AU1683" s="222"/>
      <c r="AV1683" s="222"/>
      <c r="AW1683" s="222"/>
      <c r="AX1683" s="222"/>
      <c r="AY1683" s="222"/>
      <c r="AZ1683" s="222"/>
      <c r="BA1683" s="222"/>
      <c r="BB1683" s="222"/>
      <c r="BC1683" s="222"/>
      <c r="BD1683" s="222"/>
      <c r="BE1683" s="222"/>
      <c r="BF1683" s="222"/>
      <c r="BG1683" s="222"/>
      <c r="BH1683" s="222"/>
      <c r="BI1683" s="222"/>
      <c r="BJ1683" s="222"/>
      <c r="BK1683" s="222"/>
      <c r="BL1683" s="222"/>
      <c r="BM1683" s="222"/>
      <c r="BN1683" s="222"/>
      <c r="BO1683" s="222"/>
      <c r="BP1683" s="222"/>
      <c r="BQ1683" s="222"/>
      <c r="BR1683" s="222"/>
      <c r="BS1683" s="222"/>
      <c r="BT1683" s="222"/>
      <c r="BU1683" s="222"/>
      <c r="BV1683" s="222"/>
      <c r="BW1683" s="222"/>
      <c r="BX1683" s="222"/>
      <c r="BY1683" s="222"/>
      <c r="BZ1683" s="222"/>
      <c r="CA1683" s="222"/>
      <c r="CB1683" s="222"/>
      <c r="CC1683" s="222"/>
      <c r="CD1683" s="222"/>
      <c r="CE1683" s="222"/>
      <c r="CF1683" s="222"/>
      <c r="CG1683" s="222"/>
      <c r="CH1683" s="222"/>
      <c r="CI1683" s="222"/>
    </row>
    <row r="1684" spans="1:87" s="4" customFormat="1" hidden="1">
      <c r="A1684" s="63"/>
      <c r="B1684" s="222"/>
      <c r="C1684" s="222"/>
      <c r="D1684" s="222"/>
      <c r="E1684" s="222"/>
      <c r="F1684" s="222"/>
      <c r="G1684" s="223"/>
      <c r="H1684" s="63"/>
      <c r="I1684" s="222"/>
      <c r="J1684" s="222"/>
      <c r="K1684" s="239"/>
      <c r="L1684" s="239"/>
      <c r="M1684" s="240"/>
      <c r="N1684" s="229"/>
      <c r="O1684" s="229"/>
      <c r="P1684" s="229"/>
      <c r="Q1684" s="222"/>
      <c r="R1684" s="242"/>
      <c r="S1684" s="242"/>
      <c r="T1684" s="240"/>
      <c r="U1684" s="240"/>
      <c r="V1684" s="223"/>
      <c r="W1684" s="223"/>
      <c r="X1684" s="223"/>
      <c r="Y1684" s="223"/>
      <c r="Z1684" s="33"/>
      <c r="AE1684" s="117"/>
      <c r="AM1684" s="33"/>
      <c r="AN1684" s="223"/>
      <c r="AO1684" s="223"/>
      <c r="AP1684" s="223"/>
      <c r="AQ1684" s="222"/>
      <c r="AR1684" s="222"/>
      <c r="AS1684" s="222"/>
      <c r="AT1684" s="222"/>
      <c r="AU1684" s="222"/>
      <c r="AV1684" s="222"/>
      <c r="AW1684" s="222"/>
      <c r="AX1684" s="222"/>
      <c r="AY1684" s="222"/>
      <c r="AZ1684" s="222"/>
      <c r="BA1684" s="222"/>
      <c r="BB1684" s="222"/>
      <c r="BC1684" s="222"/>
      <c r="BD1684" s="222"/>
      <c r="BE1684" s="222"/>
      <c r="BF1684" s="222"/>
      <c r="BG1684" s="222"/>
      <c r="BH1684" s="222"/>
      <c r="BI1684" s="222"/>
      <c r="BJ1684" s="222"/>
      <c r="BK1684" s="222"/>
      <c r="BL1684" s="222"/>
      <c r="BM1684" s="222"/>
      <c r="BN1684" s="222"/>
      <c r="BO1684" s="222"/>
      <c r="BP1684" s="222"/>
      <c r="BQ1684" s="222"/>
      <c r="BR1684" s="222"/>
      <c r="BS1684" s="222"/>
      <c r="BT1684" s="222"/>
      <c r="BU1684" s="222"/>
      <c r="BV1684" s="222"/>
      <c r="BW1684" s="222"/>
      <c r="BX1684" s="222"/>
      <c r="BY1684" s="222"/>
      <c r="BZ1684" s="222"/>
      <c r="CA1684" s="222"/>
      <c r="CB1684" s="222"/>
      <c r="CC1684" s="222"/>
      <c r="CD1684" s="222"/>
      <c r="CE1684" s="222"/>
      <c r="CF1684" s="222"/>
      <c r="CG1684" s="222"/>
      <c r="CH1684" s="222"/>
      <c r="CI1684" s="222"/>
    </row>
    <row r="1685" spans="1:87" s="4" customFormat="1" hidden="1">
      <c r="A1685" s="63"/>
      <c r="B1685" s="222"/>
      <c r="C1685" s="222"/>
      <c r="D1685" s="222"/>
      <c r="E1685" s="222"/>
      <c r="F1685" s="222"/>
      <c r="G1685" s="223"/>
      <c r="H1685" s="63"/>
      <c r="I1685" s="222"/>
      <c r="J1685" s="222"/>
      <c r="K1685" s="239"/>
      <c r="L1685" s="239"/>
      <c r="M1685" s="240"/>
      <c r="N1685" s="229"/>
      <c r="O1685" s="229"/>
      <c r="P1685" s="229"/>
      <c r="Q1685" s="222"/>
      <c r="R1685" s="242"/>
      <c r="S1685" s="242"/>
      <c r="T1685" s="240"/>
      <c r="U1685" s="240"/>
      <c r="V1685" s="223"/>
      <c r="W1685" s="223"/>
      <c r="X1685" s="223"/>
      <c r="Y1685" s="223"/>
      <c r="Z1685" s="33"/>
      <c r="AE1685" s="117"/>
      <c r="AM1685" s="33"/>
      <c r="AN1685" s="223"/>
      <c r="AO1685" s="223"/>
      <c r="AP1685" s="223"/>
      <c r="AQ1685" s="222"/>
      <c r="AR1685" s="222"/>
      <c r="AS1685" s="222"/>
      <c r="AT1685" s="222"/>
      <c r="AU1685" s="222"/>
      <c r="AV1685" s="222"/>
      <c r="AW1685" s="222"/>
      <c r="AX1685" s="222"/>
      <c r="AY1685" s="222"/>
      <c r="AZ1685" s="222"/>
      <c r="BA1685" s="222"/>
      <c r="BB1685" s="222"/>
      <c r="BC1685" s="222"/>
      <c r="BD1685" s="222"/>
      <c r="BE1685" s="222"/>
      <c r="BF1685" s="222"/>
      <c r="BG1685" s="222"/>
      <c r="BH1685" s="222"/>
      <c r="BI1685" s="222"/>
      <c r="BJ1685" s="222"/>
      <c r="BK1685" s="222"/>
      <c r="BL1685" s="222"/>
      <c r="BM1685" s="222"/>
      <c r="BN1685" s="222"/>
      <c r="BO1685" s="222"/>
      <c r="BP1685" s="222"/>
      <c r="BQ1685" s="222"/>
      <c r="BR1685" s="222"/>
      <c r="BS1685" s="222"/>
      <c r="BT1685" s="222"/>
      <c r="BU1685" s="222"/>
      <c r="BV1685" s="222"/>
      <c r="BW1685" s="222"/>
      <c r="BX1685" s="222"/>
      <c r="BY1685" s="222"/>
      <c r="BZ1685" s="222"/>
      <c r="CA1685" s="222"/>
      <c r="CB1685" s="222"/>
      <c r="CC1685" s="222"/>
      <c r="CD1685" s="222"/>
      <c r="CE1685" s="222"/>
      <c r="CF1685" s="222"/>
      <c r="CG1685" s="222"/>
      <c r="CH1685" s="222"/>
      <c r="CI1685" s="222"/>
    </row>
    <row r="1686" spans="1:87" s="4" customFormat="1" hidden="1">
      <c r="A1686" s="63"/>
      <c r="B1686" s="222"/>
      <c r="C1686" s="222"/>
      <c r="D1686" s="222"/>
      <c r="E1686" s="222"/>
      <c r="F1686" s="222"/>
      <c r="G1686" s="223"/>
      <c r="H1686" s="63"/>
      <c r="I1686" s="222"/>
      <c r="J1686" s="222"/>
      <c r="K1686" s="239"/>
      <c r="L1686" s="239"/>
      <c r="M1686" s="240"/>
      <c r="N1686" s="229"/>
      <c r="O1686" s="229"/>
      <c r="P1686" s="229"/>
      <c r="Q1686" s="222"/>
      <c r="R1686" s="242"/>
      <c r="S1686" s="242"/>
      <c r="T1686" s="240"/>
      <c r="U1686" s="240"/>
      <c r="V1686" s="223"/>
      <c r="W1686" s="223"/>
      <c r="X1686" s="223"/>
      <c r="Y1686" s="223"/>
      <c r="Z1686" s="33"/>
      <c r="AE1686" s="117"/>
      <c r="AM1686" s="33"/>
      <c r="AN1686" s="223"/>
      <c r="AO1686" s="223"/>
      <c r="AP1686" s="223"/>
      <c r="AQ1686" s="222"/>
      <c r="AR1686" s="222"/>
      <c r="AS1686" s="222"/>
      <c r="AT1686" s="222"/>
      <c r="AU1686" s="222"/>
      <c r="AV1686" s="222"/>
      <c r="AW1686" s="222"/>
      <c r="AX1686" s="222"/>
      <c r="AY1686" s="222"/>
      <c r="AZ1686" s="222"/>
      <c r="BA1686" s="222"/>
      <c r="BB1686" s="222"/>
      <c r="BC1686" s="222"/>
      <c r="BD1686" s="222"/>
      <c r="BE1686" s="222"/>
      <c r="BF1686" s="222"/>
      <c r="BG1686" s="222"/>
      <c r="BH1686" s="222"/>
      <c r="BI1686" s="222"/>
      <c r="BJ1686" s="222"/>
      <c r="BK1686" s="222"/>
      <c r="BL1686" s="222"/>
      <c r="BM1686" s="222"/>
      <c r="BN1686" s="222"/>
      <c r="BO1686" s="222"/>
      <c r="BP1686" s="222"/>
      <c r="BQ1686" s="222"/>
      <c r="BR1686" s="222"/>
      <c r="BS1686" s="222"/>
      <c r="BT1686" s="222"/>
      <c r="BU1686" s="222"/>
      <c r="BV1686" s="222"/>
      <c r="BW1686" s="222"/>
      <c r="BX1686" s="222"/>
      <c r="BY1686" s="222"/>
      <c r="BZ1686" s="222"/>
      <c r="CA1686" s="222"/>
      <c r="CB1686" s="222"/>
      <c r="CC1686" s="222"/>
      <c r="CD1686" s="222"/>
      <c r="CE1686" s="222"/>
      <c r="CF1686" s="222"/>
      <c r="CG1686" s="222"/>
      <c r="CH1686" s="222"/>
      <c r="CI1686" s="222"/>
    </row>
    <row r="1687" spans="1:87" s="4" customFormat="1" hidden="1">
      <c r="A1687" s="63"/>
      <c r="B1687" s="222"/>
      <c r="C1687" s="222"/>
      <c r="D1687" s="222"/>
      <c r="E1687" s="222"/>
      <c r="F1687" s="222"/>
      <c r="G1687" s="223"/>
      <c r="H1687" s="63"/>
      <c r="I1687" s="222"/>
      <c r="J1687" s="222"/>
      <c r="K1687" s="239"/>
      <c r="L1687" s="239"/>
      <c r="M1687" s="240"/>
      <c r="N1687" s="229"/>
      <c r="O1687" s="229"/>
      <c r="P1687" s="229"/>
      <c r="Q1687" s="222"/>
      <c r="R1687" s="242"/>
      <c r="S1687" s="242"/>
      <c r="T1687" s="240"/>
      <c r="U1687" s="240"/>
      <c r="V1687" s="223"/>
      <c r="W1687" s="223"/>
      <c r="X1687" s="223"/>
      <c r="Y1687" s="223"/>
      <c r="Z1687" s="33"/>
      <c r="AE1687" s="117"/>
      <c r="AM1687" s="33"/>
      <c r="AN1687" s="223"/>
      <c r="AO1687" s="223"/>
      <c r="AP1687" s="223"/>
      <c r="AQ1687" s="222"/>
      <c r="AR1687" s="222"/>
      <c r="AS1687" s="222"/>
      <c r="AT1687" s="222"/>
      <c r="AU1687" s="222"/>
      <c r="AV1687" s="222"/>
      <c r="AW1687" s="222"/>
      <c r="AX1687" s="222"/>
      <c r="AY1687" s="222"/>
      <c r="AZ1687" s="222"/>
      <c r="BA1687" s="222"/>
      <c r="BB1687" s="222"/>
      <c r="BC1687" s="222"/>
      <c r="BD1687" s="222"/>
      <c r="BE1687" s="222"/>
      <c r="BF1687" s="222"/>
      <c r="BG1687" s="222"/>
      <c r="BH1687" s="222"/>
      <c r="BI1687" s="222"/>
      <c r="BJ1687" s="222"/>
      <c r="BK1687" s="222"/>
      <c r="BL1687" s="222"/>
      <c r="BM1687" s="222"/>
      <c r="BN1687" s="222"/>
      <c r="BO1687" s="222"/>
      <c r="BP1687" s="222"/>
      <c r="BQ1687" s="222"/>
      <c r="BR1687" s="222"/>
      <c r="BS1687" s="222"/>
      <c r="BT1687" s="222"/>
      <c r="BU1687" s="222"/>
      <c r="BV1687" s="222"/>
      <c r="BW1687" s="222"/>
      <c r="BX1687" s="222"/>
      <c r="BY1687" s="222"/>
      <c r="BZ1687" s="222"/>
      <c r="CA1687" s="222"/>
      <c r="CB1687" s="222"/>
      <c r="CC1687" s="222"/>
      <c r="CD1687" s="222"/>
      <c r="CE1687" s="222"/>
      <c r="CF1687" s="222"/>
      <c r="CG1687" s="222"/>
      <c r="CH1687" s="222"/>
      <c r="CI1687" s="222"/>
    </row>
    <row r="1688" spans="1:87" s="4" customFormat="1" hidden="1">
      <c r="A1688" s="63"/>
      <c r="B1688" s="222"/>
      <c r="C1688" s="222"/>
      <c r="D1688" s="222"/>
      <c r="E1688" s="222"/>
      <c r="F1688" s="222"/>
      <c r="G1688" s="223"/>
      <c r="H1688" s="63"/>
      <c r="I1688" s="222"/>
      <c r="J1688" s="222"/>
      <c r="K1688" s="239"/>
      <c r="L1688" s="239"/>
      <c r="M1688" s="240"/>
      <c r="N1688" s="229"/>
      <c r="O1688" s="229"/>
      <c r="P1688" s="229"/>
      <c r="Q1688" s="222"/>
      <c r="R1688" s="242"/>
      <c r="S1688" s="242"/>
      <c r="T1688" s="240"/>
      <c r="U1688" s="240"/>
      <c r="V1688" s="223"/>
      <c r="W1688" s="223"/>
      <c r="X1688" s="223"/>
      <c r="Y1688" s="223"/>
      <c r="Z1688" s="33"/>
      <c r="AE1688" s="117"/>
      <c r="AM1688" s="33"/>
      <c r="AN1688" s="223"/>
      <c r="AO1688" s="223"/>
      <c r="AP1688" s="223"/>
      <c r="AQ1688" s="222"/>
      <c r="AR1688" s="222"/>
      <c r="AS1688" s="222"/>
      <c r="AT1688" s="222"/>
      <c r="AU1688" s="222"/>
      <c r="AV1688" s="222"/>
      <c r="AW1688" s="222"/>
      <c r="AX1688" s="222"/>
      <c r="AY1688" s="222"/>
      <c r="AZ1688" s="222"/>
      <c r="BA1688" s="222"/>
      <c r="BB1688" s="222"/>
      <c r="BC1688" s="222"/>
      <c r="BD1688" s="222"/>
      <c r="BE1688" s="222"/>
      <c r="BF1688" s="222"/>
      <c r="BG1688" s="222"/>
      <c r="BH1688" s="222"/>
      <c r="BI1688" s="222"/>
      <c r="BJ1688" s="222"/>
      <c r="BK1688" s="222"/>
      <c r="BL1688" s="222"/>
      <c r="BM1688" s="222"/>
      <c r="BN1688" s="222"/>
      <c r="BO1688" s="222"/>
      <c r="BP1688" s="222"/>
      <c r="BQ1688" s="222"/>
      <c r="BR1688" s="222"/>
      <c r="BS1688" s="222"/>
      <c r="BT1688" s="222"/>
      <c r="BU1688" s="222"/>
      <c r="BV1688" s="222"/>
      <c r="BW1688" s="222"/>
      <c r="BX1688" s="222"/>
      <c r="BY1688" s="222"/>
      <c r="BZ1688" s="222"/>
      <c r="CA1688" s="222"/>
      <c r="CB1688" s="222"/>
      <c r="CC1688" s="222"/>
      <c r="CD1688" s="222"/>
      <c r="CE1688" s="222"/>
      <c r="CF1688" s="222"/>
      <c r="CG1688" s="222"/>
      <c r="CH1688" s="222"/>
      <c r="CI1688" s="222"/>
    </row>
    <row r="1689" spans="1:87" s="4" customFormat="1" hidden="1">
      <c r="A1689" s="63"/>
      <c r="B1689" s="222"/>
      <c r="C1689" s="222"/>
      <c r="D1689" s="222"/>
      <c r="E1689" s="222"/>
      <c r="F1689" s="222"/>
      <c r="G1689" s="223"/>
      <c r="H1689" s="63"/>
      <c r="I1689" s="222"/>
      <c r="J1689" s="222"/>
      <c r="K1689" s="239"/>
      <c r="L1689" s="239"/>
      <c r="M1689" s="240"/>
      <c r="N1689" s="229"/>
      <c r="O1689" s="229"/>
      <c r="P1689" s="229"/>
      <c r="Q1689" s="222"/>
      <c r="R1689" s="242"/>
      <c r="S1689" s="242"/>
      <c r="T1689" s="240"/>
      <c r="U1689" s="240"/>
      <c r="V1689" s="223"/>
      <c r="W1689" s="223"/>
      <c r="X1689" s="223"/>
      <c r="Y1689" s="223"/>
      <c r="Z1689" s="33"/>
      <c r="AE1689" s="117"/>
      <c r="AM1689" s="33"/>
      <c r="AN1689" s="223"/>
      <c r="AO1689" s="223"/>
      <c r="AP1689" s="223"/>
      <c r="AQ1689" s="222"/>
      <c r="AR1689" s="222"/>
      <c r="AS1689" s="222"/>
      <c r="AT1689" s="222"/>
      <c r="AU1689" s="222"/>
      <c r="AV1689" s="222"/>
      <c r="AW1689" s="222"/>
      <c r="AX1689" s="222"/>
      <c r="AY1689" s="222"/>
      <c r="AZ1689" s="222"/>
      <c r="BA1689" s="222"/>
      <c r="BB1689" s="222"/>
      <c r="BC1689" s="222"/>
      <c r="BD1689" s="222"/>
      <c r="BE1689" s="222"/>
      <c r="BF1689" s="222"/>
      <c r="BG1689" s="222"/>
      <c r="BH1689" s="222"/>
      <c r="BI1689" s="222"/>
      <c r="BJ1689" s="222"/>
      <c r="BK1689" s="222"/>
      <c r="BL1689" s="222"/>
      <c r="BM1689" s="222"/>
      <c r="BN1689" s="222"/>
      <c r="BO1689" s="222"/>
      <c r="BP1689" s="222"/>
      <c r="BQ1689" s="222"/>
      <c r="BR1689" s="222"/>
      <c r="BS1689" s="222"/>
      <c r="BT1689" s="222"/>
      <c r="BU1689" s="222"/>
      <c r="BV1689" s="222"/>
      <c r="BW1689" s="222"/>
      <c r="BX1689" s="222"/>
      <c r="BY1689" s="222"/>
      <c r="BZ1689" s="222"/>
      <c r="CA1689" s="222"/>
      <c r="CB1689" s="222"/>
      <c r="CC1689" s="222"/>
      <c r="CD1689" s="222"/>
      <c r="CE1689" s="222"/>
      <c r="CF1689" s="222"/>
      <c r="CG1689" s="222"/>
      <c r="CH1689" s="222"/>
      <c r="CI1689" s="222"/>
    </row>
    <row r="1690" spans="1:87" s="4" customFormat="1" hidden="1">
      <c r="A1690" s="63"/>
      <c r="B1690" s="222"/>
      <c r="C1690" s="222"/>
      <c r="D1690" s="222"/>
      <c r="E1690" s="222"/>
      <c r="F1690" s="222"/>
      <c r="G1690" s="223"/>
      <c r="H1690" s="63"/>
      <c r="I1690" s="222"/>
      <c r="J1690" s="222"/>
      <c r="K1690" s="239"/>
      <c r="L1690" s="239"/>
      <c r="M1690" s="240"/>
      <c r="N1690" s="229"/>
      <c r="O1690" s="229"/>
      <c r="P1690" s="229"/>
      <c r="Q1690" s="222"/>
      <c r="R1690" s="242"/>
      <c r="S1690" s="242"/>
      <c r="T1690" s="240"/>
      <c r="U1690" s="240"/>
      <c r="V1690" s="223"/>
      <c r="W1690" s="223"/>
      <c r="X1690" s="223"/>
      <c r="Y1690" s="223"/>
      <c r="Z1690" s="33"/>
      <c r="AE1690" s="117"/>
      <c r="AM1690" s="33"/>
      <c r="AN1690" s="223"/>
      <c r="AO1690" s="223"/>
      <c r="AP1690" s="223"/>
      <c r="AQ1690" s="222"/>
      <c r="AR1690" s="222"/>
      <c r="AS1690" s="222"/>
      <c r="AT1690" s="222"/>
      <c r="AU1690" s="222"/>
      <c r="AV1690" s="222"/>
      <c r="AW1690" s="222"/>
      <c r="AX1690" s="222"/>
      <c r="AY1690" s="222"/>
      <c r="AZ1690" s="222"/>
      <c r="BA1690" s="222"/>
      <c r="BB1690" s="222"/>
      <c r="BC1690" s="222"/>
      <c r="BD1690" s="222"/>
      <c r="BE1690" s="222"/>
      <c r="BF1690" s="222"/>
      <c r="BG1690" s="222"/>
      <c r="BH1690" s="222"/>
      <c r="BI1690" s="222"/>
      <c r="BJ1690" s="222"/>
      <c r="BK1690" s="222"/>
      <c r="BL1690" s="222"/>
      <c r="BM1690" s="222"/>
      <c r="BN1690" s="222"/>
      <c r="BO1690" s="222"/>
      <c r="BP1690" s="222"/>
      <c r="BQ1690" s="222"/>
      <c r="BR1690" s="222"/>
      <c r="BS1690" s="222"/>
      <c r="BT1690" s="222"/>
      <c r="BU1690" s="222"/>
      <c r="BV1690" s="222"/>
      <c r="BW1690" s="222"/>
      <c r="BX1690" s="222"/>
      <c r="BY1690" s="222"/>
      <c r="BZ1690" s="222"/>
      <c r="CA1690" s="222"/>
      <c r="CB1690" s="222"/>
      <c r="CC1690" s="222"/>
      <c r="CD1690" s="222"/>
      <c r="CE1690" s="222"/>
      <c r="CF1690" s="222"/>
      <c r="CG1690" s="222"/>
      <c r="CH1690" s="222"/>
      <c r="CI1690" s="222"/>
    </row>
    <row r="1691" spans="1:87" s="4" customFormat="1" hidden="1">
      <c r="A1691" s="63"/>
      <c r="B1691" s="222"/>
      <c r="C1691" s="222"/>
      <c r="D1691" s="222"/>
      <c r="E1691" s="222"/>
      <c r="F1691" s="222"/>
      <c r="G1691" s="223"/>
      <c r="H1691" s="63"/>
      <c r="I1691" s="222"/>
      <c r="J1691" s="222"/>
      <c r="K1691" s="239"/>
      <c r="L1691" s="239"/>
      <c r="M1691" s="240"/>
      <c r="N1691" s="229"/>
      <c r="O1691" s="229"/>
      <c r="P1691" s="229"/>
      <c r="Q1691" s="222"/>
      <c r="R1691" s="242"/>
      <c r="S1691" s="242"/>
      <c r="T1691" s="240"/>
      <c r="U1691" s="240"/>
      <c r="V1691" s="223"/>
      <c r="W1691" s="223"/>
      <c r="X1691" s="223"/>
      <c r="Y1691" s="223"/>
      <c r="Z1691" s="33"/>
      <c r="AE1691" s="117"/>
      <c r="AM1691" s="33"/>
      <c r="AN1691" s="223"/>
      <c r="AO1691" s="223"/>
      <c r="AP1691" s="223"/>
      <c r="AQ1691" s="222"/>
      <c r="AR1691" s="222"/>
      <c r="AS1691" s="222"/>
      <c r="AT1691" s="222"/>
      <c r="AU1691" s="222"/>
      <c r="AV1691" s="222"/>
      <c r="AW1691" s="222"/>
      <c r="AX1691" s="222"/>
      <c r="AY1691" s="222"/>
      <c r="AZ1691" s="222"/>
      <c r="BA1691" s="222"/>
      <c r="BB1691" s="222"/>
      <c r="BC1691" s="222"/>
      <c r="BD1691" s="222"/>
      <c r="BE1691" s="222"/>
      <c r="BF1691" s="222"/>
      <c r="BG1691" s="222"/>
      <c r="BH1691" s="222"/>
      <c r="BI1691" s="222"/>
      <c r="BJ1691" s="222"/>
      <c r="BK1691" s="222"/>
      <c r="BL1691" s="222"/>
      <c r="BM1691" s="222"/>
      <c r="BN1691" s="222"/>
      <c r="BO1691" s="222"/>
      <c r="BP1691" s="222"/>
      <c r="BQ1691" s="222"/>
      <c r="BR1691" s="222"/>
      <c r="BS1691" s="222"/>
      <c r="BT1691" s="222"/>
      <c r="BU1691" s="222"/>
      <c r="BV1691" s="222"/>
      <c r="BW1691" s="222"/>
      <c r="BX1691" s="222"/>
      <c r="BY1691" s="222"/>
      <c r="BZ1691" s="222"/>
      <c r="CA1691" s="222"/>
      <c r="CB1691" s="222"/>
      <c r="CC1691" s="222"/>
      <c r="CD1691" s="222"/>
      <c r="CE1691" s="222"/>
      <c r="CF1691" s="222"/>
      <c r="CG1691" s="222"/>
      <c r="CH1691" s="222"/>
      <c r="CI1691" s="222"/>
    </row>
    <row r="1692" spans="1:87" s="4" customFormat="1" hidden="1">
      <c r="A1692" s="63"/>
      <c r="B1692" s="222"/>
      <c r="C1692" s="222"/>
      <c r="D1692" s="222"/>
      <c r="E1692" s="222"/>
      <c r="F1692" s="222"/>
      <c r="G1692" s="223"/>
      <c r="H1692" s="63"/>
      <c r="I1692" s="222"/>
      <c r="J1692" s="222"/>
      <c r="K1692" s="239"/>
      <c r="L1692" s="239"/>
      <c r="M1692" s="240"/>
      <c r="N1692" s="229"/>
      <c r="O1692" s="229"/>
      <c r="P1692" s="229"/>
      <c r="Q1692" s="222"/>
      <c r="R1692" s="242"/>
      <c r="S1692" s="242"/>
      <c r="T1692" s="240"/>
      <c r="U1692" s="240"/>
      <c r="V1692" s="223"/>
      <c r="W1692" s="223"/>
      <c r="X1692" s="223"/>
      <c r="Y1692" s="223"/>
      <c r="Z1692" s="33"/>
      <c r="AE1692" s="117"/>
      <c r="AM1692" s="33"/>
      <c r="AN1692" s="223"/>
      <c r="AO1692" s="223"/>
      <c r="AP1692" s="223"/>
      <c r="AQ1692" s="222"/>
      <c r="AR1692" s="222"/>
      <c r="AS1692" s="222"/>
      <c r="AT1692" s="222"/>
      <c r="AU1692" s="222"/>
      <c r="AV1692" s="222"/>
      <c r="AW1692" s="222"/>
      <c r="AX1692" s="222"/>
      <c r="AY1692" s="222"/>
      <c r="AZ1692" s="222"/>
      <c r="BA1692" s="222"/>
      <c r="BB1692" s="222"/>
      <c r="BC1692" s="222"/>
      <c r="BD1692" s="222"/>
      <c r="BE1692" s="222"/>
      <c r="BF1692" s="222"/>
      <c r="BG1692" s="222"/>
      <c r="BH1692" s="222"/>
      <c r="BI1692" s="222"/>
      <c r="BJ1692" s="222"/>
      <c r="BK1692" s="222"/>
      <c r="BL1692" s="222"/>
      <c r="BM1692" s="222"/>
      <c r="BN1692" s="222"/>
      <c r="BO1692" s="222"/>
      <c r="BP1692" s="222"/>
      <c r="BQ1692" s="222"/>
      <c r="BR1692" s="222"/>
      <c r="BS1692" s="222"/>
      <c r="BT1692" s="222"/>
      <c r="BU1692" s="222"/>
      <c r="BV1692" s="222"/>
      <c r="BW1692" s="222"/>
      <c r="BX1692" s="222"/>
      <c r="BY1692" s="222"/>
      <c r="BZ1692" s="222"/>
      <c r="CA1692" s="222"/>
      <c r="CB1692" s="222"/>
      <c r="CC1692" s="222"/>
      <c r="CD1692" s="222"/>
      <c r="CE1692" s="222"/>
      <c r="CF1692" s="222"/>
      <c r="CG1692" s="222"/>
      <c r="CH1692" s="222"/>
      <c r="CI1692" s="222"/>
    </row>
    <row r="1693" spans="1:87" s="4" customFormat="1" hidden="1">
      <c r="A1693" s="63"/>
      <c r="B1693" s="222"/>
      <c r="C1693" s="222"/>
      <c r="D1693" s="222"/>
      <c r="E1693" s="222"/>
      <c r="F1693" s="222"/>
      <c r="G1693" s="223"/>
      <c r="H1693" s="63"/>
      <c r="I1693" s="222"/>
      <c r="J1693" s="222"/>
      <c r="K1693" s="239"/>
      <c r="L1693" s="239"/>
      <c r="M1693" s="240"/>
      <c r="N1693" s="229"/>
      <c r="O1693" s="229"/>
      <c r="P1693" s="229"/>
      <c r="Q1693" s="222"/>
      <c r="R1693" s="242"/>
      <c r="S1693" s="242"/>
      <c r="T1693" s="240"/>
      <c r="U1693" s="240"/>
      <c r="V1693" s="223"/>
      <c r="W1693" s="223"/>
      <c r="X1693" s="223"/>
      <c r="Y1693" s="223"/>
      <c r="Z1693" s="33"/>
      <c r="AE1693" s="117"/>
      <c r="AM1693" s="33"/>
      <c r="AN1693" s="223"/>
      <c r="AO1693" s="223"/>
      <c r="AP1693" s="223"/>
      <c r="AQ1693" s="222"/>
      <c r="AR1693" s="222"/>
      <c r="AS1693" s="222"/>
      <c r="AT1693" s="222"/>
      <c r="AU1693" s="222"/>
      <c r="AV1693" s="222"/>
      <c r="AW1693" s="222"/>
      <c r="AX1693" s="222"/>
      <c r="AY1693" s="222"/>
      <c r="AZ1693" s="222"/>
      <c r="BA1693" s="222"/>
      <c r="BB1693" s="222"/>
      <c r="BC1693" s="222"/>
      <c r="BD1693" s="222"/>
      <c r="BE1693" s="222"/>
      <c r="BF1693" s="222"/>
      <c r="BG1693" s="222"/>
      <c r="BH1693" s="222"/>
      <c r="BI1693" s="222"/>
      <c r="BJ1693" s="222"/>
      <c r="BK1693" s="222"/>
      <c r="BL1693" s="222"/>
      <c r="BM1693" s="222"/>
      <c r="BN1693" s="222"/>
      <c r="BO1693" s="222"/>
      <c r="BP1693" s="222"/>
      <c r="BQ1693" s="222"/>
      <c r="BR1693" s="222"/>
      <c r="BS1693" s="222"/>
      <c r="BT1693" s="222"/>
      <c r="BU1693" s="222"/>
      <c r="BV1693" s="222"/>
      <c r="BW1693" s="222"/>
      <c r="BX1693" s="222"/>
      <c r="BY1693" s="222"/>
      <c r="BZ1693" s="222"/>
      <c r="CA1693" s="222"/>
      <c r="CB1693" s="222"/>
      <c r="CC1693" s="222"/>
      <c r="CD1693" s="222"/>
      <c r="CE1693" s="222"/>
      <c r="CF1693" s="222"/>
      <c r="CG1693" s="222"/>
      <c r="CH1693" s="222"/>
      <c r="CI1693" s="222"/>
    </row>
    <row r="1694" spans="1:87" s="4" customFormat="1" hidden="1">
      <c r="A1694" s="63"/>
      <c r="B1694" s="222"/>
      <c r="C1694" s="222"/>
      <c r="D1694" s="222"/>
      <c r="E1694" s="222"/>
      <c r="F1694" s="222"/>
      <c r="G1694" s="223"/>
      <c r="H1694" s="63"/>
      <c r="I1694" s="222"/>
      <c r="J1694" s="222"/>
      <c r="K1694" s="239"/>
      <c r="L1694" s="239"/>
      <c r="M1694" s="240"/>
      <c r="N1694" s="229"/>
      <c r="O1694" s="229"/>
      <c r="P1694" s="229"/>
      <c r="Q1694" s="222"/>
      <c r="R1694" s="242"/>
      <c r="S1694" s="242"/>
      <c r="T1694" s="240"/>
      <c r="U1694" s="240"/>
      <c r="V1694" s="223"/>
      <c r="W1694" s="223"/>
      <c r="X1694" s="223"/>
      <c r="Y1694" s="223"/>
      <c r="Z1694" s="33"/>
      <c r="AE1694" s="117"/>
      <c r="AM1694" s="33"/>
      <c r="AN1694" s="223"/>
      <c r="AO1694" s="223"/>
      <c r="AP1694" s="223"/>
      <c r="AQ1694" s="222"/>
      <c r="AR1694" s="222"/>
      <c r="AS1694" s="222"/>
      <c r="AT1694" s="222"/>
      <c r="AU1694" s="222"/>
      <c r="AV1694" s="222"/>
      <c r="AW1694" s="222"/>
      <c r="AX1694" s="222"/>
      <c r="AY1694" s="222"/>
      <c r="AZ1694" s="222"/>
      <c r="BA1694" s="222"/>
      <c r="BB1694" s="222"/>
      <c r="BC1694" s="222"/>
      <c r="BD1694" s="222"/>
      <c r="BE1694" s="222"/>
      <c r="BF1694" s="222"/>
      <c r="BG1694" s="222"/>
      <c r="BH1694" s="222"/>
      <c r="BI1694" s="222"/>
      <c r="BJ1694" s="222"/>
      <c r="BK1694" s="222"/>
      <c r="BL1694" s="222"/>
      <c r="BM1694" s="222"/>
      <c r="BN1694" s="222"/>
      <c r="BO1694" s="222"/>
      <c r="BP1694" s="222"/>
      <c r="BQ1694" s="222"/>
      <c r="BR1694" s="222"/>
      <c r="BS1694" s="222"/>
      <c r="BT1694" s="222"/>
      <c r="BU1694" s="222"/>
      <c r="BV1694" s="222"/>
      <c r="BW1694" s="222"/>
      <c r="BX1694" s="222"/>
      <c r="BY1694" s="222"/>
      <c r="BZ1694" s="222"/>
      <c r="CA1694" s="222"/>
      <c r="CB1694" s="222"/>
      <c r="CC1694" s="222"/>
      <c r="CD1694" s="222"/>
      <c r="CE1694" s="222"/>
      <c r="CF1694" s="222"/>
      <c r="CG1694" s="222"/>
      <c r="CH1694" s="222"/>
      <c r="CI1694" s="222"/>
    </row>
    <row r="1695" spans="1:87" s="4" customFormat="1" hidden="1">
      <c r="A1695" s="63"/>
      <c r="B1695" s="222"/>
      <c r="C1695" s="222"/>
      <c r="D1695" s="222"/>
      <c r="E1695" s="222"/>
      <c r="F1695" s="222"/>
      <c r="G1695" s="223"/>
      <c r="H1695" s="63"/>
      <c r="I1695" s="222"/>
      <c r="J1695" s="222"/>
      <c r="K1695" s="239"/>
      <c r="L1695" s="239"/>
      <c r="M1695" s="240"/>
      <c r="N1695" s="229"/>
      <c r="O1695" s="229"/>
      <c r="P1695" s="229"/>
      <c r="Q1695" s="222"/>
      <c r="R1695" s="242"/>
      <c r="S1695" s="242"/>
      <c r="T1695" s="240"/>
      <c r="U1695" s="240"/>
      <c r="V1695" s="223"/>
      <c r="W1695" s="223"/>
      <c r="X1695" s="223"/>
      <c r="Y1695" s="223"/>
      <c r="Z1695" s="33"/>
      <c r="AE1695" s="117"/>
      <c r="AM1695" s="33"/>
      <c r="AN1695" s="223"/>
      <c r="AO1695" s="223"/>
      <c r="AP1695" s="223"/>
      <c r="AQ1695" s="222"/>
      <c r="AR1695" s="222"/>
      <c r="AS1695" s="222"/>
      <c r="AT1695" s="222"/>
      <c r="AU1695" s="222"/>
      <c r="AV1695" s="222"/>
      <c r="AW1695" s="222"/>
      <c r="AX1695" s="222"/>
      <c r="AY1695" s="222"/>
      <c r="AZ1695" s="222"/>
      <c r="BA1695" s="222"/>
      <c r="BB1695" s="222"/>
      <c r="BC1695" s="222"/>
      <c r="BD1695" s="222"/>
      <c r="BE1695" s="222"/>
      <c r="BF1695" s="222"/>
      <c r="BG1695" s="222"/>
      <c r="BH1695" s="222"/>
      <c r="BI1695" s="222"/>
      <c r="BJ1695" s="222"/>
      <c r="BK1695" s="222"/>
      <c r="BL1695" s="222"/>
      <c r="BM1695" s="222"/>
      <c r="BN1695" s="222"/>
      <c r="BO1695" s="222"/>
      <c r="BP1695" s="222"/>
      <c r="BQ1695" s="222"/>
      <c r="BR1695" s="222"/>
      <c r="BS1695" s="222"/>
      <c r="BT1695" s="222"/>
      <c r="BU1695" s="222"/>
      <c r="BV1695" s="222"/>
      <c r="BW1695" s="222"/>
      <c r="BX1695" s="222"/>
      <c r="BY1695" s="222"/>
      <c r="BZ1695" s="222"/>
      <c r="CA1695" s="222"/>
      <c r="CB1695" s="222"/>
      <c r="CC1695" s="222"/>
      <c r="CD1695" s="222"/>
      <c r="CE1695" s="222"/>
      <c r="CF1695" s="222"/>
      <c r="CG1695" s="222"/>
      <c r="CH1695" s="222"/>
      <c r="CI1695" s="222"/>
    </row>
    <row r="1696" spans="1:87" s="4" customFormat="1" hidden="1">
      <c r="A1696" s="63"/>
      <c r="B1696" s="222"/>
      <c r="C1696" s="222"/>
      <c r="D1696" s="222"/>
      <c r="E1696" s="222"/>
      <c r="F1696" s="222"/>
      <c r="G1696" s="223"/>
      <c r="H1696" s="63"/>
      <c r="I1696" s="222"/>
      <c r="J1696" s="222"/>
      <c r="K1696" s="239"/>
      <c r="L1696" s="239"/>
      <c r="M1696" s="240"/>
      <c r="N1696" s="229"/>
      <c r="O1696" s="229"/>
      <c r="P1696" s="229"/>
      <c r="Q1696" s="222"/>
      <c r="R1696" s="242"/>
      <c r="S1696" s="242"/>
      <c r="T1696" s="240"/>
      <c r="U1696" s="240"/>
      <c r="V1696" s="223"/>
      <c r="W1696" s="223"/>
      <c r="X1696" s="223"/>
      <c r="Y1696" s="223"/>
      <c r="Z1696" s="33"/>
      <c r="AE1696" s="117"/>
      <c r="AM1696" s="33"/>
      <c r="AN1696" s="223"/>
      <c r="AO1696" s="223"/>
      <c r="AP1696" s="223"/>
      <c r="AQ1696" s="222"/>
      <c r="AR1696" s="222"/>
      <c r="AS1696" s="222"/>
      <c r="AT1696" s="222"/>
      <c r="AU1696" s="222"/>
      <c r="AV1696" s="222"/>
      <c r="AW1696" s="222"/>
      <c r="AX1696" s="222"/>
      <c r="AY1696" s="222"/>
      <c r="AZ1696" s="222"/>
      <c r="BA1696" s="222"/>
      <c r="BB1696" s="222"/>
      <c r="BC1696" s="222"/>
      <c r="BD1696" s="222"/>
      <c r="BE1696" s="222"/>
      <c r="BF1696" s="222"/>
      <c r="BG1696" s="222"/>
      <c r="BH1696" s="222"/>
      <c r="BI1696" s="222"/>
      <c r="BJ1696" s="222"/>
      <c r="BK1696" s="222"/>
      <c r="BL1696" s="222"/>
      <c r="BM1696" s="222"/>
      <c r="BN1696" s="222"/>
      <c r="BO1696" s="222"/>
      <c r="BP1696" s="222"/>
      <c r="BQ1696" s="222"/>
      <c r="BR1696" s="222"/>
      <c r="BS1696" s="222"/>
      <c r="BT1696" s="222"/>
      <c r="BU1696" s="222"/>
      <c r="BV1696" s="222"/>
      <c r="BW1696" s="222"/>
      <c r="BX1696" s="222"/>
      <c r="BY1696" s="222"/>
      <c r="BZ1696" s="222"/>
      <c r="CA1696" s="222"/>
      <c r="CB1696" s="222"/>
      <c r="CC1696" s="222"/>
      <c r="CD1696" s="222"/>
      <c r="CE1696" s="222"/>
      <c r="CF1696" s="222"/>
      <c r="CG1696" s="222"/>
      <c r="CH1696" s="222"/>
      <c r="CI1696" s="222"/>
    </row>
    <row r="1697" spans="1:87" s="4" customFormat="1" hidden="1">
      <c r="A1697" s="63"/>
      <c r="B1697" s="222"/>
      <c r="C1697" s="222"/>
      <c r="D1697" s="222"/>
      <c r="E1697" s="222"/>
      <c r="F1697" s="222"/>
      <c r="G1697" s="223"/>
      <c r="H1697" s="63"/>
      <c r="I1697" s="222"/>
      <c r="J1697" s="222"/>
      <c r="K1697" s="239"/>
      <c r="L1697" s="239"/>
      <c r="M1697" s="240"/>
      <c r="N1697" s="229"/>
      <c r="O1697" s="229"/>
      <c r="P1697" s="229"/>
      <c r="Q1697" s="222"/>
      <c r="R1697" s="242"/>
      <c r="S1697" s="242"/>
      <c r="T1697" s="240"/>
      <c r="U1697" s="240"/>
      <c r="V1697" s="223"/>
      <c r="W1697" s="223"/>
      <c r="X1697" s="223"/>
      <c r="Y1697" s="223"/>
      <c r="Z1697" s="33"/>
      <c r="AE1697" s="117"/>
      <c r="AM1697" s="33"/>
      <c r="AN1697" s="223"/>
      <c r="AO1697" s="223"/>
      <c r="AP1697" s="223"/>
      <c r="AQ1697" s="222"/>
      <c r="AR1697" s="222"/>
      <c r="AS1697" s="222"/>
      <c r="AT1697" s="222"/>
      <c r="AU1697" s="222"/>
      <c r="AV1697" s="222"/>
      <c r="AW1697" s="222"/>
      <c r="AX1697" s="222"/>
      <c r="AY1697" s="222"/>
      <c r="AZ1697" s="222"/>
      <c r="BA1697" s="222"/>
      <c r="BB1697" s="222"/>
      <c r="BC1697" s="222"/>
      <c r="BD1697" s="222"/>
      <c r="BE1697" s="222"/>
      <c r="BF1697" s="222"/>
      <c r="BG1697" s="222"/>
      <c r="BH1697" s="222"/>
      <c r="BI1697" s="222"/>
      <c r="BJ1697" s="222"/>
      <c r="BK1697" s="222"/>
      <c r="BL1697" s="222"/>
      <c r="BM1697" s="222"/>
      <c r="BN1697" s="222"/>
      <c r="BO1697" s="222"/>
      <c r="BP1697" s="222"/>
      <c r="BQ1697" s="222"/>
      <c r="BR1697" s="222"/>
      <c r="BS1697" s="222"/>
      <c r="BT1697" s="222"/>
      <c r="BU1697" s="222"/>
      <c r="BV1697" s="222"/>
      <c r="BW1697" s="222"/>
      <c r="BX1697" s="222"/>
      <c r="BY1697" s="222"/>
      <c r="BZ1697" s="222"/>
      <c r="CA1697" s="222"/>
      <c r="CB1697" s="222"/>
      <c r="CC1697" s="222"/>
      <c r="CD1697" s="222"/>
      <c r="CE1697" s="222"/>
      <c r="CF1697" s="222"/>
      <c r="CG1697" s="222"/>
      <c r="CH1697" s="222"/>
      <c r="CI1697" s="222"/>
    </row>
    <row r="1698" spans="1:87" s="4" customFormat="1" hidden="1">
      <c r="A1698" s="63"/>
      <c r="B1698" s="222"/>
      <c r="C1698" s="222"/>
      <c r="D1698" s="222"/>
      <c r="E1698" s="222"/>
      <c r="F1698" s="222"/>
      <c r="G1698" s="223"/>
      <c r="H1698" s="63"/>
      <c r="I1698" s="222"/>
      <c r="J1698" s="222"/>
      <c r="K1698" s="239"/>
      <c r="L1698" s="239"/>
      <c r="M1698" s="240"/>
      <c r="N1698" s="229"/>
      <c r="O1698" s="229"/>
      <c r="P1698" s="229"/>
      <c r="Q1698" s="222"/>
      <c r="R1698" s="242"/>
      <c r="S1698" s="242"/>
      <c r="T1698" s="240"/>
      <c r="U1698" s="240"/>
      <c r="V1698" s="223"/>
      <c r="W1698" s="223"/>
      <c r="X1698" s="223"/>
      <c r="Y1698" s="223"/>
      <c r="Z1698" s="33"/>
      <c r="AE1698" s="117"/>
      <c r="AM1698" s="33"/>
      <c r="AN1698" s="223"/>
      <c r="AO1698" s="223"/>
      <c r="AP1698" s="223"/>
      <c r="AQ1698" s="222"/>
      <c r="AR1698" s="222"/>
      <c r="AS1698" s="222"/>
      <c r="AT1698" s="222"/>
      <c r="AU1698" s="222"/>
      <c r="AV1698" s="222"/>
      <c r="AW1698" s="222"/>
      <c r="AX1698" s="222"/>
      <c r="AY1698" s="222"/>
      <c r="AZ1698" s="222"/>
      <c r="BA1698" s="222"/>
      <c r="BB1698" s="222"/>
      <c r="BC1698" s="222"/>
      <c r="BD1698" s="222"/>
      <c r="BE1698" s="222"/>
      <c r="BF1698" s="222"/>
      <c r="BG1698" s="222"/>
      <c r="BH1698" s="222"/>
      <c r="BI1698" s="222"/>
      <c r="BJ1698" s="222"/>
      <c r="BK1698" s="222"/>
      <c r="BL1698" s="222"/>
      <c r="BM1698" s="222"/>
      <c r="BN1698" s="222"/>
      <c r="BO1698" s="222"/>
      <c r="BP1698" s="222"/>
      <c r="BQ1698" s="222"/>
      <c r="BR1698" s="222"/>
      <c r="BS1698" s="222"/>
      <c r="BT1698" s="222"/>
      <c r="BU1698" s="222"/>
      <c r="BV1698" s="222"/>
      <c r="BW1698" s="222"/>
      <c r="BX1698" s="222"/>
      <c r="BY1698" s="222"/>
      <c r="BZ1698" s="222"/>
      <c r="CA1698" s="222"/>
      <c r="CB1698" s="222"/>
      <c r="CC1698" s="222"/>
      <c r="CD1698" s="222"/>
      <c r="CE1698" s="222"/>
      <c r="CF1698" s="222"/>
      <c r="CG1698" s="222"/>
      <c r="CH1698" s="222"/>
      <c r="CI1698" s="222"/>
    </row>
    <row r="1699" spans="1:87" s="4" customFormat="1" hidden="1">
      <c r="A1699" s="63"/>
      <c r="B1699" s="222"/>
      <c r="C1699" s="222"/>
      <c r="D1699" s="222"/>
      <c r="E1699" s="222"/>
      <c r="F1699" s="222"/>
      <c r="G1699" s="223"/>
      <c r="H1699" s="63"/>
      <c r="I1699" s="222"/>
      <c r="J1699" s="222"/>
      <c r="K1699" s="239"/>
      <c r="L1699" s="239"/>
      <c r="M1699" s="240"/>
      <c r="N1699" s="229"/>
      <c r="O1699" s="229"/>
      <c r="P1699" s="229"/>
      <c r="Q1699" s="222"/>
      <c r="R1699" s="242"/>
      <c r="S1699" s="242"/>
      <c r="T1699" s="240"/>
      <c r="U1699" s="240"/>
      <c r="V1699" s="223"/>
      <c r="W1699" s="223"/>
      <c r="X1699" s="223"/>
      <c r="Y1699" s="223"/>
      <c r="Z1699" s="33"/>
      <c r="AE1699" s="117"/>
      <c r="AM1699" s="33"/>
      <c r="AN1699" s="223"/>
      <c r="AO1699" s="223"/>
      <c r="AP1699" s="223"/>
      <c r="AQ1699" s="222"/>
      <c r="AR1699" s="222"/>
      <c r="AS1699" s="222"/>
      <c r="AT1699" s="222"/>
      <c r="AU1699" s="222"/>
      <c r="AV1699" s="222"/>
      <c r="AW1699" s="222"/>
      <c r="AX1699" s="222"/>
      <c r="AY1699" s="222"/>
      <c r="AZ1699" s="222"/>
      <c r="BA1699" s="222"/>
      <c r="BB1699" s="222"/>
      <c r="BC1699" s="222"/>
      <c r="BD1699" s="222"/>
      <c r="BE1699" s="222"/>
      <c r="BF1699" s="222"/>
      <c r="BG1699" s="222"/>
      <c r="BH1699" s="222"/>
      <c r="BI1699" s="222"/>
      <c r="BJ1699" s="222"/>
      <c r="BK1699" s="222"/>
      <c r="BL1699" s="222"/>
      <c r="BM1699" s="222"/>
      <c r="BN1699" s="222"/>
      <c r="BO1699" s="222"/>
      <c r="BP1699" s="222"/>
      <c r="BQ1699" s="222"/>
      <c r="BR1699" s="222"/>
      <c r="BS1699" s="222"/>
      <c r="BT1699" s="222"/>
      <c r="BU1699" s="222"/>
      <c r="BV1699" s="222"/>
      <c r="BW1699" s="222"/>
      <c r="BX1699" s="222"/>
      <c r="BY1699" s="222"/>
      <c r="BZ1699" s="222"/>
      <c r="CA1699" s="222"/>
      <c r="CB1699" s="222"/>
      <c r="CC1699" s="222"/>
      <c r="CD1699" s="222"/>
      <c r="CE1699" s="222"/>
      <c r="CF1699" s="222"/>
      <c r="CG1699" s="222"/>
      <c r="CH1699" s="222"/>
      <c r="CI1699" s="222"/>
    </row>
    <row r="1700" spans="1:87" s="4" customFormat="1" hidden="1">
      <c r="A1700" s="63"/>
      <c r="B1700" s="222"/>
      <c r="C1700" s="222"/>
      <c r="D1700" s="222"/>
      <c r="E1700" s="222"/>
      <c r="F1700" s="222"/>
      <c r="G1700" s="223"/>
      <c r="H1700" s="63"/>
      <c r="I1700" s="222"/>
      <c r="J1700" s="222"/>
      <c r="K1700" s="239"/>
      <c r="L1700" s="239"/>
      <c r="M1700" s="240"/>
      <c r="N1700" s="229"/>
      <c r="O1700" s="229"/>
      <c r="P1700" s="229"/>
      <c r="Q1700" s="222"/>
      <c r="R1700" s="242"/>
      <c r="S1700" s="242"/>
      <c r="T1700" s="240"/>
      <c r="U1700" s="240"/>
      <c r="V1700" s="223"/>
      <c r="W1700" s="223"/>
      <c r="X1700" s="223"/>
      <c r="Y1700" s="223"/>
      <c r="Z1700" s="33"/>
      <c r="AE1700" s="117"/>
      <c r="AM1700" s="33"/>
      <c r="AN1700" s="223"/>
      <c r="AO1700" s="223"/>
      <c r="AP1700" s="223"/>
      <c r="AQ1700" s="222"/>
      <c r="AR1700" s="222"/>
      <c r="AS1700" s="222"/>
      <c r="AT1700" s="222"/>
      <c r="AU1700" s="222"/>
      <c r="AV1700" s="222"/>
      <c r="AW1700" s="222"/>
      <c r="AX1700" s="222"/>
      <c r="AY1700" s="222"/>
      <c r="AZ1700" s="222"/>
      <c r="BA1700" s="222"/>
      <c r="BB1700" s="222"/>
      <c r="BC1700" s="222"/>
      <c r="BD1700" s="222"/>
      <c r="BE1700" s="222"/>
      <c r="BF1700" s="222"/>
      <c r="BG1700" s="222"/>
      <c r="BH1700" s="222"/>
      <c r="BI1700" s="222"/>
      <c r="BJ1700" s="222"/>
      <c r="BK1700" s="222"/>
      <c r="BL1700" s="222"/>
      <c r="BM1700" s="222"/>
      <c r="BN1700" s="222"/>
      <c r="BO1700" s="222"/>
      <c r="BP1700" s="222"/>
      <c r="BQ1700" s="222"/>
      <c r="BR1700" s="222"/>
      <c r="BS1700" s="222"/>
      <c r="BT1700" s="222"/>
      <c r="BU1700" s="222"/>
      <c r="BV1700" s="222"/>
      <c r="BW1700" s="222"/>
      <c r="BX1700" s="222"/>
      <c r="BY1700" s="222"/>
      <c r="BZ1700" s="222"/>
      <c r="CA1700" s="222"/>
      <c r="CB1700" s="222"/>
      <c r="CC1700" s="222"/>
      <c r="CD1700" s="222"/>
      <c r="CE1700" s="222"/>
      <c r="CF1700" s="222"/>
      <c r="CG1700" s="222"/>
      <c r="CH1700" s="222"/>
      <c r="CI1700" s="222"/>
    </row>
    <row r="1701" spans="1:87" s="4" customFormat="1" hidden="1">
      <c r="A1701" s="63"/>
      <c r="B1701" s="222"/>
      <c r="C1701" s="222"/>
      <c r="D1701" s="222"/>
      <c r="E1701" s="222"/>
      <c r="F1701" s="222"/>
      <c r="G1701" s="223"/>
      <c r="H1701" s="63"/>
      <c r="I1701" s="222"/>
      <c r="J1701" s="222"/>
      <c r="K1701" s="239"/>
      <c r="L1701" s="239"/>
      <c r="M1701" s="240"/>
      <c r="N1701" s="229"/>
      <c r="O1701" s="229"/>
      <c r="P1701" s="229"/>
      <c r="Q1701" s="222"/>
      <c r="R1701" s="242"/>
      <c r="S1701" s="242"/>
      <c r="T1701" s="240"/>
      <c r="U1701" s="240"/>
      <c r="V1701" s="223"/>
      <c r="W1701" s="223"/>
      <c r="X1701" s="223"/>
      <c r="Y1701" s="223"/>
      <c r="Z1701" s="33"/>
      <c r="AE1701" s="117"/>
      <c r="AM1701" s="33"/>
      <c r="AN1701" s="223"/>
      <c r="AO1701" s="223"/>
      <c r="AP1701" s="223"/>
      <c r="AQ1701" s="222"/>
      <c r="AR1701" s="222"/>
      <c r="AS1701" s="222"/>
      <c r="AT1701" s="222"/>
      <c r="AU1701" s="222"/>
      <c r="AV1701" s="222"/>
      <c r="AW1701" s="222"/>
      <c r="AX1701" s="222"/>
      <c r="AY1701" s="222"/>
      <c r="AZ1701" s="222"/>
      <c r="BA1701" s="222"/>
      <c r="BB1701" s="222"/>
      <c r="BC1701" s="222"/>
      <c r="BD1701" s="222"/>
      <c r="BE1701" s="222"/>
      <c r="BF1701" s="222"/>
      <c r="BG1701" s="222"/>
      <c r="BH1701" s="222"/>
      <c r="BI1701" s="222"/>
      <c r="BJ1701" s="222"/>
      <c r="BK1701" s="222"/>
      <c r="BL1701" s="222"/>
      <c r="BM1701" s="222"/>
      <c r="BN1701" s="222"/>
      <c r="BO1701" s="222"/>
      <c r="BP1701" s="222"/>
      <c r="BQ1701" s="222"/>
      <c r="BR1701" s="222"/>
      <c r="BS1701" s="222"/>
      <c r="BT1701" s="222"/>
      <c r="BU1701" s="222"/>
      <c r="BV1701" s="222"/>
      <c r="BW1701" s="222"/>
      <c r="BX1701" s="222"/>
      <c r="BY1701" s="222"/>
      <c r="BZ1701" s="222"/>
      <c r="CA1701" s="222"/>
      <c r="CB1701" s="222"/>
      <c r="CC1701" s="222"/>
      <c r="CD1701" s="222"/>
      <c r="CE1701" s="222"/>
      <c r="CF1701" s="222"/>
      <c r="CG1701" s="222"/>
      <c r="CH1701" s="222"/>
      <c r="CI1701" s="222"/>
    </row>
    <row r="1702" spans="1:87" s="4" customFormat="1" hidden="1">
      <c r="A1702" s="63"/>
      <c r="B1702" s="222"/>
      <c r="C1702" s="222"/>
      <c r="D1702" s="222"/>
      <c r="E1702" s="222"/>
      <c r="F1702" s="222"/>
      <c r="G1702" s="223"/>
      <c r="H1702" s="63"/>
      <c r="I1702" s="222"/>
      <c r="J1702" s="222"/>
      <c r="K1702" s="239"/>
      <c r="L1702" s="239"/>
      <c r="M1702" s="240"/>
      <c r="N1702" s="229"/>
      <c r="O1702" s="229"/>
      <c r="P1702" s="229"/>
      <c r="Q1702" s="222"/>
      <c r="R1702" s="242"/>
      <c r="S1702" s="242"/>
      <c r="T1702" s="240"/>
      <c r="U1702" s="240"/>
      <c r="V1702" s="223"/>
      <c r="W1702" s="223"/>
      <c r="X1702" s="223"/>
      <c r="Y1702" s="223"/>
      <c r="Z1702" s="33"/>
      <c r="AE1702" s="117"/>
      <c r="AM1702" s="33"/>
      <c r="AN1702" s="223"/>
      <c r="AO1702" s="223"/>
      <c r="AP1702" s="223"/>
      <c r="AQ1702" s="222"/>
      <c r="AR1702" s="222"/>
      <c r="AS1702" s="222"/>
      <c r="AT1702" s="222"/>
      <c r="AU1702" s="222"/>
      <c r="AV1702" s="222"/>
      <c r="AW1702" s="222"/>
      <c r="AX1702" s="222"/>
      <c r="AY1702" s="222"/>
      <c r="AZ1702" s="222"/>
      <c r="BA1702" s="222"/>
      <c r="BB1702" s="222"/>
      <c r="BC1702" s="222"/>
      <c r="BD1702" s="222"/>
      <c r="BE1702" s="222"/>
      <c r="BF1702" s="222"/>
      <c r="BG1702" s="222"/>
      <c r="BH1702" s="222"/>
      <c r="BI1702" s="222"/>
      <c r="BJ1702" s="222"/>
      <c r="BK1702" s="222"/>
      <c r="BL1702" s="222"/>
      <c r="BM1702" s="222"/>
      <c r="BN1702" s="222"/>
      <c r="BO1702" s="222"/>
      <c r="BP1702" s="222"/>
      <c r="BQ1702" s="222"/>
      <c r="BR1702" s="222"/>
      <c r="BS1702" s="222"/>
      <c r="BT1702" s="222"/>
      <c r="BU1702" s="222"/>
      <c r="BV1702" s="222"/>
      <c r="BW1702" s="222"/>
      <c r="BX1702" s="222"/>
      <c r="BY1702" s="222"/>
      <c r="BZ1702" s="222"/>
      <c r="CA1702" s="222"/>
      <c r="CB1702" s="222"/>
      <c r="CC1702" s="222"/>
      <c r="CD1702" s="222"/>
      <c r="CE1702" s="222"/>
      <c r="CF1702" s="222"/>
      <c r="CG1702" s="222"/>
      <c r="CH1702" s="222"/>
      <c r="CI1702" s="222"/>
    </row>
    <row r="1703" spans="1:87" s="4" customFormat="1" hidden="1">
      <c r="A1703" s="63"/>
      <c r="B1703" s="222"/>
      <c r="C1703" s="222"/>
      <c r="D1703" s="222"/>
      <c r="E1703" s="222"/>
      <c r="F1703" s="222"/>
      <c r="G1703" s="223"/>
      <c r="H1703" s="63"/>
      <c r="I1703" s="222"/>
      <c r="J1703" s="222"/>
      <c r="K1703" s="239"/>
      <c r="L1703" s="239"/>
      <c r="M1703" s="240"/>
      <c r="N1703" s="229"/>
      <c r="O1703" s="229"/>
      <c r="P1703" s="229"/>
      <c r="Q1703" s="222"/>
      <c r="R1703" s="242"/>
      <c r="S1703" s="242"/>
      <c r="T1703" s="240"/>
      <c r="U1703" s="240"/>
      <c r="V1703" s="223"/>
      <c r="W1703" s="223"/>
      <c r="X1703" s="223"/>
      <c r="Y1703" s="223"/>
      <c r="Z1703" s="33"/>
      <c r="AE1703" s="117"/>
      <c r="AM1703" s="33"/>
      <c r="AN1703" s="223"/>
      <c r="AO1703" s="223"/>
      <c r="AP1703" s="223"/>
      <c r="AQ1703" s="222"/>
      <c r="AR1703" s="222"/>
      <c r="AS1703" s="222"/>
      <c r="AT1703" s="222"/>
      <c r="AU1703" s="222"/>
      <c r="AV1703" s="222"/>
      <c r="AW1703" s="222"/>
      <c r="AX1703" s="222"/>
      <c r="AY1703" s="222"/>
      <c r="AZ1703" s="222"/>
      <c r="BA1703" s="222"/>
      <c r="BB1703" s="222"/>
      <c r="BC1703" s="222"/>
      <c r="BD1703" s="222"/>
      <c r="BE1703" s="222"/>
      <c r="BF1703" s="222"/>
      <c r="BG1703" s="222"/>
      <c r="BH1703" s="222"/>
      <c r="BI1703" s="222"/>
      <c r="BJ1703" s="222"/>
      <c r="BK1703" s="222"/>
      <c r="BL1703" s="222"/>
      <c r="BM1703" s="222"/>
      <c r="BN1703" s="222"/>
      <c r="BO1703" s="222"/>
      <c r="BP1703" s="222"/>
      <c r="BQ1703" s="222"/>
      <c r="BR1703" s="222"/>
      <c r="BS1703" s="222"/>
      <c r="BT1703" s="222"/>
      <c r="BU1703" s="222"/>
      <c r="BV1703" s="222"/>
      <c r="BW1703" s="222"/>
      <c r="BX1703" s="222"/>
      <c r="BY1703" s="222"/>
      <c r="BZ1703" s="222"/>
      <c r="CA1703" s="222"/>
      <c r="CB1703" s="222"/>
      <c r="CC1703" s="222"/>
      <c r="CD1703" s="222"/>
      <c r="CE1703" s="222"/>
      <c r="CF1703" s="222"/>
      <c r="CG1703" s="222"/>
      <c r="CH1703" s="222"/>
      <c r="CI1703" s="222"/>
    </row>
    <row r="1704" spans="1:87" s="4" customFormat="1" hidden="1">
      <c r="A1704" s="63"/>
      <c r="B1704" s="222"/>
      <c r="C1704" s="222"/>
      <c r="D1704" s="222"/>
      <c r="E1704" s="222"/>
      <c r="F1704" s="222"/>
      <c r="G1704" s="223"/>
      <c r="H1704" s="63"/>
      <c r="I1704" s="222"/>
      <c r="J1704" s="222"/>
      <c r="K1704" s="239"/>
      <c r="L1704" s="239"/>
      <c r="M1704" s="240"/>
      <c r="N1704" s="229"/>
      <c r="O1704" s="229"/>
      <c r="P1704" s="229"/>
      <c r="Q1704" s="222"/>
      <c r="R1704" s="242"/>
      <c r="S1704" s="242"/>
      <c r="T1704" s="240"/>
      <c r="U1704" s="240"/>
      <c r="V1704" s="223"/>
      <c r="W1704" s="223"/>
      <c r="X1704" s="223"/>
      <c r="Y1704" s="223"/>
      <c r="Z1704" s="33"/>
      <c r="AE1704" s="117"/>
      <c r="AM1704" s="33"/>
      <c r="AN1704" s="223"/>
      <c r="AO1704" s="223"/>
      <c r="AP1704" s="223"/>
      <c r="AQ1704" s="222"/>
      <c r="AR1704" s="222"/>
      <c r="AS1704" s="222"/>
      <c r="AT1704" s="222"/>
      <c r="AU1704" s="222"/>
      <c r="AV1704" s="222"/>
      <c r="AW1704" s="222"/>
      <c r="AX1704" s="222"/>
      <c r="AY1704" s="222"/>
      <c r="AZ1704" s="222"/>
      <c r="BA1704" s="222"/>
      <c r="BB1704" s="222"/>
      <c r="BC1704" s="222"/>
      <c r="BD1704" s="222"/>
      <c r="BE1704" s="222"/>
      <c r="BF1704" s="222"/>
      <c r="BG1704" s="222"/>
      <c r="BH1704" s="222"/>
      <c r="BI1704" s="222"/>
      <c r="BJ1704" s="222"/>
      <c r="BK1704" s="222"/>
      <c r="BL1704" s="222"/>
      <c r="BM1704" s="222"/>
      <c r="BN1704" s="222"/>
      <c r="BO1704" s="222"/>
      <c r="BP1704" s="222"/>
      <c r="BQ1704" s="222"/>
      <c r="BR1704" s="222"/>
      <c r="BS1704" s="222"/>
      <c r="BT1704" s="222"/>
      <c r="BU1704" s="222"/>
      <c r="BV1704" s="222"/>
      <c r="BW1704" s="222"/>
      <c r="BX1704" s="222"/>
      <c r="BY1704" s="222"/>
      <c r="BZ1704" s="222"/>
      <c r="CA1704" s="222"/>
      <c r="CB1704" s="222"/>
      <c r="CC1704" s="222"/>
      <c r="CD1704" s="222"/>
      <c r="CE1704" s="222"/>
      <c r="CF1704" s="222"/>
      <c r="CG1704" s="222"/>
      <c r="CH1704" s="222"/>
      <c r="CI1704" s="222"/>
    </row>
    <row r="1705" spans="1:87" s="4" customFormat="1" hidden="1">
      <c r="A1705" s="63"/>
      <c r="B1705" s="222"/>
      <c r="C1705" s="222"/>
      <c r="D1705" s="222"/>
      <c r="E1705" s="222"/>
      <c r="F1705" s="222"/>
      <c r="G1705" s="223"/>
      <c r="H1705" s="63"/>
      <c r="I1705" s="222"/>
      <c r="J1705" s="222"/>
      <c r="K1705" s="239"/>
      <c r="L1705" s="239"/>
      <c r="M1705" s="240"/>
      <c r="N1705" s="229"/>
      <c r="O1705" s="229"/>
      <c r="P1705" s="229"/>
      <c r="Q1705" s="222"/>
      <c r="R1705" s="242"/>
      <c r="S1705" s="242"/>
      <c r="T1705" s="240"/>
      <c r="U1705" s="240"/>
      <c r="V1705" s="223"/>
      <c r="W1705" s="223"/>
      <c r="X1705" s="223"/>
      <c r="Y1705" s="223"/>
      <c r="Z1705" s="33"/>
      <c r="AE1705" s="117"/>
      <c r="AM1705" s="33"/>
      <c r="AN1705" s="223"/>
      <c r="AO1705" s="223"/>
      <c r="AP1705" s="223"/>
      <c r="AQ1705" s="222"/>
      <c r="AR1705" s="222"/>
      <c r="AS1705" s="222"/>
      <c r="AT1705" s="222"/>
      <c r="AU1705" s="222"/>
      <c r="AV1705" s="222"/>
      <c r="AW1705" s="222"/>
      <c r="AX1705" s="222"/>
      <c r="AY1705" s="222"/>
      <c r="AZ1705" s="222"/>
      <c r="BA1705" s="222"/>
      <c r="BB1705" s="222"/>
      <c r="BC1705" s="222"/>
      <c r="BD1705" s="222"/>
      <c r="BE1705" s="222"/>
      <c r="BF1705" s="222"/>
      <c r="BG1705" s="222"/>
      <c r="BH1705" s="222"/>
      <c r="BI1705" s="222"/>
      <c r="BJ1705" s="222"/>
      <c r="BK1705" s="222"/>
      <c r="BL1705" s="222"/>
      <c r="BM1705" s="222"/>
      <c r="BN1705" s="222"/>
      <c r="BO1705" s="222"/>
      <c r="BP1705" s="222"/>
      <c r="BQ1705" s="222"/>
      <c r="BR1705" s="222"/>
      <c r="BS1705" s="222"/>
      <c r="BT1705" s="222"/>
      <c r="BU1705" s="222"/>
      <c r="BV1705" s="222"/>
      <c r="BW1705" s="222"/>
      <c r="BX1705" s="222"/>
      <c r="BY1705" s="222"/>
      <c r="BZ1705" s="222"/>
      <c r="CA1705" s="222"/>
      <c r="CB1705" s="222"/>
      <c r="CC1705" s="222"/>
      <c r="CD1705" s="222"/>
      <c r="CE1705" s="222"/>
      <c r="CF1705" s="222"/>
      <c r="CG1705" s="222"/>
      <c r="CH1705" s="222"/>
      <c r="CI1705" s="222"/>
    </row>
    <row r="1706" spans="1:87" s="4" customFormat="1" hidden="1">
      <c r="A1706" s="63"/>
      <c r="B1706" s="222"/>
      <c r="C1706" s="222"/>
      <c r="D1706" s="222"/>
      <c r="E1706" s="222"/>
      <c r="F1706" s="222"/>
      <c r="G1706" s="223"/>
      <c r="H1706" s="63"/>
      <c r="I1706" s="222"/>
      <c r="J1706" s="222"/>
      <c r="K1706" s="239"/>
      <c r="L1706" s="239"/>
      <c r="M1706" s="240"/>
      <c r="N1706" s="229"/>
      <c r="O1706" s="229"/>
      <c r="P1706" s="229"/>
      <c r="Q1706" s="222"/>
      <c r="R1706" s="242"/>
      <c r="S1706" s="242"/>
      <c r="T1706" s="240"/>
      <c r="U1706" s="240"/>
      <c r="V1706" s="223"/>
      <c r="W1706" s="223"/>
      <c r="X1706" s="223"/>
      <c r="Y1706" s="223"/>
      <c r="Z1706" s="33"/>
      <c r="AE1706" s="117"/>
      <c r="AM1706" s="33"/>
      <c r="AN1706" s="223"/>
      <c r="AO1706" s="223"/>
      <c r="AP1706" s="223"/>
      <c r="AQ1706" s="222"/>
      <c r="AR1706" s="222"/>
      <c r="AS1706" s="222"/>
      <c r="AT1706" s="222"/>
      <c r="AU1706" s="222"/>
      <c r="AV1706" s="222"/>
      <c r="AW1706" s="222"/>
      <c r="AX1706" s="222"/>
      <c r="AY1706" s="222"/>
      <c r="AZ1706" s="222"/>
      <c r="BA1706" s="222"/>
      <c r="BB1706" s="222"/>
      <c r="BC1706" s="222"/>
      <c r="BD1706" s="222"/>
      <c r="BE1706" s="222"/>
      <c r="BF1706" s="222"/>
      <c r="BG1706" s="222"/>
      <c r="BH1706" s="222"/>
      <c r="BI1706" s="222"/>
      <c r="BJ1706" s="222"/>
      <c r="BK1706" s="222"/>
      <c r="BL1706" s="222"/>
      <c r="BM1706" s="222"/>
      <c r="BN1706" s="222"/>
      <c r="BO1706" s="222"/>
      <c r="BP1706" s="222"/>
      <c r="BQ1706" s="222"/>
      <c r="BR1706" s="222"/>
      <c r="BS1706" s="222"/>
      <c r="BT1706" s="222"/>
      <c r="BU1706" s="222"/>
      <c r="BV1706" s="222"/>
      <c r="BW1706" s="222"/>
      <c r="BX1706" s="222"/>
      <c r="BY1706" s="222"/>
      <c r="BZ1706" s="222"/>
      <c r="CA1706" s="222"/>
      <c r="CB1706" s="222"/>
      <c r="CC1706" s="222"/>
      <c r="CD1706" s="222"/>
      <c r="CE1706" s="222"/>
      <c r="CF1706" s="222"/>
      <c r="CG1706" s="222"/>
      <c r="CH1706" s="222"/>
      <c r="CI1706" s="222"/>
    </row>
    <row r="1707" spans="1:87" s="4" customFormat="1" hidden="1">
      <c r="A1707" s="63"/>
      <c r="B1707" s="222"/>
      <c r="C1707" s="222"/>
      <c r="D1707" s="222"/>
      <c r="E1707" s="222"/>
      <c r="F1707" s="222"/>
      <c r="G1707" s="223"/>
      <c r="H1707" s="63"/>
      <c r="I1707" s="222"/>
      <c r="J1707" s="222"/>
      <c r="K1707" s="239"/>
      <c r="L1707" s="239"/>
      <c r="M1707" s="240"/>
      <c r="N1707" s="229"/>
      <c r="O1707" s="229"/>
      <c r="P1707" s="229"/>
      <c r="Q1707" s="222"/>
      <c r="R1707" s="242"/>
      <c r="S1707" s="242"/>
      <c r="T1707" s="240"/>
      <c r="U1707" s="240"/>
      <c r="V1707" s="223"/>
      <c r="W1707" s="223"/>
      <c r="X1707" s="223"/>
      <c r="Y1707" s="223"/>
      <c r="Z1707" s="33"/>
      <c r="AE1707" s="117"/>
      <c r="AM1707" s="33"/>
      <c r="AN1707" s="223"/>
      <c r="AO1707" s="223"/>
      <c r="AP1707" s="223"/>
      <c r="AQ1707" s="222"/>
      <c r="AR1707" s="222"/>
      <c r="AS1707" s="222"/>
      <c r="AT1707" s="222"/>
      <c r="AU1707" s="222"/>
      <c r="AV1707" s="222"/>
      <c r="AW1707" s="222"/>
      <c r="AX1707" s="222"/>
      <c r="AY1707" s="222"/>
      <c r="AZ1707" s="222"/>
      <c r="BA1707" s="222"/>
      <c r="BB1707" s="222"/>
      <c r="BC1707" s="222"/>
      <c r="BD1707" s="222"/>
      <c r="BE1707" s="222"/>
      <c r="BF1707" s="222"/>
      <c r="BG1707" s="222"/>
      <c r="BH1707" s="222"/>
      <c r="BI1707" s="222"/>
      <c r="BJ1707" s="222"/>
      <c r="BK1707" s="222"/>
      <c r="BL1707" s="222"/>
      <c r="BM1707" s="222"/>
      <c r="BN1707" s="222"/>
      <c r="BO1707" s="222"/>
      <c r="BP1707" s="222"/>
      <c r="BQ1707" s="222"/>
      <c r="BR1707" s="222"/>
      <c r="BS1707" s="222"/>
      <c r="BT1707" s="222"/>
      <c r="BU1707" s="222"/>
      <c r="BV1707" s="222"/>
      <c r="BW1707" s="222"/>
      <c r="BX1707" s="222"/>
      <c r="BY1707" s="222"/>
      <c r="BZ1707" s="222"/>
      <c r="CA1707" s="222"/>
      <c r="CB1707" s="222"/>
      <c r="CC1707" s="222"/>
      <c r="CD1707" s="222"/>
      <c r="CE1707" s="222"/>
      <c r="CF1707" s="222"/>
      <c r="CG1707" s="222"/>
      <c r="CH1707" s="222"/>
      <c r="CI1707" s="222"/>
    </row>
    <row r="1708" spans="1:87" s="4" customFormat="1" hidden="1">
      <c r="A1708" s="63"/>
      <c r="B1708" s="222"/>
      <c r="C1708" s="222"/>
      <c r="D1708" s="222"/>
      <c r="E1708" s="222"/>
      <c r="F1708" s="222"/>
      <c r="G1708" s="223"/>
      <c r="H1708" s="63"/>
      <c r="I1708" s="222"/>
      <c r="J1708" s="222"/>
      <c r="K1708" s="239"/>
      <c r="L1708" s="239"/>
      <c r="M1708" s="240"/>
      <c r="N1708" s="229"/>
      <c r="O1708" s="229"/>
      <c r="P1708" s="229"/>
      <c r="Q1708" s="222"/>
      <c r="R1708" s="242"/>
      <c r="S1708" s="242"/>
      <c r="T1708" s="240"/>
      <c r="U1708" s="240"/>
      <c r="V1708" s="223"/>
      <c r="W1708" s="223"/>
      <c r="X1708" s="223"/>
      <c r="Y1708" s="223"/>
      <c r="Z1708" s="33"/>
      <c r="AE1708" s="117"/>
      <c r="AM1708" s="33"/>
      <c r="AN1708" s="223"/>
      <c r="AO1708" s="223"/>
      <c r="AP1708" s="223"/>
      <c r="AQ1708" s="222"/>
      <c r="AR1708" s="222"/>
      <c r="AS1708" s="222"/>
      <c r="AT1708" s="222"/>
      <c r="AU1708" s="222"/>
      <c r="AV1708" s="222"/>
      <c r="AW1708" s="222"/>
      <c r="AX1708" s="222"/>
      <c r="AY1708" s="222"/>
      <c r="AZ1708" s="222"/>
      <c r="BA1708" s="222"/>
      <c r="BB1708" s="222"/>
      <c r="BC1708" s="222"/>
      <c r="BD1708" s="222"/>
      <c r="BE1708" s="222"/>
      <c r="BF1708" s="222"/>
      <c r="BG1708" s="222"/>
      <c r="BH1708" s="222"/>
      <c r="BI1708" s="222"/>
      <c r="BJ1708" s="222"/>
      <c r="BK1708" s="222"/>
      <c r="BL1708" s="222"/>
      <c r="BM1708" s="222"/>
      <c r="BN1708" s="222"/>
      <c r="BO1708" s="222"/>
      <c r="BP1708" s="222"/>
      <c r="BQ1708" s="222"/>
      <c r="BR1708" s="222"/>
      <c r="BS1708" s="222"/>
      <c r="BT1708" s="222"/>
      <c r="BU1708" s="222"/>
      <c r="BV1708" s="222"/>
      <c r="BW1708" s="222"/>
      <c r="BX1708" s="222"/>
      <c r="BY1708" s="222"/>
      <c r="BZ1708" s="222"/>
      <c r="CA1708" s="222"/>
      <c r="CB1708" s="222"/>
      <c r="CC1708" s="222"/>
      <c r="CD1708" s="222"/>
      <c r="CE1708" s="222"/>
      <c r="CF1708" s="222"/>
      <c r="CG1708" s="222"/>
      <c r="CH1708" s="222"/>
      <c r="CI1708" s="222"/>
    </row>
    <row r="1709" spans="1:87" s="4" customFormat="1" hidden="1">
      <c r="A1709" s="63"/>
      <c r="B1709" s="222"/>
      <c r="C1709" s="222"/>
      <c r="D1709" s="222"/>
      <c r="E1709" s="222"/>
      <c r="F1709" s="222"/>
      <c r="G1709" s="223"/>
      <c r="H1709" s="63"/>
      <c r="I1709" s="222"/>
      <c r="J1709" s="222"/>
      <c r="K1709" s="239"/>
      <c r="L1709" s="239"/>
      <c r="M1709" s="240"/>
      <c r="N1709" s="229"/>
      <c r="O1709" s="229"/>
      <c r="P1709" s="229"/>
      <c r="Q1709" s="222"/>
      <c r="R1709" s="242"/>
      <c r="S1709" s="242"/>
      <c r="T1709" s="240"/>
      <c r="U1709" s="240"/>
      <c r="V1709" s="223"/>
      <c r="W1709" s="223"/>
      <c r="X1709" s="223"/>
      <c r="Y1709" s="223"/>
      <c r="Z1709" s="33"/>
      <c r="AE1709" s="117"/>
      <c r="AM1709" s="33"/>
      <c r="AN1709" s="223"/>
      <c r="AO1709" s="223"/>
      <c r="AP1709" s="223"/>
      <c r="AQ1709" s="222"/>
      <c r="AR1709" s="222"/>
      <c r="AS1709" s="222"/>
      <c r="AT1709" s="222"/>
      <c r="AU1709" s="222"/>
      <c r="AV1709" s="222"/>
      <c r="AW1709" s="222"/>
      <c r="AX1709" s="222"/>
      <c r="AY1709" s="222"/>
      <c r="AZ1709" s="222"/>
      <c r="BA1709" s="222"/>
      <c r="BB1709" s="222"/>
      <c r="BC1709" s="222"/>
      <c r="BD1709" s="222"/>
      <c r="BE1709" s="222"/>
      <c r="BF1709" s="222"/>
      <c r="BG1709" s="222"/>
      <c r="BH1709" s="222"/>
      <c r="BI1709" s="222"/>
      <c r="BJ1709" s="222"/>
      <c r="BK1709" s="222"/>
      <c r="BL1709" s="222"/>
      <c r="BM1709" s="222"/>
      <c r="BN1709" s="222"/>
      <c r="BO1709" s="222"/>
      <c r="BP1709" s="222"/>
      <c r="BQ1709" s="222"/>
      <c r="BR1709" s="222"/>
      <c r="BS1709" s="222"/>
      <c r="BT1709" s="222"/>
      <c r="BU1709" s="222"/>
      <c r="BV1709" s="222"/>
      <c r="BW1709" s="222"/>
      <c r="BX1709" s="222"/>
      <c r="BY1709" s="222"/>
      <c r="BZ1709" s="222"/>
      <c r="CA1709" s="222"/>
      <c r="CB1709" s="222"/>
      <c r="CC1709" s="222"/>
      <c r="CD1709" s="222"/>
      <c r="CE1709" s="222"/>
      <c r="CF1709" s="222"/>
      <c r="CG1709" s="222"/>
      <c r="CH1709" s="222"/>
      <c r="CI1709" s="222"/>
    </row>
    <row r="1710" spans="1:87" s="4" customFormat="1" hidden="1">
      <c r="A1710" s="63"/>
      <c r="B1710" s="222"/>
      <c r="C1710" s="222"/>
      <c r="D1710" s="222"/>
      <c r="E1710" s="222"/>
      <c r="F1710" s="222"/>
      <c r="G1710" s="223"/>
      <c r="H1710" s="63"/>
      <c r="I1710" s="222"/>
      <c r="J1710" s="222"/>
      <c r="K1710" s="239"/>
      <c r="L1710" s="239"/>
      <c r="M1710" s="240"/>
      <c r="N1710" s="229"/>
      <c r="O1710" s="229"/>
      <c r="P1710" s="229"/>
      <c r="Q1710" s="222"/>
      <c r="R1710" s="242"/>
      <c r="S1710" s="242"/>
      <c r="T1710" s="240"/>
      <c r="U1710" s="240"/>
      <c r="V1710" s="223"/>
      <c r="W1710" s="223"/>
      <c r="X1710" s="223"/>
      <c r="Y1710" s="223"/>
      <c r="Z1710" s="33"/>
      <c r="AE1710" s="117"/>
      <c r="AM1710" s="33"/>
      <c r="AN1710" s="223"/>
      <c r="AO1710" s="223"/>
      <c r="AP1710" s="223"/>
      <c r="AQ1710" s="222"/>
      <c r="AR1710" s="222"/>
      <c r="AS1710" s="222"/>
      <c r="AT1710" s="222"/>
      <c r="AU1710" s="222"/>
      <c r="AV1710" s="222"/>
      <c r="AW1710" s="222"/>
      <c r="AX1710" s="222"/>
      <c r="AY1710" s="222"/>
      <c r="AZ1710" s="222"/>
      <c r="BA1710" s="222"/>
      <c r="BB1710" s="222"/>
      <c r="BC1710" s="222"/>
      <c r="BD1710" s="222"/>
      <c r="BE1710" s="222"/>
      <c r="BF1710" s="222"/>
      <c r="BG1710" s="222"/>
      <c r="BH1710" s="222"/>
      <c r="BI1710" s="222"/>
      <c r="BJ1710" s="222"/>
      <c r="BK1710" s="222"/>
      <c r="BL1710" s="222"/>
      <c r="BM1710" s="222"/>
      <c r="BN1710" s="222"/>
      <c r="BO1710" s="222"/>
      <c r="BP1710" s="222"/>
      <c r="BQ1710" s="222"/>
      <c r="BR1710" s="222"/>
      <c r="BS1710" s="222"/>
      <c r="BT1710" s="222"/>
      <c r="BU1710" s="222"/>
      <c r="BV1710" s="222"/>
      <c r="BW1710" s="222"/>
      <c r="BX1710" s="222"/>
      <c r="BY1710" s="222"/>
      <c r="BZ1710" s="222"/>
      <c r="CA1710" s="222"/>
      <c r="CB1710" s="222"/>
      <c r="CC1710" s="222"/>
      <c r="CD1710" s="222"/>
      <c r="CE1710" s="222"/>
      <c r="CF1710" s="222"/>
      <c r="CG1710" s="222"/>
      <c r="CH1710" s="222"/>
      <c r="CI1710" s="222"/>
    </row>
    <row r="1711" spans="1:87" s="4" customFormat="1" hidden="1">
      <c r="A1711" s="63"/>
      <c r="B1711" s="222"/>
      <c r="C1711" s="222"/>
      <c r="D1711" s="222"/>
      <c r="E1711" s="222"/>
      <c r="F1711" s="222"/>
      <c r="G1711" s="223"/>
      <c r="H1711" s="63"/>
      <c r="I1711" s="222"/>
      <c r="J1711" s="222"/>
      <c r="K1711" s="239"/>
      <c r="L1711" s="239"/>
      <c r="M1711" s="240"/>
      <c r="N1711" s="229"/>
      <c r="O1711" s="229"/>
      <c r="P1711" s="229"/>
      <c r="Q1711" s="222"/>
      <c r="R1711" s="242"/>
      <c r="S1711" s="242"/>
      <c r="T1711" s="240"/>
      <c r="U1711" s="240"/>
      <c r="V1711" s="223"/>
      <c r="W1711" s="223"/>
      <c r="X1711" s="223"/>
      <c r="Y1711" s="223"/>
      <c r="Z1711" s="33"/>
      <c r="AE1711" s="117"/>
      <c r="AM1711" s="33"/>
      <c r="AN1711" s="223"/>
      <c r="AO1711" s="223"/>
      <c r="AP1711" s="223"/>
      <c r="AQ1711" s="222"/>
      <c r="AR1711" s="222"/>
      <c r="AS1711" s="222"/>
      <c r="AT1711" s="222"/>
      <c r="AU1711" s="222"/>
      <c r="AV1711" s="222"/>
      <c r="AW1711" s="222"/>
      <c r="AX1711" s="222"/>
      <c r="AY1711" s="222"/>
      <c r="AZ1711" s="222"/>
      <c r="BA1711" s="222"/>
      <c r="BB1711" s="222"/>
      <c r="BC1711" s="222"/>
      <c r="BD1711" s="222"/>
      <c r="BE1711" s="222"/>
      <c r="BF1711" s="222"/>
      <c r="BG1711" s="222"/>
      <c r="BH1711" s="222"/>
      <c r="BI1711" s="222"/>
      <c r="BJ1711" s="222"/>
      <c r="BK1711" s="222"/>
      <c r="BL1711" s="222"/>
      <c r="BM1711" s="222"/>
      <c r="BN1711" s="222"/>
      <c r="BO1711" s="222"/>
      <c r="BP1711" s="222"/>
      <c r="BQ1711" s="222"/>
      <c r="BR1711" s="222"/>
      <c r="BS1711" s="222"/>
      <c r="BT1711" s="222"/>
      <c r="BU1711" s="222"/>
      <c r="BV1711" s="222"/>
      <c r="BW1711" s="222"/>
      <c r="BX1711" s="222"/>
      <c r="BY1711" s="222"/>
      <c r="BZ1711" s="222"/>
      <c r="CA1711" s="222"/>
      <c r="CB1711" s="222"/>
      <c r="CC1711" s="222"/>
      <c r="CD1711" s="222"/>
      <c r="CE1711" s="222"/>
      <c r="CF1711" s="222"/>
      <c r="CG1711" s="222"/>
      <c r="CH1711" s="222"/>
      <c r="CI1711" s="222"/>
    </row>
    <row r="1712" spans="1:87" s="4" customFormat="1" hidden="1">
      <c r="A1712" s="63"/>
      <c r="B1712" s="222"/>
      <c r="C1712" s="222"/>
      <c r="D1712" s="222"/>
      <c r="E1712" s="222"/>
      <c r="F1712" s="222"/>
      <c r="G1712" s="223"/>
      <c r="H1712" s="63"/>
      <c r="I1712" s="222"/>
      <c r="J1712" s="222"/>
      <c r="K1712" s="239"/>
      <c r="L1712" s="239"/>
      <c r="M1712" s="240"/>
      <c r="N1712" s="229"/>
      <c r="O1712" s="229"/>
      <c r="P1712" s="229"/>
      <c r="Q1712" s="222"/>
      <c r="R1712" s="242"/>
      <c r="S1712" s="242"/>
      <c r="T1712" s="240"/>
      <c r="U1712" s="240"/>
      <c r="V1712" s="223"/>
      <c r="W1712" s="223"/>
      <c r="X1712" s="223"/>
      <c r="Y1712" s="223"/>
      <c r="Z1712" s="33"/>
      <c r="AE1712" s="117"/>
      <c r="AM1712" s="33"/>
      <c r="AN1712" s="223"/>
      <c r="AO1712" s="223"/>
      <c r="AP1712" s="223"/>
      <c r="AQ1712" s="222"/>
      <c r="AR1712" s="222"/>
      <c r="AS1712" s="222"/>
      <c r="AT1712" s="222"/>
      <c r="AU1712" s="222"/>
      <c r="AV1712" s="222"/>
      <c r="AW1712" s="222"/>
      <c r="AX1712" s="222"/>
      <c r="AY1712" s="222"/>
      <c r="AZ1712" s="222"/>
      <c r="BA1712" s="222"/>
      <c r="BB1712" s="222"/>
      <c r="BC1712" s="222"/>
      <c r="BD1712" s="222"/>
      <c r="BE1712" s="222"/>
      <c r="BF1712" s="222"/>
      <c r="BG1712" s="222"/>
      <c r="BH1712" s="222"/>
      <c r="BI1712" s="222"/>
      <c r="BJ1712" s="222"/>
      <c r="BK1712" s="222"/>
      <c r="BL1712" s="222"/>
      <c r="BM1712" s="222"/>
      <c r="BN1712" s="222"/>
      <c r="BO1712" s="222"/>
      <c r="BP1712" s="222"/>
      <c r="BQ1712" s="222"/>
      <c r="BR1712" s="222"/>
      <c r="BS1712" s="222"/>
      <c r="BT1712" s="222"/>
      <c r="BU1712" s="222"/>
      <c r="BV1712" s="222"/>
      <c r="BW1712" s="222"/>
      <c r="BX1712" s="222"/>
      <c r="BY1712" s="222"/>
      <c r="BZ1712" s="222"/>
      <c r="CA1712" s="222"/>
      <c r="CB1712" s="222"/>
      <c r="CC1712" s="222"/>
      <c r="CD1712" s="222"/>
      <c r="CE1712" s="222"/>
      <c r="CF1712" s="222"/>
      <c r="CG1712" s="222"/>
      <c r="CH1712" s="222"/>
      <c r="CI1712" s="222"/>
    </row>
    <row r="1713" spans="1:87" s="4" customFormat="1" hidden="1">
      <c r="A1713" s="63"/>
      <c r="B1713" s="222"/>
      <c r="C1713" s="222"/>
      <c r="D1713" s="222"/>
      <c r="E1713" s="222"/>
      <c r="F1713" s="222"/>
      <c r="G1713" s="223"/>
      <c r="H1713" s="63"/>
      <c r="I1713" s="222"/>
      <c r="J1713" s="222"/>
      <c r="K1713" s="239"/>
      <c r="L1713" s="239"/>
      <c r="M1713" s="240"/>
      <c r="N1713" s="229"/>
      <c r="O1713" s="229"/>
      <c r="P1713" s="229"/>
      <c r="Q1713" s="222"/>
      <c r="R1713" s="242"/>
      <c r="S1713" s="242"/>
      <c r="T1713" s="240"/>
      <c r="U1713" s="240"/>
      <c r="V1713" s="223"/>
      <c r="W1713" s="223"/>
      <c r="X1713" s="223"/>
      <c r="Y1713" s="223"/>
      <c r="Z1713" s="33"/>
      <c r="AE1713" s="117"/>
      <c r="AM1713" s="33"/>
      <c r="AN1713" s="223"/>
      <c r="AO1713" s="223"/>
      <c r="AP1713" s="223"/>
      <c r="AQ1713" s="222"/>
      <c r="AR1713" s="222"/>
      <c r="AS1713" s="222"/>
      <c r="AT1713" s="222"/>
      <c r="AU1713" s="222"/>
      <c r="AV1713" s="222"/>
      <c r="AW1713" s="222"/>
      <c r="AX1713" s="222"/>
      <c r="AY1713" s="222"/>
      <c r="AZ1713" s="222"/>
      <c r="BA1713" s="222"/>
      <c r="BB1713" s="222"/>
      <c r="BC1713" s="222"/>
      <c r="BD1713" s="222"/>
      <c r="BE1713" s="222"/>
      <c r="BF1713" s="222"/>
      <c r="BG1713" s="222"/>
      <c r="BH1713" s="222"/>
      <c r="BI1713" s="222"/>
      <c r="BJ1713" s="222"/>
      <c r="BK1713" s="222"/>
      <c r="BL1713" s="222"/>
      <c r="BM1713" s="222"/>
      <c r="BN1713" s="222"/>
      <c r="BO1713" s="222"/>
      <c r="BP1713" s="222"/>
      <c r="BQ1713" s="222"/>
      <c r="BR1713" s="222"/>
      <c r="BS1713" s="222"/>
      <c r="BT1713" s="222"/>
      <c r="BU1713" s="222"/>
      <c r="BV1713" s="222"/>
      <c r="BW1713" s="222"/>
      <c r="BX1713" s="222"/>
      <c r="BY1713" s="222"/>
      <c r="BZ1713" s="222"/>
      <c r="CA1713" s="222"/>
      <c r="CB1713" s="222"/>
      <c r="CC1713" s="222"/>
      <c r="CD1713" s="222"/>
      <c r="CE1713" s="222"/>
      <c r="CF1713" s="222"/>
      <c r="CG1713" s="222"/>
      <c r="CH1713" s="222"/>
      <c r="CI1713" s="222"/>
    </row>
    <row r="1714" spans="1:87" s="4" customFormat="1" hidden="1">
      <c r="A1714" s="63"/>
      <c r="B1714" s="222"/>
      <c r="C1714" s="222"/>
      <c r="D1714" s="222"/>
      <c r="E1714" s="222"/>
      <c r="F1714" s="222"/>
      <c r="G1714" s="223"/>
      <c r="H1714" s="63"/>
      <c r="I1714" s="222"/>
      <c r="J1714" s="222"/>
      <c r="K1714" s="239"/>
      <c r="L1714" s="239"/>
      <c r="M1714" s="240"/>
      <c r="N1714" s="229"/>
      <c r="O1714" s="229"/>
      <c r="P1714" s="229"/>
      <c r="Q1714" s="222"/>
      <c r="R1714" s="242"/>
      <c r="S1714" s="242"/>
      <c r="T1714" s="240"/>
      <c r="U1714" s="240"/>
      <c r="V1714" s="223"/>
      <c r="W1714" s="223"/>
      <c r="X1714" s="223"/>
      <c r="Y1714" s="223"/>
      <c r="Z1714" s="33"/>
      <c r="AE1714" s="117"/>
      <c r="AM1714" s="33"/>
      <c r="AN1714" s="223"/>
      <c r="AO1714" s="223"/>
      <c r="AP1714" s="223"/>
      <c r="AQ1714" s="222"/>
      <c r="AR1714" s="222"/>
      <c r="AS1714" s="222"/>
      <c r="AT1714" s="222"/>
      <c r="AU1714" s="222"/>
      <c r="AV1714" s="222"/>
      <c r="AW1714" s="222"/>
      <c r="AX1714" s="222"/>
      <c r="AY1714" s="222"/>
      <c r="AZ1714" s="222"/>
      <c r="BA1714" s="222"/>
      <c r="BB1714" s="222"/>
      <c r="BC1714" s="222"/>
      <c r="BD1714" s="222"/>
      <c r="BE1714" s="222"/>
      <c r="BF1714" s="222"/>
      <c r="BG1714" s="222"/>
      <c r="BH1714" s="222"/>
      <c r="BI1714" s="222"/>
      <c r="BJ1714" s="222"/>
      <c r="BK1714" s="222"/>
      <c r="BL1714" s="222"/>
      <c r="BM1714" s="222"/>
      <c r="BN1714" s="222"/>
      <c r="BO1714" s="222"/>
      <c r="BP1714" s="222"/>
      <c r="BQ1714" s="222"/>
      <c r="BR1714" s="222"/>
      <c r="BS1714" s="222"/>
      <c r="BT1714" s="222"/>
      <c r="BU1714" s="222"/>
      <c r="BV1714" s="222"/>
      <c r="BW1714" s="222"/>
      <c r="BX1714" s="222"/>
      <c r="BY1714" s="222"/>
      <c r="BZ1714" s="222"/>
      <c r="CA1714" s="222"/>
      <c r="CB1714" s="222"/>
      <c r="CC1714" s="222"/>
      <c r="CD1714" s="222"/>
      <c r="CE1714" s="222"/>
      <c r="CF1714" s="222"/>
      <c r="CG1714" s="222"/>
      <c r="CH1714" s="222"/>
      <c r="CI1714" s="222"/>
    </row>
    <row r="1715" spans="1:87" s="4" customFormat="1" hidden="1">
      <c r="A1715" s="63"/>
      <c r="B1715" s="222"/>
      <c r="C1715" s="222"/>
      <c r="D1715" s="222"/>
      <c r="E1715" s="222"/>
      <c r="F1715" s="222"/>
      <c r="G1715" s="223"/>
      <c r="H1715" s="63"/>
      <c r="I1715" s="222"/>
      <c r="J1715" s="222"/>
      <c r="K1715" s="239"/>
      <c r="L1715" s="239"/>
      <c r="M1715" s="240"/>
      <c r="N1715" s="229"/>
      <c r="O1715" s="229"/>
      <c r="P1715" s="229"/>
      <c r="Q1715" s="222"/>
      <c r="R1715" s="242"/>
      <c r="S1715" s="242"/>
      <c r="T1715" s="240"/>
      <c r="U1715" s="240"/>
      <c r="V1715" s="223"/>
      <c r="W1715" s="223"/>
      <c r="X1715" s="223"/>
      <c r="Y1715" s="223"/>
      <c r="Z1715" s="33"/>
      <c r="AE1715" s="117"/>
      <c r="AM1715" s="33"/>
      <c r="AN1715" s="223"/>
      <c r="AO1715" s="223"/>
      <c r="AP1715" s="223"/>
      <c r="AQ1715" s="222"/>
      <c r="AR1715" s="222"/>
      <c r="AS1715" s="222"/>
      <c r="AT1715" s="222"/>
      <c r="AU1715" s="222"/>
      <c r="AV1715" s="222"/>
      <c r="AW1715" s="222"/>
      <c r="AX1715" s="222"/>
      <c r="AY1715" s="222"/>
      <c r="AZ1715" s="222"/>
      <c r="BA1715" s="222"/>
      <c r="BB1715" s="222"/>
      <c r="BC1715" s="222"/>
      <c r="BD1715" s="222"/>
      <c r="BE1715" s="222"/>
      <c r="BF1715" s="222"/>
      <c r="BG1715" s="222"/>
      <c r="BH1715" s="222"/>
      <c r="BI1715" s="222"/>
      <c r="BJ1715" s="222"/>
      <c r="BK1715" s="222"/>
      <c r="BL1715" s="222"/>
      <c r="BM1715" s="222"/>
      <c r="BN1715" s="222"/>
      <c r="BO1715" s="222"/>
      <c r="BP1715" s="222"/>
      <c r="BQ1715" s="222"/>
      <c r="BR1715" s="222"/>
      <c r="BS1715" s="222"/>
      <c r="BT1715" s="222"/>
      <c r="BU1715" s="222"/>
      <c r="BV1715" s="222"/>
      <c r="BW1715" s="222"/>
      <c r="BX1715" s="222"/>
      <c r="BY1715" s="222"/>
      <c r="BZ1715" s="222"/>
      <c r="CA1715" s="222"/>
      <c r="CB1715" s="222"/>
      <c r="CC1715" s="222"/>
      <c r="CD1715" s="222"/>
      <c r="CE1715" s="222"/>
      <c r="CF1715" s="222"/>
      <c r="CG1715" s="222"/>
      <c r="CH1715" s="222"/>
      <c r="CI1715" s="222"/>
    </row>
    <row r="1716" spans="1:87" s="4" customFormat="1" hidden="1">
      <c r="A1716" s="63"/>
      <c r="B1716" s="222"/>
      <c r="C1716" s="222"/>
      <c r="D1716" s="222"/>
      <c r="E1716" s="222"/>
      <c r="F1716" s="222"/>
      <c r="G1716" s="223"/>
      <c r="H1716" s="63"/>
      <c r="I1716" s="222"/>
      <c r="J1716" s="222"/>
      <c r="K1716" s="239"/>
      <c r="L1716" s="239"/>
      <c r="M1716" s="240"/>
      <c r="N1716" s="229"/>
      <c r="O1716" s="229"/>
      <c r="P1716" s="229"/>
      <c r="Q1716" s="222"/>
      <c r="R1716" s="242"/>
      <c r="S1716" s="242"/>
      <c r="T1716" s="240"/>
      <c r="U1716" s="240"/>
      <c r="V1716" s="223"/>
      <c r="W1716" s="223"/>
      <c r="X1716" s="223"/>
      <c r="Y1716" s="223"/>
      <c r="Z1716" s="33"/>
      <c r="AE1716" s="117"/>
      <c r="AM1716" s="33"/>
      <c r="AN1716" s="223"/>
      <c r="AO1716" s="223"/>
      <c r="AP1716" s="223"/>
      <c r="AQ1716" s="222"/>
      <c r="AR1716" s="222"/>
      <c r="AS1716" s="222"/>
      <c r="AT1716" s="222"/>
      <c r="AU1716" s="222"/>
      <c r="AV1716" s="222"/>
      <c r="AW1716" s="222"/>
      <c r="AX1716" s="222"/>
      <c r="AY1716" s="222"/>
      <c r="AZ1716" s="222"/>
      <c r="BA1716" s="222"/>
      <c r="BB1716" s="222"/>
      <c r="BC1716" s="222"/>
      <c r="BD1716" s="222"/>
      <c r="BE1716" s="222"/>
      <c r="BF1716" s="222"/>
      <c r="BG1716" s="222"/>
      <c r="BH1716" s="222"/>
      <c r="BI1716" s="222"/>
      <c r="BJ1716" s="222"/>
      <c r="BK1716" s="222"/>
      <c r="BL1716" s="222"/>
      <c r="BM1716" s="222"/>
      <c r="BN1716" s="222"/>
      <c r="BO1716" s="222"/>
      <c r="BP1716" s="222"/>
      <c r="BQ1716" s="222"/>
      <c r="BR1716" s="222"/>
      <c r="BS1716" s="222"/>
      <c r="BT1716" s="222"/>
      <c r="BU1716" s="222"/>
      <c r="BV1716" s="222"/>
      <c r="BW1716" s="222"/>
      <c r="BX1716" s="222"/>
      <c r="BY1716" s="222"/>
      <c r="BZ1716" s="222"/>
      <c r="CA1716" s="222"/>
      <c r="CB1716" s="222"/>
      <c r="CC1716" s="222"/>
      <c r="CD1716" s="222"/>
      <c r="CE1716" s="222"/>
      <c r="CF1716" s="222"/>
      <c r="CG1716" s="222"/>
      <c r="CH1716" s="222"/>
      <c r="CI1716" s="222"/>
    </row>
    <row r="1717" spans="1:87" s="4" customFormat="1" hidden="1">
      <c r="A1717" s="63"/>
      <c r="B1717" s="222"/>
      <c r="C1717" s="222"/>
      <c r="D1717" s="222"/>
      <c r="E1717" s="222"/>
      <c r="F1717" s="222"/>
      <c r="G1717" s="223"/>
      <c r="H1717" s="63"/>
      <c r="I1717" s="222"/>
      <c r="J1717" s="222"/>
      <c r="K1717" s="239"/>
      <c r="L1717" s="239"/>
      <c r="M1717" s="240"/>
      <c r="N1717" s="229"/>
      <c r="O1717" s="229"/>
      <c r="P1717" s="229"/>
      <c r="Q1717" s="222"/>
      <c r="R1717" s="242"/>
      <c r="S1717" s="242"/>
      <c r="T1717" s="240"/>
      <c r="U1717" s="240"/>
      <c r="V1717" s="223"/>
      <c r="W1717" s="223"/>
      <c r="X1717" s="223"/>
      <c r="Y1717" s="223"/>
      <c r="Z1717" s="33"/>
      <c r="AE1717" s="117"/>
      <c r="AM1717" s="33"/>
      <c r="AN1717" s="223"/>
      <c r="AO1717" s="223"/>
      <c r="AP1717" s="223"/>
      <c r="AQ1717" s="222"/>
      <c r="AR1717" s="222"/>
      <c r="AS1717" s="222"/>
      <c r="AT1717" s="222"/>
      <c r="AU1717" s="222"/>
      <c r="AV1717" s="222"/>
      <c r="AW1717" s="222"/>
      <c r="AX1717" s="222"/>
      <c r="AY1717" s="222"/>
      <c r="AZ1717" s="222"/>
      <c r="BA1717" s="222"/>
      <c r="BB1717" s="222"/>
      <c r="BC1717" s="222"/>
      <c r="BD1717" s="222"/>
      <c r="BE1717" s="222"/>
      <c r="BF1717" s="222"/>
      <c r="BG1717" s="222"/>
      <c r="BH1717" s="222"/>
      <c r="BI1717" s="222"/>
      <c r="BJ1717" s="222"/>
      <c r="BK1717" s="222"/>
      <c r="BL1717" s="222"/>
      <c r="BM1717" s="222"/>
      <c r="BN1717" s="222"/>
      <c r="BO1717" s="222"/>
      <c r="BP1717" s="222"/>
      <c r="BQ1717" s="222"/>
      <c r="BR1717" s="222"/>
      <c r="BS1717" s="222"/>
      <c r="BT1717" s="222"/>
      <c r="BU1717" s="222"/>
      <c r="BV1717" s="222"/>
      <c r="BW1717" s="222"/>
      <c r="BX1717" s="222"/>
      <c r="BY1717" s="222"/>
      <c r="BZ1717" s="222"/>
      <c r="CA1717" s="222"/>
      <c r="CB1717" s="222"/>
      <c r="CC1717" s="222"/>
      <c r="CD1717" s="222"/>
      <c r="CE1717" s="222"/>
      <c r="CF1717" s="222"/>
      <c r="CG1717" s="222"/>
      <c r="CH1717" s="222"/>
      <c r="CI1717" s="222"/>
    </row>
    <row r="1718" spans="1:87" s="4" customFormat="1" hidden="1">
      <c r="A1718" s="63"/>
      <c r="B1718" s="222"/>
      <c r="C1718" s="222"/>
      <c r="D1718" s="222"/>
      <c r="E1718" s="222"/>
      <c r="F1718" s="222"/>
      <c r="G1718" s="223"/>
      <c r="H1718" s="63"/>
      <c r="I1718" s="222"/>
      <c r="J1718" s="222"/>
      <c r="K1718" s="239"/>
      <c r="L1718" s="239"/>
      <c r="M1718" s="240"/>
      <c r="N1718" s="229"/>
      <c r="O1718" s="229"/>
      <c r="P1718" s="229"/>
      <c r="Q1718" s="222"/>
      <c r="R1718" s="242"/>
      <c r="S1718" s="242"/>
      <c r="T1718" s="240"/>
      <c r="U1718" s="240"/>
      <c r="V1718" s="223"/>
      <c r="W1718" s="223"/>
      <c r="X1718" s="223"/>
      <c r="Y1718" s="223"/>
      <c r="Z1718" s="33"/>
      <c r="AE1718" s="117"/>
      <c r="AM1718" s="33"/>
      <c r="AN1718" s="223"/>
      <c r="AO1718" s="223"/>
      <c r="AP1718" s="223"/>
      <c r="AQ1718" s="222"/>
      <c r="AR1718" s="222"/>
      <c r="AS1718" s="222"/>
      <c r="AT1718" s="222"/>
      <c r="AU1718" s="222"/>
      <c r="AV1718" s="222"/>
      <c r="AW1718" s="222"/>
      <c r="AX1718" s="222"/>
      <c r="AY1718" s="222"/>
      <c r="AZ1718" s="222"/>
      <c r="BA1718" s="222"/>
      <c r="BB1718" s="222"/>
      <c r="BC1718" s="222"/>
      <c r="BD1718" s="222"/>
      <c r="BE1718" s="222"/>
      <c r="BF1718" s="222"/>
      <c r="BG1718" s="222"/>
      <c r="BH1718" s="222"/>
      <c r="BI1718" s="222"/>
      <c r="BJ1718" s="222"/>
      <c r="BK1718" s="222"/>
      <c r="BL1718" s="222"/>
      <c r="BM1718" s="222"/>
      <c r="BN1718" s="222"/>
      <c r="BO1718" s="222"/>
      <c r="BP1718" s="222"/>
      <c r="BQ1718" s="222"/>
      <c r="BR1718" s="222"/>
      <c r="BS1718" s="222"/>
      <c r="BT1718" s="222"/>
      <c r="BU1718" s="222"/>
      <c r="BV1718" s="222"/>
      <c r="BW1718" s="222"/>
      <c r="BX1718" s="222"/>
      <c r="BY1718" s="222"/>
      <c r="BZ1718" s="222"/>
      <c r="CA1718" s="222"/>
      <c r="CB1718" s="222"/>
      <c r="CC1718" s="222"/>
      <c r="CD1718" s="222"/>
      <c r="CE1718" s="222"/>
      <c r="CF1718" s="222"/>
      <c r="CG1718" s="222"/>
      <c r="CH1718" s="222"/>
      <c r="CI1718" s="222"/>
    </row>
    <row r="1719" spans="1:87" s="4" customFormat="1" hidden="1">
      <c r="A1719" s="63"/>
      <c r="B1719" s="222"/>
      <c r="C1719" s="222"/>
      <c r="D1719" s="222"/>
      <c r="E1719" s="222"/>
      <c r="F1719" s="222"/>
      <c r="G1719" s="223"/>
      <c r="H1719" s="63"/>
      <c r="I1719" s="222"/>
      <c r="J1719" s="222"/>
      <c r="K1719" s="239"/>
      <c r="L1719" s="239"/>
      <c r="M1719" s="240"/>
      <c r="N1719" s="229"/>
      <c r="O1719" s="229"/>
      <c r="P1719" s="229"/>
      <c r="Q1719" s="222"/>
      <c r="R1719" s="242"/>
      <c r="S1719" s="242"/>
      <c r="T1719" s="240"/>
      <c r="U1719" s="240"/>
      <c r="V1719" s="223"/>
      <c r="W1719" s="223"/>
      <c r="X1719" s="223"/>
      <c r="Y1719" s="223"/>
      <c r="Z1719" s="33"/>
      <c r="AE1719" s="117"/>
      <c r="AM1719" s="33"/>
      <c r="AN1719" s="223"/>
      <c r="AO1719" s="223"/>
      <c r="AP1719" s="223"/>
      <c r="AQ1719" s="222"/>
      <c r="AR1719" s="222"/>
      <c r="AS1719" s="222"/>
      <c r="AT1719" s="222"/>
      <c r="AU1719" s="222"/>
      <c r="AV1719" s="222"/>
      <c r="AW1719" s="222"/>
      <c r="AX1719" s="222"/>
      <c r="AY1719" s="222"/>
      <c r="AZ1719" s="222"/>
      <c r="BA1719" s="222"/>
      <c r="BB1719" s="222"/>
      <c r="BC1719" s="222"/>
      <c r="BD1719" s="222"/>
      <c r="BE1719" s="222"/>
      <c r="BF1719" s="222"/>
      <c r="BG1719" s="222"/>
      <c r="BH1719" s="222"/>
      <c r="BI1719" s="222"/>
      <c r="BJ1719" s="222"/>
      <c r="BK1719" s="222"/>
      <c r="BL1719" s="222"/>
      <c r="BM1719" s="222"/>
      <c r="BN1719" s="222"/>
      <c r="BO1719" s="222"/>
      <c r="BP1719" s="222"/>
      <c r="BQ1719" s="222"/>
      <c r="BR1719" s="222"/>
      <c r="BS1719" s="222"/>
      <c r="BT1719" s="222"/>
      <c r="BU1719" s="222"/>
      <c r="BV1719" s="222"/>
      <c r="BW1719" s="222"/>
      <c r="BX1719" s="222"/>
      <c r="BY1719" s="222"/>
      <c r="BZ1719" s="222"/>
      <c r="CA1719" s="222"/>
      <c r="CB1719" s="222"/>
      <c r="CC1719" s="222"/>
      <c r="CD1719" s="222"/>
      <c r="CE1719" s="222"/>
      <c r="CF1719" s="222"/>
      <c r="CG1719" s="222"/>
      <c r="CH1719" s="222"/>
      <c r="CI1719" s="222"/>
    </row>
    <row r="1720" spans="1:87" s="4" customFormat="1" hidden="1">
      <c r="A1720" s="63"/>
      <c r="B1720" s="222"/>
      <c r="C1720" s="222"/>
      <c r="D1720" s="222"/>
      <c r="E1720" s="222"/>
      <c r="F1720" s="222"/>
      <c r="G1720" s="223"/>
      <c r="H1720" s="63"/>
      <c r="I1720" s="222"/>
      <c r="J1720" s="222"/>
      <c r="K1720" s="239"/>
      <c r="L1720" s="239"/>
      <c r="M1720" s="240"/>
      <c r="N1720" s="229"/>
      <c r="O1720" s="229"/>
      <c r="P1720" s="229"/>
      <c r="Q1720" s="222"/>
      <c r="R1720" s="242"/>
      <c r="S1720" s="242"/>
      <c r="T1720" s="240"/>
      <c r="U1720" s="240"/>
      <c r="V1720" s="223"/>
      <c r="W1720" s="223"/>
      <c r="X1720" s="223"/>
      <c r="Y1720" s="223"/>
      <c r="Z1720" s="33"/>
      <c r="AE1720" s="117"/>
      <c r="AM1720" s="33"/>
      <c r="AN1720" s="223"/>
      <c r="AO1720" s="223"/>
      <c r="AP1720" s="223"/>
      <c r="AQ1720" s="222"/>
      <c r="AR1720" s="222"/>
      <c r="AS1720" s="222"/>
      <c r="AT1720" s="222"/>
      <c r="AU1720" s="222"/>
      <c r="AV1720" s="222"/>
      <c r="AW1720" s="222"/>
      <c r="AX1720" s="222"/>
      <c r="AY1720" s="222"/>
      <c r="AZ1720" s="222"/>
      <c r="BA1720" s="222"/>
      <c r="BB1720" s="222"/>
      <c r="BC1720" s="222"/>
      <c r="BD1720" s="222"/>
      <c r="BE1720" s="222"/>
      <c r="BF1720" s="222"/>
      <c r="BG1720" s="222"/>
      <c r="BH1720" s="222"/>
      <c r="BI1720" s="222"/>
      <c r="BJ1720" s="222"/>
      <c r="BK1720" s="222"/>
      <c r="BL1720" s="222"/>
      <c r="BM1720" s="222"/>
      <c r="BN1720" s="222"/>
      <c r="BO1720" s="222"/>
      <c r="BP1720" s="222"/>
      <c r="BQ1720" s="222"/>
      <c r="BR1720" s="222"/>
      <c r="BS1720" s="222"/>
      <c r="BT1720" s="222"/>
      <c r="BU1720" s="222"/>
      <c r="BV1720" s="222"/>
      <c r="BW1720" s="222"/>
      <c r="BX1720" s="222"/>
      <c r="BY1720" s="222"/>
      <c r="BZ1720" s="222"/>
      <c r="CA1720" s="222"/>
      <c r="CB1720" s="222"/>
      <c r="CC1720" s="222"/>
      <c r="CD1720" s="222"/>
      <c r="CE1720" s="222"/>
      <c r="CF1720" s="222"/>
      <c r="CG1720" s="222"/>
      <c r="CH1720" s="222"/>
      <c r="CI1720" s="222"/>
    </row>
    <row r="1721" spans="1:87" s="4" customFormat="1" hidden="1">
      <c r="A1721" s="63"/>
      <c r="B1721" s="222"/>
      <c r="C1721" s="222"/>
      <c r="D1721" s="222"/>
      <c r="E1721" s="222"/>
      <c r="F1721" s="222"/>
      <c r="G1721" s="223"/>
      <c r="H1721" s="63"/>
      <c r="I1721" s="222"/>
      <c r="J1721" s="222"/>
      <c r="K1721" s="239"/>
      <c r="L1721" s="239"/>
      <c r="M1721" s="240"/>
      <c r="N1721" s="229"/>
      <c r="O1721" s="229"/>
      <c r="P1721" s="229"/>
      <c r="Q1721" s="222"/>
      <c r="R1721" s="242"/>
      <c r="S1721" s="242"/>
      <c r="T1721" s="240"/>
      <c r="U1721" s="240"/>
      <c r="V1721" s="223"/>
      <c r="W1721" s="223"/>
      <c r="X1721" s="223"/>
      <c r="Y1721" s="223"/>
      <c r="Z1721" s="33"/>
      <c r="AE1721" s="117"/>
      <c r="AM1721" s="33"/>
      <c r="AN1721" s="223"/>
      <c r="AO1721" s="223"/>
      <c r="AP1721" s="223"/>
      <c r="AQ1721" s="222"/>
      <c r="AR1721" s="222"/>
      <c r="AS1721" s="222"/>
      <c r="AT1721" s="222"/>
      <c r="AU1721" s="222"/>
      <c r="AV1721" s="222"/>
      <c r="AW1721" s="222"/>
      <c r="AX1721" s="222"/>
      <c r="AY1721" s="222"/>
      <c r="AZ1721" s="222"/>
      <c r="BA1721" s="222"/>
      <c r="BB1721" s="222"/>
      <c r="BC1721" s="222"/>
      <c r="BD1721" s="222"/>
      <c r="BE1721" s="222"/>
      <c r="BF1721" s="222"/>
      <c r="BG1721" s="222"/>
      <c r="BH1721" s="222"/>
      <c r="BI1721" s="222"/>
      <c r="BJ1721" s="222"/>
      <c r="BK1721" s="222"/>
      <c r="BL1721" s="222"/>
      <c r="BM1721" s="222"/>
      <c r="BN1721" s="222"/>
      <c r="BO1721" s="222"/>
      <c r="BP1721" s="222"/>
      <c r="BQ1721" s="222"/>
      <c r="BR1721" s="222"/>
      <c r="BS1721" s="222"/>
      <c r="BT1721" s="222"/>
      <c r="BU1721" s="222"/>
      <c r="BV1721" s="222"/>
      <c r="BW1721" s="222"/>
      <c r="BX1721" s="222"/>
      <c r="BY1721" s="222"/>
      <c r="BZ1721" s="222"/>
      <c r="CA1721" s="222"/>
      <c r="CB1721" s="222"/>
      <c r="CC1721" s="222"/>
      <c r="CD1721" s="222"/>
      <c r="CE1721" s="222"/>
      <c r="CF1721" s="222"/>
      <c r="CG1721" s="222"/>
      <c r="CH1721" s="222"/>
      <c r="CI1721" s="222"/>
    </row>
    <row r="1722" spans="1:87" s="4" customFormat="1" hidden="1">
      <c r="A1722" s="63"/>
      <c r="B1722" s="222"/>
      <c r="C1722" s="222"/>
      <c r="D1722" s="222"/>
      <c r="E1722" s="222"/>
      <c r="F1722" s="222"/>
      <c r="G1722" s="223"/>
      <c r="H1722" s="63"/>
      <c r="I1722" s="222"/>
      <c r="J1722" s="222"/>
      <c r="K1722" s="239"/>
      <c r="L1722" s="239"/>
      <c r="M1722" s="240"/>
      <c r="N1722" s="229"/>
      <c r="O1722" s="229"/>
      <c r="P1722" s="229"/>
      <c r="Q1722" s="222"/>
      <c r="R1722" s="242"/>
      <c r="S1722" s="242"/>
      <c r="T1722" s="240"/>
      <c r="U1722" s="240"/>
      <c r="V1722" s="223"/>
      <c r="W1722" s="223"/>
      <c r="X1722" s="223"/>
      <c r="Y1722" s="223"/>
      <c r="Z1722" s="33"/>
      <c r="AE1722" s="117"/>
      <c r="AM1722" s="33"/>
      <c r="AN1722" s="223"/>
      <c r="AO1722" s="223"/>
      <c r="AP1722" s="223"/>
      <c r="AQ1722" s="222"/>
      <c r="AR1722" s="222"/>
      <c r="AS1722" s="222"/>
      <c r="AT1722" s="222"/>
      <c r="AU1722" s="222"/>
      <c r="AV1722" s="222"/>
      <c r="AW1722" s="222"/>
      <c r="AX1722" s="222"/>
      <c r="AY1722" s="222"/>
      <c r="AZ1722" s="222"/>
      <c r="BA1722" s="222"/>
      <c r="BB1722" s="222"/>
      <c r="BC1722" s="222"/>
      <c r="BD1722" s="222"/>
      <c r="BE1722" s="222"/>
      <c r="BF1722" s="222"/>
      <c r="BG1722" s="222"/>
      <c r="BH1722" s="222"/>
      <c r="BI1722" s="222"/>
      <c r="BJ1722" s="222"/>
      <c r="BK1722" s="222"/>
      <c r="BL1722" s="222"/>
      <c r="BM1722" s="222"/>
      <c r="BN1722" s="222"/>
      <c r="BO1722" s="222"/>
      <c r="BP1722" s="222"/>
      <c r="BQ1722" s="222"/>
      <c r="BR1722" s="222"/>
      <c r="BS1722" s="222"/>
      <c r="BT1722" s="222"/>
      <c r="BU1722" s="222"/>
      <c r="BV1722" s="222"/>
      <c r="BW1722" s="222"/>
      <c r="BX1722" s="222"/>
      <c r="BY1722" s="222"/>
      <c r="BZ1722" s="222"/>
      <c r="CA1722" s="222"/>
      <c r="CB1722" s="222"/>
      <c r="CC1722" s="222"/>
      <c r="CD1722" s="222"/>
      <c r="CE1722" s="222"/>
      <c r="CF1722" s="222"/>
      <c r="CG1722" s="222"/>
      <c r="CH1722" s="222"/>
      <c r="CI1722" s="222"/>
    </row>
    <row r="1723" spans="1:87" s="4" customFormat="1" hidden="1">
      <c r="A1723" s="63"/>
      <c r="B1723" s="222"/>
      <c r="C1723" s="222"/>
      <c r="D1723" s="222"/>
      <c r="E1723" s="222"/>
      <c r="F1723" s="222"/>
      <c r="G1723" s="223"/>
      <c r="H1723" s="63"/>
      <c r="I1723" s="222"/>
      <c r="J1723" s="222"/>
      <c r="K1723" s="239"/>
      <c r="L1723" s="239"/>
      <c r="M1723" s="240"/>
      <c r="N1723" s="229"/>
      <c r="O1723" s="229"/>
      <c r="P1723" s="229"/>
      <c r="Q1723" s="222"/>
      <c r="R1723" s="242"/>
      <c r="S1723" s="242"/>
      <c r="T1723" s="240"/>
      <c r="U1723" s="240"/>
      <c r="V1723" s="223"/>
      <c r="W1723" s="223"/>
      <c r="X1723" s="223"/>
      <c r="Y1723" s="223"/>
      <c r="Z1723" s="33"/>
      <c r="AE1723" s="117"/>
      <c r="AM1723" s="33"/>
      <c r="AN1723" s="223"/>
      <c r="AO1723" s="223"/>
      <c r="AP1723" s="223"/>
      <c r="AQ1723" s="222"/>
      <c r="AR1723" s="222"/>
      <c r="AS1723" s="222"/>
      <c r="AT1723" s="222"/>
      <c r="AU1723" s="222"/>
      <c r="AV1723" s="222"/>
      <c r="AW1723" s="222"/>
      <c r="AX1723" s="222"/>
      <c r="AY1723" s="222"/>
      <c r="AZ1723" s="222"/>
      <c r="BA1723" s="222"/>
      <c r="BB1723" s="222"/>
      <c r="BC1723" s="222"/>
      <c r="BD1723" s="222"/>
      <c r="BE1723" s="222"/>
      <c r="BF1723" s="222"/>
      <c r="BG1723" s="222"/>
      <c r="BH1723" s="222"/>
      <c r="BI1723" s="222"/>
      <c r="BJ1723" s="222"/>
      <c r="BK1723" s="222"/>
      <c r="BL1723" s="222"/>
      <c r="BM1723" s="222"/>
      <c r="BN1723" s="222"/>
      <c r="BO1723" s="222"/>
      <c r="BP1723" s="222"/>
      <c r="BQ1723" s="222"/>
      <c r="BR1723" s="222"/>
      <c r="BS1723" s="222"/>
      <c r="BT1723" s="222"/>
      <c r="BU1723" s="222"/>
      <c r="BV1723" s="222"/>
      <c r="BW1723" s="222"/>
      <c r="BX1723" s="222"/>
      <c r="BY1723" s="222"/>
      <c r="BZ1723" s="222"/>
      <c r="CA1723" s="222"/>
      <c r="CB1723" s="222"/>
      <c r="CC1723" s="222"/>
      <c r="CD1723" s="222"/>
      <c r="CE1723" s="222"/>
      <c r="CF1723" s="222"/>
      <c r="CG1723" s="222"/>
      <c r="CH1723" s="222"/>
      <c r="CI1723" s="222"/>
    </row>
    <row r="1724" spans="1:87" s="4" customFormat="1" hidden="1">
      <c r="A1724" s="63"/>
      <c r="B1724" s="222"/>
      <c r="C1724" s="222"/>
      <c r="D1724" s="222"/>
      <c r="E1724" s="222"/>
      <c r="F1724" s="222"/>
      <c r="G1724" s="223"/>
      <c r="H1724" s="63"/>
      <c r="I1724" s="222"/>
      <c r="J1724" s="222"/>
      <c r="K1724" s="239"/>
      <c r="L1724" s="239"/>
      <c r="M1724" s="240"/>
      <c r="N1724" s="229"/>
      <c r="O1724" s="229"/>
      <c r="P1724" s="229"/>
      <c r="Q1724" s="222"/>
      <c r="R1724" s="242"/>
      <c r="S1724" s="242"/>
      <c r="T1724" s="240"/>
      <c r="U1724" s="240"/>
      <c r="V1724" s="223"/>
      <c r="W1724" s="223"/>
      <c r="X1724" s="223"/>
      <c r="Y1724" s="223"/>
      <c r="Z1724" s="33"/>
      <c r="AE1724" s="117"/>
      <c r="AM1724" s="33"/>
      <c r="AN1724" s="223"/>
      <c r="AO1724" s="223"/>
      <c r="AP1724" s="223"/>
      <c r="AQ1724" s="222"/>
      <c r="AR1724" s="222"/>
      <c r="AS1724" s="222"/>
      <c r="AT1724" s="222"/>
      <c r="AU1724" s="222"/>
      <c r="AV1724" s="222"/>
      <c r="AW1724" s="222"/>
      <c r="AX1724" s="222"/>
      <c r="AY1724" s="222"/>
      <c r="AZ1724" s="222"/>
      <c r="BA1724" s="222"/>
      <c r="BB1724" s="222"/>
      <c r="BC1724" s="222"/>
      <c r="BD1724" s="222"/>
      <c r="BE1724" s="222"/>
      <c r="BF1724" s="222"/>
      <c r="BG1724" s="222"/>
      <c r="BH1724" s="222"/>
      <c r="BI1724" s="222"/>
      <c r="BJ1724" s="222"/>
      <c r="BK1724" s="222"/>
      <c r="BL1724" s="222"/>
      <c r="BM1724" s="222"/>
      <c r="BN1724" s="222"/>
      <c r="BO1724" s="222"/>
      <c r="BP1724" s="222"/>
      <c r="BQ1724" s="222"/>
      <c r="BR1724" s="222"/>
      <c r="BS1724" s="222"/>
      <c r="BT1724" s="222"/>
      <c r="BU1724" s="222"/>
      <c r="BV1724" s="222"/>
      <c r="BW1724" s="222"/>
      <c r="BX1724" s="222"/>
      <c r="BY1724" s="222"/>
      <c r="BZ1724" s="222"/>
      <c r="CA1724" s="222"/>
      <c r="CB1724" s="222"/>
      <c r="CC1724" s="222"/>
      <c r="CD1724" s="222"/>
      <c r="CE1724" s="222"/>
      <c r="CF1724" s="222"/>
      <c r="CG1724" s="222"/>
      <c r="CH1724" s="222"/>
      <c r="CI1724" s="222"/>
    </row>
    <row r="1725" spans="1:87" s="4" customFormat="1" hidden="1">
      <c r="A1725" s="63"/>
      <c r="B1725" s="222"/>
      <c r="C1725" s="222"/>
      <c r="D1725" s="222"/>
      <c r="E1725" s="222"/>
      <c r="F1725" s="222"/>
      <c r="G1725" s="223"/>
      <c r="H1725" s="63"/>
      <c r="I1725" s="222"/>
      <c r="J1725" s="222"/>
      <c r="K1725" s="239"/>
      <c r="L1725" s="239"/>
      <c r="M1725" s="240"/>
      <c r="N1725" s="229"/>
      <c r="O1725" s="229"/>
      <c r="P1725" s="229"/>
      <c r="Q1725" s="222"/>
      <c r="R1725" s="242"/>
      <c r="S1725" s="242"/>
      <c r="T1725" s="240"/>
      <c r="U1725" s="240"/>
      <c r="V1725" s="223"/>
      <c r="W1725" s="223"/>
      <c r="X1725" s="223"/>
      <c r="Y1725" s="223"/>
      <c r="Z1725" s="33"/>
      <c r="AE1725" s="117"/>
      <c r="AM1725" s="33"/>
      <c r="AN1725" s="223"/>
      <c r="AO1725" s="223"/>
      <c r="AP1725" s="223"/>
      <c r="AQ1725" s="222"/>
      <c r="AR1725" s="222"/>
      <c r="AS1725" s="222"/>
      <c r="AT1725" s="222"/>
      <c r="AU1725" s="222"/>
      <c r="AV1725" s="222"/>
      <c r="AW1725" s="222"/>
      <c r="AX1725" s="222"/>
      <c r="AY1725" s="222"/>
      <c r="AZ1725" s="222"/>
      <c r="BA1725" s="222"/>
      <c r="BB1725" s="222"/>
      <c r="BC1725" s="222"/>
      <c r="BD1725" s="222"/>
      <c r="BE1725" s="222"/>
      <c r="BF1725" s="222"/>
      <c r="BG1725" s="222"/>
      <c r="BH1725" s="222"/>
      <c r="BI1725" s="222"/>
      <c r="BJ1725" s="222"/>
      <c r="BK1725" s="222"/>
      <c r="BL1725" s="222"/>
      <c r="BM1725" s="222"/>
      <c r="BN1725" s="222"/>
      <c r="BO1725" s="222"/>
      <c r="BP1725" s="222"/>
      <c r="BQ1725" s="222"/>
      <c r="BR1725" s="222"/>
      <c r="BS1725" s="222"/>
      <c r="BT1725" s="222"/>
      <c r="BU1725" s="222"/>
      <c r="BV1725" s="222"/>
      <c r="BW1725" s="222"/>
      <c r="BX1725" s="222"/>
      <c r="BY1725" s="222"/>
      <c r="BZ1725" s="222"/>
      <c r="CA1725" s="222"/>
      <c r="CB1725" s="222"/>
      <c r="CC1725" s="222"/>
      <c r="CD1725" s="222"/>
      <c r="CE1725" s="222"/>
      <c r="CF1725" s="222"/>
      <c r="CG1725" s="222"/>
      <c r="CH1725" s="222"/>
      <c r="CI1725" s="222"/>
    </row>
    <row r="1726" spans="1:87" s="4" customFormat="1" hidden="1">
      <c r="A1726" s="63"/>
      <c r="B1726" s="222"/>
      <c r="C1726" s="222"/>
      <c r="D1726" s="222"/>
      <c r="E1726" s="222"/>
      <c r="F1726" s="222"/>
      <c r="G1726" s="223"/>
      <c r="H1726" s="63"/>
      <c r="I1726" s="222"/>
      <c r="J1726" s="222"/>
      <c r="K1726" s="239"/>
      <c r="L1726" s="239"/>
      <c r="M1726" s="240"/>
      <c r="N1726" s="229"/>
      <c r="O1726" s="229"/>
      <c r="P1726" s="229"/>
      <c r="Q1726" s="222"/>
      <c r="R1726" s="242"/>
      <c r="S1726" s="242"/>
      <c r="T1726" s="240"/>
      <c r="U1726" s="240"/>
      <c r="V1726" s="223"/>
      <c r="W1726" s="223"/>
      <c r="X1726" s="223"/>
      <c r="Y1726" s="223"/>
      <c r="Z1726" s="33"/>
      <c r="AE1726" s="117"/>
      <c r="AM1726" s="33"/>
      <c r="AN1726" s="223"/>
      <c r="AO1726" s="223"/>
      <c r="AP1726" s="223"/>
      <c r="AQ1726" s="222"/>
      <c r="AR1726" s="222"/>
      <c r="AS1726" s="222"/>
      <c r="AT1726" s="222"/>
      <c r="AU1726" s="222"/>
      <c r="AV1726" s="222"/>
      <c r="AW1726" s="222"/>
      <c r="AX1726" s="222"/>
      <c r="AY1726" s="222"/>
      <c r="AZ1726" s="222"/>
      <c r="BA1726" s="222"/>
      <c r="BB1726" s="222"/>
      <c r="BC1726" s="222"/>
      <c r="BD1726" s="222"/>
      <c r="BE1726" s="222"/>
      <c r="BF1726" s="222"/>
      <c r="BG1726" s="222"/>
      <c r="BH1726" s="222"/>
      <c r="BI1726" s="222"/>
      <c r="BJ1726" s="222"/>
      <c r="BK1726" s="222"/>
      <c r="BL1726" s="222"/>
      <c r="BM1726" s="222"/>
      <c r="BN1726" s="222"/>
      <c r="BO1726" s="222"/>
      <c r="BP1726" s="222"/>
      <c r="BQ1726" s="222"/>
      <c r="BR1726" s="222"/>
      <c r="BS1726" s="222"/>
      <c r="BT1726" s="222"/>
      <c r="BU1726" s="222"/>
      <c r="BV1726" s="222"/>
      <c r="BW1726" s="222"/>
      <c r="BX1726" s="222"/>
      <c r="BY1726" s="222"/>
      <c r="BZ1726" s="222"/>
      <c r="CA1726" s="222"/>
      <c r="CB1726" s="222"/>
      <c r="CC1726" s="222"/>
      <c r="CD1726" s="222"/>
      <c r="CE1726" s="222"/>
      <c r="CF1726" s="222"/>
      <c r="CG1726" s="222"/>
      <c r="CH1726" s="222"/>
      <c r="CI1726" s="222"/>
    </row>
    <row r="1727" spans="1:87" s="4" customFormat="1" hidden="1">
      <c r="A1727" s="63"/>
      <c r="B1727" s="222"/>
      <c r="C1727" s="222"/>
      <c r="D1727" s="222"/>
      <c r="E1727" s="222"/>
      <c r="F1727" s="222"/>
      <c r="G1727" s="223"/>
      <c r="H1727" s="63"/>
      <c r="I1727" s="222"/>
      <c r="J1727" s="222"/>
      <c r="K1727" s="239"/>
      <c r="L1727" s="239"/>
      <c r="M1727" s="240"/>
      <c r="N1727" s="229"/>
      <c r="O1727" s="229"/>
      <c r="P1727" s="229"/>
      <c r="Q1727" s="222"/>
      <c r="R1727" s="242"/>
      <c r="S1727" s="242"/>
      <c r="T1727" s="240"/>
      <c r="U1727" s="240"/>
      <c r="V1727" s="223"/>
      <c r="W1727" s="223"/>
      <c r="X1727" s="223"/>
      <c r="Y1727" s="223"/>
      <c r="Z1727" s="33"/>
      <c r="AE1727" s="117"/>
      <c r="AM1727" s="33"/>
      <c r="AN1727" s="223"/>
      <c r="AO1727" s="223"/>
      <c r="AP1727" s="223"/>
      <c r="AQ1727" s="222"/>
      <c r="AR1727" s="222"/>
      <c r="AS1727" s="222"/>
      <c r="AT1727" s="222"/>
      <c r="AU1727" s="222"/>
      <c r="AV1727" s="222"/>
      <c r="AW1727" s="222"/>
      <c r="AX1727" s="222"/>
      <c r="AY1727" s="222"/>
      <c r="AZ1727" s="222"/>
      <c r="BA1727" s="222"/>
      <c r="BB1727" s="222"/>
      <c r="BC1727" s="222"/>
      <c r="BD1727" s="222"/>
      <c r="BE1727" s="222"/>
      <c r="BF1727" s="222"/>
      <c r="BG1727" s="222"/>
      <c r="BH1727" s="222"/>
      <c r="BI1727" s="222"/>
      <c r="BJ1727" s="222"/>
      <c r="BK1727" s="222"/>
      <c r="BL1727" s="222"/>
      <c r="BM1727" s="222"/>
      <c r="BN1727" s="222"/>
      <c r="BO1727" s="222"/>
      <c r="BP1727" s="222"/>
      <c r="BQ1727" s="222"/>
      <c r="BR1727" s="222"/>
      <c r="BS1727" s="222"/>
      <c r="BT1727" s="222"/>
      <c r="BU1727" s="222"/>
      <c r="BV1727" s="222"/>
      <c r="BW1727" s="222"/>
      <c r="BX1727" s="222"/>
      <c r="BY1727" s="222"/>
      <c r="BZ1727" s="222"/>
      <c r="CA1727" s="222"/>
      <c r="CB1727" s="222"/>
      <c r="CC1727" s="222"/>
      <c r="CD1727" s="222"/>
      <c r="CE1727" s="222"/>
      <c r="CF1727" s="222"/>
      <c r="CG1727" s="222"/>
      <c r="CH1727" s="222"/>
      <c r="CI1727" s="222"/>
    </row>
    <row r="1728" spans="1:87" s="4" customFormat="1" hidden="1">
      <c r="A1728" s="63"/>
      <c r="B1728" s="222"/>
      <c r="C1728" s="222"/>
      <c r="D1728" s="222"/>
      <c r="E1728" s="222"/>
      <c r="F1728" s="222"/>
      <c r="G1728" s="223"/>
      <c r="H1728" s="63"/>
      <c r="I1728" s="222"/>
      <c r="J1728" s="222"/>
      <c r="K1728" s="239"/>
      <c r="L1728" s="239"/>
      <c r="M1728" s="240"/>
      <c r="N1728" s="229"/>
      <c r="O1728" s="229"/>
      <c r="P1728" s="229"/>
      <c r="Q1728" s="222"/>
      <c r="R1728" s="242"/>
      <c r="S1728" s="242"/>
      <c r="T1728" s="240"/>
      <c r="U1728" s="240"/>
      <c r="V1728" s="223"/>
      <c r="W1728" s="223"/>
      <c r="X1728" s="223"/>
      <c r="Y1728" s="223"/>
      <c r="Z1728" s="33"/>
      <c r="AE1728" s="117"/>
      <c r="AM1728" s="33"/>
      <c r="AN1728" s="223"/>
      <c r="AO1728" s="223"/>
      <c r="AP1728" s="223"/>
      <c r="AQ1728" s="222"/>
      <c r="AR1728" s="222"/>
      <c r="AS1728" s="222"/>
      <c r="AT1728" s="222"/>
      <c r="AU1728" s="222"/>
      <c r="AV1728" s="222"/>
      <c r="AW1728" s="222"/>
      <c r="AX1728" s="222"/>
      <c r="AY1728" s="222"/>
      <c r="AZ1728" s="222"/>
      <c r="BA1728" s="222"/>
      <c r="BB1728" s="222"/>
      <c r="BC1728" s="222"/>
      <c r="BD1728" s="222"/>
      <c r="BE1728" s="222"/>
      <c r="BF1728" s="222"/>
      <c r="BG1728" s="222"/>
      <c r="BH1728" s="222"/>
      <c r="BI1728" s="222"/>
      <c r="BJ1728" s="222"/>
      <c r="BK1728" s="222"/>
      <c r="BL1728" s="222"/>
      <c r="BM1728" s="222"/>
      <c r="BN1728" s="222"/>
      <c r="BO1728" s="222"/>
      <c r="BP1728" s="222"/>
      <c r="BQ1728" s="222"/>
      <c r="BR1728" s="222"/>
      <c r="BS1728" s="222"/>
      <c r="BT1728" s="222"/>
      <c r="BU1728" s="222"/>
      <c r="BV1728" s="222"/>
      <c r="BW1728" s="222"/>
      <c r="BX1728" s="222"/>
      <c r="BY1728" s="222"/>
      <c r="BZ1728" s="222"/>
      <c r="CA1728" s="222"/>
      <c r="CB1728" s="222"/>
      <c r="CC1728" s="222"/>
      <c r="CD1728" s="222"/>
      <c r="CE1728" s="222"/>
      <c r="CF1728" s="222"/>
      <c r="CG1728" s="222"/>
      <c r="CH1728" s="222"/>
      <c r="CI1728" s="222"/>
    </row>
    <row r="1729" spans="1:87" s="4" customFormat="1" hidden="1">
      <c r="A1729" s="63"/>
      <c r="B1729" s="222"/>
      <c r="C1729" s="222"/>
      <c r="D1729" s="222"/>
      <c r="E1729" s="222"/>
      <c r="F1729" s="222"/>
      <c r="G1729" s="223"/>
      <c r="H1729" s="63"/>
      <c r="I1729" s="222"/>
      <c r="J1729" s="222"/>
      <c r="K1729" s="239"/>
      <c r="L1729" s="239"/>
      <c r="M1729" s="240"/>
      <c r="N1729" s="229"/>
      <c r="O1729" s="229"/>
      <c r="P1729" s="229"/>
      <c r="Q1729" s="222"/>
      <c r="R1729" s="242"/>
      <c r="S1729" s="242"/>
      <c r="T1729" s="240"/>
      <c r="U1729" s="240"/>
      <c r="V1729" s="223"/>
      <c r="W1729" s="223"/>
      <c r="X1729" s="223"/>
      <c r="Y1729" s="223"/>
      <c r="Z1729" s="33"/>
      <c r="AE1729" s="117"/>
      <c r="AM1729" s="33"/>
      <c r="AN1729" s="223"/>
      <c r="AO1729" s="223"/>
      <c r="AP1729" s="223"/>
      <c r="AQ1729" s="222"/>
      <c r="AR1729" s="222"/>
      <c r="AS1729" s="222"/>
      <c r="AT1729" s="222"/>
      <c r="AU1729" s="222"/>
      <c r="AV1729" s="222"/>
      <c r="AW1729" s="222"/>
      <c r="AX1729" s="222"/>
      <c r="AY1729" s="222"/>
      <c r="AZ1729" s="222"/>
      <c r="BA1729" s="222"/>
      <c r="BB1729" s="222"/>
      <c r="BC1729" s="222"/>
      <c r="BD1729" s="222"/>
      <c r="BE1729" s="222"/>
      <c r="BF1729" s="222"/>
      <c r="BG1729" s="222"/>
      <c r="BH1729" s="222"/>
      <c r="BI1729" s="222"/>
      <c r="BJ1729" s="222"/>
      <c r="BK1729" s="222"/>
      <c r="BL1729" s="222"/>
      <c r="BM1729" s="222"/>
      <c r="BN1729" s="222"/>
      <c r="BO1729" s="222"/>
      <c r="BP1729" s="222"/>
      <c r="BQ1729" s="222"/>
      <c r="BR1729" s="222"/>
      <c r="BS1729" s="222"/>
      <c r="BT1729" s="222"/>
      <c r="BU1729" s="222"/>
      <c r="BV1729" s="222"/>
      <c r="BW1729" s="222"/>
      <c r="BX1729" s="222"/>
      <c r="BY1729" s="222"/>
      <c r="BZ1729" s="222"/>
      <c r="CA1729" s="222"/>
      <c r="CB1729" s="222"/>
      <c r="CC1729" s="222"/>
      <c r="CD1729" s="222"/>
      <c r="CE1729" s="222"/>
      <c r="CF1729" s="222"/>
      <c r="CG1729" s="222"/>
      <c r="CH1729" s="222"/>
      <c r="CI1729" s="222"/>
    </row>
    <row r="1730" spans="1:87" s="4" customFormat="1" hidden="1">
      <c r="A1730" s="63"/>
      <c r="B1730" s="222"/>
      <c r="C1730" s="222"/>
      <c r="D1730" s="222"/>
      <c r="E1730" s="222"/>
      <c r="F1730" s="222"/>
      <c r="G1730" s="223"/>
      <c r="H1730" s="63"/>
      <c r="I1730" s="222"/>
      <c r="J1730" s="222"/>
      <c r="K1730" s="239"/>
      <c r="L1730" s="239"/>
      <c r="M1730" s="240"/>
      <c r="N1730" s="229"/>
      <c r="O1730" s="229"/>
      <c r="P1730" s="229"/>
      <c r="Q1730" s="222"/>
      <c r="R1730" s="242"/>
      <c r="S1730" s="242"/>
      <c r="T1730" s="240"/>
      <c r="U1730" s="240"/>
      <c r="V1730" s="223"/>
      <c r="W1730" s="223"/>
      <c r="X1730" s="223"/>
      <c r="Y1730" s="223"/>
      <c r="Z1730" s="33"/>
      <c r="AE1730" s="117"/>
      <c r="AM1730" s="33"/>
      <c r="AN1730" s="223"/>
      <c r="AO1730" s="223"/>
      <c r="AP1730" s="223"/>
      <c r="AQ1730" s="222"/>
      <c r="AR1730" s="222"/>
      <c r="AS1730" s="222"/>
      <c r="AT1730" s="222"/>
      <c r="AU1730" s="222"/>
      <c r="AV1730" s="222"/>
      <c r="AW1730" s="222"/>
      <c r="AX1730" s="222"/>
      <c r="AY1730" s="222"/>
      <c r="AZ1730" s="222"/>
      <c r="BA1730" s="222"/>
      <c r="BB1730" s="222"/>
      <c r="BC1730" s="222"/>
      <c r="BD1730" s="222"/>
      <c r="BE1730" s="222"/>
      <c r="BF1730" s="222"/>
      <c r="BG1730" s="222"/>
      <c r="BH1730" s="222"/>
      <c r="BI1730" s="222"/>
      <c r="BJ1730" s="222"/>
      <c r="BK1730" s="222"/>
      <c r="BL1730" s="222"/>
      <c r="BM1730" s="222"/>
      <c r="BN1730" s="222"/>
      <c r="BO1730" s="222"/>
      <c r="BP1730" s="222"/>
      <c r="BQ1730" s="222"/>
      <c r="BR1730" s="222"/>
      <c r="BS1730" s="222"/>
      <c r="BT1730" s="222"/>
      <c r="BU1730" s="222"/>
      <c r="BV1730" s="222"/>
      <c r="BW1730" s="222"/>
      <c r="BX1730" s="222"/>
      <c r="BY1730" s="222"/>
      <c r="BZ1730" s="222"/>
      <c r="CA1730" s="222"/>
      <c r="CB1730" s="222"/>
      <c r="CC1730" s="222"/>
      <c r="CD1730" s="222"/>
      <c r="CE1730" s="222"/>
      <c r="CF1730" s="222"/>
      <c r="CG1730" s="222"/>
      <c r="CH1730" s="222"/>
      <c r="CI1730" s="222"/>
    </row>
    <row r="1731" spans="1:87" s="4" customFormat="1" hidden="1">
      <c r="A1731" s="63"/>
      <c r="B1731" s="222"/>
      <c r="C1731" s="222"/>
      <c r="D1731" s="222"/>
      <c r="E1731" s="222"/>
      <c r="F1731" s="222"/>
      <c r="G1731" s="223"/>
      <c r="H1731" s="63"/>
      <c r="I1731" s="222"/>
      <c r="J1731" s="222"/>
      <c r="K1731" s="239"/>
      <c r="L1731" s="239"/>
      <c r="M1731" s="240"/>
      <c r="N1731" s="229"/>
      <c r="O1731" s="229"/>
      <c r="P1731" s="229"/>
      <c r="Q1731" s="222"/>
      <c r="R1731" s="242"/>
      <c r="S1731" s="242"/>
      <c r="T1731" s="240"/>
      <c r="U1731" s="240"/>
      <c r="V1731" s="223"/>
      <c r="W1731" s="223"/>
      <c r="X1731" s="223"/>
      <c r="Y1731" s="223"/>
      <c r="Z1731" s="33"/>
      <c r="AE1731" s="117"/>
      <c r="AM1731" s="33"/>
      <c r="AN1731" s="223"/>
      <c r="AO1731" s="223"/>
      <c r="AP1731" s="223"/>
      <c r="AQ1731" s="222"/>
      <c r="AR1731" s="222"/>
      <c r="AS1731" s="222"/>
      <c r="AT1731" s="222"/>
      <c r="AU1731" s="222"/>
      <c r="AV1731" s="222"/>
      <c r="AW1731" s="222"/>
      <c r="AX1731" s="222"/>
      <c r="AY1731" s="222"/>
      <c r="AZ1731" s="222"/>
      <c r="BA1731" s="222"/>
      <c r="BB1731" s="222"/>
      <c r="BC1731" s="222"/>
      <c r="BD1731" s="222"/>
      <c r="BE1731" s="222"/>
      <c r="BF1731" s="222"/>
      <c r="BG1731" s="222"/>
      <c r="BH1731" s="222"/>
      <c r="BI1731" s="222"/>
      <c r="BJ1731" s="222"/>
      <c r="BK1731" s="222"/>
      <c r="BL1731" s="222"/>
      <c r="BM1731" s="222"/>
      <c r="BN1731" s="222"/>
      <c r="BO1731" s="222"/>
      <c r="BP1731" s="222"/>
      <c r="BQ1731" s="222"/>
      <c r="BR1731" s="222"/>
      <c r="BS1731" s="222"/>
      <c r="BT1731" s="222"/>
      <c r="BU1731" s="222"/>
      <c r="BV1731" s="222"/>
      <c r="BW1731" s="222"/>
      <c r="BX1731" s="222"/>
      <c r="BY1731" s="222"/>
      <c r="BZ1731" s="222"/>
      <c r="CA1731" s="222"/>
      <c r="CB1731" s="222"/>
      <c r="CC1731" s="222"/>
      <c r="CD1731" s="222"/>
      <c r="CE1731" s="222"/>
      <c r="CF1731" s="222"/>
      <c r="CG1731" s="222"/>
      <c r="CH1731" s="222"/>
      <c r="CI1731" s="222"/>
    </row>
    <row r="1732" spans="1:87" s="4" customFormat="1" hidden="1">
      <c r="A1732" s="63"/>
      <c r="B1732" s="222"/>
      <c r="C1732" s="222"/>
      <c r="D1732" s="222"/>
      <c r="E1732" s="222"/>
      <c r="F1732" s="222"/>
      <c r="G1732" s="223"/>
      <c r="H1732" s="63"/>
      <c r="I1732" s="222"/>
      <c r="J1732" s="222"/>
      <c r="K1732" s="239"/>
      <c r="L1732" s="239"/>
      <c r="M1732" s="240"/>
      <c r="N1732" s="229"/>
      <c r="O1732" s="229"/>
      <c r="P1732" s="229"/>
      <c r="Q1732" s="222"/>
      <c r="R1732" s="242"/>
      <c r="S1732" s="242"/>
      <c r="T1732" s="240"/>
      <c r="U1732" s="240"/>
      <c r="V1732" s="223"/>
      <c r="W1732" s="223"/>
      <c r="X1732" s="223"/>
      <c r="Y1732" s="223"/>
      <c r="Z1732" s="33"/>
      <c r="AE1732" s="117"/>
      <c r="AM1732" s="33"/>
      <c r="AN1732" s="223"/>
      <c r="AO1732" s="223"/>
      <c r="AP1732" s="223"/>
      <c r="AQ1732" s="222"/>
      <c r="AR1732" s="222"/>
      <c r="AS1732" s="222"/>
      <c r="AT1732" s="222"/>
      <c r="AU1732" s="222"/>
      <c r="AV1732" s="222"/>
      <c r="AW1732" s="222"/>
      <c r="AX1732" s="222"/>
      <c r="AY1732" s="222"/>
      <c r="AZ1732" s="222"/>
      <c r="BA1732" s="222"/>
      <c r="BB1732" s="222"/>
      <c r="BC1732" s="222"/>
      <c r="BD1732" s="222"/>
      <c r="BE1732" s="222"/>
      <c r="BF1732" s="222"/>
      <c r="BG1732" s="222"/>
      <c r="BH1732" s="222"/>
      <c r="BI1732" s="222"/>
      <c r="BJ1732" s="222"/>
      <c r="BK1732" s="222"/>
      <c r="BL1732" s="222"/>
      <c r="BM1732" s="222"/>
      <c r="BN1732" s="222"/>
      <c r="BO1732" s="222"/>
      <c r="BP1732" s="222"/>
      <c r="BQ1732" s="222"/>
      <c r="BR1732" s="222"/>
      <c r="BS1732" s="222"/>
      <c r="BT1732" s="222"/>
      <c r="BU1732" s="222"/>
      <c r="BV1732" s="222"/>
      <c r="BW1732" s="222"/>
      <c r="BX1732" s="222"/>
      <c r="BY1732" s="222"/>
      <c r="BZ1732" s="222"/>
      <c r="CA1732" s="222"/>
      <c r="CB1732" s="222"/>
      <c r="CC1732" s="222"/>
      <c r="CD1732" s="222"/>
      <c r="CE1732" s="222"/>
      <c r="CF1732" s="222"/>
      <c r="CG1732" s="222"/>
      <c r="CH1732" s="222"/>
      <c r="CI1732" s="222"/>
    </row>
    <row r="1733" spans="1:87" s="4" customFormat="1" hidden="1">
      <c r="A1733" s="63"/>
      <c r="B1733" s="222"/>
      <c r="C1733" s="222"/>
      <c r="D1733" s="222"/>
      <c r="E1733" s="222"/>
      <c r="F1733" s="222"/>
      <c r="G1733" s="223"/>
      <c r="H1733" s="63"/>
      <c r="I1733" s="222"/>
      <c r="J1733" s="222"/>
      <c r="K1733" s="239"/>
      <c r="L1733" s="239"/>
      <c r="M1733" s="240"/>
      <c r="N1733" s="229"/>
      <c r="O1733" s="229"/>
      <c r="P1733" s="229"/>
      <c r="Q1733" s="222"/>
      <c r="R1733" s="242"/>
      <c r="S1733" s="242"/>
      <c r="T1733" s="240"/>
      <c r="U1733" s="240"/>
      <c r="V1733" s="223"/>
      <c r="W1733" s="223"/>
      <c r="X1733" s="223"/>
      <c r="Y1733" s="223"/>
      <c r="Z1733" s="33"/>
      <c r="AE1733" s="117"/>
      <c r="AM1733" s="33"/>
      <c r="AN1733" s="223"/>
      <c r="AO1733" s="223"/>
      <c r="AP1733" s="223"/>
      <c r="AQ1733" s="222"/>
      <c r="AR1733" s="222"/>
      <c r="AS1733" s="222"/>
      <c r="AT1733" s="222"/>
      <c r="AU1733" s="222"/>
      <c r="AV1733" s="222"/>
      <c r="AW1733" s="222"/>
      <c r="AX1733" s="222"/>
      <c r="AY1733" s="222"/>
      <c r="AZ1733" s="222"/>
      <c r="BA1733" s="222"/>
      <c r="BB1733" s="222"/>
      <c r="BC1733" s="222"/>
      <c r="BD1733" s="222"/>
      <c r="BE1733" s="222"/>
      <c r="BF1733" s="222"/>
      <c r="BG1733" s="222"/>
      <c r="BH1733" s="222"/>
      <c r="BI1733" s="222"/>
      <c r="BJ1733" s="222"/>
      <c r="BK1733" s="222"/>
      <c r="BL1733" s="222"/>
      <c r="BM1733" s="222"/>
      <c r="BN1733" s="222"/>
      <c r="BO1733" s="222"/>
      <c r="BP1733" s="222"/>
      <c r="BQ1733" s="222"/>
      <c r="BR1733" s="222"/>
      <c r="BS1733" s="222"/>
      <c r="BT1733" s="222"/>
      <c r="BU1733" s="222"/>
      <c r="BV1733" s="222"/>
      <c r="BW1733" s="222"/>
      <c r="BX1733" s="222"/>
      <c r="BY1733" s="222"/>
      <c r="BZ1733" s="222"/>
      <c r="CA1733" s="222"/>
      <c r="CB1733" s="222"/>
      <c r="CC1733" s="222"/>
      <c r="CD1733" s="222"/>
      <c r="CE1733" s="222"/>
      <c r="CF1733" s="222"/>
      <c r="CG1733" s="222"/>
      <c r="CH1733" s="222"/>
      <c r="CI1733" s="222"/>
    </row>
    <row r="1734" spans="1:87" s="4" customFormat="1" hidden="1">
      <c r="A1734" s="63"/>
      <c r="B1734" s="222"/>
      <c r="C1734" s="222"/>
      <c r="D1734" s="222"/>
      <c r="E1734" s="222"/>
      <c r="F1734" s="222"/>
      <c r="G1734" s="223"/>
      <c r="H1734" s="63"/>
      <c r="I1734" s="222"/>
      <c r="J1734" s="222"/>
      <c r="K1734" s="239"/>
      <c r="L1734" s="239"/>
      <c r="M1734" s="240"/>
      <c r="N1734" s="229"/>
      <c r="O1734" s="229"/>
      <c r="P1734" s="229"/>
      <c r="Q1734" s="222"/>
      <c r="R1734" s="242"/>
      <c r="S1734" s="242"/>
      <c r="T1734" s="240"/>
      <c r="U1734" s="240"/>
      <c r="V1734" s="223"/>
      <c r="W1734" s="223"/>
      <c r="X1734" s="223"/>
      <c r="Y1734" s="223"/>
      <c r="Z1734" s="33"/>
      <c r="AE1734" s="117"/>
      <c r="AM1734" s="33"/>
      <c r="AN1734" s="223"/>
      <c r="AO1734" s="223"/>
      <c r="AP1734" s="223"/>
      <c r="AQ1734" s="222"/>
      <c r="AR1734" s="222"/>
      <c r="AS1734" s="222"/>
      <c r="AT1734" s="222"/>
      <c r="AU1734" s="222"/>
      <c r="AV1734" s="222"/>
      <c r="AW1734" s="222"/>
      <c r="AX1734" s="222"/>
      <c r="AY1734" s="222"/>
      <c r="AZ1734" s="222"/>
      <c r="BA1734" s="222"/>
      <c r="BB1734" s="222"/>
      <c r="BC1734" s="222"/>
      <c r="BD1734" s="222"/>
      <c r="BE1734" s="222"/>
      <c r="BF1734" s="222"/>
      <c r="BG1734" s="222"/>
      <c r="BH1734" s="222"/>
      <c r="BI1734" s="222"/>
      <c r="BJ1734" s="222"/>
      <c r="BK1734" s="222"/>
      <c r="BL1734" s="222"/>
      <c r="BM1734" s="222"/>
      <c r="BN1734" s="222"/>
      <c r="BO1734" s="222"/>
      <c r="BP1734" s="222"/>
      <c r="BQ1734" s="222"/>
      <c r="BR1734" s="222"/>
      <c r="BS1734" s="222"/>
      <c r="BT1734" s="222"/>
      <c r="BU1734" s="222"/>
      <c r="BV1734" s="222"/>
      <c r="BW1734" s="222"/>
      <c r="BX1734" s="222"/>
      <c r="BY1734" s="222"/>
      <c r="BZ1734" s="222"/>
      <c r="CA1734" s="222"/>
      <c r="CB1734" s="222"/>
      <c r="CC1734" s="222"/>
      <c r="CD1734" s="222"/>
      <c r="CE1734" s="222"/>
      <c r="CF1734" s="222"/>
      <c r="CG1734" s="222"/>
      <c r="CH1734" s="222"/>
      <c r="CI1734" s="222"/>
    </row>
    <row r="1735" spans="1:87" s="4" customFormat="1" hidden="1">
      <c r="A1735" s="63"/>
      <c r="B1735" s="222"/>
      <c r="C1735" s="222"/>
      <c r="D1735" s="222"/>
      <c r="E1735" s="222"/>
      <c r="F1735" s="222"/>
      <c r="G1735" s="223"/>
      <c r="H1735" s="63"/>
      <c r="I1735" s="222"/>
      <c r="J1735" s="222"/>
      <c r="K1735" s="239"/>
      <c r="L1735" s="239"/>
      <c r="M1735" s="240"/>
      <c r="N1735" s="229"/>
      <c r="O1735" s="229"/>
      <c r="P1735" s="229"/>
      <c r="Q1735" s="222"/>
      <c r="R1735" s="242"/>
      <c r="S1735" s="242"/>
      <c r="T1735" s="240"/>
      <c r="U1735" s="240"/>
      <c r="V1735" s="223"/>
      <c r="W1735" s="223"/>
      <c r="X1735" s="223"/>
      <c r="Y1735" s="223"/>
      <c r="Z1735" s="33"/>
      <c r="AE1735" s="117"/>
      <c r="AM1735" s="33"/>
      <c r="AN1735" s="223"/>
      <c r="AO1735" s="223"/>
      <c r="AP1735" s="223"/>
      <c r="AQ1735" s="222"/>
      <c r="AR1735" s="222"/>
      <c r="AS1735" s="222"/>
      <c r="AT1735" s="222"/>
      <c r="AU1735" s="222"/>
      <c r="AV1735" s="222"/>
      <c r="AW1735" s="222"/>
      <c r="AX1735" s="222"/>
      <c r="AY1735" s="222"/>
      <c r="AZ1735" s="222"/>
      <c r="BA1735" s="222"/>
      <c r="BB1735" s="222"/>
      <c r="BC1735" s="222"/>
      <c r="BD1735" s="222"/>
      <c r="BE1735" s="222"/>
      <c r="BF1735" s="222"/>
      <c r="BG1735" s="222"/>
      <c r="BH1735" s="222"/>
      <c r="BI1735" s="222"/>
      <c r="BJ1735" s="222"/>
      <c r="BK1735" s="222"/>
      <c r="BL1735" s="222"/>
      <c r="BM1735" s="222"/>
      <c r="BN1735" s="222"/>
      <c r="BO1735" s="222"/>
      <c r="BP1735" s="222"/>
      <c r="BQ1735" s="222"/>
      <c r="BR1735" s="222"/>
      <c r="BS1735" s="222"/>
      <c r="BT1735" s="222"/>
      <c r="BU1735" s="222"/>
      <c r="BV1735" s="222"/>
      <c r="BW1735" s="222"/>
      <c r="BX1735" s="222"/>
      <c r="BY1735" s="222"/>
      <c r="BZ1735" s="222"/>
      <c r="CA1735" s="222"/>
      <c r="CB1735" s="222"/>
      <c r="CC1735" s="222"/>
      <c r="CD1735" s="222"/>
      <c r="CE1735" s="222"/>
      <c r="CF1735" s="222"/>
      <c r="CG1735" s="222"/>
      <c r="CH1735" s="222"/>
      <c r="CI1735" s="222"/>
    </row>
    <row r="1736" spans="1:87" s="4" customFormat="1" hidden="1">
      <c r="A1736" s="63"/>
      <c r="B1736" s="222"/>
      <c r="C1736" s="222"/>
      <c r="D1736" s="222"/>
      <c r="E1736" s="222"/>
      <c r="F1736" s="222"/>
      <c r="G1736" s="223"/>
      <c r="H1736" s="63"/>
      <c r="I1736" s="222"/>
      <c r="J1736" s="222"/>
      <c r="K1736" s="239"/>
      <c r="L1736" s="239"/>
      <c r="M1736" s="240"/>
      <c r="N1736" s="229"/>
      <c r="O1736" s="229"/>
      <c r="P1736" s="229"/>
      <c r="Q1736" s="222"/>
      <c r="R1736" s="242"/>
      <c r="S1736" s="242"/>
      <c r="T1736" s="240"/>
      <c r="U1736" s="240"/>
      <c r="V1736" s="223"/>
      <c r="W1736" s="223"/>
      <c r="X1736" s="223"/>
      <c r="Y1736" s="223"/>
      <c r="Z1736" s="33"/>
      <c r="AE1736" s="117"/>
      <c r="AM1736" s="33"/>
      <c r="AN1736" s="223"/>
      <c r="AO1736" s="223"/>
      <c r="AP1736" s="223"/>
      <c r="AQ1736" s="222"/>
      <c r="AR1736" s="222"/>
      <c r="AS1736" s="222"/>
      <c r="AT1736" s="222"/>
      <c r="AU1736" s="222"/>
      <c r="AV1736" s="222"/>
      <c r="AW1736" s="222"/>
      <c r="AX1736" s="222"/>
      <c r="AY1736" s="222"/>
      <c r="AZ1736" s="222"/>
      <c r="BA1736" s="222"/>
      <c r="BB1736" s="222"/>
      <c r="BC1736" s="222"/>
      <c r="BD1736" s="222"/>
      <c r="BE1736" s="222"/>
      <c r="BF1736" s="222"/>
      <c r="BG1736" s="222"/>
      <c r="BH1736" s="222"/>
      <c r="BI1736" s="222"/>
      <c r="BJ1736" s="222"/>
      <c r="BK1736" s="222"/>
      <c r="BL1736" s="222"/>
      <c r="BM1736" s="222"/>
      <c r="BN1736" s="222"/>
      <c r="BO1736" s="222"/>
      <c r="BP1736" s="222"/>
      <c r="BQ1736" s="222"/>
      <c r="BR1736" s="222"/>
      <c r="BS1736" s="222"/>
      <c r="BT1736" s="222"/>
      <c r="BU1736" s="222"/>
      <c r="BV1736" s="222"/>
      <c r="BW1736" s="222"/>
      <c r="BX1736" s="222"/>
      <c r="BY1736" s="222"/>
      <c r="BZ1736" s="222"/>
      <c r="CA1736" s="222"/>
      <c r="CB1736" s="222"/>
      <c r="CC1736" s="222"/>
      <c r="CD1736" s="222"/>
      <c r="CE1736" s="222"/>
      <c r="CF1736" s="222"/>
      <c r="CG1736" s="222"/>
      <c r="CH1736" s="222"/>
      <c r="CI1736" s="222"/>
    </row>
    <row r="1737" spans="1:87" s="4" customFormat="1" hidden="1">
      <c r="A1737" s="63"/>
      <c r="B1737" s="222"/>
      <c r="C1737" s="222"/>
      <c r="D1737" s="222"/>
      <c r="E1737" s="222"/>
      <c r="F1737" s="222"/>
      <c r="G1737" s="223"/>
      <c r="H1737" s="63"/>
      <c r="I1737" s="222"/>
      <c r="J1737" s="222"/>
      <c r="K1737" s="239"/>
      <c r="L1737" s="239"/>
      <c r="M1737" s="240"/>
      <c r="N1737" s="229"/>
      <c r="O1737" s="229"/>
      <c r="P1737" s="229"/>
      <c r="Q1737" s="222"/>
      <c r="R1737" s="242"/>
      <c r="S1737" s="242"/>
      <c r="T1737" s="240"/>
      <c r="U1737" s="240"/>
      <c r="V1737" s="223"/>
      <c r="W1737" s="223"/>
      <c r="X1737" s="223"/>
      <c r="Y1737" s="223"/>
      <c r="Z1737" s="33"/>
      <c r="AE1737" s="117"/>
      <c r="AM1737" s="33"/>
      <c r="AN1737" s="223"/>
      <c r="AO1737" s="223"/>
      <c r="AP1737" s="223"/>
      <c r="AQ1737" s="222"/>
      <c r="AR1737" s="222"/>
      <c r="AS1737" s="222"/>
      <c r="AT1737" s="222"/>
      <c r="AU1737" s="222"/>
      <c r="AV1737" s="222"/>
      <c r="AW1737" s="222"/>
      <c r="AX1737" s="222"/>
      <c r="AY1737" s="222"/>
      <c r="AZ1737" s="222"/>
      <c r="BA1737" s="222"/>
      <c r="BB1737" s="222"/>
      <c r="BC1737" s="222"/>
      <c r="BD1737" s="222"/>
      <c r="BE1737" s="222"/>
      <c r="BF1737" s="222"/>
      <c r="BG1737" s="222"/>
      <c r="BH1737" s="222"/>
      <c r="BI1737" s="222"/>
      <c r="BJ1737" s="222"/>
      <c r="BK1737" s="222"/>
      <c r="BL1737" s="222"/>
      <c r="BM1737" s="222"/>
      <c r="BN1737" s="222"/>
      <c r="BO1737" s="222"/>
      <c r="BP1737" s="222"/>
      <c r="BQ1737" s="222"/>
      <c r="BR1737" s="222"/>
      <c r="BS1737" s="222"/>
      <c r="BT1737" s="222"/>
      <c r="BU1737" s="222"/>
      <c r="BV1737" s="222"/>
      <c r="BW1737" s="222"/>
      <c r="BX1737" s="222"/>
      <c r="BY1737" s="222"/>
      <c r="BZ1737" s="222"/>
      <c r="CA1737" s="222"/>
      <c r="CB1737" s="222"/>
      <c r="CC1737" s="222"/>
      <c r="CD1737" s="222"/>
      <c r="CE1737" s="222"/>
      <c r="CF1737" s="222"/>
      <c r="CG1737" s="222"/>
      <c r="CH1737" s="222"/>
      <c r="CI1737" s="222"/>
    </row>
    <row r="1738" spans="1:87" s="4" customFormat="1" hidden="1">
      <c r="A1738" s="63"/>
      <c r="B1738" s="222"/>
      <c r="C1738" s="222"/>
      <c r="D1738" s="222"/>
      <c r="E1738" s="222"/>
      <c r="F1738" s="222"/>
      <c r="G1738" s="223"/>
      <c r="H1738" s="63"/>
      <c r="I1738" s="222"/>
      <c r="J1738" s="222"/>
      <c r="K1738" s="239"/>
      <c r="L1738" s="239"/>
      <c r="M1738" s="240"/>
      <c r="N1738" s="229"/>
      <c r="O1738" s="229"/>
      <c r="P1738" s="229"/>
      <c r="Q1738" s="222"/>
      <c r="R1738" s="242"/>
      <c r="S1738" s="242"/>
      <c r="T1738" s="240"/>
      <c r="U1738" s="240"/>
      <c r="V1738" s="223"/>
      <c r="W1738" s="223"/>
      <c r="X1738" s="223"/>
      <c r="Y1738" s="223"/>
      <c r="Z1738" s="33"/>
      <c r="AE1738" s="117"/>
      <c r="AM1738" s="33"/>
      <c r="AN1738" s="223"/>
      <c r="AO1738" s="223"/>
      <c r="AP1738" s="223"/>
      <c r="AQ1738" s="222"/>
      <c r="AR1738" s="222"/>
      <c r="AS1738" s="222"/>
      <c r="AT1738" s="222"/>
      <c r="AU1738" s="222"/>
      <c r="AV1738" s="222"/>
      <c r="AW1738" s="222"/>
      <c r="AX1738" s="222"/>
      <c r="AY1738" s="222"/>
      <c r="AZ1738" s="222"/>
      <c r="BA1738" s="222"/>
      <c r="BB1738" s="222"/>
      <c r="BC1738" s="222"/>
      <c r="BD1738" s="222"/>
      <c r="BE1738" s="222"/>
      <c r="BF1738" s="222"/>
      <c r="BG1738" s="222"/>
      <c r="BH1738" s="222"/>
      <c r="BI1738" s="222"/>
      <c r="BJ1738" s="222"/>
      <c r="BK1738" s="222"/>
      <c r="BL1738" s="222"/>
      <c r="BM1738" s="222"/>
      <c r="BN1738" s="222"/>
      <c r="BO1738" s="222"/>
      <c r="BP1738" s="222"/>
      <c r="BQ1738" s="222"/>
      <c r="BR1738" s="222"/>
      <c r="BS1738" s="222"/>
      <c r="BT1738" s="222"/>
      <c r="BU1738" s="222"/>
      <c r="BV1738" s="222"/>
      <c r="BW1738" s="222"/>
      <c r="BX1738" s="222"/>
      <c r="BY1738" s="222"/>
      <c r="BZ1738" s="222"/>
      <c r="CA1738" s="222"/>
      <c r="CB1738" s="222"/>
      <c r="CC1738" s="222"/>
      <c r="CD1738" s="222"/>
      <c r="CE1738" s="222"/>
      <c r="CF1738" s="222"/>
      <c r="CG1738" s="222"/>
      <c r="CH1738" s="222"/>
      <c r="CI1738" s="222"/>
    </row>
    <row r="1739" spans="1:87" s="4" customFormat="1" hidden="1">
      <c r="A1739" s="63"/>
      <c r="B1739" s="222"/>
      <c r="C1739" s="222"/>
      <c r="D1739" s="222"/>
      <c r="E1739" s="222"/>
      <c r="F1739" s="222"/>
      <c r="G1739" s="223"/>
      <c r="H1739" s="63"/>
      <c r="I1739" s="222"/>
      <c r="J1739" s="222"/>
      <c r="K1739" s="239"/>
      <c r="L1739" s="239"/>
      <c r="M1739" s="240"/>
      <c r="N1739" s="229"/>
      <c r="O1739" s="229"/>
      <c r="P1739" s="229"/>
      <c r="Q1739" s="222"/>
      <c r="R1739" s="242"/>
      <c r="S1739" s="242"/>
      <c r="T1739" s="240"/>
      <c r="U1739" s="240"/>
      <c r="V1739" s="223"/>
      <c r="W1739" s="223"/>
      <c r="X1739" s="223"/>
      <c r="Y1739" s="223"/>
      <c r="Z1739" s="33"/>
      <c r="AE1739" s="117"/>
      <c r="AM1739" s="33"/>
      <c r="AN1739" s="223"/>
      <c r="AO1739" s="223"/>
      <c r="AP1739" s="223"/>
      <c r="AQ1739" s="222"/>
      <c r="AR1739" s="222"/>
      <c r="AS1739" s="222"/>
      <c r="AT1739" s="222"/>
      <c r="AU1739" s="222"/>
      <c r="AV1739" s="222"/>
      <c r="AW1739" s="222"/>
      <c r="AX1739" s="222"/>
      <c r="AY1739" s="222"/>
      <c r="AZ1739" s="222"/>
      <c r="BA1739" s="222"/>
      <c r="BB1739" s="222"/>
      <c r="BC1739" s="222"/>
      <c r="BD1739" s="222"/>
      <c r="BE1739" s="222"/>
      <c r="BF1739" s="222"/>
      <c r="BG1739" s="222"/>
      <c r="BH1739" s="222"/>
      <c r="BI1739" s="222"/>
      <c r="BJ1739" s="222"/>
      <c r="BK1739" s="222"/>
      <c r="BL1739" s="222"/>
      <c r="BM1739" s="222"/>
      <c r="BN1739" s="222"/>
      <c r="BO1739" s="222"/>
      <c r="BP1739" s="222"/>
      <c r="BQ1739" s="222"/>
      <c r="BR1739" s="222"/>
      <c r="BS1739" s="222"/>
      <c r="BT1739" s="222"/>
      <c r="BU1739" s="222"/>
      <c r="BV1739" s="222"/>
      <c r="BW1739" s="222"/>
      <c r="BX1739" s="222"/>
      <c r="BY1739" s="222"/>
      <c r="BZ1739" s="222"/>
      <c r="CA1739" s="222"/>
      <c r="CB1739" s="222"/>
      <c r="CC1739" s="222"/>
      <c r="CD1739" s="222"/>
      <c r="CE1739" s="222"/>
      <c r="CF1739" s="222"/>
      <c r="CG1739" s="222"/>
      <c r="CH1739" s="222"/>
      <c r="CI1739" s="222"/>
    </row>
    <row r="1740" spans="1:87" s="4" customFormat="1" hidden="1">
      <c r="A1740" s="63"/>
      <c r="B1740" s="222"/>
      <c r="C1740" s="222"/>
      <c r="D1740" s="222"/>
      <c r="E1740" s="222"/>
      <c r="F1740" s="222"/>
      <c r="G1740" s="223"/>
      <c r="H1740" s="63"/>
      <c r="I1740" s="222"/>
      <c r="J1740" s="222"/>
      <c r="K1740" s="239"/>
      <c r="L1740" s="239"/>
      <c r="M1740" s="240"/>
      <c r="N1740" s="229"/>
      <c r="O1740" s="229"/>
      <c r="P1740" s="229"/>
      <c r="Q1740" s="222"/>
      <c r="R1740" s="242"/>
      <c r="S1740" s="242"/>
      <c r="T1740" s="240"/>
      <c r="U1740" s="240"/>
      <c r="V1740" s="223"/>
      <c r="W1740" s="223"/>
      <c r="X1740" s="223"/>
      <c r="Y1740" s="223"/>
      <c r="Z1740" s="33"/>
      <c r="AE1740" s="117"/>
      <c r="AM1740" s="33"/>
      <c r="AN1740" s="223"/>
      <c r="AO1740" s="223"/>
      <c r="AP1740" s="223"/>
      <c r="AQ1740" s="222"/>
      <c r="AR1740" s="222"/>
      <c r="AS1740" s="222"/>
      <c r="AT1740" s="222"/>
      <c r="AU1740" s="222"/>
      <c r="AV1740" s="222"/>
      <c r="AW1740" s="222"/>
      <c r="AX1740" s="222"/>
      <c r="AY1740" s="222"/>
      <c r="AZ1740" s="222"/>
      <c r="BA1740" s="222"/>
      <c r="BB1740" s="222"/>
      <c r="BC1740" s="222"/>
      <c r="BD1740" s="222"/>
      <c r="BE1740" s="222"/>
      <c r="BF1740" s="222"/>
      <c r="BG1740" s="222"/>
      <c r="BH1740" s="222"/>
      <c r="BI1740" s="222"/>
      <c r="BJ1740" s="222"/>
      <c r="BK1740" s="222"/>
      <c r="BL1740" s="222"/>
      <c r="BM1740" s="222"/>
      <c r="BN1740" s="222"/>
      <c r="BO1740" s="222"/>
      <c r="BP1740" s="222"/>
      <c r="BQ1740" s="222"/>
      <c r="BR1740" s="222"/>
      <c r="BS1740" s="222"/>
      <c r="BT1740" s="222"/>
      <c r="BU1740" s="222"/>
      <c r="BV1740" s="222"/>
      <c r="BW1740" s="222"/>
      <c r="BX1740" s="222"/>
      <c r="BY1740" s="222"/>
      <c r="BZ1740" s="222"/>
      <c r="CA1740" s="222"/>
      <c r="CB1740" s="222"/>
      <c r="CC1740" s="222"/>
      <c r="CD1740" s="222"/>
      <c r="CE1740" s="222"/>
      <c r="CF1740" s="222"/>
      <c r="CG1740" s="222"/>
      <c r="CH1740" s="222"/>
      <c r="CI1740" s="222"/>
    </row>
    <row r="1741" spans="1:87" s="4" customFormat="1" hidden="1">
      <c r="A1741" s="63"/>
      <c r="B1741" s="222"/>
      <c r="C1741" s="222"/>
      <c r="D1741" s="222"/>
      <c r="E1741" s="222"/>
      <c r="F1741" s="222"/>
      <c r="G1741" s="223"/>
      <c r="H1741" s="63"/>
      <c r="I1741" s="222"/>
      <c r="J1741" s="222"/>
      <c r="K1741" s="239"/>
      <c r="L1741" s="239"/>
      <c r="M1741" s="240"/>
      <c r="N1741" s="229"/>
      <c r="O1741" s="229"/>
      <c r="P1741" s="229"/>
      <c r="Q1741" s="222"/>
      <c r="R1741" s="242"/>
      <c r="S1741" s="242"/>
      <c r="T1741" s="240"/>
      <c r="U1741" s="240"/>
      <c r="V1741" s="223"/>
      <c r="W1741" s="223"/>
      <c r="X1741" s="223"/>
      <c r="Y1741" s="223"/>
      <c r="Z1741" s="33"/>
      <c r="AE1741" s="117"/>
      <c r="AM1741" s="33"/>
      <c r="AN1741" s="223"/>
      <c r="AO1741" s="223"/>
      <c r="AP1741" s="223"/>
      <c r="AQ1741" s="222"/>
      <c r="AR1741" s="222"/>
      <c r="AS1741" s="222"/>
      <c r="AT1741" s="222"/>
      <c r="AU1741" s="222"/>
      <c r="AV1741" s="222"/>
      <c r="AW1741" s="222"/>
      <c r="AX1741" s="222"/>
      <c r="AY1741" s="222"/>
      <c r="AZ1741" s="222"/>
      <c r="BA1741" s="222"/>
      <c r="BB1741" s="222"/>
      <c r="BC1741" s="222"/>
      <c r="BD1741" s="222"/>
      <c r="BE1741" s="222"/>
      <c r="BF1741" s="222"/>
      <c r="BG1741" s="222"/>
      <c r="BH1741" s="222"/>
      <c r="BI1741" s="222"/>
      <c r="BJ1741" s="222"/>
      <c r="BK1741" s="222"/>
      <c r="BL1741" s="222"/>
      <c r="BM1741" s="222"/>
      <c r="BN1741" s="222"/>
      <c r="BO1741" s="222"/>
      <c r="BP1741" s="222"/>
      <c r="BQ1741" s="222"/>
      <c r="BR1741" s="222"/>
      <c r="BS1741" s="222"/>
      <c r="BT1741" s="222"/>
      <c r="BU1741" s="222"/>
      <c r="BV1741" s="222"/>
      <c r="BW1741" s="222"/>
      <c r="BX1741" s="222"/>
      <c r="BY1741" s="222"/>
      <c r="BZ1741" s="222"/>
      <c r="CA1741" s="222"/>
      <c r="CB1741" s="222"/>
      <c r="CC1741" s="222"/>
      <c r="CD1741" s="222"/>
      <c r="CE1741" s="222"/>
      <c r="CF1741" s="222"/>
      <c r="CG1741" s="222"/>
      <c r="CH1741" s="222"/>
      <c r="CI1741" s="222"/>
    </row>
    <row r="1742" spans="1:87" s="4" customFormat="1" hidden="1">
      <c r="A1742" s="63"/>
      <c r="B1742" s="222"/>
      <c r="C1742" s="222"/>
      <c r="D1742" s="222"/>
      <c r="E1742" s="222"/>
      <c r="F1742" s="222"/>
      <c r="G1742" s="223"/>
      <c r="H1742" s="63"/>
      <c r="I1742" s="222"/>
      <c r="J1742" s="222"/>
      <c r="K1742" s="239"/>
      <c r="L1742" s="239"/>
      <c r="M1742" s="240"/>
      <c r="N1742" s="229"/>
      <c r="O1742" s="229"/>
      <c r="P1742" s="229"/>
      <c r="Q1742" s="222"/>
      <c r="R1742" s="242"/>
      <c r="S1742" s="242"/>
      <c r="T1742" s="240"/>
      <c r="U1742" s="240"/>
      <c r="V1742" s="223"/>
      <c r="W1742" s="223"/>
      <c r="X1742" s="223"/>
      <c r="Y1742" s="223"/>
      <c r="Z1742" s="33"/>
      <c r="AE1742" s="117"/>
      <c r="AM1742" s="33"/>
      <c r="AN1742" s="223"/>
      <c r="AO1742" s="223"/>
      <c r="AP1742" s="223"/>
      <c r="AQ1742" s="222"/>
      <c r="AR1742" s="222"/>
      <c r="AS1742" s="222"/>
      <c r="AT1742" s="222"/>
      <c r="AU1742" s="222"/>
      <c r="AV1742" s="222"/>
      <c r="AW1742" s="222"/>
      <c r="AX1742" s="222"/>
      <c r="AY1742" s="222"/>
      <c r="AZ1742" s="222"/>
      <c r="BA1742" s="222"/>
      <c r="BB1742" s="222"/>
      <c r="BC1742" s="222"/>
      <c r="BD1742" s="222"/>
      <c r="BE1742" s="222"/>
      <c r="BF1742" s="222"/>
      <c r="BG1742" s="222"/>
      <c r="BH1742" s="222"/>
      <c r="BI1742" s="222"/>
      <c r="BJ1742" s="222"/>
      <c r="BK1742" s="222"/>
      <c r="BL1742" s="222"/>
      <c r="BM1742" s="222"/>
      <c r="BN1742" s="222"/>
      <c r="BO1742" s="222"/>
      <c r="BP1742" s="222"/>
      <c r="BQ1742" s="222"/>
      <c r="BR1742" s="222"/>
      <c r="BS1742" s="222"/>
      <c r="BT1742" s="222"/>
      <c r="BU1742" s="222"/>
      <c r="BV1742" s="222"/>
      <c r="BW1742" s="222"/>
      <c r="BX1742" s="222"/>
      <c r="BY1742" s="222"/>
      <c r="BZ1742" s="222"/>
      <c r="CA1742" s="222"/>
      <c r="CB1742" s="222"/>
      <c r="CC1742" s="222"/>
      <c r="CD1742" s="222"/>
      <c r="CE1742" s="222"/>
      <c r="CF1742" s="222"/>
      <c r="CG1742" s="222"/>
      <c r="CH1742" s="222"/>
      <c r="CI1742" s="222"/>
    </row>
    <row r="1743" spans="1:87" s="4" customFormat="1" hidden="1">
      <c r="A1743" s="63"/>
      <c r="B1743" s="222"/>
      <c r="C1743" s="222"/>
      <c r="D1743" s="222"/>
      <c r="E1743" s="222"/>
      <c r="F1743" s="222"/>
      <c r="G1743" s="223"/>
      <c r="H1743" s="63"/>
      <c r="I1743" s="222"/>
      <c r="J1743" s="222"/>
      <c r="K1743" s="239"/>
      <c r="L1743" s="239"/>
      <c r="M1743" s="240"/>
      <c r="N1743" s="229"/>
      <c r="O1743" s="229"/>
      <c r="P1743" s="229"/>
      <c r="Q1743" s="222"/>
      <c r="R1743" s="242"/>
      <c r="S1743" s="242"/>
      <c r="T1743" s="240"/>
      <c r="U1743" s="240"/>
      <c r="V1743" s="223"/>
      <c r="W1743" s="223"/>
      <c r="X1743" s="223"/>
      <c r="Y1743" s="223"/>
      <c r="Z1743" s="33"/>
      <c r="AE1743" s="117"/>
      <c r="AM1743" s="33"/>
      <c r="AN1743" s="223"/>
      <c r="AO1743" s="223"/>
      <c r="AP1743" s="223"/>
      <c r="AQ1743" s="222"/>
      <c r="AR1743" s="222"/>
      <c r="AS1743" s="222"/>
      <c r="AT1743" s="222"/>
      <c r="AU1743" s="222"/>
      <c r="AV1743" s="222"/>
      <c r="AW1743" s="222"/>
      <c r="AX1743" s="222"/>
      <c r="AY1743" s="222"/>
      <c r="AZ1743" s="222"/>
      <c r="BA1743" s="222"/>
      <c r="BB1743" s="222"/>
      <c r="BC1743" s="222"/>
      <c r="BD1743" s="222"/>
      <c r="BE1743" s="222"/>
      <c r="BF1743" s="222"/>
      <c r="BG1743" s="222"/>
      <c r="BH1743" s="222"/>
      <c r="BI1743" s="222"/>
      <c r="BJ1743" s="222"/>
      <c r="BK1743" s="222"/>
      <c r="BL1743" s="222"/>
      <c r="BM1743" s="222"/>
      <c r="BN1743" s="222"/>
      <c r="BO1743" s="222"/>
      <c r="BP1743" s="222"/>
      <c r="BQ1743" s="222"/>
      <c r="BR1743" s="222"/>
      <c r="BS1743" s="222"/>
      <c r="BT1743" s="222"/>
      <c r="BU1743" s="222"/>
      <c r="BV1743" s="222"/>
      <c r="BW1743" s="222"/>
      <c r="BX1743" s="222"/>
      <c r="BY1743" s="222"/>
      <c r="BZ1743" s="222"/>
      <c r="CA1743" s="222"/>
      <c r="CB1743" s="222"/>
      <c r="CC1743" s="222"/>
      <c r="CD1743" s="222"/>
      <c r="CE1743" s="222"/>
      <c r="CF1743" s="222"/>
      <c r="CG1743" s="222"/>
      <c r="CH1743" s="222"/>
      <c r="CI1743" s="222"/>
    </row>
    <row r="1744" spans="1:87" s="4" customFormat="1" hidden="1">
      <c r="A1744" s="63"/>
      <c r="B1744" s="222"/>
      <c r="C1744" s="222"/>
      <c r="D1744" s="222"/>
      <c r="E1744" s="222"/>
      <c r="F1744" s="222"/>
      <c r="G1744" s="223"/>
      <c r="H1744" s="63"/>
      <c r="I1744" s="222"/>
      <c r="J1744" s="222"/>
      <c r="K1744" s="239"/>
      <c r="L1744" s="239"/>
      <c r="M1744" s="240"/>
      <c r="N1744" s="229"/>
      <c r="O1744" s="229"/>
      <c r="P1744" s="229"/>
      <c r="Q1744" s="222"/>
      <c r="R1744" s="242"/>
      <c r="S1744" s="242"/>
      <c r="T1744" s="240"/>
      <c r="U1744" s="240"/>
      <c r="V1744" s="223"/>
      <c r="W1744" s="223"/>
      <c r="X1744" s="223"/>
      <c r="Y1744" s="223"/>
      <c r="Z1744" s="33"/>
      <c r="AE1744" s="117"/>
      <c r="AM1744" s="33"/>
      <c r="AN1744" s="223"/>
      <c r="AO1744" s="223"/>
      <c r="AP1744" s="223"/>
      <c r="AQ1744" s="222"/>
      <c r="AR1744" s="222"/>
      <c r="AS1744" s="222"/>
      <c r="AT1744" s="222"/>
      <c r="AU1744" s="222"/>
      <c r="AV1744" s="222"/>
      <c r="AW1744" s="222"/>
      <c r="AX1744" s="222"/>
      <c r="AY1744" s="222"/>
      <c r="AZ1744" s="222"/>
      <c r="BA1744" s="222"/>
      <c r="BB1744" s="222"/>
      <c r="BC1744" s="222"/>
      <c r="BD1744" s="222"/>
      <c r="BE1744" s="222"/>
      <c r="BF1744" s="222"/>
      <c r="BG1744" s="222"/>
      <c r="BH1744" s="222"/>
      <c r="BI1744" s="222"/>
      <c r="BJ1744" s="222"/>
      <c r="BK1744" s="222"/>
      <c r="BL1744" s="222"/>
      <c r="BM1744" s="222"/>
      <c r="BN1744" s="222"/>
      <c r="BO1744" s="222"/>
      <c r="BP1744" s="222"/>
      <c r="BQ1744" s="222"/>
      <c r="BR1744" s="222"/>
      <c r="BS1744" s="222"/>
      <c r="BT1744" s="222"/>
      <c r="BU1744" s="222"/>
      <c r="BV1744" s="222"/>
      <c r="BW1744" s="222"/>
      <c r="BX1744" s="222"/>
      <c r="BY1744" s="222"/>
      <c r="BZ1744" s="222"/>
      <c r="CA1744" s="222"/>
      <c r="CB1744" s="222"/>
      <c r="CC1744" s="222"/>
      <c r="CD1744" s="222"/>
      <c r="CE1744" s="222"/>
      <c r="CF1744" s="222"/>
      <c r="CG1744" s="222"/>
      <c r="CH1744" s="222"/>
      <c r="CI1744" s="222"/>
    </row>
    <row r="1745" spans="1:87" s="4" customFormat="1" hidden="1">
      <c r="A1745" s="63"/>
      <c r="B1745" s="222"/>
      <c r="C1745" s="222"/>
      <c r="D1745" s="222"/>
      <c r="E1745" s="222"/>
      <c r="F1745" s="222"/>
      <c r="G1745" s="223"/>
      <c r="H1745" s="63"/>
      <c r="I1745" s="222"/>
      <c r="J1745" s="222"/>
      <c r="K1745" s="239"/>
      <c r="L1745" s="239"/>
      <c r="M1745" s="240"/>
      <c r="N1745" s="229"/>
      <c r="O1745" s="229"/>
      <c r="P1745" s="229"/>
      <c r="Q1745" s="222"/>
      <c r="R1745" s="242"/>
      <c r="S1745" s="242"/>
      <c r="T1745" s="240"/>
      <c r="U1745" s="240"/>
      <c r="V1745" s="223"/>
      <c r="W1745" s="223"/>
      <c r="X1745" s="223"/>
      <c r="Y1745" s="223"/>
      <c r="Z1745" s="33"/>
      <c r="AE1745" s="117"/>
      <c r="AM1745" s="33"/>
      <c r="AN1745" s="223"/>
      <c r="AO1745" s="223"/>
      <c r="AP1745" s="223"/>
      <c r="AQ1745" s="222"/>
      <c r="AR1745" s="222"/>
      <c r="AS1745" s="222"/>
      <c r="AT1745" s="222"/>
      <c r="AU1745" s="222"/>
      <c r="AV1745" s="222"/>
      <c r="AW1745" s="222"/>
      <c r="AX1745" s="222"/>
      <c r="AY1745" s="222"/>
      <c r="AZ1745" s="222"/>
      <c r="BA1745" s="222"/>
      <c r="BB1745" s="222"/>
      <c r="BC1745" s="222"/>
      <c r="BD1745" s="222"/>
      <c r="BE1745" s="222"/>
      <c r="BF1745" s="222"/>
      <c r="BG1745" s="222"/>
      <c r="BH1745" s="222"/>
      <c r="BI1745" s="222"/>
      <c r="BJ1745" s="222"/>
      <c r="BK1745" s="222"/>
      <c r="BL1745" s="222"/>
      <c r="BM1745" s="222"/>
      <c r="BN1745" s="222"/>
      <c r="BO1745" s="222"/>
      <c r="BP1745" s="222"/>
      <c r="BQ1745" s="222"/>
      <c r="BR1745" s="222"/>
      <c r="BS1745" s="222"/>
      <c r="BT1745" s="222"/>
      <c r="BU1745" s="222"/>
      <c r="BV1745" s="222"/>
      <c r="BW1745" s="222"/>
      <c r="BX1745" s="222"/>
      <c r="BY1745" s="222"/>
      <c r="BZ1745" s="222"/>
      <c r="CA1745" s="222"/>
      <c r="CB1745" s="222"/>
      <c r="CC1745" s="222"/>
      <c r="CD1745" s="222"/>
      <c r="CE1745" s="222"/>
      <c r="CF1745" s="222"/>
      <c r="CG1745" s="222"/>
      <c r="CH1745" s="222"/>
      <c r="CI1745" s="222"/>
    </row>
    <row r="1746" spans="1:87" s="4" customFormat="1" hidden="1">
      <c r="A1746" s="63"/>
      <c r="B1746" s="222"/>
      <c r="C1746" s="222"/>
      <c r="D1746" s="222"/>
      <c r="E1746" s="222"/>
      <c r="F1746" s="222"/>
      <c r="G1746" s="223"/>
      <c r="H1746" s="63"/>
      <c r="I1746" s="222"/>
      <c r="J1746" s="222"/>
      <c r="K1746" s="239"/>
      <c r="L1746" s="239"/>
      <c r="M1746" s="240"/>
      <c r="N1746" s="229"/>
      <c r="O1746" s="229"/>
      <c r="P1746" s="229"/>
      <c r="Q1746" s="222"/>
      <c r="R1746" s="242"/>
      <c r="S1746" s="242"/>
      <c r="T1746" s="240"/>
      <c r="U1746" s="240"/>
      <c r="V1746" s="223"/>
      <c r="W1746" s="223"/>
      <c r="X1746" s="223"/>
      <c r="Y1746" s="223"/>
      <c r="Z1746" s="33"/>
      <c r="AE1746" s="117"/>
      <c r="AM1746" s="33"/>
      <c r="AN1746" s="223"/>
      <c r="AO1746" s="223"/>
      <c r="AP1746" s="223"/>
      <c r="AQ1746" s="222"/>
      <c r="AR1746" s="222"/>
      <c r="AS1746" s="222"/>
      <c r="AT1746" s="222"/>
      <c r="AU1746" s="222"/>
      <c r="AV1746" s="222"/>
      <c r="AW1746" s="222"/>
      <c r="AX1746" s="222"/>
      <c r="AY1746" s="222"/>
      <c r="AZ1746" s="222"/>
      <c r="BA1746" s="222"/>
      <c r="BB1746" s="222"/>
      <c r="BC1746" s="222"/>
      <c r="BD1746" s="222"/>
      <c r="BE1746" s="222"/>
      <c r="BF1746" s="222"/>
      <c r="BG1746" s="222"/>
      <c r="BH1746" s="222"/>
      <c r="BI1746" s="222"/>
      <c r="BJ1746" s="222"/>
      <c r="BK1746" s="222"/>
      <c r="BL1746" s="222"/>
      <c r="BM1746" s="222"/>
      <c r="BN1746" s="222"/>
      <c r="BO1746" s="222"/>
      <c r="BP1746" s="222"/>
      <c r="BQ1746" s="222"/>
      <c r="BR1746" s="222"/>
      <c r="BS1746" s="222"/>
      <c r="BT1746" s="222"/>
      <c r="BU1746" s="222"/>
      <c r="BV1746" s="222"/>
      <c r="BW1746" s="222"/>
      <c r="BX1746" s="222"/>
      <c r="BY1746" s="222"/>
      <c r="BZ1746" s="222"/>
      <c r="CA1746" s="222"/>
      <c r="CB1746" s="222"/>
      <c r="CC1746" s="222"/>
      <c r="CD1746" s="222"/>
      <c r="CE1746" s="222"/>
      <c r="CF1746" s="222"/>
      <c r="CG1746" s="222"/>
      <c r="CH1746" s="222"/>
      <c r="CI1746" s="222"/>
    </row>
    <row r="1747" spans="1:87" s="4" customFormat="1" hidden="1">
      <c r="A1747" s="63"/>
      <c r="B1747" s="222"/>
      <c r="C1747" s="222"/>
      <c r="D1747" s="222"/>
      <c r="E1747" s="222"/>
      <c r="F1747" s="222"/>
      <c r="G1747" s="223"/>
      <c r="H1747" s="63"/>
      <c r="I1747" s="222"/>
      <c r="J1747" s="222"/>
      <c r="K1747" s="239"/>
      <c r="L1747" s="239"/>
      <c r="M1747" s="240"/>
      <c r="N1747" s="229"/>
      <c r="O1747" s="229"/>
      <c r="P1747" s="229"/>
      <c r="Q1747" s="222"/>
      <c r="R1747" s="242"/>
      <c r="S1747" s="242"/>
      <c r="T1747" s="240"/>
      <c r="U1747" s="240"/>
      <c r="V1747" s="223"/>
      <c r="W1747" s="223"/>
      <c r="X1747" s="223"/>
      <c r="Y1747" s="223"/>
      <c r="Z1747" s="33"/>
      <c r="AE1747" s="117"/>
      <c r="AM1747" s="33"/>
      <c r="AN1747" s="223"/>
      <c r="AO1747" s="223"/>
      <c r="AP1747" s="223"/>
      <c r="AQ1747" s="222"/>
      <c r="AR1747" s="222"/>
      <c r="AS1747" s="222"/>
      <c r="AT1747" s="222"/>
      <c r="AU1747" s="222"/>
      <c r="AV1747" s="222"/>
      <c r="AW1747" s="222"/>
      <c r="AX1747" s="222"/>
      <c r="AY1747" s="222"/>
      <c r="AZ1747" s="222"/>
      <c r="BA1747" s="222"/>
      <c r="BB1747" s="222"/>
      <c r="BC1747" s="222"/>
      <c r="BD1747" s="222"/>
      <c r="BE1747" s="222"/>
      <c r="BF1747" s="222"/>
      <c r="BG1747" s="222"/>
      <c r="BH1747" s="222"/>
      <c r="BI1747" s="222"/>
      <c r="BJ1747" s="222"/>
      <c r="BK1747" s="222"/>
      <c r="BL1747" s="222"/>
      <c r="BM1747" s="222"/>
      <c r="BN1747" s="222"/>
      <c r="BO1747" s="222"/>
      <c r="BP1747" s="222"/>
      <c r="BQ1747" s="222"/>
      <c r="BR1747" s="222"/>
      <c r="BS1747" s="222"/>
      <c r="BT1747" s="222"/>
      <c r="BU1747" s="222"/>
      <c r="BV1747" s="222"/>
      <c r="BW1747" s="222"/>
      <c r="BX1747" s="222"/>
      <c r="BY1747" s="222"/>
      <c r="BZ1747" s="222"/>
      <c r="CA1747" s="222"/>
      <c r="CB1747" s="222"/>
      <c r="CC1747" s="222"/>
      <c r="CD1747" s="222"/>
      <c r="CE1747" s="222"/>
      <c r="CF1747" s="222"/>
      <c r="CG1747" s="222"/>
      <c r="CH1747" s="222"/>
      <c r="CI1747" s="222"/>
    </row>
    <row r="1748" spans="1:87" s="4" customFormat="1" hidden="1">
      <c r="A1748" s="63"/>
      <c r="B1748" s="222"/>
      <c r="C1748" s="222"/>
      <c r="D1748" s="222"/>
      <c r="E1748" s="222"/>
      <c r="F1748" s="222"/>
      <c r="G1748" s="223"/>
      <c r="H1748" s="63"/>
      <c r="I1748" s="222"/>
      <c r="J1748" s="222"/>
      <c r="K1748" s="239"/>
      <c r="L1748" s="239"/>
      <c r="M1748" s="240"/>
      <c r="N1748" s="229"/>
      <c r="O1748" s="229"/>
      <c r="P1748" s="229"/>
      <c r="Q1748" s="222"/>
      <c r="R1748" s="242"/>
      <c r="S1748" s="242"/>
      <c r="T1748" s="240"/>
      <c r="U1748" s="240"/>
      <c r="V1748" s="223"/>
      <c r="W1748" s="223"/>
      <c r="X1748" s="223"/>
      <c r="Y1748" s="223"/>
      <c r="Z1748" s="33"/>
      <c r="AE1748" s="117"/>
      <c r="AM1748" s="33"/>
      <c r="AN1748" s="223"/>
      <c r="AO1748" s="223"/>
      <c r="AP1748" s="223"/>
      <c r="AQ1748" s="222"/>
      <c r="AR1748" s="222"/>
      <c r="AS1748" s="222"/>
      <c r="AT1748" s="222"/>
      <c r="AU1748" s="222"/>
      <c r="AV1748" s="222"/>
      <c r="AW1748" s="222"/>
      <c r="AX1748" s="222"/>
      <c r="AY1748" s="222"/>
      <c r="AZ1748" s="222"/>
      <c r="BA1748" s="222"/>
      <c r="BB1748" s="222"/>
      <c r="BC1748" s="222"/>
      <c r="BD1748" s="222"/>
      <c r="BE1748" s="222"/>
      <c r="BF1748" s="222"/>
      <c r="BG1748" s="222"/>
      <c r="BH1748" s="222"/>
      <c r="BI1748" s="222"/>
      <c r="BJ1748" s="222"/>
      <c r="BK1748" s="222"/>
      <c r="BL1748" s="222"/>
      <c r="BM1748" s="222"/>
      <c r="BN1748" s="222"/>
      <c r="BO1748" s="222"/>
      <c r="BP1748" s="222"/>
      <c r="BQ1748" s="222"/>
      <c r="BR1748" s="222"/>
      <c r="BS1748" s="222"/>
      <c r="BT1748" s="222"/>
      <c r="BU1748" s="222"/>
      <c r="BV1748" s="222"/>
      <c r="BW1748" s="222"/>
      <c r="BX1748" s="222"/>
      <c r="BY1748" s="222"/>
      <c r="BZ1748" s="222"/>
      <c r="CA1748" s="222"/>
      <c r="CB1748" s="222"/>
      <c r="CC1748" s="222"/>
      <c r="CD1748" s="222"/>
      <c r="CE1748" s="222"/>
      <c r="CF1748" s="222"/>
      <c r="CG1748" s="222"/>
      <c r="CH1748" s="222"/>
      <c r="CI1748" s="222"/>
    </row>
    <row r="1749" spans="1:87" s="4" customFormat="1" hidden="1">
      <c r="A1749" s="63"/>
      <c r="B1749" s="222"/>
      <c r="C1749" s="222"/>
      <c r="D1749" s="222"/>
      <c r="E1749" s="222"/>
      <c r="F1749" s="222"/>
      <c r="G1749" s="223"/>
      <c r="H1749" s="63"/>
      <c r="I1749" s="222"/>
      <c r="J1749" s="222"/>
      <c r="K1749" s="239"/>
      <c r="L1749" s="239"/>
      <c r="M1749" s="240"/>
      <c r="N1749" s="229"/>
      <c r="O1749" s="229"/>
      <c r="P1749" s="229"/>
      <c r="Q1749" s="222"/>
      <c r="R1749" s="242"/>
      <c r="S1749" s="242"/>
      <c r="T1749" s="240"/>
      <c r="U1749" s="240"/>
      <c r="V1749" s="223"/>
      <c r="W1749" s="223"/>
      <c r="X1749" s="223"/>
      <c r="Y1749" s="223"/>
      <c r="Z1749" s="33"/>
      <c r="AE1749" s="117"/>
      <c r="AM1749" s="33"/>
      <c r="AN1749" s="223"/>
      <c r="AO1749" s="223"/>
      <c r="AP1749" s="223"/>
      <c r="AQ1749" s="222"/>
      <c r="AR1749" s="222"/>
      <c r="AS1749" s="222"/>
      <c r="AT1749" s="222"/>
      <c r="AU1749" s="222"/>
      <c r="AV1749" s="222"/>
      <c r="AW1749" s="222"/>
      <c r="AX1749" s="222"/>
      <c r="AY1749" s="222"/>
      <c r="AZ1749" s="222"/>
      <c r="BA1749" s="222"/>
      <c r="BB1749" s="222"/>
      <c r="BC1749" s="222"/>
      <c r="BD1749" s="222"/>
      <c r="BE1749" s="222"/>
      <c r="BF1749" s="222"/>
      <c r="BG1749" s="222"/>
      <c r="BH1749" s="222"/>
      <c r="BI1749" s="222"/>
      <c r="BJ1749" s="222"/>
      <c r="BK1749" s="222"/>
      <c r="BL1749" s="222"/>
      <c r="BM1749" s="222"/>
      <c r="BN1749" s="222"/>
      <c r="BO1749" s="222"/>
      <c r="BP1749" s="222"/>
      <c r="BQ1749" s="222"/>
      <c r="BR1749" s="222"/>
      <c r="BS1749" s="222"/>
      <c r="BT1749" s="222"/>
      <c r="BU1749" s="222"/>
      <c r="BV1749" s="222"/>
      <c r="BW1749" s="222"/>
      <c r="BX1749" s="222"/>
      <c r="BY1749" s="222"/>
      <c r="BZ1749" s="222"/>
      <c r="CA1749" s="222"/>
      <c r="CB1749" s="222"/>
      <c r="CC1749" s="222"/>
      <c r="CD1749" s="222"/>
      <c r="CE1749" s="222"/>
      <c r="CF1749" s="222"/>
      <c r="CG1749" s="222"/>
      <c r="CH1749" s="222"/>
      <c r="CI1749" s="222"/>
    </row>
    <row r="1750" spans="1:87" s="4" customFormat="1" hidden="1">
      <c r="A1750" s="63"/>
      <c r="B1750" s="222"/>
      <c r="C1750" s="222"/>
      <c r="D1750" s="222"/>
      <c r="E1750" s="222"/>
      <c r="F1750" s="222"/>
      <c r="G1750" s="223"/>
      <c r="H1750" s="63"/>
      <c r="I1750" s="222"/>
      <c r="J1750" s="222"/>
      <c r="K1750" s="239"/>
      <c r="L1750" s="239"/>
      <c r="M1750" s="240"/>
      <c r="N1750" s="229"/>
      <c r="O1750" s="229"/>
      <c r="P1750" s="229"/>
      <c r="Q1750" s="222"/>
      <c r="R1750" s="242"/>
      <c r="S1750" s="242"/>
      <c r="T1750" s="240"/>
      <c r="U1750" s="240"/>
      <c r="V1750" s="223"/>
      <c r="W1750" s="223"/>
      <c r="X1750" s="223"/>
      <c r="Y1750" s="223"/>
      <c r="Z1750" s="33"/>
      <c r="AE1750" s="117"/>
      <c r="AM1750" s="33"/>
      <c r="AN1750" s="223"/>
      <c r="AO1750" s="223"/>
      <c r="AP1750" s="223"/>
      <c r="AQ1750" s="222"/>
      <c r="AR1750" s="222"/>
      <c r="AS1750" s="222"/>
      <c r="AT1750" s="222"/>
      <c r="AU1750" s="222"/>
      <c r="AV1750" s="222"/>
      <c r="AW1750" s="222"/>
      <c r="AX1750" s="222"/>
      <c r="AY1750" s="222"/>
      <c r="AZ1750" s="222"/>
      <c r="BA1750" s="222"/>
      <c r="BB1750" s="222"/>
      <c r="BC1750" s="222"/>
      <c r="BD1750" s="222"/>
      <c r="BE1750" s="222"/>
      <c r="BF1750" s="222"/>
      <c r="BG1750" s="222"/>
      <c r="BH1750" s="222"/>
      <c r="BI1750" s="222"/>
      <c r="BJ1750" s="222"/>
      <c r="BK1750" s="222"/>
      <c r="BL1750" s="222"/>
      <c r="BM1750" s="222"/>
      <c r="BN1750" s="222"/>
      <c r="BO1750" s="222"/>
      <c r="BP1750" s="222"/>
      <c r="BQ1750" s="222"/>
      <c r="BR1750" s="222"/>
      <c r="BS1750" s="222"/>
      <c r="BT1750" s="222"/>
      <c r="BU1750" s="222"/>
      <c r="BV1750" s="222"/>
      <c r="BW1750" s="222"/>
      <c r="BX1750" s="222"/>
      <c r="BY1750" s="222"/>
      <c r="BZ1750" s="222"/>
      <c r="CA1750" s="222"/>
      <c r="CB1750" s="222"/>
      <c r="CC1750" s="222"/>
      <c r="CD1750" s="222"/>
      <c r="CE1750" s="222"/>
      <c r="CF1750" s="222"/>
      <c r="CG1750" s="222"/>
      <c r="CH1750" s="222"/>
      <c r="CI1750" s="222"/>
    </row>
    <row r="1751" spans="1:87" s="4" customFormat="1" hidden="1">
      <c r="A1751" s="63"/>
      <c r="B1751" s="222"/>
      <c r="C1751" s="222"/>
      <c r="D1751" s="222"/>
      <c r="E1751" s="222"/>
      <c r="F1751" s="222"/>
      <c r="G1751" s="223"/>
      <c r="H1751" s="63"/>
      <c r="I1751" s="222"/>
      <c r="J1751" s="222"/>
      <c r="K1751" s="239"/>
      <c r="L1751" s="239"/>
      <c r="M1751" s="240"/>
      <c r="N1751" s="229"/>
      <c r="O1751" s="229"/>
      <c r="P1751" s="229"/>
      <c r="Q1751" s="222"/>
      <c r="R1751" s="242"/>
      <c r="S1751" s="242"/>
      <c r="T1751" s="240"/>
      <c r="U1751" s="240"/>
      <c r="V1751" s="223"/>
      <c r="W1751" s="223"/>
      <c r="X1751" s="223"/>
      <c r="Y1751" s="223"/>
      <c r="Z1751" s="33"/>
      <c r="AE1751" s="117"/>
      <c r="AM1751" s="33"/>
      <c r="AN1751" s="223"/>
      <c r="AO1751" s="223"/>
      <c r="AP1751" s="223"/>
      <c r="AQ1751" s="222"/>
      <c r="AR1751" s="222"/>
      <c r="AS1751" s="222"/>
      <c r="AT1751" s="222"/>
      <c r="AU1751" s="222"/>
      <c r="AV1751" s="222"/>
      <c r="AW1751" s="222"/>
      <c r="AX1751" s="222"/>
      <c r="AY1751" s="222"/>
      <c r="AZ1751" s="222"/>
      <c r="BA1751" s="222"/>
      <c r="BB1751" s="222"/>
      <c r="BC1751" s="222"/>
      <c r="BD1751" s="222"/>
      <c r="BE1751" s="222"/>
      <c r="BF1751" s="222"/>
      <c r="BG1751" s="222"/>
      <c r="BH1751" s="222"/>
      <c r="BI1751" s="222"/>
      <c r="BJ1751" s="222"/>
      <c r="BK1751" s="222"/>
      <c r="BL1751" s="222"/>
      <c r="BM1751" s="222"/>
      <c r="BN1751" s="222"/>
      <c r="BO1751" s="222"/>
      <c r="BP1751" s="222"/>
      <c r="BQ1751" s="222"/>
      <c r="BR1751" s="222"/>
      <c r="BS1751" s="222"/>
      <c r="BT1751" s="222"/>
      <c r="BU1751" s="222"/>
      <c r="BV1751" s="222"/>
      <c r="BW1751" s="222"/>
      <c r="BX1751" s="222"/>
      <c r="BY1751" s="222"/>
      <c r="BZ1751" s="222"/>
      <c r="CA1751" s="222"/>
      <c r="CB1751" s="222"/>
      <c r="CC1751" s="222"/>
      <c r="CD1751" s="222"/>
      <c r="CE1751" s="222"/>
      <c r="CF1751" s="222"/>
      <c r="CG1751" s="222"/>
      <c r="CH1751" s="222"/>
      <c r="CI1751" s="222"/>
    </row>
    <row r="1752" spans="1:87" s="4" customFormat="1" hidden="1">
      <c r="A1752" s="63"/>
      <c r="B1752" s="222"/>
      <c r="C1752" s="222"/>
      <c r="D1752" s="222"/>
      <c r="E1752" s="222"/>
      <c r="F1752" s="222"/>
      <c r="G1752" s="223"/>
      <c r="H1752" s="63"/>
      <c r="I1752" s="222"/>
      <c r="J1752" s="222"/>
      <c r="K1752" s="239"/>
      <c r="L1752" s="239"/>
      <c r="M1752" s="240"/>
      <c r="N1752" s="229"/>
      <c r="O1752" s="229"/>
      <c r="P1752" s="229"/>
      <c r="Q1752" s="222"/>
      <c r="R1752" s="242"/>
      <c r="S1752" s="242"/>
      <c r="T1752" s="240"/>
      <c r="U1752" s="240"/>
      <c r="V1752" s="223"/>
      <c r="W1752" s="223"/>
      <c r="X1752" s="223"/>
      <c r="Y1752" s="223"/>
      <c r="Z1752" s="33"/>
      <c r="AE1752" s="117"/>
      <c r="AM1752" s="33"/>
      <c r="AN1752" s="223"/>
      <c r="AO1752" s="223"/>
      <c r="AP1752" s="223"/>
      <c r="AQ1752" s="222"/>
      <c r="AR1752" s="222"/>
      <c r="AS1752" s="222"/>
      <c r="AT1752" s="222"/>
      <c r="AU1752" s="222"/>
      <c r="AV1752" s="222"/>
      <c r="AW1752" s="222"/>
      <c r="AX1752" s="222"/>
      <c r="AY1752" s="222"/>
      <c r="AZ1752" s="222"/>
      <c r="BA1752" s="222"/>
      <c r="BB1752" s="222"/>
      <c r="BC1752" s="222"/>
      <c r="BD1752" s="222"/>
      <c r="BE1752" s="222"/>
      <c r="BF1752" s="222"/>
      <c r="BG1752" s="222"/>
      <c r="BH1752" s="222"/>
      <c r="BI1752" s="222"/>
      <c r="BJ1752" s="222"/>
      <c r="BK1752" s="222"/>
      <c r="BL1752" s="222"/>
      <c r="BM1752" s="222"/>
      <c r="BN1752" s="222"/>
      <c r="BO1752" s="222"/>
      <c r="BP1752" s="222"/>
      <c r="BQ1752" s="222"/>
      <c r="BR1752" s="222"/>
      <c r="BS1752" s="222"/>
      <c r="BT1752" s="222"/>
      <c r="BU1752" s="222"/>
      <c r="BV1752" s="222"/>
      <c r="BW1752" s="222"/>
      <c r="BX1752" s="222"/>
      <c r="BY1752" s="222"/>
      <c r="BZ1752" s="222"/>
      <c r="CA1752" s="222"/>
      <c r="CB1752" s="222"/>
      <c r="CC1752" s="222"/>
      <c r="CD1752" s="222"/>
      <c r="CE1752" s="222"/>
      <c r="CF1752" s="222"/>
      <c r="CG1752" s="222"/>
      <c r="CH1752" s="222"/>
      <c r="CI1752" s="222"/>
    </row>
    <row r="1753" spans="1:87" s="4" customFormat="1" hidden="1">
      <c r="A1753" s="63"/>
      <c r="B1753" s="222"/>
      <c r="C1753" s="222"/>
      <c r="D1753" s="222"/>
      <c r="E1753" s="222"/>
      <c r="F1753" s="222"/>
      <c r="G1753" s="223"/>
      <c r="H1753" s="63"/>
      <c r="I1753" s="222"/>
      <c r="J1753" s="222"/>
      <c r="K1753" s="239"/>
      <c r="L1753" s="239"/>
      <c r="M1753" s="240"/>
      <c r="N1753" s="229"/>
      <c r="O1753" s="229"/>
      <c r="P1753" s="229"/>
      <c r="Q1753" s="222"/>
      <c r="R1753" s="242"/>
      <c r="S1753" s="242"/>
      <c r="T1753" s="240"/>
      <c r="U1753" s="240"/>
      <c r="V1753" s="223"/>
      <c r="W1753" s="223"/>
      <c r="X1753" s="223"/>
      <c r="Y1753" s="223"/>
      <c r="Z1753" s="33"/>
      <c r="AE1753" s="117"/>
      <c r="AM1753" s="33"/>
      <c r="AN1753" s="223"/>
      <c r="AO1753" s="223"/>
      <c r="AP1753" s="223"/>
      <c r="AQ1753" s="222"/>
      <c r="AR1753" s="222"/>
      <c r="AS1753" s="222"/>
      <c r="AT1753" s="222"/>
      <c r="AU1753" s="222"/>
      <c r="AV1753" s="222"/>
      <c r="AW1753" s="222"/>
      <c r="AX1753" s="222"/>
      <c r="AY1753" s="222"/>
      <c r="AZ1753" s="222"/>
      <c r="BA1753" s="222"/>
      <c r="BB1753" s="222"/>
      <c r="BC1753" s="222"/>
      <c r="BD1753" s="222"/>
      <c r="BE1753" s="222"/>
      <c r="BF1753" s="222"/>
      <c r="BG1753" s="222"/>
      <c r="BH1753" s="222"/>
      <c r="BI1753" s="222"/>
      <c r="BJ1753" s="222"/>
      <c r="BK1753" s="222"/>
      <c r="BL1753" s="222"/>
      <c r="BM1753" s="222"/>
      <c r="BN1753" s="222"/>
      <c r="BO1753" s="222"/>
      <c r="BP1753" s="222"/>
      <c r="BQ1753" s="222"/>
      <c r="BR1753" s="222"/>
      <c r="BS1753" s="222"/>
      <c r="BT1753" s="222"/>
      <c r="BU1753" s="222"/>
      <c r="BV1753" s="222"/>
      <c r="BW1753" s="222"/>
      <c r="BX1753" s="222"/>
      <c r="BY1753" s="222"/>
      <c r="BZ1753" s="222"/>
      <c r="CA1753" s="222"/>
      <c r="CB1753" s="222"/>
      <c r="CC1753" s="222"/>
      <c r="CD1753" s="222"/>
      <c r="CE1753" s="222"/>
      <c r="CF1753" s="222"/>
      <c r="CG1753" s="222"/>
      <c r="CH1753" s="222"/>
      <c r="CI1753" s="222"/>
    </row>
    <row r="1754" spans="1:87" s="4" customFormat="1" hidden="1">
      <c r="A1754" s="63"/>
      <c r="B1754" s="222"/>
      <c r="C1754" s="222"/>
      <c r="D1754" s="222"/>
      <c r="E1754" s="222"/>
      <c r="F1754" s="222"/>
      <c r="G1754" s="223"/>
      <c r="H1754" s="63"/>
      <c r="I1754" s="222"/>
      <c r="J1754" s="222"/>
      <c r="K1754" s="239"/>
      <c r="L1754" s="239"/>
      <c r="M1754" s="240"/>
      <c r="N1754" s="229"/>
      <c r="O1754" s="229"/>
      <c r="P1754" s="229"/>
      <c r="Q1754" s="222"/>
      <c r="R1754" s="242"/>
      <c r="S1754" s="242"/>
      <c r="T1754" s="240"/>
      <c r="U1754" s="240"/>
      <c r="V1754" s="223"/>
      <c r="W1754" s="223"/>
      <c r="X1754" s="223"/>
      <c r="Y1754" s="223"/>
      <c r="Z1754" s="33"/>
      <c r="AE1754" s="117"/>
      <c r="AM1754" s="33"/>
      <c r="AN1754" s="223"/>
      <c r="AO1754" s="223"/>
      <c r="AP1754" s="223"/>
      <c r="AQ1754" s="222"/>
      <c r="AR1754" s="222"/>
      <c r="AS1754" s="222"/>
      <c r="AT1754" s="222"/>
      <c r="AU1754" s="222"/>
      <c r="AV1754" s="222"/>
      <c r="AW1754" s="222"/>
      <c r="AX1754" s="222"/>
      <c r="AY1754" s="222"/>
      <c r="AZ1754" s="222"/>
      <c r="BA1754" s="222"/>
      <c r="BB1754" s="222"/>
      <c r="BC1754" s="222"/>
      <c r="BD1754" s="222"/>
      <c r="BE1754" s="222"/>
      <c r="BF1754" s="222"/>
      <c r="BG1754" s="222"/>
      <c r="BH1754" s="222"/>
      <c r="BI1754" s="222"/>
      <c r="BJ1754" s="222"/>
      <c r="BK1754" s="222"/>
      <c r="BL1754" s="222"/>
      <c r="BM1754" s="222"/>
      <c r="BN1754" s="222"/>
      <c r="BO1754" s="222"/>
      <c r="BP1754" s="222"/>
      <c r="BQ1754" s="222"/>
      <c r="BR1754" s="222"/>
      <c r="BS1754" s="222"/>
      <c r="BT1754" s="222"/>
      <c r="BU1754" s="222"/>
      <c r="BV1754" s="222"/>
      <c r="BW1754" s="222"/>
      <c r="BX1754" s="222"/>
      <c r="BY1754" s="222"/>
      <c r="BZ1754" s="222"/>
      <c r="CA1754" s="222"/>
      <c r="CB1754" s="222"/>
      <c r="CC1754" s="222"/>
      <c r="CD1754" s="222"/>
      <c r="CE1754" s="222"/>
      <c r="CF1754" s="222"/>
      <c r="CG1754" s="222"/>
      <c r="CH1754" s="222"/>
      <c r="CI1754" s="222"/>
    </row>
    <row r="1755" spans="1:87" s="4" customFormat="1" hidden="1">
      <c r="A1755" s="63"/>
      <c r="B1755" s="222"/>
      <c r="C1755" s="222"/>
      <c r="D1755" s="222"/>
      <c r="E1755" s="222"/>
      <c r="F1755" s="222"/>
      <c r="G1755" s="223"/>
      <c r="H1755" s="63"/>
      <c r="I1755" s="222"/>
      <c r="J1755" s="222"/>
      <c r="K1755" s="239"/>
      <c r="L1755" s="239"/>
      <c r="M1755" s="240"/>
      <c r="N1755" s="229"/>
      <c r="O1755" s="229"/>
      <c r="P1755" s="229"/>
      <c r="Q1755" s="222"/>
      <c r="R1755" s="242"/>
      <c r="S1755" s="242"/>
      <c r="T1755" s="240"/>
      <c r="U1755" s="240"/>
      <c r="V1755" s="223"/>
      <c r="W1755" s="223"/>
      <c r="X1755" s="223"/>
      <c r="Y1755" s="223"/>
      <c r="Z1755" s="33"/>
      <c r="AE1755" s="117"/>
      <c r="AM1755" s="33"/>
      <c r="AN1755" s="223"/>
      <c r="AO1755" s="223"/>
      <c r="AP1755" s="223"/>
      <c r="AQ1755" s="222"/>
      <c r="AR1755" s="222"/>
      <c r="AS1755" s="222"/>
      <c r="AT1755" s="222"/>
      <c r="AU1755" s="222"/>
      <c r="AV1755" s="222"/>
      <c r="AW1755" s="222"/>
      <c r="AX1755" s="222"/>
      <c r="AY1755" s="222"/>
      <c r="AZ1755" s="222"/>
      <c r="BA1755" s="222"/>
      <c r="BB1755" s="222"/>
      <c r="BC1755" s="222"/>
      <c r="BD1755" s="222"/>
      <c r="BE1755" s="222"/>
      <c r="BF1755" s="222"/>
      <c r="BG1755" s="222"/>
      <c r="BH1755" s="222"/>
      <c r="BI1755" s="222"/>
      <c r="BJ1755" s="222"/>
      <c r="BK1755" s="222"/>
      <c r="BL1755" s="222"/>
      <c r="BM1755" s="222"/>
      <c r="BN1755" s="222"/>
      <c r="BO1755" s="222"/>
      <c r="BP1755" s="222"/>
      <c r="BQ1755" s="222"/>
      <c r="BR1755" s="222"/>
      <c r="BS1755" s="222"/>
      <c r="BT1755" s="222"/>
      <c r="BU1755" s="222"/>
      <c r="BV1755" s="222"/>
      <c r="BW1755" s="222"/>
      <c r="BX1755" s="222"/>
      <c r="BY1755" s="222"/>
      <c r="BZ1755" s="222"/>
      <c r="CA1755" s="222"/>
      <c r="CB1755" s="222"/>
      <c r="CC1755" s="222"/>
      <c r="CD1755" s="222"/>
      <c r="CE1755" s="222"/>
      <c r="CF1755" s="222"/>
      <c r="CG1755" s="222"/>
      <c r="CH1755" s="222"/>
      <c r="CI1755" s="222"/>
    </row>
    <row r="1756" spans="1:87" s="4" customFormat="1" hidden="1">
      <c r="A1756" s="63"/>
      <c r="B1756" s="222"/>
      <c r="C1756" s="222"/>
      <c r="D1756" s="222"/>
      <c r="E1756" s="222"/>
      <c r="F1756" s="222"/>
      <c r="G1756" s="223"/>
      <c r="H1756" s="63"/>
      <c r="I1756" s="222"/>
      <c r="J1756" s="222"/>
      <c r="K1756" s="239"/>
      <c r="L1756" s="239"/>
      <c r="M1756" s="240"/>
      <c r="N1756" s="229"/>
      <c r="O1756" s="229"/>
      <c r="P1756" s="229"/>
      <c r="Q1756" s="222"/>
      <c r="R1756" s="242"/>
      <c r="S1756" s="242"/>
      <c r="T1756" s="240"/>
      <c r="U1756" s="240"/>
      <c r="V1756" s="223"/>
      <c r="W1756" s="223"/>
      <c r="X1756" s="223"/>
      <c r="Y1756" s="223"/>
      <c r="Z1756" s="33"/>
      <c r="AE1756" s="117"/>
      <c r="AM1756" s="33"/>
      <c r="AN1756" s="223"/>
      <c r="AO1756" s="223"/>
      <c r="AP1756" s="223"/>
      <c r="AQ1756" s="222"/>
      <c r="AR1756" s="222"/>
      <c r="AS1756" s="222"/>
      <c r="AT1756" s="222"/>
      <c r="AU1756" s="222"/>
      <c r="AV1756" s="222"/>
      <c r="AW1756" s="222"/>
      <c r="AX1756" s="222"/>
      <c r="AY1756" s="222"/>
      <c r="AZ1756" s="222"/>
      <c r="BA1756" s="222"/>
      <c r="BB1756" s="222"/>
      <c r="BC1756" s="222"/>
      <c r="BD1756" s="222"/>
      <c r="BE1756" s="222"/>
      <c r="BF1756" s="222"/>
      <c r="BG1756" s="222"/>
      <c r="BH1756" s="222"/>
      <c r="BI1756" s="222"/>
      <c r="BJ1756" s="222"/>
      <c r="BK1756" s="222"/>
      <c r="BL1756" s="222"/>
      <c r="BM1756" s="222"/>
      <c r="BN1756" s="222"/>
      <c r="BO1756" s="222"/>
      <c r="BP1756" s="222"/>
      <c r="BQ1756" s="222"/>
      <c r="BR1756" s="222"/>
      <c r="BS1756" s="222"/>
      <c r="BT1756" s="222"/>
      <c r="BU1756" s="222"/>
      <c r="BV1756" s="222"/>
      <c r="BW1756" s="222"/>
      <c r="BX1756" s="222"/>
      <c r="BY1756" s="222"/>
      <c r="BZ1756" s="222"/>
      <c r="CA1756" s="222"/>
      <c r="CB1756" s="222"/>
      <c r="CC1756" s="222"/>
      <c r="CD1756" s="222"/>
      <c r="CE1756" s="222"/>
      <c r="CF1756" s="222"/>
      <c r="CG1756" s="222"/>
      <c r="CH1756" s="222"/>
      <c r="CI1756" s="222"/>
    </row>
    <row r="1757" spans="1:87" s="4" customFormat="1" hidden="1">
      <c r="A1757" s="63"/>
      <c r="B1757" s="222"/>
      <c r="C1757" s="222"/>
      <c r="D1757" s="222"/>
      <c r="E1757" s="222"/>
      <c r="F1757" s="222"/>
      <c r="G1757" s="223"/>
      <c r="H1757" s="63"/>
      <c r="I1757" s="222"/>
      <c r="J1757" s="222"/>
      <c r="K1757" s="239"/>
      <c r="L1757" s="239"/>
      <c r="M1757" s="240"/>
      <c r="N1757" s="229"/>
      <c r="O1757" s="229"/>
      <c r="P1757" s="229"/>
      <c r="Q1757" s="222"/>
      <c r="R1757" s="242"/>
      <c r="S1757" s="242"/>
      <c r="T1757" s="240"/>
      <c r="U1757" s="240"/>
      <c r="V1757" s="223"/>
      <c r="W1757" s="223"/>
      <c r="X1757" s="223"/>
      <c r="Y1757" s="223"/>
      <c r="Z1757" s="33"/>
      <c r="AE1757" s="117"/>
      <c r="AM1757" s="33"/>
      <c r="AN1757" s="223"/>
      <c r="AO1757" s="223"/>
      <c r="AP1757" s="223"/>
      <c r="AQ1757" s="222"/>
      <c r="AR1757" s="222"/>
      <c r="AS1757" s="222"/>
      <c r="AT1757" s="222"/>
      <c r="AU1757" s="222"/>
      <c r="AV1757" s="222"/>
      <c r="AW1757" s="222"/>
      <c r="AX1757" s="222"/>
      <c r="AY1757" s="222"/>
      <c r="AZ1757" s="222"/>
      <c r="BA1757" s="222"/>
      <c r="BB1757" s="222"/>
      <c r="BC1757" s="222"/>
      <c r="BD1757" s="222"/>
      <c r="BE1757" s="222"/>
      <c r="BF1757" s="222"/>
      <c r="BG1757" s="222"/>
      <c r="BH1757" s="222"/>
      <c r="BI1757" s="222"/>
      <c r="BJ1757" s="222"/>
      <c r="BK1757" s="222"/>
      <c r="BL1757" s="222"/>
      <c r="BM1757" s="222"/>
      <c r="BN1757" s="222"/>
      <c r="BO1757" s="222"/>
      <c r="BP1757" s="222"/>
      <c r="BQ1757" s="222"/>
      <c r="BR1757" s="222"/>
      <c r="BS1757" s="222"/>
      <c r="BT1757" s="222"/>
      <c r="BU1757" s="222"/>
      <c r="BV1757" s="222"/>
      <c r="BW1757" s="222"/>
      <c r="BX1757" s="222"/>
      <c r="BY1757" s="222"/>
      <c r="BZ1757" s="222"/>
      <c r="CA1757" s="222"/>
      <c r="CB1757" s="222"/>
      <c r="CC1757" s="222"/>
      <c r="CD1757" s="222"/>
      <c r="CE1757" s="222"/>
      <c r="CF1757" s="222"/>
      <c r="CG1757" s="222"/>
      <c r="CH1757" s="222"/>
      <c r="CI1757" s="222"/>
    </row>
    <row r="1758" spans="1:87" s="4" customFormat="1" hidden="1">
      <c r="A1758" s="63"/>
      <c r="B1758" s="222"/>
      <c r="C1758" s="222"/>
      <c r="D1758" s="222"/>
      <c r="E1758" s="222"/>
      <c r="F1758" s="222"/>
      <c r="G1758" s="223"/>
      <c r="H1758" s="63"/>
      <c r="I1758" s="222"/>
      <c r="J1758" s="222"/>
      <c r="K1758" s="239"/>
      <c r="L1758" s="239"/>
      <c r="M1758" s="240"/>
      <c r="N1758" s="229"/>
      <c r="O1758" s="229"/>
      <c r="P1758" s="229"/>
      <c r="Q1758" s="222"/>
      <c r="R1758" s="242"/>
      <c r="S1758" s="242"/>
      <c r="T1758" s="240"/>
      <c r="U1758" s="240"/>
      <c r="V1758" s="223"/>
      <c r="W1758" s="223"/>
      <c r="X1758" s="223"/>
      <c r="Y1758" s="223"/>
      <c r="Z1758" s="33"/>
      <c r="AE1758" s="117"/>
      <c r="AM1758" s="33"/>
      <c r="AN1758" s="223"/>
      <c r="AO1758" s="223"/>
      <c r="AP1758" s="223"/>
      <c r="AQ1758" s="222"/>
      <c r="AR1758" s="222"/>
      <c r="AS1758" s="222"/>
      <c r="AT1758" s="222"/>
      <c r="AU1758" s="222"/>
      <c r="AV1758" s="222"/>
      <c r="AW1758" s="222"/>
      <c r="AX1758" s="222"/>
      <c r="AY1758" s="222"/>
      <c r="AZ1758" s="222"/>
      <c r="BA1758" s="222"/>
      <c r="BB1758" s="222"/>
      <c r="BC1758" s="222"/>
      <c r="BD1758" s="222"/>
      <c r="BE1758" s="222"/>
      <c r="BF1758" s="222"/>
      <c r="BG1758" s="222"/>
      <c r="BH1758" s="222"/>
      <c r="BI1758" s="222"/>
      <c r="BJ1758" s="222"/>
      <c r="BK1758" s="222"/>
      <c r="BL1758" s="222"/>
      <c r="BM1758" s="222"/>
      <c r="BN1758" s="222"/>
      <c r="BO1758" s="222"/>
      <c r="BP1758" s="222"/>
      <c r="BQ1758" s="222"/>
      <c r="BR1758" s="222"/>
      <c r="BS1758" s="222"/>
      <c r="BT1758" s="222"/>
      <c r="BU1758" s="222"/>
      <c r="BV1758" s="222"/>
      <c r="BW1758" s="222"/>
      <c r="BX1758" s="222"/>
      <c r="BY1758" s="222"/>
      <c r="BZ1758" s="222"/>
      <c r="CA1758" s="222"/>
      <c r="CB1758" s="222"/>
      <c r="CC1758" s="222"/>
      <c r="CD1758" s="222"/>
      <c r="CE1758" s="222"/>
      <c r="CF1758" s="222"/>
      <c r="CG1758" s="222"/>
      <c r="CH1758" s="222"/>
      <c r="CI1758" s="222"/>
    </row>
    <row r="1759" spans="1:87" s="4" customFormat="1" hidden="1">
      <c r="A1759" s="63"/>
      <c r="B1759" s="222"/>
      <c r="C1759" s="222"/>
      <c r="D1759" s="222"/>
      <c r="E1759" s="222"/>
      <c r="F1759" s="222"/>
      <c r="G1759" s="223"/>
      <c r="H1759" s="63"/>
      <c r="I1759" s="222"/>
      <c r="J1759" s="222"/>
      <c r="K1759" s="239"/>
      <c r="L1759" s="239"/>
      <c r="M1759" s="240"/>
      <c r="N1759" s="229"/>
      <c r="O1759" s="229"/>
      <c r="P1759" s="229"/>
      <c r="Q1759" s="222"/>
      <c r="R1759" s="242"/>
      <c r="S1759" s="242"/>
      <c r="T1759" s="240"/>
      <c r="U1759" s="240"/>
      <c r="V1759" s="223"/>
      <c r="W1759" s="223"/>
      <c r="X1759" s="223"/>
      <c r="Y1759" s="223"/>
      <c r="Z1759" s="33"/>
      <c r="AE1759" s="117"/>
      <c r="AM1759" s="33"/>
      <c r="AN1759" s="223"/>
      <c r="AO1759" s="223"/>
      <c r="AP1759" s="223"/>
      <c r="AQ1759" s="222"/>
      <c r="AR1759" s="222"/>
      <c r="AS1759" s="222"/>
      <c r="AT1759" s="222"/>
      <c r="AU1759" s="222"/>
      <c r="AV1759" s="222"/>
      <c r="AW1759" s="222"/>
      <c r="AX1759" s="222"/>
      <c r="AY1759" s="222"/>
      <c r="AZ1759" s="222"/>
      <c r="BA1759" s="222"/>
      <c r="BB1759" s="222"/>
      <c r="BC1759" s="222"/>
      <c r="BD1759" s="222"/>
      <c r="BE1759" s="222"/>
      <c r="BF1759" s="222"/>
      <c r="BG1759" s="222"/>
      <c r="BH1759" s="222"/>
      <c r="BI1759" s="222"/>
      <c r="BJ1759" s="222"/>
      <c r="BK1759" s="222"/>
      <c r="BL1759" s="222"/>
      <c r="BM1759" s="222"/>
      <c r="BN1759" s="222"/>
      <c r="BO1759" s="222"/>
      <c r="BP1759" s="222"/>
      <c r="BQ1759" s="222"/>
      <c r="BR1759" s="222"/>
      <c r="BS1759" s="222"/>
      <c r="BT1759" s="222"/>
      <c r="BU1759" s="222"/>
      <c r="BV1759" s="222"/>
      <c r="BW1759" s="222"/>
      <c r="BX1759" s="222"/>
      <c r="BY1759" s="222"/>
      <c r="BZ1759" s="222"/>
      <c r="CA1759" s="222"/>
      <c r="CB1759" s="222"/>
      <c r="CC1759" s="222"/>
      <c r="CD1759" s="222"/>
      <c r="CE1759" s="222"/>
      <c r="CF1759" s="222"/>
      <c r="CG1759" s="222"/>
      <c r="CH1759" s="222"/>
      <c r="CI1759" s="222"/>
    </row>
    <row r="1760" spans="1:87" s="4" customFormat="1" hidden="1">
      <c r="A1760" s="63"/>
      <c r="B1760" s="222"/>
      <c r="C1760" s="222"/>
      <c r="D1760" s="222"/>
      <c r="E1760" s="222"/>
      <c r="F1760" s="222"/>
      <c r="G1760" s="223"/>
      <c r="H1760" s="63"/>
      <c r="I1760" s="222"/>
      <c r="J1760" s="222"/>
      <c r="K1760" s="239"/>
      <c r="L1760" s="239"/>
      <c r="M1760" s="240"/>
      <c r="N1760" s="229"/>
      <c r="O1760" s="229"/>
      <c r="P1760" s="229"/>
      <c r="Q1760" s="222"/>
      <c r="R1760" s="242"/>
      <c r="S1760" s="242"/>
      <c r="T1760" s="240"/>
      <c r="U1760" s="240"/>
      <c r="V1760" s="223"/>
      <c r="W1760" s="223"/>
      <c r="X1760" s="223"/>
      <c r="Y1760" s="223"/>
      <c r="Z1760" s="33"/>
      <c r="AE1760" s="117"/>
      <c r="AM1760" s="33"/>
      <c r="AN1760" s="223"/>
      <c r="AO1760" s="223"/>
      <c r="AP1760" s="223"/>
      <c r="AQ1760" s="222"/>
      <c r="AR1760" s="222"/>
      <c r="AS1760" s="222"/>
      <c r="AT1760" s="222"/>
      <c r="AU1760" s="222"/>
      <c r="AV1760" s="222"/>
      <c r="AW1760" s="222"/>
      <c r="AX1760" s="222"/>
      <c r="AY1760" s="222"/>
      <c r="AZ1760" s="222"/>
      <c r="BA1760" s="222"/>
      <c r="BB1760" s="222"/>
      <c r="BC1760" s="222"/>
      <c r="BD1760" s="222"/>
      <c r="BE1760" s="222"/>
      <c r="BF1760" s="222"/>
      <c r="BG1760" s="222"/>
      <c r="BH1760" s="222"/>
      <c r="BI1760" s="222"/>
      <c r="BJ1760" s="222"/>
      <c r="BK1760" s="222"/>
      <c r="BL1760" s="222"/>
      <c r="BM1760" s="222"/>
      <c r="BN1760" s="222"/>
      <c r="BO1760" s="222"/>
      <c r="BP1760" s="222"/>
      <c r="BQ1760" s="222"/>
      <c r="BR1760" s="222"/>
      <c r="BS1760" s="222"/>
      <c r="BT1760" s="222"/>
      <c r="BU1760" s="222"/>
      <c r="BV1760" s="222"/>
      <c r="BW1760" s="222"/>
      <c r="BX1760" s="222"/>
      <c r="BY1760" s="222"/>
      <c r="BZ1760" s="222"/>
      <c r="CA1760" s="222"/>
      <c r="CB1760" s="222"/>
      <c r="CC1760" s="222"/>
      <c r="CD1760" s="222"/>
      <c r="CE1760" s="222"/>
      <c r="CF1760" s="222"/>
      <c r="CG1760" s="222"/>
      <c r="CH1760" s="222"/>
      <c r="CI1760" s="222"/>
    </row>
    <row r="1761" spans="1:87" s="4" customFormat="1" hidden="1">
      <c r="A1761" s="63"/>
      <c r="B1761" s="222"/>
      <c r="C1761" s="222"/>
      <c r="D1761" s="222"/>
      <c r="E1761" s="222"/>
      <c r="F1761" s="222"/>
      <c r="G1761" s="223"/>
      <c r="H1761" s="63"/>
      <c r="I1761" s="222"/>
      <c r="J1761" s="222"/>
      <c r="K1761" s="239"/>
      <c r="L1761" s="239"/>
      <c r="M1761" s="240"/>
      <c r="N1761" s="229"/>
      <c r="O1761" s="229"/>
      <c r="P1761" s="229"/>
      <c r="Q1761" s="222"/>
      <c r="R1761" s="242"/>
      <c r="S1761" s="242"/>
      <c r="T1761" s="240"/>
      <c r="U1761" s="240"/>
      <c r="V1761" s="223"/>
      <c r="W1761" s="223"/>
      <c r="X1761" s="223"/>
      <c r="Y1761" s="223"/>
      <c r="Z1761" s="33"/>
      <c r="AE1761" s="117"/>
      <c r="AM1761" s="33"/>
      <c r="AN1761" s="223"/>
      <c r="AO1761" s="223"/>
      <c r="AP1761" s="223"/>
      <c r="AQ1761" s="222"/>
      <c r="AR1761" s="222"/>
      <c r="AS1761" s="222"/>
      <c r="AT1761" s="222"/>
      <c r="AU1761" s="222"/>
      <c r="AV1761" s="222"/>
      <c r="AW1761" s="222"/>
      <c r="AX1761" s="222"/>
      <c r="AY1761" s="222"/>
      <c r="AZ1761" s="222"/>
      <c r="BA1761" s="222"/>
      <c r="BB1761" s="222"/>
      <c r="BC1761" s="222"/>
      <c r="BD1761" s="222"/>
      <c r="BE1761" s="222"/>
      <c r="BF1761" s="222"/>
      <c r="BG1761" s="222"/>
      <c r="BH1761" s="222"/>
      <c r="BI1761" s="222"/>
      <c r="BJ1761" s="222"/>
      <c r="BK1761" s="222"/>
      <c r="BL1761" s="222"/>
      <c r="BM1761" s="222"/>
      <c r="BN1761" s="222"/>
      <c r="BO1761" s="222"/>
      <c r="BP1761" s="222"/>
      <c r="BQ1761" s="222"/>
      <c r="BR1761" s="222"/>
      <c r="BS1761" s="222"/>
      <c r="BT1761" s="222"/>
      <c r="BU1761" s="222"/>
      <c r="BV1761" s="222"/>
      <c r="BW1761" s="222"/>
      <c r="BX1761" s="222"/>
      <c r="BY1761" s="222"/>
      <c r="BZ1761" s="222"/>
      <c r="CA1761" s="222"/>
      <c r="CB1761" s="222"/>
      <c r="CC1761" s="222"/>
      <c r="CD1761" s="222"/>
      <c r="CE1761" s="222"/>
      <c r="CF1761" s="222"/>
      <c r="CG1761" s="222"/>
      <c r="CH1761" s="222"/>
      <c r="CI1761" s="222"/>
    </row>
    <row r="1762" spans="1:87" s="4" customFormat="1" hidden="1">
      <c r="A1762" s="63"/>
      <c r="B1762" s="222"/>
      <c r="C1762" s="222"/>
      <c r="D1762" s="222"/>
      <c r="E1762" s="222"/>
      <c r="F1762" s="222"/>
      <c r="G1762" s="223"/>
      <c r="H1762" s="63"/>
      <c r="I1762" s="222"/>
      <c r="J1762" s="222"/>
      <c r="K1762" s="239"/>
      <c r="L1762" s="239"/>
      <c r="M1762" s="240"/>
      <c r="N1762" s="229"/>
      <c r="O1762" s="229"/>
      <c r="P1762" s="229"/>
      <c r="Q1762" s="222"/>
      <c r="R1762" s="242"/>
      <c r="S1762" s="242"/>
      <c r="T1762" s="240"/>
      <c r="U1762" s="240"/>
      <c r="V1762" s="223"/>
      <c r="W1762" s="223"/>
      <c r="X1762" s="223"/>
      <c r="Y1762" s="223"/>
      <c r="Z1762" s="33"/>
      <c r="AE1762" s="117"/>
      <c r="AM1762" s="33"/>
      <c r="AN1762" s="223"/>
      <c r="AO1762" s="223"/>
      <c r="AP1762" s="223"/>
      <c r="AQ1762" s="222"/>
      <c r="AR1762" s="222"/>
      <c r="AS1762" s="222"/>
      <c r="AT1762" s="222"/>
      <c r="AU1762" s="222"/>
      <c r="AV1762" s="222"/>
      <c r="AW1762" s="222"/>
      <c r="AX1762" s="222"/>
      <c r="AY1762" s="222"/>
      <c r="AZ1762" s="222"/>
      <c r="BA1762" s="222"/>
      <c r="BB1762" s="222"/>
      <c r="BC1762" s="222"/>
      <c r="BD1762" s="222"/>
      <c r="BE1762" s="222"/>
      <c r="BF1762" s="222"/>
      <c r="BG1762" s="222"/>
      <c r="BH1762" s="222"/>
      <c r="BI1762" s="222"/>
      <c r="BJ1762" s="222"/>
      <c r="BK1762" s="222"/>
      <c r="BL1762" s="222"/>
      <c r="BM1762" s="222"/>
      <c r="BN1762" s="222"/>
      <c r="BO1762" s="222"/>
      <c r="BP1762" s="222"/>
      <c r="BQ1762" s="222"/>
      <c r="BR1762" s="222"/>
      <c r="BS1762" s="222"/>
      <c r="BT1762" s="222"/>
      <c r="BU1762" s="222"/>
      <c r="BV1762" s="222"/>
      <c r="BW1762" s="222"/>
      <c r="BX1762" s="222"/>
      <c r="BY1762" s="222"/>
      <c r="BZ1762" s="222"/>
      <c r="CA1762" s="222"/>
      <c r="CB1762" s="222"/>
      <c r="CC1762" s="222"/>
      <c r="CD1762" s="222"/>
      <c r="CE1762" s="222"/>
      <c r="CF1762" s="222"/>
      <c r="CG1762" s="222"/>
      <c r="CH1762" s="222"/>
      <c r="CI1762" s="222"/>
    </row>
    <row r="1763" spans="1:87" s="4" customFormat="1" hidden="1">
      <c r="A1763" s="63"/>
      <c r="B1763" s="222"/>
      <c r="C1763" s="222"/>
      <c r="D1763" s="222"/>
      <c r="E1763" s="222"/>
      <c r="F1763" s="222"/>
      <c r="G1763" s="223"/>
      <c r="H1763" s="63"/>
      <c r="I1763" s="222"/>
      <c r="J1763" s="222"/>
      <c r="K1763" s="239"/>
      <c r="L1763" s="239"/>
      <c r="M1763" s="240"/>
      <c r="N1763" s="229"/>
      <c r="O1763" s="229"/>
      <c r="P1763" s="229"/>
      <c r="Q1763" s="222"/>
      <c r="R1763" s="242"/>
      <c r="S1763" s="242"/>
      <c r="T1763" s="240"/>
      <c r="U1763" s="240"/>
      <c r="V1763" s="223"/>
      <c r="W1763" s="223"/>
      <c r="X1763" s="223"/>
      <c r="Y1763" s="223"/>
      <c r="Z1763" s="33"/>
      <c r="AE1763" s="117"/>
      <c r="AM1763" s="33"/>
      <c r="AN1763" s="223"/>
      <c r="AO1763" s="223"/>
      <c r="AP1763" s="223"/>
      <c r="AQ1763" s="222"/>
      <c r="AR1763" s="222"/>
      <c r="AS1763" s="222"/>
      <c r="AT1763" s="222"/>
      <c r="AU1763" s="222"/>
      <c r="AV1763" s="222"/>
      <c r="AW1763" s="222"/>
      <c r="AX1763" s="222"/>
      <c r="AY1763" s="222"/>
      <c r="AZ1763" s="222"/>
      <c r="BA1763" s="222"/>
      <c r="BB1763" s="222"/>
      <c r="BC1763" s="222"/>
      <c r="BD1763" s="222"/>
      <c r="BE1763" s="222"/>
      <c r="BF1763" s="222"/>
      <c r="BG1763" s="222"/>
      <c r="BH1763" s="222"/>
      <c r="BI1763" s="222"/>
      <c r="BJ1763" s="222"/>
      <c r="BK1763" s="222"/>
      <c r="BL1763" s="222"/>
      <c r="BM1763" s="222"/>
      <c r="BN1763" s="222"/>
      <c r="BO1763" s="222"/>
      <c r="BP1763" s="222"/>
      <c r="BQ1763" s="222"/>
      <c r="BR1763" s="222"/>
      <c r="BS1763" s="222"/>
      <c r="BT1763" s="222"/>
      <c r="BU1763" s="222"/>
      <c r="BV1763" s="222"/>
      <c r="BW1763" s="222"/>
      <c r="BX1763" s="222"/>
      <c r="BY1763" s="222"/>
      <c r="BZ1763" s="222"/>
      <c r="CA1763" s="222"/>
      <c r="CB1763" s="222"/>
      <c r="CC1763" s="222"/>
      <c r="CD1763" s="222"/>
      <c r="CE1763" s="222"/>
      <c r="CF1763" s="222"/>
      <c r="CG1763" s="222"/>
      <c r="CH1763" s="222"/>
      <c r="CI1763" s="222"/>
    </row>
    <row r="1764" spans="1:87" s="4" customFormat="1" hidden="1">
      <c r="A1764" s="63"/>
      <c r="B1764" s="222"/>
      <c r="C1764" s="222"/>
      <c r="D1764" s="222"/>
      <c r="E1764" s="222"/>
      <c r="F1764" s="222"/>
      <c r="G1764" s="223"/>
      <c r="H1764" s="63"/>
      <c r="I1764" s="222"/>
      <c r="J1764" s="222"/>
      <c r="K1764" s="239"/>
      <c r="L1764" s="239"/>
      <c r="M1764" s="240"/>
      <c r="N1764" s="229"/>
      <c r="O1764" s="229"/>
      <c r="P1764" s="229"/>
      <c r="Q1764" s="222"/>
      <c r="R1764" s="242"/>
      <c r="S1764" s="242"/>
      <c r="T1764" s="240"/>
      <c r="U1764" s="240"/>
      <c r="V1764" s="223"/>
      <c r="W1764" s="223"/>
      <c r="X1764" s="223"/>
      <c r="Y1764" s="223"/>
      <c r="Z1764" s="33"/>
      <c r="AE1764" s="117"/>
      <c r="AM1764" s="33"/>
      <c r="AN1764" s="223"/>
      <c r="AO1764" s="223"/>
      <c r="AP1764" s="223"/>
      <c r="AQ1764" s="222"/>
      <c r="AR1764" s="222"/>
      <c r="AS1764" s="222"/>
      <c r="AT1764" s="222"/>
      <c r="AU1764" s="222"/>
      <c r="AV1764" s="222"/>
      <c r="AW1764" s="222"/>
      <c r="AX1764" s="222"/>
      <c r="AY1764" s="222"/>
      <c r="AZ1764" s="222"/>
      <c r="BA1764" s="222"/>
      <c r="BB1764" s="222"/>
      <c r="BC1764" s="222"/>
      <c r="BD1764" s="222"/>
      <c r="BE1764" s="222"/>
      <c r="BF1764" s="222"/>
      <c r="BG1764" s="222"/>
      <c r="BH1764" s="222"/>
      <c r="BI1764" s="222"/>
      <c r="BJ1764" s="222"/>
      <c r="BK1764" s="222"/>
      <c r="BL1764" s="222"/>
      <c r="BM1764" s="222"/>
      <c r="BN1764" s="222"/>
      <c r="BO1764" s="222"/>
      <c r="BP1764" s="222"/>
      <c r="BQ1764" s="222"/>
      <c r="BR1764" s="222"/>
      <c r="BS1764" s="222"/>
      <c r="BT1764" s="222"/>
      <c r="BU1764" s="222"/>
      <c r="BV1764" s="222"/>
      <c r="BW1764" s="222"/>
      <c r="BX1764" s="222"/>
      <c r="BY1764" s="222"/>
      <c r="BZ1764" s="222"/>
      <c r="CA1764" s="222"/>
      <c r="CB1764" s="222"/>
      <c r="CC1764" s="222"/>
      <c r="CD1764" s="222"/>
      <c r="CE1764" s="222"/>
      <c r="CF1764" s="222"/>
      <c r="CG1764" s="222"/>
      <c r="CH1764" s="222"/>
      <c r="CI1764" s="222"/>
    </row>
    <row r="1765" spans="1:87" s="4" customFormat="1" hidden="1">
      <c r="A1765" s="63"/>
      <c r="B1765" s="222"/>
      <c r="C1765" s="222"/>
      <c r="D1765" s="222"/>
      <c r="E1765" s="222"/>
      <c r="F1765" s="222"/>
      <c r="G1765" s="223"/>
      <c r="H1765" s="63"/>
      <c r="I1765" s="222"/>
      <c r="J1765" s="222"/>
      <c r="K1765" s="239"/>
      <c r="L1765" s="239"/>
      <c r="M1765" s="240"/>
      <c r="N1765" s="229"/>
      <c r="O1765" s="229"/>
      <c r="P1765" s="229"/>
      <c r="Q1765" s="222"/>
      <c r="R1765" s="242"/>
      <c r="S1765" s="242"/>
      <c r="T1765" s="240"/>
      <c r="U1765" s="240"/>
      <c r="V1765" s="223"/>
      <c r="W1765" s="223"/>
      <c r="X1765" s="223"/>
      <c r="Y1765" s="223"/>
      <c r="Z1765" s="33"/>
      <c r="AE1765" s="117"/>
      <c r="AM1765" s="33"/>
      <c r="AN1765" s="223"/>
      <c r="AO1765" s="223"/>
      <c r="AP1765" s="223"/>
      <c r="AQ1765" s="222"/>
      <c r="AR1765" s="222"/>
      <c r="AS1765" s="222"/>
      <c r="AT1765" s="222"/>
      <c r="AU1765" s="222"/>
      <c r="AV1765" s="222"/>
      <c r="AW1765" s="222"/>
      <c r="AX1765" s="222"/>
      <c r="AY1765" s="222"/>
      <c r="AZ1765" s="222"/>
      <c r="BA1765" s="222"/>
      <c r="BB1765" s="222"/>
      <c r="BC1765" s="222"/>
      <c r="BD1765" s="222"/>
      <c r="BE1765" s="222"/>
      <c r="BF1765" s="222"/>
      <c r="BG1765" s="222"/>
      <c r="BH1765" s="222"/>
      <c r="BI1765" s="222"/>
      <c r="BJ1765" s="222"/>
      <c r="BK1765" s="222"/>
      <c r="BL1765" s="222"/>
      <c r="BM1765" s="222"/>
      <c r="BN1765" s="222"/>
      <c r="BO1765" s="222"/>
      <c r="BP1765" s="222"/>
      <c r="BQ1765" s="222"/>
      <c r="BR1765" s="222"/>
      <c r="BS1765" s="222"/>
      <c r="BT1765" s="222"/>
      <c r="BU1765" s="222"/>
      <c r="BV1765" s="222"/>
      <c r="BW1765" s="222"/>
      <c r="BX1765" s="222"/>
      <c r="BY1765" s="222"/>
      <c r="BZ1765" s="222"/>
      <c r="CA1765" s="222"/>
      <c r="CB1765" s="222"/>
      <c r="CC1765" s="222"/>
      <c r="CD1765" s="222"/>
      <c r="CE1765" s="222"/>
      <c r="CF1765" s="222"/>
      <c r="CG1765" s="222"/>
      <c r="CH1765" s="222"/>
      <c r="CI1765" s="222"/>
    </row>
    <row r="1766" spans="1:87" s="4" customFormat="1" hidden="1">
      <c r="A1766" s="63"/>
      <c r="B1766" s="222"/>
      <c r="C1766" s="222"/>
      <c r="D1766" s="222"/>
      <c r="E1766" s="222"/>
      <c r="F1766" s="222"/>
      <c r="G1766" s="223"/>
      <c r="H1766" s="63"/>
      <c r="I1766" s="222"/>
      <c r="J1766" s="222"/>
      <c r="K1766" s="239"/>
      <c r="L1766" s="239"/>
      <c r="M1766" s="240"/>
      <c r="N1766" s="229"/>
      <c r="O1766" s="229"/>
      <c r="P1766" s="229"/>
      <c r="Q1766" s="222"/>
      <c r="R1766" s="242"/>
      <c r="S1766" s="242"/>
      <c r="T1766" s="240"/>
      <c r="U1766" s="240"/>
      <c r="V1766" s="223"/>
      <c r="W1766" s="223"/>
      <c r="X1766" s="223"/>
      <c r="Y1766" s="223"/>
      <c r="Z1766" s="33"/>
      <c r="AE1766" s="117"/>
      <c r="AM1766" s="33"/>
      <c r="AN1766" s="223"/>
      <c r="AO1766" s="223"/>
      <c r="AP1766" s="223"/>
      <c r="AQ1766" s="222"/>
      <c r="AR1766" s="222"/>
      <c r="AS1766" s="222"/>
      <c r="AT1766" s="222"/>
      <c r="AU1766" s="222"/>
      <c r="AV1766" s="222"/>
      <c r="AW1766" s="222"/>
      <c r="AX1766" s="222"/>
      <c r="AY1766" s="222"/>
      <c r="AZ1766" s="222"/>
      <c r="BA1766" s="222"/>
      <c r="BB1766" s="222"/>
      <c r="BC1766" s="222"/>
      <c r="BD1766" s="222"/>
      <c r="BE1766" s="222"/>
      <c r="BF1766" s="222"/>
      <c r="BG1766" s="222"/>
      <c r="BH1766" s="222"/>
      <c r="BI1766" s="222"/>
      <c r="BJ1766" s="222"/>
      <c r="BK1766" s="222"/>
      <c r="BL1766" s="222"/>
      <c r="BM1766" s="222"/>
      <c r="BN1766" s="222"/>
      <c r="BO1766" s="222"/>
      <c r="BP1766" s="222"/>
      <c r="BQ1766" s="222"/>
      <c r="BR1766" s="222"/>
      <c r="BS1766" s="222"/>
      <c r="BT1766" s="222"/>
      <c r="BU1766" s="222"/>
      <c r="BV1766" s="222"/>
      <c r="BW1766" s="222"/>
      <c r="BX1766" s="222"/>
      <c r="BY1766" s="222"/>
      <c r="BZ1766" s="222"/>
      <c r="CA1766" s="222"/>
      <c r="CB1766" s="222"/>
      <c r="CC1766" s="222"/>
      <c r="CD1766" s="222"/>
      <c r="CE1766" s="222"/>
      <c r="CF1766" s="222"/>
      <c r="CG1766" s="222"/>
      <c r="CH1766" s="222"/>
      <c r="CI1766" s="222"/>
    </row>
    <row r="1767" spans="1:87" s="4" customFormat="1" hidden="1">
      <c r="A1767" s="63"/>
      <c r="B1767" s="222"/>
      <c r="C1767" s="222"/>
      <c r="D1767" s="222"/>
      <c r="E1767" s="222"/>
      <c r="F1767" s="222"/>
      <c r="G1767" s="223"/>
      <c r="H1767" s="63"/>
      <c r="I1767" s="222"/>
      <c r="J1767" s="222"/>
      <c r="K1767" s="239"/>
      <c r="L1767" s="239"/>
      <c r="M1767" s="240"/>
      <c r="N1767" s="229"/>
      <c r="O1767" s="229"/>
      <c r="P1767" s="229"/>
      <c r="Q1767" s="222"/>
      <c r="R1767" s="242"/>
      <c r="S1767" s="242"/>
      <c r="T1767" s="240"/>
      <c r="U1767" s="240"/>
      <c r="V1767" s="223"/>
      <c r="W1767" s="223"/>
      <c r="X1767" s="223"/>
      <c r="Y1767" s="223"/>
      <c r="Z1767" s="33"/>
      <c r="AE1767" s="117"/>
      <c r="AM1767" s="33"/>
      <c r="AN1767" s="223"/>
      <c r="AO1767" s="223"/>
      <c r="AP1767" s="223"/>
      <c r="AQ1767" s="222"/>
      <c r="AR1767" s="222"/>
      <c r="AS1767" s="222"/>
      <c r="AT1767" s="222"/>
      <c r="AU1767" s="222"/>
      <c r="AV1767" s="222"/>
      <c r="AW1767" s="222"/>
      <c r="AX1767" s="222"/>
      <c r="AY1767" s="222"/>
      <c r="AZ1767" s="222"/>
      <c r="BA1767" s="222"/>
      <c r="BB1767" s="222"/>
      <c r="BC1767" s="222"/>
      <c r="BD1767" s="222"/>
      <c r="BE1767" s="222"/>
      <c r="BF1767" s="222"/>
      <c r="BG1767" s="222"/>
      <c r="BH1767" s="222"/>
      <c r="BI1767" s="222"/>
      <c r="BJ1767" s="222"/>
      <c r="BK1767" s="222"/>
      <c r="BL1767" s="222"/>
      <c r="BM1767" s="222"/>
      <c r="BN1767" s="222"/>
      <c r="BO1767" s="222"/>
      <c r="BP1767" s="222"/>
      <c r="BQ1767" s="222"/>
      <c r="BR1767" s="222"/>
      <c r="BS1767" s="222"/>
      <c r="BT1767" s="222"/>
      <c r="BU1767" s="222"/>
      <c r="BV1767" s="222"/>
      <c r="BW1767" s="222"/>
      <c r="BX1767" s="222"/>
      <c r="BY1767" s="222"/>
      <c r="BZ1767" s="222"/>
      <c r="CA1767" s="222"/>
      <c r="CB1767" s="222"/>
      <c r="CC1767" s="222"/>
      <c r="CD1767" s="222"/>
      <c r="CE1767" s="222"/>
      <c r="CF1767" s="222"/>
      <c r="CG1767" s="222"/>
      <c r="CH1767" s="222"/>
      <c r="CI1767" s="222"/>
    </row>
    <row r="1768" spans="1:87" s="4" customFormat="1" hidden="1">
      <c r="A1768" s="63"/>
      <c r="B1768" s="222"/>
      <c r="C1768" s="222"/>
      <c r="D1768" s="222"/>
      <c r="E1768" s="222"/>
      <c r="F1768" s="222"/>
      <c r="G1768" s="223"/>
      <c r="H1768" s="63"/>
      <c r="I1768" s="222"/>
      <c r="J1768" s="222"/>
      <c r="K1768" s="239"/>
      <c r="L1768" s="239"/>
      <c r="M1768" s="240"/>
      <c r="N1768" s="229"/>
      <c r="O1768" s="229"/>
      <c r="P1768" s="229"/>
      <c r="Q1768" s="222"/>
      <c r="R1768" s="242"/>
      <c r="S1768" s="242"/>
      <c r="T1768" s="240"/>
      <c r="U1768" s="240"/>
      <c r="V1768" s="223"/>
      <c r="W1768" s="223"/>
      <c r="X1768" s="223"/>
      <c r="Y1768" s="223"/>
      <c r="Z1768" s="33"/>
      <c r="AE1768" s="117"/>
      <c r="AM1768" s="33"/>
      <c r="AN1768" s="223"/>
      <c r="AO1768" s="223"/>
      <c r="AP1768" s="223"/>
      <c r="AQ1768" s="222"/>
      <c r="AR1768" s="222"/>
      <c r="AS1768" s="222"/>
      <c r="AT1768" s="222"/>
      <c r="AU1768" s="222"/>
      <c r="AV1768" s="222"/>
      <c r="AW1768" s="222"/>
      <c r="AX1768" s="222"/>
      <c r="AY1768" s="222"/>
      <c r="AZ1768" s="222"/>
      <c r="BA1768" s="222"/>
      <c r="BB1768" s="222"/>
      <c r="BC1768" s="222"/>
      <c r="BD1768" s="222"/>
      <c r="BE1768" s="222"/>
      <c r="BF1768" s="222"/>
      <c r="BG1768" s="222"/>
      <c r="BH1768" s="222"/>
      <c r="BI1768" s="222"/>
      <c r="BJ1768" s="222"/>
      <c r="BK1768" s="222"/>
      <c r="BL1768" s="222"/>
      <c r="BM1768" s="222"/>
      <c r="BN1768" s="222"/>
      <c r="BO1768" s="222"/>
      <c r="BP1768" s="222"/>
      <c r="BQ1768" s="222"/>
      <c r="BR1768" s="222"/>
      <c r="BS1768" s="222"/>
      <c r="BT1768" s="222"/>
      <c r="BU1768" s="222"/>
      <c r="BV1768" s="222"/>
      <c r="BW1768" s="222"/>
      <c r="BX1768" s="222"/>
      <c r="BY1768" s="222"/>
      <c r="BZ1768" s="222"/>
      <c r="CA1768" s="222"/>
      <c r="CB1768" s="222"/>
      <c r="CC1768" s="222"/>
      <c r="CD1768" s="222"/>
      <c r="CE1768" s="222"/>
      <c r="CF1768" s="222"/>
      <c r="CG1768" s="222"/>
      <c r="CH1768" s="222"/>
      <c r="CI1768" s="222"/>
    </row>
    <row r="1769" spans="1:87" s="4" customFormat="1" hidden="1">
      <c r="A1769" s="63"/>
      <c r="B1769" s="222"/>
      <c r="C1769" s="222"/>
      <c r="D1769" s="222"/>
      <c r="E1769" s="222"/>
      <c r="F1769" s="222"/>
      <c r="G1769" s="223"/>
      <c r="H1769" s="63"/>
      <c r="I1769" s="222"/>
      <c r="J1769" s="222"/>
      <c r="K1769" s="239"/>
      <c r="L1769" s="239"/>
      <c r="M1769" s="240"/>
      <c r="N1769" s="229"/>
      <c r="O1769" s="229"/>
      <c r="P1769" s="229"/>
      <c r="Q1769" s="222"/>
      <c r="R1769" s="242"/>
      <c r="S1769" s="242"/>
      <c r="T1769" s="240"/>
      <c r="U1769" s="240"/>
      <c r="V1769" s="223"/>
      <c r="W1769" s="223"/>
      <c r="X1769" s="223"/>
      <c r="Y1769" s="223"/>
      <c r="Z1769" s="33"/>
      <c r="AE1769" s="117"/>
      <c r="AM1769" s="33"/>
      <c r="AN1769" s="223"/>
      <c r="AO1769" s="223"/>
      <c r="AP1769" s="223"/>
      <c r="AQ1769" s="222"/>
      <c r="AR1769" s="222"/>
      <c r="AS1769" s="222"/>
      <c r="AT1769" s="222"/>
      <c r="AU1769" s="222"/>
      <c r="AV1769" s="222"/>
      <c r="AW1769" s="222"/>
      <c r="AX1769" s="222"/>
      <c r="AY1769" s="222"/>
      <c r="AZ1769" s="222"/>
      <c r="BA1769" s="222"/>
      <c r="BB1769" s="222"/>
      <c r="BC1769" s="222"/>
      <c r="BD1769" s="222"/>
      <c r="BE1769" s="222"/>
      <c r="BF1769" s="222"/>
      <c r="BG1769" s="222"/>
      <c r="BH1769" s="222"/>
      <c r="BI1769" s="222"/>
      <c r="BJ1769" s="222"/>
      <c r="BK1769" s="222"/>
      <c r="BL1769" s="222"/>
      <c r="BM1769" s="222"/>
      <c r="BN1769" s="222"/>
      <c r="BO1769" s="222"/>
      <c r="BP1769" s="222"/>
      <c r="BQ1769" s="222"/>
      <c r="BR1769" s="222"/>
      <c r="BS1769" s="222"/>
      <c r="BT1769" s="222"/>
      <c r="BU1769" s="222"/>
      <c r="BV1769" s="222"/>
      <c r="BW1769" s="222"/>
      <c r="BX1769" s="222"/>
      <c r="BY1769" s="222"/>
      <c r="BZ1769" s="222"/>
      <c r="CA1769" s="222"/>
      <c r="CB1769" s="222"/>
      <c r="CC1769" s="222"/>
      <c r="CD1769" s="222"/>
      <c r="CE1769" s="222"/>
      <c r="CF1769" s="222"/>
      <c r="CG1769" s="222"/>
      <c r="CH1769" s="222"/>
      <c r="CI1769" s="222"/>
    </row>
    <row r="1770" spans="1:87" s="4" customFormat="1" hidden="1">
      <c r="A1770" s="63"/>
      <c r="B1770" s="222"/>
      <c r="C1770" s="222"/>
      <c r="D1770" s="222"/>
      <c r="E1770" s="222"/>
      <c r="F1770" s="222"/>
      <c r="G1770" s="223"/>
      <c r="H1770" s="63"/>
      <c r="I1770" s="222"/>
      <c r="J1770" s="222"/>
      <c r="K1770" s="239"/>
      <c r="L1770" s="239"/>
      <c r="M1770" s="240"/>
      <c r="N1770" s="229"/>
      <c r="O1770" s="229"/>
      <c r="P1770" s="229"/>
      <c r="Q1770" s="222"/>
      <c r="R1770" s="242"/>
      <c r="S1770" s="242"/>
      <c r="T1770" s="240"/>
      <c r="U1770" s="240"/>
      <c r="V1770" s="223"/>
      <c r="W1770" s="223"/>
      <c r="X1770" s="223"/>
      <c r="Y1770" s="223"/>
      <c r="Z1770" s="33"/>
      <c r="AE1770" s="117"/>
      <c r="AM1770" s="33"/>
      <c r="AN1770" s="223"/>
      <c r="AO1770" s="223"/>
      <c r="AP1770" s="223"/>
      <c r="AQ1770" s="222"/>
      <c r="AR1770" s="222"/>
      <c r="AS1770" s="222"/>
      <c r="AT1770" s="222"/>
      <c r="AU1770" s="222"/>
      <c r="AV1770" s="222"/>
      <c r="AW1770" s="222"/>
      <c r="AX1770" s="222"/>
      <c r="AY1770" s="222"/>
      <c r="AZ1770" s="222"/>
      <c r="BA1770" s="222"/>
      <c r="BB1770" s="222"/>
      <c r="BC1770" s="222"/>
      <c r="BD1770" s="222"/>
      <c r="BE1770" s="222"/>
      <c r="BF1770" s="222"/>
      <c r="BG1770" s="222"/>
      <c r="BH1770" s="222"/>
      <c r="BI1770" s="222"/>
      <c r="BJ1770" s="222"/>
      <c r="BK1770" s="222"/>
      <c r="BL1770" s="222"/>
      <c r="BM1770" s="222"/>
      <c r="BN1770" s="222"/>
      <c r="BO1770" s="222"/>
      <c r="BP1770" s="222"/>
      <c r="BQ1770" s="222"/>
      <c r="BR1770" s="222"/>
      <c r="BS1770" s="222"/>
      <c r="BT1770" s="222"/>
      <c r="BU1770" s="222"/>
      <c r="BV1770" s="222"/>
      <c r="BW1770" s="222"/>
      <c r="BX1770" s="222"/>
      <c r="BY1770" s="222"/>
      <c r="BZ1770" s="222"/>
      <c r="CA1770" s="222"/>
      <c r="CB1770" s="222"/>
      <c r="CC1770" s="222"/>
      <c r="CD1770" s="222"/>
      <c r="CE1770" s="222"/>
      <c r="CF1770" s="222"/>
      <c r="CG1770" s="222"/>
      <c r="CH1770" s="222"/>
      <c r="CI1770" s="222"/>
    </row>
    <row r="1771" spans="1:87" s="4" customFormat="1" hidden="1">
      <c r="A1771" s="63"/>
      <c r="B1771" s="222"/>
      <c r="C1771" s="222"/>
      <c r="D1771" s="222"/>
      <c r="E1771" s="222"/>
      <c r="F1771" s="222"/>
      <c r="G1771" s="223"/>
      <c r="H1771" s="63"/>
      <c r="I1771" s="222"/>
      <c r="J1771" s="222"/>
      <c r="K1771" s="239"/>
      <c r="L1771" s="239"/>
      <c r="M1771" s="240"/>
      <c r="N1771" s="229"/>
      <c r="O1771" s="229"/>
      <c r="P1771" s="229"/>
      <c r="Q1771" s="222"/>
      <c r="R1771" s="242"/>
      <c r="S1771" s="242"/>
      <c r="T1771" s="240"/>
      <c r="U1771" s="240"/>
      <c r="V1771" s="223"/>
      <c r="W1771" s="223"/>
      <c r="X1771" s="223"/>
      <c r="Y1771" s="223"/>
      <c r="Z1771" s="33"/>
      <c r="AE1771" s="117"/>
      <c r="AM1771" s="33"/>
      <c r="AN1771" s="223"/>
      <c r="AO1771" s="223"/>
      <c r="AP1771" s="223"/>
      <c r="AQ1771" s="222"/>
      <c r="AR1771" s="222"/>
      <c r="AS1771" s="222"/>
      <c r="AT1771" s="222"/>
      <c r="AU1771" s="222"/>
      <c r="AV1771" s="222"/>
      <c r="AW1771" s="222"/>
      <c r="AX1771" s="222"/>
      <c r="AY1771" s="222"/>
      <c r="AZ1771" s="222"/>
      <c r="BA1771" s="222"/>
      <c r="BB1771" s="222"/>
      <c r="BC1771" s="222"/>
      <c r="BD1771" s="222"/>
      <c r="BE1771" s="222"/>
      <c r="BF1771" s="222"/>
      <c r="BG1771" s="222"/>
      <c r="BH1771" s="222"/>
      <c r="BI1771" s="222"/>
      <c r="BJ1771" s="222"/>
      <c r="BK1771" s="222"/>
      <c r="BL1771" s="222"/>
      <c r="BM1771" s="222"/>
      <c r="BN1771" s="222"/>
      <c r="BO1771" s="222"/>
      <c r="BP1771" s="222"/>
      <c r="BQ1771" s="222"/>
      <c r="BR1771" s="222"/>
      <c r="BS1771" s="222"/>
      <c r="BT1771" s="222"/>
      <c r="BU1771" s="222"/>
      <c r="BV1771" s="222"/>
      <c r="BW1771" s="222"/>
      <c r="BX1771" s="222"/>
      <c r="BY1771" s="222"/>
      <c r="BZ1771" s="222"/>
      <c r="CA1771" s="222"/>
      <c r="CB1771" s="222"/>
      <c r="CC1771" s="222"/>
      <c r="CD1771" s="222"/>
      <c r="CE1771" s="222"/>
      <c r="CF1771" s="222"/>
      <c r="CG1771" s="222"/>
      <c r="CH1771" s="222"/>
      <c r="CI1771" s="222"/>
    </row>
    <row r="1772" spans="1:87" s="4" customFormat="1" hidden="1">
      <c r="A1772" s="63"/>
      <c r="B1772" s="222"/>
      <c r="C1772" s="222"/>
      <c r="D1772" s="222"/>
      <c r="E1772" s="222"/>
      <c r="F1772" s="222"/>
      <c r="G1772" s="223"/>
      <c r="H1772" s="63"/>
      <c r="I1772" s="222"/>
      <c r="J1772" s="222"/>
      <c r="K1772" s="239"/>
      <c r="L1772" s="239"/>
      <c r="M1772" s="240"/>
      <c r="N1772" s="229"/>
      <c r="O1772" s="229"/>
      <c r="P1772" s="229"/>
      <c r="Q1772" s="222"/>
      <c r="R1772" s="242"/>
      <c r="S1772" s="242"/>
      <c r="T1772" s="240"/>
      <c r="U1772" s="240"/>
      <c r="V1772" s="223"/>
      <c r="W1772" s="223"/>
      <c r="X1772" s="223"/>
      <c r="Y1772" s="223"/>
      <c r="Z1772" s="33"/>
      <c r="AE1772" s="117"/>
      <c r="AM1772" s="33"/>
      <c r="AN1772" s="223"/>
      <c r="AO1772" s="223"/>
      <c r="AP1772" s="223"/>
      <c r="AQ1772" s="222"/>
      <c r="AR1772" s="222"/>
      <c r="AS1772" s="222"/>
      <c r="AT1772" s="222"/>
      <c r="AU1772" s="222"/>
      <c r="AV1772" s="222"/>
      <c r="AW1772" s="222"/>
      <c r="AX1772" s="222"/>
      <c r="AY1772" s="222"/>
      <c r="AZ1772" s="222"/>
      <c r="BA1772" s="222"/>
      <c r="BB1772" s="222"/>
      <c r="BC1772" s="222"/>
      <c r="BD1772" s="222"/>
      <c r="BE1772" s="222"/>
      <c r="BF1772" s="222"/>
      <c r="BG1772" s="222"/>
      <c r="BH1772" s="222"/>
      <c r="BI1772" s="222"/>
      <c r="BJ1772" s="222"/>
      <c r="BK1772" s="222"/>
      <c r="BL1772" s="222"/>
      <c r="BM1772" s="222"/>
      <c r="BN1772" s="222"/>
      <c r="BO1772" s="222"/>
      <c r="BP1772" s="222"/>
      <c r="BQ1772" s="222"/>
      <c r="BR1772" s="222"/>
      <c r="BS1772" s="222"/>
      <c r="BT1772" s="222"/>
      <c r="BU1772" s="222"/>
      <c r="BV1772" s="222"/>
      <c r="BW1772" s="222"/>
      <c r="BX1772" s="222"/>
      <c r="BY1772" s="222"/>
      <c r="BZ1772" s="222"/>
      <c r="CA1772" s="222"/>
      <c r="CB1772" s="222"/>
      <c r="CC1772" s="222"/>
      <c r="CD1772" s="222"/>
      <c r="CE1772" s="222"/>
      <c r="CF1772" s="222"/>
      <c r="CG1772" s="222"/>
      <c r="CH1772" s="222"/>
      <c r="CI1772" s="222"/>
    </row>
    <row r="1773" spans="1:87" s="4" customFormat="1" hidden="1">
      <c r="A1773" s="63"/>
      <c r="B1773" s="222"/>
      <c r="C1773" s="222"/>
      <c r="D1773" s="222"/>
      <c r="E1773" s="222"/>
      <c r="F1773" s="222"/>
      <c r="G1773" s="223"/>
      <c r="H1773" s="63"/>
      <c r="I1773" s="222"/>
      <c r="J1773" s="222"/>
      <c r="K1773" s="239"/>
      <c r="L1773" s="239"/>
      <c r="M1773" s="240"/>
      <c r="N1773" s="229"/>
      <c r="O1773" s="229"/>
      <c r="P1773" s="229"/>
      <c r="Q1773" s="222"/>
      <c r="R1773" s="242"/>
      <c r="S1773" s="242"/>
      <c r="T1773" s="240"/>
      <c r="U1773" s="240"/>
      <c r="V1773" s="223"/>
      <c r="W1773" s="223"/>
      <c r="X1773" s="223"/>
      <c r="Y1773" s="223"/>
      <c r="Z1773" s="33"/>
      <c r="AE1773" s="117"/>
      <c r="AM1773" s="33"/>
      <c r="AN1773" s="223"/>
      <c r="AO1773" s="223"/>
      <c r="AP1773" s="223"/>
      <c r="AQ1773" s="222"/>
      <c r="AR1773" s="222"/>
      <c r="AS1773" s="222"/>
      <c r="AT1773" s="222"/>
      <c r="AU1773" s="222"/>
      <c r="AV1773" s="222"/>
      <c r="AW1773" s="222"/>
      <c r="AX1773" s="222"/>
      <c r="AY1773" s="222"/>
      <c r="AZ1773" s="222"/>
      <c r="BA1773" s="222"/>
      <c r="BB1773" s="222"/>
      <c r="BC1773" s="222"/>
      <c r="BD1773" s="222"/>
      <c r="BE1773" s="222"/>
      <c r="BF1773" s="222"/>
      <c r="BG1773" s="222"/>
      <c r="BH1773" s="222"/>
      <c r="BI1773" s="222"/>
      <c r="BJ1773" s="222"/>
      <c r="BK1773" s="222"/>
      <c r="BL1773" s="222"/>
      <c r="BM1773" s="222"/>
      <c r="BN1773" s="222"/>
      <c r="BO1773" s="222"/>
      <c r="BP1773" s="222"/>
      <c r="BQ1773" s="222"/>
      <c r="BR1773" s="222"/>
      <c r="BS1773" s="222"/>
      <c r="BT1773" s="222"/>
      <c r="BU1773" s="222"/>
      <c r="BV1773" s="222"/>
      <c r="BW1773" s="222"/>
      <c r="BX1773" s="222"/>
      <c r="BY1773" s="222"/>
      <c r="BZ1773" s="222"/>
      <c r="CA1773" s="222"/>
      <c r="CB1773" s="222"/>
      <c r="CC1773" s="222"/>
      <c r="CD1773" s="222"/>
      <c r="CE1773" s="222"/>
      <c r="CF1773" s="222"/>
      <c r="CG1773" s="222"/>
      <c r="CH1773" s="222"/>
      <c r="CI1773" s="222"/>
    </row>
    <row r="1774" spans="1:87" s="4" customFormat="1" hidden="1">
      <c r="A1774" s="63"/>
      <c r="B1774" s="222"/>
      <c r="C1774" s="222"/>
      <c r="D1774" s="222"/>
      <c r="E1774" s="222"/>
      <c r="F1774" s="222"/>
      <c r="G1774" s="223"/>
      <c r="H1774" s="63"/>
      <c r="I1774" s="222"/>
      <c r="J1774" s="222"/>
      <c r="K1774" s="239"/>
      <c r="L1774" s="239"/>
      <c r="M1774" s="240"/>
      <c r="N1774" s="229"/>
      <c r="O1774" s="229"/>
      <c r="P1774" s="229"/>
      <c r="Q1774" s="222"/>
      <c r="R1774" s="242"/>
      <c r="S1774" s="242"/>
      <c r="T1774" s="240"/>
      <c r="U1774" s="240"/>
      <c r="V1774" s="223"/>
      <c r="W1774" s="223"/>
      <c r="X1774" s="223"/>
      <c r="Y1774" s="223"/>
      <c r="Z1774" s="33"/>
      <c r="AE1774" s="117"/>
      <c r="AM1774" s="33"/>
      <c r="AN1774" s="223"/>
      <c r="AO1774" s="223"/>
      <c r="AP1774" s="223"/>
      <c r="AQ1774" s="222"/>
      <c r="AR1774" s="222"/>
      <c r="AS1774" s="222"/>
      <c r="AT1774" s="222"/>
      <c r="AU1774" s="222"/>
      <c r="AV1774" s="222"/>
      <c r="AW1774" s="222"/>
      <c r="AX1774" s="222"/>
      <c r="AY1774" s="222"/>
      <c r="AZ1774" s="222"/>
      <c r="BA1774" s="222"/>
      <c r="BB1774" s="222"/>
      <c r="BC1774" s="222"/>
      <c r="BD1774" s="222"/>
      <c r="BE1774" s="222"/>
      <c r="BF1774" s="222"/>
      <c r="BG1774" s="222"/>
      <c r="BH1774" s="222"/>
      <c r="BI1774" s="222"/>
      <c r="BJ1774" s="222"/>
      <c r="BK1774" s="222"/>
      <c r="BL1774" s="222"/>
      <c r="BM1774" s="222"/>
      <c r="BN1774" s="222"/>
      <c r="BO1774" s="222"/>
      <c r="BP1774" s="222"/>
      <c r="BQ1774" s="222"/>
      <c r="BR1774" s="222"/>
      <c r="BS1774" s="222"/>
      <c r="BT1774" s="222"/>
      <c r="BU1774" s="222"/>
      <c r="BV1774" s="222"/>
      <c r="BW1774" s="222"/>
      <c r="BX1774" s="222"/>
      <c r="BY1774" s="222"/>
      <c r="BZ1774" s="222"/>
      <c r="CA1774" s="222"/>
      <c r="CB1774" s="222"/>
      <c r="CC1774" s="222"/>
      <c r="CD1774" s="222"/>
      <c r="CE1774" s="222"/>
      <c r="CF1774" s="222"/>
      <c r="CG1774" s="222"/>
      <c r="CH1774" s="222"/>
      <c r="CI1774" s="222"/>
    </row>
    <row r="1775" spans="1:87" s="4" customFormat="1" hidden="1">
      <c r="A1775" s="63"/>
      <c r="B1775" s="222"/>
      <c r="C1775" s="222"/>
      <c r="D1775" s="222"/>
      <c r="E1775" s="222"/>
      <c r="F1775" s="222"/>
      <c r="G1775" s="223"/>
      <c r="H1775" s="63"/>
      <c r="I1775" s="222"/>
      <c r="J1775" s="222"/>
      <c r="K1775" s="239"/>
      <c r="L1775" s="239"/>
      <c r="M1775" s="240"/>
      <c r="N1775" s="229"/>
      <c r="O1775" s="229"/>
      <c r="P1775" s="229"/>
      <c r="Q1775" s="222"/>
      <c r="R1775" s="242"/>
      <c r="S1775" s="242"/>
      <c r="T1775" s="240"/>
      <c r="U1775" s="240"/>
      <c r="V1775" s="223"/>
      <c r="W1775" s="223"/>
      <c r="X1775" s="223"/>
      <c r="Y1775" s="223"/>
      <c r="Z1775" s="33"/>
      <c r="AE1775" s="117"/>
      <c r="AM1775" s="33"/>
      <c r="AN1775" s="223"/>
      <c r="AO1775" s="223"/>
      <c r="AP1775" s="223"/>
      <c r="AQ1775" s="222"/>
      <c r="AR1775" s="222"/>
      <c r="AS1775" s="222"/>
      <c r="AT1775" s="222"/>
      <c r="AU1775" s="222"/>
      <c r="AV1775" s="222"/>
      <c r="AW1775" s="222"/>
      <c r="AX1775" s="222"/>
      <c r="AY1775" s="222"/>
      <c r="AZ1775" s="222"/>
      <c r="BA1775" s="222"/>
      <c r="BB1775" s="222"/>
      <c r="BC1775" s="222"/>
      <c r="BD1775" s="222"/>
      <c r="BE1775" s="222"/>
      <c r="BF1775" s="222"/>
      <c r="BG1775" s="222"/>
      <c r="BH1775" s="222"/>
      <c r="BI1775" s="222"/>
      <c r="BJ1775" s="222"/>
      <c r="BK1775" s="222"/>
      <c r="BL1775" s="222"/>
      <c r="BM1775" s="222"/>
      <c r="BN1775" s="222"/>
      <c r="BO1775" s="222"/>
      <c r="BP1775" s="222"/>
      <c r="BQ1775" s="222"/>
      <c r="BR1775" s="222"/>
      <c r="BS1775" s="222"/>
      <c r="BT1775" s="222"/>
      <c r="BU1775" s="222"/>
      <c r="BV1775" s="222"/>
      <c r="BW1775" s="222"/>
      <c r="BX1775" s="222"/>
      <c r="BY1775" s="222"/>
      <c r="BZ1775" s="222"/>
      <c r="CA1775" s="222"/>
      <c r="CB1775" s="222"/>
      <c r="CC1775" s="222"/>
      <c r="CD1775" s="222"/>
      <c r="CE1775" s="222"/>
      <c r="CF1775" s="222"/>
      <c r="CG1775" s="222"/>
      <c r="CH1775" s="222"/>
      <c r="CI1775" s="222"/>
    </row>
    <row r="1776" spans="1:87" s="4" customFormat="1" hidden="1">
      <c r="A1776" s="63"/>
      <c r="B1776" s="222"/>
      <c r="C1776" s="222"/>
      <c r="D1776" s="222"/>
      <c r="E1776" s="222"/>
      <c r="F1776" s="222"/>
      <c r="G1776" s="223"/>
      <c r="H1776" s="63"/>
      <c r="I1776" s="222"/>
      <c r="J1776" s="222"/>
      <c r="K1776" s="239"/>
      <c r="L1776" s="239"/>
      <c r="M1776" s="240"/>
      <c r="N1776" s="229"/>
      <c r="O1776" s="229"/>
      <c r="P1776" s="229"/>
      <c r="Q1776" s="222"/>
      <c r="R1776" s="242"/>
      <c r="S1776" s="242"/>
      <c r="T1776" s="240"/>
      <c r="U1776" s="240"/>
      <c r="V1776" s="223"/>
      <c r="W1776" s="223"/>
      <c r="X1776" s="223"/>
      <c r="Y1776" s="223"/>
      <c r="Z1776" s="33"/>
      <c r="AE1776" s="117"/>
      <c r="AM1776" s="33"/>
      <c r="AN1776" s="223"/>
      <c r="AO1776" s="223"/>
      <c r="AP1776" s="223"/>
      <c r="AQ1776" s="222"/>
      <c r="AR1776" s="222"/>
      <c r="AS1776" s="222"/>
      <c r="AT1776" s="222"/>
      <c r="AU1776" s="222"/>
      <c r="AV1776" s="222"/>
      <c r="AW1776" s="222"/>
      <c r="AX1776" s="222"/>
      <c r="AY1776" s="222"/>
      <c r="AZ1776" s="222"/>
      <c r="BA1776" s="222"/>
      <c r="BB1776" s="222"/>
      <c r="BC1776" s="222"/>
      <c r="BD1776" s="222"/>
      <c r="BE1776" s="222"/>
      <c r="BF1776" s="222"/>
      <c r="BG1776" s="222"/>
      <c r="BH1776" s="222"/>
      <c r="BI1776" s="222"/>
      <c r="BJ1776" s="222"/>
      <c r="BK1776" s="222"/>
      <c r="BL1776" s="222"/>
      <c r="BM1776" s="222"/>
      <c r="BN1776" s="222"/>
      <c r="BO1776" s="222"/>
      <c r="BP1776" s="222"/>
      <c r="BQ1776" s="222"/>
      <c r="BR1776" s="222"/>
      <c r="BS1776" s="222"/>
      <c r="BT1776" s="222"/>
      <c r="BU1776" s="222"/>
      <c r="BV1776" s="222"/>
      <c r="BW1776" s="222"/>
      <c r="BX1776" s="222"/>
      <c r="BY1776" s="222"/>
      <c r="BZ1776" s="222"/>
      <c r="CA1776" s="222"/>
      <c r="CB1776" s="222"/>
      <c r="CC1776" s="222"/>
      <c r="CD1776" s="222"/>
      <c r="CE1776" s="222"/>
      <c r="CF1776" s="222"/>
      <c r="CG1776" s="222"/>
      <c r="CH1776" s="222"/>
      <c r="CI1776" s="222"/>
    </row>
    <row r="1777" spans="1:87" s="4" customFormat="1" hidden="1">
      <c r="A1777" s="63"/>
      <c r="B1777" s="222"/>
      <c r="C1777" s="222"/>
      <c r="D1777" s="222"/>
      <c r="E1777" s="222"/>
      <c r="F1777" s="222"/>
      <c r="G1777" s="223"/>
      <c r="H1777" s="63"/>
      <c r="I1777" s="222"/>
      <c r="J1777" s="222"/>
      <c r="K1777" s="239"/>
      <c r="L1777" s="239"/>
      <c r="M1777" s="240"/>
      <c r="N1777" s="229"/>
      <c r="O1777" s="229"/>
      <c r="P1777" s="229"/>
      <c r="Q1777" s="222"/>
      <c r="R1777" s="242"/>
      <c r="S1777" s="242"/>
      <c r="T1777" s="240"/>
      <c r="U1777" s="240"/>
      <c r="V1777" s="223"/>
      <c r="W1777" s="223"/>
      <c r="X1777" s="223"/>
      <c r="Y1777" s="223"/>
      <c r="Z1777" s="33"/>
      <c r="AE1777" s="117"/>
      <c r="AM1777" s="33"/>
      <c r="AN1777" s="223"/>
      <c r="AO1777" s="223"/>
      <c r="AP1777" s="223"/>
      <c r="AQ1777" s="222"/>
      <c r="AR1777" s="222"/>
      <c r="AS1777" s="222"/>
      <c r="AT1777" s="222"/>
      <c r="AU1777" s="222"/>
      <c r="AV1777" s="222"/>
      <c r="AW1777" s="222"/>
      <c r="AX1777" s="222"/>
      <c r="AY1777" s="222"/>
      <c r="AZ1777" s="222"/>
      <c r="BA1777" s="222"/>
      <c r="BB1777" s="222"/>
      <c r="BC1777" s="222"/>
      <c r="BD1777" s="222"/>
      <c r="BE1777" s="222"/>
      <c r="BF1777" s="222"/>
      <c r="BG1777" s="222"/>
      <c r="BH1777" s="222"/>
      <c r="BI1777" s="222"/>
      <c r="BJ1777" s="222"/>
      <c r="BK1777" s="222"/>
      <c r="BL1777" s="222"/>
      <c r="BM1777" s="222"/>
      <c r="BN1777" s="222"/>
      <c r="BO1777" s="222"/>
      <c r="BP1777" s="222"/>
      <c r="BQ1777" s="222"/>
      <c r="BR1777" s="222"/>
      <c r="BS1777" s="222"/>
      <c r="BT1777" s="222"/>
      <c r="BU1777" s="222"/>
      <c r="BV1777" s="222"/>
      <c r="BW1777" s="222"/>
      <c r="BX1777" s="222"/>
      <c r="BY1777" s="222"/>
      <c r="BZ1777" s="222"/>
      <c r="CA1777" s="222"/>
      <c r="CB1777" s="222"/>
      <c r="CC1777" s="222"/>
      <c r="CD1777" s="222"/>
      <c r="CE1777" s="222"/>
      <c r="CF1777" s="222"/>
      <c r="CG1777" s="222"/>
      <c r="CH1777" s="222"/>
      <c r="CI1777" s="222"/>
    </row>
    <row r="1778" spans="1:87" s="4" customFormat="1" hidden="1">
      <c r="A1778" s="63"/>
      <c r="B1778" s="222"/>
      <c r="C1778" s="222"/>
      <c r="D1778" s="222"/>
      <c r="E1778" s="222"/>
      <c r="F1778" s="222"/>
      <c r="G1778" s="223"/>
      <c r="H1778" s="63"/>
      <c r="I1778" s="222"/>
      <c r="J1778" s="222"/>
      <c r="K1778" s="239"/>
      <c r="L1778" s="239"/>
      <c r="M1778" s="240"/>
      <c r="N1778" s="229"/>
      <c r="O1778" s="229"/>
      <c r="P1778" s="229"/>
      <c r="Q1778" s="222"/>
      <c r="R1778" s="242"/>
      <c r="S1778" s="242"/>
      <c r="T1778" s="240"/>
      <c r="U1778" s="240"/>
      <c r="V1778" s="223"/>
      <c r="W1778" s="223"/>
      <c r="X1778" s="223"/>
      <c r="Y1778" s="223"/>
      <c r="Z1778" s="33"/>
      <c r="AE1778" s="117"/>
      <c r="AM1778" s="33"/>
      <c r="AN1778" s="223"/>
      <c r="AO1778" s="223"/>
      <c r="AP1778" s="223"/>
      <c r="AQ1778" s="222"/>
      <c r="AR1778" s="222"/>
      <c r="AS1778" s="222"/>
      <c r="AT1778" s="222"/>
      <c r="AU1778" s="222"/>
      <c r="AV1778" s="222"/>
      <c r="AW1778" s="222"/>
      <c r="AX1778" s="222"/>
      <c r="AY1778" s="222"/>
      <c r="AZ1778" s="222"/>
      <c r="BA1778" s="222"/>
      <c r="BB1778" s="222"/>
      <c r="BC1778" s="222"/>
      <c r="BD1778" s="222"/>
      <c r="BE1778" s="222"/>
      <c r="BF1778" s="222"/>
      <c r="BG1778" s="222"/>
      <c r="BH1778" s="222"/>
      <c r="BI1778" s="222"/>
      <c r="BJ1778" s="222"/>
      <c r="BK1778" s="222"/>
      <c r="BL1778" s="222"/>
      <c r="BM1778" s="222"/>
      <c r="BN1778" s="222"/>
      <c r="BO1778" s="222"/>
      <c r="BP1778" s="222"/>
      <c r="BQ1778" s="222"/>
      <c r="BR1778" s="222"/>
      <c r="BS1778" s="222"/>
      <c r="BT1778" s="222"/>
      <c r="BU1778" s="222"/>
      <c r="BV1778" s="222"/>
      <c r="BW1778" s="222"/>
      <c r="BX1778" s="222"/>
      <c r="BY1778" s="222"/>
      <c r="BZ1778" s="222"/>
      <c r="CA1778" s="222"/>
      <c r="CB1778" s="222"/>
      <c r="CC1778" s="222"/>
      <c r="CD1778" s="222"/>
      <c r="CE1778" s="222"/>
      <c r="CF1778" s="222"/>
      <c r="CG1778" s="222"/>
      <c r="CH1778" s="222"/>
      <c r="CI1778" s="222"/>
    </row>
    <row r="1779" spans="1:87" s="4" customFormat="1" hidden="1">
      <c r="A1779" s="63"/>
      <c r="B1779" s="222"/>
      <c r="C1779" s="222"/>
      <c r="D1779" s="222"/>
      <c r="E1779" s="222"/>
      <c r="F1779" s="222"/>
      <c r="G1779" s="223"/>
      <c r="H1779" s="63"/>
      <c r="I1779" s="222"/>
      <c r="J1779" s="222"/>
      <c r="K1779" s="239"/>
      <c r="L1779" s="239"/>
      <c r="M1779" s="240"/>
      <c r="N1779" s="229"/>
      <c r="O1779" s="229"/>
      <c r="P1779" s="229"/>
      <c r="Q1779" s="222"/>
      <c r="R1779" s="242"/>
      <c r="S1779" s="242"/>
      <c r="T1779" s="240"/>
      <c r="U1779" s="240"/>
      <c r="V1779" s="223"/>
      <c r="W1779" s="223"/>
      <c r="X1779" s="223"/>
      <c r="Y1779" s="223"/>
      <c r="Z1779" s="33"/>
      <c r="AE1779" s="117"/>
      <c r="AM1779" s="33"/>
      <c r="AN1779" s="223"/>
      <c r="AO1779" s="223"/>
      <c r="AP1779" s="223"/>
      <c r="AQ1779" s="222"/>
      <c r="AR1779" s="222"/>
      <c r="AS1779" s="222"/>
      <c r="AT1779" s="222"/>
      <c r="AU1779" s="222"/>
      <c r="AV1779" s="222"/>
      <c r="AW1779" s="222"/>
      <c r="AX1779" s="222"/>
      <c r="AY1779" s="222"/>
      <c r="AZ1779" s="222"/>
      <c r="BA1779" s="222"/>
      <c r="BB1779" s="222"/>
      <c r="BC1779" s="222"/>
      <c r="BD1779" s="222"/>
      <c r="BE1779" s="222"/>
      <c r="BF1779" s="222"/>
      <c r="BG1779" s="222"/>
      <c r="BH1779" s="222"/>
      <c r="BI1779" s="222"/>
      <c r="BJ1779" s="222"/>
      <c r="BK1779" s="222"/>
      <c r="BL1779" s="222"/>
      <c r="BM1779" s="222"/>
      <c r="BN1779" s="222"/>
      <c r="BO1779" s="222"/>
      <c r="BP1779" s="222"/>
      <c r="BQ1779" s="222"/>
      <c r="BR1779" s="222"/>
      <c r="BS1779" s="222"/>
      <c r="BT1779" s="222"/>
      <c r="BU1779" s="222"/>
      <c r="BV1779" s="222"/>
      <c r="BW1779" s="222"/>
      <c r="BX1779" s="222"/>
      <c r="BY1779" s="222"/>
      <c r="BZ1779" s="222"/>
      <c r="CA1779" s="222"/>
      <c r="CB1779" s="222"/>
      <c r="CC1779" s="222"/>
      <c r="CD1779" s="222"/>
      <c r="CE1779" s="222"/>
      <c r="CF1779" s="222"/>
      <c r="CG1779" s="222"/>
      <c r="CH1779" s="222"/>
      <c r="CI1779" s="222"/>
    </row>
    <row r="1780" spans="1:87" s="4" customFormat="1" hidden="1">
      <c r="A1780" s="63"/>
      <c r="B1780" s="222"/>
      <c r="C1780" s="222"/>
      <c r="D1780" s="222"/>
      <c r="E1780" s="222"/>
      <c r="F1780" s="222"/>
      <c r="G1780" s="223"/>
      <c r="H1780" s="63"/>
      <c r="I1780" s="222"/>
      <c r="J1780" s="222"/>
      <c r="K1780" s="239"/>
      <c r="L1780" s="239"/>
      <c r="M1780" s="240"/>
      <c r="N1780" s="229"/>
      <c r="O1780" s="229"/>
      <c r="P1780" s="229"/>
      <c r="Q1780" s="222"/>
      <c r="R1780" s="242"/>
      <c r="S1780" s="242"/>
      <c r="T1780" s="240"/>
      <c r="U1780" s="240"/>
      <c r="V1780" s="223"/>
      <c r="W1780" s="223"/>
      <c r="X1780" s="223"/>
      <c r="Y1780" s="223"/>
      <c r="Z1780" s="33"/>
      <c r="AE1780" s="117"/>
      <c r="AM1780" s="33"/>
      <c r="AN1780" s="223"/>
      <c r="AO1780" s="223"/>
      <c r="AP1780" s="223"/>
      <c r="AQ1780" s="222"/>
      <c r="AR1780" s="222"/>
      <c r="AS1780" s="222"/>
      <c r="AT1780" s="222"/>
      <c r="AU1780" s="222"/>
      <c r="AV1780" s="222"/>
      <c r="AW1780" s="222"/>
      <c r="AX1780" s="222"/>
      <c r="AY1780" s="222"/>
      <c r="AZ1780" s="222"/>
      <c r="BA1780" s="222"/>
      <c r="BB1780" s="222"/>
      <c r="BC1780" s="222"/>
      <c r="BD1780" s="222"/>
      <c r="BE1780" s="222"/>
      <c r="BF1780" s="222"/>
      <c r="BG1780" s="222"/>
      <c r="BH1780" s="222"/>
      <c r="BI1780" s="222"/>
      <c r="BJ1780" s="222"/>
      <c r="BK1780" s="222"/>
      <c r="BL1780" s="222"/>
      <c r="BM1780" s="222"/>
      <c r="BN1780" s="222"/>
      <c r="BO1780" s="222"/>
      <c r="BP1780" s="222"/>
      <c r="BQ1780" s="222"/>
      <c r="BR1780" s="222"/>
      <c r="BS1780" s="222"/>
      <c r="BT1780" s="222"/>
      <c r="BU1780" s="222"/>
      <c r="BV1780" s="222"/>
      <c r="BW1780" s="222"/>
      <c r="BX1780" s="222"/>
      <c r="BY1780" s="222"/>
      <c r="BZ1780" s="222"/>
      <c r="CA1780" s="222"/>
      <c r="CB1780" s="222"/>
      <c r="CC1780" s="222"/>
      <c r="CD1780" s="222"/>
      <c r="CE1780" s="222"/>
      <c r="CF1780" s="222"/>
      <c r="CG1780" s="222"/>
      <c r="CH1780" s="222"/>
      <c r="CI1780" s="222"/>
    </row>
    <row r="1781" spans="1:87" s="4" customFormat="1" hidden="1">
      <c r="A1781" s="63"/>
      <c r="B1781" s="222"/>
      <c r="C1781" s="222"/>
      <c r="D1781" s="222"/>
      <c r="E1781" s="222"/>
      <c r="F1781" s="222"/>
      <c r="G1781" s="223"/>
      <c r="H1781" s="63"/>
      <c r="I1781" s="222"/>
      <c r="J1781" s="222"/>
      <c r="K1781" s="239"/>
      <c r="L1781" s="239"/>
      <c r="M1781" s="240"/>
      <c r="N1781" s="229"/>
      <c r="O1781" s="229"/>
      <c r="P1781" s="229"/>
      <c r="Q1781" s="222"/>
      <c r="R1781" s="242"/>
      <c r="S1781" s="242"/>
      <c r="T1781" s="240"/>
      <c r="U1781" s="240"/>
      <c r="V1781" s="223"/>
      <c r="W1781" s="223"/>
      <c r="X1781" s="223"/>
      <c r="Y1781" s="223"/>
      <c r="Z1781" s="33"/>
      <c r="AE1781" s="117"/>
      <c r="AM1781" s="33"/>
      <c r="AN1781" s="223"/>
      <c r="AO1781" s="223"/>
      <c r="AP1781" s="223"/>
      <c r="AQ1781" s="222"/>
      <c r="AR1781" s="222"/>
      <c r="AS1781" s="222"/>
      <c r="AT1781" s="222"/>
      <c r="AU1781" s="222"/>
      <c r="AV1781" s="222"/>
      <c r="AW1781" s="222"/>
      <c r="AX1781" s="222"/>
      <c r="AY1781" s="222"/>
      <c r="AZ1781" s="222"/>
      <c r="BA1781" s="222"/>
      <c r="BB1781" s="222"/>
      <c r="BC1781" s="222"/>
      <c r="BD1781" s="222"/>
      <c r="BE1781" s="222"/>
      <c r="BF1781" s="222"/>
      <c r="BG1781" s="222"/>
      <c r="BH1781" s="222"/>
      <c r="BI1781" s="222"/>
      <c r="BJ1781" s="222"/>
      <c r="BK1781" s="222"/>
      <c r="BL1781" s="222"/>
      <c r="BM1781" s="222"/>
      <c r="BN1781" s="222"/>
      <c r="BO1781" s="222"/>
      <c r="BP1781" s="222"/>
      <c r="BQ1781" s="222"/>
      <c r="BR1781" s="222"/>
      <c r="BS1781" s="222"/>
      <c r="BT1781" s="222"/>
      <c r="BU1781" s="222"/>
      <c r="BV1781" s="222"/>
      <c r="BW1781" s="222"/>
      <c r="BX1781" s="222"/>
      <c r="BY1781" s="222"/>
      <c r="BZ1781" s="222"/>
      <c r="CA1781" s="222"/>
      <c r="CB1781" s="222"/>
      <c r="CC1781" s="222"/>
      <c r="CD1781" s="222"/>
      <c r="CE1781" s="222"/>
      <c r="CF1781" s="222"/>
      <c r="CG1781" s="222"/>
      <c r="CH1781" s="222"/>
      <c r="CI1781" s="222"/>
    </row>
    <row r="1782" spans="1:87" s="4" customFormat="1" hidden="1">
      <c r="A1782" s="63"/>
      <c r="B1782" s="222"/>
      <c r="C1782" s="222"/>
      <c r="D1782" s="222"/>
      <c r="E1782" s="222"/>
      <c r="F1782" s="222"/>
      <c r="G1782" s="223"/>
      <c r="H1782" s="63"/>
      <c r="I1782" s="222"/>
      <c r="J1782" s="222"/>
      <c r="K1782" s="239"/>
      <c r="L1782" s="239"/>
      <c r="M1782" s="240"/>
      <c r="N1782" s="229"/>
      <c r="O1782" s="229"/>
      <c r="P1782" s="229"/>
      <c r="Q1782" s="222"/>
      <c r="R1782" s="242"/>
      <c r="S1782" s="242"/>
      <c r="T1782" s="240"/>
      <c r="U1782" s="240"/>
      <c r="V1782" s="223"/>
      <c r="W1782" s="223"/>
      <c r="X1782" s="223"/>
      <c r="Y1782" s="223"/>
      <c r="Z1782" s="33"/>
      <c r="AE1782" s="117"/>
      <c r="AM1782" s="33"/>
      <c r="AN1782" s="223"/>
      <c r="AO1782" s="223"/>
      <c r="AP1782" s="223"/>
      <c r="AQ1782" s="222"/>
      <c r="AR1782" s="222"/>
      <c r="AS1782" s="222"/>
      <c r="AT1782" s="222"/>
      <c r="AU1782" s="222"/>
      <c r="AV1782" s="222"/>
      <c r="AW1782" s="222"/>
      <c r="AX1782" s="222"/>
      <c r="AY1782" s="222"/>
      <c r="AZ1782" s="222"/>
      <c r="BA1782" s="222"/>
      <c r="BB1782" s="222"/>
      <c r="BC1782" s="222"/>
      <c r="BD1782" s="222"/>
      <c r="BE1782" s="222"/>
      <c r="BF1782" s="222"/>
      <c r="BG1782" s="222"/>
      <c r="BH1782" s="222"/>
      <c r="BI1782" s="222"/>
      <c r="BJ1782" s="222"/>
      <c r="BK1782" s="222"/>
      <c r="BL1782" s="222"/>
      <c r="BM1782" s="222"/>
      <c r="BN1782" s="222"/>
      <c r="BO1782" s="222"/>
      <c r="BP1782" s="222"/>
      <c r="BQ1782" s="222"/>
      <c r="BR1782" s="222"/>
      <c r="BS1782" s="222"/>
      <c r="BT1782" s="222"/>
      <c r="BU1782" s="222"/>
      <c r="BV1782" s="222"/>
      <c r="BW1782" s="222"/>
      <c r="BX1782" s="222"/>
      <c r="BY1782" s="222"/>
      <c r="BZ1782" s="222"/>
      <c r="CA1782" s="222"/>
      <c r="CB1782" s="222"/>
      <c r="CC1782" s="222"/>
      <c r="CD1782" s="222"/>
      <c r="CE1782" s="222"/>
      <c r="CF1782" s="222"/>
      <c r="CG1782" s="222"/>
      <c r="CH1782" s="222"/>
      <c r="CI1782" s="222"/>
    </row>
    <row r="1783" spans="1:87" s="4" customFormat="1" hidden="1">
      <c r="A1783" s="63"/>
      <c r="B1783" s="222"/>
      <c r="C1783" s="222"/>
      <c r="D1783" s="222"/>
      <c r="E1783" s="222"/>
      <c r="F1783" s="222"/>
      <c r="G1783" s="223"/>
      <c r="H1783" s="63"/>
      <c r="I1783" s="222"/>
      <c r="J1783" s="222"/>
      <c r="K1783" s="239"/>
      <c r="L1783" s="239"/>
      <c r="M1783" s="240"/>
      <c r="N1783" s="229"/>
      <c r="O1783" s="229"/>
      <c r="P1783" s="229"/>
      <c r="Q1783" s="222"/>
      <c r="R1783" s="242"/>
      <c r="S1783" s="242"/>
      <c r="T1783" s="240"/>
      <c r="U1783" s="240"/>
      <c r="V1783" s="223"/>
      <c r="W1783" s="223"/>
      <c r="X1783" s="223"/>
      <c r="Y1783" s="223"/>
      <c r="Z1783" s="33"/>
      <c r="AE1783" s="117"/>
      <c r="AM1783" s="33"/>
      <c r="AN1783" s="223"/>
      <c r="AO1783" s="223"/>
      <c r="AP1783" s="223"/>
      <c r="AQ1783" s="222"/>
      <c r="AR1783" s="222"/>
      <c r="AS1783" s="222"/>
      <c r="AT1783" s="222"/>
      <c r="AU1783" s="222"/>
      <c r="AV1783" s="222"/>
      <c r="AW1783" s="222"/>
      <c r="AX1783" s="222"/>
      <c r="AY1783" s="222"/>
      <c r="AZ1783" s="222"/>
      <c r="BA1783" s="222"/>
      <c r="BB1783" s="222"/>
      <c r="BC1783" s="222"/>
      <c r="BD1783" s="222"/>
      <c r="BE1783" s="222"/>
      <c r="BF1783" s="222"/>
      <c r="BG1783" s="222"/>
      <c r="BH1783" s="222"/>
      <c r="BI1783" s="222"/>
      <c r="BJ1783" s="222"/>
      <c r="BK1783" s="222"/>
      <c r="BL1783" s="222"/>
      <c r="BM1783" s="222"/>
      <c r="BN1783" s="222"/>
      <c r="BO1783" s="222"/>
      <c r="BP1783" s="222"/>
      <c r="BQ1783" s="222"/>
      <c r="BR1783" s="222"/>
      <c r="BS1783" s="222"/>
      <c r="BT1783" s="222"/>
      <c r="BU1783" s="222"/>
      <c r="BV1783" s="222"/>
      <c r="BW1783" s="222"/>
      <c r="BX1783" s="222"/>
      <c r="BY1783" s="222"/>
      <c r="BZ1783" s="222"/>
      <c r="CA1783" s="222"/>
      <c r="CB1783" s="222"/>
      <c r="CC1783" s="222"/>
      <c r="CD1783" s="222"/>
      <c r="CE1783" s="222"/>
      <c r="CF1783" s="222"/>
      <c r="CG1783" s="222"/>
      <c r="CH1783" s="222"/>
      <c r="CI1783" s="222"/>
    </row>
    <row r="1784" spans="1:87" s="4" customFormat="1" hidden="1">
      <c r="A1784" s="63"/>
      <c r="B1784" s="222"/>
      <c r="C1784" s="222"/>
      <c r="D1784" s="222"/>
      <c r="E1784" s="222"/>
      <c r="F1784" s="222"/>
      <c r="G1784" s="223"/>
      <c r="H1784" s="63"/>
      <c r="I1784" s="222"/>
      <c r="J1784" s="222"/>
      <c r="K1784" s="239"/>
      <c r="L1784" s="239"/>
      <c r="M1784" s="240"/>
      <c r="N1784" s="229"/>
      <c r="O1784" s="229"/>
      <c r="P1784" s="229"/>
      <c r="Q1784" s="222"/>
      <c r="R1784" s="242"/>
      <c r="S1784" s="242"/>
      <c r="T1784" s="240"/>
      <c r="U1784" s="240"/>
      <c r="V1784" s="223"/>
      <c r="W1784" s="223"/>
      <c r="X1784" s="223"/>
      <c r="Y1784" s="223"/>
      <c r="Z1784" s="33"/>
      <c r="AE1784" s="117"/>
      <c r="AM1784" s="33"/>
      <c r="AN1784" s="223"/>
      <c r="AO1784" s="223"/>
      <c r="AP1784" s="223"/>
      <c r="AQ1784" s="222"/>
      <c r="AR1784" s="222"/>
      <c r="AS1784" s="222"/>
      <c r="AT1784" s="222"/>
      <c r="AU1784" s="222"/>
      <c r="AV1784" s="222"/>
      <c r="AW1784" s="222"/>
      <c r="AX1784" s="222"/>
      <c r="AY1784" s="222"/>
      <c r="AZ1784" s="222"/>
      <c r="BA1784" s="222"/>
      <c r="BB1784" s="222"/>
      <c r="BC1784" s="222"/>
      <c r="BD1784" s="222"/>
      <c r="BE1784" s="222"/>
      <c r="BF1784" s="222"/>
      <c r="BG1784" s="222"/>
      <c r="BH1784" s="222"/>
      <c r="BI1784" s="222"/>
      <c r="BJ1784" s="222"/>
      <c r="BK1784" s="222"/>
      <c r="BL1784" s="222"/>
      <c r="BM1784" s="222"/>
      <c r="BN1784" s="222"/>
      <c r="BO1784" s="222"/>
      <c r="BP1784" s="222"/>
      <c r="BQ1784" s="222"/>
      <c r="BR1784" s="222"/>
      <c r="BS1784" s="222"/>
      <c r="BT1784" s="222"/>
      <c r="BU1784" s="222"/>
      <c r="BV1784" s="222"/>
      <c r="BW1784" s="222"/>
      <c r="BX1784" s="222"/>
      <c r="BY1784" s="222"/>
      <c r="BZ1784" s="222"/>
      <c r="CA1784" s="222"/>
      <c r="CB1784" s="222"/>
      <c r="CC1784" s="222"/>
      <c r="CD1784" s="222"/>
      <c r="CE1784" s="222"/>
      <c r="CF1784" s="222"/>
      <c r="CG1784" s="222"/>
      <c r="CH1784" s="222"/>
      <c r="CI1784" s="222"/>
    </row>
    <row r="1785" spans="1:87" s="4" customFormat="1" hidden="1">
      <c r="A1785" s="63"/>
      <c r="B1785" s="222"/>
      <c r="C1785" s="222"/>
      <c r="D1785" s="222"/>
      <c r="E1785" s="222"/>
      <c r="F1785" s="222"/>
      <c r="G1785" s="223"/>
      <c r="H1785" s="63"/>
      <c r="I1785" s="222"/>
      <c r="J1785" s="222"/>
      <c r="K1785" s="239"/>
      <c r="L1785" s="239"/>
      <c r="M1785" s="240"/>
      <c r="N1785" s="229"/>
      <c r="O1785" s="229"/>
      <c r="P1785" s="229"/>
      <c r="Q1785" s="222"/>
      <c r="R1785" s="242"/>
      <c r="S1785" s="242"/>
      <c r="T1785" s="240"/>
      <c r="U1785" s="240"/>
      <c r="V1785" s="223"/>
      <c r="W1785" s="223"/>
      <c r="X1785" s="223"/>
      <c r="Y1785" s="223"/>
      <c r="Z1785" s="33"/>
      <c r="AE1785" s="117"/>
      <c r="AM1785" s="33"/>
      <c r="AN1785" s="223"/>
      <c r="AO1785" s="223"/>
      <c r="AP1785" s="223"/>
      <c r="AQ1785" s="222"/>
      <c r="AR1785" s="222"/>
      <c r="AS1785" s="222"/>
      <c r="AT1785" s="222"/>
      <c r="AU1785" s="222"/>
      <c r="AV1785" s="222"/>
      <c r="AW1785" s="222"/>
      <c r="AX1785" s="222"/>
      <c r="AY1785" s="222"/>
      <c r="AZ1785" s="222"/>
      <c r="BA1785" s="222"/>
      <c r="BB1785" s="222"/>
      <c r="BC1785" s="222"/>
      <c r="BD1785" s="222"/>
      <c r="BE1785" s="222"/>
      <c r="BF1785" s="222"/>
      <c r="BG1785" s="222"/>
      <c r="BH1785" s="222"/>
      <c r="BI1785" s="222"/>
      <c r="BJ1785" s="222"/>
      <c r="BK1785" s="222"/>
      <c r="BL1785" s="222"/>
      <c r="BM1785" s="222"/>
      <c r="BN1785" s="222"/>
      <c r="BO1785" s="222"/>
      <c r="BP1785" s="222"/>
      <c r="BQ1785" s="222"/>
      <c r="BR1785" s="222"/>
      <c r="BS1785" s="222"/>
      <c r="BT1785" s="222"/>
      <c r="BU1785" s="222"/>
      <c r="BV1785" s="222"/>
      <c r="BW1785" s="222"/>
      <c r="BX1785" s="222"/>
      <c r="BY1785" s="222"/>
      <c r="BZ1785" s="222"/>
      <c r="CA1785" s="222"/>
      <c r="CB1785" s="222"/>
      <c r="CC1785" s="222"/>
      <c r="CD1785" s="222"/>
      <c r="CE1785" s="222"/>
      <c r="CF1785" s="222"/>
      <c r="CG1785" s="222"/>
      <c r="CH1785" s="222"/>
      <c r="CI1785" s="222"/>
    </row>
    <row r="1786" spans="1:87" s="4" customFormat="1" hidden="1">
      <c r="A1786" s="63"/>
      <c r="B1786" s="222"/>
      <c r="C1786" s="222"/>
      <c r="D1786" s="222"/>
      <c r="E1786" s="222"/>
      <c r="F1786" s="222"/>
      <c r="G1786" s="223"/>
      <c r="H1786" s="63"/>
      <c r="I1786" s="222"/>
      <c r="J1786" s="222"/>
      <c r="K1786" s="239"/>
      <c r="L1786" s="239"/>
      <c r="M1786" s="240"/>
      <c r="N1786" s="229"/>
      <c r="O1786" s="229"/>
      <c r="P1786" s="229"/>
      <c r="Q1786" s="222"/>
      <c r="R1786" s="242"/>
      <c r="S1786" s="242"/>
      <c r="T1786" s="240"/>
      <c r="U1786" s="240"/>
      <c r="V1786" s="223"/>
      <c r="W1786" s="223"/>
      <c r="X1786" s="223"/>
      <c r="Y1786" s="223"/>
      <c r="Z1786" s="33"/>
      <c r="AE1786" s="117"/>
      <c r="AM1786" s="33"/>
      <c r="AN1786" s="223"/>
      <c r="AO1786" s="223"/>
      <c r="AP1786" s="223"/>
      <c r="AQ1786" s="222"/>
      <c r="AR1786" s="222"/>
      <c r="AS1786" s="222"/>
      <c r="AT1786" s="222"/>
      <c r="AU1786" s="222"/>
      <c r="AV1786" s="222"/>
      <c r="AW1786" s="222"/>
      <c r="AX1786" s="222"/>
      <c r="AY1786" s="222"/>
      <c r="AZ1786" s="222"/>
      <c r="BA1786" s="222"/>
      <c r="BB1786" s="222"/>
      <c r="BC1786" s="222"/>
      <c r="BD1786" s="222"/>
      <c r="BE1786" s="222"/>
      <c r="BF1786" s="222"/>
      <c r="BG1786" s="222"/>
      <c r="BH1786" s="222"/>
      <c r="BI1786" s="222"/>
      <c r="BJ1786" s="222"/>
      <c r="BK1786" s="222"/>
      <c r="BL1786" s="222"/>
      <c r="BM1786" s="222"/>
      <c r="BN1786" s="222"/>
      <c r="BO1786" s="222"/>
      <c r="BP1786" s="222"/>
      <c r="BQ1786" s="222"/>
      <c r="BR1786" s="222"/>
      <c r="BS1786" s="222"/>
      <c r="BT1786" s="222"/>
      <c r="BU1786" s="222"/>
      <c r="BV1786" s="222"/>
      <c r="BW1786" s="222"/>
      <c r="BX1786" s="222"/>
      <c r="BY1786" s="222"/>
      <c r="BZ1786" s="222"/>
      <c r="CA1786" s="222"/>
      <c r="CB1786" s="222"/>
      <c r="CC1786" s="222"/>
      <c r="CD1786" s="222"/>
      <c r="CE1786" s="222"/>
      <c r="CF1786" s="222"/>
      <c r="CG1786" s="222"/>
      <c r="CH1786" s="222"/>
      <c r="CI1786" s="222"/>
    </row>
    <row r="1787" spans="1:87" s="4" customFormat="1" hidden="1">
      <c r="A1787" s="63"/>
      <c r="B1787" s="222"/>
      <c r="C1787" s="222"/>
      <c r="D1787" s="222"/>
      <c r="E1787" s="222"/>
      <c r="F1787" s="222"/>
      <c r="G1787" s="223"/>
      <c r="H1787" s="63"/>
      <c r="I1787" s="222"/>
      <c r="J1787" s="222"/>
      <c r="K1787" s="239"/>
      <c r="L1787" s="239"/>
      <c r="M1787" s="240"/>
      <c r="N1787" s="229"/>
      <c r="O1787" s="229"/>
      <c r="P1787" s="229"/>
      <c r="Q1787" s="222"/>
      <c r="R1787" s="242"/>
      <c r="S1787" s="242"/>
      <c r="T1787" s="240"/>
      <c r="U1787" s="240"/>
      <c r="V1787" s="223"/>
      <c r="W1787" s="223"/>
      <c r="X1787" s="223"/>
      <c r="Y1787" s="223"/>
      <c r="Z1787" s="33"/>
      <c r="AE1787" s="117"/>
      <c r="AM1787" s="33"/>
      <c r="AN1787" s="223"/>
      <c r="AO1787" s="223"/>
      <c r="AP1787" s="223"/>
      <c r="AQ1787" s="222"/>
      <c r="AR1787" s="222"/>
      <c r="AS1787" s="222"/>
      <c r="AT1787" s="222"/>
      <c r="AU1787" s="222"/>
      <c r="AV1787" s="222"/>
      <c r="AW1787" s="222"/>
      <c r="AX1787" s="222"/>
      <c r="AY1787" s="222"/>
      <c r="AZ1787" s="222"/>
      <c r="BA1787" s="222"/>
      <c r="BB1787" s="222"/>
      <c r="BC1787" s="222"/>
      <c r="BD1787" s="222"/>
      <c r="BE1787" s="222"/>
      <c r="BF1787" s="222"/>
      <c r="BG1787" s="222"/>
      <c r="BH1787" s="222"/>
      <c r="BI1787" s="222"/>
      <c r="BJ1787" s="222"/>
      <c r="BK1787" s="222"/>
      <c r="BL1787" s="222"/>
      <c r="BM1787" s="222"/>
      <c r="BN1787" s="222"/>
      <c r="BO1787" s="222"/>
      <c r="BP1787" s="222"/>
      <c r="BQ1787" s="222"/>
      <c r="BR1787" s="222"/>
      <c r="BS1787" s="222"/>
      <c r="BT1787" s="222"/>
      <c r="BU1787" s="222"/>
      <c r="BV1787" s="222"/>
      <c r="BW1787" s="222"/>
      <c r="BX1787" s="222"/>
      <c r="BY1787" s="222"/>
      <c r="BZ1787" s="222"/>
      <c r="CA1787" s="222"/>
      <c r="CB1787" s="222"/>
      <c r="CC1787" s="222"/>
      <c r="CD1787" s="222"/>
      <c r="CE1787" s="222"/>
      <c r="CF1787" s="222"/>
      <c r="CG1787" s="222"/>
      <c r="CH1787" s="222"/>
      <c r="CI1787" s="222"/>
    </row>
    <row r="1788" spans="1:87" s="4" customFormat="1" hidden="1">
      <c r="A1788" s="63"/>
      <c r="B1788" s="222"/>
      <c r="C1788" s="222"/>
      <c r="D1788" s="222"/>
      <c r="E1788" s="222"/>
      <c r="F1788" s="222"/>
      <c r="G1788" s="223"/>
      <c r="H1788" s="63"/>
      <c r="I1788" s="222"/>
      <c r="J1788" s="222"/>
      <c r="K1788" s="239"/>
      <c r="L1788" s="239"/>
      <c r="M1788" s="240"/>
      <c r="N1788" s="229"/>
      <c r="O1788" s="229"/>
      <c r="P1788" s="229"/>
      <c r="Q1788" s="222"/>
      <c r="R1788" s="242"/>
      <c r="S1788" s="242"/>
      <c r="T1788" s="240"/>
      <c r="U1788" s="240"/>
      <c r="V1788" s="223"/>
      <c r="W1788" s="223"/>
      <c r="X1788" s="223"/>
      <c r="Y1788" s="223"/>
      <c r="Z1788" s="33"/>
      <c r="AE1788" s="117"/>
      <c r="AM1788" s="33"/>
      <c r="AN1788" s="223"/>
      <c r="AO1788" s="223"/>
      <c r="AP1788" s="223"/>
      <c r="AQ1788" s="222"/>
      <c r="AR1788" s="222"/>
      <c r="AS1788" s="222"/>
      <c r="AT1788" s="222"/>
      <c r="AU1788" s="222"/>
      <c r="AV1788" s="222"/>
      <c r="AW1788" s="222"/>
      <c r="AX1788" s="222"/>
      <c r="AY1788" s="222"/>
      <c r="AZ1788" s="222"/>
      <c r="BA1788" s="222"/>
      <c r="BB1788" s="222"/>
      <c r="BC1788" s="222"/>
      <c r="BD1788" s="222"/>
      <c r="BE1788" s="222"/>
      <c r="BF1788" s="222"/>
      <c r="BG1788" s="222"/>
      <c r="BH1788" s="222"/>
      <c r="BI1788" s="222"/>
      <c r="BJ1788" s="222"/>
      <c r="BK1788" s="222"/>
      <c r="BL1788" s="222"/>
      <c r="BM1788" s="222"/>
      <c r="BN1788" s="222"/>
      <c r="BO1788" s="222"/>
      <c r="BP1788" s="222"/>
      <c r="BQ1788" s="222"/>
      <c r="BR1788" s="222"/>
      <c r="BS1788" s="222"/>
      <c r="BT1788" s="222"/>
      <c r="BU1788" s="222"/>
      <c r="BV1788" s="222"/>
      <c r="BW1788" s="222"/>
      <c r="BX1788" s="222"/>
      <c r="BY1788" s="222"/>
      <c r="BZ1788" s="222"/>
      <c r="CA1788" s="222"/>
      <c r="CB1788" s="222"/>
      <c r="CC1788" s="222"/>
      <c r="CD1788" s="222"/>
      <c r="CE1788" s="222"/>
      <c r="CF1788" s="222"/>
      <c r="CG1788" s="222"/>
      <c r="CH1788" s="222"/>
      <c r="CI1788" s="222"/>
    </row>
    <row r="1789" spans="1:87" s="4" customFormat="1" hidden="1">
      <c r="A1789" s="63"/>
      <c r="B1789" s="222"/>
      <c r="C1789" s="222"/>
      <c r="D1789" s="222"/>
      <c r="E1789" s="222"/>
      <c r="F1789" s="222"/>
      <c r="G1789" s="223"/>
      <c r="H1789" s="63"/>
      <c r="I1789" s="222"/>
      <c r="J1789" s="222"/>
      <c r="K1789" s="239"/>
      <c r="L1789" s="239"/>
      <c r="M1789" s="240"/>
      <c r="N1789" s="229"/>
      <c r="O1789" s="229"/>
      <c r="P1789" s="229"/>
      <c r="Q1789" s="222"/>
      <c r="R1789" s="242"/>
      <c r="S1789" s="242"/>
      <c r="T1789" s="240"/>
      <c r="U1789" s="240"/>
      <c r="V1789" s="223"/>
      <c r="W1789" s="223"/>
      <c r="X1789" s="223"/>
      <c r="Y1789" s="223"/>
      <c r="Z1789" s="33"/>
      <c r="AE1789" s="117"/>
      <c r="AM1789" s="33"/>
      <c r="AN1789" s="223"/>
      <c r="AO1789" s="223"/>
      <c r="AP1789" s="223"/>
      <c r="AQ1789" s="222"/>
      <c r="AR1789" s="222"/>
      <c r="AS1789" s="222"/>
      <c r="AT1789" s="222"/>
      <c r="AU1789" s="222"/>
      <c r="AV1789" s="222"/>
      <c r="AW1789" s="222"/>
      <c r="AX1789" s="222"/>
      <c r="AY1789" s="222"/>
      <c r="AZ1789" s="222"/>
      <c r="BA1789" s="222"/>
      <c r="BB1789" s="222"/>
      <c r="BC1789" s="222"/>
      <c r="BD1789" s="222"/>
      <c r="BE1789" s="222"/>
      <c r="BF1789" s="222"/>
      <c r="BG1789" s="222"/>
      <c r="BH1789" s="222"/>
      <c r="BI1789" s="222"/>
      <c r="BJ1789" s="222"/>
      <c r="BK1789" s="222"/>
      <c r="BL1789" s="222"/>
      <c r="BM1789" s="222"/>
      <c r="BN1789" s="222"/>
      <c r="BO1789" s="222"/>
      <c r="BP1789" s="222"/>
      <c r="BQ1789" s="222"/>
      <c r="BR1789" s="222"/>
      <c r="BS1789" s="222"/>
      <c r="BT1789" s="222"/>
      <c r="BU1789" s="222"/>
      <c r="BV1789" s="222"/>
      <c r="BW1789" s="222"/>
      <c r="BX1789" s="222"/>
      <c r="BY1789" s="222"/>
      <c r="BZ1789" s="222"/>
      <c r="CA1789" s="222"/>
      <c r="CB1789" s="222"/>
      <c r="CC1789" s="222"/>
      <c r="CD1789" s="222"/>
      <c r="CE1789" s="222"/>
      <c r="CF1789" s="222"/>
      <c r="CG1789" s="222"/>
      <c r="CH1789" s="222"/>
      <c r="CI1789" s="222"/>
    </row>
    <row r="1790" spans="1:87" s="4" customFormat="1" hidden="1">
      <c r="A1790" s="63"/>
      <c r="B1790" s="222"/>
      <c r="C1790" s="222"/>
      <c r="D1790" s="222"/>
      <c r="E1790" s="222"/>
      <c r="F1790" s="222"/>
      <c r="G1790" s="223"/>
      <c r="H1790" s="63"/>
      <c r="I1790" s="222"/>
      <c r="J1790" s="222"/>
      <c r="K1790" s="239"/>
      <c r="L1790" s="239"/>
      <c r="M1790" s="240"/>
      <c r="N1790" s="229"/>
      <c r="O1790" s="229"/>
      <c r="P1790" s="229"/>
      <c r="Q1790" s="222"/>
      <c r="R1790" s="242"/>
      <c r="S1790" s="242"/>
      <c r="T1790" s="240"/>
      <c r="U1790" s="240"/>
      <c r="V1790" s="223"/>
      <c r="W1790" s="223"/>
      <c r="X1790" s="223"/>
      <c r="Y1790" s="223"/>
      <c r="Z1790" s="33"/>
      <c r="AE1790" s="117"/>
      <c r="AM1790" s="33"/>
      <c r="AN1790" s="223"/>
      <c r="AO1790" s="223"/>
      <c r="AP1790" s="223"/>
      <c r="AQ1790" s="222"/>
      <c r="AR1790" s="222"/>
      <c r="AS1790" s="222"/>
      <c r="AT1790" s="222"/>
      <c r="AU1790" s="222"/>
      <c r="AV1790" s="222"/>
      <c r="AW1790" s="222"/>
      <c r="AX1790" s="222"/>
      <c r="AY1790" s="222"/>
      <c r="AZ1790" s="222"/>
      <c r="BA1790" s="222"/>
      <c r="BB1790" s="222"/>
      <c r="BC1790" s="222"/>
      <c r="BD1790" s="222"/>
      <c r="BE1790" s="222"/>
      <c r="BF1790" s="222"/>
      <c r="BG1790" s="222"/>
      <c r="BH1790" s="222"/>
      <c r="BI1790" s="222"/>
      <c r="BJ1790" s="222"/>
      <c r="BK1790" s="222"/>
      <c r="BL1790" s="222"/>
      <c r="BM1790" s="222"/>
      <c r="BN1790" s="222"/>
      <c r="BO1790" s="222"/>
      <c r="BP1790" s="222"/>
      <c r="BQ1790" s="222"/>
      <c r="BR1790" s="222"/>
      <c r="BS1790" s="222"/>
      <c r="BT1790" s="222"/>
      <c r="BU1790" s="222"/>
      <c r="BV1790" s="222"/>
      <c r="BW1790" s="222"/>
      <c r="BX1790" s="222"/>
      <c r="BY1790" s="222"/>
      <c r="BZ1790" s="222"/>
      <c r="CA1790" s="222"/>
      <c r="CB1790" s="222"/>
      <c r="CC1790" s="222"/>
      <c r="CD1790" s="222"/>
      <c r="CE1790" s="222"/>
      <c r="CF1790" s="222"/>
      <c r="CG1790" s="222"/>
      <c r="CH1790" s="222"/>
      <c r="CI1790" s="222"/>
    </row>
    <row r="1791" spans="1:87" s="4" customFormat="1" hidden="1">
      <c r="A1791" s="63"/>
      <c r="B1791" s="222"/>
      <c r="C1791" s="222"/>
      <c r="D1791" s="222"/>
      <c r="E1791" s="222"/>
      <c r="F1791" s="222"/>
      <c r="G1791" s="223"/>
      <c r="H1791" s="63"/>
      <c r="I1791" s="222"/>
      <c r="J1791" s="222"/>
      <c r="K1791" s="239"/>
      <c r="L1791" s="239"/>
      <c r="M1791" s="240"/>
      <c r="N1791" s="229"/>
      <c r="O1791" s="229"/>
      <c r="P1791" s="229"/>
      <c r="Q1791" s="222"/>
      <c r="R1791" s="242"/>
      <c r="S1791" s="242"/>
      <c r="T1791" s="240"/>
      <c r="U1791" s="240"/>
      <c r="V1791" s="223"/>
      <c r="W1791" s="223"/>
      <c r="X1791" s="223"/>
      <c r="Y1791" s="223"/>
      <c r="Z1791" s="33"/>
      <c r="AE1791" s="117"/>
      <c r="AM1791" s="33"/>
      <c r="AN1791" s="223"/>
      <c r="AO1791" s="223"/>
      <c r="AP1791" s="223"/>
      <c r="AQ1791" s="222"/>
      <c r="AR1791" s="222"/>
      <c r="AS1791" s="222"/>
      <c r="AT1791" s="222"/>
      <c r="AU1791" s="222"/>
      <c r="AV1791" s="222"/>
      <c r="AW1791" s="222"/>
      <c r="AX1791" s="222"/>
      <c r="AY1791" s="222"/>
      <c r="AZ1791" s="222"/>
      <c r="BA1791" s="222"/>
      <c r="BB1791" s="222"/>
      <c r="BC1791" s="222"/>
      <c r="BD1791" s="222"/>
      <c r="BE1791" s="222"/>
      <c r="BF1791" s="222"/>
      <c r="BG1791" s="222"/>
      <c r="BH1791" s="222"/>
      <c r="BI1791" s="222"/>
      <c r="BJ1791" s="222"/>
      <c r="BK1791" s="222"/>
      <c r="BL1791" s="222"/>
      <c r="BM1791" s="222"/>
      <c r="BN1791" s="222"/>
      <c r="BO1791" s="222"/>
      <c r="BP1791" s="222"/>
      <c r="BQ1791" s="222"/>
      <c r="BR1791" s="222"/>
      <c r="BS1791" s="222"/>
      <c r="BT1791" s="222"/>
      <c r="BU1791" s="222"/>
      <c r="BV1791" s="222"/>
      <c r="BW1791" s="222"/>
      <c r="BX1791" s="222"/>
      <c r="BY1791" s="222"/>
      <c r="BZ1791" s="222"/>
      <c r="CA1791" s="222"/>
      <c r="CB1791" s="222"/>
      <c r="CC1791" s="222"/>
      <c r="CD1791" s="222"/>
      <c r="CE1791" s="222"/>
      <c r="CF1791" s="222"/>
      <c r="CG1791" s="222"/>
      <c r="CH1791" s="222"/>
      <c r="CI1791" s="222"/>
    </row>
    <row r="1792" spans="1:87" s="4" customFormat="1" hidden="1">
      <c r="A1792" s="63"/>
      <c r="B1792" s="222"/>
      <c r="C1792" s="222"/>
      <c r="D1792" s="222"/>
      <c r="E1792" s="222"/>
      <c r="F1792" s="222"/>
      <c r="G1792" s="223"/>
      <c r="H1792" s="63"/>
      <c r="I1792" s="222"/>
      <c r="J1792" s="222"/>
      <c r="K1792" s="239"/>
      <c r="L1792" s="239"/>
      <c r="M1792" s="240"/>
      <c r="N1792" s="229"/>
      <c r="O1792" s="229"/>
      <c r="P1792" s="229"/>
      <c r="Q1792" s="222"/>
      <c r="R1792" s="242"/>
      <c r="S1792" s="242"/>
      <c r="T1792" s="240"/>
      <c r="U1792" s="240"/>
      <c r="V1792" s="223"/>
      <c r="W1792" s="223"/>
      <c r="X1792" s="223"/>
      <c r="Y1792" s="223"/>
      <c r="Z1792" s="33"/>
      <c r="AE1792" s="117"/>
      <c r="AM1792" s="33"/>
      <c r="AN1792" s="223"/>
      <c r="AO1792" s="223"/>
      <c r="AP1792" s="223"/>
      <c r="AQ1792" s="222"/>
      <c r="AR1792" s="222"/>
      <c r="AS1792" s="222"/>
      <c r="AT1792" s="222"/>
      <c r="AU1792" s="222"/>
      <c r="AV1792" s="222"/>
      <c r="AW1792" s="222"/>
      <c r="AX1792" s="222"/>
      <c r="AY1792" s="222"/>
      <c r="AZ1792" s="222"/>
      <c r="BA1792" s="222"/>
      <c r="BB1792" s="222"/>
      <c r="BC1792" s="222"/>
      <c r="BD1792" s="222"/>
      <c r="BE1792" s="222"/>
      <c r="BF1792" s="222"/>
      <c r="BG1792" s="222"/>
      <c r="BH1792" s="222"/>
      <c r="BI1792" s="222"/>
      <c r="BJ1792" s="222"/>
      <c r="BK1792" s="222"/>
      <c r="BL1792" s="222"/>
      <c r="BM1792" s="222"/>
      <c r="BN1792" s="222"/>
      <c r="BO1792" s="222"/>
      <c r="BP1792" s="222"/>
      <c r="BQ1792" s="222"/>
      <c r="BR1792" s="222"/>
      <c r="BS1792" s="222"/>
      <c r="BT1792" s="222"/>
      <c r="BU1792" s="222"/>
      <c r="BV1792" s="222"/>
      <c r="BW1792" s="222"/>
      <c r="BX1792" s="222"/>
      <c r="BY1792" s="222"/>
      <c r="BZ1792" s="222"/>
      <c r="CA1792" s="222"/>
      <c r="CB1792" s="222"/>
      <c r="CC1792" s="222"/>
      <c r="CD1792" s="222"/>
      <c r="CE1792" s="222"/>
      <c r="CF1792" s="222"/>
      <c r="CG1792" s="222"/>
      <c r="CH1792" s="222"/>
      <c r="CI1792" s="222"/>
    </row>
    <row r="1793" spans="1:87" s="4" customFormat="1" hidden="1">
      <c r="A1793" s="63"/>
      <c r="B1793" s="222"/>
      <c r="C1793" s="222"/>
      <c r="D1793" s="222"/>
      <c r="E1793" s="222"/>
      <c r="F1793" s="222"/>
      <c r="G1793" s="223"/>
      <c r="H1793" s="63"/>
      <c r="I1793" s="222"/>
      <c r="J1793" s="222"/>
      <c r="K1793" s="239"/>
      <c r="L1793" s="239"/>
      <c r="M1793" s="240"/>
      <c r="N1793" s="229"/>
      <c r="O1793" s="229"/>
      <c r="P1793" s="229"/>
      <c r="Q1793" s="222"/>
      <c r="R1793" s="242"/>
      <c r="S1793" s="242"/>
      <c r="T1793" s="240"/>
      <c r="U1793" s="240"/>
      <c r="V1793" s="223"/>
      <c r="W1793" s="223"/>
      <c r="X1793" s="223"/>
      <c r="Y1793" s="223"/>
      <c r="Z1793" s="33"/>
      <c r="AE1793" s="117"/>
      <c r="AM1793" s="33"/>
      <c r="AN1793" s="223"/>
      <c r="AO1793" s="223"/>
      <c r="AP1793" s="223"/>
      <c r="AQ1793" s="222"/>
      <c r="AR1793" s="222"/>
      <c r="AS1793" s="222"/>
      <c r="AT1793" s="222"/>
      <c r="AU1793" s="222"/>
      <c r="AV1793" s="222"/>
      <c r="AW1793" s="222"/>
      <c r="AX1793" s="222"/>
      <c r="AY1793" s="222"/>
      <c r="AZ1793" s="222"/>
      <c r="BA1793" s="222"/>
      <c r="BB1793" s="222"/>
      <c r="BC1793" s="222"/>
      <c r="BD1793" s="222"/>
      <c r="BE1793" s="222"/>
      <c r="BF1793" s="222"/>
      <c r="BG1793" s="222"/>
      <c r="BH1793" s="222"/>
      <c r="BI1793" s="222"/>
      <c r="BJ1793" s="222"/>
      <c r="BK1793" s="222"/>
      <c r="BL1793" s="222"/>
      <c r="BM1793" s="222"/>
      <c r="BN1793" s="222"/>
      <c r="BO1793" s="222"/>
      <c r="BP1793" s="222"/>
      <c r="BQ1793" s="222"/>
      <c r="BR1793" s="222"/>
      <c r="BS1793" s="222"/>
      <c r="BT1793" s="222"/>
      <c r="BU1793" s="222"/>
      <c r="BV1793" s="222"/>
      <c r="BW1793" s="222"/>
      <c r="BX1793" s="222"/>
      <c r="BY1793" s="222"/>
      <c r="BZ1793" s="222"/>
      <c r="CA1793" s="222"/>
      <c r="CB1793" s="222"/>
      <c r="CC1793" s="222"/>
      <c r="CD1793" s="222"/>
      <c r="CE1793" s="222"/>
      <c r="CF1793" s="222"/>
      <c r="CG1793" s="222"/>
      <c r="CH1793" s="222"/>
      <c r="CI1793" s="222"/>
    </row>
    <row r="1794" spans="1:87" s="4" customFormat="1" hidden="1">
      <c r="A1794" s="63"/>
      <c r="B1794" s="222"/>
      <c r="C1794" s="222"/>
      <c r="D1794" s="222"/>
      <c r="E1794" s="222"/>
      <c r="F1794" s="222"/>
      <c r="G1794" s="223"/>
      <c r="H1794" s="63"/>
      <c r="I1794" s="222"/>
      <c r="J1794" s="222"/>
      <c r="K1794" s="239"/>
      <c r="L1794" s="239"/>
      <c r="M1794" s="240"/>
      <c r="N1794" s="229"/>
      <c r="O1794" s="229"/>
      <c r="P1794" s="229"/>
      <c r="Q1794" s="222"/>
      <c r="R1794" s="242"/>
      <c r="S1794" s="242"/>
      <c r="T1794" s="240"/>
      <c r="U1794" s="240"/>
      <c r="V1794" s="223"/>
      <c r="W1794" s="223"/>
      <c r="X1794" s="223"/>
      <c r="Y1794" s="223"/>
      <c r="Z1794" s="33"/>
      <c r="AE1794" s="117"/>
      <c r="AM1794" s="33"/>
      <c r="AN1794" s="223"/>
      <c r="AO1794" s="223"/>
      <c r="AP1794" s="223"/>
      <c r="AQ1794" s="222"/>
      <c r="AR1794" s="222"/>
      <c r="AS1794" s="222"/>
      <c r="AT1794" s="222"/>
      <c r="AU1794" s="222"/>
      <c r="AV1794" s="222"/>
      <c r="AW1794" s="222"/>
      <c r="AX1794" s="222"/>
      <c r="AY1794" s="222"/>
      <c r="AZ1794" s="222"/>
      <c r="BA1794" s="222"/>
      <c r="BB1794" s="222"/>
      <c r="BC1794" s="222"/>
      <c r="BD1794" s="222"/>
      <c r="BE1794" s="222"/>
      <c r="BF1794" s="222"/>
      <c r="BG1794" s="222"/>
      <c r="BH1794" s="222"/>
      <c r="BI1794" s="222"/>
      <c r="BJ1794" s="222"/>
      <c r="BK1794" s="222"/>
      <c r="BL1794" s="222"/>
      <c r="BM1794" s="222"/>
      <c r="BN1794" s="222"/>
      <c r="BO1794" s="222"/>
      <c r="BP1794" s="222"/>
      <c r="BQ1794" s="222"/>
      <c r="BR1794" s="222"/>
      <c r="BS1794" s="222"/>
      <c r="BT1794" s="222"/>
      <c r="BU1794" s="222"/>
      <c r="BV1794" s="222"/>
      <c r="BW1794" s="222"/>
      <c r="BX1794" s="222"/>
      <c r="BY1794" s="222"/>
      <c r="BZ1794" s="222"/>
      <c r="CA1794" s="222"/>
      <c r="CB1794" s="222"/>
      <c r="CC1794" s="222"/>
      <c r="CD1794" s="222"/>
      <c r="CE1794" s="222"/>
      <c r="CF1794" s="222"/>
      <c r="CG1794" s="222"/>
      <c r="CH1794" s="222"/>
      <c r="CI1794" s="222"/>
    </row>
    <row r="1795" spans="1:87" s="4" customFormat="1" hidden="1">
      <c r="A1795" s="63"/>
      <c r="B1795" s="222"/>
      <c r="C1795" s="222"/>
      <c r="D1795" s="222"/>
      <c r="E1795" s="222"/>
      <c r="F1795" s="222"/>
      <c r="G1795" s="223"/>
      <c r="H1795" s="63"/>
      <c r="I1795" s="222"/>
      <c r="J1795" s="222"/>
      <c r="K1795" s="239"/>
      <c r="L1795" s="239"/>
      <c r="M1795" s="240"/>
      <c r="N1795" s="229"/>
      <c r="O1795" s="229"/>
      <c r="P1795" s="229"/>
      <c r="Q1795" s="222"/>
      <c r="R1795" s="242"/>
      <c r="S1795" s="242"/>
      <c r="T1795" s="240"/>
      <c r="U1795" s="240"/>
      <c r="V1795" s="223"/>
      <c r="W1795" s="223"/>
      <c r="X1795" s="223"/>
      <c r="Y1795" s="223"/>
      <c r="Z1795" s="33"/>
      <c r="AE1795" s="117"/>
      <c r="AM1795" s="33"/>
      <c r="AN1795" s="223"/>
      <c r="AO1795" s="223"/>
      <c r="AP1795" s="223"/>
      <c r="AQ1795" s="222"/>
      <c r="AR1795" s="222"/>
      <c r="AS1795" s="222"/>
      <c r="AT1795" s="222"/>
      <c r="AU1795" s="222"/>
      <c r="AV1795" s="222"/>
      <c r="AW1795" s="222"/>
      <c r="AX1795" s="222"/>
      <c r="AY1795" s="222"/>
      <c r="AZ1795" s="222"/>
      <c r="BA1795" s="222"/>
      <c r="BB1795" s="222"/>
      <c r="BC1795" s="222"/>
      <c r="BD1795" s="222"/>
      <c r="BE1795" s="222"/>
      <c r="BF1795" s="222"/>
      <c r="BG1795" s="222"/>
      <c r="BH1795" s="222"/>
      <c r="BI1795" s="222"/>
      <c r="BJ1795" s="222"/>
      <c r="BK1795" s="222"/>
      <c r="BL1795" s="222"/>
      <c r="BM1795" s="222"/>
      <c r="BN1795" s="222"/>
      <c r="BO1795" s="222"/>
      <c r="BP1795" s="222"/>
      <c r="BQ1795" s="222"/>
      <c r="BR1795" s="222"/>
      <c r="BS1795" s="222"/>
      <c r="BT1795" s="222"/>
      <c r="BU1795" s="222"/>
      <c r="BV1795" s="222"/>
      <c r="BW1795" s="222"/>
      <c r="BX1795" s="222"/>
      <c r="BY1795" s="222"/>
      <c r="BZ1795" s="222"/>
      <c r="CA1795" s="222"/>
      <c r="CB1795" s="222"/>
      <c r="CC1795" s="222"/>
      <c r="CD1795" s="222"/>
      <c r="CE1795" s="222"/>
      <c r="CF1795" s="222"/>
      <c r="CG1795" s="222"/>
      <c r="CH1795" s="222"/>
      <c r="CI1795" s="222"/>
    </row>
    <row r="1796" spans="1:87" s="4" customFormat="1" hidden="1">
      <c r="A1796" s="63"/>
      <c r="B1796" s="222"/>
      <c r="C1796" s="222"/>
      <c r="D1796" s="222"/>
      <c r="E1796" s="222"/>
      <c r="F1796" s="222"/>
      <c r="G1796" s="223"/>
      <c r="H1796" s="63"/>
      <c r="I1796" s="222"/>
      <c r="J1796" s="222"/>
      <c r="K1796" s="239"/>
      <c r="L1796" s="239"/>
      <c r="M1796" s="240"/>
      <c r="N1796" s="229"/>
      <c r="O1796" s="229"/>
      <c r="P1796" s="229"/>
      <c r="Q1796" s="222"/>
      <c r="R1796" s="242"/>
      <c r="S1796" s="242"/>
      <c r="T1796" s="240"/>
      <c r="U1796" s="240"/>
      <c r="V1796" s="223"/>
      <c r="W1796" s="223"/>
      <c r="X1796" s="223"/>
      <c r="Y1796" s="223"/>
      <c r="Z1796" s="33"/>
      <c r="AE1796" s="117"/>
      <c r="AM1796" s="33"/>
      <c r="AN1796" s="223"/>
      <c r="AO1796" s="223"/>
      <c r="AP1796" s="223"/>
      <c r="AQ1796" s="222"/>
      <c r="AR1796" s="222"/>
      <c r="AS1796" s="222"/>
      <c r="AT1796" s="222"/>
      <c r="AU1796" s="222"/>
      <c r="AV1796" s="222"/>
      <c r="AW1796" s="222"/>
      <c r="AX1796" s="222"/>
      <c r="AY1796" s="222"/>
      <c r="AZ1796" s="222"/>
      <c r="BA1796" s="222"/>
      <c r="BB1796" s="222"/>
      <c r="BC1796" s="222"/>
      <c r="BD1796" s="222"/>
      <c r="BE1796" s="222"/>
      <c r="BF1796" s="222"/>
      <c r="BG1796" s="222"/>
      <c r="BH1796" s="222"/>
      <c r="BI1796" s="222"/>
      <c r="BJ1796" s="222"/>
      <c r="BK1796" s="222"/>
      <c r="BL1796" s="222"/>
      <c r="BM1796" s="222"/>
      <c r="BN1796" s="222"/>
      <c r="BO1796" s="222"/>
      <c r="BP1796" s="222"/>
      <c r="BQ1796" s="222"/>
      <c r="BR1796" s="222"/>
      <c r="BS1796" s="222"/>
      <c r="BT1796" s="222"/>
      <c r="BU1796" s="222"/>
      <c r="BV1796" s="222"/>
      <c r="BW1796" s="222"/>
      <c r="BX1796" s="222"/>
      <c r="BY1796" s="222"/>
      <c r="BZ1796" s="222"/>
      <c r="CA1796" s="222"/>
      <c r="CB1796" s="222"/>
      <c r="CC1796" s="222"/>
      <c r="CD1796" s="222"/>
      <c r="CE1796" s="222"/>
      <c r="CF1796" s="222"/>
      <c r="CG1796" s="222"/>
      <c r="CH1796" s="222"/>
      <c r="CI1796" s="222"/>
    </row>
    <row r="1797" spans="1:87" s="4" customFormat="1" hidden="1">
      <c r="A1797" s="63"/>
      <c r="B1797" s="222"/>
      <c r="C1797" s="222"/>
      <c r="D1797" s="222"/>
      <c r="E1797" s="222"/>
      <c r="F1797" s="222"/>
      <c r="G1797" s="223"/>
      <c r="H1797" s="63"/>
      <c r="I1797" s="222"/>
      <c r="J1797" s="222"/>
      <c r="K1797" s="239"/>
      <c r="L1797" s="239"/>
      <c r="M1797" s="240"/>
      <c r="N1797" s="229"/>
      <c r="O1797" s="229"/>
      <c r="P1797" s="229"/>
      <c r="Q1797" s="222"/>
      <c r="R1797" s="242"/>
      <c r="S1797" s="242"/>
      <c r="T1797" s="240"/>
      <c r="U1797" s="240"/>
      <c r="V1797" s="223"/>
      <c r="W1797" s="223"/>
      <c r="X1797" s="223"/>
      <c r="Y1797" s="223"/>
      <c r="Z1797" s="33"/>
      <c r="AE1797" s="117"/>
      <c r="AM1797" s="33"/>
      <c r="AN1797" s="223"/>
      <c r="AO1797" s="223"/>
      <c r="AP1797" s="223"/>
      <c r="AQ1797" s="222"/>
      <c r="AR1797" s="222"/>
      <c r="AS1797" s="222"/>
      <c r="AT1797" s="222"/>
      <c r="AU1797" s="222"/>
      <c r="AV1797" s="222"/>
      <c r="AW1797" s="222"/>
      <c r="AX1797" s="222"/>
      <c r="AY1797" s="222"/>
      <c r="AZ1797" s="222"/>
      <c r="BA1797" s="222"/>
      <c r="BB1797" s="222"/>
      <c r="BC1797" s="222"/>
      <c r="BD1797" s="222"/>
      <c r="BE1797" s="222"/>
      <c r="BF1797" s="222"/>
      <c r="BG1797" s="222"/>
      <c r="BH1797" s="222"/>
      <c r="BI1797" s="222"/>
      <c r="BJ1797" s="222"/>
      <c r="BK1797" s="222"/>
      <c r="BL1797" s="222"/>
      <c r="BM1797" s="222"/>
      <c r="BN1797" s="222"/>
      <c r="BO1797" s="222"/>
      <c r="BP1797" s="222"/>
      <c r="BQ1797" s="222"/>
      <c r="BR1797" s="222"/>
      <c r="BS1797" s="222"/>
      <c r="BT1797" s="222"/>
      <c r="BU1797" s="222"/>
      <c r="BV1797" s="222"/>
      <c r="BW1797" s="222"/>
      <c r="BX1797" s="222"/>
      <c r="BY1797" s="222"/>
      <c r="BZ1797" s="222"/>
      <c r="CA1797" s="222"/>
      <c r="CB1797" s="222"/>
      <c r="CC1797" s="222"/>
      <c r="CD1797" s="222"/>
      <c r="CE1797" s="222"/>
      <c r="CF1797" s="222"/>
      <c r="CG1797" s="222"/>
      <c r="CH1797" s="222"/>
      <c r="CI1797" s="222"/>
    </row>
    <row r="1798" spans="1:87" s="4" customFormat="1" hidden="1">
      <c r="A1798" s="63"/>
      <c r="B1798" s="222"/>
      <c r="C1798" s="222"/>
      <c r="D1798" s="222"/>
      <c r="E1798" s="222"/>
      <c r="F1798" s="222"/>
      <c r="G1798" s="223"/>
      <c r="H1798" s="63"/>
      <c r="I1798" s="222"/>
      <c r="J1798" s="222"/>
      <c r="K1798" s="239"/>
      <c r="L1798" s="239"/>
      <c r="M1798" s="240"/>
      <c r="N1798" s="229"/>
      <c r="O1798" s="229"/>
      <c r="P1798" s="229"/>
      <c r="Q1798" s="222"/>
      <c r="R1798" s="242"/>
      <c r="S1798" s="242"/>
      <c r="T1798" s="240"/>
      <c r="U1798" s="240"/>
      <c r="V1798" s="223"/>
      <c r="W1798" s="223"/>
      <c r="X1798" s="223"/>
      <c r="Y1798" s="223"/>
      <c r="Z1798" s="33"/>
      <c r="AE1798" s="117"/>
      <c r="AM1798" s="33"/>
      <c r="AN1798" s="223"/>
      <c r="AO1798" s="223"/>
      <c r="AP1798" s="223"/>
      <c r="AQ1798" s="222"/>
      <c r="AR1798" s="222"/>
      <c r="AS1798" s="222"/>
      <c r="AT1798" s="222"/>
      <c r="AU1798" s="222"/>
      <c r="AV1798" s="222"/>
      <c r="AW1798" s="222"/>
      <c r="AX1798" s="222"/>
      <c r="AY1798" s="222"/>
      <c r="AZ1798" s="222"/>
      <c r="BA1798" s="222"/>
      <c r="BB1798" s="222"/>
      <c r="BC1798" s="222"/>
      <c r="BD1798" s="222"/>
      <c r="BE1798" s="222"/>
      <c r="BF1798" s="222"/>
      <c r="BG1798" s="222"/>
      <c r="BH1798" s="222"/>
      <c r="BI1798" s="222"/>
      <c r="BJ1798" s="222"/>
      <c r="BK1798" s="222"/>
      <c r="BL1798" s="222"/>
      <c r="BM1798" s="222"/>
      <c r="BN1798" s="222"/>
      <c r="BO1798" s="222"/>
      <c r="BP1798" s="222"/>
      <c r="BQ1798" s="222"/>
      <c r="BR1798" s="222"/>
      <c r="BS1798" s="222"/>
      <c r="BT1798" s="222"/>
      <c r="BU1798" s="222"/>
      <c r="BV1798" s="222"/>
      <c r="BW1798" s="222"/>
      <c r="BX1798" s="222"/>
      <c r="BY1798" s="222"/>
      <c r="BZ1798" s="222"/>
      <c r="CA1798" s="222"/>
      <c r="CB1798" s="222"/>
      <c r="CC1798" s="222"/>
      <c r="CD1798" s="222"/>
      <c r="CE1798" s="222"/>
      <c r="CF1798" s="222"/>
      <c r="CG1798" s="222"/>
      <c r="CH1798" s="222"/>
      <c r="CI1798" s="222"/>
    </row>
    <row r="1799" spans="1:87" s="4" customFormat="1" hidden="1">
      <c r="A1799" s="63"/>
      <c r="B1799" s="222"/>
      <c r="C1799" s="222"/>
      <c r="D1799" s="222"/>
      <c r="E1799" s="222"/>
      <c r="F1799" s="222"/>
      <c r="G1799" s="223"/>
      <c r="H1799" s="63"/>
      <c r="I1799" s="222"/>
      <c r="J1799" s="222"/>
      <c r="K1799" s="239"/>
      <c r="L1799" s="239"/>
      <c r="M1799" s="240"/>
      <c r="N1799" s="229"/>
      <c r="O1799" s="229"/>
      <c r="P1799" s="229"/>
      <c r="Q1799" s="222"/>
      <c r="R1799" s="242"/>
      <c r="S1799" s="242"/>
      <c r="T1799" s="240"/>
      <c r="U1799" s="240"/>
      <c r="V1799" s="223"/>
      <c r="W1799" s="223"/>
      <c r="X1799" s="223"/>
      <c r="Y1799" s="223"/>
      <c r="Z1799" s="33"/>
      <c r="AE1799" s="117"/>
      <c r="AM1799" s="33"/>
      <c r="AN1799" s="223"/>
      <c r="AO1799" s="223"/>
      <c r="AP1799" s="223"/>
      <c r="AQ1799" s="222"/>
      <c r="AR1799" s="222"/>
      <c r="AS1799" s="222"/>
      <c r="AT1799" s="222"/>
      <c r="AU1799" s="222"/>
      <c r="AV1799" s="222"/>
      <c r="AW1799" s="222"/>
      <c r="AX1799" s="222"/>
      <c r="AY1799" s="222"/>
      <c r="AZ1799" s="222"/>
      <c r="BA1799" s="222"/>
      <c r="BB1799" s="222"/>
      <c r="BC1799" s="222"/>
      <c r="BD1799" s="222"/>
      <c r="BE1799" s="222"/>
      <c r="BF1799" s="222"/>
      <c r="BG1799" s="222"/>
      <c r="BH1799" s="222"/>
      <c r="BI1799" s="222"/>
      <c r="BJ1799" s="222"/>
      <c r="BK1799" s="222"/>
      <c r="BL1799" s="222"/>
      <c r="BM1799" s="222"/>
      <c r="BN1799" s="222"/>
      <c r="BO1799" s="222"/>
      <c r="BP1799" s="222"/>
      <c r="BQ1799" s="222"/>
      <c r="BR1799" s="222"/>
      <c r="BS1799" s="222"/>
      <c r="BT1799" s="222"/>
      <c r="BU1799" s="222"/>
      <c r="BV1799" s="222"/>
      <c r="BW1799" s="222"/>
      <c r="BX1799" s="222"/>
      <c r="BY1799" s="222"/>
      <c r="BZ1799" s="222"/>
      <c r="CA1799" s="222"/>
      <c r="CB1799" s="222"/>
      <c r="CC1799" s="222"/>
      <c r="CD1799" s="222"/>
      <c r="CE1799" s="222"/>
      <c r="CF1799" s="222"/>
      <c r="CG1799" s="222"/>
      <c r="CH1799" s="222"/>
      <c r="CI1799" s="222"/>
    </row>
    <row r="1800" spans="1:87" s="4" customFormat="1" hidden="1">
      <c r="A1800" s="63"/>
      <c r="B1800" s="222"/>
      <c r="C1800" s="222"/>
      <c r="D1800" s="222"/>
      <c r="E1800" s="222"/>
      <c r="F1800" s="222"/>
      <c r="G1800" s="223"/>
      <c r="H1800" s="63"/>
      <c r="I1800" s="222"/>
      <c r="J1800" s="222"/>
      <c r="K1800" s="239"/>
      <c r="L1800" s="239"/>
      <c r="M1800" s="240"/>
      <c r="N1800" s="229"/>
      <c r="O1800" s="229"/>
      <c r="P1800" s="229"/>
      <c r="Q1800" s="222"/>
      <c r="R1800" s="242"/>
      <c r="S1800" s="242"/>
      <c r="T1800" s="240"/>
      <c r="U1800" s="240"/>
      <c r="V1800" s="223"/>
      <c r="W1800" s="223"/>
      <c r="X1800" s="223"/>
      <c r="Y1800" s="223"/>
      <c r="Z1800" s="33"/>
      <c r="AE1800" s="117"/>
      <c r="AM1800" s="33"/>
      <c r="AN1800" s="223"/>
      <c r="AO1800" s="223"/>
      <c r="AP1800" s="223"/>
      <c r="AQ1800" s="222"/>
      <c r="AR1800" s="222"/>
      <c r="AS1800" s="222"/>
      <c r="AT1800" s="222"/>
      <c r="AU1800" s="222"/>
      <c r="AV1800" s="222"/>
      <c r="AW1800" s="222"/>
      <c r="AX1800" s="222"/>
      <c r="AY1800" s="222"/>
      <c r="AZ1800" s="222"/>
      <c r="BA1800" s="222"/>
      <c r="BB1800" s="222"/>
      <c r="BC1800" s="222"/>
      <c r="BD1800" s="222"/>
      <c r="BE1800" s="222"/>
      <c r="BF1800" s="222"/>
      <c r="BG1800" s="222"/>
      <c r="BH1800" s="222"/>
      <c r="BI1800" s="222"/>
      <c r="BJ1800" s="222"/>
      <c r="BK1800" s="222"/>
      <c r="BL1800" s="222"/>
      <c r="BM1800" s="222"/>
      <c r="BN1800" s="222"/>
      <c r="BO1800" s="222"/>
      <c r="BP1800" s="222"/>
      <c r="BQ1800" s="222"/>
      <c r="BR1800" s="222"/>
      <c r="BS1800" s="222"/>
      <c r="BT1800" s="222"/>
      <c r="BU1800" s="222"/>
      <c r="BV1800" s="222"/>
      <c r="BW1800" s="222"/>
      <c r="BX1800" s="222"/>
      <c r="BY1800" s="222"/>
      <c r="BZ1800" s="222"/>
      <c r="CA1800" s="222"/>
      <c r="CB1800" s="222"/>
      <c r="CC1800" s="222"/>
      <c r="CD1800" s="222"/>
      <c r="CE1800" s="222"/>
      <c r="CF1800" s="222"/>
      <c r="CG1800" s="222"/>
      <c r="CH1800" s="222"/>
      <c r="CI1800" s="222"/>
    </row>
    <row r="1801" spans="1:87" s="4" customFormat="1" hidden="1">
      <c r="A1801" s="63"/>
      <c r="B1801" s="222"/>
      <c r="C1801" s="222"/>
      <c r="D1801" s="222"/>
      <c r="E1801" s="222"/>
      <c r="F1801" s="222"/>
      <c r="G1801" s="223"/>
      <c r="H1801" s="63"/>
      <c r="I1801" s="222"/>
      <c r="J1801" s="222"/>
      <c r="K1801" s="239"/>
      <c r="L1801" s="239"/>
      <c r="M1801" s="240"/>
      <c r="N1801" s="229"/>
      <c r="O1801" s="229"/>
      <c r="P1801" s="229"/>
      <c r="Q1801" s="222"/>
      <c r="R1801" s="242"/>
      <c r="S1801" s="242"/>
      <c r="T1801" s="240"/>
      <c r="U1801" s="240"/>
      <c r="V1801" s="223"/>
      <c r="W1801" s="223"/>
      <c r="X1801" s="223"/>
      <c r="Y1801" s="223"/>
      <c r="Z1801" s="33"/>
      <c r="AE1801" s="117"/>
      <c r="AM1801" s="33"/>
      <c r="AN1801" s="223"/>
      <c r="AO1801" s="223"/>
      <c r="AP1801" s="223"/>
      <c r="AQ1801" s="222"/>
      <c r="AR1801" s="222"/>
      <c r="AS1801" s="222"/>
      <c r="AT1801" s="222"/>
      <c r="AU1801" s="222"/>
      <c r="AV1801" s="222"/>
      <c r="AW1801" s="222"/>
      <c r="AX1801" s="222"/>
      <c r="AY1801" s="222"/>
      <c r="AZ1801" s="222"/>
      <c r="BA1801" s="222"/>
      <c r="BB1801" s="222"/>
      <c r="BC1801" s="222"/>
      <c r="BD1801" s="222"/>
      <c r="BE1801" s="222"/>
      <c r="BF1801" s="222"/>
      <c r="BG1801" s="222"/>
      <c r="BH1801" s="222"/>
      <c r="BI1801" s="222"/>
      <c r="BJ1801" s="222"/>
      <c r="BK1801" s="222"/>
      <c r="BL1801" s="222"/>
      <c r="BM1801" s="222"/>
      <c r="BN1801" s="222"/>
      <c r="BO1801" s="222"/>
      <c r="BP1801" s="222"/>
      <c r="BQ1801" s="222"/>
      <c r="BR1801" s="222"/>
      <c r="BS1801" s="222"/>
      <c r="BT1801" s="222"/>
      <c r="BU1801" s="222"/>
      <c r="BV1801" s="222"/>
      <c r="BW1801" s="222"/>
      <c r="BX1801" s="222"/>
      <c r="BY1801" s="222"/>
      <c r="BZ1801" s="222"/>
      <c r="CA1801" s="222"/>
      <c r="CB1801" s="222"/>
      <c r="CC1801" s="222"/>
      <c r="CD1801" s="222"/>
      <c r="CE1801" s="222"/>
      <c r="CF1801" s="222"/>
      <c r="CG1801" s="222"/>
      <c r="CH1801" s="222"/>
      <c r="CI1801" s="222"/>
    </row>
    <row r="1802" spans="1:87" s="4" customFormat="1" hidden="1">
      <c r="A1802" s="63"/>
      <c r="B1802" s="222"/>
      <c r="C1802" s="222"/>
      <c r="D1802" s="222"/>
      <c r="E1802" s="222"/>
      <c r="F1802" s="222"/>
      <c r="G1802" s="223"/>
      <c r="H1802" s="63"/>
      <c r="I1802" s="222"/>
      <c r="J1802" s="222"/>
      <c r="K1802" s="239"/>
      <c r="L1802" s="239"/>
      <c r="M1802" s="240"/>
      <c r="N1802" s="229"/>
      <c r="O1802" s="229"/>
      <c r="P1802" s="229"/>
      <c r="Q1802" s="222"/>
      <c r="R1802" s="242"/>
      <c r="S1802" s="242"/>
      <c r="T1802" s="240"/>
      <c r="U1802" s="240"/>
      <c r="V1802" s="223"/>
      <c r="W1802" s="223"/>
      <c r="X1802" s="223"/>
      <c r="Y1802" s="223"/>
      <c r="Z1802" s="33"/>
      <c r="AE1802" s="117"/>
      <c r="AM1802" s="33"/>
      <c r="AN1802" s="223"/>
      <c r="AO1802" s="223"/>
      <c r="AP1802" s="223"/>
      <c r="AQ1802" s="222"/>
      <c r="AR1802" s="222"/>
      <c r="AS1802" s="222"/>
      <c r="AT1802" s="222"/>
      <c r="AU1802" s="222"/>
      <c r="AV1802" s="222"/>
      <c r="AW1802" s="222"/>
      <c r="AX1802" s="222"/>
      <c r="AY1802" s="222"/>
      <c r="AZ1802" s="222"/>
      <c r="BA1802" s="222"/>
      <c r="BB1802" s="222"/>
      <c r="BC1802" s="222"/>
      <c r="BD1802" s="222"/>
      <c r="BE1802" s="222"/>
      <c r="BF1802" s="222"/>
      <c r="BG1802" s="222"/>
      <c r="BH1802" s="222"/>
      <c r="BI1802" s="222"/>
      <c r="BJ1802" s="222"/>
      <c r="BK1802" s="222"/>
      <c r="BL1802" s="222"/>
      <c r="BM1802" s="222"/>
      <c r="BN1802" s="222"/>
      <c r="BO1802" s="222"/>
      <c r="BP1802" s="222"/>
      <c r="BQ1802" s="222"/>
      <c r="BR1802" s="222"/>
      <c r="BS1802" s="222"/>
      <c r="BT1802" s="222"/>
      <c r="BU1802" s="222"/>
      <c r="BV1802" s="222"/>
      <c r="BW1802" s="222"/>
      <c r="BX1802" s="222"/>
      <c r="BY1802" s="222"/>
      <c r="BZ1802" s="222"/>
      <c r="CA1802" s="222"/>
      <c r="CB1802" s="222"/>
      <c r="CC1802" s="222"/>
      <c r="CD1802" s="222"/>
      <c r="CE1802" s="222"/>
      <c r="CF1802" s="222"/>
      <c r="CG1802" s="222"/>
      <c r="CH1802" s="222"/>
      <c r="CI1802" s="222"/>
    </row>
    <row r="1803" spans="1:87" s="4" customFormat="1" hidden="1">
      <c r="A1803" s="63"/>
      <c r="B1803" s="222"/>
      <c r="C1803" s="222"/>
      <c r="D1803" s="222"/>
      <c r="E1803" s="222"/>
      <c r="F1803" s="222"/>
      <c r="G1803" s="223"/>
      <c r="H1803" s="63"/>
      <c r="I1803" s="222"/>
      <c r="J1803" s="222"/>
      <c r="K1803" s="239"/>
      <c r="L1803" s="239"/>
      <c r="M1803" s="240"/>
      <c r="N1803" s="229"/>
      <c r="O1803" s="229"/>
      <c r="P1803" s="229"/>
      <c r="Q1803" s="222"/>
      <c r="R1803" s="242"/>
      <c r="S1803" s="242"/>
      <c r="T1803" s="240"/>
      <c r="U1803" s="240"/>
      <c r="V1803" s="223"/>
      <c r="W1803" s="223"/>
      <c r="X1803" s="223"/>
      <c r="Y1803" s="223"/>
      <c r="Z1803" s="33"/>
      <c r="AE1803" s="117"/>
      <c r="AM1803" s="33"/>
      <c r="AN1803" s="223"/>
      <c r="AO1803" s="223"/>
      <c r="AP1803" s="223"/>
      <c r="AQ1803" s="222"/>
      <c r="AR1803" s="222"/>
      <c r="AS1803" s="222"/>
      <c r="AT1803" s="222"/>
      <c r="AU1803" s="222"/>
      <c r="AV1803" s="222"/>
      <c r="AW1803" s="222"/>
      <c r="AX1803" s="222"/>
      <c r="AY1803" s="222"/>
      <c r="AZ1803" s="222"/>
      <c r="BA1803" s="222"/>
      <c r="BB1803" s="222"/>
      <c r="BC1803" s="222"/>
      <c r="BD1803" s="222"/>
      <c r="BE1803" s="222"/>
      <c r="BF1803" s="222"/>
      <c r="BG1803" s="222"/>
      <c r="BH1803" s="222"/>
      <c r="BI1803" s="222"/>
      <c r="BJ1803" s="222"/>
      <c r="BK1803" s="222"/>
      <c r="BL1803" s="222"/>
      <c r="BM1803" s="222"/>
      <c r="BN1803" s="222"/>
      <c r="BO1803" s="222"/>
      <c r="BP1803" s="222"/>
      <c r="BQ1803" s="222"/>
      <c r="BR1803" s="222"/>
      <c r="BS1803" s="222"/>
      <c r="BT1803" s="222"/>
      <c r="BU1803" s="222"/>
      <c r="BV1803" s="222"/>
      <c r="BW1803" s="222"/>
      <c r="BX1803" s="222"/>
      <c r="BY1803" s="222"/>
      <c r="BZ1803" s="222"/>
      <c r="CA1803" s="222"/>
      <c r="CB1803" s="222"/>
      <c r="CC1803" s="222"/>
      <c r="CD1803" s="222"/>
      <c r="CE1803" s="222"/>
      <c r="CF1803" s="222"/>
      <c r="CG1803" s="222"/>
      <c r="CH1803" s="222"/>
      <c r="CI1803" s="222"/>
    </row>
    <row r="1804" spans="1:87" s="4" customFormat="1" hidden="1">
      <c r="A1804" s="63"/>
      <c r="B1804" s="222"/>
      <c r="C1804" s="222"/>
      <c r="D1804" s="222"/>
      <c r="E1804" s="222"/>
      <c r="F1804" s="222"/>
      <c r="G1804" s="223"/>
      <c r="H1804" s="63"/>
      <c r="I1804" s="222"/>
      <c r="J1804" s="222"/>
      <c r="K1804" s="239"/>
      <c r="L1804" s="239"/>
      <c r="M1804" s="240"/>
      <c r="N1804" s="229"/>
      <c r="O1804" s="229"/>
      <c r="P1804" s="229"/>
      <c r="Q1804" s="222"/>
      <c r="R1804" s="242"/>
      <c r="S1804" s="242"/>
      <c r="T1804" s="240"/>
      <c r="U1804" s="240"/>
      <c r="V1804" s="223"/>
      <c r="W1804" s="223"/>
      <c r="X1804" s="223"/>
      <c r="Y1804" s="223"/>
      <c r="Z1804" s="33"/>
      <c r="AE1804" s="117"/>
      <c r="AM1804" s="33"/>
      <c r="AN1804" s="223"/>
      <c r="AO1804" s="223"/>
      <c r="AP1804" s="223"/>
      <c r="AQ1804" s="222"/>
      <c r="AR1804" s="222"/>
      <c r="AS1804" s="222"/>
      <c r="AT1804" s="222"/>
      <c r="AU1804" s="222"/>
      <c r="AV1804" s="222"/>
      <c r="AW1804" s="222"/>
      <c r="AX1804" s="222"/>
      <c r="AY1804" s="222"/>
      <c r="AZ1804" s="222"/>
      <c r="BA1804" s="222"/>
      <c r="BB1804" s="222"/>
      <c r="BC1804" s="222"/>
      <c r="BD1804" s="222"/>
      <c r="BE1804" s="222"/>
      <c r="BF1804" s="222"/>
      <c r="BG1804" s="222"/>
      <c r="BH1804" s="222"/>
      <c r="BI1804" s="222"/>
      <c r="BJ1804" s="222"/>
      <c r="BK1804" s="222"/>
      <c r="BL1804" s="222"/>
      <c r="BM1804" s="222"/>
      <c r="BN1804" s="222"/>
      <c r="BO1804" s="222"/>
      <c r="BP1804" s="222"/>
      <c r="BQ1804" s="222"/>
      <c r="BR1804" s="222"/>
      <c r="BS1804" s="222"/>
      <c r="BT1804" s="222"/>
      <c r="BU1804" s="222"/>
      <c r="BV1804" s="222"/>
      <c r="BW1804" s="222"/>
      <c r="BX1804" s="222"/>
      <c r="BY1804" s="222"/>
      <c r="BZ1804" s="222"/>
      <c r="CA1804" s="222"/>
      <c r="CB1804" s="222"/>
      <c r="CC1804" s="222"/>
      <c r="CD1804" s="222"/>
      <c r="CE1804" s="222"/>
      <c r="CF1804" s="222"/>
      <c r="CG1804" s="222"/>
      <c r="CH1804" s="222"/>
      <c r="CI1804" s="222"/>
    </row>
    <row r="1805" spans="1:87" s="4" customFormat="1" hidden="1">
      <c r="A1805" s="63"/>
      <c r="B1805" s="222"/>
      <c r="C1805" s="222"/>
      <c r="D1805" s="222"/>
      <c r="E1805" s="222"/>
      <c r="F1805" s="222"/>
      <c r="G1805" s="223"/>
      <c r="H1805" s="63"/>
      <c r="I1805" s="222"/>
      <c r="J1805" s="222"/>
      <c r="K1805" s="239"/>
      <c r="L1805" s="239"/>
      <c r="M1805" s="240"/>
      <c r="N1805" s="229"/>
      <c r="O1805" s="229"/>
      <c r="P1805" s="229"/>
      <c r="Q1805" s="222"/>
      <c r="R1805" s="242"/>
      <c r="S1805" s="242"/>
      <c r="T1805" s="240"/>
      <c r="U1805" s="240"/>
      <c r="V1805" s="223"/>
      <c r="W1805" s="223"/>
      <c r="X1805" s="223"/>
      <c r="Y1805" s="223"/>
      <c r="Z1805" s="33"/>
      <c r="AE1805" s="117"/>
      <c r="AM1805" s="33"/>
      <c r="AN1805" s="223"/>
      <c r="AO1805" s="223"/>
      <c r="AP1805" s="223"/>
      <c r="AQ1805" s="222"/>
      <c r="AR1805" s="222"/>
      <c r="AS1805" s="222"/>
      <c r="AT1805" s="222"/>
      <c r="AU1805" s="222"/>
      <c r="AV1805" s="222"/>
      <c r="AW1805" s="222"/>
      <c r="AX1805" s="222"/>
      <c r="AY1805" s="222"/>
      <c r="AZ1805" s="222"/>
      <c r="BA1805" s="222"/>
      <c r="BB1805" s="222"/>
      <c r="BC1805" s="222"/>
      <c r="BD1805" s="222"/>
      <c r="BE1805" s="222"/>
      <c r="BF1805" s="222"/>
      <c r="BG1805" s="222"/>
      <c r="BH1805" s="222"/>
      <c r="BI1805" s="222"/>
      <c r="BJ1805" s="222"/>
      <c r="BK1805" s="222"/>
      <c r="BL1805" s="222"/>
      <c r="BM1805" s="222"/>
      <c r="BN1805" s="222"/>
      <c r="BO1805" s="222"/>
      <c r="BP1805" s="222"/>
      <c r="BQ1805" s="222"/>
      <c r="BR1805" s="222"/>
      <c r="BS1805" s="222"/>
      <c r="BT1805" s="222"/>
      <c r="BU1805" s="222"/>
      <c r="BV1805" s="222"/>
      <c r="BW1805" s="222"/>
      <c r="BX1805" s="222"/>
      <c r="BY1805" s="222"/>
      <c r="BZ1805" s="222"/>
      <c r="CA1805" s="222"/>
      <c r="CB1805" s="222"/>
      <c r="CC1805" s="222"/>
      <c r="CD1805" s="222"/>
      <c r="CE1805" s="222"/>
      <c r="CF1805" s="222"/>
      <c r="CG1805" s="222"/>
      <c r="CH1805" s="222"/>
      <c r="CI1805" s="222"/>
    </row>
    <row r="1806" spans="1:87" s="4" customFormat="1" hidden="1">
      <c r="A1806" s="63"/>
      <c r="B1806" s="222"/>
      <c r="C1806" s="222"/>
      <c r="D1806" s="222"/>
      <c r="E1806" s="222"/>
      <c r="F1806" s="222"/>
      <c r="G1806" s="223"/>
      <c r="H1806" s="63"/>
      <c r="I1806" s="222"/>
      <c r="J1806" s="222"/>
      <c r="K1806" s="239"/>
      <c r="L1806" s="239"/>
      <c r="M1806" s="240"/>
      <c r="N1806" s="229"/>
      <c r="O1806" s="229"/>
      <c r="P1806" s="229"/>
      <c r="Q1806" s="222"/>
      <c r="R1806" s="242"/>
      <c r="S1806" s="242"/>
      <c r="T1806" s="240"/>
      <c r="U1806" s="240"/>
      <c r="V1806" s="223"/>
      <c r="W1806" s="223"/>
      <c r="X1806" s="223"/>
      <c r="Y1806" s="223"/>
      <c r="Z1806" s="33"/>
      <c r="AE1806" s="117"/>
      <c r="AM1806" s="33"/>
      <c r="AN1806" s="223"/>
      <c r="AO1806" s="223"/>
      <c r="AP1806" s="223"/>
      <c r="AQ1806" s="222"/>
      <c r="AR1806" s="222"/>
      <c r="AS1806" s="222"/>
      <c r="AT1806" s="222"/>
      <c r="AU1806" s="222"/>
      <c r="AV1806" s="222"/>
      <c r="AW1806" s="222"/>
      <c r="AX1806" s="222"/>
      <c r="AY1806" s="222"/>
      <c r="AZ1806" s="222"/>
      <c r="BA1806" s="222"/>
      <c r="BB1806" s="222"/>
      <c r="BC1806" s="222"/>
      <c r="BD1806" s="222"/>
      <c r="BE1806" s="222"/>
      <c r="BF1806" s="222"/>
      <c r="BG1806" s="222"/>
      <c r="BH1806" s="222"/>
      <c r="BI1806" s="222"/>
      <c r="BJ1806" s="222"/>
      <c r="BK1806" s="222"/>
      <c r="BL1806" s="222"/>
      <c r="BM1806" s="222"/>
      <c r="BN1806" s="222"/>
      <c r="BO1806" s="222"/>
      <c r="BP1806" s="222"/>
      <c r="BQ1806" s="222"/>
      <c r="BR1806" s="222"/>
      <c r="BS1806" s="222"/>
      <c r="BT1806" s="222"/>
      <c r="BU1806" s="222"/>
      <c r="BV1806" s="222"/>
      <c r="BW1806" s="222"/>
      <c r="BX1806" s="222"/>
      <c r="BY1806" s="222"/>
      <c r="BZ1806" s="222"/>
      <c r="CA1806" s="222"/>
      <c r="CB1806" s="222"/>
      <c r="CC1806" s="222"/>
      <c r="CD1806" s="222"/>
      <c r="CE1806" s="222"/>
      <c r="CF1806" s="222"/>
      <c r="CG1806" s="222"/>
      <c r="CH1806" s="222"/>
      <c r="CI1806" s="222"/>
    </row>
    <row r="1807" spans="1:87" s="4" customFormat="1" hidden="1">
      <c r="A1807" s="63"/>
      <c r="B1807" s="222"/>
      <c r="C1807" s="222"/>
      <c r="D1807" s="222"/>
      <c r="E1807" s="222"/>
      <c r="F1807" s="222"/>
      <c r="G1807" s="223"/>
      <c r="H1807" s="63"/>
      <c r="I1807" s="222"/>
      <c r="J1807" s="222"/>
      <c r="K1807" s="239"/>
      <c r="L1807" s="239"/>
      <c r="M1807" s="240"/>
      <c r="N1807" s="229"/>
      <c r="O1807" s="229"/>
      <c r="P1807" s="229"/>
      <c r="Q1807" s="222"/>
      <c r="R1807" s="242"/>
      <c r="S1807" s="242"/>
      <c r="T1807" s="240"/>
      <c r="U1807" s="240"/>
      <c r="V1807" s="223"/>
      <c r="W1807" s="223"/>
      <c r="X1807" s="223"/>
      <c r="Y1807" s="223"/>
      <c r="Z1807" s="33"/>
      <c r="AE1807" s="117"/>
      <c r="AM1807" s="33"/>
      <c r="AN1807" s="223"/>
      <c r="AO1807" s="223"/>
      <c r="AP1807" s="223"/>
      <c r="AQ1807" s="222"/>
      <c r="AR1807" s="222"/>
      <c r="AS1807" s="222"/>
      <c r="AT1807" s="222"/>
      <c r="AU1807" s="222"/>
      <c r="AV1807" s="222"/>
      <c r="AW1807" s="222"/>
      <c r="AX1807" s="222"/>
      <c r="AY1807" s="222"/>
      <c r="AZ1807" s="222"/>
      <c r="BA1807" s="222"/>
      <c r="BB1807" s="222"/>
      <c r="BC1807" s="222"/>
      <c r="BD1807" s="222"/>
      <c r="BE1807" s="222"/>
      <c r="BF1807" s="222"/>
      <c r="BG1807" s="222"/>
      <c r="BH1807" s="222"/>
      <c r="BI1807" s="222"/>
      <c r="BJ1807" s="222"/>
      <c r="BK1807" s="222"/>
      <c r="BL1807" s="222"/>
      <c r="BM1807" s="222"/>
      <c r="BN1807" s="222"/>
      <c r="BO1807" s="222"/>
      <c r="BP1807" s="222"/>
      <c r="BQ1807" s="222"/>
      <c r="BR1807" s="222"/>
      <c r="BS1807" s="222"/>
      <c r="BT1807" s="222"/>
      <c r="BU1807" s="222"/>
      <c r="BV1807" s="222"/>
      <c r="BW1807" s="222"/>
      <c r="BX1807" s="222"/>
      <c r="BY1807" s="222"/>
      <c r="BZ1807" s="222"/>
      <c r="CA1807" s="222"/>
      <c r="CB1807" s="222"/>
      <c r="CC1807" s="222"/>
      <c r="CD1807" s="222"/>
      <c r="CE1807" s="222"/>
      <c r="CF1807" s="222"/>
      <c r="CG1807" s="222"/>
      <c r="CH1807" s="222"/>
      <c r="CI1807" s="222"/>
    </row>
    <row r="1808" spans="1:87" s="4" customFormat="1" hidden="1">
      <c r="A1808" s="63"/>
      <c r="B1808" s="222"/>
      <c r="C1808" s="222"/>
      <c r="D1808" s="222"/>
      <c r="E1808" s="222"/>
      <c r="F1808" s="222"/>
      <c r="G1808" s="223"/>
      <c r="H1808" s="63"/>
      <c r="I1808" s="222"/>
      <c r="J1808" s="222"/>
      <c r="K1808" s="239"/>
      <c r="L1808" s="239"/>
      <c r="M1808" s="240"/>
      <c r="N1808" s="229"/>
      <c r="O1808" s="229"/>
      <c r="P1808" s="229"/>
      <c r="Q1808" s="222"/>
      <c r="R1808" s="242"/>
      <c r="S1808" s="242"/>
      <c r="T1808" s="240"/>
      <c r="U1808" s="240"/>
      <c r="V1808" s="223"/>
      <c r="W1808" s="223"/>
      <c r="X1808" s="223"/>
      <c r="Y1808" s="223"/>
      <c r="Z1808" s="33"/>
      <c r="AE1808" s="117"/>
      <c r="AM1808" s="33"/>
      <c r="AN1808" s="223"/>
      <c r="AO1808" s="223"/>
      <c r="AP1808" s="223"/>
      <c r="AQ1808" s="222"/>
      <c r="AR1808" s="222"/>
      <c r="AS1808" s="222"/>
      <c r="AT1808" s="222"/>
      <c r="AU1808" s="222"/>
      <c r="AV1808" s="222"/>
      <c r="AW1808" s="222"/>
      <c r="AX1808" s="222"/>
      <c r="AY1808" s="222"/>
      <c r="AZ1808" s="222"/>
      <c r="BA1808" s="222"/>
      <c r="BB1808" s="222"/>
      <c r="BC1808" s="222"/>
      <c r="BD1808" s="222"/>
      <c r="BE1808" s="222"/>
      <c r="BF1808" s="222"/>
      <c r="BG1808" s="222"/>
      <c r="BH1808" s="222"/>
      <c r="BI1808" s="222"/>
      <c r="BJ1808" s="222"/>
      <c r="BK1808" s="222"/>
      <c r="BL1808" s="222"/>
      <c r="BM1808" s="222"/>
      <c r="BN1808" s="222"/>
      <c r="BO1808" s="222"/>
      <c r="BP1808" s="222"/>
      <c r="BQ1808" s="222"/>
      <c r="BR1808" s="222"/>
      <c r="BS1808" s="222"/>
      <c r="BT1808" s="222"/>
      <c r="BU1808" s="222"/>
      <c r="BV1808" s="222"/>
      <c r="BW1808" s="222"/>
      <c r="BX1808" s="222"/>
      <c r="BY1808" s="222"/>
      <c r="BZ1808" s="222"/>
      <c r="CA1808" s="222"/>
      <c r="CB1808" s="222"/>
      <c r="CC1808" s="222"/>
      <c r="CD1808" s="222"/>
      <c r="CE1808" s="222"/>
      <c r="CF1808" s="222"/>
      <c r="CG1808" s="222"/>
      <c r="CH1808" s="222"/>
      <c r="CI1808" s="222"/>
    </row>
    <row r="1809" spans="1:87" s="4" customFormat="1" hidden="1">
      <c r="A1809" s="63"/>
      <c r="B1809" s="222"/>
      <c r="C1809" s="222"/>
      <c r="D1809" s="222"/>
      <c r="E1809" s="222"/>
      <c r="F1809" s="222"/>
      <c r="G1809" s="223"/>
      <c r="H1809" s="63"/>
      <c r="I1809" s="222"/>
      <c r="J1809" s="222"/>
      <c r="K1809" s="239"/>
      <c r="L1809" s="239"/>
      <c r="M1809" s="240"/>
      <c r="N1809" s="229"/>
      <c r="O1809" s="229"/>
      <c r="P1809" s="229"/>
      <c r="Q1809" s="222"/>
      <c r="R1809" s="242"/>
      <c r="S1809" s="242"/>
      <c r="T1809" s="240"/>
      <c r="U1809" s="240"/>
      <c r="V1809" s="223"/>
      <c r="W1809" s="223"/>
      <c r="X1809" s="223"/>
      <c r="Y1809" s="223"/>
      <c r="Z1809" s="33"/>
      <c r="AE1809" s="117"/>
      <c r="AM1809" s="33"/>
      <c r="AN1809" s="223"/>
      <c r="AO1809" s="223"/>
      <c r="AP1809" s="223"/>
      <c r="AQ1809" s="222"/>
      <c r="AR1809" s="222"/>
      <c r="AS1809" s="222"/>
      <c r="AT1809" s="222"/>
      <c r="AU1809" s="222"/>
      <c r="AV1809" s="222"/>
      <c r="AW1809" s="222"/>
      <c r="AX1809" s="222"/>
      <c r="AY1809" s="222"/>
      <c r="AZ1809" s="222"/>
      <c r="BA1809" s="222"/>
      <c r="BB1809" s="222"/>
      <c r="BC1809" s="222"/>
      <c r="BD1809" s="222"/>
      <c r="BE1809" s="222"/>
      <c r="BF1809" s="222"/>
      <c r="BG1809" s="222"/>
      <c r="BH1809" s="222"/>
      <c r="BI1809" s="222"/>
      <c r="BJ1809" s="222"/>
      <c r="BK1809" s="222"/>
      <c r="BL1809" s="222"/>
      <c r="BM1809" s="222"/>
      <c r="BN1809" s="222"/>
      <c r="BO1809" s="222"/>
      <c r="BP1809" s="222"/>
      <c r="BQ1809" s="222"/>
      <c r="BR1809" s="222"/>
      <c r="BS1809" s="222"/>
      <c r="BT1809" s="222"/>
      <c r="BU1809" s="222"/>
      <c r="BV1809" s="222"/>
      <c r="BW1809" s="222"/>
      <c r="BX1809" s="222"/>
      <c r="BY1809" s="222"/>
      <c r="BZ1809" s="222"/>
      <c r="CA1809" s="222"/>
      <c r="CB1809" s="222"/>
      <c r="CC1809" s="222"/>
      <c r="CD1809" s="222"/>
      <c r="CE1809" s="222"/>
      <c r="CF1809" s="222"/>
      <c r="CG1809" s="222"/>
      <c r="CH1809" s="222"/>
      <c r="CI1809" s="222"/>
    </row>
    <row r="1810" spans="1:87" s="4" customFormat="1" hidden="1">
      <c r="A1810" s="63"/>
      <c r="B1810" s="222"/>
      <c r="C1810" s="222"/>
      <c r="D1810" s="222"/>
      <c r="E1810" s="222"/>
      <c r="F1810" s="222"/>
      <c r="G1810" s="223"/>
      <c r="H1810" s="63"/>
      <c r="I1810" s="222"/>
      <c r="J1810" s="222"/>
      <c r="K1810" s="239"/>
      <c r="L1810" s="239"/>
      <c r="M1810" s="240"/>
      <c r="N1810" s="229"/>
      <c r="O1810" s="229"/>
      <c r="P1810" s="229"/>
      <c r="Q1810" s="222"/>
      <c r="R1810" s="242"/>
      <c r="S1810" s="242"/>
      <c r="T1810" s="240"/>
      <c r="U1810" s="240"/>
      <c r="V1810" s="223"/>
      <c r="W1810" s="223"/>
      <c r="X1810" s="223"/>
      <c r="Y1810" s="223"/>
      <c r="Z1810" s="33"/>
      <c r="AE1810" s="117"/>
      <c r="AM1810" s="33"/>
      <c r="AN1810" s="223"/>
      <c r="AO1810" s="223"/>
      <c r="AP1810" s="223"/>
      <c r="AQ1810" s="222"/>
      <c r="AR1810" s="222"/>
      <c r="AS1810" s="222"/>
      <c r="AT1810" s="222"/>
      <c r="AU1810" s="222"/>
      <c r="AV1810" s="222"/>
      <c r="AW1810" s="222"/>
      <c r="AX1810" s="222"/>
      <c r="AY1810" s="222"/>
      <c r="AZ1810" s="222"/>
      <c r="BA1810" s="222"/>
      <c r="BB1810" s="222"/>
      <c r="BC1810" s="222"/>
      <c r="BD1810" s="222"/>
      <c r="BE1810" s="222"/>
      <c r="BF1810" s="222"/>
      <c r="BG1810" s="222"/>
      <c r="BH1810" s="222"/>
      <c r="BI1810" s="222"/>
      <c r="BJ1810" s="222"/>
      <c r="BK1810" s="222"/>
      <c r="BL1810" s="222"/>
      <c r="BM1810" s="222"/>
      <c r="BN1810" s="222"/>
      <c r="BO1810" s="222"/>
      <c r="BP1810" s="222"/>
      <c r="BQ1810" s="222"/>
      <c r="BR1810" s="222"/>
      <c r="BS1810" s="222"/>
      <c r="BT1810" s="222"/>
      <c r="BU1810" s="222"/>
      <c r="BV1810" s="222"/>
      <c r="BW1810" s="222"/>
      <c r="BX1810" s="222"/>
      <c r="BY1810" s="222"/>
      <c r="BZ1810" s="222"/>
      <c r="CA1810" s="222"/>
      <c r="CB1810" s="222"/>
      <c r="CC1810" s="222"/>
      <c r="CD1810" s="222"/>
      <c r="CE1810" s="222"/>
      <c r="CF1810" s="222"/>
      <c r="CG1810" s="222"/>
      <c r="CH1810" s="222"/>
      <c r="CI1810" s="222"/>
    </row>
    <row r="1811" spans="1:87" s="4" customFormat="1" hidden="1">
      <c r="A1811" s="63"/>
      <c r="B1811" s="222"/>
      <c r="C1811" s="222"/>
      <c r="D1811" s="222"/>
      <c r="E1811" s="222"/>
      <c r="F1811" s="222"/>
      <c r="G1811" s="223"/>
      <c r="H1811" s="63"/>
      <c r="I1811" s="222"/>
      <c r="J1811" s="222"/>
      <c r="K1811" s="239"/>
      <c r="L1811" s="239"/>
      <c r="M1811" s="240"/>
      <c r="N1811" s="229"/>
      <c r="O1811" s="229"/>
      <c r="P1811" s="229"/>
      <c r="Q1811" s="222"/>
      <c r="R1811" s="242"/>
      <c r="S1811" s="242"/>
      <c r="T1811" s="240"/>
      <c r="U1811" s="240"/>
      <c r="V1811" s="223"/>
      <c r="W1811" s="223"/>
      <c r="X1811" s="223"/>
      <c r="Y1811" s="223"/>
      <c r="Z1811" s="33"/>
      <c r="AE1811" s="117"/>
      <c r="AM1811" s="33"/>
      <c r="AN1811" s="223"/>
      <c r="AO1811" s="223"/>
      <c r="AP1811" s="223"/>
      <c r="AQ1811" s="222"/>
      <c r="AR1811" s="222"/>
      <c r="AS1811" s="222"/>
      <c r="AT1811" s="222"/>
      <c r="AU1811" s="222"/>
      <c r="AV1811" s="222"/>
      <c r="AW1811" s="222"/>
      <c r="AX1811" s="222"/>
      <c r="AY1811" s="222"/>
      <c r="AZ1811" s="222"/>
      <c r="BA1811" s="222"/>
      <c r="BB1811" s="222"/>
      <c r="BC1811" s="222"/>
      <c r="BD1811" s="222"/>
      <c r="BE1811" s="222"/>
      <c r="BF1811" s="222"/>
      <c r="BG1811" s="222"/>
      <c r="BH1811" s="222"/>
      <c r="BI1811" s="222"/>
      <c r="BJ1811" s="222"/>
      <c r="BK1811" s="222"/>
      <c r="BL1811" s="222"/>
      <c r="BM1811" s="222"/>
      <c r="BN1811" s="222"/>
      <c r="BO1811" s="222"/>
      <c r="BP1811" s="222"/>
      <c r="BQ1811" s="222"/>
      <c r="BR1811" s="222"/>
      <c r="BS1811" s="222"/>
      <c r="BT1811" s="222"/>
      <c r="BU1811" s="222"/>
      <c r="BV1811" s="222"/>
      <c r="BW1811" s="222"/>
      <c r="BX1811" s="222"/>
      <c r="BY1811" s="222"/>
      <c r="BZ1811" s="222"/>
      <c r="CA1811" s="222"/>
      <c r="CB1811" s="222"/>
      <c r="CC1811" s="222"/>
      <c r="CD1811" s="222"/>
      <c r="CE1811" s="222"/>
      <c r="CF1811" s="222"/>
      <c r="CG1811" s="222"/>
      <c r="CH1811" s="222"/>
      <c r="CI1811" s="222"/>
    </row>
    <row r="1812" spans="1:87" s="4" customFormat="1" hidden="1">
      <c r="A1812" s="63"/>
      <c r="B1812" s="222"/>
      <c r="C1812" s="222"/>
      <c r="D1812" s="222"/>
      <c r="E1812" s="222"/>
      <c r="F1812" s="222"/>
      <c r="G1812" s="223"/>
      <c r="H1812" s="63"/>
      <c r="I1812" s="222"/>
      <c r="J1812" s="222"/>
      <c r="K1812" s="239"/>
      <c r="L1812" s="239"/>
      <c r="M1812" s="240"/>
      <c r="N1812" s="229"/>
      <c r="O1812" s="229"/>
      <c r="P1812" s="229"/>
      <c r="Q1812" s="222"/>
      <c r="R1812" s="242"/>
      <c r="S1812" s="242"/>
      <c r="T1812" s="240"/>
      <c r="U1812" s="240"/>
      <c r="V1812" s="223"/>
      <c r="W1812" s="223"/>
      <c r="X1812" s="223"/>
      <c r="Y1812" s="223"/>
      <c r="Z1812" s="33"/>
      <c r="AE1812" s="117"/>
      <c r="AM1812" s="33"/>
      <c r="AN1812" s="223"/>
      <c r="AO1812" s="223"/>
      <c r="AP1812" s="223"/>
      <c r="AQ1812" s="222"/>
      <c r="AR1812" s="222"/>
      <c r="AS1812" s="222"/>
      <c r="AT1812" s="222"/>
      <c r="AU1812" s="222"/>
      <c r="AV1812" s="222"/>
      <c r="AW1812" s="222"/>
      <c r="AX1812" s="222"/>
      <c r="AY1812" s="222"/>
      <c r="AZ1812" s="222"/>
      <c r="BA1812" s="222"/>
      <c r="BB1812" s="222"/>
      <c r="BC1812" s="222"/>
      <c r="BD1812" s="222"/>
      <c r="BE1812" s="222"/>
      <c r="BF1812" s="222"/>
      <c r="BG1812" s="222"/>
      <c r="BH1812" s="222"/>
      <c r="BI1812" s="222"/>
      <c r="BJ1812" s="222"/>
      <c r="BK1812" s="222"/>
      <c r="BL1812" s="222"/>
      <c r="BM1812" s="222"/>
      <c r="BN1812" s="222"/>
      <c r="BO1812" s="222"/>
      <c r="BP1812" s="222"/>
      <c r="BQ1812" s="222"/>
      <c r="BR1812" s="222"/>
      <c r="BS1812" s="222"/>
      <c r="BT1812" s="222"/>
      <c r="BU1812" s="222"/>
      <c r="BV1812" s="222"/>
      <c r="BW1812" s="222"/>
      <c r="BX1812" s="222"/>
      <c r="BY1812" s="222"/>
      <c r="BZ1812" s="222"/>
      <c r="CA1812" s="222"/>
      <c r="CB1812" s="222"/>
      <c r="CC1812" s="222"/>
      <c r="CD1812" s="222"/>
      <c r="CE1812" s="222"/>
      <c r="CF1812" s="222"/>
      <c r="CG1812" s="222"/>
      <c r="CH1812" s="222"/>
      <c r="CI1812" s="222"/>
    </row>
    <row r="1813" spans="1:87" s="4" customFormat="1" hidden="1">
      <c r="A1813" s="63"/>
      <c r="B1813" s="222"/>
      <c r="C1813" s="222"/>
      <c r="D1813" s="222"/>
      <c r="E1813" s="222"/>
      <c r="F1813" s="222"/>
      <c r="G1813" s="223"/>
      <c r="H1813" s="63"/>
      <c r="I1813" s="222"/>
      <c r="J1813" s="222"/>
      <c r="K1813" s="239"/>
      <c r="L1813" s="239"/>
      <c r="M1813" s="240"/>
      <c r="N1813" s="229"/>
      <c r="O1813" s="229"/>
      <c r="P1813" s="229"/>
      <c r="Q1813" s="222"/>
      <c r="R1813" s="242"/>
      <c r="S1813" s="242"/>
      <c r="T1813" s="240"/>
      <c r="U1813" s="240"/>
      <c r="V1813" s="223"/>
      <c r="W1813" s="223"/>
      <c r="X1813" s="223"/>
      <c r="Y1813" s="223"/>
      <c r="Z1813" s="33"/>
      <c r="AE1813" s="117"/>
      <c r="AM1813" s="33"/>
      <c r="AN1813" s="223"/>
      <c r="AO1813" s="223"/>
      <c r="AP1813" s="223"/>
      <c r="AQ1813" s="222"/>
      <c r="AR1813" s="222"/>
      <c r="AS1813" s="222"/>
      <c r="AT1813" s="222"/>
      <c r="AU1813" s="222"/>
      <c r="AV1813" s="222"/>
      <c r="AW1813" s="222"/>
      <c r="AX1813" s="222"/>
      <c r="AY1813" s="222"/>
      <c r="AZ1813" s="222"/>
      <c r="BA1813" s="222"/>
      <c r="BB1813" s="222"/>
      <c r="BC1813" s="222"/>
      <c r="BD1813" s="222"/>
      <c r="BE1813" s="222"/>
      <c r="BF1813" s="222"/>
      <c r="BG1813" s="222"/>
      <c r="BH1813" s="222"/>
      <c r="BI1813" s="222"/>
      <c r="BJ1813" s="222"/>
      <c r="BK1813" s="222"/>
      <c r="BL1813" s="222"/>
      <c r="BM1813" s="222"/>
      <c r="BN1813" s="222"/>
      <c r="BO1813" s="222"/>
      <c r="BP1813" s="222"/>
      <c r="BQ1813" s="222"/>
      <c r="BR1813" s="222"/>
      <c r="BS1813" s="222"/>
      <c r="BT1813" s="222"/>
      <c r="BU1813" s="222"/>
      <c r="BV1813" s="222"/>
      <c r="BW1813" s="222"/>
      <c r="BX1813" s="222"/>
      <c r="BY1813" s="222"/>
      <c r="BZ1813" s="222"/>
      <c r="CA1813" s="222"/>
      <c r="CB1813" s="222"/>
      <c r="CC1813" s="222"/>
      <c r="CD1813" s="222"/>
      <c r="CE1813" s="222"/>
      <c r="CF1813" s="222"/>
      <c r="CG1813" s="222"/>
      <c r="CH1813" s="222"/>
      <c r="CI1813" s="222"/>
    </row>
    <row r="1814" spans="1:87" s="4" customFormat="1" hidden="1">
      <c r="A1814" s="63"/>
      <c r="B1814" s="222"/>
      <c r="C1814" s="222"/>
      <c r="D1814" s="222"/>
      <c r="E1814" s="222"/>
      <c r="F1814" s="222"/>
      <c r="G1814" s="223"/>
      <c r="H1814" s="63"/>
      <c r="I1814" s="222"/>
      <c r="J1814" s="222"/>
      <c r="K1814" s="239"/>
      <c r="L1814" s="239"/>
      <c r="M1814" s="240"/>
      <c r="N1814" s="229"/>
      <c r="O1814" s="229"/>
      <c r="P1814" s="229"/>
      <c r="Q1814" s="222"/>
      <c r="R1814" s="242"/>
      <c r="S1814" s="242"/>
      <c r="T1814" s="240"/>
      <c r="U1814" s="240"/>
      <c r="V1814" s="223"/>
      <c r="W1814" s="223"/>
      <c r="X1814" s="223"/>
      <c r="Y1814" s="223"/>
      <c r="Z1814" s="33"/>
      <c r="AE1814" s="117"/>
      <c r="AM1814" s="33"/>
      <c r="AN1814" s="223"/>
      <c r="AO1814" s="223"/>
      <c r="AP1814" s="223"/>
      <c r="AQ1814" s="222"/>
      <c r="AR1814" s="222"/>
      <c r="AS1814" s="222"/>
      <c r="AT1814" s="222"/>
      <c r="AU1814" s="222"/>
      <c r="AV1814" s="222"/>
      <c r="AW1814" s="222"/>
      <c r="AX1814" s="222"/>
      <c r="AY1814" s="222"/>
      <c r="AZ1814" s="222"/>
      <c r="BA1814" s="222"/>
      <c r="BB1814" s="222"/>
      <c r="BC1814" s="222"/>
      <c r="BD1814" s="222"/>
      <c r="BE1814" s="222"/>
      <c r="BF1814" s="222"/>
      <c r="BG1814" s="222"/>
      <c r="BH1814" s="222"/>
      <c r="BI1814" s="222"/>
      <c r="BJ1814" s="222"/>
      <c r="BK1814" s="222"/>
      <c r="BL1814" s="222"/>
      <c r="BM1814" s="222"/>
      <c r="BN1814" s="222"/>
      <c r="BO1814" s="222"/>
      <c r="BP1814" s="222"/>
      <c r="BQ1814" s="222"/>
      <c r="BR1814" s="222"/>
      <c r="BS1814" s="222"/>
      <c r="BT1814" s="222"/>
      <c r="BU1814" s="222"/>
      <c r="BV1814" s="222"/>
      <c r="BW1814" s="222"/>
      <c r="BX1814" s="222"/>
      <c r="BY1814" s="222"/>
      <c r="BZ1814" s="222"/>
      <c r="CA1814" s="222"/>
      <c r="CB1814" s="222"/>
      <c r="CC1814" s="222"/>
      <c r="CD1814" s="222"/>
      <c r="CE1814" s="222"/>
      <c r="CF1814" s="222"/>
      <c r="CG1814" s="222"/>
      <c r="CH1814" s="222"/>
      <c r="CI1814" s="222"/>
    </row>
    <row r="1815" spans="1:87" s="4" customFormat="1" hidden="1">
      <c r="A1815" s="63"/>
      <c r="B1815" s="222"/>
      <c r="C1815" s="222"/>
      <c r="D1815" s="222"/>
      <c r="E1815" s="222"/>
      <c r="F1815" s="222"/>
      <c r="G1815" s="223"/>
      <c r="H1815" s="63"/>
      <c r="I1815" s="222"/>
      <c r="J1815" s="222"/>
      <c r="K1815" s="239"/>
      <c r="L1815" s="239"/>
      <c r="M1815" s="240"/>
      <c r="N1815" s="229"/>
      <c r="O1815" s="229"/>
      <c r="P1815" s="229"/>
      <c r="Q1815" s="222"/>
      <c r="R1815" s="242"/>
      <c r="S1815" s="242"/>
      <c r="T1815" s="240"/>
      <c r="U1815" s="240"/>
      <c r="V1815" s="223"/>
      <c r="W1815" s="223"/>
      <c r="X1815" s="223"/>
      <c r="Y1815" s="223"/>
      <c r="Z1815" s="33"/>
      <c r="AE1815" s="117"/>
      <c r="AM1815" s="33"/>
      <c r="AN1815" s="223"/>
      <c r="AO1815" s="223"/>
      <c r="AP1815" s="223"/>
      <c r="AQ1815" s="222"/>
      <c r="AR1815" s="222"/>
      <c r="AS1815" s="222"/>
      <c r="AT1815" s="222"/>
      <c r="AU1815" s="222"/>
      <c r="AV1815" s="222"/>
      <c r="AW1815" s="222"/>
      <c r="AX1815" s="222"/>
      <c r="AY1815" s="222"/>
      <c r="AZ1815" s="222"/>
      <c r="BA1815" s="222"/>
      <c r="BB1815" s="222"/>
      <c r="BC1815" s="222"/>
      <c r="BD1815" s="222"/>
      <c r="BE1815" s="222"/>
      <c r="BF1815" s="222"/>
      <c r="BG1815" s="222"/>
      <c r="BH1815" s="222"/>
      <c r="BI1815" s="222"/>
      <c r="BJ1815" s="222"/>
      <c r="BK1815" s="222"/>
      <c r="BL1815" s="222"/>
      <c r="BM1815" s="222"/>
      <c r="BN1815" s="222"/>
      <c r="BO1815" s="222"/>
      <c r="BP1815" s="222"/>
      <c r="BQ1815" s="222"/>
      <c r="BR1815" s="222"/>
      <c r="BS1815" s="222"/>
      <c r="BT1815" s="222"/>
      <c r="BU1815" s="222"/>
      <c r="BV1815" s="222"/>
      <c r="BW1815" s="222"/>
      <c r="BX1815" s="222"/>
      <c r="BY1815" s="222"/>
      <c r="BZ1815" s="222"/>
      <c r="CA1815" s="222"/>
      <c r="CB1815" s="222"/>
      <c r="CC1815" s="222"/>
      <c r="CD1815" s="222"/>
      <c r="CE1815" s="222"/>
      <c r="CF1815" s="222"/>
      <c r="CG1815" s="222"/>
      <c r="CH1815" s="222"/>
      <c r="CI1815" s="222"/>
    </row>
    <row r="1816" spans="1:87" s="4" customFormat="1" hidden="1">
      <c r="A1816" s="63"/>
      <c r="B1816" s="222"/>
      <c r="C1816" s="222"/>
      <c r="D1816" s="222"/>
      <c r="E1816" s="222"/>
      <c r="F1816" s="222"/>
      <c r="G1816" s="223"/>
      <c r="H1816" s="63"/>
      <c r="I1816" s="222"/>
      <c r="J1816" s="222"/>
      <c r="K1816" s="239"/>
      <c r="L1816" s="239"/>
      <c r="M1816" s="240"/>
      <c r="N1816" s="229"/>
      <c r="O1816" s="229"/>
      <c r="P1816" s="229"/>
      <c r="Q1816" s="222"/>
      <c r="R1816" s="242"/>
      <c r="S1816" s="242"/>
      <c r="T1816" s="240"/>
      <c r="U1816" s="240"/>
      <c r="V1816" s="223"/>
      <c r="W1816" s="223"/>
      <c r="X1816" s="223"/>
      <c r="Y1816" s="223"/>
      <c r="Z1816" s="33"/>
      <c r="AE1816" s="117"/>
      <c r="AM1816" s="33"/>
      <c r="AN1816" s="223"/>
      <c r="AO1816" s="223"/>
      <c r="AP1816" s="223"/>
      <c r="AQ1816" s="222"/>
      <c r="AR1816" s="222"/>
      <c r="AS1816" s="222"/>
      <c r="AT1816" s="222"/>
      <c r="AU1816" s="222"/>
      <c r="AV1816" s="222"/>
      <c r="AW1816" s="222"/>
      <c r="AX1816" s="222"/>
      <c r="AY1816" s="222"/>
      <c r="AZ1816" s="222"/>
      <c r="BA1816" s="222"/>
      <c r="BB1816" s="222"/>
      <c r="BC1816" s="222"/>
      <c r="BD1816" s="222"/>
      <c r="BE1816" s="222"/>
      <c r="BF1816" s="222"/>
      <c r="BG1816" s="222"/>
      <c r="BH1816" s="222"/>
      <c r="BI1816" s="222"/>
      <c r="BJ1816" s="222"/>
      <c r="BK1816" s="222"/>
      <c r="BL1816" s="222"/>
      <c r="BM1816" s="222"/>
      <c r="BN1816" s="222"/>
      <c r="BO1816" s="222"/>
      <c r="BP1816" s="222"/>
      <c r="BQ1816" s="222"/>
      <c r="BR1816" s="222"/>
      <c r="BS1816" s="222"/>
      <c r="BT1816" s="222"/>
      <c r="BU1816" s="222"/>
      <c r="BV1816" s="222"/>
      <c r="BW1816" s="222"/>
      <c r="BX1816" s="222"/>
      <c r="BY1816" s="222"/>
      <c r="BZ1816" s="222"/>
      <c r="CA1816" s="222"/>
      <c r="CB1816" s="222"/>
      <c r="CC1816" s="222"/>
      <c r="CD1816" s="222"/>
      <c r="CE1816" s="222"/>
      <c r="CF1816" s="222"/>
      <c r="CG1816" s="222"/>
      <c r="CH1816" s="222"/>
      <c r="CI1816" s="222"/>
    </row>
    <row r="1817" spans="1:87" s="4" customFormat="1" hidden="1">
      <c r="A1817" s="63"/>
      <c r="B1817" s="222"/>
      <c r="C1817" s="222"/>
      <c r="D1817" s="222"/>
      <c r="E1817" s="222"/>
      <c r="F1817" s="222"/>
      <c r="G1817" s="223"/>
      <c r="H1817" s="63"/>
      <c r="I1817" s="222"/>
      <c r="J1817" s="222"/>
      <c r="K1817" s="239"/>
      <c r="L1817" s="239"/>
      <c r="M1817" s="240"/>
      <c r="N1817" s="229"/>
      <c r="O1817" s="229"/>
      <c r="P1817" s="229"/>
      <c r="Q1817" s="222"/>
      <c r="R1817" s="242"/>
      <c r="S1817" s="242"/>
      <c r="T1817" s="240"/>
      <c r="U1817" s="240"/>
      <c r="V1817" s="223"/>
      <c r="W1817" s="223"/>
      <c r="X1817" s="223"/>
      <c r="Y1817" s="223"/>
      <c r="Z1817" s="33"/>
      <c r="AE1817" s="117"/>
      <c r="AM1817" s="33"/>
      <c r="AN1817" s="223"/>
      <c r="AO1817" s="223"/>
      <c r="AP1817" s="223"/>
      <c r="AQ1817" s="222"/>
      <c r="AR1817" s="222"/>
      <c r="AS1817" s="222"/>
      <c r="AT1817" s="222"/>
      <c r="AU1817" s="222"/>
      <c r="AV1817" s="222"/>
      <c r="AW1817" s="222"/>
      <c r="AX1817" s="222"/>
      <c r="AY1817" s="222"/>
      <c r="AZ1817" s="222"/>
      <c r="BA1817" s="222"/>
      <c r="BB1817" s="222"/>
      <c r="BC1817" s="222"/>
      <c r="BD1817" s="222"/>
      <c r="BE1817" s="222"/>
      <c r="BF1817" s="222"/>
      <c r="BG1817" s="222"/>
      <c r="BH1817" s="222"/>
      <c r="BI1817" s="222"/>
      <c r="BJ1817" s="222"/>
      <c r="BK1817" s="222"/>
      <c r="BL1817" s="222"/>
      <c r="BM1817" s="222"/>
      <c r="BN1817" s="222"/>
      <c r="BO1817" s="222"/>
      <c r="BP1817" s="222"/>
      <c r="BQ1817" s="222"/>
      <c r="BR1817" s="222"/>
      <c r="BS1817" s="222"/>
      <c r="BT1817" s="222"/>
      <c r="BU1817" s="222"/>
      <c r="BV1817" s="222"/>
      <c r="BW1817" s="222"/>
      <c r="BX1817" s="222"/>
      <c r="BY1817" s="222"/>
      <c r="BZ1817" s="222"/>
      <c r="CA1817" s="222"/>
      <c r="CB1817" s="222"/>
      <c r="CC1817" s="222"/>
      <c r="CD1817" s="222"/>
      <c r="CE1817" s="222"/>
      <c r="CF1817" s="222"/>
      <c r="CG1817" s="222"/>
      <c r="CH1817" s="222"/>
      <c r="CI1817" s="222"/>
    </row>
    <row r="1818" spans="1:87" s="4" customFormat="1" hidden="1">
      <c r="A1818" s="63"/>
      <c r="B1818" s="222"/>
      <c r="C1818" s="222"/>
      <c r="D1818" s="222"/>
      <c r="E1818" s="222"/>
      <c r="F1818" s="222"/>
      <c r="G1818" s="223"/>
      <c r="H1818" s="63"/>
      <c r="I1818" s="222"/>
      <c r="J1818" s="222"/>
      <c r="K1818" s="239"/>
      <c r="L1818" s="239"/>
      <c r="M1818" s="240"/>
      <c r="N1818" s="229"/>
      <c r="O1818" s="229"/>
      <c r="P1818" s="229"/>
      <c r="Q1818" s="222"/>
      <c r="R1818" s="242"/>
      <c r="S1818" s="242"/>
      <c r="T1818" s="240"/>
      <c r="U1818" s="240"/>
      <c r="V1818" s="223"/>
      <c r="W1818" s="223"/>
      <c r="X1818" s="223"/>
      <c r="Y1818" s="223"/>
      <c r="Z1818" s="33"/>
      <c r="AE1818" s="117"/>
      <c r="AM1818" s="33"/>
      <c r="AN1818" s="223"/>
      <c r="AO1818" s="223"/>
      <c r="AP1818" s="223"/>
      <c r="AQ1818" s="222"/>
      <c r="AR1818" s="222"/>
      <c r="AS1818" s="222"/>
      <c r="AT1818" s="222"/>
      <c r="AU1818" s="222"/>
      <c r="AV1818" s="222"/>
      <c r="AW1818" s="222"/>
      <c r="AX1818" s="222"/>
      <c r="AY1818" s="222"/>
      <c r="AZ1818" s="222"/>
      <c r="BA1818" s="222"/>
      <c r="BB1818" s="222"/>
      <c r="BC1818" s="222"/>
      <c r="BD1818" s="222"/>
      <c r="BE1818" s="222"/>
      <c r="BF1818" s="222"/>
      <c r="BG1818" s="222"/>
      <c r="BH1818" s="222"/>
      <c r="BI1818" s="222"/>
      <c r="BJ1818" s="222"/>
      <c r="BK1818" s="222"/>
      <c r="BL1818" s="222"/>
      <c r="BM1818" s="222"/>
      <c r="BN1818" s="222"/>
      <c r="BO1818" s="222"/>
      <c r="BP1818" s="222"/>
      <c r="BQ1818" s="222"/>
      <c r="BR1818" s="222"/>
      <c r="BS1818" s="222"/>
      <c r="BT1818" s="222"/>
      <c r="BU1818" s="222"/>
      <c r="BV1818" s="222"/>
      <c r="BW1818" s="222"/>
      <c r="BX1818" s="222"/>
      <c r="BY1818" s="222"/>
      <c r="BZ1818" s="222"/>
      <c r="CA1818" s="222"/>
      <c r="CB1818" s="222"/>
      <c r="CC1818" s="222"/>
      <c r="CD1818" s="222"/>
      <c r="CE1818" s="222"/>
      <c r="CF1818" s="222"/>
      <c r="CG1818" s="222"/>
      <c r="CH1818" s="222"/>
      <c r="CI1818" s="222"/>
    </row>
    <row r="1819" spans="1:87" s="4" customFormat="1" hidden="1">
      <c r="A1819" s="63"/>
      <c r="B1819" s="222"/>
      <c r="C1819" s="222"/>
      <c r="D1819" s="222"/>
      <c r="E1819" s="222"/>
      <c r="F1819" s="222"/>
      <c r="G1819" s="223"/>
      <c r="H1819" s="63"/>
      <c r="I1819" s="222"/>
      <c r="J1819" s="222"/>
      <c r="K1819" s="239"/>
      <c r="L1819" s="239"/>
      <c r="M1819" s="240"/>
      <c r="N1819" s="229"/>
      <c r="O1819" s="229"/>
      <c r="P1819" s="229"/>
      <c r="Q1819" s="222"/>
      <c r="R1819" s="242"/>
      <c r="S1819" s="242"/>
      <c r="T1819" s="240"/>
      <c r="U1819" s="240"/>
      <c r="V1819" s="223"/>
      <c r="W1819" s="223"/>
      <c r="X1819" s="223"/>
      <c r="Y1819" s="223"/>
      <c r="Z1819" s="33"/>
      <c r="AE1819" s="117"/>
      <c r="AM1819" s="33"/>
      <c r="AN1819" s="223"/>
      <c r="AO1819" s="223"/>
      <c r="AP1819" s="223"/>
      <c r="AQ1819" s="222"/>
      <c r="AR1819" s="222"/>
      <c r="AS1819" s="222"/>
      <c r="AT1819" s="222"/>
      <c r="AU1819" s="222"/>
      <c r="AV1819" s="222"/>
      <c r="AW1819" s="222"/>
      <c r="AX1819" s="222"/>
      <c r="AY1819" s="222"/>
      <c r="AZ1819" s="222"/>
      <c r="BA1819" s="222"/>
      <c r="BB1819" s="222"/>
      <c r="BC1819" s="222"/>
      <c r="BD1819" s="222"/>
      <c r="BE1819" s="222"/>
      <c r="BF1819" s="222"/>
      <c r="BG1819" s="222"/>
      <c r="BH1819" s="222"/>
      <c r="BI1819" s="222"/>
      <c r="BJ1819" s="222"/>
      <c r="BK1819" s="222"/>
      <c r="BL1819" s="222"/>
      <c r="BM1819" s="222"/>
      <c r="BN1819" s="222"/>
      <c r="BO1819" s="222"/>
      <c r="BP1819" s="222"/>
      <c r="BQ1819" s="222"/>
      <c r="BR1819" s="222"/>
      <c r="BS1819" s="222"/>
      <c r="BT1819" s="222"/>
      <c r="BU1819" s="222"/>
      <c r="BV1819" s="222"/>
      <c r="BW1819" s="222"/>
      <c r="BX1819" s="222"/>
      <c r="BY1819" s="222"/>
      <c r="BZ1819" s="222"/>
      <c r="CA1819" s="222"/>
      <c r="CB1819" s="222"/>
      <c r="CC1819" s="222"/>
      <c r="CD1819" s="222"/>
      <c r="CE1819" s="222"/>
      <c r="CF1819" s="222"/>
      <c r="CG1819" s="222"/>
      <c r="CH1819" s="222"/>
      <c r="CI1819" s="222"/>
    </row>
    <row r="1820" spans="1:87" s="4" customFormat="1" hidden="1">
      <c r="A1820" s="63"/>
      <c r="B1820" s="222"/>
      <c r="C1820" s="222"/>
      <c r="D1820" s="222"/>
      <c r="E1820" s="222"/>
      <c r="F1820" s="222"/>
      <c r="G1820" s="223"/>
      <c r="H1820" s="63"/>
      <c r="I1820" s="222"/>
      <c r="J1820" s="222"/>
      <c r="K1820" s="239"/>
      <c r="L1820" s="239"/>
      <c r="M1820" s="240"/>
      <c r="N1820" s="229"/>
      <c r="O1820" s="229"/>
      <c r="P1820" s="229"/>
      <c r="Q1820" s="222"/>
      <c r="R1820" s="242"/>
      <c r="S1820" s="242"/>
      <c r="T1820" s="240"/>
      <c r="U1820" s="240"/>
      <c r="V1820" s="223"/>
      <c r="W1820" s="223"/>
      <c r="X1820" s="223"/>
      <c r="Y1820" s="223"/>
      <c r="Z1820" s="33"/>
      <c r="AE1820" s="117"/>
      <c r="AM1820" s="33"/>
      <c r="AN1820" s="223"/>
      <c r="AO1820" s="223"/>
      <c r="AP1820" s="223"/>
      <c r="AQ1820" s="222"/>
      <c r="AR1820" s="222"/>
      <c r="AS1820" s="222"/>
      <c r="AT1820" s="222"/>
      <c r="AU1820" s="222"/>
      <c r="AV1820" s="222"/>
      <c r="AW1820" s="222"/>
      <c r="AX1820" s="222"/>
      <c r="AY1820" s="222"/>
      <c r="AZ1820" s="222"/>
      <c r="BA1820" s="222"/>
      <c r="BB1820" s="222"/>
      <c r="BC1820" s="222"/>
      <c r="BD1820" s="222"/>
      <c r="BE1820" s="222"/>
      <c r="BF1820" s="222"/>
      <c r="BG1820" s="222"/>
      <c r="BH1820" s="222"/>
      <c r="BI1820" s="222"/>
      <c r="BJ1820" s="222"/>
      <c r="BK1820" s="222"/>
      <c r="BL1820" s="222"/>
      <c r="BM1820" s="222"/>
      <c r="BN1820" s="222"/>
      <c r="BO1820" s="222"/>
      <c r="BP1820" s="222"/>
      <c r="BQ1820" s="222"/>
      <c r="BR1820" s="222"/>
      <c r="BS1820" s="222"/>
      <c r="BT1820" s="222"/>
      <c r="BU1820" s="222"/>
      <c r="BV1820" s="222"/>
      <c r="BW1820" s="222"/>
      <c r="BX1820" s="222"/>
      <c r="BY1820" s="222"/>
      <c r="BZ1820" s="222"/>
      <c r="CA1820" s="222"/>
      <c r="CB1820" s="222"/>
      <c r="CC1820" s="222"/>
      <c r="CD1820" s="222"/>
      <c r="CE1820" s="222"/>
      <c r="CF1820" s="222"/>
      <c r="CG1820" s="222"/>
      <c r="CH1820" s="222"/>
      <c r="CI1820" s="222"/>
    </row>
    <row r="1821" spans="1:87" s="4" customFormat="1" hidden="1">
      <c r="A1821" s="63"/>
      <c r="B1821" s="222"/>
      <c r="C1821" s="222"/>
      <c r="D1821" s="222"/>
      <c r="E1821" s="222"/>
      <c r="F1821" s="222"/>
      <c r="G1821" s="223"/>
      <c r="H1821" s="63"/>
      <c r="I1821" s="222"/>
      <c r="J1821" s="222"/>
      <c r="K1821" s="239"/>
      <c r="L1821" s="239"/>
      <c r="M1821" s="240"/>
      <c r="N1821" s="229"/>
      <c r="O1821" s="229"/>
      <c r="P1821" s="229"/>
      <c r="Q1821" s="222"/>
      <c r="R1821" s="242"/>
      <c r="S1821" s="242"/>
      <c r="T1821" s="240"/>
      <c r="U1821" s="240"/>
      <c r="V1821" s="223"/>
      <c r="W1821" s="223"/>
      <c r="X1821" s="223"/>
      <c r="Y1821" s="223"/>
      <c r="Z1821" s="33"/>
      <c r="AE1821" s="117"/>
      <c r="AM1821" s="33"/>
      <c r="AN1821" s="223"/>
      <c r="AO1821" s="223"/>
      <c r="AP1821" s="223"/>
      <c r="AQ1821" s="222"/>
      <c r="AR1821" s="222"/>
      <c r="AS1821" s="222"/>
      <c r="AT1821" s="222"/>
      <c r="AU1821" s="222"/>
      <c r="AV1821" s="222"/>
      <c r="AW1821" s="222"/>
      <c r="AX1821" s="222"/>
      <c r="AY1821" s="222"/>
      <c r="AZ1821" s="222"/>
      <c r="BA1821" s="222"/>
      <c r="BB1821" s="222"/>
      <c r="BC1821" s="222"/>
      <c r="BD1821" s="222"/>
      <c r="BE1821" s="222"/>
      <c r="BF1821" s="222"/>
      <c r="BG1821" s="222"/>
      <c r="BH1821" s="222"/>
      <c r="BI1821" s="222"/>
      <c r="BJ1821" s="222"/>
      <c r="BK1821" s="222"/>
      <c r="BL1821" s="222"/>
      <c r="BM1821" s="222"/>
      <c r="BN1821" s="222"/>
      <c r="BO1821" s="222"/>
      <c r="BP1821" s="222"/>
      <c r="BQ1821" s="222"/>
      <c r="BR1821" s="222"/>
      <c r="BS1821" s="222"/>
      <c r="BT1821" s="222"/>
      <c r="BU1821" s="222"/>
      <c r="BV1821" s="222"/>
      <c r="BW1821" s="222"/>
      <c r="BX1821" s="222"/>
      <c r="BY1821" s="222"/>
      <c r="BZ1821" s="222"/>
      <c r="CA1821" s="222"/>
      <c r="CB1821" s="222"/>
      <c r="CC1821" s="222"/>
      <c r="CD1821" s="222"/>
      <c r="CE1821" s="222"/>
      <c r="CF1821" s="222"/>
      <c r="CG1821" s="222"/>
      <c r="CH1821" s="222"/>
      <c r="CI1821" s="222"/>
    </row>
    <row r="1822" spans="1:87" s="4" customFormat="1" hidden="1">
      <c r="A1822" s="63"/>
      <c r="B1822" s="222"/>
      <c r="C1822" s="222"/>
      <c r="D1822" s="222"/>
      <c r="E1822" s="222"/>
      <c r="F1822" s="222"/>
      <c r="G1822" s="223"/>
      <c r="H1822" s="63"/>
      <c r="I1822" s="222"/>
      <c r="J1822" s="222"/>
      <c r="K1822" s="239"/>
      <c r="L1822" s="239"/>
      <c r="M1822" s="240"/>
      <c r="N1822" s="229"/>
      <c r="O1822" s="229"/>
      <c r="P1822" s="229"/>
      <c r="Q1822" s="222"/>
      <c r="R1822" s="242"/>
      <c r="S1822" s="242"/>
      <c r="T1822" s="240"/>
      <c r="U1822" s="240"/>
      <c r="V1822" s="223"/>
      <c r="W1822" s="223"/>
      <c r="X1822" s="223"/>
      <c r="Y1822" s="223"/>
      <c r="Z1822" s="33"/>
      <c r="AE1822" s="117"/>
      <c r="AM1822" s="33"/>
      <c r="AN1822" s="223"/>
      <c r="AO1822" s="223"/>
      <c r="AP1822" s="223"/>
      <c r="AQ1822" s="222"/>
      <c r="AR1822" s="222"/>
      <c r="AS1822" s="222"/>
      <c r="AT1822" s="222"/>
      <c r="AU1822" s="222"/>
      <c r="AV1822" s="222"/>
      <c r="AW1822" s="222"/>
      <c r="AX1822" s="222"/>
      <c r="AY1822" s="222"/>
      <c r="AZ1822" s="222"/>
      <c r="BA1822" s="222"/>
      <c r="BB1822" s="222"/>
      <c r="BC1822" s="222"/>
      <c r="BD1822" s="222"/>
      <c r="BE1822" s="222"/>
      <c r="BF1822" s="222"/>
      <c r="BG1822" s="222"/>
      <c r="BH1822" s="222"/>
      <c r="BI1822" s="222"/>
      <c r="BJ1822" s="222"/>
      <c r="BK1822" s="222"/>
      <c r="BL1822" s="222"/>
      <c r="BM1822" s="222"/>
      <c r="BN1822" s="222"/>
      <c r="BO1822" s="222"/>
      <c r="BP1822" s="222"/>
      <c r="BQ1822" s="222"/>
      <c r="BR1822" s="222"/>
      <c r="BS1822" s="222"/>
      <c r="BT1822" s="222"/>
      <c r="BU1822" s="222"/>
      <c r="BV1822" s="222"/>
      <c r="BW1822" s="222"/>
      <c r="BX1822" s="222"/>
      <c r="BY1822" s="222"/>
      <c r="BZ1822" s="222"/>
      <c r="CA1822" s="222"/>
      <c r="CB1822" s="222"/>
      <c r="CC1822" s="222"/>
      <c r="CD1822" s="222"/>
      <c r="CE1822" s="222"/>
      <c r="CF1822" s="222"/>
      <c r="CG1822" s="222"/>
      <c r="CH1822" s="222"/>
      <c r="CI1822" s="222"/>
    </row>
    <row r="1823" spans="1:87" s="4" customFormat="1" hidden="1">
      <c r="A1823" s="63"/>
      <c r="B1823" s="222"/>
      <c r="C1823" s="222"/>
      <c r="D1823" s="222"/>
      <c r="E1823" s="222"/>
      <c r="F1823" s="222"/>
      <c r="G1823" s="223"/>
      <c r="H1823" s="63"/>
      <c r="I1823" s="222"/>
      <c r="J1823" s="222"/>
      <c r="K1823" s="239"/>
      <c r="L1823" s="239"/>
      <c r="M1823" s="240"/>
      <c r="N1823" s="229"/>
      <c r="O1823" s="229"/>
      <c r="P1823" s="229"/>
      <c r="Q1823" s="222"/>
      <c r="R1823" s="242"/>
      <c r="S1823" s="242"/>
      <c r="T1823" s="240"/>
      <c r="U1823" s="240"/>
      <c r="V1823" s="223"/>
      <c r="W1823" s="223"/>
      <c r="X1823" s="223"/>
      <c r="Y1823" s="223"/>
      <c r="Z1823" s="33"/>
      <c r="AE1823" s="117"/>
      <c r="AM1823" s="33"/>
      <c r="AN1823" s="223"/>
      <c r="AO1823" s="223"/>
      <c r="AP1823" s="223"/>
      <c r="AQ1823" s="222"/>
      <c r="AR1823" s="222"/>
      <c r="AS1823" s="222"/>
      <c r="AT1823" s="222"/>
      <c r="AU1823" s="222"/>
      <c r="AV1823" s="222"/>
      <c r="AW1823" s="222"/>
      <c r="AX1823" s="222"/>
      <c r="AY1823" s="222"/>
      <c r="AZ1823" s="222"/>
      <c r="BA1823" s="222"/>
      <c r="BB1823" s="222"/>
      <c r="BC1823" s="222"/>
      <c r="BD1823" s="222"/>
      <c r="BE1823" s="222"/>
      <c r="BF1823" s="222"/>
      <c r="BG1823" s="222"/>
      <c r="BH1823" s="222"/>
      <c r="BI1823" s="222"/>
      <c r="BJ1823" s="222"/>
      <c r="BK1823" s="222"/>
      <c r="BL1823" s="222"/>
      <c r="BM1823" s="222"/>
      <c r="BN1823" s="222"/>
      <c r="BO1823" s="222"/>
      <c r="BP1823" s="222"/>
      <c r="BQ1823" s="222"/>
      <c r="BR1823" s="222"/>
      <c r="BS1823" s="222"/>
      <c r="BT1823" s="222"/>
      <c r="BU1823" s="222"/>
      <c r="BV1823" s="222"/>
      <c r="BW1823" s="222"/>
      <c r="BX1823" s="222"/>
      <c r="BY1823" s="222"/>
      <c r="BZ1823" s="222"/>
      <c r="CA1823" s="222"/>
      <c r="CB1823" s="222"/>
      <c r="CC1823" s="222"/>
      <c r="CD1823" s="222"/>
      <c r="CE1823" s="222"/>
      <c r="CF1823" s="222"/>
      <c r="CG1823" s="222"/>
      <c r="CH1823" s="222"/>
      <c r="CI1823" s="222"/>
    </row>
    <row r="1824" spans="1:87" s="4" customFormat="1" hidden="1">
      <c r="A1824" s="63"/>
      <c r="B1824" s="222"/>
      <c r="C1824" s="222"/>
      <c r="D1824" s="222"/>
      <c r="E1824" s="222"/>
      <c r="F1824" s="222"/>
      <c r="G1824" s="223"/>
      <c r="H1824" s="63"/>
      <c r="I1824" s="222"/>
      <c r="J1824" s="222"/>
      <c r="K1824" s="239"/>
      <c r="L1824" s="239"/>
      <c r="M1824" s="240"/>
      <c r="N1824" s="229"/>
      <c r="O1824" s="229"/>
      <c r="P1824" s="229"/>
      <c r="Q1824" s="222"/>
      <c r="R1824" s="242"/>
      <c r="S1824" s="242"/>
      <c r="T1824" s="240"/>
      <c r="U1824" s="240"/>
      <c r="V1824" s="223"/>
      <c r="W1824" s="223"/>
      <c r="X1824" s="223"/>
      <c r="Y1824" s="223"/>
      <c r="Z1824" s="33"/>
      <c r="AE1824" s="117"/>
      <c r="AM1824" s="33"/>
      <c r="AN1824" s="223"/>
      <c r="AO1824" s="223"/>
      <c r="AP1824" s="223"/>
      <c r="AQ1824" s="222"/>
      <c r="AR1824" s="222"/>
      <c r="AS1824" s="222"/>
      <c r="AT1824" s="222"/>
      <c r="AU1824" s="222"/>
      <c r="AV1824" s="222"/>
      <c r="AW1824" s="222"/>
      <c r="AX1824" s="222"/>
      <c r="AY1824" s="222"/>
      <c r="AZ1824" s="222"/>
      <c r="BA1824" s="222"/>
      <c r="BB1824" s="222"/>
      <c r="BC1824" s="222"/>
      <c r="BD1824" s="222"/>
      <c r="BE1824" s="222"/>
      <c r="BF1824" s="222"/>
      <c r="BG1824" s="222"/>
      <c r="BH1824" s="222"/>
      <c r="BI1824" s="222"/>
      <c r="BJ1824" s="222"/>
      <c r="BK1824" s="222"/>
      <c r="BL1824" s="222"/>
      <c r="BM1824" s="222"/>
      <c r="BN1824" s="222"/>
      <c r="BO1824" s="222"/>
      <c r="BP1824" s="222"/>
      <c r="BQ1824" s="222"/>
      <c r="BR1824" s="222"/>
      <c r="BS1824" s="222"/>
      <c r="BT1824" s="222"/>
      <c r="BU1824" s="222"/>
      <c r="BV1824" s="222"/>
      <c r="BW1824" s="222"/>
      <c r="BX1824" s="222"/>
      <c r="BY1824" s="222"/>
      <c r="BZ1824" s="222"/>
      <c r="CA1824" s="222"/>
      <c r="CB1824" s="222"/>
      <c r="CC1824" s="222"/>
      <c r="CD1824" s="222"/>
      <c r="CE1824" s="222"/>
      <c r="CF1824" s="222"/>
      <c r="CG1824" s="222"/>
      <c r="CH1824" s="222"/>
      <c r="CI1824" s="222"/>
    </row>
    <row r="1825" spans="1:87" s="4" customFormat="1" hidden="1">
      <c r="A1825" s="63"/>
      <c r="B1825" s="222"/>
      <c r="C1825" s="222"/>
      <c r="D1825" s="222"/>
      <c r="E1825" s="222"/>
      <c r="F1825" s="222"/>
      <c r="G1825" s="223"/>
      <c r="H1825" s="63"/>
      <c r="I1825" s="222"/>
      <c r="J1825" s="222"/>
      <c r="K1825" s="239"/>
      <c r="L1825" s="239"/>
      <c r="M1825" s="240"/>
      <c r="N1825" s="229"/>
      <c r="O1825" s="229"/>
      <c r="P1825" s="229"/>
      <c r="Q1825" s="222"/>
      <c r="R1825" s="242"/>
      <c r="S1825" s="242"/>
      <c r="T1825" s="240"/>
      <c r="U1825" s="240"/>
      <c r="V1825" s="223"/>
      <c r="W1825" s="223"/>
      <c r="X1825" s="223"/>
      <c r="Y1825" s="223"/>
      <c r="Z1825" s="33"/>
      <c r="AE1825" s="117"/>
      <c r="AM1825" s="33"/>
      <c r="AN1825" s="223"/>
      <c r="AO1825" s="223"/>
      <c r="AP1825" s="223"/>
      <c r="AQ1825" s="222"/>
      <c r="AR1825" s="222"/>
      <c r="AS1825" s="222"/>
      <c r="AT1825" s="222"/>
      <c r="AU1825" s="222"/>
      <c r="AV1825" s="222"/>
      <c r="AW1825" s="222"/>
      <c r="AX1825" s="222"/>
      <c r="AY1825" s="222"/>
      <c r="AZ1825" s="222"/>
      <c r="BA1825" s="222"/>
      <c r="BB1825" s="222"/>
      <c r="BC1825" s="222"/>
      <c r="BD1825" s="222"/>
      <c r="BE1825" s="222"/>
      <c r="BF1825" s="222"/>
      <c r="BG1825" s="222"/>
      <c r="BH1825" s="222"/>
      <c r="BI1825" s="222"/>
      <c r="BJ1825" s="222"/>
      <c r="BK1825" s="222"/>
      <c r="BL1825" s="222"/>
      <c r="BM1825" s="222"/>
      <c r="BN1825" s="222"/>
      <c r="BO1825" s="222"/>
      <c r="BP1825" s="222"/>
      <c r="BQ1825" s="222"/>
      <c r="BR1825" s="222"/>
      <c r="BS1825" s="222"/>
      <c r="BT1825" s="222"/>
      <c r="BU1825" s="222"/>
      <c r="BV1825" s="222"/>
      <c r="BW1825" s="222"/>
      <c r="BX1825" s="222"/>
      <c r="BY1825" s="222"/>
      <c r="BZ1825" s="222"/>
      <c r="CA1825" s="222"/>
      <c r="CB1825" s="222"/>
      <c r="CC1825" s="222"/>
      <c r="CD1825" s="222"/>
      <c r="CE1825" s="222"/>
      <c r="CF1825" s="222"/>
      <c r="CG1825" s="222"/>
      <c r="CH1825" s="222"/>
      <c r="CI1825" s="222"/>
    </row>
    <row r="1826" spans="1:87" s="4" customFormat="1" hidden="1">
      <c r="A1826" s="63"/>
      <c r="B1826" s="222"/>
      <c r="C1826" s="222"/>
      <c r="D1826" s="222"/>
      <c r="E1826" s="222"/>
      <c r="F1826" s="222"/>
      <c r="G1826" s="223"/>
      <c r="H1826" s="63"/>
      <c r="I1826" s="222"/>
      <c r="J1826" s="222"/>
      <c r="K1826" s="239"/>
      <c r="L1826" s="239"/>
      <c r="M1826" s="240"/>
      <c r="N1826" s="229"/>
      <c r="O1826" s="229"/>
      <c r="P1826" s="229"/>
      <c r="Q1826" s="222"/>
      <c r="R1826" s="242"/>
      <c r="S1826" s="242"/>
      <c r="T1826" s="240"/>
      <c r="U1826" s="240"/>
      <c r="V1826" s="223"/>
      <c r="W1826" s="223"/>
      <c r="X1826" s="223"/>
      <c r="Y1826" s="223"/>
      <c r="Z1826" s="33"/>
      <c r="AE1826" s="117"/>
      <c r="AM1826" s="33"/>
      <c r="AN1826" s="223"/>
      <c r="AO1826" s="223"/>
      <c r="AP1826" s="223"/>
      <c r="AQ1826" s="222"/>
      <c r="AR1826" s="222"/>
      <c r="AS1826" s="222"/>
      <c r="AT1826" s="222"/>
      <c r="AU1826" s="222"/>
      <c r="AV1826" s="222"/>
      <c r="AW1826" s="222"/>
      <c r="AX1826" s="222"/>
      <c r="AY1826" s="222"/>
      <c r="AZ1826" s="222"/>
      <c r="BA1826" s="222"/>
      <c r="BB1826" s="222"/>
      <c r="BC1826" s="222"/>
      <c r="BD1826" s="222"/>
      <c r="BE1826" s="222"/>
      <c r="BF1826" s="222"/>
      <c r="BG1826" s="222"/>
      <c r="BH1826" s="222"/>
      <c r="BI1826" s="222"/>
      <c r="BJ1826" s="222"/>
      <c r="BK1826" s="222"/>
      <c r="BL1826" s="222"/>
      <c r="BM1826" s="222"/>
      <c r="BN1826" s="222"/>
      <c r="BO1826" s="222"/>
      <c r="BP1826" s="222"/>
      <c r="BQ1826" s="222"/>
      <c r="BR1826" s="222"/>
      <c r="BS1826" s="222"/>
      <c r="BT1826" s="222"/>
      <c r="BU1826" s="222"/>
      <c r="BV1826" s="222"/>
      <c r="BW1826" s="222"/>
      <c r="BX1826" s="222"/>
      <c r="BY1826" s="222"/>
      <c r="BZ1826" s="222"/>
      <c r="CA1826" s="222"/>
      <c r="CB1826" s="222"/>
      <c r="CC1826" s="222"/>
      <c r="CD1826" s="222"/>
      <c r="CE1826" s="222"/>
      <c r="CF1826" s="222"/>
      <c r="CG1826" s="222"/>
      <c r="CH1826" s="222"/>
      <c r="CI1826" s="222"/>
    </row>
    <row r="1827" spans="1:87" s="4" customFormat="1" hidden="1">
      <c r="A1827" s="63"/>
      <c r="B1827" s="222"/>
      <c r="C1827" s="222"/>
      <c r="D1827" s="222"/>
      <c r="E1827" s="222"/>
      <c r="F1827" s="222"/>
      <c r="G1827" s="223"/>
      <c r="H1827" s="63"/>
      <c r="I1827" s="222"/>
      <c r="J1827" s="222"/>
      <c r="K1827" s="239"/>
      <c r="L1827" s="239"/>
      <c r="M1827" s="240"/>
      <c r="N1827" s="229"/>
      <c r="O1827" s="229"/>
      <c r="P1827" s="229"/>
      <c r="Q1827" s="222"/>
      <c r="R1827" s="242"/>
      <c r="S1827" s="242"/>
      <c r="T1827" s="240"/>
      <c r="U1827" s="240"/>
      <c r="V1827" s="223"/>
      <c r="W1827" s="223"/>
      <c r="X1827" s="223"/>
      <c r="Y1827" s="223"/>
      <c r="Z1827" s="33"/>
      <c r="AE1827" s="117"/>
      <c r="AM1827" s="33"/>
      <c r="AN1827" s="223"/>
      <c r="AO1827" s="223"/>
      <c r="AP1827" s="223"/>
      <c r="AQ1827" s="222"/>
      <c r="AR1827" s="222"/>
      <c r="AS1827" s="222"/>
      <c r="AT1827" s="222"/>
      <c r="AU1827" s="222"/>
      <c r="AV1827" s="222"/>
      <c r="AW1827" s="222"/>
      <c r="AX1827" s="222"/>
      <c r="AY1827" s="222"/>
      <c r="AZ1827" s="222"/>
      <c r="BA1827" s="222"/>
      <c r="BB1827" s="222"/>
      <c r="BC1827" s="222"/>
      <c r="BD1827" s="222"/>
      <c r="BE1827" s="222"/>
      <c r="BF1827" s="222"/>
      <c r="BG1827" s="222"/>
      <c r="BH1827" s="222"/>
      <c r="BI1827" s="222"/>
      <c r="BJ1827" s="222"/>
      <c r="BK1827" s="222"/>
      <c r="BL1827" s="222"/>
      <c r="BM1827" s="222"/>
      <c r="BN1827" s="222"/>
      <c r="BO1827" s="222"/>
      <c r="BP1827" s="222"/>
      <c r="BQ1827" s="222"/>
      <c r="BR1827" s="222"/>
      <c r="BS1827" s="222"/>
      <c r="BT1827" s="222"/>
      <c r="BU1827" s="222"/>
      <c r="BV1827" s="222"/>
      <c r="BW1827" s="222"/>
      <c r="BX1827" s="222"/>
      <c r="BY1827" s="222"/>
      <c r="BZ1827" s="222"/>
      <c r="CA1827" s="222"/>
      <c r="CB1827" s="222"/>
      <c r="CC1827" s="222"/>
      <c r="CD1827" s="222"/>
      <c r="CE1827" s="222"/>
      <c r="CF1827" s="222"/>
      <c r="CG1827" s="222"/>
      <c r="CH1827" s="222"/>
      <c r="CI1827" s="222"/>
    </row>
    <row r="1828" spans="1:87" s="4" customFormat="1" hidden="1">
      <c r="A1828" s="63"/>
      <c r="B1828" s="222"/>
      <c r="C1828" s="222"/>
      <c r="D1828" s="222"/>
      <c r="E1828" s="222"/>
      <c r="F1828" s="222"/>
      <c r="G1828" s="223"/>
      <c r="H1828" s="63"/>
      <c r="I1828" s="222"/>
      <c r="J1828" s="222"/>
      <c r="K1828" s="239"/>
      <c r="L1828" s="239"/>
      <c r="M1828" s="240"/>
      <c r="N1828" s="229"/>
      <c r="O1828" s="229"/>
      <c r="P1828" s="229"/>
      <c r="Q1828" s="222"/>
      <c r="R1828" s="242"/>
      <c r="S1828" s="242"/>
      <c r="T1828" s="240"/>
      <c r="U1828" s="240"/>
      <c r="V1828" s="223"/>
      <c r="W1828" s="223"/>
      <c r="X1828" s="223"/>
      <c r="Y1828" s="223"/>
      <c r="Z1828" s="33"/>
      <c r="AE1828" s="117"/>
      <c r="AM1828" s="33"/>
      <c r="AN1828" s="223"/>
      <c r="AO1828" s="223"/>
      <c r="AP1828" s="223"/>
      <c r="AQ1828" s="222"/>
      <c r="AR1828" s="222"/>
      <c r="AS1828" s="222"/>
      <c r="AT1828" s="222"/>
      <c r="AU1828" s="222"/>
      <c r="AV1828" s="222"/>
      <c r="AW1828" s="222"/>
      <c r="AX1828" s="222"/>
      <c r="AY1828" s="222"/>
      <c r="AZ1828" s="222"/>
      <c r="BA1828" s="222"/>
      <c r="BB1828" s="222"/>
      <c r="BC1828" s="222"/>
      <c r="BD1828" s="222"/>
      <c r="BE1828" s="222"/>
      <c r="BF1828" s="222"/>
      <c r="BG1828" s="222"/>
      <c r="BH1828" s="222"/>
      <c r="BI1828" s="222"/>
      <c r="BJ1828" s="222"/>
      <c r="BK1828" s="222"/>
      <c r="BL1828" s="222"/>
      <c r="BM1828" s="222"/>
      <c r="BN1828" s="222"/>
      <c r="BO1828" s="222"/>
      <c r="BP1828" s="222"/>
      <c r="BQ1828" s="222"/>
      <c r="BR1828" s="222"/>
      <c r="BS1828" s="222"/>
      <c r="BT1828" s="222"/>
      <c r="BU1828" s="222"/>
      <c r="BV1828" s="222"/>
      <c r="BW1828" s="222"/>
      <c r="BX1828" s="222"/>
      <c r="BY1828" s="222"/>
      <c r="BZ1828" s="222"/>
      <c r="CA1828" s="222"/>
      <c r="CB1828" s="222"/>
      <c r="CC1828" s="222"/>
      <c r="CD1828" s="222"/>
      <c r="CE1828" s="222"/>
      <c r="CF1828" s="222"/>
      <c r="CG1828" s="222"/>
      <c r="CH1828" s="222"/>
      <c r="CI1828" s="222"/>
    </row>
    <row r="1829" spans="1:87" s="4" customFormat="1" hidden="1">
      <c r="A1829" s="63"/>
      <c r="B1829" s="222"/>
      <c r="C1829" s="222"/>
      <c r="D1829" s="222"/>
      <c r="E1829" s="222"/>
      <c r="F1829" s="222"/>
      <c r="G1829" s="223"/>
      <c r="H1829" s="63"/>
      <c r="I1829" s="222"/>
      <c r="J1829" s="222"/>
      <c r="K1829" s="239"/>
      <c r="L1829" s="239"/>
      <c r="M1829" s="240"/>
      <c r="N1829" s="229"/>
      <c r="O1829" s="229"/>
      <c r="P1829" s="229"/>
      <c r="Q1829" s="222"/>
      <c r="R1829" s="242"/>
      <c r="S1829" s="242"/>
      <c r="T1829" s="240"/>
      <c r="U1829" s="240"/>
      <c r="V1829" s="223"/>
      <c r="W1829" s="223"/>
      <c r="X1829" s="223"/>
      <c r="Y1829" s="223"/>
      <c r="Z1829" s="33"/>
      <c r="AE1829" s="117"/>
      <c r="AM1829" s="33"/>
      <c r="AN1829" s="223"/>
      <c r="AO1829" s="223"/>
      <c r="AP1829" s="223"/>
      <c r="AQ1829" s="222"/>
      <c r="AR1829" s="222"/>
      <c r="AS1829" s="222"/>
      <c r="AT1829" s="222"/>
      <c r="AU1829" s="222"/>
      <c r="AV1829" s="222"/>
      <c r="AW1829" s="222"/>
      <c r="AX1829" s="222"/>
      <c r="AY1829" s="222"/>
      <c r="AZ1829" s="222"/>
      <c r="BA1829" s="222"/>
      <c r="BB1829" s="222"/>
      <c r="BC1829" s="222"/>
      <c r="BD1829" s="222"/>
      <c r="BE1829" s="222"/>
      <c r="BF1829" s="222"/>
      <c r="BG1829" s="222"/>
      <c r="BH1829" s="222"/>
      <c r="BI1829" s="222"/>
      <c r="BJ1829" s="222"/>
      <c r="BK1829" s="222"/>
      <c r="BL1829" s="222"/>
      <c r="BM1829" s="222"/>
      <c r="BN1829" s="222"/>
      <c r="BO1829" s="222"/>
      <c r="BP1829" s="222"/>
      <c r="BQ1829" s="222"/>
      <c r="BR1829" s="222"/>
      <c r="BS1829" s="222"/>
      <c r="BT1829" s="222"/>
      <c r="BU1829" s="222"/>
      <c r="BV1829" s="222"/>
      <c r="BW1829" s="222"/>
      <c r="BX1829" s="222"/>
      <c r="BY1829" s="222"/>
      <c r="BZ1829" s="222"/>
      <c r="CA1829" s="222"/>
      <c r="CB1829" s="222"/>
      <c r="CC1829" s="222"/>
      <c r="CD1829" s="222"/>
      <c r="CE1829" s="222"/>
      <c r="CF1829" s="222"/>
      <c r="CG1829" s="222"/>
      <c r="CH1829" s="222"/>
      <c r="CI1829" s="222"/>
    </row>
    <row r="1830" spans="1:87" s="4" customFormat="1" hidden="1">
      <c r="A1830" s="63"/>
      <c r="B1830" s="222"/>
      <c r="C1830" s="222"/>
      <c r="D1830" s="222"/>
      <c r="E1830" s="222"/>
      <c r="F1830" s="222"/>
      <c r="G1830" s="223"/>
      <c r="H1830" s="63"/>
      <c r="I1830" s="222"/>
      <c r="J1830" s="222"/>
      <c r="K1830" s="239"/>
      <c r="L1830" s="239"/>
      <c r="M1830" s="240"/>
      <c r="N1830" s="229"/>
      <c r="O1830" s="229"/>
      <c r="P1830" s="229"/>
      <c r="Q1830" s="222"/>
      <c r="R1830" s="242"/>
      <c r="S1830" s="242"/>
      <c r="T1830" s="240"/>
      <c r="U1830" s="240"/>
      <c r="V1830" s="223"/>
      <c r="W1830" s="223"/>
      <c r="X1830" s="223"/>
      <c r="Y1830" s="223"/>
      <c r="Z1830" s="33"/>
      <c r="AE1830" s="117"/>
      <c r="AM1830" s="33"/>
      <c r="AN1830" s="223"/>
      <c r="AO1830" s="223"/>
      <c r="AP1830" s="223"/>
      <c r="AQ1830" s="222"/>
      <c r="AR1830" s="222"/>
      <c r="AS1830" s="222"/>
      <c r="AT1830" s="222"/>
      <c r="AU1830" s="222"/>
      <c r="AV1830" s="222"/>
      <c r="AW1830" s="222"/>
      <c r="AX1830" s="222"/>
      <c r="AY1830" s="222"/>
      <c r="AZ1830" s="222"/>
      <c r="BA1830" s="222"/>
      <c r="BB1830" s="222"/>
      <c r="BC1830" s="222"/>
      <c r="BD1830" s="222"/>
      <c r="BE1830" s="222"/>
      <c r="BF1830" s="222"/>
      <c r="BG1830" s="222"/>
      <c r="BH1830" s="222"/>
      <c r="BI1830" s="222"/>
      <c r="BJ1830" s="222"/>
      <c r="BK1830" s="222"/>
      <c r="BL1830" s="222"/>
      <c r="BM1830" s="222"/>
      <c r="BN1830" s="222"/>
      <c r="BO1830" s="222"/>
      <c r="BP1830" s="222"/>
      <c r="BQ1830" s="222"/>
      <c r="BR1830" s="222"/>
      <c r="BS1830" s="222"/>
      <c r="BT1830" s="222"/>
      <c r="BU1830" s="222"/>
      <c r="BV1830" s="222"/>
      <c r="BW1830" s="222"/>
      <c r="BX1830" s="222"/>
      <c r="BY1830" s="222"/>
      <c r="BZ1830" s="222"/>
      <c r="CA1830" s="222"/>
      <c r="CB1830" s="222"/>
      <c r="CC1830" s="222"/>
      <c r="CD1830" s="222"/>
      <c r="CE1830" s="222"/>
      <c r="CF1830" s="222"/>
      <c r="CG1830" s="222"/>
      <c r="CH1830" s="222"/>
      <c r="CI1830" s="222"/>
    </row>
    <row r="1831" spans="1:87" s="4" customFormat="1" hidden="1">
      <c r="A1831" s="63"/>
      <c r="B1831" s="222"/>
      <c r="C1831" s="222"/>
      <c r="D1831" s="222"/>
      <c r="E1831" s="222"/>
      <c r="F1831" s="222"/>
      <c r="G1831" s="223"/>
      <c r="H1831" s="63"/>
      <c r="I1831" s="222"/>
      <c r="J1831" s="222"/>
      <c r="K1831" s="239"/>
      <c r="L1831" s="239"/>
      <c r="M1831" s="240"/>
      <c r="N1831" s="229"/>
      <c r="O1831" s="229"/>
      <c r="P1831" s="229"/>
      <c r="Q1831" s="222"/>
      <c r="R1831" s="242"/>
      <c r="S1831" s="242"/>
      <c r="T1831" s="240"/>
      <c r="U1831" s="240"/>
      <c r="V1831" s="223"/>
      <c r="W1831" s="223"/>
      <c r="X1831" s="223"/>
      <c r="Y1831" s="223"/>
      <c r="Z1831" s="33"/>
      <c r="AE1831" s="117"/>
      <c r="AM1831" s="33"/>
      <c r="AN1831" s="223"/>
      <c r="AO1831" s="223"/>
      <c r="AP1831" s="223"/>
      <c r="AQ1831" s="222"/>
      <c r="AR1831" s="222"/>
      <c r="AS1831" s="222"/>
      <c r="AT1831" s="222"/>
      <c r="AU1831" s="222"/>
      <c r="AV1831" s="222"/>
      <c r="AW1831" s="222"/>
      <c r="AX1831" s="222"/>
      <c r="AY1831" s="222"/>
      <c r="AZ1831" s="222"/>
      <c r="BA1831" s="222"/>
      <c r="BB1831" s="222"/>
      <c r="BC1831" s="222"/>
      <c r="BD1831" s="222"/>
      <c r="BE1831" s="222"/>
      <c r="BF1831" s="222"/>
      <c r="BG1831" s="222"/>
      <c r="BH1831" s="222"/>
      <c r="BI1831" s="222"/>
      <c r="BJ1831" s="222"/>
      <c r="BK1831" s="222"/>
      <c r="BL1831" s="222"/>
      <c r="BM1831" s="222"/>
      <c r="BN1831" s="222"/>
      <c r="BO1831" s="222"/>
      <c r="BP1831" s="222"/>
      <c r="BQ1831" s="222"/>
      <c r="BR1831" s="222"/>
      <c r="BS1831" s="222"/>
      <c r="BT1831" s="222"/>
      <c r="BU1831" s="222"/>
      <c r="BV1831" s="222"/>
      <c r="BW1831" s="222"/>
      <c r="BX1831" s="222"/>
      <c r="BY1831" s="222"/>
      <c r="BZ1831" s="222"/>
      <c r="CA1831" s="222"/>
      <c r="CB1831" s="222"/>
      <c r="CC1831" s="222"/>
      <c r="CD1831" s="222"/>
      <c r="CE1831" s="222"/>
      <c r="CF1831" s="222"/>
      <c r="CG1831" s="222"/>
      <c r="CH1831" s="222"/>
      <c r="CI1831" s="222"/>
    </row>
    <row r="1832" spans="1:87" s="4" customFormat="1" hidden="1">
      <c r="A1832" s="63"/>
      <c r="B1832" s="222"/>
      <c r="C1832" s="222"/>
      <c r="D1832" s="222"/>
      <c r="E1832" s="222"/>
      <c r="F1832" s="222"/>
      <c r="G1832" s="223"/>
      <c r="H1832" s="63"/>
      <c r="I1832" s="222"/>
      <c r="J1832" s="222"/>
      <c r="K1832" s="239"/>
      <c r="L1832" s="239"/>
      <c r="M1832" s="240"/>
      <c r="N1832" s="229"/>
      <c r="O1832" s="229"/>
      <c r="P1832" s="229"/>
      <c r="Q1832" s="222"/>
      <c r="R1832" s="242"/>
      <c r="S1832" s="242"/>
      <c r="T1832" s="240"/>
      <c r="U1832" s="240"/>
      <c r="V1832" s="223"/>
      <c r="W1832" s="223"/>
      <c r="X1832" s="223"/>
      <c r="Y1832" s="223"/>
      <c r="Z1832" s="33"/>
      <c r="AE1832" s="117"/>
      <c r="AM1832" s="33"/>
      <c r="AN1832" s="223"/>
      <c r="AO1832" s="223"/>
      <c r="AP1832" s="223"/>
      <c r="AQ1832" s="222"/>
      <c r="AR1832" s="222"/>
      <c r="AS1832" s="222"/>
      <c r="AT1832" s="222"/>
      <c r="AU1832" s="222"/>
      <c r="AV1832" s="222"/>
      <c r="AW1832" s="222"/>
      <c r="AX1832" s="222"/>
      <c r="AY1832" s="222"/>
      <c r="AZ1832" s="222"/>
      <c r="BA1832" s="222"/>
      <c r="BB1832" s="222"/>
      <c r="BC1832" s="222"/>
      <c r="BD1832" s="222"/>
      <c r="BE1832" s="222"/>
      <c r="BF1832" s="222"/>
      <c r="BG1832" s="222"/>
      <c r="BH1832" s="222"/>
      <c r="BI1832" s="222"/>
      <c r="BJ1832" s="222"/>
      <c r="BK1832" s="222"/>
      <c r="BL1832" s="222"/>
      <c r="BM1832" s="222"/>
      <c r="BN1832" s="222"/>
      <c r="BO1832" s="222"/>
      <c r="BP1832" s="222"/>
      <c r="BQ1832" s="222"/>
      <c r="BR1832" s="222"/>
      <c r="BS1832" s="222"/>
      <c r="BT1832" s="222"/>
      <c r="BU1832" s="222"/>
      <c r="BV1832" s="222"/>
      <c r="BW1832" s="222"/>
      <c r="BX1832" s="222"/>
      <c r="BY1832" s="222"/>
      <c r="BZ1832" s="222"/>
      <c r="CA1832" s="222"/>
      <c r="CB1832" s="222"/>
      <c r="CC1832" s="222"/>
      <c r="CD1832" s="222"/>
      <c r="CE1832" s="222"/>
      <c r="CF1832" s="222"/>
      <c r="CG1832" s="222"/>
      <c r="CH1832" s="222"/>
      <c r="CI1832" s="222"/>
    </row>
    <row r="1833" spans="1:87" s="4" customFormat="1" hidden="1">
      <c r="A1833" s="63"/>
      <c r="B1833" s="222"/>
      <c r="C1833" s="222"/>
      <c r="D1833" s="222"/>
      <c r="E1833" s="222"/>
      <c r="F1833" s="222"/>
      <c r="G1833" s="223"/>
      <c r="H1833" s="63"/>
      <c r="I1833" s="222"/>
      <c r="J1833" s="222"/>
      <c r="K1833" s="239"/>
      <c r="L1833" s="239"/>
      <c r="M1833" s="240"/>
      <c r="N1833" s="229"/>
      <c r="O1833" s="229"/>
      <c r="P1833" s="229"/>
      <c r="Q1833" s="222"/>
      <c r="R1833" s="242"/>
      <c r="S1833" s="242"/>
      <c r="T1833" s="240"/>
      <c r="U1833" s="240"/>
      <c r="V1833" s="223"/>
      <c r="W1833" s="223"/>
      <c r="X1833" s="223"/>
      <c r="Y1833" s="223"/>
      <c r="Z1833" s="33"/>
      <c r="AE1833" s="117"/>
      <c r="AM1833" s="33"/>
      <c r="AN1833" s="223"/>
      <c r="AO1833" s="223"/>
      <c r="AP1833" s="223"/>
      <c r="AQ1833" s="222"/>
      <c r="AR1833" s="222"/>
      <c r="AS1833" s="222"/>
      <c r="AT1833" s="222"/>
      <c r="AU1833" s="222"/>
      <c r="AV1833" s="222"/>
      <c r="AW1833" s="222"/>
      <c r="AX1833" s="222"/>
      <c r="AY1833" s="222"/>
      <c r="AZ1833" s="222"/>
      <c r="BA1833" s="222"/>
      <c r="BB1833" s="222"/>
      <c r="BC1833" s="222"/>
      <c r="BD1833" s="222"/>
      <c r="BE1833" s="222"/>
      <c r="BF1833" s="222"/>
      <c r="BG1833" s="222"/>
      <c r="BH1833" s="222"/>
      <c r="BI1833" s="222"/>
      <c r="BJ1833" s="222"/>
      <c r="BK1833" s="222"/>
      <c r="BL1833" s="222"/>
      <c r="BM1833" s="222"/>
      <c r="BN1833" s="222"/>
      <c r="BO1833" s="222"/>
      <c r="BP1833" s="222"/>
      <c r="BQ1833" s="222"/>
      <c r="BR1833" s="222"/>
      <c r="BS1833" s="222"/>
      <c r="BT1833" s="222"/>
      <c r="BU1833" s="222"/>
      <c r="BV1833" s="222"/>
      <c r="BW1833" s="222"/>
      <c r="BX1833" s="222"/>
      <c r="BY1833" s="222"/>
      <c r="BZ1833" s="222"/>
      <c r="CA1833" s="222"/>
      <c r="CB1833" s="222"/>
      <c r="CC1833" s="222"/>
      <c r="CD1833" s="222"/>
      <c r="CE1833" s="222"/>
      <c r="CF1833" s="222"/>
      <c r="CG1833" s="222"/>
      <c r="CH1833" s="222"/>
      <c r="CI1833" s="222"/>
    </row>
    <row r="1834" spans="1:87" s="4" customFormat="1" hidden="1">
      <c r="A1834" s="63"/>
      <c r="B1834" s="222"/>
      <c r="C1834" s="222"/>
      <c r="D1834" s="222"/>
      <c r="E1834" s="222"/>
      <c r="F1834" s="222"/>
      <c r="G1834" s="223"/>
      <c r="H1834" s="63"/>
      <c r="I1834" s="222"/>
      <c r="J1834" s="222"/>
      <c r="K1834" s="239"/>
      <c r="L1834" s="239"/>
      <c r="M1834" s="240"/>
      <c r="N1834" s="229"/>
      <c r="O1834" s="229"/>
      <c r="P1834" s="229"/>
      <c r="Q1834" s="222"/>
      <c r="R1834" s="242"/>
      <c r="S1834" s="242"/>
      <c r="T1834" s="240"/>
      <c r="U1834" s="240"/>
      <c r="V1834" s="223"/>
      <c r="W1834" s="223"/>
      <c r="X1834" s="223"/>
      <c r="Y1834" s="223"/>
      <c r="Z1834" s="33"/>
      <c r="AE1834" s="117"/>
      <c r="AM1834" s="33"/>
      <c r="AN1834" s="223"/>
      <c r="AO1834" s="223"/>
      <c r="AP1834" s="223"/>
      <c r="AQ1834" s="222"/>
      <c r="AR1834" s="222"/>
      <c r="AS1834" s="222"/>
      <c r="AT1834" s="222"/>
      <c r="AU1834" s="222"/>
      <c r="AV1834" s="222"/>
      <c r="AW1834" s="222"/>
      <c r="AX1834" s="222"/>
      <c r="AY1834" s="222"/>
      <c r="AZ1834" s="222"/>
      <c r="BA1834" s="222"/>
      <c r="BB1834" s="222"/>
      <c r="BC1834" s="222"/>
      <c r="BD1834" s="222"/>
      <c r="BE1834" s="222"/>
      <c r="BF1834" s="222"/>
      <c r="BG1834" s="222"/>
      <c r="BH1834" s="222"/>
      <c r="BI1834" s="222"/>
      <c r="BJ1834" s="222"/>
      <c r="BK1834" s="222"/>
      <c r="BL1834" s="222"/>
      <c r="BM1834" s="222"/>
      <c r="BN1834" s="222"/>
      <c r="BO1834" s="222"/>
      <c r="BP1834" s="222"/>
      <c r="BQ1834" s="222"/>
      <c r="BR1834" s="222"/>
      <c r="BS1834" s="222"/>
      <c r="BT1834" s="222"/>
      <c r="BU1834" s="222"/>
      <c r="BV1834" s="222"/>
      <c r="BW1834" s="222"/>
      <c r="BX1834" s="222"/>
      <c r="BY1834" s="222"/>
      <c r="BZ1834" s="222"/>
      <c r="CA1834" s="222"/>
      <c r="CB1834" s="222"/>
      <c r="CC1834" s="222"/>
      <c r="CD1834" s="222"/>
      <c r="CE1834" s="222"/>
      <c r="CF1834" s="222"/>
      <c r="CG1834" s="222"/>
      <c r="CH1834" s="222"/>
      <c r="CI1834" s="222"/>
    </row>
    <row r="1835" spans="1:87" s="4" customFormat="1" hidden="1">
      <c r="A1835" s="63"/>
      <c r="B1835" s="222"/>
      <c r="C1835" s="222"/>
      <c r="D1835" s="222"/>
      <c r="E1835" s="222"/>
      <c r="F1835" s="222"/>
      <c r="G1835" s="223"/>
      <c r="H1835" s="63"/>
      <c r="I1835" s="222"/>
      <c r="J1835" s="222"/>
      <c r="K1835" s="239"/>
      <c r="L1835" s="239"/>
      <c r="M1835" s="240"/>
      <c r="N1835" s="229"/>
      <c r="O1835" s="229"/>
      <c r="P1835" s="229"/>
      <c r="Q1835" s="222"/>
      <c r="R1835" s="242"/>
      <c r="S1835" s="242"/>
      <c r="T1835" s="240"/>
      <c r="U1835" s="240"/>
      <c r="V1835" s="223"/>
      <c r="W1835" s="223"/>
      <c r="X1835" s="223"/>
      <c r="Y1835" s="223"/>
      <c r="Z1835" s="33"/>
      <c r="AE1835" s="117"/>
      <c r="AM1835" s="33"/>
      <c r="AN1835" s="223"/>
      <c r="AO1835" s="223"/>
      <c r="AP1835" s="223"/>
      <c r="AQ1835" s="222"/>
      <c r="AR1835" s="222"/>
      <c r="AS1835" s="222"/>
      <c r="AT1835" s="222"/>
      <c r="AU1835" s="222"/>
      <c r="AV1835" s="222"/>
      <c r="AW1835" s="222"/>
      <c r="AX1835" s="222"/>
      <c r="AY1835" s="222"/>
      <c r="AZ1835" s="222"/>
      <c r="BA1835" s="222"/>
      <c r="BB1835" s="222"/>
      <c r="BC1835" s="222"/>
      <c r="BD1835" s="222"/>
      <c r="BE1835" s="222"/>
      <c r="BF1835" s="222"/>
      <c r="BG1835" s="222"/>
      <c r="BH1835" s="222"/>
      <c r="BI1835" s="222"/>
      <c r="BJ1835" s="222"/>
      <c r="BK1835" s="222"/>
      <c r="BL1835" s="222"/>
      <c r="BM1835" s="222"/>
      <c r="BN1835" s="222"/>
      <c r="BO1835" s="222"/>
      <c r="BP1835" s="222"/>
      <c r="BQ1835" s="222"/>
      <c r="BR1835" s="222"/>
      <c r="BS1835" s="222"/>
      <c r="BT1835" s="222"/>
      <c r="BU1835" s="222"/>
      <c r="BV1835" s="222"/>
      <c r="BW1835" s="222"/>
      <c r="BX1835" s="222"/>
      <c r="BY1835" s="222"/>
      <c r="BZ1835" s="222"/>
      <c r="CA1835" s="222"/>
      <c r="CB1835" s="222"/>
      <c r="CC1835" s="222"/>
      <c r="CD1835" s="222"/>
      <c r="CE1835" s="222"/>
      <c r="CF1835" s="222"/>
      <c r="CG1835" s="222"/>
      <c r="CH1835" s="222"/>
      <c r="CI1835" s="222"/>
    </row>
    <row r="1836" spans="1:87" s="4" customFormat="1" hidden="1">
      <c r="A1836" s="63"/>
      <c r="B1836" s="222"/>
      <c r="C1836" s="222"/>
      <c r="D1836" s="222"/>
      <c r="E1836" s="222"/>
      <c r="F1836" s="222"/>
      <c r="G1836" s="223"/>
      <c r="H1836" s="63"/>
      <c r="I1836" s="222"/>
      <c r="J1836" s="222"/>
      <c r="K1836" s="239"/>
      <c r="L1836" s="239"/>
      <c r="M1836" s="240"/>
      <c r="N1836" s="229"/>
      <c r="O1836" s="229"/>
      <c r="P1836" s="229"/>
      <c r="Q1836" s="222"/>
      <c r="R1836" s="242"/>
      <c r="S1836" s="242"/>
      <c r="T1836" s="240"/>
      <c r="U1836" s="240"/>
      <c r="V1836" s="223"/>
      <c r="W1836" s="223"/>
      <c r="X1836" s="223"/>
      <c r="Y1836" s="223"/>
      <c r="Z1836" s="33"/>
      <c r="AE1836" s="117"/>
      <c r="AM1836" s="33"/>
      <c r="AN1836" s="223"/>
      <c r="AO1836" s="223"/>
      <c r="AP1836" s="223"/>
      <c r="AQ1836" s="222"/>
      <c r="AR1836" s="222"/>
      <c r="AS1836" s="222"/>
      <c r="AT1836" s="222"/>
      <c r="AU1836" s="222"/>
      <c r="AV1836" s="222"/>
      <c r="AW1836" s="222"/>
      <c r="AX1836" s="222"/>
      <c r="AY1836" s="222"/>
      <c r="AZ1836" s="222"/>
      <c r="BA1836" s="222"/>
      <c r="BB1836" s="222"/>
      <c r="BC1836" s="222"/>
      <c r="BD1836" s="222"/>
      <c r="BE1836" s="222"/>
      <c r="BF1836" s="222"/>
      <c r="BG1836" s="222"/>
      <c r="BH1836" s="222"/>
      <c r="BI1836" s="222"/>
      <c r="BJ1836" s="222"/>
      <c r="BK1836" s="222"/>
      <c r="BL1836" s="222"/>
      <c r="BM1836" s="222"/>
      <c r="BN1836" s="222"/>
      <c r="BO1836" s="222"/>
      <c r="BP1836" s="222"/>
      <c r="BQ1836" s="222"/>
      <c r="BR1836" s="222"/>
      <c r="BS1836" s="222"/>
      <c r="BT1836" s="222"/>
      <c r="BU1836" s="222"/>
      <c r="BV1836" s="222"/>
      <c r="BW1836" s="222"/>
      <c r="BX1836" s="222"/>
      <c r="BY1836" s="222"/>
      <c r="BZ1836" s="222"/>
      <c r="CA1836" s="222"/>
      <c r="CB1836" s="222"/>
      <c r="CC1836" s="222"/>
      <c r="CD1836" s="222"/>
      <c r="CE1836" s="222"/>
      <c r="CF1836" s="222"/>
      <c r="CG1836" s="222"/>
      <c r="CH1836" s="222"/>
      <c r="CI1836" s="222"/>
    </row>
    <row r="1837" spans="1:87" s="4" customFormat="1" hidden="1">
      <c r="A1837" s="63"/>
      <c r="B1837" s="222"/>
      <c r="C1837" s="222"/>
      <c r="D1837" s="222"/>
      <c r="E1837" s="222"/>
      <c r="F1837" s="222"/>
      <c r="G1837" s="223"/>
      <c r="H1837" s="63"/>
      <c r="I1837" s="222"/>
      <c r="J1837" s="222"/>
      <c r="K1837" s="239"/>
      <c r="L1837" s="239"/>
      <c r="M1837" s="240"/>
      <c r="N1837" s="229"/>
      <c r="O1837" s="229"/>
      <c r="P1837" s="229"/>
      <c r="Q1837" s="222"/>
      <c r="R1837" s="242"/>
      <c r="S1837" s="242"/>
      <c r="T1837" s="240"/>
      <c r="U1837" s="240"/>
      <c r="V1837" s="223"/>
      <c r="W1837" s="223"/>
      <c r="X1837" s="223"/>
      <c r="Y1837" s="223"/>
      <c r="Z1837" s="33"/>
      <c r="AE1837" s="117"/>
      <c r="AM1837" s="33"/>
      <c r="AN1837" s="223"/>
      <c r="AO1837" s="223"/>
      <c r="AP1837" s="223"/>
      <c r="AQ1837" s="222"/>
      <c r="AR1837" s="222"/>
      <c r="AS1837" s="222"/>
      <c r="AT1837" s="222"/>
      <c r="AU1837" s="222"/>
      <c r="AV1837" s="222"/>
      <c r="AW1837" s="222"/>
      <c r="AX1837" s="222"/>
      <c r="AY1837" s="222"/>
      <c r="AZ1837" s="222"/>
      <c r="BA1837" s="222"/>
      <c r="BB1837" s="222"/>
      <c r="BC1837" s="222"/>
      <c r="BD1837" s="222"/>
      <c r="BE1837" s="222"/>
      <c r="BF1837" s="222"/>
      <c r="BG1837" s="222"/>
      <c r="BH1837" s="222"/>
      <c r="BI1837" s="222"/>
      <c r="BJ1837" s="222"/>
      <c r="BK1837" s="222"/>
      <c r="BL1837" s="222"/>
      <c r="BM1837" s="222"/>
      <c r="BN1837" s="222"/>
      <c r="BO1837" s="222"/>
      <c r="BP1837" s="222"/>
      <c r="BQ1837" s="222"/>
      <c r="BR1837" s="222"/>
      <c r="BS1837" s="222"/>
      <c r="BT1837" s="222"/>
      <c r="BU1837" s="222"/>
      <c r="BV1837" s="222"/>
      <c r="BW1837" s="222"/>
      <c r="BX1837" s="222"/>
      <c r="BY1837" s="222"/>
      <c r="BZ1837" s="222"/>
      <c r="CA1837" s="222"/>
      <c r="CB1837" s="222"/>
      <c r="CC1837" s="222"/>
      <c r="CD1837" s="222"/>
      <c r="CE1837" s="222"/>
      <c r="CF1837" s="222"/>
      <c r="CG1837" s="222"/>
      <c r="CH1837" s="222"/>
      <c r="CI1837" s="222"/>
    </row>
    <row r="1838" spans="1:87" s="4" customFormat="1" hidden="1">
      <c r="A1838" s="63"/>
      <c r="B1838" s="222"/>
      <c r="C1838" s="222"/>
      <c r="D1838" s="222"/>
      <c r="E1838" s="222"/>
      <c r="F1838" s="222"/>
      <c r="G1838" s="223"/>
      <c r="H1838" s="63"/>
      <c r="I1838" s="222"/>
      <c r="J1838" s="222"/>
      <c r="K1838" s="239"/>
      <c r="L1838" s="239"/>
      <c r="M1838" s="240"/>
      <c r="N1838" s="229"/>
      <c r="O1838" s="229"/>
      <c r="P1838" s="229"/>
      <c r="Q1838" s="222"/>
      <c r="R1838" s="242"/>
      <c r="S1838" s="242"/>
      <c r="T1838" s="240"/>
      <c r="U1838" s="240"/>
      <c r="V1838" s="223"/>
      <c r="W1838" s="223"/>
      <c r="X1838" s="223"/>
      <c r="Y1838" s="223"/>
      <c r="Z1838" s="33"/>
      <c r="AE1838" s="117"/>
      <c r="AM1838" s="33"/>
      <c r="AN1838" s="223"/>
      <c r="AO1838" s="223"/>
      <c r="AP1838" s="223"/>
      <c r="AQ1838" s="222"/>
      <c r="AR1838" s="222"/>
      <c r="AS1838" s="222"/>
      <c r="AT1838" s="222"/>
      <c r="AU1838" s="222"/>
      <c r="AV1838" s="222"/>
      <c r="AW1838" s="222"/>
      <c r="AX1838" s="222"/>
      <c r="AY1838" s="222"/>
      <c r="AZ1838" s="222"/>
      <c r="BA1838" s="222"/>
      <c r="BB1838" s="222"/>
      <c r="BC1838" s="222"/>
      <c r="BD1838" s="222"/>
      <c r="BE1838" s="222"/>
      <c r="BF1838" s="222"/>
      <c r="BG1838" s="222"/>
      <c r="BH1838" s="222"/>
      <c r="BI1838" s="222"/>
      <c r="BJ1838" s="222"/>
      <c r="BK1838" s="222"/>
      <c r="BL1838" s="222"/>
      <c r="BM1838" s="222"/>
      <c r="BN1838" s="222"/>
      <c r="BO1838" s="222"/>
      <c r="BP1838" s="222"/>
      <c r="BQ1838" s="222"/>
      <c r="BR1838" s="222"/>
      <c r="BS1838" s="222"/>
      <c r="BT1838" s="222"/>
      <c r="BU1838" s="222"/>
      <c r="BV1838" s="222"/>
      <c r="BW1838" s="222"/>
      <c r="BX1838" s="222"/>
      <c r="BY1838" s="222"/>
      <c r="BZ1838" s="222"/>
      <c r="CA1838" s="222"/>
      <c r="CB1838" s="222"/>
      <c r="CC1838" s="222"/>
      <c r="CD1838" s="222"/>
      <c r="CE1838" s="222"/>
      <c r="CF1838" s="222"/>
      <c r="CG1838" s="222"/>
      <c r="CH1838" s="222"/>
      <c r="CI1838" s="222"/>
    </row>
    <row r="1839" spans="1:87" s="4" customFormat="1" hidden="1">
      <c r="A1839" s="63"/>
      <c r="B1839" s="222"/>
      <c r="C1839" s="222"/>
      <c r="D1839" s="222"/>
      <c r="E1839" s="222"/>
      <c r="F1839" s="222"/>
      <c r="G1839" s="223"/>
      <c r="H1839" s="63"/>
      <c r="I1839" s="222"/>
      <c r="J1839" s="222"/>
      <c r="K1839" s="239"/>
      <c r="L1839" s="239"/>
      <c r="M1839" s="240"/>
      <c r="N1839" s="229"/>
      <c r="O1839" s="229"/>
      <c r="P1839" s="229"/>
      <c r="Q1839" s="222"/>
      <c r="R1839" s="242"/>
      <c r="S1839" s="242"/>
      <c r="T1839" s="240"/>
      <c r="U1839" s="240"/>
      <c r="V1839" s="223"/>
      <c r="W1839" s="223"/>
      <c r="X1839" s="223"/>
      <c r="Y1839" s="223"/>
      <c r="Z1839" s="33"/>
      <c r="AE1839" s="117"/>
      <c r="AM1839" s="33"/>
      <c r="AN1839" s="223"/>
      <c r="AO1839" s="223"/>
      <c r="AP1839" s="223"/>
      <c r="AQ1839" s="222"/>
      <c r="AR1839" s="222"/>
      <c r="AS1839" s="222"/>
      <c r="AT1839" s="222"/>
      <c r="AU1839" s="222"/>
      <c r="AV1839" s="222"/>
      <c r="AW1839" s="222"/>
      <c r="AX1839" s="222"/>
      <c r="AY1839" s="222"/>
      <c r="AZ1839" s="222"/>
      <c r="BA1839" s="222"/>
      <c r="BB1839" s="222"/>
      <c r="BC1839" s="222"/>
      <c r="BD1839" s="222"/>
      <c r="BE1839" s="222"/>
      <c r="BF1839" s="222"/>
      <c r="BG1839" s="222"/>
      <c r="BH1839" s="222"/>
      <c r="BI1839" s="222"/>
      <c r="BJ1839" s="222"/>
      <c r="BK1839" s="222"/>
      <c r="BL1839" s="222"/>
      <c r="BM1839" s="222"/>
      <c r="BN1839" s="222"/>
      <c r="BO1839" s="222"/>
      <c r="BP1839" s="222"/>
      <c r="BQ1839" s="222"/>
      <c r="BR1839" s="222"/>
      <c r="BS1839" s="222"/>
      <c r="BT1839" s="222"/>
      <c r="BU1839" s="222"/>
      <c r="BV1839" s="222"/>
      <c r="BW1839" s="222"/>
      <c r="BX1839" s="222"/>
      <c r="BY1839" s="222"/>
      <c r="BZ1839" s="222"/>
      <c r="CA1839" s="222"/>
      <c r="CB1839" s="222"/>
      <c r="CC1839" s="222"/>
      <c r="CD1839" s="222"/>
      <c r="CE1839" s="222"/>
      <c r="CF1839" s="222"/>
      <c r="CG1839" s="222"/>
      <c r="CH1839" s="222"/>
      <c r="CI1839" s="222"/>
    </row>
    <row r="1840" spans="1:87" s="4" customFormat="1" hidden="1">
      <c r="A1840" s="63"/>
      <c r="B1840" s="222"/>
      <c r="C1840" s="222"/>
      <c r="D1840" s="222"/>
      <c r="E1840" s="222"/>
      <c r="F1840" s="222"/>
      <c r="G1840" s="223"/>
      <c r="H1840" s="63"/>
      <c r="I1840" s="222"/>
      <c r="J1840" s="222"/>
      <c r="K1840" s="239"/>
      <c r="L1840" s="239"/>
      <c r="M1840" s="240"/>
      <c r="N1840" s="229"/>
      <c r="O1840" s="229"/>
      <c r="P1840" s="229"/>
      <c r="Q1840" s="222"/>
      <c r="R1840" s="242"/>
      <c r="S1840" s="242"/>
      <c r="T1840" s="240"/>
      <c r="U1840" s="240"/>
      <c r="V1840" s="223"/>
      <c r="W1840" s="223"/>
      <c r="X1840" s="223"/>
      <c r="Y1840" s="223"/>
      <c r="Z1840" s="33"/>
      <c r="AE1840" s="117"/>
      <c r="AM1840" s="33"/>
      <c r="AN1840" s="223"/>
      <c r="AO1840" s="223"/>
      <c r="AP1840" s="223"/>
      <c r="AQ1840" s="222"/>
      <c r="AR1840" s="222"/>
      <c r="AS1840" s="222"/>
      <c r="AT1840" s="222"/>
      <c r="AU1840" s="222"/>
      <c r="AV1840" s="222"/>
      <c r="AW1840" s="222"/>
      <c r="AX1840" s="222"/>
      <c r="AY1840" s="222"/>
      <c r="AZ1840" s="222"/>
      <c r="BA1840" s="222"/>
      <c r="BB1840" s="222"/>
      <c r="BC1840" s="222"/>
      <c r="BD1840" s="222"/>
      <c r="BE1840" s="222"/>
      <c r="BF1840" s="222"/>
      <c r="BG1840" s="222"/>
      <c r="BH1840" s="222"/>
      <c r="BI1840" s="222"/>
      <c r="BJ1840" s="222"/>
      <c r="BK1840" s="222"/>
      <c r="BL1840" s="222"/>
      <c r="BM1840" s="222"/>
      <c r="BN1840" s="222"/>
      <c r="BO1840" s="222"/>
      <c r="BP1840" s="222"/>
      <c r="BQ1840" s="222"/>
      <c r="BR1840" s="222"/>
      <c r="BS1840" s="222"/>
      <c r="BT1840" s="222"/>
      <c r="BU1840" s="222"/>
      <c r="BV1840" s="222"/>
      <c r="BW1840" s="222"/>
      <c r="BX1840" s="222"/>
      <c r="BY1840" s="222"/>
      <c r="BZ1840" s="222"/>
      <c r="CA1840" s="222"/>
      <c r="CB1840" s="222"/>
      <c r="CC1840" s="222"/>
      <c r="CD1840" s="222"/>
      <c r="CE1840" s="222"/>
      <c r="CF1840" s="222"/>
      <c r="CG1840" s="222"/>
      <c r="CH1840" s="222"/>
      <c r="CI1840" s="222"/>
    </row>
    <row r="1841" spans="1:87" s="4" customFormat="1" hidden="1">
      <c r="A1841" s="63"/>
      <c r="B1841" s="222"/>
      <c r="C1841" s="222"/>
      <c r="D1841" s="222"/>
      <c r="E1841" s="222"/>
      <c r="F1841" s="222"/>
      <c r="G1841" s="223"/>
      <c r="H1841" s="63"/>
      <c r="I1841" s="222"/>
      <c r="J1841" s="222"/>
      <c r="K1841" s="239"/>
      <c r="L1841" s="239"/>
      <c r="M1841" s="240"/>
      <c r="N1841" s="229"/>
      <c r="O1841" s="229"/>
      <c r="P1841" s="229"/>
      <c r="Q1841" s="222"/>
      <c r="R1841" s="242"/>
      <c r="S1841" s="242"/>
      <c r="T1841" s="240"/>
      <c r="U1841" s="240"/>
      <c r="V1841" s="223"/>
      <c r="W1841" s="223"/>
      <c r="X1841" s="223"/>
      <c r="Y1841" s="223"/>
      <c r="Z1841" s="33"/>
      <c r="AE1841" s="117"/>
      <c r="AM1841" s="33"/>
      <c r="AN1841" s="223"/>
      <c r="AO1841" s="223"/>
      <c r="AP1841" s="223"/>
      <c r="AQ1841" s="222"/>
      <c r="AR1841" s="222"/>
      <c r="AS1841" s="222"/>
      <c r="AT1841" s="222"/>
      <c r="AU1841" s="222"/>
      <c r="AV1841" s="222"/>
      <c r="AW1841" s="222"/>
      <c r="AX1841" s="222"/>
      <c r="AY1841" s="222"/>
      <c r="AZ1841" s="222"/>
      <c r="BA1841" s="222"/>
      <c r="BB1841" s="222"/>
      <c r="BC1841" s="222"/>
      <c r="BD1841" s="222"/>
      <c r="BE1841" s="222"/>
      <c r="BF1841" s="222"/>
      <c r="BG1841" s="222"/>
      <c r="BH1841" s="222"/>
      <c r="BI1841" s="222"/>
      <c r="BJ1841" s="222"/>
      <c r="BK1841" s="222"/>
      <c r="BL1841" s="222"/>
      <c r="BM1841" s="222"/>
      <c r="BN1841" s="222"/>
      <c r="BO1841" s="222"/>
      <c r="BP1841" s="222"/>
      <c r="BQ1841" s="222"/>
      <c r="BR1841" s="222"/>
      <c r="BS1841" s="222"/>
      <c r="BT1841" s="222"/>
      <c r="BU1841" s="222"/>
      <c r="BV1841" s="222"/>
      <c r="BW1841" s="222"/>
      <c r="BX1841" s="222"/>
      <c r="BY1841" s="222"/>
      <c r="BZ1841" s="222"/>
      <c r="CA1841" s="222"/>
      <c r="CB1841" s="222"/>
      <c r="CC1841" s="222"/>
      <c r="CD1841" s="222"/>
      <c r="CE1841" s="222"/>
      <c r="CF1841" s="222"/>
      <c r="CG1841" s="222"/>
      <c r="CH1841" s="222"/>
      <c r="CI1841" s="222"/>
    </row>
    <row r="1842" spans="1:87" s="4" customFormat="1" hidden="1">
      <c r="A1842" s="63"/>
      <c r="B1842" s="222"/>
      <c r="C1842" s="222"/>
      <c r="D1842" s="222"/>
      <c r="E1842" s="222"/>
      <c r="F1842" s="222"/>
      <c r="G1842" s="223"/>
      <c r="H1842" s="63"/>
      <c r="I1842" s="222"/>
      <c r="J1842" s="222"/>
      <c r="K1842" s="239"/>
      <c r="L1842" s="239"/>
      <c r="M1842" s="240"/>
      <c r="N1842" s="229"/>
      <c r="O1842" s="229"/>
      <c r="P1842" s="229"/>
      <c r="Q1842" s="222"/>
      <c r="R1842" s="242"/>
      <c r="S1842" s="242"/>
      <c r="T1842" s="240"/>
      <c r="U1842" s="240"/>
      <c r="V1842" s="223"/>
      <c r="W1842" s="223"/>
      <c r="X1842" s="223"/>
      <c r="Y1842" s="223"/>
      <c r="Z1842" s="33"/>
      <c r="AE1842" s="117"/>
      <c r="AM1842" s="33"/>
      <c r="AN1842" s="223"/>
      <c r="AO1842" s="223"/>
      <c r="AP1842" s="223"/>
      <c r="AQ1842" s="222"/>
      <c r="AR1842" s="222"/>
      <c r="AS1842" s="222"/>
      <c r="AT1842" s="222"/>
      <c r="AU1842" s="222"/>
      <c r="AV1842" s="222"/>
      <c r="AW1842" s="222"/>
      <c r="AX1842" s="222"/>
      <c r="AY1842" s="222"/>
      <c r="AZ1842" s="222"/>
      <c r="BA1842" s="222"/>
      <c r="BB1842" s="222"/>
      <c r="BC1842" s="222"/>
      <c r="BD1842" s="222"/>
      <c r="BE1842" s="222"/>
      <c r="BF1842" s="222"/>
      <c r="BG1842" s="222"/>
      <c r="BH1842" s="222"/>
      <c r="BI1842" s="222"/>
      <c r="BJ1842" s="222"/>
      <c r="BK1842" s="222"/>
      <c r="BL1842" s="222"/>
      <c r="BM1842" s="222"/>
      <c r="BN1842" s="222"/>
      <c r="BO1842" s="222"/>
      <c r="BP1842" s="222"/>
      <c r="BQ1842" s="222"/>
      <c r="BR1842" s="222"/>
      <c r="BS1842" s="222"/>
      <c r="BT1842" s="222"/>
      <c r="BU1842" s="222"/>
      <c r="BV1842" s="222"/>
      <c r="BW1842" s="222"/>
      <c r="BX1842" s="222"/>
      <c r="BY1842" s="222"/>
      <c r="BZ1842" s="222"/>
      <c r="CA1842" s="222"/>
      <c r="CB1842" s="222"/>
      <c r="CC1842" s="222"/>
      <c r="CD1842" s="222"/>
      <c r="CE1842" s="222"/>
      <c r="CF1842" s="222"/>
      <c r="CG1842" s="222"/>
      <c r="CH1842" s="222"/>
      <c r="CI1842" s="222"/>
    </row>
    <row r="1843" spans="1:87" s="4" customFormat="1" hidden="1">
      <c r="A1843" s="63"/>
      <c r="B1843" s="222"/>
      <c r="C1843" s="222"/>
      <c r="D1843" s="222"/>
      <c r="E1843" s="222"/>
      <c r="F1843" s="222"/>
      <c r="G1843" s="223"/>
      <c r="H1843" s="63"/>
      <c r="I1843" s="222"/>
      <c r="J1843" s="222"/>
      <c r="K1843" s="239"/>
      <c r="L1843" s="239"/>
      <c r="M1843" s="240"/>
      <c r="N1843" s="229"/>
      <c r="O1843" s="229"/>
      <c r="P1843" s="229"/>
      <c r="Q1843" s="222"/>
      <c r="R1843" s="242"/>
      <c r="S1843" s="242"/>
      <c r="T1843" s="240"/>
      <c r="U1843" s="240"/>
      <c r="V1843" s="223"/>
      <c r="W1843" s="223"/>
      <c r="X1843" s="223"/>
      <c r="Y1843" s="223"/>
      <c r="Z1843" s="33"/>
      <c r="AE1843" s="117"/>
      <c r="AM1843" s="33"/>
      <c r="AN1843" s="223"/>
      <c r="AO1843" s="223"/>
      <c r="AP1843" s="223"/>
      <c r="AQ1843" s="222"/>
      <c r="AR1843" s="222"/>
      <c r="AS1843" s="222"/>
      <c r="AT1843" s="222"/>
      <c r="AU1843" s="222"/>
      <c r="AV1843" s="222"/>
      <c r="AW1843" s="222"/>
      <c r="AX1843" s="222"/>
      <c r="AY1843" s="222"/>
      <c r="AZ1843" s="222"/>
      <c r="BA1843" s="222"/>
      <c r="BB1843" s="222"/>
      <c r="BC1843" s="222"/>
      <c r="BD1843" s="222"/>
      <c r="BE1843" s="222"/>
      <c r="BF1843" s="222"/>
      <c r="BG1843" s="222"/>
      <c r="BH1843" s="222"/>
      <c r="BI1843" s="222"/>
      <c r="BJ1843" s="222"/>
      <c r="BK1843" s="222"/>
      <c r="BL1843" s="222"/>
      <c r="BM1843" s="222"/>
      <c r="BN1843" s="222"/>
      <c r="BO1843" s="222"/>
      <c r="BP1843" s="222"/>
      <c r="BQ1843" s="222"/>
      <c r="BR1843" s="222"/>
      <c r="BS1843" s="222"/>
      <c r="BT1843" s="222"/>
      <c r="BU1843" s="222"/>
      <c r="BV1843" s="222"/>
      <c r="BW1843" s="222"/>
      <c r="BX1843" s="222"/>
      <c r="BY1843" s="222"/>
      <c r="BZ1843" s="222"/>
      <c r="CA1843" s="222"/>
      <c r="CB1843" s="222"/>
      <c r="CC1843" s="222"/>
      <c r="CD1843" s="222"/>
      <c r="CE1843" s="222"/>
      <c r="CF1843" s="222"/>
      <c r="CG1843" s="222"/>
      <c r="CH1843" s="222"/>
      <c r="CI1843" s="222"/>
    </row>
    <row r="1844" spans="1:87" s="4" customFormat="1" hidden="1">
      <c r="A1844" s="63"/>
      <c r="B1844" s="222"/>
      <c r="C1844" s="222"/>
      <c r="D1844" s="222"/>
      <c r="E1844" s="222"/>
      <c r="F1844" s="222"/>
      <c r="G1844" s="223"/>
      <c r="H1844" s="63"/>
      <c r="I1844" s="222"/>
      <c r="J1844" s="222"/>
      <c r="K1844" s="239"/>
      <c r="L1844" s="239"/>
      <c r="M1844" s="240"/>
      <c r="N1844" s="229"/>
      <c r="O1844" s="229"/>
      <c r="P1844" s="229"/>
      <c r="Q1844" s="222"/>
      <c r="R1844" s="242"/>
      <c r="S1844" s="242"/>
      <c r="T1844" s="240"/>
      <c r="U1844" s="240"/>
      <c r="V1844" s="223"/>
      <c r="W1844" s="223"/>
      <c r="X1844" s="223"/>
      <c r="Y1844" s="223"/>
      <c r="Z1844" s="33"/>
      <c r="AE1844" s="117"/>
      <c r="AM1844" s="33"/>
      <c r="AN1844" s="223"/>
      <c r="AO1844" s="223"/>
      <c r="AP1844" s="223"/>
      <c r="AQ1844" s="222"/>
      <c r="AR1844" s="222"/>
      <c r="AS1844" s="222"/>
      <c r="AT1844" s="222"/>
      <c r="AU1844" s="222"/>
      <c r="AV1844" s="222"/>
      <c r="AW1844" s="222"/>
      <c r="AX1844" s="222"/>
      <c r="AY1844" s="222"/>
      <c r="AZ1844" s="222"/>
      <c r="BA1844" s="222"/>
      <c r="BB1844" s="222"/>
      <c r="BC1844" s="222"/>
      <c r="BD1844" s="222"/>
      <c r="BE1844" s="222"/>
      <c r="BF1844" s="222"/>
      <c r="BG1844" s="222"/>
      <c r="BH1844" s="222"/>
      <c r="BI1844" s="222"/>
      <c r="BJ1844" s="222"/>
      <c r="BK1844" s="222"/>
      <c r="BL1844" s="222"/>
      <c r="BM1844" s="222"/>
      <c r="BN1844" s="222"/>
      <c r="BO1844" s="222"/>
      <c r="BP1844" s="222"/>
      <c r="BQ1844" s="222"/>
      <c r="BR1844" s="222"/>
      <c r="BS1844" s="222"/>
      <c r="BT1844" s="222"/>
      <c r="BU1844" s="222"/>
      <c r="BV1844" s="222"/>
      <c r="BW1844" s="222"/>
      <c r="BX1844" s="222"/>
      <c r="BY1844" s="222"/>
      <c r="BZ1844" s="222"/>
      <c r="CA1844" s="222"/>
      <c r="CB1844" s="222"/>
      <c r="CC1844" s="222"/>
      <c r="CD1844" s="222"/>
      <c r="CE1844" s="222"/>
      <c r="CF1844" s="222"/>
      <c r="CG1844" s="222"/>
      <c r="CH1844" s="222"/>
      <c r="CI1844" s="222"/>
    </row>
    <row r="1845" spans="1:87" s="4" customFormat="1" hidden="1">
      <c r="A1845" s="63"/>
      <c r="B1845" s="222"/>
      <c r="C1845" s="222"/>
      <c r="D1845" s="222"/>
      <c r="E1845" s="222"/>
      <c r="F1845" s="222"/>
      <c r="G1845" s="223"/>
      <c r="H1845" s="63"/>
      <c r="I1845" s="222"/>
      <c r="J1845" s="222"/>
      <c r="K1845" s="239"/>
      <c r="L1845" s="239"/>
      <c r="M1845" s="240"/>
      <c r="N1845" s="229"/>
      <c r="O1845" s="229"/>
      <c r="P1845" s="229"/>
      <c r="Q1845" s="222"/>
      <c r="R1845" s="242"/>
      <c r="S1845" s="242"/>
      <c r="T1845" s="240"/>
      <c r="U1845" s="240"/>
      <c r="V1845" s="223"/>
      <c r="W1845" s="223"/>
      <c r="X1845" s="223"/>
      <c r="Y1845" s="223"/>
      <c r="Z1845" s="33"/>
      <c r="AE1845" s="117"/>
      <c r="AM1845" s="33"/>
      <c r="AN1845" s="223"/>
      <c r="AO1845" s="223"/>
      <c r="AP1845" s="223"/>
      <c r="AQ1845" s="222"/>
      <c r="AR1845" s="222"/>
      <c r="AS1845" s="222"/>
      <c r="AT1845" s="222"/>
      <c r="AU1845" s="222"/>
      <c r="AV1845" s="222"/>
      <c r="AW1845" s="222"/>
      <c r="AX1845" s="222"/>
      <c r="AY1845" s="222"/>
      <c r="AZ1845" s="222"/>
      <c r="BA1845" s="222"/>
      <c r="BB1845" s="222"/>
      <c r="BC1845" s="222"/>
      <c r="BD1845" s="222"/>
      <c r="BE1845" s="222"/>
      <c r="BF1845" s="222"/>
      <c r="BG1845" s="222"/>
      <c r="BH1845" s="222"/>
      <c r="BI1845" s="222"/>
      <c r="BJ1845" s="222"/>
      <c r="BK1845" s="222"/>
      <c r="BL1845" s="222"/>
      <c r="BM1845" s="222"/>
      <c r="BN1845" s="222"/>
      <c r="BO1845" s="222"/>
      <c r="BP1845" s="222"/>
      <c r="BQ1845" s="222"/>
      <c r="BR1845" s="222"/>
      <c r="BS1845" s="222"/>
      <c r="BT1845" s="222"/>
      <c r="BU1845" s="222"/>
      <c r="BV1845" s="222"/>
      <c r="BW1845" s="222"/>
      <c r="BX1845" s="222"/>
      <c r="BY1845" s="222"/>
      <c r="BZ1845" s="222"/>
      <c r="CA1845" s="222"/>
      <c r="CB1845" s="222"/>
      <c r="CC1845" s="222"/>
      <c r="CD1845" s="222"/>
      <c r="CE1845" s="222"/>
      <c r="CF1845" s="222"/>
      <c r="CG1845" s="222"/>
      <c r="CH1845" s="222"/>
      <c r="CI1845" s="222"/>
    </row>
    <row r="1846" spans="1:87" s="4" customFormat="1" hidden="1">
      <c r="A1846" s="63"/>
      <c r="B1846" s="222"/>
      <c r="C1846" s="222"/>
      <c r="D1846" s="222"/>
      <c r="E1846" s="222"/>
      <c r="F1846" s="222"/>
      <c r="G1846" s="223"/>
      <c r="H1846" s="63"/>
      <c r="I1846" s="222"/>
      <c r="J1846" s="222"/>
      <c r="K1846" s="239"/>
      <c r="L1846" s="239"/>
      <c r="M1846" s="240"/>
      <c r="N1846" s="229"/>
      <c r="O1846" s="229"/>
      <c r="P1846" s="229"/>
      <c r="Q1846" s="222"/>
      <c r="R1846" s="242"/>
      <c r="S1846" s="242"/>
      <c r="T1846" s="240"/>
      <c r="U1846" s="240"/>
      <c r="V1846" s="223"/>
      <c r="W1846" s="223"/>
      <c r="X1846" s="223"/>
      <c r="Y1846" s="223"/>
      <c r="Z1846" s="33"/>
      <c r="AE1846" s="117"/>
      <c r="AM1846" s="33"/>
      <c r="AN1846" s="223"/>
      <c r="AO1846" s="223"/>
      <c r="AP1846" s="223"/>
      <c r="AQ1846" s="222"/>
      <c r="AR1846" s="222"/>
      <c r="AS1846" s="222"/>
      <c r="AT1846" s="222"/>
      <c r="AU1846" s="222"/>
      <c r="AV1846" s="222"/>
      <c r="AW1846" s="222"/>
      <c r="AX1846" s="222"/>
      <c r="AY1846" s="222"/>
      <c r="AZ1846" s="222"/>
      <c r="BA1846" s="222"/>
      <c r="BB1846" s="222"/>
      <c r="BC1846" s="222"/>
      <c r="BD1846" s="222"/>
      <c r="BE1846" s="222"/>
      <c r="BF1846" s="222"/>
      <c r="BG1846" s="222"/>
      <c r="BH1846" s="222"/>
      <c r="BI1846" s="222"/>
      <c r="BJ1846" s="222"/>
      <c r="BK1846" s="222"/>
      <c r="BL1846" s="222"/>
      <c r="BM1846" s="222"/>
      <c r="BN1846" s="222"/>
      <c r="BO1846" s="222"/>
      <c r="BP1846" s="222"/>
      <c r="BQ1846" s="222"/>
      <c r="BR1846" s="222"/>
      <c r="BS1846" s="222"/>
      <c r="BT1846" s="222"/>
      <c r="BU1846" s="222"/>
      <c r="BV1846" s="222"/>
      <c r="BW1846" s="222"/>
      <c r="BX1846" s="222"/>
      <c r="BY1846" s="222"/>
      <c r="BZ1846" s="222"/>
      <c r="CA1846" s="222"/>
      <c r="CB1846" s="222"/>
      <c r="CC1846" s="222"/>
      <c r="CD1846" s="222"/>
      <c r="CE1846" s="222"/>
      <c r="CF1846" s="222"/>
      <c r="CG1846" s="222"/>
      <c r="CH1846" s="222"/>
      <c r="CI1846" s="222"/>
    </row>
    <row r="1847" spans="1:87" s="4" customFormat="1" hidden="1">
      <c r="A1847" s="63"/>
      <c r="B1847" s="222"/>
      <c r="C1847" s="222"/>
      <c r="D1847" s="222"/>
      <c r="E1847" s="222"/>
      <c r="F1847" s="222"/>
      <c r="G1847" s="223"/>
      <c r="H1847" s="63"/>
      <c r="I1847" s="222"/>
      <c r="J1847" s="222"/>
      <c r="K1847" s="239"/>
      <c r="L1847" s="239"/>
      <c r="M1847" s="240"/>
      <c r="N1847" s="229"/>
      <c r="O1847" s="229"/>
      <c r="P1847" s="229"/>
      <c r="Q1847" s="222"/>
      <c r="R1847" s="242"/>
      <c r="S1847" s="242"/>
      <c r="T1847" s="240"/>
      <c r="U1847" s="240"/>
      <c r="V1847" s="223"/>
      <c r="W1847" s="223"/>
      <c r="X1847" s="223"/>
      <c r="Y1847" s="223"/>
      <c r="Z1847" s="33"/>
      <c r="AE1847" s="117"/>
      <c r="AM1847" s="33"/>
      <c r="AN1847" s="223"/>
      <c r="AO1847" s="223"/>
      <c r="AP1847" s="223"/>
      <c r="AQ1847" s="222"/>
      <c r="AR1847" s="222"/>
      <c r="AS1847" s="222"/>
      <c r="AT1847" s="222"/>
      <c r="AU1847" s="222"/>
      <c r="AV1847" s="222"/>
      <c r="AW1847" s="222"/>
      <c r="AX1847" s="222"/>
      <c r="AY1847" s="222"/>
      <c r="AZ1847" s="222"/>
      <c r="BA1847" s="222"/>
      <c r="BB1847" s="222"/>
      <c r="BC1847" s="222"/>
      <c r="BD1847" s="222"/>
      <c r="BE1847" s="222"/>
      <c r="BF1847" s="222"/>
      <c r="BG1847" s="222"/>
      <c r="BH1847" s="222"/>
      <c r="BI1847" s="222"/>
      <c r="BJ1847" s="222"/>
      <c r="BK1847" s="222"/>
      <c r="BL1847" s="222"/>
      <c r="BM1847" s="222"/>
      <c r="BN1847" s="222"/>
      <c r="BO1847" s="222"/>
      <c r="BP1847" s="222"/>
      <c r="BQ1847" s="222"/>
      <c r="BR1847" s="222"/>
      <c r="BS1847" s="222"/>
      <c r="BT1847" s="222"/>
      <c r="BU1847" s="222"/>
      <c r="BV1847" s="222"/>
      <c r="BW1847" s="222"/>
      <c r="BX1847" s="222"/>
      <c r="BY1847" s="222"/>
      <c r="BZ1847" s="222"/>
      <c r="CA1847" s="222"/>
      <c r="CB1847" s="222"/>
      <c r="CC1847" s="222"/>
      <c r="CD1847" s="222"/>
      <c r="CE1847" s="222"/>
      <c r="CF1847" s="222"/>
      <c r="CG1847" s="222"/>
      <c r="CH1847" s="222"/>
      <c r="CI1847" s="222"/>
    </row>
    <row r="1848" spans="1:87" s="4" customFormat="1" hidden="1">
      <c r="A1848" s="63"/>
      <c r="B1848" s="222"/>
      <c r="C1848" s="222"/>
      <c r="D1848" s="222"/>
      <c r="E1848" s="222"/>
      <c r="F1848" s="222"/>
      <c r="G1848" s="223"/>
      <c r="H1848" s="63"/>
      <c r="I1848" s="222"/>
      <c r="J1848" s="222"/>
      <c r="K1848" s="239"/>
      <c r="L1848" s="239"/>
      <c r="M1848" s="240"/>
      <c r="N1848" s="229"/>
      <c r="O1848" s="229"/>
      <c r="P1848" s="229"/>
      <c r="Q1848" s="222"/>
      <c r="R1848" s="242"/>
      <c r="S1848" s="242"/>
      <c r="T1848" s="240"/>
      <c r="U1848" s="240"/>
      <c r="V1848" s="223"/>
      <c r="W1848" s="223"/>
      <c r="X1848" s="223"/>
      <c r="Y1848" s="223"/>
      <c r="Z1848" s="33"/>
      <c r="AE1848" s="117"/>
      <c r="AM1848" s="33"/>
      <c r="AN1848" s="223"/>
      <c r="AO1848" s="223"/>
      <c r="AP1848" s="223"/>
      <c r="AQ1848" s="222"/>
      <c r="AR1848" s="222"/>
      <c r="AS1848" s="222"/>
      <c r="AT1848" s="222"/>
      <c r="AU1848" s="222"/>
      <c r="AV1848" s="222"/>
      <c r="AW1848" s="222"/>
      <c r="AX1848" s="222"/>
      <c r="AY1848" s="222"/>
      <c r="AZ1848" s="222"/>
      <c r="BA1848" s="222"/>
      <c r="BB1848" s="222"/>
      <c r="BC1848" s="222"/>
      <c r="BD1848" s="222"/>
      <c r="BE1848" s="222"/>
      <c r="BF1848" s="222"/>
      <c r="BG1848" s="222"/>
      <c r="BH1848" s="222"/>
      <c r="BI1848" s="222"/>
      <c r="BJ1848" s="222"/>
      <c r="BK1848" s="222"/>
      <c r="BL1848" s="222"/>
      <c r="BM1848" s="222"/>
      <c r="BN1848" s="222"/>
      <c r="BO1848" s="222"/>
      <c r="BP1848" s="222"/>
      <c r="BQ1848" s="222"/>
      <c r="BR1848" s="222"/>
      <c r="BS1848" s="222"/>
      <c r="BT1848" s="222"/>
      <c r="BU1848" s="222"/>
      <c r="BV1848" s="222"/>
      <c r="BW1848" s="222"/>
      <c r="BX1848" s="222"/>
      <c r="BY1848" s="222"/>
      <c r="BZ1848" s="222"/>
      <c r="CA1848" s="222"/>
      <c r="CB1848" s="222"/>
      <c r="CC1848" s="222"/>
      <c r="CD1848" s="222"/>
      <c r="CE1848" s="222"/>
      <c r="CF1848" s="222"/>
      <c r="CG1848" s="222"/>
      <c r="CH1848" s="222"/>
      <c r="CI1848" s="222"/>
    </row>
    <row r="1849" spans="1:87" s="4" customFormat="1" hidden="1">
      <c r="A1849" s="63"/>
      <c r="B1849" s="222"/>
      <c r="C1849" s="222"/>
      <c r="D1849" s="222"/>
      <c r="E1849" s="222"/>
      <c r="F1849" s="222"/>
      <c r="G1849" s="223"/>
      <c r="H1849" s="63"/>
      <c r="I1849" s="222"/>
      <c r="J1849" s="222"/>
      <c r="K1849" s="239"/>
      <c r="L1849" s="239"/>
      <c r="M1849" s="240"/>
      <c r="N1849" s="229"/>
      <c r="O1849" s="229"/>
      <c r="P1849" s="229"/>
      <c r="Q1849" s="222"/>
      <c r="R1849" s="242"/>
      <c r="S1849" s="242"/>
      <c r="T1849" s="240"/>
      <c r="U1849" s="240"/>
      <c r="V1849" s="223"/>
      <c r="W1849" s="223"/>
      <c r="X1849" s="223"/>
      <c r="Y1849" s="223"/>
      <c r="Z1849" s="33"/>
      <c r="AE1849" s="117"/>
      <c r="AM1849" s="33"/>
      <c r="AN1849" s="223"/>
      <c r="AO1849" s="223"/>
      <c r="AP1849" s="223"/>
      <c r="AQ1849" s="222"/>
      <c r="AR1849" s="222"/>
      <c r="AS1849" s="222"/>
      <c r="AT1849" s="222"/>
      <c r="AU1849" s="222"/>
      <c r="AV1849" s="222"/>
      <c r="AW1849" s="222"/>
      <c r="AX1849" s="222"/>
      <c r="AY1849" s="222"/>
      <c r="AZ1849" s="222"/>
      <c r="BA1849" s="222"/>
      <c r="BB1849" s="222"/>
      <c r="BC1849" s="222"/>
      <c r="BD1849" s="222"/>
      <c r="BE1849" s="222"/>
      <c r="BF1849" s="222"/>
      <c r="BG1849" s="222"/>
      <c r="BH1849" s="222"/>
      <c r="BI1849" s="222"/>
      <c r="BJ1849" s="222"/>
      <c r="BK1849" s="222"/>
      <c r="BL1849" s="222"/>
      <c r="BM1849" s="222"/>
      <c r="BN1849" s="222"/>
      <c r="BO1849" s="222"/>
      <c r="BP1849" s="222"/>
      <c r="BQ1849" s="222"/>
      <c r="BR1849" s="222"/>
      <c r="BS1849" s="222"/>
      <c r="BT1849" s="222"/>
      <c r="BU1849" s="222"/>
      <c r="BV1849" s="222"/>
      <c r="BW1849" s="222"/>
      <c r="BX1849" s="222"/>
      <c r="BY1849" s="222"/>
      <c r="BZ1849" s="222"/>
      <c r="CA1849" s="222"/>
      <c r="CB1849" s="222"/>
      <c r="CC1849" s="222"/>
      <c r="CD1849" s="222"/>
      <c r="CE1849" s="222"/>
      <c r="CF1849" s="222"/>
      <c r="CG1849" s="222"/>
      <c r="CH1849" s="222"/>
      <c r="CI1849" s="222"/>
    </row>
    <row r="1850" spans="1:87" s="4" customFormat="1" hidden="1">
      <c r="A1850" s="63"/>
      <c r="B1850" s="222"/>
      <c r="C1850" s="222"/>
      <c r="D1850" s="222"/>
      <c r="E1850" s="222"/>
      <c r="F1850" s="222"/>
      <c r="G1850" s="223"/>
      <c r="H1850" s="63"/>
      <c r="I1850" s="222"/>
      <c r="J1850" s="222"/>
      <c r="K1850" s="239"/>
      <c r="L1850" s="239"/>
      <c r="M1850" s="240"/>
      <c r="N1850" s="229"/>
      <c r="O1850" s="229"/>
      <c r="P1850" s="229"/>
      <c r="Q1850" s="222"/>
      <c r="R1850" s="242"/>
      <c r="S1850" s="242"/>
      <c r="T1850" s="240"/>
      <c r="U1850" s="240"/>
      <c r="V1850" s="223"/>
      <c r="W1850" s="223"/>
      <c r="X1850" s="223"/>
      <c r="Y1850" s="223"/>
      <c r="Z1850" s="33"/>
      <c r="AE1850" s="117"/>
      <c r="AM1850" s="33"/>
      <c r="AN1850" s="223"/>
      <c r="AO1850" s="223"/>
      <c r="AP1850" s="223"/>
      <c r="AQ1850" s="222"/>
      <c r="AR1850" s="222"/>
      <c r="AS1850" s="222"/>
      <c r="AT1850" s="222"/>
      <c r="AU1850" s="222"/>
      <c r="AV1850" s="222"/>
      <c r="AW1850" s="222"/>
      <c r="AX1850" s="222"/>
      <c r="AY1850" s="222"/>
      <c r="AZ1850" s="222"/>
      <c r="BA1850" s="222"/>
      <c r="BB1850" s="222"/>
      <c r="BC1850" s="222"/>
      <c r="BD1850" s="222"/>
      <c r="BE1850" s="222"/>
      <c r="BF1850" s="222"/>
      <c r="BG1850" s="222"/>
      <c r="BH1850" s="222"/>
      <c r="BI1850" s="222"/>
      <c r="BJ1850" s="222"/>
      <c r="BK1850" s="222"/>
      <c r="BL1850" s="222"/>
      <c r="BM1850" s="222"/>
      <c r="BN1850" s="222"/>
      <c r="BO1850" s="222"/>
      <c r="BP1850" s="222"/>
      <c r="BQ1850" s="222"/>
      <c r="BR1850" s="222"/>
      <c r="BS1850" s="222"/>
      <c r="BT1850" s="222"/>
      <c r="BU1850" s="222"/>
      <c r="BV1850" s="222"/>
      <c r="BW1850" s="222"/>
      <c r="BX1850" s="222"/>
      <c r="BY1850" s="222"/>
      <c r="BZ1850" s="222"/>
      <c r="CA1850" s="222"/>
      <c r="CB1850" s="222"/>
      <c r="CC1850" s="222"/>
      <c r="CD1850" s="222"/>
      <c r="CE1850" s="222"/>
      <c r="CF1850" s="222"/>
      <c r="CG1850" s="222"/>
      <c r="CH1850" s="222"/>
      <c r="CI1850" s="222"/>
    </row>
    <row r="1851" spans="1:87" s="4" customFormat="1" hidden="1">
      <c r="A1851" s="63"/>
      <c r="B1851" s="222"/>
      <c r="C1851" s="222"/>
      <c r="D1851" s="222"/>
      <c r="E1851" s="222"/>
      <c r="F1851" s="222"/>
      <c r="G1851" s="223"/>
      <c r="H1851" s="63"/>
      <c r="I1851" s="222"/>
      <c r="J1851" s="222"/>
      <c r="K1851" s="239"/>
      <c r="L1851" s="239"/>
      <c r="M1851" s="240"/>
      <c r="N1851" s="229"/>
      <c r="O1851" s="229"/>
      <c r="P1851" s="229"/>
      <c r="Q1851" s="222"/>
      <c r="R1851" s="242"/>
      <c r="S1851" s="242"/>
      <c r="T1851" s="240"/>
      <c r="U1851" s="240"/>
      <c r="V1851" s="223"/>
      <c r="W1851" s="223"/>
      <c r="X1851" s="223"/>
      <c r="Y1851" s="223"/>
      <c r="Z1851" s="33"/>
      <c r="AE1851" s="117"/>
      <c r="AM1851" s="33"/>
      <c r="AN1851" s="223"/>
      <c r="AO1851" s="223"/>
      <c r="AP1851" s="223"/>
      <c r="AQ1851" s="222"/>
      <c r="AR1851" s="222"/>
      <c r="AS1851" s="222"/>
      <c r="AT1851" s="222"/>
      <c r="AU1851" s="222"/>
      <c r="AV1851" s="222"/>
      <c r="AW1851" s="222"/>
      <c r="AX1851" s="222"/>
      <c r="AY1851" s="222"/>
      <c r="AZ1851" s="222"/>
      <c r="BA1851" s="222"/>
      <c r="BB1851" s="222"/>
      <c r="BC1851" s="222"/>
      <c r="BD1851" s="222"/>
      <c r="BE1851" s="222"/>
      <c r="BF1851" s="222"/>
      <c r="BG1851" s="222"/>
      <c r="BH1851" s="222"/>
      <c r="BI1851" s="222"/>
      <c r="BJ1851" s="222"/>
      <c r="BK1851" s="222"/>
      <c r="BL1851" s="222"/>
      <c r="BM1851" s="222"/>
      <c r="BN1851" s="222"/>
      <c r="BO1851" s="222"/>
      <c r="BP1851" s="222"/>
      <c r="BQ1851" s="222"/>
      <c r="BR1851" s="222"/>
      <c r="BS1851" s="222"/>
      <c r="BT1851" s="222"/>
      <c r="BU1851" s="222"/>
      <c r="BV1851" s="222"/>
      <c r="BW1851" s="222"/>
      <c r="BX1851" s="222"/>
      <c r="BY1851" s="222"/>
      <c r="BZ1851" s="222"/>
      <c r="CA1851" s="222"/>
      <c r="CB1851" s="222"/>
      <c r="CC1851" s="222"/>
      <c r="CD1851" s="222"/>
      <c r="CE1851" s="222"/>
      <c r="CF1851" s="222"/>
      <c r="CG1851" s="222"/>
      <c r="CH1851" s="222"/>
      <c r="CI1851" s="222"/>
    </row>
    <row r="1852" spans="1:87" s="4" customFormat="1" hidden="1">
      <c r="A1852" s="63"/>
      <c r="B1852" s="222"/>
      <c r="C1852" s="222"/>
      <c r="D1852" s="222"/>
      <c r="E1852" s="222"/>
      <c r="F1852" s="222"/>
      <c r="G1852" s="223"/>
      <c r="H1852" s="63"/>
      <c r="I1852" s="222"/>
      <c r="J1852" s="222"/>
      <c r="K1852" s="239"/>
      <c r="L1852" s="239"/>
      <c r="M1852" s="240"/>
      <c r="N1852" s="229"/>
      <c r="O1852" s="229"/>
      <c r="P1852" s="229"/>
      <c r="Q1852" s="222"/>
      <c r="R1852" s="242"/>
      <c r="S1852" s="242"/>
      <c r="T1852" s="240"/>
      <c r="U1852" s="240"/>
      <c r="V1852" s="223"/>
      <c r="W1852" s="223"/>
      <c r="X1852" s="223"/>
      <c r="Y1852" s="223"/>
      <c r="Z1852" s="33"/>
      <c r="AE1852" s="117"/>
      <c r="AM1852" s="33"/>
      <c r="AN1852" s="223"/>
      <c r="AO1852" s="223"/>
      <c r="AP1852" s="223"/>
      <c r="AQ1852" s="222"/>
      <c r="AR1852" s="222"/>
      <c r="AS1852" s="222"/>
      <c r="AT1852" s="222"/>
      <c r="AU1852" s="222"/>
      <c r="AV1852" s="222"/>
      <c r="AW1852" s="222"/>
      <c r="AX1852" s="222"/>
      <c r="AY1852" s="222"/>
      <c r="AZ1852" s="222"/>
      <c r="BA1852" s="222"/>
      <c r="BB1852" s="222"/>
      <c r="BC1852" s="222"/>
      <c r="BD1852" s="222"/>
      <c r="BE1852" s="222"/>
      <c r="BF1852" s="222"/>
      <c r="BG1852" s="222"/>
      <c r="BH1852" s="222"/>
      <c r="BI1852" s="222"/>
      <c r="BJ1852" s="222"/>
      <c r="BK1852" s="222"/>
      <c r="BL1852" s="222"/>
      <c r="BM1852" s="222"/>
      <c r="BN1852" s="222"/>
      <c r="BO1852" s="222"/>
      <c r="BP1852" s="222"/>
      <c r="BQ1852" s="222"/>
      <c r="BR1852" s="222"/>
      <c r="BS1852" s="222"/>
      <c r="BT1852" s="222"/>
      <c r="BU1852" s="222"/>
      <c r="BV1852" s="222"/>
      <c r="BW1852" s="222"/>
      <c r="BX1852" s="222"/>
      <c r="BY1852" s="222"/>
      <c r="BZ1852" s="222"/>
      <c r="CA1852" s="222"/>
      <c r="CB1852" s="222"/>
      <c r="CC1852" s="222"/>
      <c r="CD1852" s="222"/>
      <c r="CE1852" s="222"/>
      <c r="CF1852" s="222"/>
      <c r="CG1852" s="222"/>
      <c r="CH1852" s="222"/>
      <c r="CI1852" s="222"/>
    </row>
    <row r="1853" spans="1:87" s="4" customFormat="1" hidden="1">
      <c r="A1853" s="63"/>
      <c r="B1853" s="222"/>
      <c r="C1853" s="222"/>
      <c r="D1853" s="222"/>
      <c r="E1853" s="222"/>
      <c r="F1853" s="222"/>
      <c r="G1853" s="223"/>
      <c r="H1853" s="63"/>
      <c r="I1853" s="222"/>
      <c r="J1853" s="222"/>
      <c r="K1853" s="239"/>
      <c r="L1853" s="239"/>
      <c r="M1853" s="240"/>
      <c r="N1853" s="229"/>
      <c r="O1853" s="229"/>
      <c r="P1853" s="229"/>
      <c r="Q1853" s="222"/>
      <c r="R1853" s="242"/>
      <c r="S1853" s="242"/>
      <c r="T1853" s="240"/>
      <c r="U1853" s="240"/>
      <c r="V1853" s="223"/>
      <c r="W1853" s="223"/>
      <c r="X1853" s="223"/>
      <c r="Y1853" s="223"/>
      <c r="Z1853" s="33"/>
      <c r="AE1853" s="117"/>
      <c r="AM1853" s="33"/>
      <c r="AN1853" s="223"/>
      <c r="AO1853" s="223"/>
      <c r="AP1853" s="223"/>
      <c r="AQ1853" s="222"/>
      <c r="AR1853" s="222"/>
      <c r="AS1853" s="222"/>
      <c r="AT1853" s="222"/>
      <c r="AU1853" s="222"/>
      <c r="AV1853" s="222"/>
      <c r="AW1853" s="222"/>
      <c r="AX1853" s="222"/>
      <c r="AY1853" s="222"/>
      <c r="AZ1853" s="222"/>
      <c r="BA1853" s="222"/>
      <c r="BB1853" s="222"/>
      <c r="BC1853" s="222"/>
      <c r="BD1853" s="222"/>
      <c r="BE1853" s="222"/>
      <c r="BF1853" s="222"/>
      <c r="BG1853" s="222"/>
      <c r="BH1853" s="222"/>
      <c r="BI1853" s="222"/>
      <c r="BJ1853" s="222"/>
      <c r="BK1853" s="222"/>
      <c r="BL1853" s="222"/>
      <c r="BM1853" s="222"/>
      <c r="BN1853" s="222"/>
      <c r="BO1853" s="222"/>
      <c r="BP1853" s="222"/>
      <c r="BQ1853" s="222"/>
      <c r="BR1853" s="222"/>
      <c r="BS1853" s="222"/>
      <c r="BT1853" s="222"/>
      <c r="BU1853" s="222"/>
      <c r="BV1853" s="222"/>
      <c r="BW1853" s="222"/>
      <c r="BX1853" s="222"/>
      <c r="BY1853" s="222"/>
      <c r="BZ1853" s="222"/>
      <c r="CA1853" s="222"/>
      <c r="CB1853" s="222"/>
      <c r="CC1853" s="222"/>
      <c r="CD1853" s="222"/>
      <c r="CE1853" s="222"/>
      <c r="CF1853" s="222"/>
      <c r="CG1853" s="222"/>
      <c r="CH1853" s="222"/>
      <c r="CI1853" s="222"/>
    </row>
    <row r="1854" spans="1:87" s="4" customFormat="1" hidden="1">
      <c r="A1854" s="63"/>
      <c r="B1854" s="222"/>
      <c r="C1854" s="222"/>
      <c r="D1854" s="222"/>
      <c r="E1854" s="222"/>
      <c r="F1854" s="222"/>
      <c r="G1854" s="223"/>
      <c r="H1854" s="63"/>
      <c r="I1854" s="222"/>
      <c r="J1854" s="222"/>
      <c r="K1854" s="239"/>
      <c r="L1854" s="239"/>
      <c r="M1854" s="240"/>
      <c r="N1854" s="229"/>
      <c r="O1854" s="229"/>
      <c r="P1854" s="229"/>
      <c r="Q1854" s="222"/>
      <c r="R1854" s="242"/>
      <c r="S1854" s="242"/>
      <c r="T1854" s="240"/>
      <c r="U1854" s="240"/>
      <c r="V1854" s="223"/>
      <c r="W1854" s="223"/>
      <c r="X1854" s="223"/>
      <c r="Y1854" s="223"/>
      <c r="Z1854" s="33"/>
      <c r="AE1854" s="117"/>
      <c r="AM1854" s="33"/>
      <c r="AN1854" s="223"/>
      <c r="AO1854" s="223"/>
      <c r="AP1854" s="223"/>
      <c r="AQ1854" s="222"/>
      <c r="AR1854" s="222"/>
      <c r="AS1854" s="222"/>
      <c r="AT1854" s="222"/>
      <c r="AU1854" s="222"/>
      <c r="AV1854" s="222"/>
      <c r="AW1854" s="222"/>
      <c r="AX1854" s="222"/>
      <c r="AY1854" s="222"/>
      <c r="AZ1854" s="222"/>
      <c r="BA1854" s="222"/>
      <c r="BB1854" s="222"/>
      <c r="BC1854" s="222"/>
      <c r="BD1854" s="222"/>
      <c r="BE1854" s="222"/>
      <c r="BF1854" s="222"/>
      <c r="BG1854" s="222"/>
      <c r="BH1854" s="222"/>
      <c r="BI1854" s="222"/>
      <c r="BJ1854" s="222"/>
      <c r="BK1854" s="222"/>
      <c r="BL1854" s="222"/>
      <c r="BM1854" s="222"/>
      <c r="BN1854" s="222"/>
      <c r="BO1854" s="222"/>
      <c r="BP1854" s="222"/>
      <c r="BQ1854" s="222"/>
      <c r="BR1854" s="222"/>
      <c r="BS1854" s="222"/>
      <c r="BT1854" s="222"/>
      <c r="BU1854" s="222"/>
      <c r="BV1854" s="222"/>
      <c r="BW1854" s="222"/>
      <c r="BX1854" s="222"/>
      <c r="BY1854" s="222"/>
      <c r="BZ1854" s="222"/>
      <c r="CA1854" s="222"/>
      <c r="CB1854" s="222"/>
      <c r="CC1854" s="222"/>
      <c r="CD1854" s="222"/>
      <c r="CE1854" s="222"/>
      <c r="CF1854" s="222"/>
      <c r="CG1854" s="222"/>
      <c r="CH1854" s="222"/>
      <c r="CI1854" s="222"/>
    </row>
    <row r="1855" spans="1:87" s="4" customFormat="1" hidden="1">
      <c r="A1855" s="63"/>
      <c r="B1855" s="222"/>
      <c r="C1855" s="222"/>
      <c r="D1855" s="222"/>
      <c r="E1855" s="222"/>
      <c r="F1855" s="222"/>
      <c r="G1855" s="223"/>
      <c r="H1855" s="63"/>
      <c r="I1855" s="222"/>
      <c r="J1855" s="222"/>
      <c r="K1855" s="239"/>
      <c r="L1855" s="239"/>
      <c r="M1855" s="240"/>
      <c r="N1855" s="229"/>
      <c r="O1855" s="229"/>
      <c r="P1855" s="229"/>
      <c r="Q1855" s="222"/>
      <c r="R1855" s="242"/>
      <c r="S1855" s="242"/>
      <c r="T1855" s="240"/>
      <c r="U1855" s="240"/>
      <c r="V1855" s="223"/>
      <c r="W1855" s="223"/>
      <c r="X1855" s="223"/>
      <c r="Y1855" s="223"/>
      <c r="Z1855" s="33"/>
      <c r="AE1855" s="117"/>
      <c r="AM1855" s="33"/>
      <c r="AN1855" s="223"/>
      <c r="AO1855" s="223"/>
      <c r="AP1855" s="223"/>
      <c r="AQ1855" s="222"/>
      <c r="AR1855" s="222"/>
      <c r="AS1855" s="222"/>
      <c r="AT1855" s="222"/>
      <c r="AU1855" s="222"/>
      <c r="AV1855" s="222"/>
      <c r="AW1855" s="222"/>
      <c r="AX1855" s="222"/>
      <c r="AY1855" s="222"/>
      <c r="AZ1855" s="222"/>
      <c r="BA1855" s="222"/>
      <c r="BB1855" s="222"/>
      <c r="BC1855" s="222"/>
      <c r="BD1855" s="222"/>
      <c r="BE1855" s="222"/>
      <c r="BF1855" s="222"/>
      <c r="BG1855" s="222"/>
      <c r="BH1855" s="222"/>
      <c r="BI1855" s="222"/>
      <c r="BJ1855" s="222"/>
      <c r="BK1855" s="222"/>
      <c r="BL1855" s="222"/>
      <c r="BM1855" s="222"/>
      <c r="BN1855" s="222"/>
      <c r="BO1855" s="222"/>
      <c r="BP1855" s="222"/>
      <c r="BQ1855" s="222"/>
      <c r="BR1855" s="222"/>
      <c r="BS1855" s="222"/>
      <c r="BT1855" s="222"/>
      <c r="BU1855" s="222"/>
      <c r="BV1855" s="222"/>
      <c r="BW1855" s="222"/>
      <c r="BX1855" s="222"/>
      <c r="BY1855" s="222"/>
      <c r="BZ1855" s="222"/>
      <c r="CA1855" s="222"/>
      <c r="CB1855" s="222"/>
      <c r="CC1855" s="222"/>
      <c r="CD1855" s="222"/>
      <c r="CE1855" s="222"/>
      <c r="CF1855" s="222"/>
      <c r="CG1855" s="222"/>
      <c r="CH1855" s="222"/>
      <c r="CI1855" s="222"/>
    </row>
    <row r="1856" spans="1:87" s="4" customFormat="1" hidden="1">
      <c r="A1856" s="63"/>
      <c r="B1856" s="222"/>
      <c r="C1856" s="222"/>
      <c r="D1856" s="222"/>
      <c r="E1856" s="222"/>
      <c r="F1856" s="222"/>
      <c r="G1856" s="223"/>
      <c r="H1856" s="63"/>
      <c r="I1856" s="222"/>
      <c r="J1856" s="222"/>
      <c r="K1856" s="239"/>
      <c r="L1856" s="239"/>
      <c r="M1856" s="240"/>
      <c r="N1856" s="229"/>
      <c r="O1856" s="229"/>
      <c r="P1856" s="229"/>
      <c r="Q1856" s="222"/>
      <c r="R1856" s="242"/>
      <c r="S1856" s="242"/>
      <c r="T1856" s="240"/>
      <c r="U1856" s="240"/>
      <c r="V1856" s="223"/>
      <c r="W1856" s="223"/>
      <c r="X1856" s="223"/>
      <c r="Y1856" s="223"/>
      <c r="Z1856" s="33"/>
      <c r="AE1856" s="117"/>
      <c r="AM1856" s="33"/>
      <c r="AN1856" s="223"/>
      <c r="AO1856" s="223"/>
      <c r="AP1856" s="223"/>
      <c r="AQ1856" s="222"/>
      <c r="AR1856" s="222"/>
      <c r="AS1856" s="222"/>
      <c r="AT1856" s="222"/>
      <c r="AU1856" s="222"/>
      <c r="AV1856" s="222"/>
      <c r="AW1856" s="222"/>
      <c r="AX1856" s="222"/>
      <c r="AY1856" s="222"/>
      <c r="AZ1856" s="222"/>
      <c r="BA1856" s="222"/>
      <c r="BB1856" s="222"/>
      <c r="BC1856" s="222"/>
      <c r="BD1856" s="222"/>
      <c r="BE1856" s="222"/>
      <c r="BF1856" s="222"/>
      <c r="BG1856" s="222"/>
      <c r="BH1856" s="222"/>
      <c r="BI1856" s="222"/>
      <c r="BJ1856" s="222"/>
      <c r="BK1856" s="222"/>
      <c r="BL1856" s="222"/>
      <c r="BM1856" s="222"/>
      <c r="BN1856" s="222"/>
      <c r="BO1856" s="222"/>
      <c r="BP1856" s="222"/>
      <c r="BQ1856" s="222"/>
      <c r="BR1856" s="222"/>
      <c r="BS1856" s="222"/>
      <c r="BT1856" s="222"/>
      <c r="BU1856" s="222"/>
      <c r="BV1856" s="222"/>
      <c r="BW1856" s="222"/>
      <c r="BX1856" s="222"/>
      <c r="BY1856" s="222"/>
      <c r="BZ1856" s="222"/>
      <c r="CA1856" s="222"/>
      <c r="CB1856" s="222"/>
      <c r="CC1856" s="222"/>
      <c r="CD1856" s="222"/>
      <c r="CE1856" s="222"/>
      <c r="CF1856" s="222"/>
      <c r="CG1856" s="222"/>
      <c r="CH1856" s="222"/>
      <c r="CI1856" s="222"/>
    </row>
    <row r="1857" spans="1:87" s="4" customFormat="1" hidden="1">
      <c r="A1857" s="63"/>
      <c r="B1857" s="222"/>
      <c r="C1857" s="222"/>
      <c r="D1857" s="222"/>
      <c r="E1857" s="222"/>
      <c r="F1857" s="222"/>
      <c r="G1857" s="223"/>
      <c r="H1857" s="63"/>
      <c r="I1857" s="222"/>
      <c r="J1857" s="222"/>
      <c r="K1857" s="239"/>
      <c r="L1857" s="239"/>
      <c r="M1857" s="240"/>
      <c r="N1857" s="229"/>
      <c r="O1857" s="229"/>
      <c r="P1857" s="229"/>
      <c r="Q1857" s="222"/>
      <c r="R1857" s="242"/>
      <c r="S1857" s="242"/>
      <c r="T1857" s="240"/>
      <c r="U1857" s="240"/>
      <c r="V1857" s="223"/>
      <c r="W1857" s="223"/>
      <c r="X1857" s="223"/>
      <c r="Y1857" s="223"/>
      <c r="Z1857" s="33"/>
      <c r="AE1857" s="117"/>
      <c r="AM1857" s="33"/>
      <c r="AN1857" s="223"/>
      <c r="AO1857" s="223"/>
      <c r="AP1857" s="223"/>
      <c r="AQ1857" s="222"/>
      <c r="AR1857" s="222"/>
      <c r="AS1857" s="222"/>
      <c r="AT1857" s="222"/>
      <c r="AU1857" s="222"/>
      <c r="AV1857" s="222"/>
      <c r="AW1857" s="222"/>
      <c r="AX1857" s="222"/>
      <c r="AY1857" s="222"/>
      <c r="AZ1857" s="222"/>
      <c r="BA1857" s="222"/>
      <c r="BB1857" s="222"/>
      <c r="BC1857" s="222"/>
      <c r="BD1857" s="222"/>
      <c r="BE1857" s="222"/>
      <c r="BF1857" s="222"/>
      <c r="BG1857" s="222"/>
      <c r="BH1857" s="222"/>
      <c r="BI1857" s="222"/>
      <c r="BJ1857" s="222"/>
      <c r="BK1857" s="222"/>
      <c r="BL1857" s="222"/>
      <c r="BM1857" s="222"/>
      <c r="BN1857" s="222"/>
      <c r="BO1857" s="222"/>
      <c r="BP1857" s="222"/>
      <c r="BQ1857" s="222"/>
      <c r="BR1857" s="222"/>
      <c r="BS1857" s="222"/>
      <c r="BT1857" s="222"/>
      <c r="BU1857" s="222"/>
      <c r="BV1857" s="222"/>
      <c r="BW1857" s="222"/>
      <c r="BX1857" s="222"/>
      <c r="BY1857" s="222"/>
      <c r="BZ1857" s="222"/>
      <c r="CA1857" s="222"/>
      <c r="CB1857" s="222"/>
      <c r="CC1857" s="222"/>
      <c r="CD1857" s="222"/>
      <c r="CE1857" s="222"/>
      <c r="CF1857" s="222"/>
      <c r="CG1857" s="222"/>
      <c r="CH1857" s="222"/>
      <c r="CI1857" s="222"/>
    </row>
    <row r="1858" spans="1:87" s="4" customFormat="1" hidden="1">
      <c r="A1858" s="63"/>
      <c r="B1858" s="222"/>
      <c r="C1858" s="222"/>
      <c r="D1858" s="222"/>
      <c r="E1858" s="222"/>
      <c r="F1858" s="222"/>
      <c r="G1858" s="223"/>
      <c r="H1858" s="63"/>
      <c r="I1858" s="222"/>
      <c r="J1858" s="222"/>
      <c r="K1858" s="239"/>
      <c r="L1858" s="239"/>
      <c r="M1858" s="240"/>
      <c r="N1858" s="229"/>
      <c r="O1858" s="229"/>
      <c r="P1858" s="229"/>
      <c r="Q1858" s="222"/>
      <c r="R1858" s="242"/>
      <c r="S1858" s="242"/>
      <c r="T1858" s="240"/>
      <c r="U1858" s="240"/>
      <c r="V1858" s="223"/>
      <c r="W1858" s="223"/>
      <c r="X1858" s="223"/>
      <c r="Y1858" s="223"/>
      <c r="Z1858" s="33"/>
      <c r="AE1858" s="117"/>
      <c r="AM1858" s="33"/>
      <c r="AN1858" s="223"/>
      <c r="AO1858" s="223"/>
      <c r="AP1858" s="223"/>
      <c r="AQ1858" s="222"/>
      <c r="AR1858" s="222"/>
      <c r="AS1858" s="222"/>
      <c r="AT1858" s="222"/>
      <c r="AU1858" s="222"/>
      <c r="AV1858" s="222"/>
      <c r="AW1858" s="222"/>
      <c r="AX1858" s="222"/>
      <c r="AY1858" s="222"/>
      <c r="AZ1858" s="222"/>
      <c r="BA1858" s="222"/>
      <c r="BB1858" s="222"/>
      <c r="BC1858" s="222"/>
      <c r="BD1858" s="222"/>
      <c r="BE1858" s="222"/>
      <c r="BF1858" s="222"/>
      <c r="BG1858" s="222"/>
      <c r="BH1858" s="222"/>
      <c r="BI1858" s="222"/>
      <c r="BJ1858" s="222"/>
      <c r="BK1858" s="222"/>
      <c r="BL1858" s="222"/>
      <c r="BM1858" s="222"/>
      <c r="BN1858" s="222"/>
      <c r="BO1858" s="222"/>
      <c r="BP1858" s="222"/>
      <c r="BQ1858" s="222"/>
      <c r="BR1858" s="222"/>
      <c r="BS1858" s="222"/>
      <c r="BT1858" s="222"/>
      <c r="BU1858" s="222"/>
      <c r="BV1858" s="222"/>
      <c r="BW1858" s="222"/>
      <c r="BX1858" s="222"/>
      <c r="BY1858" s="222"/>
      <c r="BZ1858" s="222"/>
      <c r="CA1858" s="222"/>
      <c r="CB1858" s="222"/>
      <c r="CC1858" s="222"/>
      <c r="CD1858" s="222"/>
      <c r="CE1858" s="222"/>
      <c r="CF1858" s="222"/>
      <c r="CG1858" s="222"/>
      <c r="CH1858" s="222"/>
      <c r="CI1858" s="222"/>
    </row>
    <row r="1859" spans="1:87" s="4" customFormat="1" hidden="1">
      <c r="A1859" s="63"/>
      <c r="B1859" s="222"/>
      <c r="C1859" s="222"/>
      <c r="D1859" s="222"/>
      <c r="E1859" s="222"/>
      <c r="F1859" s="222"/>
      <c r="G1859" s="223"/>
      <c r="H1859" s="63"/>
      <c r="I1859" s="222"/>
      <c r="J1859" s="222"/>
      <c r="K1859" s="239"/>
      <c r="L1859" s="239"/>
      <c r="M1859" s="240"/>
      <c r="N1859" s="229"/>
      <c r="O1859" s="229"/>
      <c r="P1859" s="229"/>
      <c r="Q1859" s="222"/>
      <c r="R1859" s="242"/>
      <c r="S1859" s="242"/>
      <c r="T1859" s="240"/>
      <c r="U1859" s="240"/>
      <c r="V1859" s="223"/>
      <c r="W1859" s="223"/>
      <c r="X1859" s="223"/>
      <c r="Y1859" s="223"/>
      <c r="Z1859" s="33"/>
      <c r="AE1859" s="117"/>
      <c r="AM1859" s="33"/>
      <c r="AN1859" s="223"/>
      <c r="AO1859" s="223"/>
      <c r="AP1859" s="223"/>
      <c r="AQ1859" s="222"/>
      <c r="AR1859" s="222"/>
      <c r="AS1859" s="222"/>
      <c r="AT1859" s="222"/>
      <c r="AU1859" s="222"/>
      <c r="AV1859" s="222"/>
      <c r="AW1859" s="222"/>
      <c r="AX1859" s="222"/>
      <c r="AY1859" s="222"/>
      <c r="AZ1859" s="222"/>
      <c r="BA1859" s="222"/>
      <c r="BB1859" s="222"/>
      <c r="BC1859" s="222"/>
      <c r="BD1859" s="222"/>
      <c r="BE1859" s="222"/>
      <c r="BF1859" s="222"/>
      <c r="BG1859" s="222"/>
      <c r="BH1859" s="222"/>
      <c r="BI1859" s="222"/>
      <c r="BJ1859" s="222"/>
      <c r="BK1859" s="222"/>
      <c r="BL1859" s="222"/>
      <c r="BM1859" s="222"/>
      <c r="BN1859" s="222"/>
      <c r="BO1859" s="222"/>
      <c r="BP1859" s="222"/>
      <c r="BQ1859" s="222"/>
      <c r="BR1859" s="222"/>
      <c r="BS1859" s="222"/>
      <c r="BT1859" s="222"/>
      <c r="BU1859" s="222"/>
      <c r="BV1859" s="222"/>
      <c r="BW1859" s="222"/>
      <c r="BX1859" s="222"/>
      <c r="BY1859" s="222"/>
      <c r="BZ1859" s="222"/>
      <c r="CA1859" s="222"/>
      <c r="CB1859" s="222"/>
      <c r="CC1859" s="222"/>
      <c r="CD1859" s="222"/>
      <c r="CE1859" s="222"/>
      <c r="CF1859" s="222"/>
      <c r="CG1859" s="222"/>
      <c r="CH1859" s="222"/>
      <c r="CI1859" s="222"/>
    </row>
    <row r="1860" spans="1:87" s="4" customFormat="1" hidden="1">
      <c r="A1860" s="63"/>
      <c r="B1860" s="222"/>
      <c r="C1860" s="222"/>
      <c r="D1860" s="222"/>
      <c r="E1860" s="222"/>
      <c r="F1860" s="222"/>
      <c r="G1860" s="223"/>
      <c r="H1860" s="63"/>
      <c r="I1860" s="222"/>
      <c r="J1860" s="222"/>
      <c r="K1860" s="239"/>
      <c r="L1860" s="239"/>
      <c r="M1860" s="240"/>
      <c r="N1860" s="229"/>
      <c r="O1860" s="229"/>
      <c r="P1860" s="229"/>
      <c r="Q1860" s="222"/>
      <c r="R1860" s="242"/>
      <c r="S1860" s="242"/>
      <c r="T1860" s="240"/>
      <c r="U1860" s="240"/>
      <c r="V1860" s="223"/>
      <c r="W1860" s="223"/>
      <c r="X1860" s="223"/>
      <c r="Y1860" s="223"/>
      <c r="Z1860" s="33"/>
      <c r="AE1860" s="117"/>
      <c r="AM1860" s="33"/>
      <c r="AN1860" s="223"/>
      <c r="AO1860" s="223"/>
      <c r="AP1860" s="223"/>
      <c r="AQ1860" s="222"/>
      <c r="AR1860" s="222"/>
      <c r="AS1860" s="222"/>
      <c r="AT1860" s="222"/>
      <c r="AU1860" s="222"/>
      <c r="AV1860" s="222"/>
      <c r="AW1860" s="222"/>
      <c r="AX1860" s="222"/>
      <c r="AY1860" s="222"/>
      <c r="AZ1860" s="222"/>
      <c r="BA1860" s="222"/>
      <c r="BB1860" s="222"/>
      <c r="BC1860" s="222"/>
      <c r="BD1860" s="222"/>
      <c r="BE1860" s="222"/>
      <c r="BF1860" s="222"/>
      <c r="BG1860" s="222"/>
      <c r="BH1860" s="222"/>
      <c r="BI1860" s="222"/>
      <c r="BJ1860" s="222"/>
      <c r="BK1860" s="222"/>
      <c r="BL1860" s="222"/>
      <c r="BM1860" s="222"/>
      <c r="BN1860" s="222"/>
      <c r="BO1860" s="222"/>
      <c r="BP1860" s="222"/>
      <c r="BQ1860" s="222"/>
      <c r="BR1860" s="222"/>
      <c r="BS1860" s="222"/>
      <c r="BT1860" s="222"/>
      <c r="BU1860" s="222"/>
      <c r="BV1860" s="222"/>
      <c r="BW1860" s="222"/>
      <c r="BX1860" s="222"/>
      <c r="BY1860" s="222"/>
      <c r="BZ1860" s="222"/>
      <c r="CA1860" s="222"/>
      <c r="CB1860" s="222"/>
      <c r="CC1860" s="222"/>
      <c r="CD1860" s="222"/>
      <c r="CE1860" s="222"/>
      <c r="CF1860" s="222"/>
      <c r="CG1860" s="222"/>
      <c r="CH1860" s="222"/>
      <c r="CI1860" s="222"/>
    </row>
    <row r="1861" spans="1:87" s="4" customFormat="1" hidden="1">
      <c r="A1861" s="63"/>
      <c r="B1861" s="222"/>
      <c r="C1861" s="222"/>
      <c r="D1861" s="222"/>
      <c r="E1861" s="222"/>
      <c r="F1861" s="222"/>
      <c r="G1861" s="223"/>
      <c r="H1861" s="63"/>
      <c r="I1861" s="222"/>
      <c r="J1861" s="222"/>
      <c r="K1861" s="239"/>
      <c r="L1861" s="239"/>
      <c r="M1861" s="240"/>
      <c r="N1861" s="229"/>
      <c r="O1861" s="229"/>
      <c r="P1861" s="229"/>
      <c r="Q1861" s="222"/>
      <c r="R1861" s="242"/>
      <c r="S1861" s="242"/>
      <c r="T1861" s="240"/>
      <c r="U1861" s="240"/>
      <c r="V1861" s="223"/>
      <c r="W1861" s="223"/>
      <c r="X1861" s="223"/>
      <c r="Y1861" s="223"/>
      <c r="Z1861" s="33"/>
      <c r="AE1861" s="117"/>
      <c r="AM1861" s="33"/>
      <c r="AN1861" s="223"/>
      <c r="AO1861" s="223"/>
      <c r="AP1861" s="223"/>
      <c r="AQ1861" s="222"/>
      <c r="AR1861" s="222"/>
      <c r="AS1861" s="222"/>
      <c r="AT1861" s="222"/>
      <c r="AU1861" s="222"/>
      <c r="AV1861" s="222"/>
      <c r="AW1861" s="222"/>
      <c r="AX1861" s="222"/>
      <c r="AY1861" s="222"/>
      <c r="AZ1861" s="222"/>
      <c r="BA1861" s="222"/>
      <c r="BB1861" s="222"/>
      <c r="BC1861" s="222"/>
      <c r="BD1861" s="222"/>
      <c r="BE1861" s="222"/>
      <c r="BF1861" s="222"/>
      <c r="BG1861" s="222"/>
      <c r="BH1861" s="222"/>
      <c r="BI1861" s="222"/>
      <c r="BJ1861" s="222"/>
      <c r="BK1861" s="222"/>
      <c r="BL1861" s="222"/>
      <c r="BM1861" s="222"/>
      <c r="BN1861" s="222"/>
      <c r="BO1861" s="222"/>
      <c r="BP1861" s="222"/>
      <c r="BQ1861" s="222"/>
      <c r="BR1861" s="222"/>
      <c r="BS1861" s="222"/>
      <c r="BT1861" s="222"/>
      <c r="BU1861" s="222"/>
      <c r="BV1861" s="222"/>
      <c r="BW1861" s="222"/>
      <c r="BX1861" s="222"/>
      <c r="BY1861" s="222"/>
      <c r="BZ1861" s="222"/>
      <c r="CA1861" s="222"/>
      <c r="CB1861" s="222"/>
      <c r="CC1861" s="222"/>
      <c r="CD1861" s="222"/>
      <c r="CE1861" s="222"/>
      <c r="CF1861" s="222"/>
      <c r="CG1861" s="222"/>
      <c r="CH1861" s="222"/>
      <c r="CI1861" s="222"/>
    </row>
    <row r="1862" spans="1:87" s="4" customFormat="1" hidden="1">
      <c r="A1862" s="63"/>
      <c r="B1862" s="222"/>
      <c r="C1862" s="222"/>
      <c r="D1862" s="222"/>
      <c r="E1862" s="222"/>
      <c r="F1862" s="222"/>
      <c r="G1862" s="223"/>
      <c r="H1862" s="63"/>
      <c r="I1862" s="222"/>
      <c r="J1862" s="222"/>
      <c r="K1862" s="239"/>
      <c r="L1862" s="239"/>
      <c r="M1862" s="240"/>
      <c r="N1862" s="229"/>
      <c r="O1862" s="229"/>
      <c r="P1862" s="229"/>
      <c r="Q1862" s="222"/>
      <c r="R1862" s="242"/>
      <c r="S1862" s="242"/>
      <c r="T1862" s="240"/>
      <c r="U1862" s="240"/>
      <c r="V1862" s="223"/>
      <c r="W1862" s="223"/>
      <c r="X1862" s="223"/>
      <c r="Y1862" s="223"/>
      <c r="Z1862" s="33"/>
      <c r="AE1862" s="117"/>
      <c r="AM1862" s="33"/>
      <c r="AN1862" s="223"/>
      <c r="AO1862" s="223"/>
      <c r="AP1862" s="223"/>
      <c r="AQ1862" s="222"/>
      <c r="AR1862" s="222"/>
      <c r="AS1862" s="222"/>
      <c r="AT1862" s="222"/>
      <c r="AU1862" s="222"/>
      <c r="AV1862" s="222"/>
      <c r="AW1862" s="222"/>
      <c r="AX1862" s="222"/>
      <c r="AY1862" s="222"/>
      <c r="AZ1862" s="222"/>
      <c r="BA1862" s="222"/>
      <c r="BB1862" s="222"/>
      <c r="BC1862" s="222"/>
      <c r="BD1862" s="222"/>
      <c r="BE1862" s="222"/>
      <c r="BF1862" s="222"/>
      <c r="BG1862" s="222"/>
      <c r="BH1862" s="222"/>
      <c r="BI1862" s="222"/>
      <c r="BJ1862" s="222"/>
      <c r="BK1862" s="222"/>
      <c r="BL1862" s="222"/>
      <c r="BM1862" s="222"/>
      <c r="BN1862" s="222"/>
      <c r="BO1862" s="222"/>
      <c r="BP1862" s="222"/>
      <c r="BQ1862" s="222"/>
      <c r="BR1862" s="222"/>
      <c r="BS1862" s="222"/>
      <c r="BT1862" s="222"/>
      <c r="BU1862" s="222"/>
      <c r="BV1862" s="222"/>
      <c r="BW1862" s="222"/>
      <c r="BX1862" s="222"/>
      <c r="BY1862" s="222"/>
      <c r="BZ1862" s="222"/>
      <c r="CA1862" s="222"/>
      <c r="CB1862" s="222"/>
      <c r="CC1862" s="222"/>
      <c r="CD1862" s="222"/>
      <c r="CE1862" s="222"/>
      <c r="CF1862" s="222"/>
      <c r="CG1862" s="222"/>
      <c r="CH1862" s="222"/>
      <c r="CI1862" s="222"/>
    </row>
    <row r="1863" spans="1:87" s="4" customFormat="1" hidden="1">
      <c r="A1863" s="63"/>
      <c r="B1863" s="222"/>
      <c r="C1863" s="222"/>
      <c r="D1863" s="222"/>
      <c r="E1863" s="222"/>
      <c r="F1863" s="222"/>
      <c r="G1863" s="223"/>
      <c r="H1863" s="63"/>
      <c r="I1863" s="222"/>
      <c r="J1863" s="222"/>
      <c r="K1863" s="239"/>
      <c r="L1863" s="239"/>
      <c r="M1863" s="240"/>
      <c r="N1863" s="229"/>
      <c r="O1863" s="229"/>
      <c r="P1863" s="229"/>
      <c r="Q1863" s="222"/>
      <c r="R1863" s="242"/>
      <c r="S1863" s="242"/>
      <c r="T1863" s="240"/>
      <c r="U1863" s="240"/>
      <c r="V1863" s="223"/>
      <c r="W1863" s="223"/>
      <c r="X1863" s="223"/>
      <c r="Y1863" s="223"/>
      <c r="Z1863" s="33"/>
      <c r="AE1863" s="117"/>
      <c r="AM1863" s="33"/>
      <c r="AN1863" s="223"/>
      <c r="AO1863" s="223"/>
      <c r="AP1863" s="223"/>
      <c r="AQ1863" s="222"/>
      <c r="AR1863" s="222"/>
      <c r="AS1863" s="222"/>
      <c r="AT1863" s="222"/>
      <c r="AU1863" s="222"/>
      <c r="AV1863" s="222"/>
      <c r="AW1863" s="222"/>
      <c r="AX1863" s="222"/>
      <c r="AY1863" s="222"/>
      <c r="AZ1863" s="222"/>
      <c r="BA1863" s="222"/>
      <c r="BB1863" s="222"/>
      <c r="BC1863" s="222"/>
      <c r="BD1863" s="222"/>
      <c r="BE1863" s="222"/>
      <c r="BF1863" s="222"/>
      <c r="BG1863" s="222"/>
      <c r="BH1863" s="222"/>
      <c r="BI1863" s="222"/>
      <c r="BJ1863" s="222"/>
      <c r="BK1863" s="222"/>
      <c r="BL1863" s="222"/>
      <c r="BM1863" s="222"/>
      <c r="BN1863" s="222"/>
      <c r="BO1863" s="222"/>
      <c r="BP1863" s="222"/>
      <c r="BQ1863" s="222"/>
      <c r="BR1863" s="222"/>
      <c r="BS1863" s="222"/>
      <c r="BT1863" s="222"/>
      <c r="BU1863" s="222"/>
      <c r="BV1863" s="222"/>
      <c r="BW1863" s="222"/>
      <c r="BX1863" s="222"/>
      <c r="BY1863" s="222"/>
      <c r="BZ1863" s="222"/>
      <c r="CA1863" s="222"/>
      <c r="CB1863" s="222"/>
      <c r="CC1863" s="222"/>
      <c r="CD1863" s="222"/>
      <c r="CE1863" s="222"/>
      <c r="CF1863" s="222"/>
      <c r="CG1863" s="222"/>
      <c r="CH1863" s="222"/>
      <c r="CI1863" s="222"/>
    </row>
    <row r="1864" spans="1:87" s="4" customFormat="1" hidden="1">
      <c r="A1864" s="63"/>
      <c r="B1864" s="222"/>
      <c r="C1864" s="222"/>
      <c r="D1864" s="222"/>
      <c r="E1864" s="222"/>
      <c r="F1864" s="222"/>
      <c r="G1864" s="223"/>
      <c r="H1864" s="63"/>
      <c r="I1864" s="222"/>
      <c r="J1864" s="222"/>
      <c r="K1864" s="239"/>
      <c r="L1864" s="239"/>
      <c r="M1864" s="240"/>
      <c r="N1864" s="229"/>
      <c r="O1864" s="229"/>
      <c r="P1864" s="229"/>
      <c r="Q1864" s="222"/>
      <c r="R1864" s="242"/>
      <c r="S1864" s="242"/>
      <c r="T1864" s="240"/>
      <c r="U1864" s="240"/>
      <c r="V1864" s="223"/>
      <c r="W1864" s="223"/>
      <c r="X1864" s="223"/>
      <c r="Y1864" s="223"/>
      <c r="Z1864" s="33"/>
      <c r="AE1864" s="117"/>
      <c r="AM1864" s="33"/>
      <c r="AN1864" s="223"/>
      <c r="AO1864" s="223"/>
      <c r="AP1864" s="223"/>
      <c r="AQ1864" s="222"/>
      <c r="AR1864" s="222"/>
      <c r="AS1864" s="222"/>
      <c r="AT1864" s="222"/>
      <c r="AU1864" s="222"/>
      <c r="AV1864" s="222"/>
      <c r="AW1864" s="222"/>
      <c r="AX1864" s="222"/>
      <c r="AY1864" s="222"/>
      <c r="AZ1864" s="222"/>
      <c r="BA1864" s="222"/>
      <c r="BB1864" s="222"/>
      <c r="BC1864" s="222"/>
      <c r="BD1864" s="222"/>
      <c r="BE1864" s="222"/>
      <c r="BF1864" s="222"/>
      <c r="BG1864" s="222"/>
      <c r="BH1864" s="222"/>
      <c r="BI1864" s="222"/>
      <c r="BJ1864" s="222"/>
      <c r="BK1864" s="222"/>
      <c r="BL1864" s="222"/>
      <c r="BM1864" s="222"/>
      <c r="BN1864" s="222"/>
      <c r="BO1864" s="222"/>
      <c r="BP1864" s="222"/>
      <c r="BQ1864" s="222"/>
      <c r="BR1864" s="222"/>
      <c r="BS1864" s="222"/>
      <c r="BT1864" s="222"/>
      <c r="BU1864" s="222"/>
      <c r="BV1864" s="222"/>
      <c r="BW1864" s="222"/>
      <c r="BX1864" s="222"/>
      <c r="BY1864" s="222"/>
      <c r="BZ1864" s="222"/>
      <c r="CA1864" s="222"/>
      <c r="CB1864" s="222"/>
      <c r="CC1864" s="222"/>
      <c r="CD1864" s="222"/>
      <c r="CE1864" s="222"/>
      <c r="CF1864" s="222"/>
      <c r="CG1864" s="222"/>
      <c r="CH1864" s="222"/>
      <c r="CI1864" s="222"/>
    </row>
    <row r="1865" spans="1:87" s="4" customFormat="1" hidden="1">
      <c r="A1865" s="63"/>
      <c r="B1865" s="222"/>
      <c r="C1865" s="222"/>
      <c r="D1865" s="222"/>
      <c r="E1865" s="222"/>
      <c r="F1865" s="222"/>
      <c r="G1865" s="223"/>
      <c r="H1865" s="63"/>
      <c r="I1865" s="222"/>
      <c r="J1865" s="222"/>
      <c r="K1865" s="239"/>
      <c r="L1865" s="239"/>
      <c r="M1865" s="240"/>
      <c r="N1865" s="229"/>
      <c r="O1865" s="229"/>
      <c r="P1865" s="229"/>
      <c r="Q1865" s="222"/>
      <c r="R1865" s="242"/>
      <c r="S1865" s="242"/>
      <c r="T1865" s="240"/>
      <c r="U1865" s="240"/>
      <c r="V1865" s="223"/>
      <c r="W1865" s="223"/>
      <c r="X1865" s="223"/>
      <c r="Y1865" s="223"/>
      <c r="Z1865" s="33"/>
      <c r="AE1865" s="117"/>
      <c r="AM1865" s="33"/>
      <c r="AN1865" s="223"/>
      <c r="AO1865" s="223"/>
      <c r="AP1865" s="223"/>
      <c r="AQ1865" s="222"/>
      <c r="AR1865" s="222"/>
      <c r="AS1865" s="222"/>
      <c r="AT1865" s="222"/>
      <c r="AU1865" s="222"/>
      <c r="AV1865" s="222"/>
      <c r="AW1865" s="222"/>
      <c r="AX1865" s="222"/>
      <c r="AY1865" s="222"/>
      <c r="AZ1865" s="222"/>
      <c r="BA1865" s="222"/>
      <c r="BB1865" s="222"/>
      <c r="BC1865" s="222"/>
      <c r="BD1865" s="222"/>
      <c r="BE1865" s="222"/>
      <c r="BF1865" s="222"/>
      <c r="BG1865" s="222"/>
      <c r="BH1865" s="222"/>
      <c r="BI1865" s="222"/>
      <c r="BJ1865" s="222"/>
      <c r="BK1865" s="222"/>
      <c r="BL1865" s="222"/>
      <c r="BM1865" s="222"/>
      <c r="BN1865" s="222"/>
      <c r="BO1865" s="222"/>
      <c r="BP1865" s="222"/>
      <c r="BQ1865" s="222"/>
      <c r="BR1865" s="222"/>
      <c r="BS1865" s="222"/>
      <c r="BT1865" s="222"/>
      <c r="BU1865" s="222"/>
      <c r="BV1865" s="222"/>
      <c r="BW1865" s="222"/>
      <c r="BX1865" s="222"/>
      <c r="BY1865" s="222"/>
      <c r="BZ1865" s="222"/>
      <c r="CA1865" s="222"/>
      <c r="CB1865" s="222"/>
      <c r="CC1865" s="222"/>
      <c r="CD1865" s="222"/>
      <c r="CE1865" s="222"/>
      <c r="CF1865" s="222"/>
      <c r="CG1865" s="222"/>
      <c r="CH1865" s="222"/>
      <c r="CI1865" s="222"/>
    </row>
    <row r="1866" spans="1:87" s="4" customFormat="1" hidden="1">
      <c r="A1866" s="63"/>
      <c r="B1866" s="222"/>
      <c r="C1866" s="222"/>
      <c r="D1866" s="222"/>
      <c r="E1866" s="222"/>
      <c r="F1866" s="222"/>
      <c r="G1866" s="223"/>
      <c r="H1866" s="63"/>
      <c r="I1866" s="222"/>
      <c r="J1866" s="222"/>
      <c r="K1866" s="239"/>
      <c r="L1866" s="239"/>
      <c r="M1866" s="240"/>
      <c r="N1866" s="229"/>
      <c r="O1866" s="229"/>
      <c r="P1866" s="229"/>
      <c r="Q1866" s="222"/>
      <c r="R1866" s="242"/>
      <c r="S1866" s="242"/>
      <c r="T1866" s="240"/>
      <c r="U1866" s="240"/>
      <c r="V1866" s="223"/>
      <c r="W1866" s="223"/>
      <c r="X1866" s="223"/>
      <c r="Y1866" s="223"/>
      <c r="Z1866" s="33"/>
      <c r="AE1866" s="117"/>
      <c r="AM1866" s="33"/>
      <c r="AN1866" s="223"/>
      <c r="AO1866" s="223"/>
      <c r="AP1866" s="223"/>
      <c r="AQ1866" s="222"/>
      <c r="AR1866" s="222"/>
      <c r="AS1866" s="222"/>
      <c r="AT1866" s="222"/>
      <c r="AU1866" s="222"/>
      <c r="AV1866" s="222"/>
      <c r="AW1866" s="222"/>
      <c r="AX1866" s="222"/>
      <c r="AY1866" s="222"/>
      <c r="AZ1866" s="222"/>
      <c r="BA1866" s="222"/>
      <c r="BB1866" s="222"/>
      <c r="BC1866" s="222"/>
      <c r="BD1866" s="222"/>
      <c r="BE1866" s="222"/>
      <c r="BF1866" s="222"/>
      <c r="BG1866" s="222"/>
      <c r="BH1866" s="222"/>
      <c r="BI1866" s="222"/>
      <c r="BJ1866" s="222"/>
      <c r="BK1866" s="222"/>
      <c r="BL1866" s="222"/>
      <c r="BM1866" s="222"/>
      <c r="BN1866" s="222"/>
      <c r="BO1866" s="222"/>
      <c r="BP1866" s="222"/>
      <c r="BQ1866" s="222"/>
      <c r="BR1866" s="222"/>
      <c r="BS1866" s="222"/>
      <c r="BT1866" s="222"/>
      <c r="BU1866" s="222"/>
      <c r="BV1866" s="222"/>
      <c r="BW1866" s="222"/>
      <c r="BX1866" s="222"/>
      <c r="BY1866" s="222"/>
      <c r="BZ1866" s="222"/>
      <c r="CA1866" s="222"/>
      <c r="CB1866" s="222"/>
      <c r="CC1866" s="222"/>
      <c r="CD1866" s="222"/>
      <c r="CE1866" s="222"/>
      <c r="CF1866" s="222"/>
      <c r="CG1866" s="222"/>
      <c r="CH1866" s="222"/>
      <c r="CI1866" s="222"/>
    </row>
    <row r="1867" spans="1:87" s="4" customFormat="1" hidden="1">
      <c r="A1867" s="63"/>
      <c r="B1867" s="222"/>
      <c r="C1867" s="222"/>
      <c r="D1867" s="222"/>
      <c r="E1867" s="222"/>
      <c r="F1867" s="222"/>
      <c r="G1867" s="223"/>
      <c r="H1867" s="63"/>
      <c r="I1867" s="222"/>
      <c r="J1867" s="222"/>
      <c r="K1867" s="239"/>
      <c r="L1867" s="239"/>
      <c r="M1867" s="240"/>
      <c r="N1867" s="229"/>
      <c r="O1867" s="229"/>
      <c r="P1867" s="229"/>
      <c r="Q1867" s="222"/>
      <c r="R1867" s="242"/>
      <c r="S1867" s="242"/>
      <c r="T1867" s="240"/>
      <c r="U1867" s="240"/>
      <c r="V1867" s="223"/>
      <c r="W1867" s="223"/>
      <c r="X1867" s="223"/>
      <c r="Y1867" s="223"/>
      <c r="Z1867" s="33"/>
      <c r="AE1867" s="117"/>
      <c r="AM1867" s="33"/>
      <c r="AN1867" s="223"/>
      <c r="AO1867" s="223"/>
      <c r="AP1867" s="223"/>
      <c r="AQ1867" s="222"/>
      <c r="AR1867" s="222"/>
      <c r="AS1867" s="222"/>
      <c r="AT1867" s="222"/>
      <c r="AU1867" s="222"/>
      <c r="AV1867" s="222"/>
      <c r="AW1867" s="222"/>
      <c r="AX1867" s="222"/>
      <c r="AY1867" s="222"/>
      <c r="AZ1867" s="222"/>
      <c r="BA1867" s="222"/>
      <c r="BB1867" s="222"/>
      <c r="BC1867" s="222"/>
      <c r="BD1867" s="222"/>
      <c r="BE1867" s="222"/>
      <c r="BF1867" s="222"/>
      <c r="BG1867" s="222"/>
      <c r="BH1867" s="222"/>
      <c r="BI1867" s="222"/>
      <c r="BJ1867" s="222"/>
      <c r="BK1867" s="222"/>
      <c r="BL1867" s="222"/>
      <c r="BM1867" s="222"/>
      <c r="BN1867" s="222"/>
      <c r="BO1867" s="222"/>
      <c r="BP1867" s="222"/>
      <c r="BQ1867" s="222"/>
      <c r="BR1867" s="222"/>
      <c r="BS1867" s="222"/>
      <c r="BT1867" s="222"/>
      <c r="BU1867" s="222"/>
      <c r="BV1867" s="222"/>
      <c r="BW1867" s="222"/>
      <c r="BX1867" s="222"/>
      <c r="BY1867" s="222"/>
      <c r="BZ1867" s="222"/>
      <c r="CA1867" s="222"/>
      <c r="CB1867" s="222"/>
      <c r="CC1867" s="222"/>
      <c r="CD1867" s="222"/>
      <c r="CE1867" s="222"/>
      <c r="CF1867" s="222"/>
      <c r="CG1867" s="222"/>
      <c r="CH1867" s="222"/>
      <c r="CI1867" s="222"/>
    </row>
    <row r="1868" spans="1:87" s="4" customFormat="1" hidden="1">
      <c r="A1868" s="63"/>
      <c r="B1868" s="222"/>
      <c r="C1868" s="222"/>
      <c r="D1868" s="222"/>
      <c r="E1868" s="222"/>
      <c r="F1868" s="222"/>
      <c r="G1868" s="223"/>
      <c r="H1868" s="63"/>
      <c r="I1868" s="222"/>
      <c r="J1868" s="222"/>
      <c r="K1868" s="239"/>
      <c r="L1868" s="239"/>
      <c r="M1868" s="240"/>
      <c r="N1868" s="229"/>
      <c r="O1868" s="229"/>
      <c r="P1868" s="229"/>
      <c r="Q1868" s="222"/>
      <c r="R1868" s="242"/>
      <c r="S1868" s="242"/>
      <c r="T1868" s="240"/>
      <c r="U1868" s="240"/>
      <c r="V1868" s="223"/>
      <c r="W1868" s="223"/>
      <c r="X1868" s="223"/>
      <c r="Y1868" s="223"/>
      <c r="Z1868" s="33"/>
      <c r="AE1868" s="117"/>
      <c r="AM1868" s="33"/>
      <c r="AN1868" s="223"/>
      <c r="AO1868" s="223"/>
      <c r="AP1868" s="223"/>
      <c r="AQ1868" s="222"/>
      <c r="AR1868" s="222"/>
      <c r="AS1868" s="222"/>
      <c r="AT1868" s="222"/>
      <c r="AU1868" s="222"/>
      <c r="AV1868" s="222"/>
      <c r="AW1868" s="222"/>
      <c r="AX1868" s="222"/>
      <c r="AY1868" s="222"/>
      <c r="AZ1868" s="222"/>
      <c r="BA1868" s="222"/>
      <c r="BB1868" s="222"/>
      <c r="BC1868" s="222"/>
      <c r="BD1868" s="222"/>
      <c r="BE1868" s="222"/>
      <c r="BF1868" s="222"/>
      <c r="BG1868" s="222"/>
      <c r="BH1868" s="222"/>
      <c r="BI1868" s="222"/>
      <c r="BJ1868" s="222"/>
      <c r="BK1868" s="222"/>
      <c r="BL1868" s="222"/>
      <c r="BM1868" s="222"/>
      <c r="BN1868" s="222"/>
      <c r="BO1868" s="222"/>
      <c r="BP1868" s="222"/>
      <c r="BQ1868" s="222"/>
      <c r="BR1868" s="222"/>
      <c r="BS1868" s="222"/>
      <c r="BT1868" s="222"/>
      <c r="BU1868" s="222"/>
      <c r="BV1868" s="222"/>
      <c r="BW1868" s="222"/>
      <c r="BX1868" s="222"/>
      <c r="BY1868" s="222"/>
      <c r="BZ1868" s="222"/>
      <c r="CA1868" s="222"/>
      <c r="CB1868" s="222"/>
      <c r="CC1868" s="222"/>
      <c r="CD1868" s="222"/>
      <c r="CE1868" s="222"/>
      <c r="CF1868" s="222"/>
      <c r="CG1868" s="222"/>
      <c r="CH1868" s="222"/>
      <c r="CI1868" s="222"/>
    </row>
    <row r="1869" spans="1:87" s="4" customFormat="1" hidden="1">
      <c r="A1869" s="63"/>
      <c r="B1869" s="222"/>
      <c r="C1869" s="222"/>
      <c r="D1869" s="222"/>
      <c r="E1869" s="222"/>
      <c r="F1869" s="222"/>
      <c r="G1869" s="223"/>
      <c r="H1869" s="63"/>
      <c r="I1869" s="222"/>
      <c r="J1869" s="222"/>
      <c r="K1869" s="239"/>
      <c r="L1869" s="239"/>
      <c r="M1869" s="240"/>
      <c r="N1869" s="229"/>
      <c r="O1869" s="229"/>
      <c r="P1869" s="229"/>
      <c r="Q1869" s="222"/>
      <c r="R1869" s="242"/>
      <c r="S1869" s="242"/>
      <c r="T1869" s="240"/>
      <c r="U1869" s="240"/>
      <c r="V1869" s="223"/>
      <c r="W1869" s="223"/>
      <c r="X1869" s="223"/>
      <c r="Y1869" s="223"/>
      <c r="Z1869" s="33"/>
      <c r="AE1869" s="117"/>
      <c r="AM1869" s="33"/>
      <c r="AN1869" s="223"/>
      <c r="AO1869" s="223"/>
      <c r="AP1869" s="223"/>
      <c r="AQ1869" s="222"/>
      <c r="AR1869" s="222"/>
      <c r="AS1869" s="222"/>
      <c r="AT1869" s="222"/>
      <c r="AU1869" s="222"/>
      <c r="AV1869" s="222"/>
      <c r="AW1869" s="222"/>
      <c r="AX1869" s="222"/>
      <c r="AY1869" s="222"/>
      <c r="AZ1869" s="222"/>
      <c r="BA1869" s="222"/>
      <c r="BB1869" s="222"/>
      <c r="BC1869" s="222"/>
      <c r="BD1869" s="222"/>
      <c r="BE1869" s="222"/>
      <c r="BF1869" s="222"/>
      <c r="BG1869" s="222"/>
      <c r="BH1869" s="222"/>
      <c r="BI1869" s="222"/>
      <c r="BJ1869" s="222"/>
      <c r="BK1869" s="222"/>
      <c r="BL1869" s="222"/>
      <c r="BM1869" s="222"/>
      <c r="BN1869" s="222"/>
      <c r="BO1869" s="222"/>
      <c r="BP1869" s="222"/>
      <c r="BQ1869" s="222"/>
      <c r="BR1869" s="222"/>
      <c r="BS1869" s="222"/>
      <c r="BT1869" s="222"/>
      <c r="BU1869" s="222"/>
      <c r="BV1869" s="222"/>
      <c r="BW1869" s="222"/>
      <c r="BX1869" s="222"/>
      <c r="BY1869" s="222"/>
      <c r="BZ1869" s="222"/>
      <c r="CA1869" s="222"/>
      <c r="CB1869" s="222"/>
      <c r="CC1869" s="222"/>
      <c r="CD1869" s="222"/>
      <c r="CE1869" s="222"/>
      <c r="CF1869" s="222"/>
      <c r="CG1869" s="222"/>
      <c r="CH1869" s="222"/>
      <c r="CI1869" s="222"/>
    </row>
    <row r="1870" spans="1:87" s="4" customFormat="1" hidden="1">
      <c r="A1870" s="63"/>
      <c r="B1870" s="222"/>
      <c r="C1870" s="222"/>
      <c r="D1870" s="222"/>
      <c r="E1870" s="222"/>
      <c r="F1870" s="222"/>
      <c r="G1870" s="223"/>
      <c r="H1870" s="63"/>
      <c r="I1870" s="222"/>
      <c r="J1870" s="222"/>
      <c r="K1870" s="239"/>
      <c r="L1870" s="239"/>
      <c r="M1870" s="240"/>
      <c r="N1870" s="229"/>
      <c r="O1870" s="229"/>
      <c r="P1870" s="229"/>
      <c r="Q1870" s="222"/>
      <c r="R1870" s="242"/>
      <c r="S1870" s="242"/>
      <c r="T1870" s="240"/>
      <c r="U1870" s="240"/>
      <c r="V1870" s="223"/>
      <c r="W1870" s="223"/>
      <c r="X1870" s="223"/>
      <c r="Y1870" s="223"/>
      <c r="Z1870" s="33"/>
      <c r="AE1870" s="117"/>
      <c r="AM1870" s="33"/>
      <c r="AN1870" s="223"/>
      <c r="AO1870" s="223"/>
      <c r="AP1870" s="223"/>
      <c r="AQ1870" s="222"/>
      <c r="AR1870" s="222"/>
      <c r="AS1870" s="222"/>
      <c r="AT1870" s="222"/>
      <c r="AU1870" s="222"/>
      <c r="AV1870" s="222"/>
      <c r="AW1870" s="222"/>
      <c r="AX1870" s="222"/>
      <c r="AY1870" s="222"/>
      <c r="AZ1870" s="222"/>
      <c r="BA1870" s="222"/>
      <c r="BB1870" s="222"/>
      <c r="BC1870" s="222"/>
      <c r="BD1870" s="222"/>
      <c r="BE1870" s="222"/>
      <c r="BF1870" s="222"/>
      <c r="BG1870" s="222"/>
      <c r="BH1870" s="222"/>
      <c r="BI1870" s="222"/>
      <c r="BJ1870" s="222"/>
      <c r="BK1870" s="222"/>
      <c r="BL1870" s="222"/>
      <c r="BM1870" s="222"/>
      <c r="BN1870" s="222"/>
      <c r="BO1870" s="222"/>
      <c r="BP1870" s="222"/>
      <c r="BQ1870" s="222"/>
      <c r="BR1870" s="222"/>
      <c r="BS1870" s="222"/>
      <c r="BT1870" s="222"/>
      <c r="BU1870" s="222"/>
      <c r="BV1870" s="222"/>
      <c r="BW1870" s="222"/>
      <c r="BX1870" s="222"/>
      <c r="BY1870" s="222"/>
      <c r="BZ1870" s="222"/>
      <c r="CA1870" s="222"/>
      <c r="CB1870" s="222"/>
      <c r="CC1870" s="222"/>
      <c r="CD1870" s="222"/>
      <c r="CE1870" s="222"/>
      <c r="CF1870" s="222"/>
      <c r="CG1870" s="222"/>
      <c r="CH1870" s="222"/>
      <c r="CI1870" s="222"/>
    </row>
    <row r="1871" spans="1:87" s="4" customFormat="1" hidden="1">
      <c r="A1871" s="63"/>
      <c r="B1871" s="222"/>
      <c r="C1871" s="222"/>
      <c r="D1871" s="222"/>
      <c r="E1871" s="222"/>
      <c r="F1871" s="222"/>
      <c r="G1871" s="223"/>
      <c r="H1871" s="63"/>
      <c r="I1871" s="222"/>
      <c r="J1871" s="222"/>
      <c r="K1871" s="239"/>
      <c r="L1871" s="239"/>
      <c r="M1871" s="240"/>
      <c r="N1871" s="229"/>
      <c r="O1871" s="229"/>
      <c r="P1871" s="229"/>
      <c r="Q1871" s="222"/>
      <c r="R1871" s="242"/>
      <c r="S1871" s="242"/>
      <c r="T1871" s="240"/>
      <c r="U1871" s="240"/>
      <c r="V1871" s="223"/>
      <c r="W1871" s="223"/>
      <c r="X1871" s="223"/>
      <c r="Y1871" s="223"/>
      <c r="Z1871" s="33"/>
      <c r="AE1871" s="117"/>
      <c r="AM1871" s="33"/>
      <c r="AN1871" s="223"/>
      <c r="AO1871" s="223"/>
      <c r="AP1871" s="223"/>
      <c r="AQ1871" s="222"/>
      <c r="AR1871" s="222"/>
      <c r="AS1871" s="222"/>
      <c r="AT1871" s="222"/>
      <c r="AU1871" s="222"/>
      <c r="AV1871" s="222"/>
      <c r="AW1871" s="222"/>
      <c r="AX1871" s="222"/>
      <c r="AY1871" s="222"/>
      <c r="AZ1871" s="222"/>
      <c r="BA1871" s="222"/>
      <c r="BB1871" s="222"/>
      <c r="BC1871" s="222"/>
      <c r="BD1871" s="222"/>
      <c r="BE1871" s="222"/>
      <c r="BF1871" s="222"/>
      <c r="BG1871" s="222"/>
      <c r="BH1871" s="222"/>
      <c r="BI1871" s="222"/>
      <c r="BJ1871" s="222"/>
      <c r="BK1871" s="222"/>
      <c r="BL1871" s="222"/>
      <c r="BM1871" s="222"/>
      <c r="BN1871" s="222"/>
      <c r="BO1871" s="222"/>
      <c r="BP1871" s="222"/>
      <c r="BQ1871" s="222"/>
      <c r="BR1871" s="222"/>
      <c r="BS1871" s="222"/>
      <c r="BT1871" s="222"/>
      <c r="BU1871" s="222"/>
      <c r="BV1871" s="222"/>
      <c r="BW1871" s="222"/>
      <c r="BX1871" s="222"/>
      <c r="BY1871" s="222"/>
      <c r="BZ1871" s="222"/>
      <c r="CA1871" s="222"/>
      <c r="CB1871" s="222"/>
      <c r="CC1871" s="222"/>
      <c r="CD1871" s="222"/>
      <c r="CE1871" s="222"/>
      <c r="CF1871" s="222"/>
      <c r="CG1871" s="222"/>
      <c r="CH1871" s="222"/>
      <c r="CI1871" s="222"/>
    </row>
    <row r="1872" spans="1:87" s="4" customFormat="1" hidden="1">
      <c r="A1872" s="63"/>
      <c r="B1872" s="222"/>
      <c r="C1872" s="222"/>
      <c r="D1872" s="222"/>
      <c r="E1872" s="222"/>
      <c r="F1872" s="222"/>
      <c r="G1872" s="223"/>
      <c r="H1872" s="63"/>
      <c r="I1872" s="222"/>
      <c r="J1872" s="222"/>
      <c r="K1872" s="239"/>
      <c r="L1872" s="239"/>
      <c r="M1872" s="240"/>
      <c r="N1872" s="229"/>
      <c r="O1872" s="229"/>
      <c r="P1872" s="229"/>
      <c r="Q1872" s="222"/>
      <c r="R1872" s="242"/>
      <c r="S1872" s="242"/>
      <c r="T1872" s="240"/>
      <c r="U1872" s="240"/>
      <c r="V1872" s="223"/>
      <c r="W1872" s="223"/>
      <c r="X1872" s="223"/>
      <c r="Y1872" s="223"/>
      <c r="Z1872" s="33"/>
      <c r="AE1872" s="117"/>
      <c r="AM1872" s="33"/>
      <c r="AN1872" s="223"/>
      <c r="AO1872" s="223"/>
      <c r="AP1872" s="223"/>
      <c r="AQ1872" s="222"/>
      <c r="AR1872" s="222"/>
      <c r="AS1872" s="222"/>
      <c r="AT1872" s="222"/>
      <c r="AU1872" s="222"/>
      <c r="AV1872" s="222"/>
      <c r="AW1872" s="222"/>
      <c r="AX1872" s="222"/>
      <c r="AY1872" s="222"/>
      <c r="AZ1872" s="222"/>
      <c r="BA1872" s="222"/>
      <c r="BB1872" s="222"/>
      <c r="BC1872" s="222"/>
      <c r="BD1872" s="222"/>
      <c r="BE1872" s="222"/>
      <c r="BF1872" s="222"/>
      <c r="BG1872" s="222"/>
      <c r="BH1872" s="222"/>
      <c r="BI1872" s="222"/>
      <c r="BJ1872" s="222"/>
      <c r="BK1872" s="222"/>
      <c r="BL1872" s="222"/>
      <c r="BM1872" s="222"/>
      <c r="BN1872" s="222"/>
      <c r="BO1872" s="222"/>
      <c r="BP1872" s="222"/>
      <c r="BQ1872" s="222"/>
      <c r="BR1872" s="222"/>
      <c r="BS1872" s="222"/>
      <c r="BT1872" s="222"/>
      <c r="BU1872" s="222"/>
      <c r="BV1872" s="222"/>
      <c r="BW1872" s="222"/>
      <c r="BX1872" s="222"/>
      <c r="BY1872" s="222"/>
      <c r="BZ1872" s="222"/>
      <c r="CA1872" s="222"/>
      <c r="CB1872" s="222"/>
      <c r="CC1872" s="222"/>
      <c r="CD1872" s="222"/>
      <c r="CE1872" s="222"/>
      <c r="CF1872" s="222"/>
      <c r="CG1872" s="222"/>
      <c r="CH1872" s="222"/>
      <c r="CI1872" s="222"/>
    </row>
    <row r="1873" spans="1:87" s="4" customFormat="1" hidden="1">
      <c r="A1873" s="63"/>
      <c r="B1873" s="222"/>
      <c r="C1873" s="222"/>
      <c r="D1873" s="222"/>
      <c r="E1873" s="222"/>
      <c r="F1873" s="222"/>
      <c r="G1873" s="223"/>
      <c r="H1873" s="63"/>
      <c r="I1873" s="222"/>
      <c r="J1873" s="222"/>
      <c r="K1873" s="239"/>
      <c r="L1873" s="239"/>
      <c r="M1873" s="240"/>
      <c r="N1873" s="229"/>
      <c r="O1873" s="229"/>
      <c r="P1873" s="229"/>
      <c r="Q1873" s="222"/>
      <c r="R1873" s="242"/>
      <c r="S1873" s="242"/>
      <c r="T1873" s="240"/>
      <c r="U1873" s="240"/>
      <c r="V1873" s="223"/>
      <c r="W1873" s="223"/>
      <c r="X1873" s="223"/>
      <c r="Y1873" s="223"/>
      <c r="Z1873" s="33"/>
      <c r="AE1873" s="117"/>
      <c r="AM1873" s="33"/>
      <c r="AN1873" s="223"/>
      <c r="AO1873" s="223"/>
      <c r="AP1873" s="223"/>
      <c r="AQ1873" s="222"/>
      <c r="AR1873" s="222"/>
      <c r="AS1873" s="222"/>
      <c r="AT1873" s="222"/>
      <c r="AU1873" s="222"/>
      <c r="AV1873" s="222"/>
      <c r="AW1873" s="222"/>
      <c r="AX1873" s="222"/>
      <c r="AY1873" s="222"/>
      <c r="AZ1873" s="222"/>
      <c r="BA1873" s="222"/>
      <c r="BB1873" s="222"/>
      <c r="BC1873" s="222"/>
      <c r="BD1873" s="222"/>
      <c r="BE1873" s="222"/>
      <c r="BF1873" s="222"/>
      <c r="BG1873" s="222"/>
      <c r="BH1873" s="222"/>
      <c r="BI1873" s="222"/>
      <c r="BJ1873" s="222"/>
      <c r="BK1873" s="222"/>
      <c r="BL1873" s="222"/>
      <c r="BM1873" s="222"/>
      <c r="BN1873" s="222"/>
      <c r="BO1873" s="222"/>
      <c r="BP1873" s="222"/>
      <c r="BQ1873" s="222"/>
      <c r="BR1873" s="222"/>
      <c r="BS1873" s="222"/>
      <c r="BT1873" s="222"/>
      <c r="BU1873" s="222"/>
      <c r="BV1873" s="222"/>
      <c r="BW1873" s="222"/>
      <c r="BX1873" s="222"/>
      <c r="BY1873" s="222"/>
      <c r="BZ1873" s="222"/>
      <c r="CA1873" s="222"/>
      <c r="CB1873" s="222"/>
      <c r="CC1873" s="222"/>
      <c r="CD1873" s="222"/>
      <c r="CE1873" s="222"/>
      <c r="CF1873" s="222"/>
      <c r="CG1873" s="222"/>
      <c r="CH1873" s="222"/>
      <c r="CI1873" s="222"/>
    </row>
    <row r="1874" spans="1:87" s="4" customFormat="1" hidden="1">
      <c r="A1874" s="63"/>
      <c r="B1874" s="222"/>
      <c r="C1874" s="222"/>
      <c r="D1874" s="222"/>
      <c r="E1874" s="222"/>
      <c r="F1874" s="222"/>
      <c r="G1874" s="223"/>
      <c r="H1874" s="63"/>
      <c r="I1874" s="222"/>
      <c r="J1874" s="222"/>
      <c r="K1874" s="239"/>
      <c r="L1874" s="239"/>
      <c r="M1874" s="240"/>
      <c r="N1874" s="229"/>
      <c r="O1874" s="229"/>
      <c r="P1874" s="229"/>
      <c r="Q1874" s="222"/>
      <c r="R1874" s="242"/>
      <c r="S1874" s="242"/>
      <c r="T1874" s="240"/>
      <c r="U1874" s="240"/>
      <c r="V1874" s="223"/>
      <c r="W1874" s="223"/>
      <c r="X1874" s="223"/>
      <c r="Y1874" s="223"/>
      <c r="Z1874" s="33"/>
      <c r="AE1874" s="117"/>
      <c r="AM1874" s="33"/>
      <c r="AN1874" s="223"/>
      <c r="AO1874" s="223"/>
      <c r="AP1874" s="223"/>
      <c r="AQ1874" s="222"/>
      <c r="AR1874" s="222"/>
      <c r="AS1874" s="222"/>
      <c r="AT1874" s="222"/>
      <c r="AU1874" s="222"/>
      <c r="AV1874" s="222"/>
      <c r="AW1874" s="222"/>
      <c r="AX1874" s="222"/>
      <c r="AY1874" s="222"/>
      <c r="AZ1874" s="222"/>
      <c r="BA1874" s="222"/>
      <c r="BB1874" s="222"/>
      <c r="BC1874" s="222"/>
      <c r="BD1874" s="222"/>
      <c r="BE1874" s="222"/>
      <c r="BF1874" s="222"/>
      <c r="BG1874" s="222"/>
      <c r="BH1874" s="222"/>
      <c r="BI1874" s="222"/>
      <c r="BJ1874" s="222"/>
      <c r="BK1874" s="222"/>
      <c r="BL1874" s="222"/>
      <c r="BM1874" s="222"/>
      <c r="BN1874" s="222"/>
      <c r="BO1874" s="222"/>
      <c r="BP1874" s="222"/>
      <c r="BQ1874" s="222"/>
      <c r="BR1874" s="222"/>
      <c r="BS1874" s="222"/>
      <c r="BT1874" s="222"/>
      <c r="BU1874" s="222"/>
      <c r="BV1874" s="222"/>
      <c r="BW1874" s="222"/>
      <c r="BX1874" s="222"/>
      <c r="BY1874" s="222"/>
      <c r="BZ1874" s="222"/>
      <c r="CA1874" s="222"/>
      <c r="CB1874" s="222"/>
      <c r="CC1874" s="222"/>
      <c r="CD1874" s="222"/>
      <c r="CE1874" s="222"/>
      <c r="CF1874" s="222"/>
      <c r="CG1874" s="222"/>
      <c r="CH1874" s="222"/>
      <c r="CI1874" s="222"/>
    </row>
    <row r="1875" spans="1:87" s="4" customFormat="1" hidden="1">
      <c r="A1875" s="63"/>
      <c r="B1875" s="222"/>
      <c r="C1875" s="222"/>
      <c r="D1875" s="222"/>
      <c r="E1875" s="222"/>
      <c r="F1875" s="222"/>
      <c r="G1875" s="223"/>
      <c r="H1875" s="63"/>
      <c r="I1875" s="222"/>
      <c r="J1875" s="222"/>
      <c r="K1875" s="239"/>
      <c r="L1875" s="239"/>
      <c r="M1875" s="240"/>
      <c r="N1875" s="229"/>
      <c r="O1875" s="229"/>
      <c r="P1875" s="229"/>
      <c r="Q1875" s="222"/>
      <c r="R1875" s="242"/>
      <c r="S1875" s="242"/>
      <c r="T1875" s="240"/>
      <c r="U1875" s="240"/>
      <c r="V1875" s="223"/>
      <c r="W1875" s="223"/>
      <c r="X1875" s="223"/>
      <c r="Y1875" s="223"/>
      <c r="Z1875" s="33"/>
      <c r="AE1875" s="117"/>
      <c r="AM1875" s="33"/>
      <c r="AN1875" s="223"/>
      <c r="AO1875" s="223"/>
      <c r="AP1875" s="223"/>
      <c r="AQ1875" s="222"/>
      <c r="AR1875" s="222"/>
      <c r="AS1875" s="222"/>
      <c r="AT1875" s="222"/>
      <c r="AU1875" s="222"/>
      <c r="AV1875" s="222"/>
      <c r="AW1875" s="222"/>
      <c r="AX1875" s="222"/>
      <c r="AY1875" s="222"/>
      <c r="AZ1875" s="222"/>
      <c r="BA1875" s="222"/>
      <c r="BB1875" s="222"/>
      <c r="BC1875" s="222"/>
      <c r="BD1875" s="222"/>
      <c r="BE1875" s="222"/>
      <c r="BF1875" s="222"/>
      <c r="BG1875" s="222"/>
      <c r="BH1875" s="222"/>
      <c r="BI1875" s="222"/>
      <c r="BJ1875" s="222"/>
      <c r="BK1875" s="222"/>
      <c r="BL1875" s="222"/>
      <c r="BM1875" s="222"/>
      <c r="BN1875" s="222"/>
      <c r="BO1875" s="222"/>
      <c r="BP1875" s="222"/>
      <c r="BQ1875" s="222"/>
      <c r="BR1875" s="222"/>
      <c r="BS1875" s="222"/>
      <c r="BT1875" s="222"/>
      <c r="BU1875" s="222"/>
      <c r="BV1875" s="222"/>
      <c r="BW1875" s="222"/>
      <c r="BX1875" s="222"/>
      <c r="BY1875" s="222"/>
      <c r="BZ1875" s="222"/>
      <c r="CA1875" s="222"/>
      <c r="CB1875" s="222"/>
      <c r="CC1875" s="222"/>
      <c r="CD1875" s="222"/>
      <c r="CE1875" s="222"/>
      <c r="CF1875" s="222"/>
      <c r="CG1875" s="222"/>
      <c r="CH1875" s="222"/>
      <c r="CI1875" s="222"/>
    </row>
    <row r="1876" spans="1:87" s="4" customFormat="1" hidden="1">
      <c r="A1876" s="63"/>
      <c r="B1876" s="222"/>
      <c r="C1876" s="222"/>
      <c r="D1876" s="222"/>
      <c r="E1876" s="222"/>
      <c r="F1876" s="222"/>
      <c r="G1876" s="223"/>
      <c r="H1876" s="63"/>
      <c r="I1876" s="222"/>
      <c r="J1876" s="222"/>
      <c r="K1876" s="239"/>
      <c r="L1876" s="239"/>
      <c r="M1876" s="240"/>
      <c r="N1876" s="229"/>
      <c r="O1876" s="229"/>
      <c r="P1876" s="229"/>
      <c r="Q1876" s="222"/>
      <c r="R1876" s="242"/>
      <c r="S1876" s="242"/>
      <c r="T1876" s="240"/>
      <c r="U1876" s="240"/>
      <c r="V1876" s="223"/>
      <c r="W1876" s="223"/>
      <c r="X1876" s="223"/>
      <c r="Y1876" s="223"/>
      <c r="Z1876" s="33"/>
      <c r="AE1876" s="117"/>
      <c r="AM1876" s="33"/>
      <c r="AN1876" s="223"/>
      <c r="AO1876" s="223"/>
      <c r="AP1876" s="223"/>
      <c r="AQ1876" s="222"/>
      <c r="AR1876" s="222"/>
      <c r="AS1876" s="222"/>
      <c r="AT1876" s="222"/>
      <c r="AU1876" s="222"/>
      <c r="AV1876" s="222"/>
      <c r="AW1876" s="222"/>
      <c r="AX1876" s="222"/>
      <c r="AY1876" s="222"/>
      <c r="AZ1876" s="222"/>
      <c r="BA1876" s="222"/>
      <c r="BB1876" s="222"/>
      <c r="BC1876" s="222"/>
      <c r="BD1876" s="222"/>
      <c r="BE1876" s="222"/>
      <c r="BF1876" s="222"/>
      <c r="BG1876" s="222"/>
      <c r="BH1876" s="222"/>
      <c r="BI1876" s="222"/>
      <c r="BJ1876" s="222"/>
      <c r="BK1876" s="222"/>
      <c r="BL1876" s="222"/>
      <c r="BM1876" s="222"/>
      <c r="BN1876" s="222"/>
      <c r="BO1876" s="222"/>
      <c r="BP1876" s="222"/>
      <c r="BQ1876" s="222"/>
      <c r="BR1876" s="222"/>
      <c r="BS1876" s="222"/>
      <c r="BT1876" s="222"/>
      <c r="BU1876" s="222"/>
      <c r="BV1876" s="222"/>
      <c r="BW1876" s="222"/>
      <c r="BX1876" s="222"/>
      <c r="BY1876" s="222"/>
      <c r="BZ1876" s="222"/>
      <c r="CA1876" s="222"/>
      <c r="CB1876" s="222"/>
      <c r="CC1876" s="222"/>
      <c r="CD1876" s="222"/>
      <c r="CE1876" s="222"/>
      <c r="CF1876" s="222"/>
      <c r="CG1876" s="222"/>
      <c r="CH1876" s="222"/>
      <c r="CI1876" s="222"/>
    </row>
    <row r="1877" spans="1:87" s="4" customFormat="1" hidden="1">
      <c r="A1877" s="63"/>
      <c r="B1877" s="222"/>
      <c r="C1877" s="222"/>
      <c r="D1877" s="222"/>
      <c r="E1877" s="222"/>
      <c r="F1877" s="222"/>
      <c r="G1877" s="223"/>
      <c r="H1877" s="63"/>
      <c r="I1877" s="222"/>
      <c r="J1877" s="222"/>
      <c r="K1877" s="239"/>
      <c r="L1877" s="239"/>
      <c r="M1877" s="240"/>
      <c r="N1877" s="229"/>
      <c r="O1877" s="229"/>
      <c r="P1877" s="229"/>
      <c r="Q1877" s="222"/>
      <c r="R1877" s="242"/>
      <c r="S1877" s="242"/>
      <c r="T1877" s="240"/>
      <c r="U1877" s="240"/>
      <c r="V1877" s="223"/>
      <c r="W1877" s="223"/>
      <c r="X1877" s="223"/>
      <c r="Y1877" s="223"/>
      <c r="Z1877" s="33"/>
      <c r="AE1877" s="117"/>
      <c r="AM1877" s="33"/>
      <c r="AN1877" s="223"/>
      <c r="AO1877" s="223"/>
      <c r="AP1877" s="223"/>
      <c r="AQ1877" s="222"/>
      <c r="AR1877" s="222"/>
      <c r="AS1877" s="222"/>
      <c r="AT1877" s="222"/>
      <c r="AU1877" s="222"/>
      <c r="AV1877" s="222"/>
      <c r="AW1877" s="222"/>
      <c r="AX1877" s="222"/>
      <c r="AY1877" s="222"/>
      <c r="AZ1877" s="222"/>
      <c r="BA1877" s="222"/>
      <c r="BB1877" s="222"/>
      <c r="BC1877" s="222"/>
      <c r="BD1877" s="222"/>
      <c r="BE1877" s="222"/>
      <c r="BF1877" s="222"/>
      <c r="BG1877" s="222"/>
      <c r="BH1877" s="222"/>
      <c r="BI1877" s="222"/>
      <c r="BJ1877" s="222"/>
      <c r="BK1877" s="222"/>
      <c r="BL1877" s="222"/>
      <c r="BM1877" s="222"/>
      <c r="BN1877" s="222"/>
      <c r="BO1877" s="222"/>
      <c r="BP1877" s="222"/>
      <c r="BQ1877" s="222"/>
      <c r="BR1877" s="222"/>
      <c r="BS1877" s="222"/>
      <c r="BT1877" s="222"/>
      <c r="BU1877" s="222"/>
      <c r="BV1877" s="222"/>
      <c r="BW1877" s="222"/>
      <c r="BX1877" s="222"/>
      <c r="BY1877" s="222"/>
      <c r="BZ1877" s="222"/>
      <c r="CA1877" s="222"/>
      <c r="CB1877" s="222"/>
      <c r="CC1877" s="222"/>
      <c r="CD1877" s="222"/>
      <c r="CE1877" s="222"/>
      <c r="CF1877" s="222"/>
      <c r="CG1877" s="222"/>
      <c r="CH1877" s="222"/>
      <c r="CI1877" s="222"/>
    </row>
    <row r="1878" spans="1:87" s="4" customFormat="1" hidden="1">
      <c r="A1878" s="63"/>
      <c r="B1878" s="222"/>
      <c r="C1878" s="222"/>
      <c r="D1878" s="222"/>
      <c r="E1878" s="222"/>
      <c r="F1878" s="222"/>
      <c r="G1878" s="223"/>
      <c r="H1878" s="63"/>
      <c r="I1878" s="222"/>
      <c r="J1878" s="222"/>
      <c r="K1878" s="239"/>
      <c r="L1878" s="239"/>
      <c r="M1878" s="240"/>
      <c r="N1878" s="229"/>
      <c r="O1878" s="229"/>
      <c r="P1878" s="229"/>
      <c r="Q1878" s="222"/>
      <c r="R1878" s="242"/>
      <c r="S1878" s="242"/>
      <c r="T1878" s="240"/>
      <c r="U1878" s="240"/>
      <c r="V1878" s="223"/>
      <c r="W1878" s="223"/>
      <c r="X1878" s="223"/>
      <c r="Y1878" s="223"/>
      <c r="Z1878" s="33"/>
      <c r="AE1878" s="117"/>
      <c r="AM1878" s="33"/>
      <c r="AN1878" s="223"/>
      <c r="AO1878" s="223"/>
      <c r="AP1878" s="223"/>
      <c r="AQ1878" s="222"/>
      <c r="AR1878" s="222"/>
      <c r="AS1878" s="222"/>
      <c r="AT1878" s="222"/>
      <c r="AU1878" s="222"/>
      <c r="AV1878" s="222"/>
      <c r="AW1878" s="222"/>
      <c r="AX1878" s="222"/>
      <c r="AY1878" s="222"/>
      <c r="AZ1878" s="222"/>
      <c r="BA1878" s="222"/>
      <c r="BB1878" s="222"/>
      <c r="BC1878" s="222"/>
      <c r="BD1878" s="222"/>
      <c r="BE1878" s="222"/>
      <c r="BF1878" s="222"/>
      <c r="BG1878" s="222"/>
      <c r="BH1878" s="222"/>
      <c r="BI1878" s="222"/>
      <c r="BJ1878" s="222"/>
      <c r="BK1878" s="222"/>
      <c r="BL1878" s="222"/>
      <c r="BM1878" s="222"/>
      <c r="BN1878" s="222"/>
      <c r="BO1878" s="222"/>
      <c r="BP1878" s="222"/>
      <c r="BQ1878" s="222"/>
      <c r="BR1878" s="222"/>
      <c r="BS1878" s="222"/>
      <c r="BT1878" s="222"/>
      <c r="BU1878" s="222"/>
      <c r="BV1878" s="222"/>
      <c r="BW1878" s="222"/>
      <c r="BX1878" s="222"/>
      <c r="BY1878" s="222"/>
      <c r="BZ1878" s="222"/>
      <c r="CA1878" s="222"/>
      <c r="CB1878" s="222"/>
      <c r="CC1878" s="222"/>
      <c r="CD1878" s="222"/>
      <c r="CE1878" s="222"/>
      <c r="CF1878" s="222"/>
      <c r="CG1878" s="222"/>
      <c r="CH1878" s="222"/>
      <c r="CI1878" s="222"/>
    </row>
    <row r="1879" spans="1:87" s="4" customFormat="1" hidden="1">
      <c r="A1879" s="63"/>
      <c r="B1879" s="222"/>
      <c r="C1879" s="222"/>
      <c r="D1879" s="222"/>
      <c r="E1879" s="222"/>
      <c r="F1879" s="222"/>
      <c r="G1879" s="223"/>
      <c r="H1879" s="63"/>
      <c r="I1879" s="222"/>
      <c r="J1879" s="222"/>
      <c r="K1879" s="239"/>
      <c r="L1879" s="239"/>
      <c r="M1879" s="240"/>
      <c r="N1879" s="229"/>
      <c r="O1879" s="229"/>
      <c r="P1879" s="229"/>
      <c r="Q1879" s="222"/>
      <c r="R1879" s="242"/>
      <c r="S1879" s="242"/>
      <c r="T1879" s="240"/>
      <c r="U1879" s="240"/>
      <c r="V1879" s="223"/>
      <c r="W1879" s="223"/>
      <c r="X1879" s="223"/>
      <c r="Y1879" s="223"/>
      <c r="Z1879" s="33"/>
      <c r="AE1879" s="117"/>
      <c r="AM1879" s="33"/>
      <c r="AN1879" s="223"/>
      <c r="AO1879" s="223"/>
      <c r="AP1879" s="223"/>
      <c r="AQ1879" s="222"/>
      <c r="AR1879" s="222"/>
      <c r="AS1879" s="222"/>
      <c r="AT1879" s="222"/>
      <c r="AU1879" s="222"/>
      <c r="AV1879" s="222"/>
      <c r="AW1879" s="222"/>
      <c r="AX1879" s="222"/>
      <c r="AY1879" s="222"/>
      <c r="AZ1879" s="222"/>
      <c r="BA1879" s="222"/>
      <c r="BB1879" s="222"/>
      <c r="BC1879" s="222"/>
      <c r="BD1879" s="222"/>
      <c r="BE1879" s="222"/>
      <c r="BF1879" s="222"/>
      <c r="BG1879" s="222"/>
      <c r="BH1879" s="222"/>
      <c r="BI1879" s="222"/>
      <c r="BJ1879" s="222"/>
      <c r="BK1879" s="222"/>
      <c r="BL1879" s="222"/>
      <c r="BM1879" s="222"/>
      <c r="BN1879" s="222"/>
      <c r="BO1879" s="222"/>
      <c r="BP1879" s="222"/>
      <c r="BQ1879" s="222"/>
      <c r="BR1879" s="222"/>
      <c r="BS1879" s="222"/>
      <c r="BT1879" s="222"/>
      <c r="BU1879" s="222"/>
      <c r="BV1879" s="222"/>
      <c r="BW1879" s="222"/>
      <c r="BX1879" s="222"/>
      <c r="BY1879" s="222"/>
      <c r="BZ1879" s="222"/>
      <c r="CA1879" s="222"/>
      <c r="CB1879" s="222"/>
      <c r="CC1879" s="222"/>
      <c r="CD1879" s="222"/>
      <c r="CE1879" s="222"/>
      <c r="CF1879" s="222"/>
      <c r="CG1879" s="222"/>
      <c r="CH1879" s="222"/>
      <c r="CI1879" s="222"/>
    </row>
    <row r="1880" spans="1:87" s="4" customFormat="1" hidden="1">
      <c r="A1880" s="63"/>
      <c r="B1880" s="222"/>
      <c r="C1880" s="222"/>
      <c r="D1880" s="222"/>
      <c r="E1880" s="222"/>
      <c r="F1880" s="222"/>
      <c r="G1880" s="223"/>
      <c r="H1880" s="63"/>
      <c r="I1880" s="222"/>
      <c r="J1880" s="222"/>
      <c r="K1880" s="239"/>
      <c r="L1880" s="239"/>
      <c r="M1880" s="240"/>
      <c r="N1880" s="229"/>
      <c r="O1880" s="229"/>
      <c r="P1880" s="229"/>
      <c r="Q1880" s="222"/>
      <c r="R1880" s="242"/>
      <c r="S1880" s="242"/>
      <c r="T1880" s="240"/>
      <c r="U1880" s="240"/>
      <c r="V1880" s="223"/>
      <c r="W1880" s="223"/>
      <c r="X1880" s="223"/>
      <c r="Y1880" s="223"/>
      <c r="Z1880" s="33"/>
      <c r="AE1880" s="117"/>
      <c r="AM1880" s="33"/>
      <c r="AN1880" s="223"/>
      <c r="AO1880" s="223"/>
      <c r="AP1880" s="223"/>
      <c r="AQ1880" s="222"/>
      <c r="AR1880" s="222"/>
      <c r="AS1880" s="222"/>
      <c r="AT1880" s="222"/>
      <c r="AU1880" s="222"/>
      <c r="AV1880" s="222"/>
      <c r="AW1880" s="222"/>
      <c r="AX1880" s="222"/>
      <c r="AY1880" s="222"/>
      <c r="AZ1880" s="222"/>
      <c r="BA1880" s="222"/>
      <c r="BB1880" s="222"/>
      <c r="BC1880" s="222"/>
      <c r="BD1880" s="222"/>
      <c r="BE1880" s="222"/>
      <c r="BF1880" s="222"/>
      <c r="BG1880" s="222"/>
      <c r="BH1880" s="222"/>
      <c r="BI1880" s="222"/>
      <c r="BJ1880" s="222"/>
      <c r="BK1880" s="222"/>
      <c r="BL1880" s="222"/>
      <c r="BM1880" s="222"/>
      <c r="BN1880" s="222"/>
      <c r="BO1880" s="222"/>
      <c r="BP1880" s="222"/>
      <c r="BQ1880" s="222"/>
      <c r="BR1880" s="222"/>
      <c r="BS1880" s="222"/>
      <c r="BT1880" s="222"/>
      <c r="BU1880" s="222"/>
      <c r="BV1880" s="222"/>
      <c r="BW1880" s="222"/>
      <c r="BX1880" s="222"/>
      <c r="BY1880" s="222"/>
      <c r="BZ1880" s="222"/>
      <c r="CA1880" s="222"/>
      <c r="CB1880" s="222"/>
      <c r="CC1880" s="222"/>
      <c r="CD1880" s="222"/>
      <c r="CE1880" s="222"/>
      <c r="CF1880" s="222"/>
      <c r="CG1880" s="222"/>
      <c r="CH1880" s="222"/>
      <c r="CI1880" s="222"/>
    </row>
    <row r="1881" spans="1:87" s="4" customFormat="1" hidden="1">
      <c r="A1881" s="63"/>
      <c r="B1881" s="222"/>
      <c r="C1881" s="222"/>
      <c r="D1881" s="222"/>
      <c r="E1881" s="222"/>
      <c r="F1881" s="222"/>
      <c r="G1881" s="223"/>
      <c r="H1881" s="63"/>
      <c r="I1881" s="222"/>
      <c r="J1881" s="222"/>
      <c r="K1881" s="239"/>
      <c r="L1881" s="239"/>
      <c r="M1881" s="240"/>
      <c r="N1881" s="229"/>
      <c r="O1881" s="229"/>
      <c r="P1881" s="229"/>
      <c r="Q1881" s="222"/>
      <c r="R1881" s="242"/>
      <c r="S1881" s="242"/>
      <c r="T1881" s="240"/>
      <c r="U1881" s="240"/>
      <c r="V1881" s="223"/>
      <c r="W1881" s="223"/>
      <c r="X1881" s="223"/>
      <c r="Y1881" s="223"/>
      <c r="Z1881" s="33"/>
      <c r="AE1881" s="117"/>
      <c r="AM1881" s="33"/>
      <c r="AN1881" s="223"/>
      <c r="AO1881" s="223"/>
      <c r="AP1881" s="223"/>
      <c r="AQ1881" s="222"/>
      <c r="AR1881" s="222"/>
      <c r="AS1881" s="222"/>
      <c r="AT1881" s="222"/>
      <c r="AU1881" s="222"/>
      <c r="AV1881" s="222"/>
      <c r="AW1881" s="222"/>
      <c r="AX1881" s="222"/>
      <c r="AY1881" s="222"/>
      <c r="AZ1881" s="222"/>
      <c r="BA1881" s="222"/>
      <c r="BB1881" s="222"/>
      <c r="BC1881" s="222"/>
      <c r="BD1881" s="222"/>
      <c r="BE1881" s="222"/>
      <c r="BF1881" s="222"/>
      <c r="BG1881" s="222"/>
      <c r="BH1881" s="222"/>
      <c r="BI1881" s="222"/>
      <c r="BJ1881" s="222"/>
      <c r="BK1881" s="222"/>
      <c r="BL1881" s="222"/>
      <c r="BM1881" s="222"/>
      <c r="BN1881" s="222"/>
      <c r="BO1881" s="222"/>
      <c r="BP1881" s="222"/>
      <c r="BQ1881" s="222"/>
      <c r="BR1881" s="222"/>
      <c r="BS1881" s="222"/>
      <c r="BT1881" s="222"/>
      <c r="BU1881" s="222"/>
      <c r="BV1881" s="222"/>
      <c r="BW1881" s="222"/>
      <c r="BX1881" s="222"/>
      <c r="BY1881" s="222"/>
      <c r="BZ1881" s="222"/>
      <c r="CA1881" s="222"/>
      <c r="CB1881" s="222"/>
      <c r="CC1881" s="222"/>
      <c r="CD1881" s="222"/>
      <c r="CE1881" s="222"/>
      <c r="CF1881" s="222"/>
      <c r="CG1881" s="222"/>
      <c r="CH1881" s="222"/>
      <c r="CI1881" s="222"/>
    </row>
    <row r="1882" spans="1:87" s="4" customFormat="1" hidden="1">
      <c r="A1882" s="63"/>
      <c r="B1882" s="222"/>
      <c r="C1882" s="222"/>
      <c r="D1882" s="222"/>
      <c r="E1882" s="222"/>
      <c r="F1882" s="222"/>
      <c r="G1882" s="223"/>
      <c r="H1882" s="63"/>
      <c r="I1882" s="222"/>
      <c r="J1882" s="222"/>
      <c r="K1882" s="239"/>
      <c r="L1882" s="239"/>
      <c r="M1882" s="240"/>
      <c r="N1882" s="229"/>
      <c r="O1882" s="229"/>
      <c r="P1882" s="229"/>
      <c r="Q1882" s="222"/>
      <c r="R1882" s="242"/>
      <c r="S1882" s="242"/>
      <c r="T1882" s="240"/>
      <c r="U1882" s="240"/>
      <c r="V1882" s="223"/>
      <c r="W1882" s="223"/>
      <c r="X1882" s="223"/>
      <c r="Y1882" s="223"/>
      <c r="Z1882" s="33"/>
      <c r="AE1882" s="117"/>
      <c r="AM1882" s="33"/>
      <c r="AN1882" s="223"/>
      <c r="AO1882" s="223"/>
      <c r="AP1882" s="223"/>
      <c r="AQ1882" s="222"/>
      <c r="AR1882" s="222"/>
      <c r="AS1882" s="222"/>
      <c r="AT1882" s="222"/>
      <c r="AU1882" s="222"/>
      <c r="AV1882" s="222"/>
      <c r="AW1882" s="222"/>
      <c r="AX1882" s="222"/>
      <c r="AY1882" s="222"/>
      <c r="AZ1882" s="222"/>
      <c r="BA1882" s="222"/>
      <c r="BB1882" s="222"/>
      <c r="BC1882" s="222"/>
      <c r="BD1882" s="222"/>
      <c r="BE1882" s="222"/>
      <c r="BF1882" s="222"/>
      <c r="BG1882" s="222"/>
      <c r="BH1882" s="222"/>
      <c r="BI1882" s="222"/>
      <c r="BJ1882" s="222"/>
      <c r="BK1882" s="222"/>
      <c r="BL1882" s="222"/>
      <c r="BM1882" s="222"/>
      <c r="BN1882" s="222"/>
      <c r="BO1882" s="222"/>
      <c r="BP1882" s="222"/>
      <c r="BQ1882" s="222"/>
      <c r="BR1882" s="222"/>
      <c r="BS1882" s="222"/>
      <c r="BT1882" s="222"/>
      <c r="BU1882" s="222"/>
      <c r="BV1882" s="222"/>
      <c r="BW1882" s="222"/>
      <c r="BX1882" s="222"/>
      <c r="BY1882" s="222"/>
      <c r="BZ1882" s="222"/>
      <c r="CA1882" s="222"/>
      <c r="CB1882" s="222"/>
      <c r="CC1882" s="222"/>
      <c r="CD1882" s="222"/>
      <c r="CE1882" s="222"/>
      <c r="CF1882" s="222"/>
      <c r="CG1882" s="222"/>
      <c r="CH1882" s="222"/>
      <c r="CI1882" s="222"/>
    </row>
    <row r="1883" spans="1:87" s="4" customFormat="1" hidden="1">
      <c r="A1883" s="63"/>
      <c r="B1883" s="222"/>
      <c r="C1883" s="222"/>
      <c r="D1883" s="222"/>
      <c r="E1883" s="222"/>
      <c r="F1883" s="222"/>
      <c r="G1883" s="223"/>
      <c r="H1883" s="63"/>
      <c r="I1883" s="222"/>
      <c r="J1883" s="222"/>
      <c r="K1883" s="239"/>
      <c r="L1883" s="239"/>
      <c r="M1883" s="240"/>
      <c r="N1883" s="229"/>
      <c r="O1883" s="229"/>
      <c r="P1883" s="229"/>
      <c r="Q1883" s="222"/>
      <c r="R1883" s="242"/>
      <c r="S1883" s="242"/>
      <c r="T1883" s="240"/>
      <c r="U1883" s="240"/>
      <c r="V1883" s="223"/>
      <c r="W1883" s="223"/>
      <c r="X1883" s="223"/>
      <c r="Y1883" s="223"/>
      <c r="Z1883" s="33"/>
      <c r="AE1883" s="117"/>
      <c r="AM1883" s="33"/>
      <c r="AN1883" s="223"/>
      <c r="AO1883" s="223"/>
      <c r="AP1883" s="223"/>
      <c r="AQ1883" s="222"/>
      <c r="AR1883" s="222"/>
      <c r="AS1883" s="222"/>
      <c r="AT1883" s="222"/>
      <c r="AU1883" s="222"/>
      <c r="AV1883" s="222"/>
      <c r="AW1883" s="222"/>
      <c r="AX1883" s="222"/>
      <c r="AY1883" s="222"/>
      <c r="AZ1883" s="222"/>
      <c r="BA1883" s="222"/>
      <c r="BB1883" s="222"/>
      <c r="BC1883" s="222"/>
      <c r="BD1883" s="222"/>
      <c r="BE1883" s="222"/>
      <c r="BF1883" s="222"/>
      <c r="BG1883" s="222"/>
      <c r="BH1883" s="222"/>
      <c r="BI1883" s="222"/>
      <c r="BJ1883" s="222"/>
      <c r="BK1883" s="222"/>
      <c r="BL1883" s="222"/>
      <c r="BM1883" s="222"/>
      <c r="BN1883" s="222"/>
      <c r="BO1883" s="222"/>
      <c r="BP1883" s="222"/>
      <c r="BQ1883" s="222"/>
      <c r="BR1883" s="222"/>
      <c r="BS1883" s="222"/>
      <c r="BT1883" s="222"/>
      <c r="BU1883" s="222"/>
      <c r="BV1883" s="222"/>
      <c r="BW1883" s="222"/>
      <c r="BX1883" s="222"/>
      <c r="BY1883" s="222"/>
      <c r="BZ1883" s="222"/>
      <c r="CA1883" s="222"/>
      <c r="CB1883" s="222"/>
      <c r="CC1883" s="222"/>
      <c r="CD1883" s="222"/>
      <c r="CE1883" s="222"/>
      <c r="CF1883" s="222"/>
      <c r="CG1883" s="222"/>
      <c r="CH1883" s="222"/>
      <c r="CI1883" s="222"/>
    </row>
    <row r="1884" spans="1:87" s="4" customFormat="1" hidden="1">
      <c r="A1884" s="63"/>
      <c r="B1884" s="222"/>
      <c r="C1884" s="222"/>
      <c r="D1884" s="222"/>
      <c r="E1884" s="222"/>
      <c r="F1884" s="222"/>
      <c r="G1884" s="223"/>
      <c r="H1884" s="63"/>
      <c r="I1884" s="222"/>
      <c r="J1884" s="222"/>
      <c r="K1884" s="239"/>
      <c r="L1884" s="239"/>
      <c r="M1884" s="240"/>
      <c r="N1884" s="229"/>
      <c r="O1884" s="229"/>
      <c r="P1884" s="229"/>
      <c r="Q1884" s="222"/>
      <c r="R1884" s="242"/>
      <c r="S1884" s="242"/>
      <c r="T1884" s="240"/>
      <c r="U1884" s="240"/>
      <c r="V1884" s="223"/>
      <c r="W1884" s="223"/>
      <c r="X1884" s="223"/>
      <c r="Y1884" s="223"/>
      <c r="Z1884" s="33"/>
      <c r="AE1884" s="117"/>
      <c r="AM1884" s="33"/>
      <c r="AN1884" s="223"/>
      <c r="AO1884" s="223"/>
      <c r="AP1884" s="223"/>
      <c r="AQ1884" s="222"/>
      <c r="AR1884" s="222"/>
      <c r="AS1884" s="222"/>
      <c r="AT1884" s="222"/>
      <c r="AU1884" s="222"/>
      <c r="AV1884" s="222"/>
      <c r="AW1884" s="222"/>
      <c r="AX1884" s="222"/>
      <c r="AY1884" s="222"/>
      <c r="AZ1884" s="222"/>
      <c r="BA1884" s="222"/>
      <c r="BB1884" s="222"/>
      <c r="BC1884" s="222"/>
      <c r="BD1884" s="222"/>
      <c r="BE1884" s="222"/>
      <c r="BF1884" s="222"/>
      <c r="BG1884" s="222"/>
      <c r="BH1884" s="222"/>
      <c r="BI1884" s="222"/>
      <c r="BJ1884" s="222"/>
      <c r="BK1884" s="222"/>
      <c r="BL1884" s="222"/>
      <c r="BM1884" s="222"/>
      <c r="BN1884" s="222"/>
      <c r="BO1884" s="222"/>
      <c r="BP1884" s="222"/>
      <c r="BQ1884" s="222"/>
      <c r="BR1884" s="222"/>
      <c r="BS1884" s="222"/>
      <c r="BT1884" s="222"/>
      <c r="BU1884" s="222"/>
      <c r="BV1884" s="222"/>
      <c r="BW1884" s="222"/>
      <c r="BX1884" s="222"/>
      <c r="BY1884" s="222"/>
      <c r="BZ1884" s="222"/>
      <c r="CA1884" s="222"/>
      <c r="CB1884" s="222"/>
      <c r="CC1884" s="222"/>
      <c r="CD1884" s="222"/>
      <c r="CE1884" s="222"/>
      <c r="CF1884" s="222"/>
      <c r="CG1884" s="222"/>
      <c r="CH1884" s="222"/>
      <c r="CI1884" s="222"/>
    </row>
    <row r="1885" spans="1:87" s="4" customFormat="1" hidden="1">
      <c r="A1885" s="63"/>
      <c r="B1885" s="222"/>
      <c r="C1885" s="222"/>
      <c r="D1885" s="222"/>
      <c r="E1885" s="222"/>
      <c r="F1885" s="222"/>
      <c r="G1885" s="223"/>
      <c r="H1885" s="63"/>
      <c r="I1885" s="222"/>
      <c r="J1885" s="222"/>
      <c r="K1885" s="239"/>
      <c r="L1885" s="239"/>
      <c r="M1885" s="240"/>
      <c r="N1885" s="229"/>
      <c r="O1885" s="229"/>
      <c r="P1885" s="229"/>
      <c r="Q1885" s="222"/>
      <c r="R1885" s="242"/>
      <c r="S1885" s="242"/>
      <c r="T1885" s="240"/>
      <c r="U1885" s="240"/>
      <c r="V1885" s="223"/>
      <c r="W1885" s="223"/>
      <c r="X1885" s="223"/>
      <c r="Y1885" s="223"/>
      <c r="Z1885" s="33"/>
      <c r="AE1885" s="117"/>
      <c r="AM1885" s="33"/>
      <c r="AN1885" s="223"/>
      <c r="AO1885" s="223"/>
      <c r="AP1885" s="223"/>
      <c r="AQ1885" s="222"/>
      <c r="AR1885" s="222"/>
      <c r="AS1885" s="222"/>
      <c r="AT1885" s="222"/>
      <c r="AU1885" s="222"/>
      <c r="AV1885" s="222"/>
      <c r="AW1885" s="222"/>
      <c r="AX1885" s="222"/>
      <c r="AY1885" s="222"/>
      <c r="AZ1885" s="222"/>
      <c r="BA1885" s="222"/>
      <c r="BB1885" s="222"/>
      <c r="BC1885" s="222"/>
      <c r="BD1885" s="222"/>
      <c r="BE1885" s="222"/>
      <c r="BF1885" s="222"/>
      <c r="BG1885" s="222"/>
      <c r="BH1885" s="222"/>
      <c r="BI1885" s="222"/>
      <c r="BJ1885" s="222"/>
      <c r="BK1885" s="222"/>
      <c r="BL1885" s="222"/>
      <c r="BM1885" s="222"/>
      <c r="BN1885" s="222"/>
      <c r="BO1885" s="222"/>
      <c r="BP1885" s="222"/>
      <c r="BQ1885" s="222"/>
      <c r="BR1885" s="222"/>
      <c r="BS1885" s="222"/>
      <c r="BT1885" s="222"/>
      <c r="BU1885" s="222"/>
      <c r="BV1885" s="222"/>
      <c r="BW1885" s="222"/>
      <c r="BX1885" s="222"/>
      <c r="BY1885" s="222"/>
      <c r="BZ1885" s="222"/>
      <c r="CA1885" s="222"/>
      <c r="CB1885" s="222"/>
      <c r="CC1885" s="222"/>
      <c r="CD1885" s="222"/>
      <c r="CE1885" s="222"/>
      <c r="CF1885" s="222"/>
      <c r="CG1885" s="222"/>
      <c r="CH1885" s="222"/>
      <c r="CI1885" s="222"/>
    </row>
    <row r="1886" spans="1:87" s="4" customFormat="1" hidden="1">
      <c r="A1886" s="63"/>
      <c r="B1886" s="222"/>
      <c r="C1886" s="222"/>
      <c r="D1886" s="222"/>
      <c r="E1886" s="222"/>
      <c r="F1886" s="222"/>
      <c r="G1886" s="223"/>
      <c r="H1886" s="63"/>
      <c r="I1886" s="222"/>
      <c r="J1886" s="222"/>
      <c r="K1886" s="239"/>
      <c r="L1886" s="239"/>
      <c r="M1886" s="240"/>
      <c r="N1886" s="229"/>
      <c r="O1886" s="229"/>
      <c r="P1886" s="229"/>
      <c r="Q1886" s="222"/>
      <c r="R1886" s="242"/>
      <c r="S1886" s="242"/>
      <c r="T1886" s="240"/>
      <c r="U1886" s="240"/>
      <c r="V1886" s="223"/>
      <c r="W1886" s="223"/>
      <c r="X1886" s="223"/>
      <c r="Y1886" s="223"/>
      <c r="Z1886" s="33"/>
      <c r="AE1886" s="117"/>
      <c r="AM1886" s="33"/>
      <c r="AN1886" s="223"/>
      <c r="AO1886" s="223"/>
      <c r="AP1886" s="223"/>
      <c r="AQ1886" s="222"/>
      <c r="AR1886" s="222"/>
      <c r="AS1886" s="222"/>
      <c r="AT1886" s="222"/>
      <c r="AU1886" s="222"/>
      <c r="AV1886" s="222"/>
      <c r="AW1886" s="222"/>
      <c r="AX1886" s="222"/>
      <c r="AY1886" s="222"/>
      <c r="AZ1886" s="222"/>
      <c r="BA1886" s="222"/>
      <c r="BB1886" s="222"/>
      <c r="BC1886" s="222"/>
      <c r="BD1886" s="222"/>
      <c r="BE1886" s="222"/>
      <c r="BF1886" s="222"/>
      <c r="BG1886" s="222"/>
      <c r="BH1886" s="222"/>
      <c r="BI1886" s="222"/>
      <c r="BJ1886" s="222"/>
      <c r="BK1886" s="222"/>
      <c r="BL1886" s="222"/>
      <c r="BM1886" s="222"/>
      <c r="BN1886" s="222"/>
      <c r="BO1886" s="222"/>
      <c r="BP1886" s="222"/>
      <c r="BQ1886" s="222"/>
      <c r="BR1886" s="222"/>
      <c r="BS1886" s="222"/>
      <c r="BT1886" s="222"/>
      <c r="BU1886" s="222"/>
      <c r="BV1886" s="222"/>
      <c r="BW1886" s="222"/>
      <c r="BX1886" s="222"/>
      <c r="BY1886" s="222"/>
      <c r="BZ1886" s="222"/>
      <c r="CA1886" s="222"/>
      <c r="CB1886" s="222"/>
      <c r="CC1886" s="222"/>
      <c r="CD1886" s="222"/>
      <c r="CE1886" s="222"/>
      <c r="CF1886" s="222"/>
      <c r="CG1886" s="222"/>
      <c r="CH1886" s="222"/>
      <c r="CI1886" s="222"/>
    </row>
    <row r="1887" spans="1:87" s="4" customFormat="1" hidden="1">
      <c r="A1887" s="63"/>
      <c r="B1887" s="222"/>
      <c r="C1887" s="222"/>
      <c r="D1887" s="222"/>
      <c r="E1887" s="222"/>
      <c r="F1887" s="222"/>
      <c r="G1887" s="223"/>
      <c r="H1887" s="63"/>
      <c r="I1887" s="222"/>
      <c r="J1887" s="222"/>
      <c r="K1887" s="239"/>
      <c r="L1887" s="239"/>
      <c r="M1887" s="240"/>
      <c r="N1887" s="229"/>
      <c r="O1887" s="229"/>
      <c r="P1887" s="229"/>
      <c r="Q1887" s="222"/>
      <c r="R1887" s="242"/>
      <c r="S1887" s="242"/>
      <c r="T1887" s="240"/>
      <c r="U1887" s="240"/>
      <c r="V1887" s="223"/>
      <c r="W1887" s="223"/>
      <c r="X1887" s="223"/>
      <c r="Y1887" s="223"/>
      <c r="Z1887" s="33"/>
      <c r="AE1887" s="117"/>
      <c r="AM1887" s="33"/>
      <c r="AN1887" s="223"/>
      <c r="AO1887" s="223"/>
      <c r="AP1887" s="223"/>
      <c r="AQ1887" s="222"/>
      <c r="AR1887" s="222"/>
      <c r="AS1887" s="222"/>
      <c r="AT1887" s="222"/>
      <c r="AU1887" s="222"/>
      <c r="AV1887" s="222"/>
      <c r="AW1887" s="222"/>
      <c r="AX1887" s="222"/>
      <c r="AY1887" s="222"/>
      <c r="AZ1887" s="222"/>
      <c r="BA1887" s="222"/>
      <c r="BB1887" s="222"/>
      <c r="BC1887" s="222"/>
      <c r="BD1887" s="222"/>
      <c r="BE1887" s="222"/>
      <c r="BF1887" s="222"/>
      <c r="BG1887" s="222"/>
      <c r="BH1887" s="222"/>
      <c r="BI1887" s="222"/>
      <c r="BJ1887" s="222"/>
      <c r="BK1887" s="222"/>
      <c r="BL1887" s="222"/>
      <c r="BM1887" s="222"/>
      <c r="BN1887" s="222"/>
      <c r="BO1887" s="222"/>
      <c r="BP1887" s="222"/>
      <c r="BQ1887" s="222"/>
      <c r="BR1887" s="222"/>
      <c r="BS1887" s="222"/>
      <c r="BT1887" s="222"/>
      <c r="BU1887" s="222"/>
      <c r="BV1887" s="222"/>
      <c r="BW1887" s="222"/>
      <c r="BX1887" s="222"/>
      <c r="BY1887" s="222"/>
      <c r="BZ1887" s="222"/>
      <c r="CA1887" s="222"/>
      <c r="CB1887" s="222"/>
      <c r="CC1887" s="222"/>
      <c r="CD1887" s="222"/>
      <c r="CE1887" s="222"/>
      <c r="CF1887" s="222"/>
      <c r="CG1887" s="222"/>
      <c r="CH1887" s="222"/>
      <c r="CI1887" s="222"/>
    </row>
    <row r="1888" spans="1:87" s="4" customFormat="1" hidden="1">
      <c r="A1888" s="63"/>
      <c r="B1888" s="222"/>
      <c r="C1888" s="222"/>
      <c r="D1888" s="222"/>
      <c r="E1888" s="222"/>
      <c r="F1888" s="222"/>
      <c r="G1888" s="223"/>
      <c r="H1888" s="63"/>
      <c r="I1888" s="222"/>
      <c r="J1888" s="222"/>
      <c r="K1888" s="239"/>
      <c r="L1888" s="239"/>
      <c r="M1888" s="240"/>
      <c r="N1888" s="229"/>
      <c r="O1888" s="229"/>
      <c r="P1888" s="229"/>
      <c r="Q1888" s="222"/>
      <c r="R1888" s="242"/>
      <c r="S1888" s="242"/>
      <c r="T1888" s="240"/>
      <c r="U1888" s="240"/>
      <c r="V1888" s="223"/>
      <c r="W1888" s="223"/>
      <c r="X1888" s="223"/>
      <c r="Y1888" s="223"/>
      <c r="Z1888" s="33"/>
      <c r="AE1888" s="117"/>
      <c r="AM1888" s="33"/>
      <c r="AN1888" s="223"/>
      <c r="AO1888" s="223"/>
      <c r="AP1888" s="223"/>
      <c r="AQ1888" s="222"/>
      <c r="AR1888" s="222"/>
      <c r="AS1888" s="222"/>
      <c r="AT1888" s="222"/>
      <c r="AU1888" s="222"/>
      <c r="AV1888" s="222"/>
      <c r="AW1888" s="222"/>
      <c r="AX1888" s="222"/>
      <c r="AY1888" s="222"/>
      <c r="AZ1888" s="222"/>
      <c r="BA1888" s="222"/>
      <c r="BB1888" s="222"/>
      <c r="BC1888" s="222"/>
      <c r="BD1888" s="222"/>
      <c r="BE1888" s="222"/>
      <c r="BF1888" s="222"/>
      <c r="BG1888" s="222"/>
      <c r="BH1888" s="222"/>
      <c r="BI1888" s="222"/>
      <c r="BJ1888" s="222"/>
      <c r="BK1888" s="222"/>
      <c r="BL1888" s="222"/>
      <c r="BM1888" s="222"/>
      <c r="BN1888" s="222"/>
      <c r="BO1888" s="222"/>
      <c r="BP1888" s="222"/>
      <c r="BQ1888" s="222"/>
      <c r="BR1888" s="222"/>
      <c r="BS1888" s="222"/>
      <c r="BT1888" s="222"/>
      <c r="BU1888" s="222"/>
      <c r="BV1888" s="222"/>
      <c r="BW1888" s="222"/>
      <c r="BX1888" s="222"/>
      <c r="BY1888" s="222"/>
      <c r="BZ1888" s="222"/>
      <c r="CA1888" s="222"/>
      <c r="CB1888" s="222"/>
      <c r="CC1888" s="222"/>
      <c r="CD1888" s="222"/>
      <c r="CE1888" s="222"/>
      <c r="CF1888" s="222"/>
      <c r="CG1888" s="222"/>
      <c r="CH1888" s="222"/>
      <c r="CI1888" s="222"/>
    </row>
    <row r="1889" spans="1:87" s="4" customFormat="1" hidden="1">
      <c r="A1889" s="63"/>
      <c r="B1889" s="222"/>
      <c r="C1889" s="222"/>
      <c r="D1889" s="222"/>
      <c r="E1889" s="222"/>
      <c r="F1889" s="222"/>
      <c r="G1889" s="223"/>
      <c r="H1889" s="63"/>
      <c r="I1889" s="222"/>
      <c r="J1889" s="222"/>
      <c r="K1889" s="239"/>
      <c r="L1889" s="239"/>
      <c r="M1889" s="240"/>
      <c r="N1889" s="229"/>
      <c r="O1889" s="229"/>
      <c r="P1889" s="229"/>
      <c r="Q1889" s="222"/>
      <c r="R1889" s="242"/>
      <c r="S1889" s="242"/>
      <c r="T1889" s="240"/>
      <c r="U1889" s="240"/>
      <c r="V1889" s="223"/>
      <c r="W1889" s="223"/>
      <c r="X1889" s="223"/>
      <c r="Y1889" s="223"/>
      <c r="Z1889" s="33"/>
      <c r="AE1889" s="117"/>
      <c r="AM1889" s="33"/>
      <c r="AN1889" s="223"/>
      <c r="AO1889" s="223"/>
      <c r="AP1889" s="223"/>
      <c r="AQ1889" s="222"/>
      <c r="AR1889" s="222"/>
      <c r="AS1889" s="222"/>
      <c r="AT1889" s="222"/>
      <c r="AU1889" s="222"/>
      <c r="AV1889" s="222"/>
      <c r="AW1889" s="222"/>
      <c r="AX1889" s="222"/>
      <c r="AY1889" s="222"/>
      <c r="AZ1889" s="222"/>
      <c r="BA1889" s="222"/>
      <c r="BB1889" s="222"/>
      <c r="BC1889" s="222"/>
      <c r="BD1889" s="222"/>
      <c r="BE1889" s="222"/>
      <c r="BF1889" s="222"/>
      <c r="BG1889" s="222"/>
      <c r="BH1889" s="222"/>
      <c r="BI1889" s="222"/>
      <c r="BJ1889" s="222"/>
      <c r="BK1889" s="222"/>
      <c r="BL1889" s="222"/>
      <c r="BM1889" s="222"/>
      <c r="BN1889" s="222"/>
      <c r="BO1889" s="222"/>
      <c r="BP1889" s="222"/>
      <c r="BQ1889" s="222"/>
      <c r="BR1889" s="222"/>
      <c r="BS1889" s="222"/>
      <c r="BT1889" s="222"/>
      <c r="BU1889" s="222"/>
      <c r="BV1889" s="222"/>
      <c r="BW1889" s="222"/>
      <c r="BX1889" s="222"/>
      <c r="BY1889" s="222"/>
      <c r="BZ1889" s="222"/>
      <c r="CA1889" s="222"/>
      <c r="CB1889" s="222"/>
      <c r="CC1889" s="222"/>
      <c r="CD1889" s="222"/>
      <c r="CE1889" s="222"/>
      <c r="CF1889" s="222"/>
      <c r="CG1889" s="222"/>
      <c r="CH1889" s="222"/>
      <c r="CI1889" s="222"/>
    </row>
    <row r="1890" spans="1:87" s="4" customFormat="1" hidden="1">
      <c r="A1890" s="63"/>
      <c r="B1890" s="222"/>
      <c r="C1890" s="222"/>
      <c r="D1890" s="222"/>
      <c r="E1890" s="222"/>
      <c r="F1890" s="222"/>
      <c r="G1890" s="223"/>
      <c r="H1890" s="63"/>
      <c r="I1890" s="222"/>
      <c r="J1890" s="222"/>
      <c r="K1890" s="239"/>
      <c r="L1890" s="239"/>
      <c r="M1890" s="240"/>
      <c r="N1890" s="229"/>
      <c r="O1890" s="229"/>
      <c r="P1890" s="229"/>
      <c r="Q1890" s="222"/>
      <c r="R1890" s="242"/>
      <c r="S1890" s="242"/>
      <c r="T1890" s="240"/>
      <c r="U1890" s="240"/>
      <c r="V1890" s="223"/>
      <c r="W1890" s="223"/>
      <c r="X1890" s="223"/>
      <c r="Y1890" s="223"/>
      <c r="Z1890" s="33"/>
      <c r="AE1890" s="117"/>
      <c r="AM1890" s="33"/>
      <c r="AN1890" s="223"/>
      <c r="AO1890" s="223"/>
      <c r="AP1890" s="223"/>
      <c r="AQ1890" s="222"/>
      <c r="AR1890" s="222"/>
      <c r="AS1890" s="222"/>
      <c r="AT1890" s="222"/>
      <c r="AU1890" s="222"/>
      <c r="AV1890" s="222"/>
      <c r="AW1890" s="222"/>
      <c r="AX1890" s="222"/>
      <c r="AY1890" s="222"/>
      <c r="AZ1890" s="222"/>
      <c r="BA1890" s="222"/>
      <c r="BB1890" s="222"/>
      <c r="BC1890" s="222"/>
      <c r="BD1890" s="222"/>
      <c r="BE1890" s="222"/>
      <c r="BF1890" s="222"/>
      <c r="BG1890" s="222"/>
      <c r="BH1890" s="222"/>
      <c r="BI1890" s="222"/>
      <c r="BJ1890" s="222"/>
      <c r="BK1890" s="222"/>
      <c r="BL1890" s="222"/>
      <c r="BM1890" s="222"/>
      <c r="BN1890" s="222"/>
      <c r="BO1890" s="222"/>
      <c r="BP1890" s="222"/>
      <c r="BQ1890" s="222"/>
      <c r="BR1890" s="222"/>
      <c r="BS1890" s="222"/>
      <c r="BT1890" s="222"/>
      <c r="BU1890" s="222"/>
      <c r="BV1890" s="222"/>
      <c r="BW1890" s="222"/>
      <c r="BX1890" s="222"/>
      <c r="BY1890" s="222"/>
      <c r="BZ1890" s="222"/>
      <c r="CA1890" s="222"/>
      <c r="CB1890" s="222"/>
      <c r="CC1890" s="222"/>
      <c r="CD1890" s="222"/>
      <c r="CE1890" s="222"/>
      <c r="CF1890" s="222"/>
      <c r="CG1890" s="222"/>
      <c r="CH1890" s="222"/>
      <c r="CI1890" s="222"/>
    </row>
    <row r="1891" spans="1:87" s="4" customFormat="1" hidden="1">
      <c r="A1891" s="63"/>
      <c r="B1891" s="222"/>
      <c r="C1891" s="222"/>
      <c r="D1891" s="222"/>
      <c r="E1891" s="222"/>
      <c r="F1891" s="222"/>
      <c r="G1891" s="223"/>
      <c r="H1891" s="63"/>
      <c r="I1891" s="222"/>
      <c r="J1891" s="222"/>
      <c r="K1891" s="239"/>
      <c r="L1891" s="239"/>
      <c r="M1891" s="240"/>
      <c r="N1891" s="229"/>
      <c r="O1891" s="229"/>
      <c r="P1891" s="229"/>
      <c r="Q1891" s="222"/>
      <c r="R1891" s="242"/>
      <c r="S1891" s="242"/>
      <c r="T1891" s="240"/>
      <c r="U1891" s="240"/>
      <c r="V1891" s="223"/>
      <c r="W1891" s="223"/>
      <c r="X1891" s="223"/>
      <c r="Y1891" s="223"/>
      <c r="Z1891" s="33"/>
      <c r="AE1891" s="117"/>
      <c r="AM1891" s="33"/>
      <c r="AN1891" s="223"/>
      <c r="AO1891" s="223"/>
      <c r="AP1891" s="223"/>
      <c r="AQ1891" s="222"/>
      <c r="AR1891" s="222"/>
      <c r="AS1891" s="222"/>
      <c r="AT1891" s="222"/>
      <c r="AU1891" s="222"/>
      <c r="AV1891" s="222"/>
      <c r="AW1891" s="222"/>
      <c r="AX1891" s="222"/>
      <c r="AY1891" s="222"/>
      <c r="AZ1891" s="222"/>
      <c r="BA1891" s="222"/>
      <c r="BB1891" s="222"/>
      <c r="BC1891" s="222"/>
      <c r="BD1891" s="222"/>
      <c r="BE1891" s="222"/>
      <c r="BF1891" s="222"/>
      <c r="BG1891" s="222"/>
      <c r="BH1891" s="222"/>
      <c r="BI1891" s="222"/>
      <c r="BJ1891" s="222"/>
      <c r="BK1891" s="222"/>
      <c r="BL1891" s="222"/>
      <c r="BM1891" s="222"/>
      <c r="BN1891" s="222"/>
      <c r="BO1891" s="222"/>
      <c r="BP1891" s="222"/>
      <c r="BQ1891" s="222"/>
      <c r="BR1891" s="222"/>
      <c r="BS1891" s="222"/>
      <c r="BT1891" s="222"/>
      <c r="BU1891" s="222"/>
      <c r="BV1891" s="222"/>
      <c r="BW1891" s="222"/>
      <c r="BX1891" s="222"/>
      <c r="BY1891" s="222"/>
      <c r="BZ1891" s="222"/>
      <c r="CA1891" s="222"/>
      <c r="CB1891" s="222"/>
      <c r="CC1891" s="222"/>
      <c r="CD1891" s="222"/>
      <c r="CE1891" s="222"/>
      <c r="CF1891" s="222"/>
      <c r="CG1891" s="222"/>
      <c r="CH1891" s="222"/>
      <c r="CI1891" s="222"/>
    </row>
    <row r="1892" spans="1:87" s="4" customFormat="1" hidden="1">
      <c r="A1892" s="63"/>
      <c r="B1892" s="222"/>
      <c r="C1892" s="222"/>
      <c r="D1892" s="222"/>
      <c r="E1892" s="222"/>
      <c r="F1892" s="222"/>
      <c r="G1892" s="223"/>
      <c r="H1892" s="63"/>
      <c r="I1892" s="222"/>
      <c r="J1892" s="222"/>
      <c r="K1892" s="239"/>
      <c r="L1892" s="239"/>
      <c r="M1892" s="240"/>
      <c r="N1892" s="229"/>
      <c r="O1892" s="229"/>
      <c r="P1892" s="229"/>
      <c r="Q1892" s="222"/>
      <c r="R1892" s="242"/>
      <c r="S1892" s="242"/>
      <c r="T1892" s="240"/>
      <c r="U1892" s="240"/>
      <c r="V1892" s="223"/>
      <c r="W1892" s="223"/>
      <c r="X1892" s="223"/>
      <c r="Y1892" s="223"/>
      <c r="Z1892" s="33"/>
      <c r="AE1892" s="117"/>
      <c r="AM1892" s="33"/>
      <c r="AN1892" s="223"/>
      <c r="AO1892" s="223"/>
      <c r="AP1892" s="223"/>
      <c r="AQ1892" s="222"/>
      <c r="AR1892" s="222"/>
      <c r="AS1892" s="222"/>
      <c r="AT1892" s="222"/>
      <c r="AU1892" s="222"/>
      <c r="AV1892" s="222"/>
      <c r="AW1892" s="222"/>
      <c r="AX1892" s="222"/>
      <c r="AY1892" s="222"/>
      <c r="AZ1892" s="222"/>
      <c r="BA1892" s="222"/>
      <c r="BB1892" s="222"/>
      <c r="BC1892" s="222"/>
      <c r="BD1892" s="222"/>
      <c r="BE1892" s="222"/>
      <c r="BF1892" s="222"/>
      <c r="BG1892" s="222"/>
      <c r="BH1892" s="222"/>
      <c r="BI1892" s="222"/>
      <c r="BJ1892" s="222"/>
      <c r="BK1892" s="222"/>
      <c r="BL1892" s="222"/>
      <c r="BM1892" s="222"/>
      <c r="BN1892" s="222"/>
      <c r="BO1892" s="222"/>
      <c r="BP1892" s="222"/>
      <c r="BQ1892" s="222"/>
      <c r="BR1892" s="222"/>
      <c r="BS1892" s="222"/>
      <c r="BT1892" s="222"/>
      <c r="BU1892" s="222"/>
      <c r="BV1892" s="222"/>
      <c r="BW1892" s="222"/>
      <c r="BX1892" s="222"/>
      <c r="BY1892" s="222"/>
      <c r="BZ1892" s="222"/>
      <c r="CA1892" s="222"/>
      <c r="CB1892" s="222"/>
      <c r="CC1892" s="222"/>
      <c r="CD1892" s="222"/>
      <c r="CE1892" s="222"/>
      <c r="CF1892" s="222"/>
      <c r="CG1892" s="222"/>
      <c r="CH1892" s="222"/>
      <c r="CI1892" s="222"/>
    </row>
    <row r="1893" spans="1:87" s="4" customFormat="1" hidden="1">
      <c r="A1893" s="63"/>
      <c r="B1893" s="222"/>
      <c r="C1893" s="222"/>
      <c r="D1893" s="222"/>
      <c r="E1893" s="222"/>
      <c r="F1893" s="222"/>
      <c r="G1893" s="223"/>
      <c r="H1893" s="63"/>
      <c r="I1893" s="222"/>
      <c r="J1893" s="222"/>
      <c r="K1893" s="239"/>
      <c r="L1893" s="239"/>
      <c r="M1893" s="240"/>
      <c r="N1893" s="229"/>
      <c r="O1893" s="229"/>
      <c r="P1893" s="229"/>
      <c r="Q1893" s="222"/>
      <c r="R1893" s="242"/>
      <c r="S1893" s="242"/>
      <c r="T1893" s="240"/>
      <c r="U1893" s="240"/>
      <c r="V1893" s="223"/>
      <c r="W1893" s="223"/>
      <c r="X1893" s="223"/>
      <c r="Y1893" s="223"/>
      <c r="Z1893" s="33"/>
      <c r="AE1893" s="117"/>
      <c r="AM1893" s="33"/>
      <c r="AN1893" s="223"/>
      <c r="AO1893" s="223"/>
      <c r="AP1893" s="223"/>
      <c r="AQ1893" s="222"/>
      <c r="AR1893" s="222"/>
      <c r="AS1893" s="222"/>
      <c r="AT1893" s="222"/>
      <c r="AU1893" s="222"/>
      <c r="AV1893" s="222"/>
      <c r="AW1893" s="222"/>
      <c r="AX1893" s="222"/>
      <c r="AY1893" s="222"/>
      <c r="AZ1893" s="222"/>
      <c r="BA1893" s="222"/>
      <c r="BB1893" s="222"/>
      <c r="BC1893" s="222"/>
      <c r="BD1893" s="222"/>
      <c r="BE1893" s="222"/>
      <c r="BF1893" s="222"/>
      <c r="BG1893" s="222"/>
      <c r="BH1893" s="222"/>
      <c r="BI1893" s="222"/>
      <c r="BJ1893" s="222"/>
      <c r="BK1893" s="222"/>
      <c r="BL1893" s="222"/>
      <c r="BM1893" s="222"/>
      <c r="BN1893" s="222"/>
      <c r="BO1893" s="222"/>
      <c r="BP1893" s="222"/>
      <c r="BQ1893" s="222"/>
      <c r="BR1893" s="222"/>
      <c r="BS1893" s="222"/>
      <c r="BT1893" s="222"/>
      <c r="BU1893" s="222"/>
      <c r="BV1893" s="222"/>
      <c r="BW1893" s="222"/>
      <c r="BX1893" s="222"/>
      <c r="BY1893" s="222"/>
      <c r="BZ1893" s="222"/>
      <c r="CA1893" s="222"/>
      <c r="CB1893" s="222"/>
      <c r="CC1893" s="222"/>
      <c r="CD1893" s="222"/>
      <c r="CE1893" s="222"/>
      <c r="CF1893" s="222"/>
      <c r="CG1893" s="222"/>
      <c r="CH1893" s="222"/>
      <c r="CI1893" s="222"/>
    </row>
    <row r="1894" spans="1:87" s="4" customFormat="1" hidden="1">
      <c r="A1894" s="63"/>
      <c r="B1894" s="222"/>
      <c r="C1894" s="222"/>
      <c r="D1894" s="222"/>
      <c r="E1894" s="222"/>
      <c r="F1894" s="222"/>
      <c r="G1894" s="223"/>
      <c r="H1894" s="63"/>
      <c r="I1894" s="222"/>
      <c r="J1894" s="222"/>
      <c r="K1894" s="239"/>
      <c r="L1894" s="239"/>
      <c r="M1894" s="240"/>
      <c r="N1894" s="229"/>
      <c r="O1894" s="229"/>
      <c r="P1894" s="229"/>
      <c r="Q1894" s="222"/>
      <c r="R1894" s="242"/>
      <c r="S1894" s="242"/>
      <c r="T1894" s="240"/>
      <c r="U1894" s="240"/>
      <c r="V1894" s="223"/>
      <c r="W1894" s="223"/>
      <c r="X1894" s="223"/>
      <c r="Y1894" s="223"/>
      <c r="Z1894" s="33"/>
      <c r="AE1894" s="117"/>
      <c r="AM1894" s="33"/>
      <c r="AN1894" s="223"/>
      <c r="AO1894" s="223"/>
      <c r="AP1894" s="223"/>
      <c r="AQ1894" s="222"/>
      <c r="AR1894" s="222"/>
      <c r="AS1894" s="222"/>
      <c r="AT1894" s="222"/>
      <c r="AU1894" s="222"/>
      <c r="AV1894" s="222"/>
      <c r="AW1894" s="222"/>
      <c r="AX1894" s="222"/>
      <c r="AY1894" s="222"/>
      <c r="AZ1894" s="222"/>
      <c r="BA1894" s="222"/>
      <c r="BB1894" s="222"/>
      <c r="BC1894" s="222"/>
      <c r="BD1894" s="222"/>
      <c r="BE1894" s="222"/>
      <c r="BF1894" s="222"/>
      <c r="BG1894" s="222"/>
      <c r="BH1894" s="222"/>
      <c r="BI1894" s="222"/>
      <c r="BJ1894" s="222"/>
      <c r="BK1894" s="222"/>
      <c r="BL1894" s="222"/>
      <c r="BM1894" s="222"/>
      <c r="BN1894" s="222"/>
      <c r="BO1894" s="222"/>
      <c r="BP1894" s="222"/>
      <c r="BQ1894" s="222"/>
      <c r="BR1894" s="222"/>
      <c r="BS1894" s="222"/>
      <c r="BT1894" s="222"/>
      <c r="BU1894" s="222"/>
      <c r="BV1894" s="222"/>
      <c r="BW1894" s="222"/>
      <c r="BX1894" s="222"/>
      <c r="BY1894" s="222"/>
      <c r="BZ1894" s="222"/>
      <c r="CA1894" s="222"/>
      <c r="CB1894" s="222"/>
      <c r="CC1894" s="222"/>
      <c r="CD1894" s="222"/>
      <c r="CE1894" s="222"/>
      <c r="CF1894" s="222"/>
      <c r="CG1894" s="222"/>
      <c r="CH1894" s="222"/>
      <c r="CI1894" s="222"/>
    </row>
    <row r="1895" spans="1:87" s="4" customFormat="1" hidden="1">
      <c r="A1895" s="63"/>
      <c r="B1895" s="222"/>
      <c r="C1895" s="222"/>
      <c r="D1895" s="222"/>
      <c r="E1895" s="222"/>
      <c r="F1895" s="222"/>
      <c r="G1895" s="223"/>
      <c r="H1895" s="63"/>
      <c r="I1895" s="222"/>
      <c r="J1895" s="222"/>
      <c r="K1895" s="239"/>
      <c r="L1895" s="239"/>
      <c r="M1895" s="240"/>
      <c r="N1895" s="229"/>
      <c r="O1895" s="229"/>
      <c r="P1895" s="229"/>
      <c r="Q1895" s="222"/>
      <c r="R1895" s="242"/>
      <c r="S1895" s="242"/>
      <c r="T1895" s="240"/>
      <c r="U1895" s="240"/>
      <c r="V1895" s="223"/>
      <c r="W1895" s="223"/>
      <c r="X1895" s="223"/>
      <c r="Y1895" s="223"/>
      <c r="Z1895" s="33"/>
      <c r="AE1895" s="117"/>
      <c r="AM1895" s="33"/>
      <c r="AN1895" s="223"/>
      <c r="AO1895" s="223"/>
      <c r="AP1895" s="223"/>
      <c r="AQ1895" s="222"/>
      <c r="AR1895" s="222"/>
      <c r="AS1895" s="222"/>
      <c r="AT1895" s="222"/>
      <c r="AU1895" s="222"/>
      <c r="AV1895" s="222"/>
      <c r="AW1895" s="222"/>
      <c r="AX1895" s="222"/>
      <c r="AY1895" s="222"/>
      <c r="AZ1895" s="222"/>
      <c r="BA1895" s="222"/>
      <c r="BB1895" s="222"/>
      <c r="BC1895" s="222"/>
      <c r="BD1895" s="222"/>
      <c r="BE1895" s="222"/>
      <c r="BF1895" s="222"/>
      <c r="BG1895" s="222"/>
      <c r="BH1895" s="222"/>
      <c r="BI1895" s="222"/>
      <c r="BJ1895" s="222"/>
      <c r="BK1895" s="222"/>
      <c r="BL1895" s="222"/>
      <c r="BM1895" s="222"/>
      <c r="BN1895" s="222"/>
      <c r="BO1895" s="222"/>
      <c r="BP1895" s="222"/>
      <c r="BQ1895" s="222"/>
      <c r="BR1895" s="222"/>
      <c r="BS1895" s="222"/>
      <c r="BT1895" s="222"/>
      <c r="BU1895" s="222"/>
      <c r="BV1895" s="222"/>
      <c r="BW1895" s="222"/>
      <c r="BX1895" s="222"/>
      <c r="BY1895" s="222"/>
      <c r="BZ1895" s="222"/>
      <c r="CA1895" s="222"/>
      <c r="CB1895" s="222"/>
      <c r="CC1895" s="222"/>
      <c r="CD1895" s="222"/>
      <c r="CE1895" s="222"/>
      <c r="CF1895" s="222"/>
      <c r="CG1895" s="222"/>
      <c r="CH1895" s="222"/>
      <c r="CI1895" s="222"/>
    </row>
    <row r="1896" spans="1:87" s="4" customFormat="1" hidden="1">
      <c r="A1896" s="63"/>
      <c r="B1896" s="222"/>
      <c r="C1896" s="222"/>
      <c r="D1896" s="222"/>
      <c r="E1896" s="222"/>
      <c r="F1896" s="222"/>
      <c r="G1896" s="223"/>
      <c r="H1896" s="63"/>
      <c r="I1896" s="222"/>
      <c r="J1896" s="222"/>
      <c r="K1896" s="239"/>
      <c r="L1896" s="239"/>
      <c r="M1896" s="240"/>
      <c r="N1896" s="229"/>
      <c r="O1896" s="229"/>
      <c r="P1896" s="229"/>
      <c r="Q1896" s="222"/>
      <c r="R1896" s="242"/>
      <c r="S1896" s="242"/>
      <c r="T1896" s="240"/>
      <c r="U1896" s="240"/>
      <c r="V1896" s="223"/>
      <c r="W1896" s="223"/>
      <c r="X1896" s="223"/>
      <c r="Y1896" s="223"/>
      <c r="Z1896" s="33"/>
      <c r="AE1896" s="117"/>
      <c r="AM1896" s="33"/>
      <c r="AN1896" s="223"/>
      <c r="AO1896" s="223"/>
      <c r="AP1896" s="223"/>
      <c r="AQ1896" s="222"/>
      <c r="AR1896" s="222"/>
      <c r="AS1896" s="222"/>
      <c r="AT1896" s="222"/>
      <c r="AU1896" s="222"/>
      <c r="AV1896" s="222"/>
      <c r="AW1896" s="222"/>
      <c r="AX1896" s="222"/>
      <c r="AY1896" s="222"/>
      <c r="AZ1896" s="222"/>
      <c r="BA1896" s="222"/>
      <c r="BB1896" s="222"/>
      <c r="BC1896" s="222"/>
      <c r="BD1896" s="222"/>
      <c r="BE1896" s="222"/>
      <c r="BF1896" s="222"/>
      <c r="BG1896" s="222"/>
      <c r="BH1896" s="222"/>
      <c r="BI1896" s="222"/>
      <c r="BJ1896" s="222"/>
      <c r="BK1896" s="222"/>
      <c r="BL1896" s="222"/>
      <c r="BM1896" s="222"/>
      <c r="BN1896" s="222"/>
      <c r="BO1896" s="222"/>
      <c r="BP1896" s="222"/>
      <c r="BQ1896" s="222"/>
      <c r="BR1896" s="222"/>
      <c r="BS1896" s="222"/>
      <c r="BT1896" s="222"/>
      <c r="BU1896" s="222"/>
      <c r="BV1896" s="222"/>
      <c r="BW1896" s="222"/>
      <c r="BX1896" s="222"/>
      <c r="BY1896" s="222"/>
      <c r="BZ1896" s="222"/>
      <c r="CA1896" s="222"/>
      <c r="CB1896" s="222"/>
      <c r="CC1896" s="222"/>
      <c r="CD1896" s="222"/>
      <c r="CE1896" s="222"/>
      <c r="CF1896" s="222"/>
      <c r="CG1896" s="222"/>
      <c r="CH1896" s="222"/>
      <c r="CI1896" s="222"/>
    </row>
    <row r="1897" spans="1:87" s="4" customFormat="1" hidden="1">
      <c r="A1897" s="63"/>
      <c r="B1897" s="222"/>
      <c r="C1897" s="222"/>
      <c r="D1897" s="222"/>
      <c r="E1897" s="222"/>
      <c r="F1897" s="222"/>
      <c r="G1897" s="223"/>
      <c r="H1897" s="63"/>
      <c r="I1897" s="222"/>
      <c r="J1897" s="222"/>
      <c r="K1897" s="239"/>
      <c r="L1897" s="239"/>
      <c r="M1897" s="240"/>
      <c r="N1897" s="229"/>
      <c r="O1897" s="229"/>
      <c r="P1897" s="229"/>
      <c r="Q1897" s="222"/>
      <c r="R1897" s="242"/>
      <c r="S1897" s="242"/>
      <c r="T1897" s="240"/>
      <c r="U1897" s="240"/>
      <c r="V1897" s="223"/>
      <c r="W1897" s="223"/>
      <c r="X1897" s="223"/>
      <c r="Y1897" s="223"/>
      <c r="Z1897" s="33"/>
      <c r="AE1897" s="117"/>
      <c r="AM1897" s="33"/>
      <c r="AN1897" s="223"/>
      <c r="AO1897" s="223"/>
      <c r="AP1897" s="223"/>
      <c r="AQ1897" s="222"/>
      <c r="AR1897" s="222"/>
      <c r="AS1897" s="222"/>
      <c r="AT1897" s="222"/>
      <c r="AU1897" s="222"/>
      <c r="AV1897" s="222"/>
      <c r="AW1897" s="222"/>
      <c r="AX1897" s="222"/>
      <c r="AY1897" s="222"/>
      <c r="AZ1897" s="222"/>
      <c r="BA1897" s="222"/>
      <c r="BB1897" s="222"/>
      <c r="BC1897" s="222"/>
      <c r="BD1897" s="222"/>
      <c r="BE1897" s="222"/>
      <c r="BF1897" s="222"/>
      <c r="BG1897" s="222"/>
      <c r="BH1897" s="222"/>
      <c r="BI1897" s="222"/>
      <c r="BJ1897" s="222"/>
      <c r="BK1897" s="222"/>
      <c r="BL1897" s="222"/>
      <c r="BM1897" s="222"/>
      <c r="BN1897" s="222"/>
      <c r="BO1897" s="222"/>
      <c r="BP1897" s="222"/>
      <c r="BQ1897" s="222"/>
      <c r="BR1897" s="222"/>
      <c r="BS1897" s="222"/>
      <c r="BT1897" s="222"/>
      <c r="BU1897" s="222"/>
      <c r="BV1897" s="222"/>
      <c r="BW1897" s="222"/>
      <c r="BX1897" s="222"/>
      <c r="BY1897" s="222"/>
      <c r="BZ1897" s="222"/>
      <c r="CA1897" s="222"/>
      <c r="CB1897" s="222"/>
      <c r="CC1897" s="222"/>
      <c r="CD1897" s="222"/>
      <c r="CE1897" s="222"/>
      <c r="CF1897" s="222"/>
      <c r="CG1897" s="222"/>
      <c r="CH1897" s="222"/>
      <c r="CI1897" s="222"/>
    </row>
    <row r="1898" spans="1:87" s="4" customFormat="1" hidden="1">
      <c r="A1898" s="63"/>
      <c r="B1898" s="222"/>
      <c r="C1898" s="222"/>
      <c r="D1898" s="222"/>
      <c r="E1898" s="222"/>
      <c r="F1898" s="222"/>
      <c r="G1898" s="223"/>
      <c r="H1898" s="63"/>
      <c r="I1898" s="222"/>
      <c r="J1898" s="222"/>
      <c r="K1898" s="239"/>
      <c r="L1898" s="239"/>
      <c r="M1898" s="240"/>
      <c r="N1898" s="229"/>
      <c r="O1898" s="229"/>
      <c r="P1898" s="229"/>
      <c r="Q1898" s="222"/>
      <c r="R1898" s="242"/>
      <c r="S1898" s="242"/>
      <c r="T1898" s="240"/>
      <c r="U1898" s="240"/>
      <c r="V1898" s="223"/>
      <c r="W1898" s="223"/>
      <c r="X1898" s="223"/>
      <c r="Y1898" s="223"/>
      <c r="Z1898" s="33"/>
      <c r="AE1898" s="117"/>
      <c r="AM1898" s="33"/>
      <c r="AN1898" s="223"/>
      <c r="AO1898" s="223"/>
      <c r="AP1898" s="223"/>
      <c r="AQ1898" s="222"/>
      <c r="AR1898" s="222"/>
      <c r="AS1898" s="222"/>
      <c r="AT1898" s="222"/>
      <c r="AU1898" s="222"/>
      <c r="AV1898" s="222"/>
      <c r="AW1898" s="222"/>
      <c r="AX1898" s="222"/>
      <c r="AY1898" s="222"/>
      <c r="AZ1898" s="222"/>
      <c r="BA1898" s="222"/>
      <c r="BB1898" s="222"/>
      <c r="BC1898" s="222"/>
      <c r="BD1898" s="222"/>
      <c r="BE1898" s="222"/>
      <c r="BF1898" s="222"/>
      <c r="BG1898" s="222"/>
      <c r="BH1898" s="222"/>
      <c r="BI1898" s="222"/>
      <c r="BJ1898" s="222"/>
      <c r="BK1898" s="222"/>
      <c r="BL1898" s="222"/>
      <c r="BM1898" s="222"/>
      <c r="BN1898" s="222"/>
      <c r="BO1898" s="222"/>
      <c r="BP1898" s="222"/>
      <c r="BQ1898" s="222"/>
      <c r="BR1898" s="222"/>
      <c r="BS1898" s="222"/>
      <c r="BT1898" s="222"/>
      <c r="BU1898" s="222"/>
      <c r="BV1898" s="222"/>
      <c r="BW1898" s="222"/>
      <c r="BX1898" s="222"/>
      <c r="BY1898" s="222"/>
      <c r="BZ1898" s="222"/>
      <c r="CA1898" s="222"/>
      <c r="CB1898" s="222"/>
      <c r="CC1898" s="222"/>
      <c r="CD1898" s="222"/>
      <c r="CE1898" s="222"/>
      <c r="CF1898" s="222"/>
      <c r="CG1898" s="222"/>
      <c r="CH1898" s="222"/>
      <c r="CI1898" s="222"/>
    </row>
    <row r="1899" spans="1:87" s="4" customFormat="1" hidden="1">
      <c r="A1899" s="63"/>
      <c r="B1899" s="222"/>
      <c r="C1899" s="222"/>
      <c r="D1899" s="222"/>
      <c r="E1899" s="222"/>
      <c r="F1899" s="222"/>
      <c r="G1899" s="223"/>
      <c r="H1899" s="63"/>
      <c r="I1899" s="222"/>
      <c r="J1899" s="222"/>
      <c r="K1899" s="239"/>
      <c r="L1899" s="239"/>
      <c r="M1899" s="240"/>
      <c r="N1899" s="229"/>
      <c r="O1899" s="229"/>
      <c r="P1899" s="229"/>
      <c r="Q1899" s="222"/>
      <c r="R1899" s="242"/>
      <c r="S1899" s="242"/>
      <c r="T1899" s="240"/>
      <c r="U1899" s="240"/>
      <c r="V1899" s="223"/>
      <c r="W1899" s="223"/>
      <c r="X1899" s="223"/>
      <c r="Y1899" s="223"/>
      <c r="Z1899" s="33"/>
      <c r="AE1899" s="117"/>
      <c r="AM1899" s="33"/>
      <c r="AN1899" s="223"/>
      <c r="AO1899" s="223"/>
      <c r="AP1899" s="223"/>
      <c r="AQ1899" s="222"/>
      <c r="AR1899" s="222"/>
      <c r="AS1899" s="222"/>
      <c r="AT1899" s="222"/>
      <c r="AU1899" s="222"/>
      <c r="AV1899" s="222"/>
      <c r="AW1899" s="222"/>
      <c r="AX1899" s="222"/>
      <c r="AY1899" s="222"/>
      <c r="AZ1899" s="222"/>
      <c r="BA1899" s="222"/>
      <c r="BB1899" s="222"/>
      <c r="BC1899" s="222"/>
      <c r="BD1899" s="222"/>
      <c r="BE1899" s="222"/>
      <c r="BF1899" s="222"/>
      <c r="BG1899" s="222"/>
      <c r="BH1899" s="222"/>
      <c r="BI1899" s="222"/>
      <c r="BJ1899" s="222"/>
      <c r="BK1899" s="222"/>
      <c r="BL1899" s="222"/>
      <c r="BM1899" s="222"/>
      <c r="BN1899" s="222"/>
      <c r="BO1899" s="222"/>
      <c r="BP1899" s="222"/>
      <c r="BQ1899" s="222"/>
      <c r="BR1899" s="222"/>
      <c r="BS1899" s="222"/>
      <c r="BT1899" s="222"/>
      <c r="BU1899" s="222"/>
      <c r="BV1899" s="222"/>
      <c r="BW1899" s="222"/>
      <c r="BX1899" s="222"/>
      <c r="BY1899" s="222"/>
      <c r="BZ1899" s="222"/>
      <c r="CA1899" s="222"/>
      <c r="CB1899" s="222"/>
      <c r="CC1899" s="222"/>
      <c r="CD1899" s="222"/>
      <c r="CE1899" s="222"/>
      <c r="CF1899" s="222"/>
      <c r="CG1899" s="222"/>
      <c r="CH1899" s="222"/>
      <c r="CI1899" s="222"/>
    </row>
    <row r="1900" spans="1:87" s="4" customFormat="1" hidden="1">
      <c r="A1900" s="63"/>
      <c r="B1900" s="222"/>
      <c r="C1900" s="222"/>
      <c r="D1900" s="222"/>
      <c r="E1900" s="222"/>
      <c r="F1900" s="222"/>
      <c r="G1900" s="223"/>
      <c r="H1900" s="63"/>
      <c r="I1900" s="222"/>
      <c r="J1900" s="222"/>
      <c r="K1900" s="239"/>
      <c r="L1900" s="239"/>
      <c r="M1900" s="240"/>
      <c r="N1900" s="229"/>
      <c r="O1900" s="229"/>
      <c r="P1900" s="229"/>
      <c r="Q1900" s="222"/>
      <c r="R1900" s="242"/>
      <c r="S1900" s="242"/>
      <c r="T1900" s="240"/>
      <c r="U1900" s="240"/>
      <c r="V1900" s="223"/>
      <c r="W1900" s="223"/>
      <c r="X1900" s="223"/>
      <c r="Y1900" s="223"/>
      <c r="Z1900" s="33"/>
      <c r="AE1900" s="117"/>
      <c r="AM1900" s="33"/>
      <c r="AN1900" s="223"/>
      <c r="AO1900" s="223"/>
      <c r="AP1900" s="223"/>
      <c r="AQ1900" s="222"/>
      <c r="AR1900" s="222"/>
      <c r="AS1900" s="222"/>
      <c r="AT1900" s="222"/>
      <c r="AU1900" s="222"/>
      <c r="AV1900" s="222"/>
      <c r="AW1900" s="222"/>
      <c r="AX1900" s="222"/>
      <c r="AY1900" s="222"/>
      <c r="AZ1900" s="222"/>
      <c r="BA1900" s="222"/>
      <c r="BB1900" s="222"/>
      <c r="BC1900" s="222"/>
      <c r="BD1900" s="222"/>
      <c r="BE1900" s="222"/>
      <c r="BF1900" s="222"/>
      <c r="BG1900" s="222"/>
      <c r="BH1900" s="222"/>
      <c r="BI1900" s="222"/>
      <c r="BJ1900" s="222"/>
      <c r="BK1900" s="222"/>
      <c r="BL1900" s="222"/>
      <c r="BM1900" s="222"/>
      <c r="BN1900" s="222"/>
      <c r="BO1900" s="222"/>
      <c r="BP1900" s="222"/>
      <c r="BQ1900" s="222"/>
      <c r="BR1900" s="222"/>
      <c r="BS1900" s="222"/>
      <c r="BT1900" s="222"/>
      <c r="BU1900" s="222"/>
      <c r="BV1900" s="222"/>
      <c r="BW1900" s="222"/>
      <c r="BX1900" s="222"/>
      <c r="BY1900" s="222"/>
      <c r="BZ1900" s="222"/>
      <c r="CA1900" s="222"/>
      <c r="CB1900" s="222"/>
      <c r="CC1900" s="222"/>
      <c r="CD1900" s="222"/>
      <c r="CE1900" s="222"/>
      <c r="CF1900" s="222"/>
      <c r="CG1900" s="222"/>
      <c r="CH1900" s="222"/>
      <c r="CI1900" s="222"/>
    </row>
    <row r="1901" spans="1:87" s="4" customFormat="1" hidden="1">
      <c r="A1901" s="63"/>
      <c r="B1901" s="222"/>
      <c r="C1901" s="222"/>
      <c r="D1901" s="222"/>
      <c r="E1901" s="222"/>
      <c r="F1901" s="222"/>
      <c r="G1901" s="223"/>
      <c r="H1901" s="63"/>
      <c r="I1901" s="222"/>
      <c r="J1901" s="222"/>
      <c r="K1901" s="239"/>
      <c r="L1901" s="239"/>
      <c r="M1901" s="240"/>
      <c r="N1901" s="229"/>
      <c r="O1901" s="229"/>
      <c r="P1901" s="229"/>
      <c r="Q1901" s="222"/>
      <c r="R1901" s="242"/>
      <c r="S1901" s="242"/>
      <c r="T1901" s="240"/>
      <c r="U1901" s="240"/>
      <c r="V1901" s="223"/>
      <c r="W1901" s="223"/>
      <c r="X1901" s="223"/>
      <c r="Y1901" s="223"/>
      <c r="Z1901" s="33"/>
      <c r="AE1901" s="117"/>
      <c r="AM1901" s="33"/>
      <c r="AN1901" s="223"/>
      <c r="AO1901" s="223"/>
      <c r="AP1901" s="223"/>
      <c r="AQ1901" s="222"/>
      <c r="AR1901" s="222"/>
      <c r="AS1901" s="222"/>
      <c r="AT1901" s="222"/>
      <c r="AU1901" s="222"/>
      <c r="AV1901" s="222"/>
      <c r="AW1901" s="222"/>
      <c r="AX1901" s="222"/>
      <c r="AY1901" s="222"/>
      <c r="AZ1901" s="222"/>
      <c r="BA1901" s="222"/>
      <c r="BB1901" s="222"/>
      <c r="BC1901" s="222"/>
      <c r="BD1901" s="222"/>
      <c r="BE1901" s="222"/>
      <c r="BF1901" s="222"/>
      <c r="BG1901" s="222"/>
      <c r="BH1901" s="222"/>
      <c r="BI1901" s="222"/>
      <c r="BJ1901" s="222"/>
      <c r="BK1901" s="222"/>
      <c r="BL1901" s="222"/>
      <c r="BM1901" s="222"/>
      <c r="BN1901" s="222"/>
      <c r="BO1901" s="222"/>
      <c r="BP1901" s="222"/>
      <c r="BQ1901" s="222"/>
      <c r="BR1901" s="222"/>
      <c r="BS1901" s="222"/>
      <c r="BT1901" s="222"/>
      <c r="BU1901" s="222"/>
      <c r="BV1901" s="222"/>
      <c r="BW1901" s="222"/>
      <c r="BX1901" s="222"/>
      <c r="BY1901" s="222"/>
      <c r="BZ1901" s="222"/>
      <c r="CA1901" s="222"/>
      <c r="CB1901" s="222"/>
      <c r="CC1901" s="222"/>
      <c r="CD1901" s="222"/>
      <c r="CE1901" s="222"/>
      <c r="CF1901" s="222"/>
      <c r="CG1901" s="222"/>
      <c r="CH1901" s="222"/>
      <c r="CI1901" s="222"/>
    </row>
    <row r="1902" spans="1:87" s="4" customFormat="1" hidden="1">
      <c r="A1902" s="63"/>
      <c r="B1902" s="222"/>
      <c r="C1902" s="222"/>
      <c r="D1902" s="222"/>
      <c r="E1902" s="222"/>
      <c r="F1902" s="222"/>
      <c r="G1902" s="223"/>
      <c r="H1902" s="63"/>
      <c r="I1902" s="222"/>
      <c r="J1902" s="222"/>
      <c r="K1902" s="239"/>
      <c r="L1902" s="239"/>
      <c r="M1902" s="240"/>
      <c r="N1902" s="229"/>
      <c r="O1902" s="229"/>
      <c r="P1902" s="229"/>
      <c r="Q1902" s="222"/>
      <c r="R1902" s="242"/>
      <c r="S1902" s="242"/>
      <c r="T1902" s="240"/>
      <c r="U1902" s="240"/>
      <c r="V1902" s="223"/>
      <c r="W1902" s="223"/>
      <c r="X1902" s="223"/>
      <c r="Y1902" s="223"/>
      <c r="Z1902" s="33"/>
      <c r="AE1902" s="117"/>
      <c r="AM1902" s="33"/>
      <c r="AN1902" s="223"/>
      <c r="AO1902" s="223"/>
      <c r="AP1902" s="223"/>
      <c r="AQ1902" s="222"/>
      <c r="AR1902" s="222"/>
      <c r="AS1902" s="222"/>
      <c r="AT1902" s="222"/>
      <c r="AU1902" s="222"/>
      <c r="AV1902" s="222"/>
      <c r="AW1902" s="222"/>
      <c r="AX1902" s="222"/>
      <c r="AY1902" s="222"/>
      <c r="AZ1902" s="222"/>
      <c r="BA1902" s="222"/>
      <c r="BB1902" s="222"/>
      <c r="BC1902" s="222"/>
      <c r="BD1902" s="222"/>
      <c r="BE1902" s="222"/>
      <c r="BF1902" s="222"/>
      <c r="BG1902" s="222"/>
      <c r="BH1902" s="222"/>
      <c r="BI1902" s="222"/>
      <c r="BJ1902" s="222"/>
      <c r="BK1902" s="222"/>
      <c r="BL1902" s="222"/>
      <c r="BM1902" s="222"/>
      <c r="BN1902" s="222"/>
      <c r="BO1902" s="222"/>
      <c r="BP1902" s="222"/>
      <c r="BQ1902" s="222"/>
      <c r="BR1902" s="222"/>
      <c r="BS1902" s="222"/>
      <c r="BT1902" s="222"/>
      <c r="BU1902" s="222"/>
      <c r="BV1902" s="222"/>
      <c r="BW1902" s="222"/>
      <c r="BX1902" s="222"/>
      <c r="BY1902" s="222"/>
      <c r="BZ1902" s="222"/>
      <c r="CA1902" s="222"/>
      <c r="CB1902" s="222"/>
      <c r="CC1902" s="222"/>
      <c r="CD1902" s="222"/>
      <c r="CE1902" s="222"/>
      <c r="CF1902" s="222"/>
      <c r="CG1902" s="222"/>
      <c r="CH1902" s="222"/>
      <c r="CI1902" s="222"/>
    </row>
    <row r="1903" spans="1:87" s="4" customFormat="1" hidden="1">
      <c r="A1903" s="63"/>
      <c r="B1903" s="222"/>
      <c r="C1903" s="222"/>
      <c r="D1903" s="222"/>
      <c r="E1903" s="222"/>
      <c r="F1903" s="222"/>
      <c r="G1903" s="223"/>
      <c r="H1903" s="63"/>
      <c r="I1903" s="222"/>
      <c r="J1903" s="222"/>
      <c r="K1903" s="239"/>
      <c r="L1903" s="239"/>
      <c r="M1903" s="240"/>
      <c r="N1903" s="229"/>
      <c r="O1903" s="229"/>
      <c r="P1903" s="229"/>
      <c r="Q1903" s="222"/>
      <c r="R1903" s="242"/>
      <c r="S1903" s="242"/>
      <c r="T1903" s="240"/>
      <c r="U1903" s="240"/>
      <c r="V1903" s="223"/>
      <c r="W1903" s="223"/>
      <c r="X1903" s="223"/>
      <c r="Y1903" s="223"/>
      <c r="Z1903" s="33"/>
      <c r="AE1903" s="117"/>
      <c r="AM1903" s="33"/>
      <c r="AN1903" s="223"/>
      <c r="AO1903" s="223"/>
      <c r="AP1903" s="223"/>
      <c r="AQ1903" s="222"/>
      <c r="AR1903" s="222"/>
      <c r="AS1903" s="222"/>
      <c r="AT1903" s="222"/>
      <c r="AU1903" s="222"/>
      <c r="AV1903" s="222"/>
      <c r="AW1903" s="222"/>
      <c r="AX1903" s="222"/>
      <c r="AY1903" s="222"/>
      <c r="AZ1903" s="222"/>
      <c r="BA1903" s="222"/>
      <c r="BB1903" s="222"/>
      <c r="BC1903" s="222"/>
      <c r="BD1903" s="222"/>
      <c r="BE1903" s="222"/>
      <c r="BF1903" s="222"/>
      <c r="BG1903" s="222"/>
      <c r="BH1903" s="222"/>
      <c r="BI1903" s="222"/>
      <c r="BJ1903" s="222"/>
      <c r="BK1903" s="222"/>
      <c r="BL1903" s="222"/>
      <c r="BM1903" s="222"/>
      <c r="BN1903" s="222"/>
      <c r="BO1903" s="222"/>
      <c r="BP1903" s="222"/>
      <c r="BQ1903" s="222"/>
      <c r="BR1903" s="222"/>
      <c r="BS1903" s="222"/>
      <c r="BT1903" s="222"/>
      <c r="BU1903" s="222"/>
      <c r="BV1903" s="222"/>
      <c r="BW1903" s="222"/>
      <c r="BX1903" s="222"/>
      <c r="BY1903" s="222"/>
      <c r="BZ1903" s="222"/>
      <c r="CA1903" s="222"/>
      <c r="CB1903" s="222"/>
      <c r="CC1903" s="222"/>
      <c r="CD1903" s="222"/>
      <c r="CE1903" s="222"/>
      <c r="CF1903" s="222"/>
      <c r="CG1903" s="222"/>
      <c r="CH1903" s="222"/>
      <c r="CI1903" s="222"/>
    </row>
    <row r="1904" spans="1:87" s="4" customFormat="1" hidden="1">
      <c r="A1904" s="63"/>
      <c r="B1904" s="222"/>
      <c r="C1904" s="222"/>
      <c r="D1904" s="222"/>
      <c r="E1904" s="222"/>
      <c r="F1904" s="222"/>
      <c r="G1904" s="223"/>
      <c r="H1904" s="63"/>
      <c r="I1904" s="222"/>
      <c r="J1904" s="222"/>
      <c r="K1904" s="239"/>
      <c r="L1904" s="239"/>
      <c r="M1904" s="240"/>
      <c r="N1904" s="229"/>
      <c r="O1904" s="229"/>
      <c r="P1904" s="229"/>
      <c r="Q1904" s="222"/>
      <c r="R1904" s="242"/>
      <c r="S1904" s="242"/>
      <c r="T1904" s="240"/>
      <c r="U1904" s="240"/>
      <c r="V1904" s="223"/>
      <c r="W1904" s="223"/>
      <c r="X1904" s="223"/>
      <c r="Y1904" s="223"/>
      <c r="Z1904" s="33"/>
      <c r="AE1904" s="117"/>
      <c r="AM1904" s="33"/>
      <c r="AN1904" s="223"/>
      <c r="AO1904" s="223"/>
      <c r="AP1904" s="223"/>
      <c r="AQ1904" s="222"/>
      <c r="AR1904" s="222"/>
      <c r="AS1904" s="222"/>
      <c r="AT1904" s="222"/>
      <c r="AU1904" s="222"/>
      <c r="AV1904" s="222"/>
      <c r="AW1904" s="222"/>
      <c r="AX1904" s="222"/>
      <c r="AY1904" s="222"/>
      <c r="AZ1904" s="222"/>
      <c r="BA1904" s="222"/>
      <c r="BB1904" s="222"/>
      <c r="BC1904" s="222"/>
      <c r="BD1904" s="222"/>
      <c r="BE1904" s="222"/>
      <c r="BF1904" s="222"/>
      <c r="BG1904" s="222"/>
      <c r="BH1904" s="222"/>
      <c r="BI1904" s="222"/>
      <c r="BJ1904" s="222"/>
      <c r="BK1904" s="222"/>
      <c r="BL1904" s="222"/>
      <c r="BM1904" s="222"/>
      <c r="BN1904" s="222"/>
      <c r="BO1904" s="222"/>
      <c r="BP1904" s="222"/>
      <c r="BQ1904" s="222"/>
      <c r="BR1904" s="222"/>
      <c r="BS1904" s="222"/>
      <c r="BT1904" s="222"/>
      <c r="BU1904" s="222"/>
      <c r="BV1904" s="222"/>
      <c r="BW1904" s="222"/>
      <c r="BX1904" s="222"/>
      <c r="BY1904" s="222"/>
      <c r="BZ1904" s="222"/>
      <c r="CA1904" s="222"/>
      <c r="CB1904" s="222"/>
      <c r="CC1904" s="222"/>
      <c r="CD1904" s="222"/>
      <c r="CE1904" s="222"/>
      <c r="CF1904" s="222"/>
      <c r="CG1904" s="222"/>
      <c r="CH1904" s="222"/>
      <c r="CI1904" s="222"/>
    </row>
    <row r="1905" spans="1:87" s="4" customFormat="1" hidden="1">
      <c r="A1905" s="63"/>
      <c r="B1905" s="222"/>
      <c r="C1905" s="222"/>
      <c r="D1905" s="222"/>
      <c r="E1905" s="222"/>
      <c r="F1905" s="222"/>
      <c r="G1905" s="223"/>
      <c r="H1905" s="63"/>
      <c r="I1905" s="222"/>
      <c r="J1905" s="222"/>
      <c r="K1905" s="239"/>
      <c r="L1905" s="239"/>
      <c r="M1905" s="240"/>
      <c r="N1905" s="229"/>
      <c r="O1905" s="229"/>
      <c r="P1905" s="229"/>
      <c r="Q1905" s="222"/>
      <c r="R1905" s="242"/>
      <c r="S1905" s="242"/>
      <c r="T1905" s="240"/>
      <c r="U1905" s="240"/>
      <c r="V1905" s="223"/>
      <c r="W1905" s="223"/>
      <c r="X1905" s="223"/>
      <c r="Y1905" s="223"/>
      <c r="Z1905" s="33"/>
      <c r="AE1905" s="117"/>
      <c r="AM1905" s="33"/>
      <c r="AN1905" s="223"/>
      <c r="AO1905" s="223"/>
      <c r="AP1905" s="223"/>
      <c r="AQ1905" s="222"/>
      <c r="AR1905" s="222"/>
      <c r="AS1905" s="222"/>
      <c r="AT1905" s="222"/>
      <c r="AU1905" s="222"/>
      <c r="AV1905" s="222"/>
      <c r="AW1905" s="222"/>
      <c r="AX1905" s="222"/>
      <c r="AY1905" s="222"/>
      <c r="AZ1905" s="222"/>
      <c r="BA1905" s="222"/>
      <c r="BB1905" s="222"/>
      <c r="BC1905" s="222"/>
      <c r="BD1905" s="222"/>
      <c r="BE1905" s="222"/>
      <c r="BF1905" s="222"/>
      <c r="BG1905" s="222"/>
      <c r="BH1905" s="222"/>
      <c r="BI1905" s="222"/>
      <c r="BJ1905" s="222"/>
      <c r="BK1905" s="222"/>
      <c r="BL1905" s="222"/>
      <c r="BM1905" s="222"/>
      <c r="BN1905" s="222"/>
      <c r="BO1905" s="222"/>
      <c r="BP1905" s="222"/>
      <c r="BQ1905" s="222"/>
      <c r="BR1905" s="222"/>
      <c r="BS1905" s="222"/>
      <c r="BT1905" s="222"/>
      <c r="BU1905" s="222"/>
      <c r="BV1905" s="222"/>
      <c r="BW1905" s="222"/>
      <c r="BX1905" s="222"/>
      <c r="BY1905" s="222"/>
      <c r="BZ1905" s="222"/>
      <c r="CA1905" s="222"/>
      <c r="CB1905" s="222"/>
      <c r="CC1905" s="222"/>
      <c r="CD1905" s="222"/>
      <c r="CE1905" s="222"/>
      <c r="CF1905" s="222"/>
      <c r="CG1905" s="222"/>
      <c r="CH1905" s="222"/>
      <c r="CI1905" s="222"/>
    </row>
    <row r="1906" spans="1:87" s="4" customFormat="1" hidden="1">
      <c r="A1906" s="63"/>
      <c r="B1906" s="222"/>
      <c r="C1906" s="222"/>
      <c r="D1906" s="222"/>
      <c r="E1906" s="222"/>
      <c r="F1906" s="222"/>
      <c r="G1906" s="223"/>
      <c r="H1906" s="63"/>
      <c r="I1906" s="222"/>
      <c r="J1906" s="222"/>
      <c r="K1906" s="239"/>
      <c r="L1906" s="239"/>
      <c r="M1906" s="240"/>
      <c r="N1906" s="229"/>
      <c r="O1906" s="229"/>
      <c r="P1906" s="229"/>
      <c r="Q1906" s="222"/>
      <c r="R1906" s="242"/>
      <c r="S1906" s="242"/>
      <c r="T1906" s="240"/>
      <c r="U1906" s="240"/>
      <c r="V1906" s="223"/>
      <c r="W1906" s="223"/>
      <c r="X1906" s="223"/>
      <c r="Y1906" s="223"/>
      <c r="Z1906" s="33"/>
      <c r="AE1906" s="117"/>
      <c r="AM1906" s="33"/>
      <c r="AN1906" s="223"/>
      <c r="AO1906" s="223"/>
      <c r="AP1906" s="223"/>
      <c r="AQ1906" s="222"/>
      <c r="AR1906" s="222"/>
      <c r="AS1906" s="222"/>
      <c r="AT1906" s="222"/>
      <c r="AU1906" s="222"/>
      <c r="AV1906" s="222"/>
      <c r="AW1906" s="222"/>
      <c r="AX1906" s="222"/>
      <c r="AY1906" s="222"/>
      <c r="AZ1906" s="222"/>
      <c r="BA1906" s="222"/>
      <c r="BB1906" s="222"/>
      <c r="BC1906" s="222"/>
      <c r="BD1906" s="222"/>
      <c r="BE1906" s="222"/>
      <c r="BF1906" s="222"/>
      <c r="BG1906" s="222"/>
      <c r="BH1906" s="222"/>
      <c r="BI1906" s="222"/>
      <c r="BJ1906" s="222"/>
      <c r="BK1906" s="222"/>
      <c r="BL1906" s="222"/>
      <c r="BM1906" s="222"/>
      <c r="BN1906" s="222"/>
      <c r="BO1906" s="222"/>
      <c r="BP1906" s="222"/>
      <c r="BQ1906" s="222"/>
      <c r="BR1906" s="222"/>
      <c r="BS1906" s="222"/>
      <c r="BT1906" s="222"/>
      <c r="BU1906" s="222"/>
      <c r="BV1906" s="222"/>
      <c r="BW1906" s="222"/>
      <c r="BX1906" s="222"/>
      <c r="BY1906" s="222"/>
      <c r="BZ1906" s="222"/>
      <c r="CA1906" s="222"/>
      <c r="CB1906" s="222"/>
      <c r="CC1906" s="222"/>
      <c r="CD1906" s="222"/>
      <c r="CE1906" s="222"/>
      <c r="CF1906" s="222"/>
      <c r="CG1906" s="222"/>
      <c r="CH1906" s="222"/>
      <c r="CI1906" s="222"/>
    </row>
    <row r="1907" spans="1:87" s="4" customFormat="1" hidden="1">
      <c r="A1907" s="63"/>
      <c r="B1907" s="222"/>
      <c r="C1907" s="222"/>
      <c r="D1907" s="222"/>
      <c r="E1907" s="222"/>
      <c r="F1907" s="222"/>
      <c r="G1907" s="223"/>
      <c r="H1907" s="63"/>
      <c r="I1907" s="222"/>
      <c r="J1907" s="222"/>
      <c r="K1907" s="239"/>
      <c r="L1907" s="239"/>
      <c r="M1907" s="240"/>
      <c r="N1907" s="229"/>
      <c r="O1907" s="229"/>
      <c r="P1907" s="229"/>
      <c r="Q1907" s="222"/>
      <c r="R1907" s="242"/>
      <c r="S1907" s="242"/>
      <c r="T1907" s="240"/>
      <c r="U1907" s="240"/>
      <c r="V1907" s="223"/>
      <c r="W1907" s="223"/>
      <c r="X1907" s="223"/>
      <c r="Y1907" s="223"/>
      <c r="Z1907" s="33"/>
      <c r="AE1907" s="117"/>
      <c r="AM1907" s="33"/>
      <c r="AN1907" s="223"/>
      <c r="AO1907" s="223"/>
      <c r="AP1907" s="223"/>
      <c r="AQ1907" s="222"/>
      <c r="AR1907" s="222"/>
      <c r="AS1907" s="222"/>
      <c r="AT1907" s="222"/>
      <c r="AU1907" s="222"/>
      <c r="AV1907" s="222"/>
      <c r="AW1907" s="222"/>
      <c r="AX1907" s="222"/>
      <c r="AY1907" s="222"/>
      <c r="AZ1907" s="222"/>
      <c r="BA1907" s="222"/>
      <c r="BB1907" s="222"/>
      <c r="BC1907" s="222"/>
      <c r="BD1907" s="222"/>
      <c r="BE1907" s="222"/>
      <c r="BF1907" s="222"/>
      <c r="BG1907" s="222"/>
      <c r="BH1907" s="222"/>
      <c r="BI1907" s="222"/>
      <c r="BJ1907" s="222"/>
      <c r="BK1907" s="222"/>
      <c r="BL1907" s="222"/>
      <c r="BM1907" s="222"/>
      <c r="BN1907" s="222"/>
      <c r="BO1907" s="222"/>
      <c r="BP1907" s="222"/>
      <c r="BQ1907" s="222"/>
      <c r="BR1907" s="222"/>
      <c r="BS1907" s="222"/>
      <c r="BT1907" s="222"/>
      <c r="BU1907" s="222"/>
      <c r="BV1907" s="222"/>
      <c r="BW1907" s="222"/>
      <c r="BX1907" s="222"/>
      <c r="BY1907" s="222"/>
      <c r="BZ1907" s="222"/>
      <c r="CA1907" s="222"/>
      <c r="CB1907" s="222"/>
      <c r="CC1907" s="222"/>
      <c r="CD1907" s="222"/>
      <c r="CE1907" s="222"/>
      <c r="CF1907" s="222"/>
      <c r="CG1907" s="222"/>
      <c r="CH1907" s="222"/>
      <c r="CI1907" s="222"/>
    </row>
    <row r="1908" spans="1:87" s="4" customFormat="1" hidden="1">
      <c r="A1908" s="63"/>
      <c r="B1908" s="222"/>
      <c r="C1908" s="222"/>
      <c r="D1908" s="222"/>
      <c r="E1908" s="222"/>
      <c r="F1908" s="222"/>
      <c r="G1908" s="223"/>
      <c r="H1908" s="63"/>
      <c r="I1908" s="222"/>
      <c r="J1908" s="222"/>
      <c r="K1908" s="239"/>
      <c r="L1908" s="239"/>
      <c r="M1908" s="240"/>
      <c r="N1908" s="229"/>
      <c r="O1908" s="229"/>
      <c r="P1908" s="229"/>
      <c r="Q1908" s="222"/>
      <c r="R1908" s="242"/>
      <c r="S1908" s="242"/>
      <c r="T1908" s="240"/>
      <c r="U1908" s="240"/>
      <c r="V1908" s="223"/>
      <c r="W1908" s="223"/>
      <c r="X1908" s="223"/>
      <c r="Y1908" s="223"/>
      <c r="Z1908" s="33"/>
      <c r="AE1908" s="117"/>
      <c r="AM1908" s="33"/>
      <c r="AN1908" s="223"/>
      <c r="AO1908" s="223"/>
      <c r="AP1908" s="223"/>
      <c r="AQ1908" s="222"/>
      <c r="AR1908" s="222"/>
      <c r="AS1908" s="222"/>
      <c r="AT1908" s="222"/>
      <c r="AU1908" s="222"/>
      <c r="AV1908" s="222"/>
      <c r="AW1908" s="222"/>
      <c r="AX1908" s="222"/>
      <c r="AY1908" s="222"/>
      <c r="AZ1908" s="222"/>
      <c r="BA1908" s="222"/>
      <c r="BB1908" s="222"/>
      <c r="BC1908" s="222"/>
      <c r="BD1908" s="222"/>
      <c r="BE1908" s="222"/>
      <c r="BF1908" s="222"/>
      <c r="BG1908" s="222"/>
      <c r="BH1908" s="222"/>
      <c r="BI1908" s="222"/>
      <c r="BJ1908" s="222"/>
      <c r="BK1908" s="222"/>
      <c r="BL1908" s="222"/>
      <c r="BM1908" s="222"/>
      <c r="BN1908" s="222"/>
      <c r="BO1908" s="222"/>
      <c r="BP1908" s="222"/>
      <c r="BQ1908" s="222"/>
      <c r="BR1908" s="222"/>
      <c r="BS1908" s="222"/>
      <c r="BT1908" s="222"/>
      <c r="BU1908" s="222"/>
      <c r="BV1908" s="222"/>
      <c r="BW1908" s="222"/>
      <c r="BX1908" s="222"/>
      <c r="BY1908" s="222"/>
      <c r="BZ1908" s="222"/>
      <c r="CA1908" s="222"/>
      <c r="CB1908" s="222"/>
      <c r="CC1908" s="222"/>
      <c r="CD1908" s="222"/>
      <c r="CE1908" s="222"/>
      <c r="CF1908" s="222"/>
      <c r="CG1908" s="222"/>
      <c r="CH1908" s="222"/>
      <c r="CI1908" s="222"/>
    </row>
    <row r="1909" spans="1:87" s="4" customFormat="1" hidden="1">
      <c r="A1909" s="63"/>
      <c r="B1909" s="222"/>
      <c r="C1909" s="222"/>
      <c r="D1909" s="222"/>
      <c r="E1909" s="222"/>
      <c r="F1909" s="222"/>
      <c r="G1909" s="223"/>
      <c r="H1909" s="63"/>
      <c r="I1909" s="222"/>
      <c r="J1909" s="222"/>
      <c r="K1909" s="239"/>
      <c r="L1909" s="239"/>
      <c r="M1909" s="240"/>
      <c r="N1909" s="229"/>
      <c r="O1909" s="229"/>
      <c r="P1909" s="229"/>
      <c r="Q1909" s="222"/>
      <c r="R1909" s="242"/>
      <c r="S1909" s="242"/>
      <c r="T1909" s="240"/>
      <c r="U1909" s="240"/>
      <c r="V1909" s="223"/>
      <c r="W1909" s="223"/>
      <c r="X1909" s="223"/>
      <c r="Y1909" s="223"/>
      <c r="Z1909" s="33"/>
      <c r="AE1909" s="117"/>
      <c r="AM1909" s="33"/>
      <c r="AN1909" s="223"/>
      <c r="AO1909" s="223"/>
      <c r="AP1909" s="223"/>
      <c r="AQ1909" s="222"/>
      <c r="AR1909" s="222"/>
      <c r="AS1909" s="222"/>
      <c r="AT1909" s="222"/>
      <c r="AU1909" s="222"/>
      <c r="AV1909" s="222"/>
      <c r="AW1909" s="222"/>
      <c r="AX1909" s="222"/>
      <c r="AY1909" s="222"/>
      <c r="AZ1909" s="222"/>
      <c r="BA1909" s="222"/>
      <c r="BB1909" s="222"/>
      <c r="BC1909" s="222"/>
      <c r="BD1909" s="222"/>
      <c r="BE1909" s="222"/>
      <c r="BF1909" s="222"/>
      <c r="BG1909" s="222"/>
      <c r="BH1909" s="222"/>
      <c r="BI1909" s="222"/>
      <c r="BJ1909" s="222"/>
      <c r="BK1909" s="222"/>
      <c r="BL1909" s="222"/>
      <c r="BM1909" s="222"/>
      <c r="BN1909" s="222"/>
      <c r="BO1909" s="222"/>
      <c r="BP1909" s="222"/>
      <c r="BQ1909" s="222"/>
      <c r="BR1909" s="222"/>
      <c r="BS1909" s="222"/>
      <c r="BT1909" s="222"/>
      <c r="BU1909" s="222"/>
      <c r="BV1909" s="222"/>
      <c r="BW1909" s="222"/>
      <c r="BX1909" s="222"/>
      <c r="BY1909" s="222"/>
      <c r="BZ1909" s="222"/>
      <c r="CA1909" s="222"/>
      <c r="CB1909" s="222"/>
      <c r="CC1909" s="222"/>
      <c r="CD1909" s="222"/>
      <c r="CE1909" s="222"/>
      <c r="CF1909" s="222"/>
      <c r="CG1909" s="222"/>
      <c r="CH1909" s="222"/>
      <c r="CI1909" s="222"/>
    </row>
    <row r="1910" spans="1:87" s="4" customFormat="1" hidden="1">
      <c r="A1910" s="63"/>
      <c r="B1910" s="222"/>
      <c r="C1910" s="222"/>
      <c r="D1910" s="222"/>
      <c r="E1910" s="222"/>
      <c r="F1910" s="222"/>
      <c r="G1910" s="223"/>
      <c r="H1910" s="63"/>
      <c r="I1910" s="222"/>
      <c r="J1910" s="222"/>
      <c r="K1910" s="239"/>
      <c r="L1910" s="239"/>
      <c r="M1910" s="240"/>
      <c r="N1910" s="229"/>
      <c r="O1910" s="229"/>
      <c r="P1910" s="229"/>
      <c r="Q1910" s="222"/>
      <c r="R1910" s="242"/>
      <c r="S1910" s="242"/>
      <c r="T1910" s="240"/>
      <c r="U1910" s="240"/>
      <c r="V1910" s="223"/>
      <c r="W1910" s="223"/>
      <c r="X1910" s="223"/>
      <c r="Y1910" s="223"/>
      <c r="Z1910" s="33"/>
      <c r="AE1910" s="117"/>
      <c r="AM1910" s="33"/>
      <c r="AN1910" s="223"/>
      <c r="AO1910" s="223"/>
      <c r="AP1910" s="223"/>
      <c r="AQ1910" s="222"/>
      <c r="AR1910" s="222"/>
      <c r="AS1910" s="222"/>
      <c r="AT1910" s="222"/>
      <c r="AU1910" s="222"/>
      <c r="AV1910" s="222"/>
      <c r="AW1910" s="222"/>
      <c r="AX1910" s="222"/>
      <c r="AY1910" s="222"/>
      <c r="AZ1910" s="222"/>
      <c r="BA1910" s="222"/>
      <c r="BB1910" s="222"/>
      <c r="BC1910" s="222"/>
      <c r="BD1910" s="222"/>
      <c r="BE1910" s="222"/>
      <c r="BF1910" s="222"/>
      <c r="BG1910" s="222"/>
      <c r="BH1910" s="222"/>
      <c r="BI1910" s="222"/>
      <c r="BJ1910" s="222"/>
      <c r="BK1910" s="222"/>
      <c r="BL1910" s="222"/>
      <c r="BM1910" s="222"/>
      <c r="BN1910" s="222"/>
      <c r="BO1910" s="222"/>
      <c r="BP1910" s="222"/>
      <c r="BQ1910" s="222"/>
      <c r="BR1910" s="222"/>
      <c r="BS1910" s="222"/>
      <c r="BT1910" s="222"/>
      <c r="BU1910" s="222"/>
      <c r="BV1910" s="222"/>
      <c r="BW1910" s="222"/>
      <c r="BX1910" s="222"/>
      <c r="BY1910" s="222"/>
      <c r="BZ1910" s="222"/>
      <c r="CA1910" s="222"/>
      <c r="CB1910" s="222"/>
      <c r="CC1910" s="222"/>
      <c r="CD1910" s="222"/>
      <c r="CE1910" s="222"/>
      <c r="CF1910" s="222"/>
      <c r="CG1910" s="222"/>
      <c r="CH1910" s="222"/>
      <c r="CI1910" s="222"/>
    </row>
    <row r="1911" spans="1:87" s="4" customFormat="1" hidden="1">
      <c r="A1911" s="63"/>
      <c r="B1911" s="222"/>
      <c r="C1911" s="222"/>
      <c r="D1911" s="222"/>
      <c r="E1911" s="222"/>
      <c r="F1911" s="222"/>
      <c r="G1911" s="223"/>
      <c r="H1911" s="63"/>
      <c r="I1911" s="222"/>
      <c r="J1911" s="222"/>
      <c r="K1911" s="239"/>
      <c r="L1911" s="239"/>
      <c r="M1911" s="240"/>
      <c r="N1911" s="229"/>
      <c r="O1911" s="229"/>
      <c r="P1911" s="229"/>
      <c r="Q1911" s="222"/>
      <c r="R1911" s="242"/>
      <c r="S1911" s="242"/>
      <c r="T1911" s="240"/>
      <c r="U1911" s="240"/>
      <c r="V1911" s="223"/>
      <c r="W1911" s="223"/>
      <c r="X1911" s="223"/>
      <c r="Y1911" s="223"/>
      <c r="Z1911" s="33"/>
      <c r="AE1911" s="117"/>
      <c r="AM1911" s="33"/>
      <c r="AN1911" s="223"/>
      <c r="AO1911" s="223"/>
      <c r="AP1911" s="223"/>
      <c r="AQ1911" s="222"/>
      <c r="AR1911" s="222"/>
      <c r="AS1911" s="222"/>
      <c r="AT1911" s="222"/>
      <c r="AU1911" s="222"/>
      <c r="AV1911" s="222"/>
      <c r="AW1911" s="222"/>
      <c r="AX1911" s="222"/>
      <c r="AY1911" s="222"/>
      <c r="AZ1911" s="222"/>
      <c r="BA1911" s="222"/>
      <c r="BB1911" s="222"/>
      <c r="BC1911" s="222"/>
      <c r="BD1911" s="222"/>
      <c r="BE1911" s="222"/>
      <c r="BF1911" s="222"/>
      <c r="BG1911" s="222"/>
      <c r="BH1911" s="222"/>
      <c r="BI1911" s="222"/>
      <c r="BJ1911" s="222"/>
      <c r="BK1911" s="222"/>
      <c r="BL1911" s="222"/>
      <c r="BM1911" s="222"/>
      <c r="BN1911" s="222"/>
      <c r="BO1911" s="222"/>
      <c r="BP1911" s="222"/>
      <c r="BQ1911" s="222"/>
      <c r="BR1911" s="222"/>
      <c r="BS1911" s="222"/>
      <c r="BT1911" s="222"/>
      <c r="BU1911" s="222"/>
      <c r="BV1911" s="222"/>
      <c r="BW1911" s="222"/>
      <c r="BX1911" s="222"/>
      <c r="BY1911" s="222"/>
      <c r="BZ1911" s="222"/>
      <c r="CA1911" s="222"/>
      <c r="CB1911" s="222"/>
      <c r="CC1911" s="222"/>
      <c r="CD1911" s="222"/>
      <c r="CE1911" s="222"/>
      <c r="CF1911" s="222"/>
      <c r="CG1911" s="222"/>
      <c r="CH1911" s="222"/>
      <c r="CI1911" s="222"/>
    </row>
    <row r="1912" spans="1:87" s="4" customFormat="1" hidden="1">
      <c r="A1912" s="63"/>
      <c r="B1912" s="222"/>
      <c r="C1912" s="222"/>
      <c r="D1912" s="222"/>
      <c r="E1912" s="222"/>
      <c r="F1912" s="222"/>
      <c r="G1912" s="223"/>
      <c r="H1912" s="63"/>
      <c r="I1912" s="222"/>
      <c r="J1912" s="222"/>
      <c r="K1912" s="239"/>
      <c r="L1912" s="239"/>
      <c r="M1912" s="240"/>
      <c r="N1912" s="229"/>
      <c r="O1912" s="229"/>
      <c r="P1912" s="229"/>
      <c r="Q1912" s="222"/>
      <c r="R1912" s="242"/>
      <c r="S1912" s="242"/>
      <c r="T1912" s="240"/>
      <c r="U1912" s="240"/>
      <c r="V1912" s="223"/>
      <c r="W1912" s="223"/>
      <c r="X1912" s="223"/>
      <c r="Y1912" s="223"/>
      <c r="Z1912" s="33"/>
      <c r="AE1912" s="117"/>
      <c r="AM1912" s="33"/>
      <c r="AN1912" s="223"/>
      <c r="AO1912" s="223"/>
      <c r="AP1912" s="223"/>
      <c r="AQ1912" s="222"/>
      <c r="AR1912" s="222"/>
      <c r="AS1912" s="222"/>
      <c r="AT1912" s="222"/>
      <c r="AU1912" s="222"/>
      <c r="AV1912" s="222"/>
      <c r="AW1912" s="222"/>
      <c r="AX1912" s="222"/>
      <c r="AY1912" s="222"/>
      <c r="AZ1912" s="222"/>
      <c r="BA1912" s="222"/>
      <c r="BB1912" s="222"/>
      <c r="BC1912" s="222"/>
      <c r="BD1912" s="222"/>
      <c r="BE1912" s="222"/>
      <c r="BF1912" s="222"/>
      <c r="BG1912" s="222"/>
      <c r="BH1912" s="222"/>
      <c r="BI1912" s="222"/>
      <c r="BJ1912" s="222"/>
      <c r="BK1912" s="222"/>
      <c r="BL1912" s="222"/>
      <c r="BM1912" s="222"/>
      <c r="BN1912" s="222"/>
      <c r="BO1912" s="222"/>
      <c r="BP1912" s="222"/>
      <c r="BQ1912" s="222"/>
      <c r="BR1912" s="222"/>
      <c r="BS1912" s="222"/>
      <c r="BT1912" s="222"/>
      <c r="BU1912" s="222"/>
      <c r="BV1912" s="222"/>
      <c r="BW1912" s="222"/>
      <c r="BX1912" s="222"/>
      <c r="BY1912" s="222"/>
      <c r="BZ1912" s="222"/>
      <c r="CA1912" s="222"/>
      <c r="CB1912" s="222"/>
      <c r="CC1912" s="222"/>
      <c r="CD1912" s="222"/>
      <c r="CE1912" s="222"/>
      <c r="CF1912" s="222"/>
      <c r="CG1912" s="222"/>
      <c r="CH1912" s="222"/>
      <c r="CI1912" s="222"/>
    </row>
    <row r="1913" spans="1:87" s="4" customFormat="1" hidden="1">
      <c r="A1913" s="63"/>
      <c r="B1913" s="222"/>
      <c r="C1913" s="222"/>
      <c r="D1913" s="222"/>
      <c r="E1913" s="222"/>
      <c r="F1913" s="222"/>
      <c r="G1913" s="223"/>
      <c r="H1913" s="63"/>
      <c r="I1913" s="222"/>
      <c r="J1913" s="222"/>
      <c r="K1913" s="239"/>
      <c r="L1913" s="239"/>
      <c r="M1913" s="240"/>
      <c r="N1913" s="229"/>
      <c r="O1913" s="229"/>
      <c r="P1913" s="229"/>
      <c r="Q1913" s="222"/>
      <c r="R1913" s="242"/>
      <c r="S1913" s="242"/>
      <c r="T1913" s="240"/>
      <c r="U1913" s="240"/>
      <c r="V1913" s="223"/>
      <c r="W1913" s="223"/>
      <c r="X1913" s="223"/>
      <c r="Y1913" s="223"/>
      <c r="Z1913" s="33"/>
      <c r="AE1913" s="117"/>
      <c r="AM1913" s="33"/>
      <c r="AN1913" s="223"/>
      <c r="AO1913" s="223"/>
      <c r="AP1913" s="223"/>
      <c r="AQ1913" s="222"/>
      <c r="AR1913" s="222"/>
      <c r="AS1913" s="222"/>
      <c r="AT1913" s="222"/>
      <c r="AU1913" s="222"/>
      <c r="AV1913" s="222"/>
      <c r="AW1913" s="222"/>
      <c r="AX1913" s="222"/>
      <c r="AY1913" s="222"/>
      <c r="AZ1913" s="222"/>
      <c r="BA1913" s="222"/>
      <c r="BB1913" s="222"/>
      <c r="BC1913" s="222"/>
      <c r="BD1913" s="222"/>
      <c r="BE1913" s="222"/>
      <c r="BF1913" s="222"/>
      <c r="BG1913" s="222"/>
      <c r="BH1913" s="222"/>
      <c r="BI1913" s="222"/>
      <c r="BJ1913" s="222"/>
      <c r="BK1913" s="222"/>
      <c r="BL1913" s="222"/>
      <c r="BM1913" s="222"/>
      <c r="BN1913" s="222"/>
      <c r="BO1913" s="222"/>
      <c r="BP1913" s="222"/>
      <c r="BQ1913" s="222"/>
      <c r="BR1913" s="222"/>
      <c r="BS1913" s="222"/>
      <c r="BT1913" s="222"/>
      <c r="BU1913" s="222"/>
      <c r="BV1913" s="222"/>
      <c r="BW1913" s="222"/>
      <c r="BX1913" s="222"/>
      <c r="BY1913" s="222"/>
      <c r="BZ1913" s="222"/>
      <c r="CA1913" s="222"/>
      <c r="CB1913" s="222"/>
      <c r="CC1913" s="222"/>
      <c r="CD1913" s="222"/>
      <c r="CE1913" s="222"/>
      <c r="CF1913" s="222"/>
      <c r="CG1913" s="222"/>
      <c r="CH1913" s="222"/>
      <c r="CI1913" s="222"/>
    </row>
    <row r="1914" spans="1:87" s="4" customFormat="1" hidden="1">
      <c r="A1914" s="63"/>
      <c r="B1914" s="222"/>
      <c r="C1914" s="222"/>
      <c r="D1914" s="222"/>
      <c r="E1914" s="222"/>
      <c r="F1914" s="222"/>
      <c r="G1914" s="223"/>
      <c r="H1914" s="63"/>
      <c r="I1914" s="222"/>
      <c r="J1914" s="222"/>
      <c r="K1914" s="239"/>
      <c r="L1914" s="239"/>
      <c r="M1914" s="240"/>
      <c r="N1914" s="229"/>
      <c r="O1914" s="229"/>
      <c r="P1914" s="229"/>
      <c r="Q1914" s="222"/>
      <c r="R1914" s="242"/>
      <c r="S1914" s="242"/>
      <c r="T1914" s="240"/>
      <c r="U1914" s="240"/>
      <c r="V1914" s="223"/>
      <c r="W1914" s="223"/>
      <c r="X1914" s="223"/>
      <c r="Y1914" s="223"/>
      <c r="Z1914" s="33"/>
      <c r="AE1914" s="117"/>
      <c r="AM1914" s="33"/>
      <c r="AN1914" s="223"/>
      <c r="AO1914" s="223"/>
      <c r="AP1914" s="223"/>
      <c r="AQ1914" s="222"/>
      <c r="AR1914" s="222"/>
      <c r="AS1914" s="222"/>
      <c r="AT1914" s="222"/>
      <c r="AU1914" s="222"/>
      <c r="AV1914" s="222"/>
      <c r="AW1914" s="222"/>
      <c r="AX1914" s="222"/>
      <c r="AY1914" s="222"/>
      <c r="AZ1914" s="222"/>
      <c r="BA1914" s="222"/>
      <c r="BB1914" s="222"/>
      <c r="BC1914" s="222"/>
      <c r="BD1914" s="222"/>
      <c r="BE1914" s="222"/>
      <c r="BF1914" s="222"/>
      <c r="BG1914" s="222"/>
      <c r="BH1914" s="222"/>
      <c r="BI1914" s="222"/>
      <c r="BJ1914" s="222"/>
      <c r="BK1914" s="222"/>
      <c r="BL1914" s="222"/>
      <c r="BM1914" s="222"/>
      <c r="BN1914" s="222"/>
      <c r="BO1914" s="222"/>
      <c r="BP1914" s="222"/>
      <c r="BQ1914" s="222"/>
      <c r="BR1914" s="222"/>
      <c r="BS1914" s="222"/>
      <c r="BT1914" s="222"/>
      <c r="BU1914" s="222"/>
      <c r="BV1914" s="222"/>
      <c r="BW1914" s="222"/>
      <c r="BX1914" s="222"/>
      <c r="BY1914" s="222"/>
      <c r="BZ1914" s="222"/>
      <c r="CA1914" s="222"/>
      <c r="CB1914" s="222"/>
      <c r="CC1914" s="222"/>
      <c r="CD1914" s="222"/>
      <c r="CE1914" s="222"/>
      <c r="CF1914" s="222"/>
      <c r="CG1914" s="222"/>
      <c r="CH1914" s="222"/>
      <c r="CI1914" s="222"/>
    </row>
    <row r="1915" spans="1:87" s="4" customFormat="1" hidden="1">
      <c r="A1915" s="63"/>
      <c r="B1915" s="222"/>
      <c r="C1915" s="222"/>
      <c r="D1915" s="222"/>
      <c r="E1915" s="222"/>
      <c r="F1915" s="222"/>
      <c r="G1915" s="223"/>
      <c r="H1915" s="63"/>
      <c r="I1915" s="222"/>
      <c r="J1915" s="222"/>
      <c r="K1915" s="239"/>
      <c r="L1915" s="239"/>
      <c r="M1915" s="240"/>
      <c r="N1915" s="229"/>
      <c r="O1915" s="229"/>
      <c r="P1915" s="229"/>
      <c r="Q1915" s="222"/>
      <c r="R1915" s="242"/>
      <c r="S1915" s="242"/>
      <c r="T1915" s="240"/>
      <c r="U1915" s="240"/>
      <c r="V1915" s="223"/>
      <c r="W1915" s="223"/>
      <c r="X1915" s="223"/>
      <c r="Y1915" s="223"/>
      <c r="Z1915" s="33"/>
      <c r="AE1915" s="117"/>
      <c r="AM1915" s="33"/>
      <c r="AN1915" s="223"/>
      <c r="AO1915" s="223"/>
      <c r="AP1915" s="223"/>
      <c r="AQ1915" s="222"/>
      <c r="AR1915" s="222"/>
      <c r="AS1915" s="222"/>
      <c r="AT1915" s="222"/>
      <c r="AU1915" s="222"/>
      <c r="AV1915" s="222"/>
      <c r="AW1915" s="222"/>
      <c r="AX1915" s="222"/>
      <c r="AY1915" s="222"/>
      <c r="AZ1915" s="222"/>
      <c r="BA1915" s="222"/>
      <c r="BB1915" s="222"/>
      <c r="BC1915" s="222"/>
      <c r="BD1915" s="222"/>
      <c r="BE1915" s="222"/>
      <c r="BF1915" s="222"/>
      <c r="BG1915" s="222"/>
      <c r="BH1915" s="222"/>
      <c r="BI1915" s="222"/>
      <c r="BJ1915" s="222"/>
      <c r="BK1915" s="222"/>
      <c r="BL1915" s="222"/>
      <c r="BM1915" s="222"/>
      <c r="BN1915" s="222"/>
      <c r="BO1915" s="222"/>
      <c r="BP1915" s="222"/>
      <c r="BQ1915" s="222"/>
      <c r="BR1915" s="222"/>
      <c r="BS1915" s="222"/>
      <c r="BT1915" s="222"/>
      <c r="BU1915" s="222"/>
      <c r="BV1915" s="222"/>
      <c r="BW1915" s="222"/>
      <c r="BX1915" s="222"/>
      <c r="BY1915" s="222"/>
      <c r="BZ1915" s="222"/>
      <c r="CA1915" s="222"/>
      <c r="CB1915" s="222"/>
      <c r="CC1915" s="222"/>
      <c r="CD1915" s="222"/>
      <c r="CE1915" s="222"/>
      <c r="CF1915" s="222"/>
      <c r="CG1915" s="222"/>
      <c r="CH1915" s="222"/>
      <c r="CI1915" s="222"/>
    </row>
    <row r="1916" spans="1:87" s="4" customFormat="1" hidden="1">
      <c r="A1916" s="63"/>
      <c r="B1916" s="222"/>
      <c r="C1916" s="222"/>
      <c r="D1916" s="222"/>
      <c r="E1916" s="222"/>
      <c r="F1916" s="222"/>
      <c r="G1916" s="223"/>
      <c r="H1916" s="63"/>
      <c r="I1916" s="222"/>
      <c r="J1916" s="222"/>
      <c r="K1916" s="239"/>
      <c r="L1916" s="239"/>
      <c r="M1916" s="240"/>
      <c r="N1916" s="229"/>
      <c r="O1916" s="229"/>
      <c r="P1916" s="229"/>
      <c r="Q1916" s="222"/>
      <c r="R1916" s="242"/>
      <c r="S1916" s="242"/>
      <c r="T1916" s="240"/>
      <c r="U1916" s="240"/>
      <c r="V1916" s="223"/>
      <c r="W1916" s="223"/>
      <c r="X1916" s="223"/>
      <c r="Y1916" s="223"/>
      <c r="Z1916" s="33"/>
      <c r="AE1916" s="117"/>
      <c r="AM1916" s="33"/>
      <c r="AN1916" s="223"/>
      <c r="AO1916" s="223"/>
      <c r="AP1916" s="223"/>
      <c r="AQ1916" s="222"/>
      <c r="AR1916" s="222"/>
      <c r="AS1916" s="222"/>
      <c r="AT1916" s="222"/>
      <c r="AU1916" s="222"/>
      <c r="AV1916" s="222"/>
      <c r="AW1916" s="222"/>
      <c r="AX1916" s="222"/>
      <c r="AY1916" s="222"/>
      <c r="AZ1916" s="222"/>
      <c r="BA1916" s="222"/>
      <c r="BB1916" s="222"/>
      <c r="BC1916" s="222"/>
      <c r="BD1916" s="222"/>
      <c r="BE1916" s="222"/>
      <c r="BF1916" s="222"/>
      <c r="BG1916" s="222"/>
      <c r="BH1916" s="222"/>
      <c r="BI1916" s="222"/>
      <c r="BJ1916" s="222"/>
      <c r="BK1916" s="222"/>
      <c r="BL1916" s="222"/>
      <c r="BM1916" s="222"/>
      <c r="BN1916" s="222"/>
      <c r="BO1916" s="222"/>
      <c r="BP1916" s="222"/>
      <c r="BQ1916" s="222"/>
      <c r="BR1916" s="222"/>
      <c r="BS1916" s="222"/>
      <c r="BT1916" s="222"/>
      <c r="BU1916" s="222"/>
      <c r="BV1916" s="222"/>
      <c r="BW1916" s="222"/>
      <c r="BX1916" s="222"/>
      <c r="BY1916" s="222"/>
      <c r="BZ1916" s="222"/>
      <c r="CA1916" s="222"/>
      <c r="CB1916" s="222"/>
      <c r="CC1916" s="222"/>
      <c r="CD1916" s="222"/>
      <c r="CE1916" s="222"/>
      <c r="CF1916" s="222"/>
      <c r="CG1916" s="222"/>
      <c r="CH1916" s="222"/>
      <c r="CI1916" s="222"/>
    </row>
    <row r="1917" spans="1:87" s="4" customFormat="1" hidden="1">
      <c r="A1917" s="63"/>
      <c r="B1917" s="222"/>
      <c r="C1917" s="222"/>
      <c r="D1917" s="222"/>
      <c r="E1917" s="222"/>
      <c r="F1917" s="222"/>
      <c r="G1917" s="223"/>
      <c r="H1917" s="63"/>
      <c r="I1917" s="222"/>
      <c r="J1917" s="222"/>
      <c r="K1917" s="239"/>
      <c r="L1917" s="239"/>
      <c r="M1917" s="240"/>
      <c r="N1917" s="229"/>
      <c r="O1917" s="229"/>
      <c r="P1917" s="229"/>
      <c r="Q1917" s="222"/>
      <c r="R1917" s="242"/>
      <c r="S1917" s="242"/>
      <c r="T1917" s="240"/>
      <c r="U1917" s="240"/>
      <c r="V1917" s="223"/>
      <c r="W1917" s="223"/>
      <c r="X1917" s="223"/>
      <c r="Y1917" s="223"/>
      <c r="Z1917" s="33"/>
      <c r="AE1917" s="117"/>
      <c r="AM1917" s="33"/>
      <c r="AN1917" s="223"/>
      <c r="AO1917" s="223"/>
      <c r="AP1917" s="223"/>
      <c r="AQ1917" s="222"/>
      <c r="AR1917" s="222"/>
      <c r="AS1917" s="222"/>
      <c r="AT1917" s="222"/>
      <c r="AU1917" s="222"/>
      <c r="AV1917" s="222"/>
      <c r="AW1917" s="222"/>
      <c r="AX1917" s="222"/>
      <c r="AY1917" s="222"/>
      <c r="AZ1917" s="222"/>
      <c r="BA1917" s="222"/>
      <c r="BB1917" s="222"/>
      <c r="BC1917" s="222"/>
      <c r="BD1917" s="222"/>
      <c r="BE1917" s="222"/>
      <c r="BF1917" s="222"/>
      <c r="BG1917" s="222"/>
      <c r="BH1917" s="222"/>
      <c r="BI1917" s="222"/>
      <c r="BJ1917" s="222"/>
      <c r="BK1917" s="222"/>
      <c r="BL1917" s="222"/>
      <c r="BM1917" s="222"/>
      <c r="BN1917" s="222"/>
      <c r="BO1917" s="222"/>
      <c r="BP1917" s="222"/>
      <c r="BQ1917" s="222"/>
      <c r="BR1917" s="222"/>
      <c r="BS1917" s="222"/>
      <c r="BT1917" s="222"/>
      <c r="BU1917" s="222"/>
      <c r="BV1917" s="222"/>
      <c r="BW1917" s="222"/>
      <c r="BX1917" s="222"/>
      <c r="BY1917" s="222"/>
      <c r="BZ1917" s="222"/>
      <c r="CA1917" s="222"/>
      <c r="CB1917" s="222"/>
      <c r="CC1917" s="222"/>
      <c r="CD1917" s="222"/>
      <c r="CE1917" s="222"/>
      <c r="CF1917" s="222"/>
      <c r="CG1917" s="222"/>
      <c r="CH1917" s="222"/>
      <c r="CI1917" s="222"/>
    </row>
    <row r="1918" spans="1:87" s="4" customFormat="1" hidden="1">
      <c r="A1918" s="63"/>
      <c r="B1918" s="222"/>
      <c r="C1918" s="222"/>
      <c r="D1918" s="222"/>
      <c r="E1918" s="222"/>
      <c r="F1918" s="222"/>
      <c r="G1918" s="223"/>
      <c r="H1918" s="63"/>
      <c r="I1918" s="222"/>
      <c r="J1918" s="222"/>
      <c r="K1918" s="239"/>
      <c r="L1918" s="239"/>
      <c r="M1918" s="240"/>
      <c r="N1918" s="229"/>
      <c r="O1918" s="229"/>
      <c r="P1918" s="229"/>
      <c r="Q1918" s="222"/>
      <c r="R1918" s="242"/>
      <c r="S1918" s="242"/>
      <c r="T1918" s="240"/>
      <c r="U1918" s="240"/>
      <c r="V1918" s="223"/>
      <c r="W1918" s="223"/>
      <c r="X1918" s="223"/>
      <c r="Y1918" s="223"/>
      <c r="Z1918" s="33"/>
      <c r="AE1918" s="117"/>
      <c r="AM1918" s="33"/>
      <c r="AN1918" s="223"/>
      <c r="AO1918" s="223"/>
      <c r="AP1918" s="223"/>
      <c r="AQ1918" s="222"/>
      <c r="AR1918" s="222"/>
      <c r="AS1918" s="222"/>
      <c r="AT1918" s="222"/>
      <c r="AU1918" s="222"/>
      <c r="AV1918" s="222"/>
      <c r="AW1918" s="222"/>
      <c r="AX1918" s="222"/>
      <c r="AY1918" s="222"/>
      <c r="AZ1918" s="222"/>
      <c r="BA1918" s="222"/>
      <c r="BB1918" s="222"/>
      <c r="BC1918" s="222"/>
      <c r="BD1918" s="222"/>
      <c r="BE1918" s="222"/>
      <c r="BF1918" s="222"/>
      <c r="BG1918" s="222"/>
      <c r="BH1918" s="222"/>
      <c r="BI1918" s="222"/>
      <c r="BJ1918" s="222"/>
      <c r="BK1918" s="222"/>
      <c r="BL1918" s="222"/>
      <c r="BM1918" s="222"/>
      <c r="BN1918" s="222"/>
      <c r="BO1918" s="222"/>
      <c r="BP1918" s="222"/>
      <c r="BQ1918" s="222"/>
      <c r="BR1918" s="222"/>
      <c r="BS1918" s="222"/>
      <c r="BT1918" s="222"/>
      <c r="BU1918" s="222"/>
      <c r="BV1918" s="222"/>
      <c r="BW1918" s="222"/>
      <c r="BX1918" s="222"/>
      <c r="BY1918" s="222"/>
      <c r="BZ1918" s="222"/>
      <c r="CA1918" s="222"/>
      <c r="CB1918" s="222"/>
      <c r="CC1918" s="222"/>
      <c r="CD1918" s="222"/>
      <c r="CE1918" s="222"/>
      <c r="CF1918" s="222"/>
      <c r="CG1918" s="222"/>
      <c r="CH1918" s="222"/>
      <c r="CI1918" s="222"/>
    </row>
    <row r="1919" spans="1:87" s="4" customFormat="1" hidden="1">
      <c r="A1919" s="63"/>
      <c r="B1919" s="222"/>
      <c r="C1919" s="222"/>
      <c r="D1919" s="222"/>
      <c r="E1919" s="222"/>
      <c r="F1919" s="222"/>
      <c r="G1919" s="223"/>
      <c r="H1919" s="63"/>
      <c r="I1919" s="222"/>
      <c r="J1919" s="222"/>
      <c r="K1919" s="239"/>
      <c r="L1919" s="239"/>
      <c r="M1919" s="240"/>
      <c r="N1919" s="229"/>
      <c r="O1919" s="229"/>
      <c r="P1919" s="229"/>
      <c r="Q1919" s="222"/>
      <c r="R1919" s="242"/>
      <c r="S1919" s="242"/>
      <c r="T1919" s="240"/>
      <c r="U1919" s="240"/>
      <c r="V1919" s="223"/>
      <c r="W1919" s="223"/>
      <c r="X1919" s="223"/>
      <c r="Y1919" s="223"/>
      <c r="Z1919" s="33"/>
      <c r="AE1919" s="117"/>
      <c r="AM1919" s="33"/>
      <c r="AN1919" s="223"/>
      <c r="AO1919" s="223"/>
      <c r="AP1919" s="223"/>
      <c r="AQ1919" s="222"/>
      <c r="AR1919" s="222"/>
      <c r="AS1919" s="222"/>
      <c r="AT1919" s="222"/>
      <c r="AU1919" s="222"/>
      <c r="AV1919" s="222"/>
      <c r="AW1919" s="222"/>
      <c r="AX1919" s="222"/>
      <c r="AY1919" s="222"/>
      <c r="AZ1919" s="222"/>
      <c r="BA1919" s="222"/>
      <c r="BB1919" s="222"/>
      <c r="BC1919" s="222"/>
      <c r="BD1919" s="222"/>
      <c r="BE1919" s="222"/>
      <c r="BF1919" s="222"/>
      <c r="BG1919" s="222"/>
      <c r="BH1919" s="222"/>
      <c r="BI1919" s="222"/>
      <c r="BJ1919" s="222"/>
      <c r="BK1919" s="222"/>
      <c r="BL1919" s="222"/>
      <c r="BM1919" s="222"/>
      <c r="BN1919" s="222"/>
      <c r="BO1919" s="222"/>
      <c r="BP1919" s="222"/>
      <c r="BQ1919" s="222"/>
      <c r="BR1919" s="222"/>
      <c r="BS1919" s="222"/>
      <c r="BT1919" s="222"/>
      <c r="BU1919" s="222"/>
      <c r="BV1919" s="222"/>
      <c r="BW1919" s="222"/>
      <c r="BX1919" s="222"/>
      <c r="BY1919" s="222"/>
      <c r="BZ1919" s="222"/>
      <c r="CA1919" s="222"/>
      <c r="CB1919" s="222"/>
      <c r="CC1919" s="222"/>
      <c r="CD1919" s="222"/>
      <c r="CE1919" s="222"/>
      <c r="CF1919" s="222"/>
      <c r="CG1919" s="222"/>
      <c r="CH1919" s="222"/>
      <c r="CI1919" s="222"/>
    </row>
    <row r="1920" spans="1:87" s="4" customFormat="1" hidden="1">
      <c r="A1920" s="63"/>
      <c r="B1920" s="222"/>
      <c r="C1920" s="222"/>
      <c r="D1920" s="222"/>
      <c r="E1920" s="222"/>
      <c r="F1920" s="222"/>
      <c r="G1920" s="223"/>
      <c r="H1920" s="63"/>
      <c r="I1920" s="222"/>
      <c r="J1920" s="222"/>
      <c r="K1920" s="239"/>
      <c r="L1920" s="239"/>
      <c r="M1920" s="240"/>
      <c r="N1920" s="229"/>
      <c r="O1920" s="229"/>
      <c r="P1920" s="229"/>
      <c r="Q1920" s="222"/>
      <c r="R1920" s="242"/>
      <c r="S1920" s="242"/>
      <c r="T1920" s="240"/>
      <c r="U1920" s="240"/>
      <c r="V1920" s="223"/>
      <c r="W1920" s="223"/>
      <c r="X1920" s="223"/>
      <c r="Y1920" s="223"/>
      <c r="Z1920" s="33"/>
      <c r="AE1920" s="117"/>
      <c r="AM1920" s="33"/>
      <c r="AN1920" s="223"/>
      <c r="AO1920" s="223"/>
      <c r="AP1920" s="223"/>
      <c r="AQ1920" s="222"/>
      <c r="AR1920" s="222"/>
      <c r="AS1920" s="222"/>
      <c r="AT1920" s="222"/>
      <c r="AU1920" s="222"/>
      <c r="AV1920" s="222"/>
      <c r="AW1920" s="222"/>
      <c r="AX1920" s="222"/>
      <c r="AY1920" s="222"/>
      <c r="AZ1920" s="222"/>
      <c r="BA1920" s="222"/>
      <c r="BB1920" s="222"/>
      <c r="BC1920" s="222"/>
      <c r="BD1920" s="222"/>
      <c r="BE1920" s="222"/>
      <c r="BF1920" s="222"/>
      <c r="BG1920" s="222"/>
      <c r="BH1920" s="222"/>
      <c r="BI1920" s="222"/>
      <c r="BJ1920" s="222"/>
      <c r="BK1920" s="222"/>
      <c r="BL1920" s="222"/>
      <c r="BM1920" s="222"/>
      <c r="BN1920" s="222"/>
      <c r="BO1920" s="222"/>
      <c r="BP1920" s="222"/>
      <c r="BQ1920" s="222"/>
      <c r="BR1920" s="222"/>
      <c r="BS1920" s="222"/>
      <c r="BT1920" s="222"/>
      <c r="BU1920" s="222"/>
      <c r="BV1920" s="222"/>
      <c r="BW1920" s="222"/>
      <c r="BX1920" s="222"/>
      <c r="BY1920" s="222"/>
      <c r="BZ1920" s="222"/>
      <c r="CA1920" s="222"/>
      <c r="CB1920" s="222"/>
      <c r="CC1920" s="222"/>
      <c r="CD1920" s="222"/>
      <c r="CE1920" s="222"/>
      <c r="CF1920" s="222"/>
      <c r="CG1920" s="222"/>
      <c r="CH1920" s="222"/>
      <c r="CI1920" s="222"/>
    </row>
    <row r="1921" spans="1:87" s="4" customFormat="1" hidden="1">
      <c r="A1921" s="63"/>
      <c r="B1921" s="222"/>
      <c r="C1921" s="222"/>
      <c r="D1921" s="222"/>
      <c r="E1921" s="222"/>
      <c r="F1921" s="222"/>
      <c r="G1921" s="223"/>
      <c r="H1921" s="63"/>
      <c r="I1921" s="222"/>
      <c r="J1921" s="222"/>
      <c r="K1921" s="239"/>
      <c r="L1921" s="239"/>
      <c r="M1921" s="240"/>
      <c r="N1921" s="229"/>
      <c r="O1921" s="229"/>
      <c r="P1921" s="229"/>
      <c r="Q1921" s="222"/>
      <c r="R1921" s="242"/>
      <c r="S1921" s="242"/>
      <c r="T1921" s="240"/>
      <c r="U1921" s="240"/>
      <c r="V1921" s="223"/>
      <c r="W1921" s="223"/>
      <c r="X1921" s="223"/>
      <c r="Y1921" s="223"/>
      <c r="Z1921" s="33"/>
      <c r="AE1921" s="117"/>
      <c r="AM1921" s="33"/>
      <c r="AN1921" s="223"/>
      <c r="AO1921" s="223"/>
      <c r="AP1921" s="223"/>
      <c r="AQ1921" s="222"/>
      <c r="AR1921" s="222"/>
      <c r="AS1921" s="222"/>
      <c r="AT1921" s="222"/>
      <c r="AU1921" s="222"/>
      <c r="AV1921" s="222"/>
      <c r="AW1921" s="222"/>
      <c r="AX1921" s="222"/>
      <c r="AY1921" s="222"/>
      <c r="AZ1921" s="222"/>
      <c r="BA1921" s="222"/>
      <c r="BB1921" s="222"/>
      <c r="BC1921" s="222"/>
      <c r="BD1921" s="222"/>
      <c r="BE1921" s="222"/>
      <c r="BF1921" s="222"/>
      <c r="BG1921" s="222"/>
      <c r="BH1921" s="222"/>
      <c r="BI1921" s="222"/>
      <c r="BJ1921" s="222"/>
      <c r="BK1921" s="222"/>
      <c r="BL1921" s="222"/>
      <c r="BM1921" s="222"/>
      <c r="BN1921" s="222"/>
      <c r="BO1921" s="222"/>
      <c r="BP1921" s="222"/>
      <c r="BQ1921" s="222"/>
      <c r="BR1921" s="222"/>
      <c r="BS1921" s="222"/>
      <c r="BT1921" s="222"/>
      <c r="BU1921" s="222"/>
      <c r="BV1921" s="222"/>
      <c r="BW1921" s="222"/>
      <c r="BX1921" s="222"/>
      <c r="BY1921" s="222"/>
      <c r="BZ1921" s="222"/>
      <c r="CA1921" s="222"/>
      <c r="CB1921" s="222"/>
      <c r="CC1921" s="222"/>
      <c r="CD1921" s="222"/>
      <c r="CE1921" s="222"/>
      <c r="CF1921" s="222"/>
      <c r="CG1921" s="222"/>
      <c r="CH1921" s="222"/>
      <c r="CI1921" s="222"/>
    </row>
    <row r="1922" spans="1:87" s="4" customFormat="1" hidden="1">
      <c r="A1922" s="63"/>
      <c r="B1922" s="222"/>
      <c r="C1922" s="222"/>
      <c r="D1922" s="222"/>
      <c r="E1922" s="222"/>
      <c r="F1922" s="222"/>
      <c r="G1922" s="223"/>
      <c r="H1922" s="63"/>
      <c r="I1922" s="222"/>
      <c r="J1922" s="222"/>
      <c r="K1922" s="239"/>
      <c r="L1922" s="239"/>
      <c r="M1922" s="240"/>
      <c r="N1922" s="229"/>
      <c r="O1922" s="229"/>
      <c r="P1922" s="229"/>
      <c r="Q1922" s="222"/>
      <c r="R1922" s="242"/>
      <c r="S1922" s="242"/>
      <c r="T1922" s="240"/>
      <c r="U1922" s="240"/>
      <c r="V1922" s="223"/>
      <c r="W1922" s="223"/>
      <c r="X1922" s="223"/>
      <c r="Y1922" s="223"/>
      <c r="Z1922" s="33"/>
      <c r="AE1922" s="117"/>
      <c r="AM1922" s="33"/>
      <c r="AN1922" s="223"/>
      <c r="AO1922" s="223"/>
      <c r="AP1922" s="223"/>
      <c r="AQ1922" s="222"/>
      <c r="AR1922" s="222"/>
      <c r="AS1922" s="222"/>
      <c r="AT1922" s="222"/>
      <c r="AU1922" s="222"/>
      <c r="AV1922" s="222"/>
      <c r="AW1922" s="222"/>
      <c r="AX1922" s="222"/>
      <c r="AY1922" s="222"/>
      <c r="AZ1922" s="222"/>
      <c r="BA1922" s="222"/>
      <c r="BB1922" s="222"/>
      <c r="BC1922" s="222"/>
      <c r="BD1922" s="222"/>
      <c r="BE1922" s="222"/>
      <c r="BF1922" s="222"/>
      <c r="BG1922" s="222"/>
      <c r="BH1922" s="222"/>
      <c r="BI1922" s="222"/>
      <c r="BJ1922" s="222"/>
      <c r="BK1922" s="222"/>
      <c r="BL1922" s="222"/>
      <c r="BM1922" s="222"/>
      <c r="BN1922" s="222"/>
      <c r="BO1922" s="222"/>
      <c r="BP1922" s="222"/>
      <c r="BQ1922" s="222"/>
      <c r="BR1922" s="222"/>
      <c r="BS1922" s="222"/>
      <c r="BT1922" s="222"/>
      <c r="BU1922" s="222"/>
      <c r="BV1922" s="222"/>
      <c r="BW1922" s="222"/>
      <c r="BX1922" s="222"/>
      <c r="BY1922" s="222"/>
      <c r="BZ1922" s="222"/>
      <c r="CA1922" s="222"/>
      <c r="CB1922" s="222"/>
      <c r="CC1922" s="222"/>
      <c r="CD1922" s="222"/>
      <c r="CE1922" s="222"/>
      <c r="CF1922" s="222"/>
      <c r="CG1922" s="222"/>
      <c r="CH1922" s="222"/>
      <c r="CI1922" s="222"/>
    </row>
    <row r="1923" spans="1:87" s="4" customFormat="1" hidden="1">
      <c r="A1923" s="63"/>
      <c r="B1923" s="222"/>
      <c r="C1923" s="222"/>
      <c r="D1923" s="222"/>
      <c r="E1923" s="222"/>
      <c r="F1923" s="222"/>
      <c r="G1923" s="223"/>
      <c r="H1923" s="63"/>
      <c r="I1923" s="222"/>
      <c r="J1923" s="222"/>
      <c r="K1923" s="239"/>
      <c r="L1923" s="239"/>
      <c r="M1923" s="240"/>
      <c r="N1923" s="229"/>
      <c r="O1923" s="229"/>
      <c r="P1923" s="229"/>
      <c r="Q1923" s="222"/>
      <c r="R1923" s="242"/>
      <c r="S1923" s="242"/>
      <c r="T1923" s="240"/>
      <c r="U1923" s="240"/>
      <c r="V1923" s="223"/>
      <c r="W1923" s="223"/>
      <c r="X1923" s="223"/>
      <c r="Y1923" s="223"/>
      <c r="Z1923" s="33"/>
      <c r="AE1923" s="117"/>
      <c r="AM1923" s="33"/>
      <c r="AN1923" s="223"/>
      <c r="AO1923" s="223"/>
      <c r="AP1923" s="223"/>
      <c r="AQ1923" s="222"/>
      <c r="AR1923" s="222"/>
      <c r="AS1923" s="222"/>
      <c r="AT1923" s="222"/>
      <c r="AU1923" s="222"/>
      <c r="AV1923" s="222"/>
      <c r="AW1923" s="222"/>
      <c r="AX1923" s="222"/>
      <c r="AY1923" s="222"/>
      <c r="AZ1923" s="222"/>
      <c r="BA1923" s="222"/>
      <c r="BB1923" s="222"/>
      <c r="BC1923" s="222"/>
      <c r="BD1923" s="222"/>
      <c r="BE1923" s="222"/>
      <c r="BF1923" s="222"/>
      <c r="BG1923" s="222"/>
      <c r="BH1923" s="222"/>
      <c r="BI1923" s="222"/>
      <c r="BJ1923" s="222"/>
      <c r="BK1923" s="222"/>
      <c r="BL1923" s="222"/>
      <c r="BM1923" s="222"/>
      <c r="BN1923" s="222"/>
      <c r="BO1923" s="222"/>
      <c r="BP1923" s="222"/>
      <c r="BQ1923" s="222"/>
      <c r="BR1923" s="222"/>
      <c r="BS1923" s="222"/>
      <c r="BT1923" s="222"/>
      <c r="BU1923" s="222"/>
      <c r="BV1923" s="222"/>
      <c r="BW1923" s="222"/>
      <c r="BX1923" s="222"/>
      <c r="BY1923" s="222"/>
      <c r="BZ1923" s="222"/>
      <c r="CA1923" s="222"/>
      <c r="CB1923" s="222"/>
      <c r="CC1923" s="222"/>
      <c r="CD1923" s="222"/>
      <c r="CE1923" s="222"/>
      <c r="CF1923" s="222"/>
      <c r="CG1923" s="222"/>
      <c r="CH1923" s="222"/>
      <c r="CI1923" s="222"/>
    </row>
    <row r="1924" spans="1:87" s="4" customFormat="1" hidden="1">
      <c r="A1924" s="63"/>
      <c r="B1924" s="222"/>
      <c r="C1924" s="222"/>
      <c r="D1924" s="222"/>
      <c r="E1924" s="222"/>
      <c r="F1924" s="222"/>
      <c r="G1924" s="223"/>
      <c r="H1924" s="63"/>
      <c r="I1924" s="222"/>
      <c r="J1924" s="222"/>
      <c r="K1924" s="239"/>
      <c r="L1924" s="239"/>
      <c r="M1924" s="240"/>
      <c r="N1924" s="229"/>
      <c r="O1924" s="229"/>
      <c r="P1924" s="229"/>
      <c r="Q1924" s="222"/>
      <c r="R1924" s="242"/>
      <c r="S1924" s="242"/>
      <c r="T1924" s="240"/>
      <c r="U1924" s="240"/>
      <c r="V1924" s="223"/>
      <c r="W1924" s="223"/>
      <c r="X1924" s="223"/>
      <c r="Y1924" s="223"/>
      <c r="Z1924" s="33"/>
      <c r="AE1924" s="117"/>
      <c r="AM1924" s="33"/>
      <c r="AN1924" s="223"/>
      <c r="AO1924" s="223"/>
      <c r="AP1924" s="223"/>
      <c r="AQ1924" s="222"/>
      <c r="AR1924" s="222"/>
      <c r="AS1924" s="222"/>
      <c r="AT1924" s="222"/>
      <c r="AU1924" s="222"/>
      <c r="AV1924" s="222"/>
      <c r="AW1924" s="222"/>
      <c r="AX1924" s="222"/>
      <c r="AY1924" s="222"/>
      <c r="AZ1924" s="222"/>
      <c r="BA1924" s="222"/>
      <c r="BB1924" s="222"/>
      <c r="BC1924" s="222"/>
      <c r="BD1924" s="222"/>
      <c r="BE1924" s="222"/>
      <c r="BF1924" s="222"/>
      <c r="BG1924" s="222"/>
      <c r="BH1924" s="222"/>
      <c r="BI1924" s="222"/>
      <c r="BJ1924" s="222"/>
      <c r="BK1924" s="222"/>
      <c r="BL1924" s="222"/>
      <c r="BM1924" s="222"/>
      <c r="BN1924" s="222"/>
      <c r="BO1924" s="222"/>
      <c r="BP1924" s="222"/>
      <c r="BQ1924" s="222"/>
      <c r="BR1924" s="222"/>
      <c r="BS1924" s="222"/>
      <c r="BT1924" s="222"/>
      <c r="BU1924" s="222"/>
      <c r="BV1924" s="222"/>
      <c r="BW1924" s="222"/>
      <c r="BX1924" s="222"/>
      <c r="BY1924" s="222"/>
      <c r="BZ1924" s="222"/>
      <c r="CA1924" s="222"/>
      <c r="CB1924" s="222"/>
      <c r="CC1924" s="222"/>
      <c r="CD1924" s="222"/>
      <c r="CE1924" s="222"/>
      <c r="CF1924" s="222"/>
      <c r="CG1924" s="222"/>
      <c r="CH1924" s="222"/>
      <c r="CI1924" s="222"/>
    </row>
    <row r="1925" spans="1:87" s="4" customFormat="1" hidden="1">
      <c r="A1925" s="63"/>
      <c r="B1925" s="222"/>
      <c r="C1925" s="222"/>
      <c r="D1925" s="222"/>
      <c r="E1925" s="222"/>
      <c r="F1925" s="222"/>
      <c r="G1925" s="223"/>
      <c r="H1925" s="63"/>
      <c r="I1925" s="222"/>
      <c r="J1925" s="222"/>
      <c r="K1925" s="239"/>
      <c r="L1925" s="239"/>
      <c r="M1925" s="240"/>
      <c r="N1925" s="229"/>
      <c r="O1925" s="229"/>
      <c r="P1925" s="229"/>
      <c r="Q1925" s="222"/>
      <c r="R1925" s="242"/>
      <c r="S1925" s="242"/>
      <c r="T1925" s="240"/>
      <c r="U1925" s="240"/>
      <c r="V1925" s="223"/>
      <c r="W1925" s="223"/>
      <c r="X1925" s="223"/>
      <c r="Y1925" s="223"/>
      <c r="Z1925" s="33"/>
      <c r="AE1925" s="117"/>
      <c r="AM1925" s="33"/>
      <c r="AN1925" s="223"/>
      <c r="AO1925" s="223"/>
      <c r="AP1925" s="223"/>
      <c r="AQ1925" s="222"/>
      <c r="AR1925" s="222"/>
      <c r="AS1925" s="222"/>
      <c r="AT1925" s="222"/>
      <c r="AU1925" s="222"/>
      <c r="AV1925" s="222"/>
      <c r="AW1925" s="222"/>
      <c r="AX1925" s="222"/>
      <c r="AY1925" s="222"/>
      <c r="AZ1925" s="222"/>
      <c r="BA1925" s="222"/>
      <c r="BB1925" s="222"/>
      <c r="BC1925" s="222"/>
      <c r="BD1925" s="222"/>
      <c r="BE1925" s="222"/>
      <c r="BF1925" s="222"/>
      <c r="BG1925" s="222"/>
      <c r="BH1925" s="222"/>
      <c r="BI1925" s="222"/>
      <c r="BJ1925" s="222"/>
      <c r="BK1925" s="222"/>
      <c r="BL1925" s="222"/>
      <c r="BM1925" s="222"/>
      <c r="BN1925" s="222"/>
      <c r="BO1925" s="222"/>
      <c r="BP1925" s="222"/>
      <c r="BQ1925" s="222"/>
      <c r="BR1925" s="222"/>
      <c r="BS1925" s="222"/>
      <c r="BT1925" s="222"/>
      <c r="BU1925" s="222"/>
      <c r="BV1925" s="222"/>
      <c r="BW1925" s="222"/>
      <c r="BX1925" s="222"/>
      <c r="BY1925" s="222"/>
      <c r="BZ1925" s="222"/>
      <c r="CA1925" s="222"/>
      <c r="CB1925" s="222"/>
      <c r="CC1925" s="222"/>
      <c r="CD1925" s="222"/>
      <c r="CE1925" s="222"/>
      <c r="CF1925" s="222"/>
      <c r="CG1925" s="222"/>
      <c r="CH1925" s="222"/>
      <c r="CI1925" s="222"/>
    </row>
    <row r="1926" spans="1:87" s="4" customFormat="1" hidden="1">
      <c r="A1926" s="63"/>
      <c r="B1926" s="222"/>
      <c r="C1926" s="222"/>
      <c r="D1926" s="222"/>
      <c r="E1926" s="222"/>
      <c r="F1926" s="222"/>
      <c r="G1926" s="223"/>
      <c r="H1926" s="63"/>
      <c r="I1926" s="222"/>
      <c r="J1926" s="222"/>
      <c r="K1926" s="239"/>
      <c r="L1926" s="239"/>
      <c r="M1926" s="240"/>
      <c r="N1926" s="229"/>
      <c r="O1926" s="229"/>
      <c r="P1926" s="229"/>
      <c r="Q1926" s="222"/>
      <c r="R1926" s="242"/>
      <c r="S1926" s="242"/>
      <c r="T1926" s="240"/>
      <c r="U1926" s="240"/>
      <c r="V1926" s="223"/>
      <c r="W1926" s="223"/>
      <c r="X1926" s="223"/>
      <c r="Y1926" s="223"/>
      <c r="Z1926" s="33"/>
      <c r="AE1926" s="117"/>
      <c r="AM1926" s="33"/>
      <c r="AN1926" s="223"/>
      <c r="AO1926" s="223"/>
      <c r="AP1926" s="223"/>
      <c r="AQ1926" s="222"/>
      <c r="AR1926" s="222"/>
      <c r="AS1926" s="222"/>
      <c r="AT1926" s="222"/>
      <c r="AU1926" s="222"/>
      <c r="AV1926" s="222"/>
      <c r="AW1926" s="222"/>
      <c r="AX1926" s="222"/>
      <c r="AY1926" s="222"/>
      <c r="AZ1926" s="222"/>
      <c r="BA1926" s="222"/>
      <c r="BB1926" s="222"/>
      <c r="BC1926" s="222"/>
      <c r="BD1926" s="222"/>
      <c r="BE1926" s="222"/>
      <c r="BF1926" s="222"/>
      <c r="BG1926" s="222"/>
      <c r="BH1926" s="222"/>
      <c r="BI1926" s="222"/>
      <c r="BJ1926" s="222"/>
      <c r="BK1926" s="222"/>
      <c r="BL1926" s="222"/>
      <c r="BM1926" s="222"/>
      <c r="BN1926" s="222"/>
      <c r="BO1926" s="222"/>
      <c r="BP1926" s="222"/>
      <c r="BQ1926" s="222"/>
      <c r="BR1926" s="222"/>
      <c r="BS1926" s="222"/>
      <c r="BT1926" s="222"/>
      <c r="BU1926" s="222"/>
      <c r="BV1926" s="222"/>
      <c r="BW1926" s="222"/>
      <c r="BX1926" s="222"/>
      <c r="BY1926" s="222"/>
      <c r="BZ1926" s="222"/>
      <c r="CA1926" s="222"/>
      <c r="CB1926" s="222"/>
      <c r="CC1926" s="222"/>
      <c r="CD1926" s="222"/>
      <c r="CE1926" s="222"/>
      <c r="CF1926" s="222"/>
      <c r="CG1926" s="222"/>
      <c r="CH1926" s="222"/>
      <c r="CI1926" s="222"/>
    </row>
    <row r="1927" spans="1:87" s="4" customFormat="1" hidden="1">
      <c r="A1927" s="63"/>
      <c r="B1927" s="222"/>
      <c r="C1927" s="222"/>
      <c r="D1927" s="222"/>
      <c r="E1927" s="222"/>
      <c r="F1927" s="222"/>
      <c r="G1927" s="223"/>
      <c r="H1927" s="63"/>
      <c r="I1927" s="222"/>
      <c r="J1927" s="222"/>
      <c r="K1927" s="239"/>
      <c r="L1927" s="239"/>
      <c r="M1927" s="240"/>
      <c r="N1927" s="229"/>
      <c r="O1927" s="229"/>
      <c r="P1927" s="229"/>
      <c r="Q1927" s="222"/>
      <c r="R1927" s="242"/>
      <c r="S1927" s="242"/>
      <c r="T1927" s="240"/>
      <c r="U1927" s="240"/>
      <c r="V1927" s="223"/>
      <c r="W1927" s="223"/>
      <c r="X1927" s="223"/>
      <c r="Y1927" s="223"/>
      <c r="Z1927" s="33"/>
      <c r="AE1927" s="117"/>
      <c r="AM1927" s="33"/>
      <c r="AN1927" s="223"/>
      <c r="AO1927" s="223"/>
      <c r="AP1927" s="223"/>
      <c r="AQ1927" s="222"/>
      <c r="AR1927" s="222"/>
      <c r="AS1927" s="222"/>
      <c r="AT1927" s="222"/>
      <c r="AU1927" s="222"/>
      <c r="AV1927" s="222"/>
      <c r="AW1927" s="222"/>
      <c r="AX1927" s="222"/>
      <c r="AY1927" s="222"/>
      <c r="AZ1927" s="222"/>
      <c r="BA1927" s="222"/>
      <c r="BB1927" s="222"/>
      <c r="BC1927" s="222"/>
      <c r="BD1927" s="222"/>
      <c r="BE1927" s="222"/>
      <c r="BF1927" s="222"/>
      <c r="BG1927" s="222"/>
      <c r="BH1927" s="222"/>
      <c r="BI1927" s="222"/>
      <c r="BJ1927" s="222"/>
      <c r="BK1927" s="222"/>
      <c r="BL1927" s="222"/>
      <c r="BM1927" s="222"/>
      <c r="BN1927" s="222"/>
      <c r="BO1927" s="222"/>
      <c r="BP1927" s="222"/>
      <c r="BQ1927" s="222"/>
      <c r="BR1927" s="222"/>
      <c r="BS1927" s="222"/>
      <c r="BT1927" s="222"/>
      <c r="BU1927" s="222"/>
      <c r="BV1927" s="222"/>
      <c r="BW1927" s="222"/>
      <c r="BX1927" s="222"/>
      <c r="BY1927" s="222"/>
      <c r="BZ1927" s="222"/>
      <c r="CA1927" s="222"/>
      <c r="CB1927" s="222"/>
      <c r="CC1927" s="222"/>
      <c r="CD1927" s="222"/>
      <c r="CE1927" s="222"/>
      <c r="CF1927" s="222"/>
      <c r="CG1927" s="222"/>
      <c r="CH1927" s="222"/>
      <c r="CI1927" s="222"/>
    </row>
    <row r="1928" spans="1:87" s="4" customFormat="1" hidden="1">
      <c r="A1928" s="63"/>
      <c r="B1928" s="222"/>
      <c r="C1928" s="222"/>
      <c r="D1928" s="222"/>
      <c r="E1928" s="222"/>
      <c r="F1928" s="222"/>
      <c r="G1928" s="223"/>
      <c r="H1928" s="63"/>
      <c r="I1928" s="222"/>
      <c r="J1928" s="222"/>
      <c r="K1928" s="239"/>
      <c r="L1928" s="239"/>
      <c r="M1928" s="240"/>
      <c r="N1928" s="229"/>
      <c r="O1928" s="229"/>
      <c r="P1928" s="229"/>
      <c r="Q1928" s="222"/>
      <c r="R1928" s="242"/>
      <c r="S1928" s="242"/>
      <c r="T1928" s="240"/>
      <c r="U1928" s="240"/>
      <c r="V1928" s="223"/>
      <c r="W1928" s="223"/>
      <c r="X1928" s="223"/>
      <c r="Y1928" s="223"/>
      <c r="Z1928" s="33"/>
      <c r="AE1928" s="117"/>
      <c r="AM1928" s="33"/>
      <c r="AN1928" s="223"/>
      <c r="AO1928" s="223"/>
      <c r="AP1928" s="223"/>
      <c r="AQ1928" s="222"/>
      <c r="AR1928" s="222"/>
      <c r="AS1928" s="222"/>
      <c r="AT1928" s="222"/>
      <c r="AU1928" s="222"/>
      <c r="AV1928" s="222"/>
      <c r="AW1928" s="222"/>
      <c r="AX1928" s="222"/>
      <c r="AY1928" s="222"/>
      <c r="AZ1928" s="222"/>
      <c r="BA1928" s="222"/>
      <c r="BB1928" s="222"/>
      <c r="BC1928" s="222"/>
      <c r="BD1928" s="222"/>
      <c r="BE1928" s="222"/>
      <c r="BF1928" s="222"/>
      <c r="BG1928" s="222"/>
      <c r="BH1928" s="222"/>
      <c r="BI1928" s="222"/>
      <c r="BJ1928" s="222"/>
      <c r="BK1928" s="222"/>
      <c r="BL1928" s="222"/>
      <c r="BM1928" s="222"/>
      <c r="BN1928" s="222"/>
      <c r="BO1928" s="222"/>
      <c r="BP1928" s="222"/>
      <c r="BQ1928" s="222"/>
      <c r="BR1928" s="222"/>
      <c r="BS1928" s="222"/>
      <c r="BT1928" s="222"/>
      <c r="BU1928" s="222"/>
      <c r="BV1928" s="222"/>
      <c r="BW1928" s="222"/>
      <c r="BX1928" s="222"/>
      <c r="BY1928" s="222"/>
      <c r="BZ1928" s="222"/>
      <c r="CA1928" s="222"/>
      <c r="CB1928" s="222"/>
      <c r="CC1928" s="222"/>
      <c r="CD1928" s="222"/>
      <c r="CE1928" s="222"/>
      <c r="CF1928" s="222"/>
      <c r="CG1928" s="222"/>
      <c r="CH1928" s="222"/>
      <c r="CI1928" s="222"/>
    </row>
    <row r="1929" spans="1:87" s="4" customFormat="1" hidden="1">
      <c r="A1929" s="63"/>
      <c r="B1929" s="222"/>
      <c r="C1929" s="222"/>
      <c r="D1929" s="222"/>
      <c r="E1929" s="222"/>
      <c r="F1929" s="222"/>
      <c r="G1929" s="223"/>
      <c r="H1929" s="63"/>
      <c r="I1929" s="222"/>
      <c r="J1929" s="222"/>
      <c r="K1929" s="239"/>
      <c r="L1929" s="239"/>
      <c r="M1929" s="240"/>
      <c r="N1929" s="229"/>
      <c r="O1929" s="229"/>
      <c r="P1929" s="229"/>
      <c r="Q1929" s="222"/>
      <c r="R1929" s="242"/>
      <c r="S1929" s="242"/>
      <c r="T1929" s="240"/>
      <c r="U1929" s="240"/>
      <c r="V1929" s="223"/>
      <c r="W1929" s="223"/>
      <c r="X1929" s="223"/>
      <c r="Y1929" s="223"/>
      <c r="Z1929" s="33"/>
      <c r="AE1929" s="117"/>
      <c r="AM1929" s="33"/>
      <c r="AN1929" s="223"/>
      <c r="AO1929" s="223"/>
      <c r="AP1929" s="223"/>
      <c r="AQ1929" s="222"/>
      <c r="AR1929" s="222"/>
      <c r="AS1929" s="222"/>
      <c r="AT1929" s="222"/>
      <c r="AU1929" s="222"/>
      <c r="AV1929" s="222"/>
      <c r="AW1929" s="222"/>
      <c r="AX1929" s="222"/>
      <c r="AY1929" s="222"/>
      <c r="AZ1929" s="222"/>
      <c r="BA1929" s="222"/>
      <c r="BB1929" s="222"/>
      <c r="BC1929" s="222"/>
      <c r="BD1929" s="222"/>
      <c r="BE1929" s="222"/>
      <c r="BF1929" s="222"/>
      <c r="BG1929" s="222"/>
      <c r="BH1929" s="222"/>
      <c r="BI1929" s="222"/>
      <c r="BJ1929" s="222"/>
      <c r="BK1929" s="222"/>
      <c r="BL1929" s="222"/>
      <c r="BM1929" s="222"/>
      <c r="BN1929" s="222"/>
      <c r="BO1929" s="222"/>
      <c r="BP1929" s="222"/>
      <c r="BQ1929" s="222"/>
      <c r="BR1929" s="222"/>
      <c r="BS1929" s="222"/>
      <c r="BT1929" s="222"/>
      <c r="BU1929" s="222"/>
      <c r="BV1929" s="222"/>
      <c r="BW1929" s="222"/>
      <c r="BX1929" s="222"/>
      <c r="BY1929" s="222"/>
      <c r="BZ1929" s="222"/>
      <c r="CA1929" s="222"/>
      <c r="CB1929" s="222"/>
      <c r="CC1929" s="222"/>
      <c r="CD1929" s="222"/>
      <c r="CE1929" s="222"/>
      <c r="CF1929" s="222"/>
      <c r="CG1929" s="222"/>
      <c r="CH1929" s="222"/>
      <c r="CI1929" s="222"/>
    </row>
    <row r="1930" spans="1:87" s="4" customFormat="1" hidden="1">
      <c r="A1930" s="63"/>
      <c r="B1930" s="222"/>
      <c r="C1930" s="222"/>
      <c r="D1930" s="222"/>
      <c r="E1930" s="222"/>
      <c r="F1930" s="222"/>
      <c r="G1930" s="223"/>
      <c r="H1930" s="63"/>
      <c r="I1930" s="222"/>
      <c r="J1930" s="222"/>
      <c r="K1930" s="239"/>
      <c r="L1930" s="239"/>
      <c r="M1930" s="240"/>
      <c r="N1930" s="229"/>
      <c r="O1930" s="229"/>
      <c r="P1930" s="229"/>
      <c r="Q1930" s="222"/>
      <c r="R1930" s="242"/>
      <c r="S1930" s="242"/>
      <c r="T1930" s="240"/>
      <c r="U1930" s="240"/>
      <c r="V1930" s="223"/>
      <c r="W1930" s="223"/>
      <c r="X1930" s="223"/>
      <c r="Y1930" s="223"/>
      <c r="Z1930" s="33"/>
      <c r="AE1930" s="117"/>
      <c r="AM1930" s="33"/>
      <c r="AN1930" s="223"/>
      <c r="AO1930" s="223"/>
      <c r="AP1930" s="223"/>
      <c r="AQ1930" s="222"/>
      <c r="AR1930" s="222"/>
      <c r="AS1930" s="222"/>
      <c r="AT1930" s="222"/>
      <c r="AU1930" s="222"/>
      <c r="AV1930" s="222"/>
      <c r="AW1930" s="222"/>
      <c r="AX1930" s="222"/>
      <c r="AY1930" s="222"/>
      <c r="AZ1930" s="222"/>
      <c r="BA1930" s="222"/>
      <c r="BB1930" s="222"/>
      <c r="BC1930" s="222"/>
      <c r="BD1930" s="222"/>
      <c r="BE1930" s="222"/>
      <c r="BF1930" s="222"/>
      <c r="BG1930" s="222"/>
      <c r="BH1930" s="222"/>
      <c r="BI1930" s="222"/>
      <c r="BJ1930" s="222"/>
      <c r="BK1930" s="222"/>
      <c r="BL1930" s="222"/>
      <c r="BM1930" s="222"/>
      <c r="BN1930" s="222"/>
      <c r="BO1930" s="222"/>
      <c r="BP1930" s="222"/>
      <c r="BQ1930" s="222"/>
      <c r="BR1930" s="222"/>
      <c r="BS1930" s="222"/>
      <c r="BT1930" s="222"/>
      <c r="BU1930" s="222"/>
      <c r="BV1930" s="222"/>
      <c r="BW1930" s="222"/>
      <c r="BX1930" s="222"/>
      <c r="BY1930" s="222"/>
      <c r="BZ1930" s="222"/>
      <c r="CA1930" s="222"/>
      <c r="CB1930" s="222"/>
      <c r="CC1930" s="222"/>
      <c r="CD1930" s="222"/>
      <c r="CE1930" s="222"/>
      <c r="CF1930" s="222"/>
      <c r="CG1930" s="222"/>
      <c r="CH1930" s="222"/>
      <c r="CI1930" s="222"/>
    </row>
    <row r="1931" spans="1:87" s="4" customFormat="1" hidden="1">
      <c r="A1931" s="63"/>
      <c r="B1931" s="222"/>
      <c r="C1931" s="222"/>
      <c r="D1931" s="222"/>
      <c r="E1931" s="222"/>
      <c r="F1931" s="222"/>
      <c r="G1931" s="223"/>
      <c r="H1931" s="63"/>
      <c r="I1931" s="222"/>
      <c r="J1931" s="222"/>
      <c r="K1931" s="239"/>
      <c r="L1931" s="239"/>
      <c r="M1931" s="240"/>
      <c r="N1931" s="229"/>
      <c r="O1931" s="229"/>
      <c r="P1931" s="229"/>
      <c r="Q1931" s="222"/>
      <c r="R1931" s="242"/>
      <c r="S1931" s="242"/>
      <c r="T1931" s="240"/>
      <c r="U1931" s="240"/>
      <c r="V1931" s="223"/>
      <c r="W1931" s="223"/>
      <c r="X1931" s="223"/>
      <c r="Y1931" s="223"/>
      <c r="Z1931" s="33"/>
      <c r="AE1931" s="117"/>
      <c r="AM1931" s="33"/>
      <c r="AN1931" s="223"/>
      <c r="AO1931" s="223"/>
      <c r="AP1931" s="223"/>
      <c r="AQ1931" s="222"/>
      <c r="AR1931" s="222"/>
      <c r="AS1931" s="222"/>
      <c r="AT1931" s="222"/>
      <c r="AU1931" s="222"/>
      <c r="AV1931" s="222"/>
      <c r="AW1931" s="222"/>
      <c r="AX1931" s="222"/>
      <c r="AY1931" s="222"/>
      <c r="AZ1931" s="222"/>
      <c r="BA1931" s="222"/>
      <c r="BB1931" s="222"/>
      <c r="BC1931" s="222"/>
      <c r="BD1931" s="222"/>
      <c r="BE1931" s="222"/>
      <c r="BF1931" s="222"/>
      <c r="BG1931" s="222"/>
      <c r="BH1931" s="222"/>
      <c r="BI1931" s="222"/>
      <c r="BJ1931" s="222"/>
      <c r="BK1931" s="222"/>
      <c r="BL1931" s="222"/>
      <c r="BM1931" s="222"/>
      <c r="BN1931" s="222"/>
      <c r="BO1931" s="222"/>
      <c r="BP1931" s="222"/>
      <c r="BQ1931" s="222"/>
      <c r="BR1931" s="222"/>
      <c r="BS1931" s="222"/>
      <c r="BT1931" s="222"/>
      <c r="BU1931" s="222"/>
      <c r="BV1931" s="222"/>
      <c r="BW1931" s="222"/>
      <c r="BX1931" s="222"/>
      <c r="BY1931" s="222"/>
      <c r="BZ1931" s="222"/>
      <c r="CA1931" s="222"/>
      <c r="CB1931" s="222"/>
      <c r="CC1931" s="222"/>
      <c r="CD1931" s="222"/>
      <c r="CE1931" s="222"/>
      <c r="CF1931" s="222"/>
      <c r="CG1931" s="222"/>
      <c r="CH1931" s="222"/>
      <c r="CI1931" s="222"/>
    </row>
    <row r="1932" spans="1:87" s="4" customFormat="1" hidden="1">
      <c r="A1932" s="63"/>
      <c r="B1932" s="222"/>
      <c r="C1932" s="222"/>
      <c r="D1932" s="222"/>
      <c r="E1932" s="222"/>
      <c r="F1932" s="222"/>
      <c r="G1932" s="223"/>
      <c r="H1932" s="63"/>
      <c r="I1932" s="222"/>
      <c r="J1932" s="222"/>
      <c r="K1932" s="239"/>
      <c r="L1932" s="239"/>
      <c r="M1932" s="240"/>
      <c r="N1932" s="229"/>
      <c r="O1932" s="229"/>
      <c r="P1932" s="229"/>
      <c r="Q1932" s="222"/>
      <c r="R1932" s="242"/>
      <c r="S1932" s="242"/>
      <c r="T1932" s="240"/>
      <c r="U1932" s="240"/>
      <c r="V1932" s="223"/>
      <c r="W1932" s="223"/>
      <c r="X1932" s="223"/>
      <c r="Y1932" s="223"/>
      <c r="Z1932" s="33"/>
      <c r="AE1932" s="117"/>
      <c r="AM1932" s="33"/>
      <c r="AN1932" s="223"/>
      <c r="AO1932" s="223"/>
      <c r="AP1932" s="223"/>
      <c r="AQ1932" s="222"/>
      <c r="AR1932" s="222"/>
      <c r="AS1932" s="222"/>
      <c r="AT1932" s="222"/>
      <c r="AU1932" s="222"/>
      <c r="AV1932" s="222"/>
      <c r="AW1932" s="222"/>
      <c r="AX1932" s="222"/>
      <c r="AY1932" s="222"/>
      <c r="AZ1932" s="222"/>
      <c r="BA1932" s="222"/>
      <c r="BB1932" s="222"/>
      <c r="BC1932" s="222"/>
      <c r="BD1932" s="222"/>
      <c r="BE1932" s="222"/>
      <c r="BF1932" s="222"/>
      <c r="BG1932" s="222"/>
      <c r="BH1932" s="222"/>
      <c r="BI1932" s="222"/>
      <c r="BJ1932" s="222"/>
      <c r="BK1932" s="222"/>
      <c r="BL1932" s="222"/>
      <c r="BM1932" s="222"/>
      <c r="BN1932" s="222"/>
      <c r="BO1932" s="222"/>
      <c r="BP1932" s="222"/>
      <c r="BQ1932" s="222"/>
      <c r="BR1932" s="222"/>
      <c r="BS1932" s="222"/>
      <c r="BT1932" s="222"/>
      <c r="BU1932" s="222"/>
      <c r="BV1932" s="222"/>
      <c r="BW1932" s="222"/>
      <c r="BX1932" s="222"/>
      <c r="BY1932" s="222"/>
      <c r="BZ1932" s="222"/>
      <c r="CA1932" s="222"/>
      <c r="CB1932" s="222"/>
      <c r="CC1932" s="222"/>
      <c r="CD1932" s="222"/>
      <c r="CE1932" s="222"/>
      <c r="CF1932" s="222"/>
      <c r="CG1932" s="222"/>
      <c r="CH1932" s="222"/>
      <c r="CI1932" s="222"/>
    </row>
    <row r="1933" spans="1:87" s="4" customFormat="1" hidden="1">
      <c r="A1933" s="63"/>
      <c r="B1933" s="222"/>
      <c r="C1933" s="222"/>
      <c r="D1933" s="222"/>
      <c r="E1933" s="222"/>
      <c r="F1933" s="222"/>
      <c r="G1933" s="223"/>
      <c r="H1933" s="63"/>
      <c r="I1933" s="222"/>
      <c r="J1933" s="222"/>
      <c r="K1933" s="239"/>
      <c r="L1933" s="239"/>
      <c r="M1933" s="240"/>
      <c r="N1933" s="229"/>
      <c r="O1933" s="229"/>
      <c r="P1933" s="229"/>
      <c r="Q1933" s="222"/>
      <c r="R1933" s="242"/>
      <c r="S1933" s="242"/>
      <c r="T1933" s="240"/>
      <c r="U1933" s="240"/>
      <c r="V1933" s="223"/>
      <c r="W1933" s="223"/>
      <c r="X1933" s="223"/>
      <c r="Y1933" s="223"/>
      <c r="Z1933" s="33"/>
      <c r="AE1933" s="117"/>
      <c r="AM1933" s="33"/>
      <c r="AN1933" s="223"/>
      <c r="AO1933" s="223"/>
      <c r="AP1933" s="223"/>
      <c r="AQ1933" s="222"/>
      <c r="AR1933" s="222"/>
      <c r="AS1933" s="222"/>
      <c r="AT1933" s="222"/>
      <c r="AU1933" s="222"/>
      <c r="AV1933" s="222"/>
      <c r="AW1933" s="222"/>
      <c r="AX1933" s="222"/>
      <c r="AY1933" s="222"/>
      <c r="AZ1933" s="222"/>
      <c r="BA1933" s="222"/>
      <c r="BB1933" s="222"/>
      <c r="BC1933" s="222"/>
      <c r="BD1933" s="222"/>
      <c r="BE1933" s="222"/>
      <c r="BF1933" s="222"/>
      <c r="BG1933" s="222"/>
      <c r="BH1933" s="222"/>
      <c r="BI1933" s="222"/>
      <c r="BJ1933" s="222"/>
      <c r="BK1933" s="222"/>
      <c r="BL1933" s="222"/>
      <c r="BM1933" s="222"/>
      <c r="BN1933" s="222"/>
      <c r="BO1933" s="222"/>
      <c r="BP1933" s="222"/>
      <c r="BQ1933" s="222"/>
      <c r="BR1933" s="222"/>
      <c r="BS1933" s="222"/>
      <c r="BT1933" s="222"/>
      <c r="BU1933" s="222"/>
      <c r="BV1933" s="222"/>
      <c r="BW1933" s="222"/>
      <c r="BX1933" s="222"/>
      <c r="BY1933" s="222"/>
      <c r="BZ1933" s="222"/>
      <c r="CA1933" s="222"/>
      <c r="CB1933" s="222"/>
      <c r="CC1933" s="222"/>
      <c r="CD1933" s="222"/>
      <c r="CE1933" s="222"/>
      <c r="CF1933" s="222"/>
      <c r="CG1933" s="222"/>
      <c r="CH1933" s="222"/>
      <c r="CI1933" s="222"/>
    </row>
    <row r="1934" spans="1:87" s="4" customFormat="1" hidden="1">
      <c r="A1934" s="63"/>
      <c r="B1934" s="222"/>
      <c r="C1934" s="222"/>
      <c r="D1934" s="222"/>
      <c r="E1934" s="222"/>
      <c r="F1934" s="222"/>
      <c r="G1934" s="223"/>
      <c r="H1934" s="63"/>
      <c r="I1934" s="222"/>
      <c r="J1934" s="222"/>
      <c r="K1934" s="239"/>
      <c r="L1934" s="239"/>
      <c r="M1934" s="240"/>
      <c r="N1934" s="229"/>
      <c r="O1934" s="229"/>
      <c r="P1934" s="229"/>
      <c r="Q1934" s="222"/>
      <c r="R1934" s="242"/>
      <c r="S1934" s="242"/>
      <c r="T1934" s="240"/>
      <c r="U1934" s="240"/>
      <c r="V1934" s="223"/>
      <c r="W1934" s="223"/>
      <c r="X1934" s="223"/>
      <c r="Y1934" s="223"/>
      <c r="Z1934" s="33"/>
      <c r="AE1934" s="117"/>
      <c r="AM1934" s="33"/>
      <c r="AN1934" s="223"/>
      <c r="AO1934" s="223"/>
      <c r="AP1934" s="223"/>
      <c r="AQ1934" s="222"/>
      <c r="AR1934" s="222"/>
      <c r="AS1934" s="222"/>
      <c r="AT1934" s="222"/>
      <c r="AU1934" s="222"/>
      <c r="AV1934" s="222"/>
      <c r="AW1934" s="222"/>
      <c r="AX1934" s="222"/>
      <c r="AY1934" s="222"/>
      <c r="AZ1934" s="222"/>
      <c r="BA1934" s="222"/>
      <c r="BB1934" s="222"/>
      <c r="BC1934" s="222"/>
      <c r="BD1934" s="222"/>
      <c r="BE1934" s="222"/>
      <c r="BF1934" s="222"/>
      <c r="BG1934" s="222"/>
      <c r="BH1934" s="222"/>
      <c r="BI1934" s="222"/>
      <c r="BJ1934" s="222"/>
      <c r="BK1934" s="222"/>
      <c r="BL1934" s="222"/>
      <c r="BM1934" s="222"/>
      <c r="BN1934" s="222"/>
      <c r="BO1934" s="222"/>
      <c r="BP1934" s="222"/>
      <c r="BQ1934" s="222"/>
      <c r="BR1934" s="222"/>
      <c r="BS1934" s="222"/>
      <c r="BT1934" s="222"/>
      <c r="BU1934" s="222"/>
      <c r="BV1934" s="222"/>
      <c r="BW1934" s="222"/>
      <c r="BX1934" s="222"/>
      <c r="BY1934" s="222"/>
      <c r="BZ1934" s="222"/>
      <c r="CA1934" s="222"/>
      <c r="CB1934" s="222"/>
      <c r="CC1934" s="222"/>
      <c r="CD1934" s="222"/>
      <c r="CE1934" s="222"/>
      <c r="CF1934" s="222"/>
      <c r="CG1934" s="222"/>
      <c r="CH1934" s="222"/>
      <c r="CI1934" s="222"/>
    </row>
    <row r="1935" spans="1:87" s="4" customFormat="1" hidden="1">
      <c r="A1935" s="63"/>
      <c r="B1935" s="222"/>
      <c r="C1935" s="222"/>
      <c r="D1935" s="222"/>
      <c r="E1935" s="222"/>
      <c r="F1935" s="222"/>
      <c r="G1935" s="223"/>
      <c r="H1935" s="63"/>
      <c r="I1935" s="222"/>
      <c r="J1935" s="222"/>
      <c r="K1935" s="239"/>
      <c r="L1935" s="239"/>
      <c r="M1935" s="240"/>
      <c r="N1935" s="229"/>
      <c r="O1935" s="229"/>
      <c r="P1935" s="229"/>
      <c r="Q1935" s="222"/>
      <c r="R1935" s="242"/>
      <c r="S1935" s="242"/>
      <c r="T1935" s="240"/>
      <c r="U1935" s="240"/>
      <c r="V1935" s="223"/>
      <c r="W1935" s="223"/>
      <c r="X1935" s="223"/>
      <c r="Y1935" s="223"/>
      <c r="Z1935" s="33"/>
      <c r="AE1935" s="117"/>
      <c r="AM1935" s="33"/>
      <c r="AN1935" s="223"/>
      <c r="AO1935" s="223"/>
      <c r="AP1935" s="223"/>
      <c r="AQ1935" s="222"/>
      <c r="AR1935" s="222"/>
      <c r="AS1935" s="222"/>
      <c r="AT1935" s="222"/>
      <c r="AU1935" s="222"/>
      <c r="AV1935" s="222"/>
      <c r="AW1935" s="222"/>
      <c r="AX1935" s="222"/>
      <c r="AY1935" s="222"/>
      <c r="AZ1935" s="222"/>
      <c r="BA1935" s="222"/>
      <c r="BB1935" s="222"/>
      <c r="BC1935" s="222"/>
      <c r="BD1935" s="222"/>
      <c r="BE1935" s="222"/>
      <c r="BF1935" s="222"/>
      <c r="BG1935" s="222"/>
      <c r="BH1935" s="222"/>
      <c r="BI1935" s="222"/>
      <c r="BJ1935" s="222"/>
      <c r="BK1935" s="222"/>
      <c r="BL1935" s="222"/>
      <c r="BM1935" s="222"/>
      <c r="BN1935" s="222"/>
      <c r="BO1935" s="222"/>
      <c r="BP1935" s="222"/>
      <c r="BQ1935" s="222"/>
      <c r="BR1935" s="222"/>
      <c r="BS1935" s="222"/>
      <c r="BT1935" s="222"/>
      <c r="BU1935" s="222"/>
      <c r="BV1935" s="222"/>
      <c r="BW1935" s="222"/>
      <c r="BX1935" s="222"/>
      <c r="BY1935" s="222"/>
      <c r="BZ1935" s="222"/>
      <c r="CA1935" s="222"/>
      <c r="CB1935" s="222"/>
      <c r="CC1935" s="222"/>
      <c r="CD1935" s="222"/>
      <c r="CE1935" s="222"/>
      <c r="CF1935" s="222"/>
      <c r="CG1935" s="222"/>
      <c r="CH1935" s="222"/>
      <c r="CI1935" s="222"/>
    </row>
    <row r="1936" spans="1:87" s="4" customFormat="1" hidden="1">
      <c r="A1936" s="63"/>
      <c r="B1936" s="222"/>
      <c r="C1936" s="222"/>
      <c r="D1936" s="222"/>
      <c r="E1936" s="222"/>
      <c r="F1936" s="222"/>
      <c r="G1936" s="223"/>
      <c r="H1936" s="63"/>
      <c r="I1936" s="222"/>
      <c r="J1936" s="222"/>
      <c r="K1936" s="239"/>
      <c r="L1936" s="239"/>
      <c r="M1936" s="240"/>
      <c r="N1936" s="229"/>
      <c r="O1936" s="229"/>
      <c r="P1936" s="229"/>
      <c r="Q1936" s="222"/>
      <c r="R1936" s="242"/>
      <c r="S1936" s="242"/>
      <c r="T1936" s="240"/>
      <c r="U1936" s="240"/>
      <c r="V1936" s="223"/>
      <c r="W1936" s="223"/>
      <c r="X1936" s="223"/>
      <c r="Y1936" s="223"/>
      <c r="Z1936" s="33"/>
      <c r="AE1936" s="117"/>
      <c r="AM1936" s="33"/>
      <c r="AN1936" s="223"/>
      <c r="AO1936" s="223"/>
      <c r="AP1936" s="223"/>
      <c r="AQ1936" s="222"/>
      <c r="AR1936" s="222"/>
      <c r="AS1936" s="222"/>
      <c r="AT1936" s="222"/>
      <c r="AU1936" s="222"/>
      <c r="AV1936" s="222"/>
      <c r="AW1936" s="222"/>
      <c r="AX1936" s="222"/>
      <c r="AY1936" s="222"/>
      <c r="AZ1936" s="222"/>
      <c r="BA1936" s="222"/>
      <c r="BB1936" s="222"/>
      <c r="BC1936" s="222"/>
      <c r="BD1936" s="222"/>
      <c r="BE1936" s="222"/>
      <c r="BF1936" s="222"/>
      <c r="BG1936" s="222"/>
      <c r="BH1936" s="222"/>
      <c r="BI1936" s="222"/>
      <c r="BJ1936" s="222"/>
      <c r="BK1936" s="222"/>
      <c r="BL1936" s="222"/>
      <c r="BM1936" s="222"/>
      <c r="BN1936" s="222"/>
      <c r="BO1936" s="222"/>
      <c r="BP1936" s="222"/>
      <c r="BQ1936" s="222"/>
      <c r="BR1936" s="222"/>
      <c r="BS1936" s="222"/>
      <c r="BT1936" s="222"/>
      <c r="BU1936" s="222"/>
      <c r="BV1936" s="222"/>
      <c r="BW1936" s="222"/>
      <c r="BX1936" s="222"/>
      <c r="BY1936" s="222"/>
      <c r="BZ1936" s="222"/>
      <c r="CA1936" s="222"/>
      <c r="CB1936" s="222"/>
      <c r="CC1936" s="222"/>
      <c r="CD1936" s="222"/>
      <c r="CE1936" s="222"/>
      <c r="CF1936" s="222"/>
      <c r="CG1936" s="222"/>
      <c r="CH1936" s="222"/>
      <c r="CI1936" s="222"/>
    </row>
    <row r="1937" spans="1:87" s="4" customFormat="1" hidden="1">
      <c r="A1937" s="63"/>
      <c r="B1937" s="222"/>
      <c r="C1937" s="222"/>
      <c r="D1937" s="222"/>
      <c r="E1937" s="222"/>
      <c r="F1937" s="222"/>
      <c r="G1937" s="223"/>
      <c r="H1937" s="63"/>
      <c r="I1937" s="222"/>
      <c r="J1937" s="222"/>
      <c r="K1937" s="239"/>
      <c r="L1937" s="239"/>
      <c r="M1937" s="240"/>
      <c r="N1937" s="229"/>
      <c r="O1937" s="229"/>
      <c r="P1937" s="229"/>
      <c r="Q1937" s="222"/>
      <c r="R1937" s="242"/>
      <c r="S1937" s="242"/>
      <c r="T1937" s="240"/>
      <c r="U1937" s="240"/>
      <c r="V1937" s="223"/>
      <c r="W1937" s="223"/>
      <c r="X1937" s="223"/>
      <c r="Y1937" s="223"/>
      <c r="Z1937" s="33"/>
      <c r="AE1937" s="117"/>
      <c r="AM1937" s="33"/>
      <c r="AN1937" s="223"/>
      <c r="AO1937" s="223"/>
      <c r="AP1937" s="223"/>
      <c r="AQ1937" s="222"/>
      <c r="AR1937" s="222"/>
      <c r="AS1937" s="222"/>
      <c r="AT1937" s="222"/>
      <c r="AU1937" s="222"/>
      <c r="AV1937" s="222"/>
      <c r="AW1937" s="222"/>
      <c r="AX1937" s="222"/>
      <c r="AY1937" s="222"/>
      <c r="AZ1937" s="222"/>
      <c r="BA1937" s="222"/>
      <c r="BB1937" s="222"/>
      <c r="BC1937" s="222"/>
      <c r="BD1937" s="222"/>
      <c r="BE1937" s="222"/>
      <c r="BF1937" s="222"/>
      <c r="BG1937" s="222"/>
      <c r="BH1937" s="222"/>
      <c r="BI1937" s="222"/>
      <c r="BJ1937" s="222"/>
      <c r="BK1937" s="222"/>
      <c r="BL1937" s="222"/>
      <c r="BM1937" s="222"/>
      <c r="BN1937" s="222"/>
      <c r="BO1937" s="222"/>
      <c r="BP1937" s="222"/>
      <c r="BQ1937" s="222"/>
      <c r="BR1937" s="222"/>
      <c r="BS1937" s="222"/>
      <c r="BT1937" s="222"/>
      <c r="BU1937" s="222"/>
      <c r="BV1937" s="222"/>
      <c r="BW1937" s="222"/>
      <c r="BX1937" s="222"/>
      <c r="BY1937" s="222"/>
      <c r="BZ1937" s="222"/>
      <c r="CA1937" s="222"/>
      <c r="CB1937" s="222"/>
      <c r="CC1937" s="222"/>
      <c r="CD1937" s="222"/>
      <c r="CE1937" s="222"/>
      <c r="CF1937" s="222"/>
      <c r="CG1937" s="222"/>
      <c r="CH1937" s="222"/>
      <c r="CI1937" s="222"/>
    </row>
    <row r="1938" spans="1:87" s="4" customFormat="1" hidden="1">
      <c r="A1938" s="63"/>
      <c r="B1938" s="222"/>
      <c r="C1938" s="222"/>
      <c r="D1938" s="222"/>
      <c r="E1938" s="222"/>
      <c r="F1938" s="222"/>
      <c r="G1938" s="223"/>
      <c r="H1938" s="63"/>
      <c r="I1938" s="222"/>
      <c r="J1938" s="222"/>
      <c r="K1938" s="239"/>
      <c r="L1938" s="239"/>
      <c r="M1938" s="240"/>
      <c r="N1938" s="229"/>
      <c r="O1938" s="229"/>
      <c r="P1938" s="229"/>
      <c r="Q1938" s="222"/>
      <c r="R1938" s="242"/>
      <c r="S1938" s="242"/>
      <c r="T1938" s="240"/>
      <c r="U1938" s="240"/>
      <c r="V1938" s="223"/>
      <c r="W1938" s="223"/>
      <c r="X1938" s="223"/>
      <c r="Y1938" s="223"/>
      <c r="Z1938" s="33"/>
      <c r="AE1938" s="117"/>
      <c r="AM1938" s="33"/>
      <c r="AN1938" s="223"/>
      <c r="AO1938" s="223"/>
      <c r="AP1938" s="223"/>
      <c r="AQ1938" s="222"/>
      <c r="AR1938" s="222"/>
      <c r="AS1938" s="222"/>
      <c r="AT1938" s="222"/>
      <c r="AU1938" s="222"/>
      <c r="AV1938" s="222"/>
      <c r="AW1938" s="222"/>
      <c r="AX1938" s="222"/>
      <c r="AY1938" s="222"/>
      <c r="AZ1938" s="222"/>
      <c r="BA1938" s="222"/>
      <c r="BB1938" s="222"/>
      <c r="BC1938" s="222"/>
      <c r="BD1938" s="222"/>
      <c r="BE1938" s="222"/>
      <c r="BF1938" s="222"/>
      <c r="BG1938" s="222"/>
      <c r="BH1938" s="222"/>
      <c r="BI1938" s="222"/>
      <c r="BJ1938" s="222"/>
      <c r="BK1938" s="222"/>
      <c r="BL1938" s="222"/>
      <c r="BM1938" s="222"/>
      <c r="BN1938" s="222"/>
      <c r="BO1938" s="222"/>
      <c r="BP1938" s="222"/>
      <c r="BQ1938" s="222"/>
      <c r="BR1938" s="222"/>
      <c r="BS1938" s="222"/>
      <c r="BT1938" s="222"/>
      <c r="BU1938" s="222"/>
      <c r="BV1938" s="222"/>
      <c r="BW1938" s="222"/>
      <c r="BX1938" s="222"/>
      <c r="BY1938" s="222"/>
      <c r="BZ1938" s="222"/>
      <c r="CA1938" s="222"/>
      <c r="CB1938" s="222"/>
      <c r="CC1938" s="222"/>
      <c r="CD1938" s="222"/>
      <c r="CE1938" s="222"/>
      <c r="CF1938" s="222"/>
      <c r="CG1938" s="222"/>
      <c r="CH1938" s="222"/>
      <c r="CI1938" s="222"/>
    </row>
    <row r="1939" spans="1:87" s="4" customFormat="1" hidden="1">
      <c r="A1939" s="63"/>
      <c r="B1939" s="222"/>
      <c r="C1939" s="222"/>
      <c r="D1939" s="222"/>
      <c r="E1939" s="222"/>
      <c r="F1939" s="222"/>
      <c r="G1939" s="223"/>
      <c r="H1939" s="63"/>
      <c r="I1939" s="222"/>
      <c r="J1939" s="222"/>
      <c r="K1939" s="239"/>
      <c r="L1939" s="239"/>
      <c r="M1939" s="240"/>
      <c r="N1939" s="229"/>
      <c r="O1939" s="229"/>
      <c r="P1939" s="229"/>
      <c r="Q1939" s="222"/>
      <c r="R1939" s="242"/>
      <c r="S1939" s="242"/>
      <c r="T1939" s="240"/>
      <c r="U1939" s="240"/>
      <c r="V1939" s="223"/>
      <c r="W1939" s="223"/>
      <c r="X1939" s="223"/>
      <c r="Y1939" s="223"/>
      <c r="Z1939" s="33"/>
      <c r="AE1939" s="117"/>
      <c r="AM1939" s="33"/>
      <c r="AN1939" s="223"/>
      <c r="AO1939" s="223"/>
      <c r="AP1939" s="223"/>
      <c r="AQ1939" s="222"/>
      <c r="AR1939" s="222"/>
      <c r="AS1939" s="222"/>
      <c r="AT1939" s="222"/>
      <c r="AU1939" s="222"/>
      <c r="AV1939" s="222"/>
      <c r="AW1939" s="222"/>
      <c r="AX1939" s="222"/>
      <c r="AY1939" s="222"/>
      <c r="AZ1939" s="222"/>
      <c r="BA1939" s="222"/>
      <c r="BB1939" s="222"/>
      <c r="BC1939" s="222"/>
      <c r="BD1939" s="222"/>
      <c r="BE1939" s="222"/>
      <c r="BF1939" s="222"/>
      <c r="BG1939" s="222"/>
      <c r="BH1939" s="222"/>
      <c r="BI1939" s="222"/>
      <c r="BJ1939" s="222"/>
      <c r="BK1939" s="222"/>
      <c r="BL1939" s="222"/>
      <c r="BM1939" s="222"/>
      <c r="BN1939" s="222"/>
      <c r="BO1939" s="222"/>
      <c r="BP1939" s="222"/>
      <c r="BQ1939" s="222"/>
      <c r="BR1939" s="222"/>
      <c r="BS1939" s="222"/>
      <c r="BT1939" s="222"/>
      <c r="BU1939" s="222"/>
      <c r="BV1939" s="222"/>
      <c r="BW1939" s="222"/>
      <c r="BX1939" s="222"/>
      <c r="BY1939" s="222"/>
      <c r="BZ1939" s="222"/>
      <c r="CA1939" s="222"/>
      <c r="CB1939" s="222"/>
      <c r="CC1939" s="222"/>
      <c r="CD1939" s="222"/>
      <c r="CE1939" s="222"/>
      <c r="CF1939" s="222"/>
      <c r="CG1939" s="222"/>
      <c r="CH1939" s="222"/>
      <c r="CI1939" s="222"/>
    </row>
    <row r="1940" spans="1:87" s="4" customFormat="1" hidden="1">
      <c r="A1940" s="63"/>
      <c r="B1940" s="222"/>
      <c r="C1940" s="222"/>
      <c r="D1940" s="222"/>
      <c r="E1940" s="222"/>
      <c r="F1940" s="222"/>
      <c r="G1940" s="223"/>
      <c r="H1940" s="63"/>
      <c r="I1940" s="222"/>
      <c r="J1940" s="222"/>
      <c r="K1940" s="239"/>
      <c r="L1940" s="239"/>
      <c r="M1940" s="240"/>
      <c r="N1940" s="229"/>
      <c r="O1940" s="229"/>
      <c r="P1940" s="229"/>
      <c r="Q1940" s="222"/>
      <c r="R1940" s="242"/>
      <c r="S1940" s="242"/>
      <c r="T1940" s="240"/>
      <c r="U1940" s="240"/>
      <c r="V1940" s="223"/>
      <c r="W1940" s="223"/>
      <c r="X1940" s="223"/>
      <c r="Y1940" s="223"/>
      <c r="Z1940" s="33"/>
      <c r="AE1940" s="117"/>
      <c r="AM1940" s="33"/>
      <c r="AN1940" s="223"/>
      <c r="AO1940" s="223"/>
      <c r="AP1940" s="223"/>
      <c r="AQ1940" s="222"/>
      <c r="AR1940" s="222"/>
      <c r="AS1940" s="222"/>
      <c r="AT1940" s="222"/>
      <c r="AU1940" s="222"/>
      <c r="AV1940" s="222"/>
      <c r="AW1940" s="222"/>
      <c r="AX1940" s="222"/>
      <c r="AY1940" s="222"/>
      <c r="AZ1940" s="222"/>
      <c r="BA1940" s="222"/>
      <c r="BB1940" s="222"/>
      <c r="BC1940" s="222"/>
      <c r="BD1940" s="222"/>
      <c r="BE1940" s="222"/>
      <c r="BF1940" s="222"/>
      <c r="BG1940" s="222"/>
      <c r="BH1940" s="222"/>
      <c r="BI1940" s="222"/>
      <c r="BJ1940" s="222"/>
      <c r="BK1940" s="222"/>
      <c r="BL1940" s="222"/>
      <c r="BM1940" s="222"/>
      <c r="BN1940" s="222"/>
      <c r="BO1940" s="222"/>
      <c r="BP1940" s="222"/>
      <c r="BQ1940" s="222"/>
      <c r="BR1940" s="222"/>
      <c r="BS1940" s="222"/>
      <c r="BT1940" s="222"/>
      <c r="BU1940" s="222"/>
      <c r="BV1940" s="222"/>
      <c r="BW1940" s="222"/>
      <c r="BX1940" s="222"/>
      <c r="BY1940" s="222"/>
      <c r="BZ1940" s="222"/>
      <c r="CA1940" s="222"/>
      <c r="CB1940" s="222"/>
      <c r="CC1940" s="222"/>
      <c r="CD1940" s="222"/>
      <c r="CE1940" s="222"/>
      <c r="CF1940" s="222"/>
      <c r="CG1940" s="222"/>
      <c r="CH1940" s="222"/>
      <c r="CI1940" s="222"/>
    </row>
    <row r="1941" spans="1:87" s="4" customFormat="1" hidden="1">
      <c r="A1941" s="63"/>
      <c r="B1941" s="222"/>
      <c r="C1941" s="222"/>
      <c r="D1941" s="222"/>
      <c r="E1941" s="222"/>
      <c r="F1941" s="222"/>
      <c r="G1941" s="223"/>
      <c r="H1941" s="63"/>
      <c r="I1941" s="222"/>
      <c r="J1941" s="222"/>
      <c r="K1941" s="239"/>
      <c r="L1941" s="239"/>
      <c r="M1941" s="240"/>
      <c r="N1941" s="229"/>
      <c r="O1941" s="229"/>
      <c r="P1941" s="229"/>
      <c r="Q1941" s="222"/>
      <c r="R1941" s="242"/>
      <c r="S1941" s="242"/>
      <c r="T1941" s="240"/>
      <c r="U1941" s="240"/>
      <c r="V1941" s="223"/>
      <c r="W1941" s="223"/>
      <c r="X1941" s="223"/>
      <c r="Y1941" s="223"/>
      <c r="Z1941" s="33"/>
      <c r="AE1941" s="117"/>
      <c r="AM1941" s="33"/>
      <c r="AN1941" s="223"/>
      <c r="AO1941" s="223"/>
      <c r="AP1941" s="223"/>
      <c r="AQ1941" s="222"/>
      <c r="AR1941" s="222"/>
      <c r="AS1941" s="222"/>
      <c r="AT1941" s="222"/>
      <c r="AU1941" s="222"/>
      <c r="AV1941" s="222"/>
      <c r="AW1941" s="222"/>
      <c r="AX1941" s="222"/>
      <c r="AY1941" s="222"/>
      <c r="AZ1941" s="222"/>
      <c r="BA1941" s="222"/>
      <c r="BB1941" s="222"/>
      <c r="BC1941" s="222"/>
      <c r="BD1941" s="222"/>
      <c r="BE1941" s="222"/>
      <c r="BF1941" s="222"/>
      <c r="BG1941" s="222"/>
      <c r="BH1941" s="222"/>
      <c r="BI1941" s="222"/>
      <c r="BJ1941" s="222"/>
      <c r="BK1941" s="222"/>
      <c r="BL1941" s="222"/>
      <c r="BM1941" s="222"/>
      <c r="BN1941" s="222"/>
      <c r="BO1941" s="222"/>
      <c r="BP1941" s="222"/>
      <c r="BQ1941" s="222"/>
      <c r="BR1941" s="222"/>
      <c r="BS1941" s="222"/>
      <c r="BT1941" s="222"/>
      <c r="BU1941" s="222"/>
      <c r="BV1941" s="222"/>
      <c r="BW1941" s="222"/>
      <c r="BX1941" s="222"/>
      <c r="BY1941" s="222"/>
      <c r="BZ1941" s="222"/>
      <c r="CA1941" s="222"/>
      <c r="CB1941" s="222"/>
      <c r="CC1941" s="222"/>
      <c r="CD1941" s="222"/>
      <c r="CE1941" s="222"/>
      <c r="CF1941" s="222"/>
      <c r="CG1941" s="222"/>
      <c r="CH1941" s="222"/>
      <c r="CI1941" s="222"/>
    </row>
    <row r="1942" spans="1:87" s="4" customFormat="1" hidden="1">
      <c r="A1942" s="63"/>
      <c r="B1942" s="222"/>
      <c r="C1942" s="222"/>
      <c r="D1942" s="222"/>
      <c r="E1942" s="222"/>
      <c r="F1942" s="222"/>
      <c r="G1942" s="223"/>
      <c r="H1942" s="63"/>
      <c r="I1942" s="222"/>
      <c r="J1942" s="222"/>
      <c r="K1942" s="239"/>
      <c r="L1942" s="239"/>
      <c r="M1942" s="240"/>
      <c r="N1942" s="229"/>
      <c r="O1942" s="229"/>
      <c r="P1942" s="229"/>
      <c r="Q1942" s="222"/>
      <c r="R1942" s="242"/>
      <c r="S1942" s="242"/>
      <c r="T1942" s="240"/>
      <c r="U1942" s="240"/>
      <c r="V1942" s="223"/>
      <c r="W1942" s="223"/>
      <c r="X1942" s="223"/>
      <c r="Y1942" s="223"/>
      <c r="Z1942" s="33"/>
      <c r="AE1942" s="117"/>
      <c r="AM1942" s="33"/>
      <c r="AN1942" s="223"/>
      <c r="AO1942" s="223"/>
      <c r="AP1942" s="223"/>
      <c r="AQ1942" s="222"/>
      <c r="AR1942" s="222"/>
      <c r="AS1942" s="222"/>
      <c r="AT1942" s="222"/>
      <c r="AU1942" s="222"/>
      <c r="AV1942" s="222"/>
      <c r="AW1942" s="222"/>
      <c r="AX1942" s="222"/>
      <c r="AY1942" s="222"/>
      <c r="AZ1942" s="222"/>
      <c r="BA1942" s="222"/>
      <c r="BB1942" s="222"/>
      <c r="BC1942" s="222"/>
      <c r="BD1942" s="222"/>
      <c r="BE1942" s="222"/>
      <c r="BF1942" s="222"/>
      <c r="BG1942" s="222"/>
      <c r="BH1942" s="222"/>
      <c r="BI1942" s="222"/>
      <c r="BJ1942" s="222"/>
      <c r="BK1942" s="222"/>
      <c r="BL1942" s="222"/>
      <c r="BM1942" s="222"/>
      <c r="BN1942" s="222"/>
      <c r="BO1942" s="222"/>
      <c r="BP1942" s="222"/>
      <c r="BQ1942" s="222"/>
      <c r="BR1942" s="222"/>
      <c r="BS1942" s="222"/>
      <c r="BT1942" s="222"/>
      <c r="BU1942" s="222"/>
      <c r="BV1942" s="222"/>
      <c r="BW1942" s="222"/>
      <c r="BX1942" s="222"/>
      <c r="BY1942" s="222"/>
      <c r="BZ1942" s="222"/>
      <c r="CA1942" s="222"/>
      <c r="CB1942" s="222"/>
      <c r="CC1942" s="222"/>
      <c r="CD1942" s="222"/>
      <c r="CE1942" s="222"/>
      <c r="CF1942" s="222"/>
      <c r="CG1942" s="222"/>
      <c r="CH1942" s="222"/>
      <c r="CI1942" s="222"/>
    </row>
    <row r="1943" spans="1:87" s="4" customFormat="1" hidden="1">
      <c r="A1943" s="63"/>
      <c r="B1943" s="222"/>
      <c r="C1943" s="222"/>
      <c r="D1943" s="222"/>
      <c r="E1943" s="222"/>
      <c r="F1943" s="222"/>
      <c r="G1943" s="223"/>
      <c r="H1943" s="63"/>
      <c r="I1943" s="222"/>
      <c r="J1943" s="222"/>
      <c r="K1943" s="239"/>
      <c r="L1943" s="239"/>
      <c r="M1943" s="240"/>
      <c r="N1943" s="229"/>
      <c r="O1943" s="229"/>
      <c r="P1943" s="229"/>
      <c r="Q1943" s="222"/>
      <c r="R1943" s="242"/>
      <c r="S1943" s="242"/>
      <c r="T1943" s="240"/>
      <c r="U1943" s="240"/>
      <c r="V1943" s="223"/>
      <c r="W1943" s="223"/>
      <c r="X1943" s="223"/>
      <c r="Y1943" s="223"/>
      <c r="Z1943" s="33"/>
      <c r="AE1943" s="117"/>
      <c r="AM1943" s="33"/>
      <c r="AN1943" s="223"/>
      <c r="AO1943" s="223"/>
      <c r="AP1943" s="223"/>
      <c r="AQ1943" s="222"/>
      <c r="AR1943" s="222"/>
      <c r="AS1943" s="222"/>
      <c r="AT1943" s="222"/>
      <c r="AU1943" s="222"/>
      <c r="AV1943" s="222"/>
      <c r="AW1943" s="222"/>
      <c r="AX1943" s="222"/>
      <c r="AY1943" s="222"/>
      <c r="AZ1943" s="222"/>
      <c r="BA1943" s="222"/>
      <c r="BB1943" s="222"/>
      <c r="BC1943" s="222"/>
      <c r="BD1943" s="222"/>
      <c r="BE1943" s="222"/>
      <c r="BF1943" s="222"/>
      <c r="BG1943" s="222"/>
      <c r="BH1943" s="222"/>
      <c r="BI1943" s="222"/>
      <c r="BJ1943" s="222"/>
      <c r="BK1943" s="222"/>
      <c r="BL1943" s="222"/>
      <c r="BM1943" s="222"/>
      <c r="BN1943" s="222"/>
      <c r="BO1943" s="222"/>
      <c r="BP1943" s="222"/>
      <c r="BQ1943" s="222"/>
      <c r="BR1943" s="222"/>
      <c r="BS1943" s="222"/>
      <c r="BT1943" s="222"/>
      <c r="BU1943" s="222"/>
      <c r="BV1943" s="222"/>
      <c r="BW1943" s="222"/>
      <c r="BX1943" s="222"/>
      <c r="BY1943" s="222"/>
      <c r="BZ1943" s="222"/>
      <c r="CA1943" s="222"/>
      <c r="CB1943" s="222"/>
      <c r="CC1943" s="222"/>
      <c r="CD1943" s="222"/>
      <c r="CE1943" s="222"/>
      <c r="CF1943" s="222"/>
      <c r="CG1943" s="222"/>
      <c r="CH1943" s="222"/>
      <c r="CI1943" s="222"/>
    </row>
    <row r="1944" spans="1:87" s="4" customFormat="1" hidden="1">
      <c r="A1944" s="63"/>
      <c r="B1944" s="222"/>
      <c r="C1944" s="222"/>
      <c r="D1944" s="222"/>
      <c r="E1944" s="222"/>
      <c r="F1944" s="222"/>
      <c r="G1944" s="223"/>
      <c r="H1944" s="63"/>
      <c r="I1944" s="222"/>
      <c r="J1944" s="222"/>
      <c r="K1944" s="239"/>
      <c r="L1944" s="239"/>
      <c r="M1944" s="240"/>
      <c r="N1944" s="229"/>
      <c r="O1944" s="229"/>
      <c r="P1944" s="229"/>
      <c r="Q1944" s="222"/>
      <c r="R1944" s="242"/>
      <c r="S1944" s="242"/>
      <c r="T1944" s="240"/>
      <c r="U1944" s="240"/>
      <c r="V1944" s="223"/>
      <c r="W1944" s="223"/>
      <c r="X1944" s="223"/>
      <c r="Y1944" s="223"/>
      <c r="Z1944" s="33"/>
      <c r="AE1944" s="117"/>
      <c r="AM1944" s="33"/>
      <c r="AN1944" s="223"/>
      <c r="AO1944" s="223"/>
      <c r="AP1944" s="223"/>
      <c r="AQ1944" s="222"/>
      <c r="AR1944" s="222"/>
      <c r="AS1944" s="222"/>
      <c r="AT1944" s="222"/>
      <c r="AU1944" s="222"/>
      <c r="AV1944" s="222"/>
      <c r="AW1944" s="222"/>
      <c r="AX1944" s="222"/>
      <c r="AY1944" s="222"/>
      <c r="AZ1944" s="222"/>
      <c r="BA1944" s="222"/>
      <c r="BB1944" s="222"/>
      <c r="BC1944" s="222"/>
      <c r="BD1944" s="222"/>
      <c r="BE1944" s="222"/>
      <c r="BF1944" s="222"/>
      <c r="BG1944" s="222"/>
      <c r="BH1944" s="222"/>
      <c r="BI1944" s="222"/>
      <c r="BJ1944" s="222"/>
      <c r="BK1944" s="222"/>
      <c r="BL1944" s="222"/>
      <c r="BM1944" s="222"/>
      <c r="BN1944" s="222"/>
      <c r="BO1944" s="222"/>
      <c r="BP1944" s="222"/>
      <c r="BQ1944" s="222"/>
      <c r="BR1944" s="222"/>
      <c r="BS1944" s="222"/>
      <c r="BT1944" s="222"/>
      <c r="BU1944" s="222"/>
      <c r="BV1944" s="222"/>
      <c r="BW1944" s="222"/>
      <c r="BX1944" s="222"/>
      <c r="BY1944" s="222"/>
      <c r="BZ1944" s="222"/>
      <c r="CA1944" s="222"/>
      <c r="CB1944" s="222"/>
      <c r="CC1944" s="222"/>
      <c r="CD1944" s="222"/>
      <c r="CE1944" s="222"/>
      <c r="CF1944" s="222"/>
      <c r="CG1944" s="222"/>
      <c r="CH1944" s="222"/>
      <c r="CI1944" s="222"/>
    </row>
    <row r="1945" spans="1:87" s="4" customFormat="1" hidden="1">
      <c r="A1945" s="63"/>
      <c r="B1945" s="222"/>
      <c r="C1945" s="222"/>
      <c r="D1945" s="222"/>
      <c r="E1945" s="222"/>
      <c r="F1945" s="222"/>
      <c r="G1945" s="223"/>
      <c r="H1945" s="63"/>
      <c r="I1945" s="222"/>
      <c r="J1945" s="222"/>
      <c r="K1945" s="239"/>
      <c r="L1945" s="239"/>
      <c r="M1945" s="240"/>
      <c r="N1945" s="229"/>
      <c r="O1945" s="229"/>
      <c r="P1945" s="229"/>
      <c r="Q1945" s="222"/>
      <c r="R1945" s="242"/>
      <c r="S1945" s="242"/>
      <c r="T1945" s="240"/>
      <c r="U1945" s="240"/>
      <c r="V1945" s="223"/>
      <c r="W1945" s="223"/>
      <c r="X1945" s="223"/>
      <c r="Y1945" s="223"/>
      <c r="Z1945" s="33"/>
      <c r="AE1945" s="117"/>
      <c r="AM1945" s="33"/>
      <c r="AN1945" s="223"/>
      <c r="AO1945" s="223"/>
      <c r="AP1945" s="223"/>
      <c r="AQ1945" s="222"/>
      <c r="AR1945" s="222"/>
      <c r="AS1945" s="222"/>
      <c r="AT1945" s="222"/>
      <c r="AU1945" s="222"/>
      <c r="AV1945" s="222"/>
      <c r="AW1945" s="222"/>
      <c r="AX1945" s="222"/>
      <c r="AY1945" s="222"/>
      <c r="AZ1945" s="222"/>
      <c r="BA1945" s="222"/>
      <c r="BB1945" s="222"/>
      <c r="BC1945" s="222"/>
      <c r="BD1945" s="222"/>
      <c r="BE1945" s="222"/>
      <c r="BF1945" s="222"/>
      <c r="BG1945" s="222"/>
      <c r="BH1945" s="222"/>
      <c r="BI1945" s="222"/>
      <c r="BJ1945" s="222"/>
      <c r="BK1945" s="222"/>
      <c r="BL1945" s="222"/>
      <c r="BM1945" s="222"/>
      <c r="BN1945" s="222"/>
      <c r="BO1945" s="222"/>
      <c r="BP1945" s="222"/>
      <c r="BQ1945" s="222"/>
      <c r="BR1945" s="222"/>
      <c r="BS1945" s="222"/>
      <c r="BT1945" s="222"/>
      <c r="BU1945" s="222"/>
      <c r="BV1945" s="222"/>
      <c r="BW1945" s="222"/>
      <c r="BX1945" s="222"/>
      <c r="BY1945" s="222"/>
      <c r="BZ1945" s="222"/>
      <c r="CA1945" s="222"/>
      <c r="CB1945" s="222"/>
      <c r="CC1945" s="222"/>
      <c r="CD1945" s="222"/>
      <c r="CE1945" s="222"/>
      <c r="CF1945" s="222"/>
      <c r="CG1945" s="222"/>
      <c r="CH1945" s="222"/>
      <c r="CI1945" s="222"/>
    </row>
    <row r="1946" spans="1:87" s="4" customFormat="1" hidden="1">
      <c r="A1946" s="63"/>
      <c r="B1946" s="222"/>
      <c r="C1946" s="222"/>
      <c r="D1946" s="222"/>
      <c r="E1946" s="222"/>
      <c r="F1946" s="222"/>
      <c r="G1946" s="223"/>
      <c r="H1946" s="63"/>
      <c r="I1946" s="222"/>
      <c r="J1946" s="222"/>
      <c r="K1946" s="239"/>
      <c r="L1946" s="239"/>
      <c r="M1946" s="240"/>
      <c r="N1946" s="229"/>
      <c r="O1946" s="229"/>
      <c r="P1946" s="229"/>
      <c r="Q1946" s="222"/>
      <c r="R1946" s="242"/>
      <c r="S1946" s="242"/>
      <c r="T1946" s="240"/>
      <c r="U1946" s="240"/>
      <c r="V1946" s="223"/>
      <c r="W1946" s="223"/>
      <c r="X1946" s="223"/>
      <c r="Y1946" s="223"/>
      <c r="Z1946" s="33"/>
      <c r="AE1946" s="117"/>
      <c r="AM1946" s="33"/>
      <c r="AN1946" s="223"/>
      <c r="AO1946" s="223"/>
      <c r="AP1946" s="223"/>
      <c r="AQ1946" s="222"/>
      <c r="AR1946" s="222"/>
      <c r="AS1946" s="222"/>
      <c r="AT1946" s="222"/>
      <c r="AU1946" s="222"/>
      <c r="AV1946" s="222"/>
      <c r="AW1946" s="222"/>
      <c r="AX1946" s="222"/>
      <c r="AY1946" s="222"/>
      <c r="AZ1946" s="222"/>
      <c r="BA1946" s="222"/>
      <c r="BB1946" s="222"/>
      <c r="BC1946" s="222"/>
      <c r="BD1946" s="222"/>
      <c r="BE1946" s="222"/>
      <c r="BF1946" s="222"/>
      <c r="BG1946" s="222"/>
      <c r="BH1946" s="222"/>
      <c r="BI1946" s="222"/>
      <c r="BJ1946" s="222"/>
      <c r="BK1946" s="222"/>
      <c r="BL1946" s="222"/>
      <c r="BM1946" s="222"/>
      <c r="BN1946" s="222"/>
      <c r="BO1946" s="222"/>
      <c r="BP1946" s="222"/>
      <c r="BQ1946" s="222"/>
      <c r="BR1946" s="222"/>
      <c r="BS1946" s="222"/>
      <c r="BT1946" s="222"/>
      <c r="BU1946" s="222"/>
      <c r="BV1946" s="222"/>
      <c r="BW1946" s="222"/>
      <c r="BX1946" s="222"/>
      <c r="BY1946" s="222"/>
      <c r="BZ1946" s="222"/>
      <c r="CA1946" s="222"/>
      <c r="CB1946" s="222"/>
      <c r="CC1946" s="222"/>
      <c r="CD1946" s="222"/>
      <c r="CE1946" s="222"/>
      <c r="CF1946" s="222"/>
      <c r="CG1946" s="222"/>
      <c r="CH1946" s="222"/>
      <c r="CI1946" s="222"/>
    </row>
    <row r="1947" spans="1:87" s="4" customFormat="1" hidden="1">
      <c r="A1947" s="63"/>
      <c r="B1947" s="222"/>
      <c r="C1947" s="222"/>
      <c r="D1947" s="222"/>
      <c r="E1947" s="222"/>
      <c r="F1947" s="222"/>
      <c r="G1947" s="223"/>
      <c r="H1947" s="63"/>
      <c r="I1947" s="222"/>
      <c r="J1947" s="222"/>
      <c r="K1947" s="239"/>
      <c r="L1947" s="239"/>
      <c r="M1947" s="240"/>
      <c r="N1947" s="229"/>
      <c r="O1947" s="229"/>
      <c r="P1947" s="229"/>
      <c r="Q1947" s="222"/>
      <c r="R1947" s="242"/>
      <c r="S1947" s="242"/>
      <c r="T1947" s="240"/>
      <c r="U1947" s="240"/>
      <c r="V1947" s="223"/>
      <c r="W1947" s="223"/>
      <c r="X1947" s="223"/>
      <c r="Y1947" s="223"/>
      <c r="Z1947" s="33"/>
      <c r="AE1947" s="117"/>
      <c r="AM1947" s="33"/>
      <c r="AN1947" s="223"/>
      <c r="AO1947" s="223"/>
      <c r="AP1947" s="223"/>
      <c r="AQ1947" s="222"/>
      <c r="AR1947" s="222"/>
      <c r="AS1947" s="222"/>
      <c r="AT1947" s="222"/>
      <c r="AU1947" s="222"/>
      <c r="AV1947" s="222"/>
      <c r="AW1947" s="222"/>
      <c r="AX1947" s="222"/>
      <c r="AY1947" s="222"/>
      <c r="AZ1947" s="222"/>
      <c r="BA1947" s="222"/>
      <c r="BB1947" s="222"/>
      <c r="BC1947" s="222"/>
      <c r="BD1947" s="222"/>
      <c r="BE1947" s="222"/>
      <c r="BF1947" s="222"/>
      <c r="BG1947" s="222"/>
      <c r="BH1947" s="222"/>
      <c r="BI1947" s="222"/>
      <c r="BJ1947" s="222"/>
      <c r="BK1947" s="222"/>
      <c r="BL1947" s="222"/>
      <c r="BM1947" s="222"/>
      <c r="BN1947" s="222"/>
      <c r="BO1947" s="222"/>
      <c r="BP1947" s="222"/>
      <c r="BQ1947" s="222"/>
      <c r="BR1947" s="222"/>
      <c r="BS1947" s="222"/>
      <c r="BT1947" s="222"/>
      <c r="BU1947" s="222"/>
      <c r="BV1947" s="222"/>
      <c r="BW1947" s="222"/>
      <c r="BX1947" s="222"/>
      <c r="BY1947" s="222"/>
      <c r="BZ1947" s="222"/>
      <c r="CA1947" s="222"/>
      <c r="CB1947" s="222"/>
      <c r="CC1947" s="222"/>
      <c r="CD1947" s="222"/>
      <c r="CE1947" s="222"/>
      <c r="CF1947" s="222"/>
      <c r="CG1947" s="222"/>
      <c r="CH1947" s="222"/>
      <c r="CI1947" s="222"/>
    </row>
    <row r="1948" spans="1:87" s="4" customFormat="1" hidden="1">
      <c r="A1948" s="63"/>
      <c r="B1948" s="222"/>
      <c r="C1948" s="222"/>
      <c r="D1948" s="222"/>
      <c r="E1948" s="222"/>
      <c r="F1948" s="222"/>
      <c r="G1948" s="223"/>
      <c r="H1948" s="63"/>
      <c r="I1948" s="222"/>
      <c r="J1948" s="222"/>
      <c r="K1948" s="239"/>
      <c r="L1948" s="239"/>
      <c r="M1948" s="240"/>
      <c r="N1948" s="229"/>
      <c r="O1948" s="229"/>
      <c r="P1948" s="229"/>
      <c r="Q1948" s="222"/>
      <c r="R1948" s="242"/>
      <c r="S1948" s="242"/>
      <c r="T1948" s="240"/>
      <c r="U1948" s="240"/>
      <c r="V1948" s="223"/>
      <c r="W1948" s="223"/>
      <c r="X1948" s="223"/>
      <c r="Y1948" s="223"/>
      <c r="Z1948" s="33"/>
      <c r="AE1948" s="117"/>
      <c r="AM1948" s="33"/>
      <c r="AN1948" s="223"/>
      <c r="AO1948" s="223"/>
      <c r="AP1948" s="223"/>
      <c r="AQ1948" s="222"/>
      <c r="AR1948" s="222"/>
      <c r="AS1948" s="222"/>
      <c r="AT1948" s="222"/>
      <c r="AU1948" s="222"/>
      <c r="AV1948" s="222"/>
      <c r="AW1948" s="222"/>
      <c r="AX1948" s="222"/>
      <c r="AY1948" s="222"/>
      <c r="AZ1948" s="222"/>
      <c r="BA1948" s="222"/>
      <c r="BB1948" s="222"/>
      <c r="BC1948" s="222"/>
      <c r="BD1948" s="222"/>
      <c r="BE1948" s="222"/>
      <c r="BF1948" s="222"/>
      <c r="BG1948" s="222"/>
      <c r="BH1948" s="222"/>
      <c r="BI1948" s="222"/>
      <c r="BJ1948" s="222"/>
      <c r="BK1948" s="222"/>
      <c r="BL1948" s="222"/>
      <c r="BM1948" s="222"/>
      <c r="BN1948" s="222"/>
      <c r="BO1948" s="222"/>
      <c r="BP1948" s="222"/>
      <c r="BQ1948" s="222"/>
      <c r="BR1948" s="222"/>
      <c r="BS1948" s="222"/>
      <c r="BT1948" s="222"/>
      <c r="BU1948" s="222"/>
      <c r="BV1948" s="222"/>
      <c r="BW1948" s="222"/>
      <c r="BX1948" s="222"/>
      <c r="BY1948" s="222"/>
      <c r="BZ1948" s="222"/>
      <c r="CA1948" s="222"/>
      <c r="CB1948" s="222"/>
      <c r="CC1948" s="222"/>
      <c r="CD1948" s="222"/>
      <c r="CE1948" s="222"/>
      <c r="CF1948" s="222"/>
      <c r="CG1948" s="222"/>
      <c r="CH1948" s="222"/>
      <c r="CI1948" s="222"/>
    </row>
    <row r="1949" spans="1:87" s="4" customFormat="1" hidden="1">
      <c r="A1949" s="63"/>
      <c r="B1949" s="222"/>
      <c r="C1949" s="222"/>
      <c r="D1949" s="222"/>
      <c r="E1949" s="222"/>
      <c r="F1949" s="222"/>
      <c r="G1949" s="223"/>
      <c r="H1949" s="63"/>
      <c r="I1949" s="222"/>
      <c r="J1949" s="222"/>
      <c r="K1949" s="239"/>
      <c r="L1949" s="239"/>
      <c r="M1949" s="240"/>
      <c r="N1949" s="229"/>
      <c r="O1949" s="229"/>
      <c r="P1949" s="229"/>
      <c r="Q1949" s="222"/>
      <c r="R1949" s="242"/>
      <c r="S1949" s="242"/>
      <c r="T1949" s="240"/>
      <c r="U1949" s="240"/>
      <c r="V1949" s="223"/>
      <c r="W1949" s="223"/>
      <c r="X1949" s="223"/>
      <c r="Y1949" s="223"/>
      <c r="Z1949" s="33"/>
      <c r="AE1949" s="117"/>
      <c r="AM1949" s="33"/>
      <c r="AN1949" s="223"/>
      <c r="AO1949" s="223"/>
      <c r="AP1949" s="223"/>
      <c r="AQ1949" s="222"/>
      <c r="AR1949" s="222"/>
      <c r="AS1949" s="222"/>
      <c r="AT1949" s="222"/>
      <c r="AU1949" s="222"/>
      <c r="AV1949" s="222"/>
      <c r="AW1949" s="222"/>
      <c r="AX1949" s="222"/>
      <c r="AY1949" s="222"/>
      <c r="AZ1949" s="222"/>
      <c r="BA1949" s="222"/>
      <c r="BB1949" s="222"/>
      <c r="BC1949" s="222"/>
      <c r="BD1949" s="222"/>
      <c r="BE1949" s="222"/>
      <c r="BF1949" s="222"/>
      <c r="BG1949" s="222"/>
      <c r="BH1949" s="222"/>
      <c r="BI1949" s="222"/>
      <c r="BJ1949" s="222"/>
      <c r="BK1949" s="222"/>
      <c r="BL1949" s="222"/>
      <c r="BM1949" s="222"/>
      <c r="BN1949" s="222"/>
      <c r="BO1949" s="222"/>
      <c r="BP1949" s="222"/>
      <c r="BQ1949" s="222"/>
      <c r="BR1949" s="222"/>
      <c r="BS1949" s="222"/>
      <c r="BT1949" s="222"/>
      <c r="BU1949" s="222"/>
      <c r="BV1949" s="222"/>
      <c r="BW1949" s="222"/>
      <c r="BX1949" s="222"/>
      <c r="BY1949" s="222"/>
      <c r="BZ1949" s="222"/>
      <c r="CA1949" s="222"/>
      <c r="CB1949" s="222"/>
      <c r="CC1949" s="222"/>
      <c r="CD1949" s="222"/>
      <c r="CE1949" s="222"/>
      <c r="CF1949" s="222"/>
      <c r="CG1949" s="222"/>
      <c r="CH1949" s="222"/>
      <c r="CI1949" s="222"/>
    </row>
    <row r="1950" spans="1:87" s="4" customFormat="1" hidden="1">
      <c r="A1950" s="63"/>
      <c r="B1950" s="222"/>
      <c r="C1950" s="222"/>
      <c r="D1950" s="222"/>
      <c r="E1950" s="222"/>
      <c r="F1950" s="222"/>
      <c r="G1950" s="223"/>
      <c r="H1950" s="63"/>
      <c r="I1950" s="222"/>
      <c r="J1950" s="222"/>
      <c r="K1950" s="239"/>
      <c r="L1950" s="239"/>
      <c r="M1950" s="240"/>
      <c r="N1950" s="229"/>
      <c r="O1950" s="229"/>
      <c r="P1950" s="229"/>
      <c r="Q1950" s="222"/>
      <c r="R1950" s="242"/>
      <c r="S1950" s="242"/>
      <c r="T1950" s="240"/>
      <c r="U1950" s="240"/>
      <c r="V1950" s="223"/>
      <c r="W1950" s="223"/>
      <c r="X1950" s="223"/>
      <c r="Y1950" s="223"/>
      <c r="Z1950" s="33"/>
      <c r="AE1950" s="117"/>
      <c r="AM1950" s="33"/>
      <c r="AN1950" s="223"/>
      <c r="AO1950" s="223"/>
      <c r="AP1950" s="223"/>
      <c r="AQ1950" s="222"/>
      <c r="AR1950" s="222"/>
      <c r="AS1950" s="222"/>
      <c r="AT1950" s="222"/>
      <c r="AU1950" s="222"/>
      <c r="AV1950" s="222"/>
      <c r="AW1950" s="222"/>
      <c r="AX1950" s="222"/>
      <c r="AY1950" s="222"/>
      <c r="AZ1950" s="222"/>
      <c r="BA1950" s="222"/>
      <c r="BB1950" s="222"/>
      <c r="BC1950" s="222"/>
      <c r="BD1950" s="222"/>
      <c r="BE1950" s="222"/>
      <c r="BF1950" s="222"/>
      <c r="BG1950" s="222"/>
      <c r="BH1950" s="222"/>
      <c r="BI1950" s="222"/>
      <c r="BJ1950" s="222"/>
      <c r="BK1950" s="222"/>
      <c r="BL1950" s="222"/>
      <c r="BM1950" s="222"/>
      <c r="BN1950" s="222"/>
      <c r="BO1950" s="222"/>
      <c r="BP1950" s="222"/>
      <c r="BQ1950" s="222"/>
      <c r="BR1950" s="222"/>
      <c r="BS1950" s="222"/>
      <c r="BT1950" s="222"/>
      <c r="BU1950" s="222"/>
      <c r="BV1950" s="222"/>
      <c r="BW1950" s="222"/>
      <c r="BX1950" s="222"/>
      <c r="BY1950" s="222"/>
      <c r="BZ1950" s="222"/>
      <c r="CA1950" s="222"/>
      <c r="CB1950" s="222"/>
      <c r="CC1950" s="222"/>
      <c r="CD1950" s="222"/>
      <c r="CE1950" s="222"/>
      <c r="CF1950" s="222"/>
      <c r="CG1950" s="222"/>
      <c r="CH1950" s="222"/>
      <c r="CI1950" s="222"/>
    </row>
    <row r="1951" spans="1:87" s="4" customFormat="1" hidden="1">
      <c r="A1951" s="63"/>
      <c r="B1951" s="222"/>
      <c r="C1951" s="222"/>
      <c r="D1951" s="222"/>
      <c r="E1951" s="222"/>
      <c r="F1951" s="222"/>
      <c r="G1951" s="223"/>
      <c r="H1951" s="63"/>
      <c r="I1951" s="222"/>
      <c r="J1951" s="222"/>
      <c r="K1951" s="239"/>
      <c r="L1951" s="239"/>
      <c r="M1951" s="240"/>
      <c r="N1951" s="229"/>
      <c r="O1951" s="229"/>
      <c r="P1951" s="229"/>
      <c r="Q1951" s="222"/>
      <c r="R1951" s="242"/>
      <c r="S1951" s="242"/>
      <c r="T1951" s="240"/>
      <c r="U1951" s="240"/>
      <c r="V1951" s="223"/>
      <c r="W1951" s="223"/>
      <c r="X1951" s="223"/>
      <c r="Y1951" s="223"/>
      <c r="Z1951" s="33"/>
      <c r="AE1951" s="117"/>
      <c r="AM1951" s="33"/>
      <c r="AN1951" s="223"/>
      <c r="AO1951" s="223"/>
      <c r="AP1951" s="223"/>
      <c r="AQ1951" s="222"/>
      <c r="AR1951" s="222"/>
      <c r="AS1951" s="222"/>
      <c r="AT1951" s="222"/>
      <c r="AU1951" s="222"/>
      <c r="AV1951" s="222"/>
      <c r="AW1951" s="222"/>
      <c r="AX1951" s="222"/>
      <c r="AY1951" s="222"/>
      <c r="AZ1951" s="222"/>
      <c r="BA1951" s="222"/>
      <c r="BB1951" s="222"/>
      <c r="BC1951" s="222"/>
      <c r="BD1951" s="222"/>
      <c r="BE1951" s="222"/>
      <c r="BF1951" s="222"/>
      <c r="BG1951" s="222"/>
      <c r="BH1951" s="222"/>
      <c r="BI1951" s="222"/>
      <c r="BJ1951" s="222"/>
      <c r="BK1951" s="222"/>
      <c r="BL1951" s="222"/>
      <c r="BM1951" s="222"/>
      <c r="BN1951" s="222"/>
      <c r="BO1951" s="222"/>
      <c r="BP1951" s="222"/>
      <c r="BQ1951" s="222"/>
      <c r="BR1951" s="222"/>
      <c r="BS1951" s="222"/>
      <c r="BT1951" s="222"/>
      <c r="BU1951" s="222"/>
      <c r="BV1951" s="222"/>
      <c r="BW1951" s="222"/>
      <c r="BX1951" s="222"/>
      <c r="BY1951" s="222"/>
      <c r="BZ1951" s="222"/>
      <c r="CA1951" s="222"/>
      <c r="CB1951" s="222"/>
      <c r="CC1951" s="222"/>
      <c r="CD1951" s="222"/>
      <c r="CE1951" s="222"/>
      <c r="CF1951" s="222"/>
      <c r="CG1951" s="222"/>
      <c r="CH1951" s="222"/>
      <c r="CI1951" s="222"/>
    </row>
    <row r="1952" spans="1:87" s="4" customFormat="1" hidden="1">
      <c r="A1952" s="63"/>
      <c r="B1952" s="222"/>
      <c r="C1952" s="222"/>
      <c r="D1952" s="222"/>
      <c r="E1952" s="222"/>
      <c r="F1952" s="222"/>
      <c r="G1952" s="223"/>
      <c r="H1952" s="63"/>
      <c r="I1952" s="222"/>
      <c r="J1952" s="222"/>
      <c r="K1952" s="239"/>
      <c r="L1952" s="239"/>
      <c r="M1952" s="240"/>
      <c r="N1952" s="229"/>
      <c r="O1952" s="229"/>
      <c r="P1952" s="229"/>
      <c r="Q1952" s="222"/>
      <c r="R1952" s="242"/>
      <c r="S1952" s="242"/>
      <c r="T1952" s="240"/>
      <c r="U1952" s="240"/>
      <c r="V1952" s="223"/>
      <c r="W1952" s="223"/>
      <c r="X1952" s="223"/>
      <c r="Y1952" s="223"/>
      <c r="Z1952" s="33"/>
      <c r="AE1952" s="117"/>
      <c r="AM1952" s="33"/>
      <c r="AN1952" s="223"/>
      <c r="AO1952" s="223"/>
      <c r="AP1952" s="223"/>
      <c r="AQ1952" s="222"/>
      <c r="AR1952" s="222"/>
      <c r="AS1952" s="222"/>
      <c r="AT1952" s="222"/>
      <c r="AU1952" s="222"/>
      <c r="AV1952" s="222"/>
      <c r="AW1952" s="222"/>
      <c r="AX1952" s="222"/>
      <c r="AY1952" s="222"/>
      <c r="AZ1952" s="222"/>
      <c r="BA1952" s="222"/>
      <c r="BB1952" s="222"/>
      <c r="BC1952" s="222"/>
      <c r="BD1952" s="222"/>
      <c r="BE1952" s="222"/>
      <c r="BF1952" s="222"/>
      <c r="BG1952" s="222"/>
      <c r="BH1952" s="222"/>
      <c r="BI1952" s="222"/>
      <c r="BJ1952" s="222"/>
      <c r="BK1952" s="222"/>
      <c r="BL1952" s="222"/>
      <c r="BM1952" s="222"/>
      <c r="BN1952" s="222"/>
      <c r="BO1952" s="222"/>
      <c r="BP1952" s="222"/>
      <c r="BQ1952" s="222"/>
      <c r="BR1952" s="222"/>
      <c r="BS1952" s="222"/>
      <c r="BT1952" s="222"/>
      <c r="BU1952" s="222"/>
      <c r="BV1952" s="222"/>
      <c r="BW1952" s="222"/>
      <c r="BX1952" s="222"/>
      <c r="BY1952" s="222"/>
      <c r="BZ1952" s="222"/>
      <c r="CA1952" s="222"/>
      <c r="CB1952" s="222"/>
      <c r="CC1952" s="222"/>
      <c r="CD1952" s="222"/>
      <c r="CE1952" s="222"/>
      <c r="CF1952" s="222"/>
      <c r="CG1952" s="222"/>
      <c r="CH1952" s="222"/>
      <c r="CI1952" s="222"/>
    </row>
    <row r="1953" spans="1:87" s="4" customFormat="1" hidden="1">
      <c r="A1953" s="63"/>
      <c r="B1953" s="222"/>
      <c r="C1953" s="222"/>
      <c r="D1953" s="222"/>
      <c r="E1953" s="222"/>
      <c r="F1953" s="222"/>
      <c r="G1953" s="223"/>
      <c r="H1953" s="63"/>
      <c r="I1953" s="222"/>
      <c r="J1953" s="222"/>
      <c r="K1953" s="239"/>
      <c r="L1953" s="239"/>
      <c r="M1953" s="240"/>
      <c r="N1953" s="229"/>
      <c r="O1953" s="229"/>
      <c r="P1953" s="229"/>
      <c r="Q1953" s="222"/>
      <c r="R1953" s="242"/>
      <c r="S1953" s="242"/>
      <c r="T1953" s="240"/>
      <c r="U1953" s="240"/>
      <c r="V1953" s="223"/>
      <c r="W1953" s="223"/>
      <c r="X1953" s="223"/>
      <c r="Y1953" s="223"/>
      <c r="Z1953" s="33"/>
      <c r="AE1953" s="117"/>
      <c r="AM1953" s="33"/>
      <c r="AN1953" s="223"/>
      <c r="AO1953" s="223"/>
      <c r="AP1953" s="223"/>
      <c r="AQ1953" s="222"/>
      <c r="AR1953" s="222"/>
      <c r="AS1953" s="222"/>
      <c r="AT1953" s="222"/>
      <c r="AU1953" s="222"/>
      <c r="AV1953" s="222"/>
      <c r="AW1953" s="222"/>
      <c r="AX1953" s="222"/>
      <c r="AY1953" s="222"/>
      <c r="AZ1953" s="222"/>
      <c r="BA1953" s="222"/>
      <c r="BB1953" s="222"/>
      <c r="BC1953" s="222"/>
      <c r="BD1953" s="222"/>
      <c r="BE1953" s="222"/>
      <c r="BF1953" s="222"/>
      <c r="BG1953" s="222"/>
      <c r="BH1953" s="222"/>
      <c r="BI1953" s="222"/>
      <c r="BJ1953" s="222"/>
      <c r="BK1953" s="222"/>
      <c r="BL1953" s="222"/>
      <c r="BM1953" s="222"/>
      <c r="BN1953" s="222"/>
      <c r="BO1953" s="222"/>
      <c r="BP1953" s="222"/>
      <c r="BQ1953" s="222"/>
      <c r="BR1953" s="222"/>
      <c r="BS1953" s="222"/>
      <c r="BT1953" s="222"/>
      <c r="BU1953" s="222"/>
      <c r="BV1953" s="222"/>
      <c r="BW1953" s="222"/>
      <c r="BX1953" s="222"/>
      <c r="BY1953" s="222"/>
      <c r="BZ1953" s="222"/>
      <c r="CA1953" s="222"/>
      <c r="CB1953" s="222"/>
      <c r="CC1953" s="222"/>
      <c r="CD1953" s="222"/>
      <c r="CE1953" s="222"/>
      <c r="CF1953" s="222"/>
      <c r="CG1953" s="222"/>
      <c r="CH1953" s="222"/>
      <c r="CI1953" s="222"/>
    </row>
    <row r="1954" spans="1:87" s="4" customFormat="1" hidden="1">
      <c r="A1954" s="63"/>
      <c r="B1954" s="222"/>
      <c r="C1954" s="222"/>
      <c r="D1954" s="222"/>
      <c r="E1954" s="222"/>
      <c r="F1954" s="222"/>
      <c r="G1954" s="223"/>
      <c r="H1954" s="63"/>
      <c r="I1954" s="222"/>
      <c r="J1954" s="222"/>
      <c r="K1954" s="239"/>
      <c r="L1954" s="239"/>
      <c r="M1954" s="240"/>
      <c r="N1954" s="229"/>
      <c r="O1954" s="229"/>
      <c r="P1954" s="229"/>
      <c r="Q1954" s="222"/>
      <c r="R1954" s="242"/>
      <c r="S1954" s="242"/>
      <c r="T1954" s="240"/>
      <c r="U1954" s="240"/>
      <c r="V1954" s="223"/>
      <c r="W1954" s="223"/>
      <c r="X1954" s="223"/>
      <c r="Y1954" s="223"/>
      <c r="Z1954" s="33"/>
      <c r="AE1954" s="117"/>
      <c r="AM1954" s="33"/>
      <c r="AN1954" s="223"/>
      <c r="AO1954" s="223"/>
      <c r="AP1954" s="223"/>
      <c r="AQ1954" s="222"/>
      <c r="AR1954" s="222"/>
      <c r="AS1954" s="222"/>
      <c r="AT1954" s="222"/>
      <c r="AU1954" s="222"/>
      <c r="AV1954" s="222"/>
      <c r="AW1954" s="222"/>
      <c r="AX1954" s="222"/>
      <c r="AY1954" s="222"/>
      <c r="AZ1954" s="222"/>
      <c r="BA1954" s="222"/>
      <c r="BB1954" s="222"/>
      <c r="BC1954" s="222"/>
      <c r="BD1954" s="222"/>
      <c r="BE1954" s="222"/>
      <c r="BF1954" s="222"/>
      <c r="BG1954" s="222"/>
      <c r="BH1954" s="222"/>
      <c r="BI1954" s="222"/>
      <c r="BJ1954" s="222"/>
      <c r="BK1954" s="222"/>
      <c r="BL1954" s="222"/>
      <c r="BM1954" s="222"/>
      <c r="BN1954" s="222"/>
      <c r="BO1954" s="222"/>
      <c r="BP1954" s="222"/>
      <c r="BQ1954" s="222"/>
      <c r="BR1954" s="222"/>
      <c r="BS1954" s="222"/>
      <c r="BT1954" s="222"/>
      <c r="BU1954" s="222"/>
      <c r="BV1954" s="222"/>
      <c r="BW1954" s="222"/>
      <c r="BX1954" s="222"/>
      <c r="BY1954" s="222"/>
      <c r="BZ1954" s="222"/>
      <c r="CA1954" s="222"/>
      <c r="CB1954" s="222"/>
      <c r="CC1954" s="222"/>
      <c r="CD1954" s="222"/>
      <c r="CE1954" s="222"/>
      <c r="CF1954" s="222"/>
      <c r="CG1954" s="222"/>
      <c r="CH1954" s="222"/>
      <c r="CI1954" s="222"/>
    </row>
    <row r="1955" spans="1:87" s="4" customFormat="1" hidden="1">
      <c r="A1955" s="63"/>
      <c r="B1955" s="222"/>
      <c r="C1955" s="222"/>
      <c r="D1955" s="222"/>
      <c r="E1955" s="222"/>
      <c r="F1955" s="222"/>
      <c r="G1955" s="223"/>
      <c r="H1955" s="63"/>
      <c r="I1955" s="222"/>
      <c r="J1955" s="222"/>
      <c r="K1955" s="239"/>
      <c r="L1955" s="239"/>
      <c r="M1955" s="240"/>
      <c r="N1955" s="229"/>
      <c r="O1955" s="229"/>
      <c r="P1955" s="229"/>
      <c r="Q1955" s="222"/>
      <c r="R1955" s="242"/>
      <c r="S1955" s="242"/>
      <c r="T1955" s="240"/>
      <c r="U1955" s="240"/>
      <c r="V1955" s="223"/>
      <c r="W1955" s="223"/>
      <c r="X1955" s="223"/>
      <c r="Y1955" s="223"/>
      <c r="Z1955" s="33"/>
      <c r="AE1955" s="117"/>
      <c r="AM1955" s="33"/>
      <c r="AN1955" s="223"/>
      <c r="AO1955" s="223"/>
      <c r="AP1955" s="223"/>
      <c r="AQ1955" s="222"/>
      <c r="AR1955" s="222"/>
      <c r="AS1955" s="222"/>
      <c r="AT1955" s="222"/>
      <c r="AU1955" s="222"/>
      <c r="AV1955" s="222"/>
      <c r="AW1955" s="222"/>
      <c r="AX1955" s="222"/>
      <c r="AY1955" s="222"/>
      <c r="AZ1955" s="222"/>
      <c r="BA1955" s="222"/>
      <c r="BB1955" s="222"/>
      <c r="BC1955" s="222"/>
      <c r="BD1955" s="222"/>
      <c r="BE1955" s="222"/>
      <c r="BF1955" s="222"/>
      <c r="BG1955" s="222"/>
      <c r="BH1955" s="222"/>
      <c r="BI1955" s="222"/>
      <c r="BJ1955" s="222"/>
      <c r="BK1955" s="222"/>
      <c r="BL1955" s="222"/>
      <c r="BM1955" s="222"/>
      <c r="BN1955" s="222"/>
      <c r="BO1955" s="222"/>
      <c r="BP1955" s="222"/>
      <c r="BQ1955" s="222"/>
      <c r="BR1955" s="222"/>
      <c r="BS1955" s="222"/>
      <c r="BT1955" s="222"/>
      <c r="BU1955" s="222"/>
      <c r="BV1955" s="222"/>
      <c r="BW1955" s="222"/>
      <c r="BX1955" s="222"/>
      <c r="BY1955" s="222"/>
      <c r="BZ1955" s="222"/>
      <c r="CA1955" s="222"/>
      <c r="CB1955" s="222"/>
      <c r="CC1955" s="222"/>
      <c r="CD1955" s="222"/>
      <c r="CE1955" s="222"/>
      <c r="CF1955" s="222"/>
      <c r="CG1955" s="222"/>
      <c r="CH1955" s="222"/>
      <c r="CI1955" s="222"/>
    </row>
    <row r="1956" spans="1:87" s="4" customFormat="1" hidden="1">
      <c r="A1956" s="63"/>
      <c r="B1956" s="222"/>
      <c r="C1956" s="222"/>
      <c r="D1956" s="222"/>
      <c r="E1956" s="222"/>
      <c r="F1956" s="222"/>
      <c r="G1956" s="223"/>
      <c r="H1956" s="63"/>
      <c r="I1956" s="222"/>
      <c r="J1956" s="222"/>
      <c r="K1956" s="239"/>
      <c r="L1956" s="239"/>
      <c r="M1956" s="240"/>
      <c r="N1956" s="229"/>
      <c r="O1956" s="229"/>
      <c r="P1956" s="229"/>
      <c r="Q1956" s="222"/>
      <c r="R1956" s="242"/>
      <c r="S1956" s="242"/>
      <c r="T1956" s="240"/>
      <c r="U1956" s="240"/>
      <c r="V1956" s="223"/>
      <c r="W1956" s="223"/>
      <c r="X1956" s="223"/>
      <c r="Y1956" s="223"/>
      <c r="Z1956" s="33"/>
      <c r="AE1956" s="117"/>
      <c r="AM1956" s="33"/>
      <c r="AN1956" s="223"/>
      <c r="AO1956" s="223"/>
      <c r="AP1956" s="223"/>
      <c r="AQ1956" s="222"/>
      <c r="AR1956" s="222"/>
      <c r="AS1956" s="222"/>
      <c r="AT1956" s="222"/>
      <c r="AU1956" s="222"/>
      <c r="AV1956" s="222"/>
      <c r="AW1956" s="222"/>
      <c r="AX1956" s="222"/>
      <c r="AY1956" s="222"/>
      <c r="AZ1956" s="222"/>
      <c r="BA1956" s="222"/>
      <c r="BB1956" s="222"/>
      <c r="BC1956" s="222"/>
      <c r="BD1956" s="222"/>
      <c r="BE1956" s="222"/>
      <c r="BF1956" s="222"/>
      <c r="BG1956" s="222"/>
      <c r="BH1956" s="222"/>
      <c r="BI1956" s="222"/>
      <c r="BJ1956" s="222"/>
      <c r="BK1956" s="222"/>
      <c r="BL1956" s="222"/>
      <c r="BM1956" s="222"/>
      <c r="BN1956" s="222"/>
      <c r="BO1956" s="222"/>
      <c r="BP1956" s="222"/>
      <c r="BQ1956" s="222"/>
      <c r="BR1956" s="222"/>
      <c r="BS1956" s="222"/>
      <c r="BT1956" s="222"/>
      <c r="BU1956" s="222"/>
      <c r="BV1956" s="222"/>
      <c r="BW1956" s="222"/>
      <c r="BX1956" s="222"/>
      <c r="BY1956" s="222"/>
      <c r="BZ1956" s="222"/>
      <c r="CA1956" s="222"/>
      <c r="CB1956" s="222"/>
      <c r="CC1956" s="222"/>
      <c r="CD1956" s="222"/>
      <c r="CE1956" s="222"/>
      <c r="CF1956" s="222"/>
      <c r="CG1956" s="222"/>
      <c r="CH1956" s="222"/>
      <c r="CI1956" s="222"/>
    </row>
    <row r="1957" spans="1:87" hidden="1">
      <c r="AJ1957" s="4"/>
      <c r="AK1957" s="4"/>
    </row>
    <row r="1958" spans="1:87" hidden="1">
      <c r="AJ1958" s="4"/>
      <c r="AK1958" s="4"/>
    </row>
    <row r="1959" spans="1:87" hidden="1">
      <c r="AJ1959" s="4"/>
      <c r="AK1959" s="4"/>
    </row>
    <row r="1960" spans="1:87" hidden="1">
      <c r="AJ1960" s="4"/>
      <c r="AK1960" s="4"/>
    </row>
    <row r="1961" spans="1:87" hidden="1">
      <c r="AJ1961" s="4"/>
      <c r="AK1961" s="4"/>
    </row>
    <row r="1962" spans="1:87" hidden="1">
      <c r="AJ1962" s="4"/>
      <c r="AK1962" s="4"/>
    </row>
    <row r="1963" spans="1:87" hidden="1">
      <c r="AJ1963" s="4"/>
      <c r="AK1963" s="4"/>
    </row>
    <row r="1964" spans="1:87" hidden="1">
      <c r="AJ1964" s="4"/>
      <c r="AK1964" s="4"/>
    </row>
    <row r="1965" spans="1:87" hidden="1">
      <c r="AJ1965" s="4"/>
      <c r="AK1965" s="4"/>
    </row>
    <row r="1966" spans="1:87" hidden="1">
      <c r="AJ1966" s="4"/>
      <c r="AK1966" s="4"/>
    </row>
    <row r="1967" spans="1:87" hidden="1">
      <c r="AJ1967" s="4"/>
      <c r="AK1967" s="4"/>
    </row>
    <row r="1968" spans="1:87" hidden="1">
      <c r="AJ1968" s="4"/>
      <c r="AK1968" s="4"/>
    </row>
    <row r="1969" spans="27:85" hidden="1">
      <c r="AA1969" s="444"/>
      <c r="AB1969" s="444"/>
      <c r="AC1969" s="444"/>
      <c r="AD1969" s="444"/>
      <c r="AE1969" s="445"/>
      <c r="AF1969" s="444"/>
      <c r="AG1969" s="444"/>
      <c r="AH1969" s="444"/>
      <c r="AI1969" s="444"/>
      <c r="AJ1969" s="444"/>
      <c r="AK1969" s="444"/>
      <c r="AL1969" s="444"/>
    </row>
    <row r="1970" spans="27:85" hidden="1">
      <c r="AA1970" s="444"/>
      <c r="AB1970" s="444"/>
      <c r="AC1970" s="444"/>
      <c r="AD1970" s="444"/>
      <c r="AE1970" s="445"/>
      <c r="AF1970" s="444"/>
      <c r="AG1970" s="444"/>
      <c r="AH1970" s="444"/>
      <c r="AI1970" s="444"/>
      <c r="AJ1970" s="444"/>
      <c r="AK1970" s="444"/>
      <c r="AL1970" s="444"/>
    </row>
    <row r="1971" spans="27:85" hidden="1">
      <c r="AA1971" s="444"/>
      <c r="AB1971" s="444"/>
      <c r="AC1971" s="444"/>
      <c r="AD1971" s="444"/>
      <c r="AE1971" s="445"/>
      <c r="AF1971" s="444"/>
      <c r="AG1971" s="444"/>
      <c r="AH1971" s="444"/>
      <c r="AI1971" s="444"/>
      <c r="AJ1971" s="444"/>
      <c r="AK1971" s="444"/>
      <c r="AL1971" s="444"/>
    </row>
    <row r="1972" spans="27:85" hidden="1">
      <c r="AA1972" s="444"/>
      <c r="AB1972" s="444"/>
      <c r="AC1972" s="444"/>
      <c r="AD1972" s="444"/>
      <c r="AE1972" s="445"/>
      <c r="AF1972" s="444"/>
      <c r="AG1972" s="444"/>
      <c r="AH1972" s="444"/>
      <c r="AI1972" s="444"/>
      <c r="AJ1972" s="446"/>
      <c r="AK1972" s="446"/>
      <c r="AL1972" s="444"/>
      <c r="CG1972" s="248"/>
    </row>
    <row r="1973" spans="27:85" hidden="1">
      <c r="CG1973" s="248"/>
    </row>
    <row r="1974" spans="27:85" hidden="1">
      <c r="CG1974" s="248"/>
    </row>
    <row r="1975" spans="27:85" hidden="1">
      <c r="CG1975" s="248"/>
    </row>
    <row r="1976" spans="27:85" hidden="1">
      <c r="CG1976" s="248"/>
    </row>
    <row r="1977" spans="27:85" hidden="1">
      <c r="CG1977" s="248"/>
    </row>
    <row r="1978" spans="27:85" hidden="1">
      <c r="CG1978" s="248"/>
    </row>
    <row r="1979" spans="27:85" hidden="1">
      <c r="CG1979" s="248"/>
    </row>
    <row r="1980" spans="27:85" hidden="1">
      <c r="CG1980" s="248"/>
    </row>
    <row r="1981" spans="27:85" hidden="1">
      <c r="CG1981" s="248"/>
    </row>
    <row r="1982" spans="27:85" hidden="1">
      <c r="CG1982" s="248"/>
    </row>
    <row r="1983" spans="27:85" hidden="1">
      <c r="CG1983" s="248"/>
    </row>
    <row r="1984" spans="27:85" hidden="1">
      <c r="CG1984" s="248"/>
    </row>
    <row r="1985" spans="85:85" hidden="1">
      <c r="CG1985" s="248"/>
    </row>
    <row r="1986" spans="85:85" hidden="1">
      <c r="CG1986" s="248"/>
    </row>
    <row r="1987" spans="85:85" hidden="1">
      <c r="CG1987" s="248"/>
    </row>
    <row r="1988" spans="85:85" hidden="1">
      <c r="CG1988" s="248"/>
    </row>
    <row r="1989" spans="85:85" hidden="1">
      <c r="CG1989" s="248"/>
    </row>
    <row r="1990" spans="85:85" hidden="1">
      <c r="CG1990" s="248"/>
    </row>
    <row r="1991" spans="85:85" hidden="1">
      <c r="CG1991" s="248"/>
    </row>
    <row r="1992" spans="85:85" hidden="1">
      <c r="CG1992" s="248"/>
    </row>
    <row r="1993" spans="85:85" hidden="1">
      <c r="CG1993" s="248"/>
    </row>
    <row r="1994" spans="85:85" hidden="1">
      <c r="CG1994" s="248"/>
    </row>
    <row r="1995" spans="85:85" hidden="1">
      <c r="CG1995" s="248"/>
    </row>
    <row r="1996" spans="85:85" hidden="1">
      <c r="CG1996" s="248"/>
    </row>
    <row r="1997" spans="85:85" hidden="1"/>
    <row r="1998" spans="85:85" hidden="1"/>
    <row r="1999" spans="85:85" hidden="1"/>
  </sheetData>
  <sheetProtection selectLockedCells="1"/>
  <autoFilter ref="A9:AW1996" xr:uid="{D852ABC5-F607-42B6-B793-792FBD4EB41D}">
    <filterColumn colId="30">
      <customFilters>
        <customFilter operator="notEqual" val=" "/>
      </customFilters>
    </filterColumn>
  </autoFilter>
  <dataConsolidate link="1"/>
  <mergeCells count="8">
    <mergeCell ref="AL7:AL8"/>
    <mergeCell ref="AJ7:AK7"/>
    <mergeCell ref="AA1311:AE1311"/>
    <mergeCell ref="H7:J7"/>
    <mergeCell ref="AA7:AB7"/>
    <mergeCell ref="AC7:AI7"/>
    <mergeCell ref="K7:O7"/>
    <mergeCell ref="S7:U7"/>
  </mergeCells>
  <conditionalFormatting sqref="Q10 Q15:Q19 Q21:Q23">
    <cfRule type="cellIs" dxfId="185" priority="197" stopIfTrue="1" operator="equal">
      <formula>2</formula>
    </cfRule>
    <cfRule type="cellIs" dxfId="184" priority="198" stopIfTrue="1" operator="equal">
      <formula>3</formula>
    </cfRule>
    <cfRule type="cellIs" dxfId="183" priority="199" stopIfTrue="1" operator="between">
      <formula>4</formula>
      <formula>5</formula>
    </cfRule>
  </conditionalFormatting>
  <conditionalFormatting sqref="AJ10:AK19 AJ46:AK131 AJ133:AK149 AJ151:AK159 AJ161:AK189 AJ191:AK252 AJ254:AK310 AJ359:AK366 AJ368:AK396 AJ21:AK44 AJ313:AK319 AJ321:AK328 AJ330:AK357 AJ398:AK456 AJ458:AK468 K11:M468">
    <cfRule type="notContainsBlanks" dxfId="182" priority="2">
      <formula>LEN(TRIM(K10))&gt;0</formula>
    </cfRule>
  </conditionalFormatting>
  <conditionalFormatting sqref="O83">
    <cfRule type="cellIs" dxfId="181" priority="186" stopIfTrue="1" operator="equal">
      <formula>1</formula>
    </cfRule>
    <cfRule type="cellIs" dxfId="180" priority="187" stopIfTrue="1" operator="equal">
      <formula>2</formula>
    </cfRule>
    <cfRule type="cellIs" dxfId="179" priority="188" stopIfTrue="1" operator="equal">
      <formula>3</formula>
    </cfRule>
    <cfRule type="cellIs" dxfId="178" priority="189" stopIfTrue="1" operator="between">
      <formula>4</formula>
      <formula>5</formula>
    </cfRule>
  </conditionalFormatting>
  <conditionalFormatting sqref="O83 Q10:Q468">
    <cfRule type="cellIs" dxfId="177" priority="181" operator="equal">
      <formula>5</formula>
    </cfRule>
    <cfRule type="cellIs" dxfId="176" priority="182" operator="equal">
      <formula>4</formula>
    </cfRule>
    <cfRule type="cellIs" dxfId="175" priority="183" operator="equal">
      <formula>3</formula>
    </cfRule>
    <cfRule type="cellIs" dxfId="174" priority="184" operator="equal">
      <formula>2</formula>
    </cfRule>
    <cfRule type="cellIs" dxfId="173" priority="185" operator="equal">
      <formula>1</formula>
    </cfRule>
  </conditionalFormatting>
  <conditionalFormatting sqref="O84">
    <cfRule type="cellIs" dxfId="172" priority="177" stopIfTrue="1" operator="equal">
      <formula>1</formula>
    </cfRule>
    <cfRule type="cellIs" dxfId="171" priority="178" stopIfTrue="1" operator="equal">
      <formula>2</formula>
    </cfRule>
    <cfRule type="cellIs" dxfId="170" priority="179" stopIfTrue="1" operator="equal">
      <formula>3</formula>
    </cfRule>
    <cfRule type="cellIs" dxfId="169" priority="180" stopIfTrue="1" operator="between">
      <formula>4</formula>
      <formula>5</formula>
    </cfRule>
  </conditionalFormatting>
  <conditionalFormatting sqref="O84">
    <cfRule type="cellIs" dxfId="168" priority="172" operator="equal">
      <formula>5</formula>
    </cfRule>
    <cfRule type="cellIs" dxfId="167" priority="173" operator="equal">
      <formula>4</formula>
    </cfRule>
    <cfRule type="cellIs" dxfId="166" priority="174" operator="equal">
      <formula>3</formula>
    </cfRule>
    <cfRule type="cellIs" dxfId="165" priority="175" operator="equal">
      <formula>2</formula>
    </cfRule>
    <cfRule type="cellIs" dxfId="164" priority="176" operator="equal">
      <formula>1</formula>
    </cfRule>
  </conditionalFormatting>
  <conditionalFormatting sqref="O102">
    <cfRule type="cellIs" dxfId="163" priority="168" stopIfTrue="1" operator="equal">
      <formula>1</formula>
    </cfRule>
    <cfRule type="cellIs" dxfId="162" priority="169" stopIfTrue="1" operator="equal">
      <formula>2</formula>
    </cfRule>
    <cfRule type="cellIs" dxfId="161" priority="170" stopIfTrue="1" operator="equal">
      <formula>3</formula>
    </cfRule>
    <cfRule type="cellIs" dxfId="160" priority="171" stopIfTrue="1" operator="between">
      <formula>4</formula>
      <formula>5</formula>
    </cfRule>
  </conditionalFormatting>
  <conditionalFormatting sqref="O102">
    <cfRule type="cellIs" dxfId="159" priority="163" operator="equal">
      <formula>5</formula>
    </cfRule>
    <cfRule type="cellIs" dxfId="158" priority="164" operator="equal">
      <formula>4</formula>
    </cfRule>
    <cfRule type="cellIs" dxfId="157" priority="165" operator="equal">
      <formula>3</formula>
    </cfRule>
    <cfRule type="cellIs" dxfId="156" priority="166" operator="equal">
      <formula>2</formula>
    </cfRule>
    <cfRule type="cellIs" dxfId="155" priority="167" operator="equal">
      <formula>1</formula>
    </cfRule>
  </conditionalFormatting>
  <conditionalFormatting sqref="O107">
    <cfRule type="cellIs" dxfId="154" priority="159" stopIfTrue="1" operator="equal">
      <formula>1</formula>
    </cfRule>
    <cfRule type="cellIs" dxfId="153" priority="160" stopIfTrue="1" operator="equal">
      <formula>2</formula>
    </cfRule>
    <cfRule type="cellIs" dxfId="152" priority="161" stopIfTrue="1" operator="equal">
      <formula>3</formula>
    </cfRule>
    <cfRule type="cellIs" dxfId="151" priority="162" stopIfTrue="1" operator="between">
      <formula>4</formula>
      <formula>5</formula>
    </cfRule>
  </conditionalFormatting>
  <conditionalFormatting sqref="O107">
    <cfRule type="cellIs" dxfId="150" priority="154" operator="equal">
      <formula>5</formula>
    </cfRule>
    <cfRule type="cellIs" dxfId="149" priority="155" operator="equal">
      <formula>4</formula>
    </cfRule>
    <cfRule type="cellIs" dxfId="148" priority="156" operator="equal">
      <formula>3</formula>
    </cfRule>
    <cfRule type="cellIs" dxfId="147" priority="157" operator="equal">
      <formula>2</formula>
    </cfRule>
    <cfRule type="cellIs" dxfId="146" priority="158" operator="equal">
      <formula>1</formula>
    </cfRule>
  </conditionalFormatting>
  <conditionalFormatting sqref="O112">
    <cfRule type="cellIs" dxfId="145" priority="150" stopIfTrue="1" operator="equal">
      <formula>1</formula>
    </cfRule>
    <cfRule type="cellIs" dxfId="144" priority="151" stopIfTrue="1" operator="equal">
      <formula>2</formula>
    </cfRule>
    <cfRule type="cellIs" dxfId="143" priority="152" stopIfTrue="1" operator="equal">
      <formula>3</formula>
    </cfRule>
    <cfRule type="cellIs" dxfId="142" priority="153" stopIfTrue="1" operator="between">
      <formula>4</formula>
      <formula>5</formula>
    </cfRule>
  </conditionalFormatting>
  <conditionalFormatting sqref="O112">
    <cfRule type="cellIs" dxfId="141" priority="145" operator="equal">
      <formula>5</formula>
    </cfRule>
    <cfRule type="cellIs" dxfId="140" priority="146" operator="equal">
      <formula>4</formula>
    </cfRule>
    <cfRule type="cellIs" dxfId="139" priority="147" operator="equal">
      <formula>3</formula>
    </cfRule>
    <cfRule type="cellIs" dxfId="138" priority="148" operator="equal">
      <formula>2</formula>
    </cfRule>
    <cfRule type="cellIs" dxfId="137" priority="149" operator="equal">
      <formula>1</formula>
    </cfRule>
  </conditionalFormatting>
  <conditionalFormatting sqref="O126">
    <cfRule type="cellIs" dxfId="136" priority="141" stopIfTrue="1" operator="equal">
      <formula>1</formula>
    </cfRule>
    <cfRule type="cellIs" dxfId="135" priority="142" stopIfTrue="1" operator="equal">
      <formula>2</formula>
    </cfRule>
    <cfRule type="cellIs" dxfId="134" priority="143" stopIfTrue="1" operator="equal">
      <formula>3</formula>
    </cfRule>
    <cfRule type="cellIs" dxfId="133" priority="144" stopIfTrue="1" operator="between">
      <formula>4</formula>
      <formula>5</formula>
    </cfRule>
  </conditionalFormatting>
  <conditionalFormatting sqref="O126">
    <cfRule type="cellIs" dxfId="132" priority="136" operator="equal">
      <formula>5</formula>
    </cfRule>
    <cfRule type="cellIs" dxfId="131" priority="137" operator="equal">
      <formula>4</formula>
    </cfRule>
    <cfRule type="cellIs" dxfId="130" priority="138" operator="equal">
      <formula>3</formula>
    </cfRule>
    <cfRule type="cellIs" dxfId="129" priority="139" operator="equal">
      <formula>2</formula>
    </cfRule>
    <cfRule type="cellIs" dxfId="128" priority="140" operator="equal">
      <formula>1</formula>
    </cfRule>
  </conditionalFormatting>
  <conditionalFormatting sqref="O127">
    <cfRule type="cellIs" dxfId="127" priority="132" stopIfTrue="1" operator="equal">
      <formula>1</formula>
    </cfRule>
    <cfRule type="cellIs" dxfId="126" priority="133" stopIfTrue="1" operator="equal">
      <formula>2</formula>
    </cfRule>
    <cfRule type="cellIs" dxfId="125" priority="134" stopIfTrue="1" operator="equal">
      <formula>3</formula>
    </cfRule>
    <cfRule type="cellIs" dxfId="124" priority="135" stopIfTrue="1" operator="between">
      <formula>4</formula>
      <formula>5</formula>
    </cfRule>
  </conditionalFormatting>
  <conditionalFormatting sqref="O127">
    <cfRule type="cellIs" dxfId="123" priority="127" operator="equal">
      <formula>5</formula>
    </cfRule>
    <cfRule type="cellIs" dxfId="122" priority="128" operator="equal">
      <formula>4</formula>
    </cfRule>
    <cfRule type="cellIs" dxfId="121" priority="129" operator="equal">
      <formula>3</formula>
    </cfRule>
    <cfRule type="cellIs" dxfId="120" priority="130" operator="equal">
      <formula>2</formula>
    </cfRule>
    <cfRule type="cellIs" dxfId="119" priority="131" operator="equal">
      <formula>1</formula>
    </cfRule>
  </conditionalFormatting>
  <conditionalFormatting sqref="O228">
    <cfRule type="cellIs" dxfId="118" priority="123" stopIfTrue="1" operator="equal">
      <formula>1</formula>
    </cfRule>
    <cfRule type="cellIs" dxfId="117" priority="124" stopIfTrue="1" operator="equal">
      <formula>2</formula>
    </cfRule>
    <cfRule type="cellIs" dxfId="116" priority="125" stopIfTrue="1" operator="equal">
      <formula>3</formula>
    </cfRule>
    <cfRule type="cellIs" dxfId="115" priority="126" stopIfTrue="1" operator="between">
      <formula>4</formula>
      <formula>5</formula>
    </cfRule>
  </conditionalFormatting>
  <conditionalFormatting sqref="O228">
    <cfRule type="cellIs" dxfId="114" priority="118" operator="equal">
      <formula>5</formula>
    </cfRule>
    <cfRule type="cellIs" dxfId="113" priority="119" operator="equal">
      <formula>4</formula>
    </cfRule>
    <cfRule type="cellIs" dxfId="112" priority="120" operator="equal">
      <formula>3</formula>
    </cfRule>
    <cfRule type="cellIs" dxfId="111" priority="121" operator="equal">
      <formula>2</formula>
    </cfRule>
    <cfRule type="cellIs" dxfId="110" priority="122" operator="equal">
      <formula>1</formula>
    </cfRule>
  </conditionalFormatting>
  <conditionalFormatting sqref="O251">
    <cfRule type="cellIs" dxfId="109" priority="114" stopIfTrue="1" operator="equal">
      <formula>1</formula>
    </cfRule>
    <cfRule type="cellIs" dxfId="108" priority="115" stopIfTrue="1" operator="equal">
      <formula>2</formula>
    </cfRule>
    <cfRule type="cellIs" dxfId="107" priority="116" stopIfTrue="1" operator="equal">
      <formula>3</formula>
    </cfRule>
    <cfRule type="cellIs" dxfId="106" priority="117" stopIfTrue="1" operator="between">
      <formula>4</formula>
      <formula>5</formula>
    </cfRule>
  </conditionalFormatting>
  <conditionalFormatting sqref="O251">
    <cfRule type="cellIs" dxfId="105" priority="109" operator="equal">
      <formula>5</formula>
    </cfRule>
    <cfRule type="cellIs" dxfId="104" priority="110" operator="equal">
      <formula>4</formula>
    </cfRule>
    <cfRule type="cellIs" dxfId="103" priority="111" operator="equal">
      <formula>3</formula>
    </cfRule>
    <cfRule type="cellIs" dxfId="102" priority="112" operator="equal">
      <formula>2</formula>
    </cfRule>
    <cfRule type="cellIs" dxfId="101" priority="113" operator="equal">
      <formula>1</formula>
    </cfRule>
  </conditionalFormatting>
  <conditionalFormatting sqref="O260">
    <cfRule type="cellIs" dxfId="100" priority="105" stopIfTrue="1" operator="equal">
      <formula>1</formula>
    </cfRule>
    <cfRule type="cellIs" dxfId="99" priority="106" stopIfTrue="1" operator="equal">
      <formula>2</formula>
    </cfRule>
    <cfRule type="cellIs" dxfId="98" priority="107" stopIfTrue="1" operator="equal">
      <formula>3</formula>
    </cfRule>
    <cfRule type="cellIs" dxfId="97" priority="108" stopIfTrue="1" operator="between">
      <formula>4</formula>
      <formula>5</formula>
    </cfRule>
  </conditionalFormatting>
  <conditionalFormatting sqref="O260">
    <cfRule type="cellIs" dxfId="96" priority="100" operator="equal">
      <formula>5</formula>
    </cfRule>
    <cfRule type="cellIs" dxfId="95" priority="101" operator="equal">
      <formula>4</formula>
    </cfRule>
    <cfRule type="cellIs" dxfId="94" priority="102" operator="equal">
      <formula>3</formula>
    </cfRule>
    <cfRule type="cellIs" dxfId="93" priority="103" operator="equal">
      <formula>2</formula>
    </cfRule>
    <cfRule type="cellIs" dxfId="92" priority="104" operator="equal">
      <formula>1</formula>
    </cfRule>
  </conditionalFormatting>
  <conditionalFormatting sqref="O281">
    <cfRule type="cellIs" dxfId="91" priority="96" stopIfTrue="1" operator="equal">
      <formula>1</formula>
    </cfRule>
    <cfRule type="cellIs" dxfId="90" priority="97" stopIfTrue="1" operator="equal">
      <formula>2</formula>
    </cfRule>
    <cfRule type="cellIs" dxfId="89" priority="98" stopIfTrue="1" operator="equal">
      <formula>3</formula>
    </cfRule>
    <cfRule type="cellIs" dxfId="88" priority="99" stopIfTrue="1" operator="between">
      <formula>4</formula>
      <formula>5</formula>
    </cfRule>
  </conditionalFormatting>
  <conditionalFormatting sqref="O281">
    <cfRule type="cellIs" dxfId="87" priority="91" operator="equal">
      <formula>5</formula>
    </cfRule>
    <cfRule type="cellIs" dxfId="86" priority="92" operator="equal">
      <formula>4</formula>
    </cfRule>
    <cfRule type="cellIs" dxfId="85" priority="93" operator="equal">
      <formula>3</formula>
    </cfRule>
    <cfRule type="cellIs" dxfId="84" priority="94" operator="equal">
      <formula>2</formula>
    </cfRule>
    <cfRule type="cellIs" dxfId="83" priority="95" operator="equal">
      <formula>1</formula>
    </cfRule>
  </conditionalFormatting>
  <conditionalFormatting sqref="O333">
    <cfRule type="cellIs" dxfId="82" priority="87" stopIfTrue="1" operator="equal">
      <formula>1</formula>
    </cfRule>
    <cfRule type="cellIs" dxfId="81" priority="88" stopIfTrue="1" operator="equal">
      <formula>2</formula>
    </cfRule>
    <cfRule type="cellIs" dxfId="80" priority="89" stopIfTrue="1" operator="equal">
      <formula>3</formula>
    </cfRule>
    <cfRule type="cellIs" dxfId="79" priority="90" stopIfTrue="1" operator="between">
      <formula>4</formula>
      <formula>5</formula>
    </cfRule>
  </conditionalFormatting>
  <conditionalFormatting sqref="O333">
    <cfRule type="cellIs" dxfId="78" priority="82" operator="equal">
      <formula>5</formula>
    </cfRule>
    <cfRule type="cellIs" dxfId="77" priority="83" operator="equal">
      <formula>4</formula>
    </cfRule>
    <cfRule type="cellIs" dxfId="76" priority="84" operator="equal">
      <formula>3</formula>
    </cfRule>
    <cfRule type="cellIs" dxfId="75" priority="85" operator="equal">
      <formula>2</formula>
    </cfRule>
    <cfRule type="cellIs" dxfId="74" priority="86" operator="equal">
      <formula>1</formula>
    </cfRule>
  </conditionalFormatting>
  <conditionalFormatting sqref="O366">
    <cfRule type="cellIs" dxfId="73" priority="78" stopIfTrue="1" operator="equal">
      <formula>1</formula>
    </cfRule>
    <cfRule type="cellIs" dxfId="72" priority="79" stopIfTrue="1" operator="equal">
      <formula>2</formula>
    </cfRule>
    <cfRule type="cellIs" dxfId="71" priority="80" stopIfTrue="1" operator="equal">
      <formula>3</formula>
    </cfRule>
    <cfRule type="cellIs" dxfId="70" priority="81" stopIfTrue="1" operator="between">
      <formula>4</formula>
      <formula>5</formula>
    </cfRule>
  </conditionalFormatting>
  <conditionalFormatting sqref="O366">
    <cfRule type="cellIs" dxfId="69" priority="73" operator="equal">
      <formula>5</formula>
    </cfRule>
    <cfRule type="cellIs" dxfId="68" priority="74" operator="equal">
      <formula>4</formula>
    </cfRule>
    <cfRule type="cellIs" dxfId="67" priority="75" operator="equal">
      <formula>3</formula>
    </cfRule>
    <cfRule type="cellIs" dxfId="66" priority="76" operator="equal">
      <formula>2</formula>
    </cfRule>
    <cfRule type="cellIs" dxfId="65" priority="77" operator="equal">
      <formula>1</formula>
    </cfRule>
  </conditionalFormatting>
  <conditionalFormatting sqref="O387">
    <cfRule type="cellIs" dxfId="64" priority="69" stopIfTrue="1" operator="equal">
      <formula>1</formula>
    </cfRule>
    <cfRule type="cellIs" dxfId="63" priority="70" stopIfTrue="1" operator="equal">
      <formula>2</formula>
    </cfRule>
    <cfRule type="cellIs" dxfId="62" priority="71" stopIfTrue="1" operator="equal">
      <formula>3</formula>
    </cfRule>
    <cfRule type="cellIs" dxfId="61" priority="72" stopIfTrue="1" operator="between">
      <formula>4</formula>
      <formula>5</formula>
    </cfRule>
  </conditionalFormatting>
  <conditionalFormatting sqref="O387">
    <cfRule type="cellIs" dxfId="60" priority="64" operator="equal">
      <formula>5</formula>
    </cfRule>
    <cfRule type="cellIs" dxfId="59" priority="65" operator="equal">
      <formula>4</formula>
    </cfRule>
    <cfRule type="cellIs" dxfId="58" priority="66" operator="equal">
      <formula>3</formula>
    </cfRule>
    <cfRule type="cellIs" dxfId="57" priority="67" operator="equal">
      <formula>2</formula>
    </cfRule>
    <cfRule type="cellIs" dxfId="56" priority="68" operator="equal">
      <formula>1</formula>
    </cfRule>
  </conditionalFormatting>
  <conditionalFormatting sqref="O426">
    <cfRule type="cellIs" dxfId="55" priority="60" stopIfTrue="1" operator="equal">
      <formula>1</formula>
    </cfRule>
    <cfRule type="cellIs" dxfId="54" priority="61" stopIfTrue="1" operator="equal">
      <formula>2</formula>
    </cfRule>
    <cfRule type="cellIs" dxfId="53" priority="62" stopIfTrue="1" operator="equal">
      <formula>3</formula>
    </cfRule>
    <cfRule type="cellIs" dxfId="52" priority="63" stopIfTrue="1" operator="between">
      <formula>4</formula>
      <formula>5</formula>
    </cfRule>
  </conditionalFormatting>
  <conditionalFormatting sqref="O426">
    <cfRule type="cellIs" dxfId="51" priority="55" operator="equal">
      <formula>5</formula>
    </cfRule>
    <cfRule type="cellIs" dxfId="50" priority="56" operator="equal">
      <formula>4</formula>
    </cfRule>
    <cfRule type="cellIs" dxfId="49" priority="57" operator="equal">
      <formula>3</formula>
    </cfRule>
    <cfRule type="cellIs" dxfId="48" priority="58" operator="equal">
      <formula>2</formula>
    </cfRule>
    <cfRule type="cellIs" dxfId="47" priority="59" operator="equal">
      <formula>1</formula>
    </cfRule>
  </conditionalFormatting>
  <conditionalFormatting sqref="O445:O446">
    <cfRule type="cellIs" dxfId="46" priority="51" stopIfTrue="1" operator="equal">
      <formula>1</formula>
    </cfRule>
    <cfRule type="cellIs" dxfId="45" priority="52" stopIfTrue="1" operator="equal">
      <formula>2</formula>
    </cfRule>
    <cfRule type="cellIs" dxfId="44" priority="53" stopIfTrue="1" operator="equal">
      <formula>3</formula>
    </cfRule>
    <cfRule type="cellIs" dxfId="43" priority="54" stopIfTrue="1" operator="between">
      <formula>4</formula>
      <formula>5</formula>
    </cfRule>
  </conditionalFormatting>
  <conditionalFormatting sqref="O445:O446">
    <cfRule type="cellIs" dxfId="42" priority="46" operator="equal">
      <formula>5</formula>
    </cfRule>
    <cfRule type="cellIs" dxfId="41" priority="47" operator="equal">
      <formula>4</formula>
    </cfRule>
    <cfRule type="cellIs" dxfId="40" priority="48" operator="equal">
      <formula>3</formula>
    </cfRule>
    <cfRule type="cellIs" dxfId="39" priority="49" operator="equal">
      <formula>2</formula>
    </cfRule>
    <cfRule type="cellIs" dxfId="38" priority="50" operator="equal">
      <formula>1</formula>
    </cfRule>
  </conditionalFormatting>
  <conditionalFormatting sqref="O450">
    <cfRule type="cellIs" dxfId="37" priority="42" stopIfTrue="1" operator="equal">
      <formula>1</formula>
    </cfRule>
    <cfRule type="cellIs" dxfId="36" priority="43" stopIfTrue="1" operator="equal">
      <formula>2</formula>
    </cfRule>
    <cfRule type="cellIs" dxfId="35" priority="44" stopIfTrue="1" operator="equal">
      <formula>3</formula>
    </cfRule>
    <cfRule type="cellIs" dxfId="34" priority="45" stopIfTrue="1" operator="between">
      <formula>4</formula>
      <formula>5</formula>
    </cfRule>
  </conditionalFormatting>
  <conditionalFormatting sqref="O450">
    <cfRule type="cellIs" dxfId="33" priority="37" operator="equal">
      <formula>5</formula>
    </cfRule>
    <cfRule type="cellIs" dxfId="32" priority="38" operator="equal">
      <formula>4</formula>
    </cfRule>
    <cfRule type="cellIs" dxfId="31" priority="39" operator="equal">
      <formula>3</formula>
    </cfRule>
    <cfRule type="cellIs" dxfId="30" priority="40" operator="equal">
      <formula>2</formula>
    </cfRule>
    <cfRule type="cellIs" dxfId="29" priority="41" operator="equal">
      <formula>1</formula>
    </cfRule>
  </conditionalFormatting>
  <conditionalFormatting sqref="O461">
    <cfRule type="cellIs" dxfId="28" priority="33" stopIfTrue="1" operator="equal">
      <formula>1</formula>
    </cfRule>
    <cfRule type="cellIs" dxfId="27" priority="34" stopIfTrue="1" operator="equal">
      <formula>2</formula>
    </cfRule>
    <cfRule type="cellIs" dxfId="26" priority="35" stopIfTrue="1" operator="equal">
      <formula>3</formula>
    </cfRule>
    <cfRule type="cellIs" dxfId="25" priority="36" stopIfTrue="1" operator="between">
      <formula>4</formula>
      <formula>5</formula>
    </cfRule>
  </conditionalFormatting>
  <conditionalFormatting sqref="O461">
    <cfRule type="cellIs" dxfId="24" priority="28" operator="equal">
      <formula>5</formula>
    </cfRule>
    <cfRule type="cellIs" dxfId="23" priority="29" operator="equal">
      <formula>4</formula>
    </cfRule>
    <cfRule type="cellIs" dxfId="22" priority="30" operator="equal">
      <formula>3</formula>
    </cfRule>
    <cfRule type="cellIs" dxfId="21" priority="31" operator="equal">
      <formula>2</formula>
    </cfRule>
    <cfRule type="cellIs" dxfId="20" priority="32" operator="equal">
      <formula>1</formula>
    </cfRule>
  </conditionalFormatting>
  <conditionalFormatting sqref="Q11:Q468">
    <cfRule type="expression" dxfId="19" priority="6">
      <formula>AND(NOT(K11=""),Q11="")</formula>
    </cfRule>
    <cfRule type="expression" dxfId="18" priority="18">
      <formula>AND(NOT(M11=""),Q11="")</formula>
    </cfRule>
  </conditionalFormatting>
  <conditionalFormatting sqref="R12:R468">
    <cfRule type="expression" dxfId="17" priority="17">
      <formula>AND(NOT(L12=""),R12="")</formula>
    </cfRule>
  </conditionalFormatting>
  <conditionalFormatting sqref="S11:S468">
    <cfRule type="expression" dxfId="16" priority="15">
      <formula>AND(NOT(M11=""),S11="")</formula>
    </cfRule>
  </conditionalFormatting>
  <conditionalFormatting sqref="T14:T468">
    <cfRule type="expression" dxfId="15" priority="13">
      <formula>AND(NOT(M14=""),T14="")</formula>
    </cfRule>
  </conditionalFormatting>
  <conditionalFormatting sqref="U11:U468">
    <cfRule type="expression" dxfId="14" priority="11">
      <formula>AND(NOT(M11=""),U11="")</formula>
    </cfRule>
  </conditionalFormatting>
  <conditionalFormatting sqref="T11:T13">
    <cfRule type="expression" dxfId="13" priority="5">
      <formula>AND(NOT(M11=""),T11="")</formula>
    </cfRule>
  </conditionalFormatting>
  <conditionalFormatting sqref="R11">
    <cfRule type="expression" dxfId="12" priority="3">
      <formula>AND(NOT(L11=""),R11="")</formula>
    </cfRule>
  </conditionalFormatting>
  <conditionalFormatting sqref="R11:R468">
    <cfRule type="expression" dxfId="11" priority="1">
      <formula>AND(NOT(M11=""),R11="")</formula>
    </cfRule>
  </conditionalFormatting>
  <dataValidations count="3">
    <dataValidation type="whole" allowBlank="1" showInputMessage="1" showErrorMessage="1" sqref="O11:O14" xr:uid="{7C3A7319-0592-4118-8DD3-48903D3E4282}">
      <formula1>1</formula1>
      <formula2>60</formula2>
    </dataValidation>
    <dataValidation type="list" allowBlank="1" showInputMessage="1" showErrorMessage="1" sqref="Q10:Q468" xr:uid="{15E205DC-7014-4D4E-9D8A-429594D19D29}">
      <formula1>"1,2,3,4,5"</formula1>
    </dataValidation>
    <dataValidation type="whole" operator="greaterThanOrEqual" allowBlank="1" showInputMessage="1" showErrorMessage="1" sqref="S10" xr:uid="{69738388-479F-4E5F-99CF-D7609CE2E8EE}">
      <formula1>1000</formula1>
    </dataValidation>
  </dataValidations>
  <pageMargins left="0.70866141732283472" right="0.70866141732283472" top="0.74803149606299213" bottom="0.74803149606299213" header="0.31496062992125984" footer="0.31496062992125984"/>
  <pageSetup paperSize="9" scale="48" fitToHeight="0" orientation="landscape" r:id="rId1"/>
  <headerFooter>
    <oddHeader xml:space="preserve">&amp;CINTERN&amp;L </oddHeader>
    <oddFooter>&amp;C - &amp;LVersion: ETab_v1.0b3 (2025-02-28)&amp;R&amp;P/&amp;N</oddFooter>
  </headerFooter>
  <drawing r:id="rId2"/>
  <legacyDrawing r:id="rId3"/>
  <legacyDrawingHF r:id="rId4"/>
  <mc:AlternateContent xmlns:mc="http://schemas.openxmlformats.org/markup-compatibility/2006">
    <mc:Choice Requires="x14">
      <controls>
        <mc:AlternateContent xmlns:mc="http://schemas.openxmlformats.org/markup-compatibility/2006">
          <mc:Choice Requires="x14">
            <control shapeId="27650" r:id="rId5" name="chkGroupRows">
              <controlPr defaultSize="0" autoFill="0" autoLine="0" autoPict="0" macro="[0]!GruppierungUmschalten">
                <anchor moveWithCells="1">
                  <from>
                    <xdr:col>7</xdr:col>
                    <xdr:colOff>22860</xdr:colOff>
                    <xdr:row>8</xdr:row>
                    <xdr:rowOff>0</xdr:rowOff>
                  </from>
                  <to>
                    <xdr:col>25</xdr:col>
                    <xdr:colOff>266700</xdr:colOff>
                    <xdr:row>8067</xdr:row>
                    <xdr:rowOff>68580</xdr:rowOff>
                  </to>
                </anchor>
              </controlPr>
            </control>
          </mc:Choice>
        </mc:AlternateContent>
        <mc:AlternateContent xmlns:mc="http://schemas.openxmlformats.org/markup-compatibility/2006">
          <mc:Choice Requires="x14">
            <control shapeId="27651" r:id="rId6" name="Check Box 3">
              <controlPr defaultSize="0" autoFill="0" autoLine="0" autoPict="0" macro="[0]!GruppierungUmschalten">
                <anchor moveWithCells="1">
                  <from>
                    <xdr:col>7</xdr:col>
                    <xdr:colOff>22860</xdr:colOff>
                    <xdr:row>1310</xdr:row>
                    <xdr:rowOff>60960</xdr:rowOff>
                  </from>
                  <to>
                    <xdr:col>25</xdr:col>
                    <xdr:colOff>266700</xdr:colOff>
                    <xdr:row>2003</xdr:row>
                    <xdr:rowOff>60960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4">
        <x14:dataValidation type="list" allowBlank="1" showInputMessage="1" showErrorMessage="1" xr:uid="{8BBD1307-16EC-4741-9DE6-9D7FDFFA9F5D}">
          <x14:formula1>
            <xm:f>LNG!$F$426:$F$427</xm:f>
          </x14:formula1>
          <xm:sqref>R10:R468</xm:sqref>
        </x14:dataValidation>
        <x14:dataValidation type="list" allowBlank="1" showInputMessage="1" showErrorMessage="1" xr:uid="{E63B2E50-C6BD-40B8-9F64-E46EE7C6254F}">
          <x14:formula1>
            <xm:f>LNG!$F$440:$F$445</xm:f>
          </x14:formula1>
          <xm:sqref>AK10:AK468</xm:sqref>
        </x14:dataValidation>
        <x14:dataValidation type="whole" allowBlank="1" showInputMessage="1" showErrorMessage="1" xr:uid="{D109720F-4A73-4906-9095-829C54B95E61}">
          <x14:formula1>
            <xm:f>YEAR(Objekterfassung!$G$23)</xm:f>
          </x14:formula1>
          <x14:formula2>
            <xm:f>YEAR(Objekterfassung!$G$23)+13</xm:f>
          </x14:formula2>
          <xm:sqref>U10:U468</xm:sqref>
        </x14:dataValidation>
        <x14:dataValidation type="list" allowBlank="1" showInputMessage="1" showErrorMessage="1" xr:uid="{040B5F2C-4704-4C55-96FF-53CBD5C836C0}">
          <x14:formula1>
            <xm:f>LNG!$F$434:$F$435</xm:f>
          </x14:formula1>
          <xm:sqref>AJ10:AJ468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3">
    <tabColor rgb="FF00B0F0"/>
    <pageSetUpPr fitToPage="1"/>
  </sheetPr>
  <dimension ref="A1:P111"/>
  <sheetViews>
    <sheetView showGridLines="0" tabSelected="1" zoomScaleNormal="100" workbookViewId="0">
      <pane ySplit="5" topLeftCell="A64" activePane="bottomLeft" state="frozen"/>
      <selection activeCell="D15" sqref="D15:E15"/>
      <selection pane="bottomLeft" activeCell="D15" sqref="D15:E15"/>
    </sheetView>
  </sheetViews>
  <sheetFormatPr baseColWidth="10" defaultColWidth="0" defaultRowHeight="13.2" zeroHeight="1"/>
  <cols>
    <col min="1" max="1" width="3" customWidth="1"/>
    <col min="2" max="2" width="9.109375" customWidth="1"/>
    <col min="3" max="3" width="12.33203125" customWidth="1"/>
    <col min="4" max="4" width="4.6640625" customWidth="1"/>
    <col min="5" max="5" width="13.6640625" customWidth="1"/>
    <col min="6" max="6" width="30.33203125" customWidth="1"/>
    <col min="7" max="7" width="9.44140625" customWidth="1"/>
    <col min="8" max="8" width="9.109375" customWidth="1"/>
    <col min="9" max="9" width="18" customWidth="1"/>
    <col min="10" max="10" width="11.5546875" style="124" bestFit="1" customWidth="1"/>
    <col min="11" max="11" width="12.109375" customWidth="1"/>
    <col min="12" max="12" width="9.109375" style="124" customWidth="1"/>
    <col min="13" max="13" width="18.88671875" customWidth="1"/>
    <col min="14" max="15" width="9.109375" customWidth="1"/>
    <col min="16" max="16" width="10.44140625" customWidth="1"/>
    <col min="17" max="16384" width="9.109375" hidden="1"/>
  </cols>
  <sheetData>
    <row r="1" spans="1:16" s="123" customFormat="1" ht="18.600000000000001" customHeight="1">
      <c r="A1" s="373"/>
      <c r="B1" s="377"/>
      <c r="C1" s="377"/>
      <c r="D1" s="377"/>
      <c r="E1" s="377"/>
      <c r="F1" s="377"/>
      <c r="G1" s="326"/>
      <c r="H1" s="326"/>
      <c r="I1" s="326"/>
      <c r="J1" s="365"/>
      <c r="K1" s="326"/>
      <c r="L1" s="365"/>
      <c r="M1" s="326"/>
      <c r="N1" s="326"/>
      <c r="O1" s="326"/>
      <c r="P1" s="326"/>
    </row>
    <row r="2" spans="1:16" s="123" customFormat="1" ht="28.2">
      <c r="A2" s="368"/>
      <c r="B2" s="366"/>
      <c r="C2" s="516" t="s">
        <v>469</v>
      </c>
      <c r="D2" s="771"/>
      <c r="E2" s="771"/>
      <c r="F2" s="367"/>
      <c r="G2" s="368"/>
      <c r="H2" s="368"/>
      <c r="I2" s="368"/>
      <c r="J2" s="369"/>
      <c r="K2" s="368"/>
      <c r="L2" s="369"/>
      <c r="M2" s="368"/>
      <c r="N2" s="368"/>
      <c r="O2" s="368"/>
      <c r="P2" s="368"/>
    </row>
    <row r="3" spans="1:16" ht="13.8">
      <c r="A3" s="326"/>
      <c r="B3" s="326"/>
      <c r="C3" s="370"/>
      <c r="D3" s="370"/>
      <c r="E3" s="370"/>
      <c r="F3" s="371"/>
      <c r="G3" s="370"/>
      <c r="H3" s="371"/>
      <c r="I3" s="371"/>
      <c r="J3" s="372"/>
      <c r="K3" s="371"/>
      <c r="L3" s="372"/>
      <c r="M3" s="371"/>
      <c r="N3" s="371"/>
      <c r="O3" s="371"/>
      <c r="P3" s="371"/>
    </row>
    <row r="4" spans="1:16" ht="13.8">
      <c r="A4" s="326"/>
      <c r="B4" s="326"/>
      <c r="C4" s="370"/>
      <c r="D4" s="370"/>
      <c r="E4" s="370"/>
      <c r="F4" s="371"/>
      <c r="G4" s="370"/>
      <c r="H4" s="371"/>
      <c r="I4" s="371"/>
      <c r="J4" s="372"/>
      <c r="K4" s="371"/>
      <c r="L4" s="372"/>
      <c r="M4" s="371"/>
      <c r="N4" s="371"/>
      <c r="O4" s="371"/>
      <c r="P4" s="371"/>
    </row>
    <row r="5" spans="1:16" ht="27.6" customHeight="1">
      <c r="A5" s="317"/>
      <c r="B5" s="317"/>
      <c r="C5" s="374"/>
      <c r="D5" s="374"/>
      <c r="E5" s="374"/>
      <c r="F5" s="375"/>
      <c r="G5" s="374"/>
      <c r="H5" s="375"/>
      <c r="I5" s="375"/>
      <c r="J5" s="376"/>
      <c r="K5" s="375"/>
      <c r="L5" s="376"/>
      <c r="M5" s="375"/>
      <c r="N5" s="375"/>
      <c r="O5" s="375"/>
      <c r="P5" s="375"/>
    </row>
    <row r="6" spans="1:16" ht="15" customHeight="1">
      <c r="C6" s="4"/>
      <c r="D6" s="4"/>
      <c r="E6" s="4"/>
      <c r="F6" s="9"/>
      <c r="G6" s="4"/>
      <c r="H6" s="9"/>
      <c r="I6" s="9"/>
      <c r="J6" s="61"/>
      <c r="K6" s="9"/>
      <c r="L6" s="61"/>
      <c r="M6" s="9"/>
      <c r="N6" s="9"/>
      <c r="O6" s="9"/>
      <c r="P6" s="9"/>
    </row>
    <row r="7" spans="1:16" ht="27.6" customHeight="1">
      <c r="C7" s="378" t="str">
        <f>LNG!F416&amp;" "&amp;Objekterfassung!$E$3</f>
        <v xml:space="preserve">Objekt  </v>
      </c>
      <c r="D7" s="378"/>
      <c r="E7" s="378"/>
      <c r="F7" s="9"/>
      <c r="G7" s="4"/>
      <c r="H7" s="9"/>
      <c r="I7" s="9"/>
      <c r="J7" s="61"/>
      <c r="K7" s="9"/>
      <c r="L7" s="61"/>
      <c r="M7" s="9"/>
      <c r="N7" s="9"/>
      <c r="O7" s="638"/>
      <c r="P7" s="638"/>
    </row>
    <row r="8" spans="1:16" ht="10.199999999999999" customHeight="1">
      <c r="C8" s="4"/>
      <c r="D8" s="4"/>
      <c r="E8" s="4"/>
      <c r="F8" s="9"/>
      <c r="G8" s="4"/>
      <c r="H8" s="9"/>
      <c r="I8" s="9"/>
      <c r="J8" s="61"/>
      <c r="K8" s="9"/>
      <c r="L8" s="61"/>
      <c r="M8" s="9"/>
      <c r="N8" s="9"/>
      <c r="O8" s="9"/>
      <c r="P8" s="9"/>
    </row>
    <row r="9" spans="1:16" ht="16.8">
      <c r="C9" s="846" t="str">
        <f>LNG!F219</f>
        <v>Automatische Auswertung: Zustand</v>
      </c>
      <c r="D9" s="846"/>
      <c r="E9" s="846"/>
      <c r="F9" s="846"/>
      <c r="G9" s="846"/>
      <c r="H9" s="846"/>
      <c r="I9" s="846"/>
      <c r="J9" s="846"/>
      <c r="K9" s="846"/>
      <c r="L9" s="846"/>
      <c r="M9" s="846"/>
      <c r="N9" s="846"/>
      <c r="O9" s="4"/>
      <c r="P9" s="444"/>
    </row>
    <row r="10" spans="1:16" ht="13.8">
      <c r="C10" s="4"/>
      <c r="D10" s="4"/>
      <c r="E10" s="4"/>
      <c r="F10" s="9"/>
      <c r="G10" s="4"/>
      <c r="H10" s="9"/>
      <c r="I10" s="9"/>
      <c r="J10" s="61"/>
      <c r="K10" s="9"/>
      <c r="L10" s="61"/>
      <c r="M10" s="9"/>
      <c r="N10" s="9"/>
      <c r="O10" s="9"/>
      <c r="P10" s="9"/>
    </row>
    <row r="11" spans="1:16" ht="15">
      <c r="C11" s="380" t="str">
        <f xml:space="preserve"> LNG!F417</f>
        <v>Zustandskategorie ZK</v>
      </c>
      <c r="D11" s="380"/>
      <c r="E11" s="379"/>
      <c r="F11" s="9"/>
      <c r="H11" s="847" t="str">
        <f>LNG!F198</f>
        <v>Durchschnittliche Zustandskategorie (berechnet)</v>
      </c>
      <c r="I11" s="847"/>
      <c r="J11" s="847"/>
      <c r="K11" s="847"/>
      <c r="L11" s="847"/>
      <c r="M11" s="9"/>
      <c r="N11" s="9"/>
      <c r="O11" s="9"/>
      <c r="P11" s="9"/>
    </row>
    <row r="12" spans="1:16" ht="13.8">
      <c r="C12" s="46"/>
      <c r="D12" s="46"/>
      <c r="E12" s="46"/>
      <c r="F12" s="9"/>
      <c r="G12" s="9"/>
      <c r="H12" s="9"/>
      <c r="I12" s="9"/>
      <c r="J12" s="125"/>
      <c r="K12" s="4"/>
      <c r="L12" s="24"/>
      <c r="M12" s="4"/>
      <c r="N12" s="4"/>
      <c r="O12" s="4"/>
      <c r="P12" s="4"/>
    </row>
    <row r="13" spans="1:16" ht="15">
      <c r="C13" s="506" t="str">
        <f xml:space="preserve">  LNG!F418</f>
        <v>ZK 1:</v>
      </c>
      <c r="D13" s="506">
        <f>COUNTIF('Übersicht IS-Massnahmen'!Q:Q,1)</f>
        <v>0</v>
      </c>
      <c r="E13" s="507" t="str">
        <f>LNG!F423</f>
        <v>Elemente</v>
      </c>
      <c r="F13" s="9"/>
      <c r="G13" s="9"/>
      <c r="H13" s="9"/>
      <c r="I13" s="9"/>
      <c r="J13" s="125"/>
      <c r="K13" s="4"/>
      <c r="L13" s="24"/>
      <c r="M13" s="4"/>
      <c r="N13" s="4"/>
      <c r="O13" s="4"/>
      <c r="P13" s="4"/>
    </row>
    <row r="14" spans="1:16" ht="15">
      <c r="C14" s="506" t="str">
        <f xml:space="preserve">  LNG!F419</f>
        <v>ZK 2:</v>
      </c>
      <c r="D14" s="506">
        <f>COUNTIF('Übersicht IS-Massnahmen'!Q:Q,2)</f>
        <v>0</v>
      </c>
      <c r="E14" s="507" t="str">
        <f>LNG!F423</f>
        <v>Elemente</v>
      </c>
      <c r="F14" s="9"/>
      <c r="G14" s="9"/>
      <c r="H14" s="9"/>
      <c r="I14" s="9"/>
      <c r="J14" s="125"/>
      <c r="K14" s="4"/>
      <c r="L14" s="24"/>
      <c r="M14" s="4"/>
      <c r="N14" s="4"/>
      <c r="O14" s="4"/>
      <c r="P14" s="4"/>
    </row>
    <row r="15" spans="1:16" ht="15">
      <c r="C15" s="383" t="str">
        <f xml:space="preserve">  LNG!F420</f>
        <v>ZK 3:</v>
      </c>
      <c r="D15" s="383">
        <f>COUNTIF('Übersicht IS-Massnahmen'!Q:Q,3)</f>
        <v>0</v>
      </c>
      <c r="E15" s="384" t="str">
        <f>LNG!F423</f>
        <v>Elemente</v>
      </c>
      <c r="F15" s="9"/>
      <c r="G15" s="9"/>
      <c r="H15" s="9"/>
      <c r="I15" s="9"/>
      <c r="J15" s="125"/>
      <c r="K15" s="4"/>
      <c r="L15" s="24"/>
      <c r="M15" s="4"/>
      <c r="N15" s="4"/>
      <c r="O15" s="4"/>
      <c r="P15" s="4"/>
    </row>
    <row r="16" spans="1:16" ht="20.399999999999999">
      <c r="C16" s="508" t="str">
        <f xml:space="preserve">  LNG!F421</f>
        <v>ZK 4:</v>
      </c>
      <c r="D16" s="508">
        <f>COUNTIF('Übersicht IS-Massnahmen'!Q:Q,4)</f>
        <v>0</v>
      </c>
      <c r="E16" s="509" t="str">
        <f>LNG!F423</f>
        <v>Elemente</v>
      </c>
      <c r="F16" s="9"/>
      <c r="G16" s="9"/>
      <c r="H16" s="9"/>
      <c r="I16" s="9"/>
      <c r="J16" s="385" t="e">
        <f>ROUND(((1*D13)+(2*D14)+(3*D15)+(4*D16)+(5*D17))/D19,0)</f>
        <v>#DIV/0!</v>
      </c>
      <c r="K16" s="4"/>
      <c r="L16" s="24"/>
      <c r="M16" s="4"/>
      <c r="N16" s="4"/>
      <c r="O16" s="4"/>
      <c r="P16" s="4"/>
    </row>
    <row r="17" spans="3:16" ht="15">
      <c r="C17" s="508" t="str">
        <f xml:space="preserve">  LNG!F422</f>
        <v>ZK 5:</v>
      </c>
      <c r="D17" s="508">
        <f>COUNTIF('Übersicht IS-Massnahmen'!Q:Q,5)</f>
        <v>0</v>
      </c>
      <c r="E17" s="509" t="str">
        <f>LNG!F423</f>
        <v>Elemente</v>
      </c>
      <c r="F17" s="9"/>
      <c r="G17" s="9"/>
      <c r="H17" s="9"/>
      <c r="I17" s="9"/>
      <c r="J17" s="125"/>
      <c r="K17" s="4"/>
      <c r="L17" s="24"/>
      <c r="M17" s="4"/>
      <c r="N17" s="4"/>
      <c r="O17" s="4"/>
      <c r="P17" s="4"/>
    </row>
    <row r="18" spans="3:16" ht="13.8">
      <c r="C18" s="9"/>
      <c r="D18" s="9"/>
      <c r="E18" s="9"/>
      <c r="F18" s="9"/>
      <c r="G18" s="9"/>
      <c r="H18" s="9"/>
      <c r="I18" s="9"/>
      <c r="J18" s="125"/>
      <c r="K18" s="4"/>
      <c r="L18" s="24"/>
      <c r="M18" s="4"/>
      <c r="N18" s="4"/>
      <c r="O18" s="4"/>
      <c r="P18" s="4"/>
    </row>
    <row r="19" spans="3:16" ht="15">
      <c r="C19" s="380" t="str">
        <f xml:space="preserve">  LNG!F424&amp;":"</f>
        <v>Total:</v>
      </c>
      <c r="D19" s="380">
        <f>SUM(D13:D17)</f>
        <v>0</v>
      </c>
      <c r="E19" s="9" t="str">
        <f>LNG!F423</f>
        <v>Elemente</v>
      </c>
      <c r="F19" s="9"/>
      <c r="G19" s="9"/>
      <c r="H19" s="9"/>
      <c r="I19" s="9"/>
      <c r="J19" s="125"/>
      <c r="K19" s="4"/>
      <c r="L19" s="24"/>
      <c r="M19" s="4"/>
      <c r="N19" s="4"/>
      <c r="O19" s="4"/>
      <c r="P19" s="4"/>
    </row>
    <row r="20" spans="3:16" ht="13.8">
      <c r="C20" s="4"/>
      <c r="D20" s="4"/>
      <c r="E20" s="4"/>
      <c r="G20" s="9"/>
      <c r="H20" s="9"/>
      <c r="I20" s="9"/>
      <c r="J20" s="125"/>
      <c r="K20" s="4"/>
      <c r="L20" s="24"/>
      <c r="M20" s="4"/>
      <c r="N20" s="4"/>
      <c r="O20" s="4"/>
      <c r="P20" s="4"/>
    </row>
    <row r="21" spans="3:16">
      <c r="C21" s="4"/>
      <c r="D21" s="4"/>
      <c r="E21" s="4"/>
      <c r="F21" s="4"/>
      <c r="G21" s="4"/>
      <c r="H21" s="4"/>
      <c r="I21" s="4"/>
      <c r="J21" s="24"/>
      <c r="K21" s="4"/>
      <c r="L21" s="24"/>
      <c r="M21" s="4"/>
      <c r="N21" s="4"/>
      <c r="O21" s="4"/>
      <c r="P21" s="4"/>
    </row>
    <row r="22" spans="3:16">
      <c r="C22" s="4"/>
      <c r="D22" s="4"/>
      <c r="E22" s="4"/>
      <c r="F22" s="4"/>
      <c r="G22" s="4"/>
      <c r="H22" s="4"/>
      <c r="I22" s="4"/>
      <c r="J22" s="24"/>
      <c r="K22" s="4"/>
      <c r="L22" s="24"/>
      <c r="M22" s="4"/>
      <c r="N22" s="4"/>
      <c r="O22" s="4"/>
      <c r="P22" s="4"/>
    </row>
    <row r="23" spans="3:16" ht="18.600000000000001" customHeight="1">
      <c r="C23" s="571" t="str">
        <f>LNG!F199</f>
        <v>Automatische Auswertungen: Instandhaltungskosten</v>
      </c>
      <c r="D23" s="566"/>
      <c r="E23" s="566"/>
      <c r="F23" s="567"/>
      <c r="G23" s="566"/>
      <c r="H23" s="568"/>
      <c r="I23" s="568"/>
      <c r="J23" s="569"/>
      <c r="K23" s="568"/>
      <c r="L23" s="569"/>
      <c r="M23" s="568"/>
      <c r="N23" s="568"/>
      <c r="O23" s="4"/>
      <c r="P23" s="4"/>
    </row>
    <row r="24" spans="3:16">
      <c r="C24" s="4"/>
      <c r="D24" s="4"/>
      <c r="E24" s="4"/>
      <c r="F24" s="4"/>
      <c r="G24" s="4"/>
      <c r="H24" s="4"/>
      <c r="I24" s="4"/>
      <c r="J24" s="24"/>
      <c r="K24" s="4"/>
      <c r="L24" s="24"/>
      <c r="M24" s="4"/>
      <c r="N24" s="4"/>
      <c r="O24" s="4"/>
      <c r="P24" s="4"/>
    </row>
    <row r="25" spans="3:16" ht="15.6">
      <c r="C25" s="382" t="str">
        <f>LNG!F409</f>
        <v>Instandhaltungskosten innerhalb 1 Jahr:</v>
      </c>
      <c r="D25" s="4"/>
      <c r="E25" s="4"/>
      <c r="F25" s="4"/>
      <c r="G25" s="856">
        <f>L91</f>
        <v>0</v>
      </c>
      <c r="H25" s="856"/>
      <c r="I25" s="856"/>
      <c r="J25" s="24"/>
      <c r="K25" s="4"/>
      <c r="L25" s="24"/>
      <c r="M25" s="4"/>
      <c r="N25" s="4"/>
      <c r="O25" s="4"/>
      <c r="P25" s="4"/>
    </row>
    <row r="26" spans="3:16" ht="15.6">
      <c r="C26" s="382" t="str">
        <f>LNG!F410</f>
        <v>Instandhaltungskosten innerhalb 1-2 Jahren:</v>
      </c>
      <c r="D26" s="4"/>
      <c r="E26" s="4"/>
      <c r="G26" s="856">
        <f>SUM(L92:L93)</f>
        <v>0</v>
      </c>
      <c r="H26" s="856"/>
      <c r="I26" s="856"/>
      <c r="K26" s="9"/>
      <c r="L26" s="61"/>
      <c r="M26" s="4"/>
      <c r="N26" s="4"/>
      <c r="O26" s="4"/>
      <c r="P26" s="4"/>
    </row>
    <row r="27" spans="3:16" ht="15.6">
      <c r="C27" s="382" t="str">
        <f>LNG!F411</f>
        <v>Instandhaltungskosten innerhalb 3-6 Jahren:</v>
      </c>
      <c r="D27" s="4"/>
      <c r="E27" s="4"/>
      <c r="G27" s="856">
        <f>SUM(L94:L97)</f>
        <v>0</v>
      </c>
      <c r="H27" s="856"/>
      <c r="I27" s="856"/>
      <c r="K27" s="9"/>
      <c r="L27" s="126"/>
      <c r="M27" s="4"/>
      <c r="N27" s="4"/>
      <c r="O27" s="4"/>
      <c r="P27" s="4"/>
    </row>
    <row r="28" spans="3:16" ht="15.6">
      <c r="C28" s="382" t="str">
        <f>LNG!F412</f>
        <v>Instandhaltungskosten innerhalb 7-12 Jahren:</v>
      </c>
      <c r="D28" s="4"/>
      <c r="E28" s="4"/>
      <c r="G28" s="856">
        <f>SUM(L98:L103)</f>
        <v>0</v>
      </c>
      <c r="H28" s="856"/>
      <c r="I28" s="856"/>
      <c r="K28" s="9"/>
      <c r="L28" s="126"/>
      <c r="M28" s="4"/>
      <c r="N28" s="4"/>
      <c r="O28" s="4"/>
      <c r="P28" s="4"/>
    </row>
    <row r="29" spans="3:16">
      <c r="C29" s="4"/>
      <c r="D29" s="4"/>
      <c r="E29" s="4"/>
      <c r="G29" s="4"/>
      <c r="H29" s="4"/>
      <c r="I29" s="4"/>
      <c r="K29" s="4"/>
      <c r="L29" s="24"/>
      <c r="M29" s="4"/>
      <c r="N29" s="4"/>
      <c r="O29" s="4"/>
      <c r="P29" s="4"/>
    </row>
    <row r="30" spans="3:16">
      <c r="C30" s="4"/>
      <c r="D30" s="4"/>
      <c r="E30" s="4"/>
      <c r="F30" s="4"/>
      <c r="G30" s="4"/>
      <c r="H30" s="4"/>
      <c r="I30" s="4"/>
      <c r="J30" s="24"/>
      <c r="K30" s="4"/>
      <c r="L30" s="24"/>
      <c r="M30" s="4"/>
      <c r="N30" s="4"/>
      <c r="O30" s="4"/>
      <c r="P30" s="4"/>
    </row>
    <row r="31" spans="3:16">
      <c r="C31" s="4"/>
      <c r="D31" s="4"/>
      <c r="E31" s="4"/>
      <c r="F31" s="4"/>
      <c r="G31" s="4"/>
      <c r="H31" s="4"/>
      <c r="I31" s="4"/>
      <c r="J31" s="24"/>
      <c r="K31" s="4"/>
      <c r="L31" s="24"/>
      <c r="M31" s="4"/>
      <c r="N31" s="4"/>
      <c r="O31" s="4"/>
      <c r="P31" s="4"/>
    </row>
    <row r="32" spans="3:16">
      <c r="C32" s="4"/>
      <c r="D32" s="4"/>
      <c r="E32" s="4"/>
      <c r="F32" s="4"/>
      <c r="G32" s="4"/>
      <c r="H32" s="4"/>
      <c r="I32" s="4"/>
      <c r="J32" s="24"/>
      <c r="K32" s="4"/>
      <c r="L32" s="24"/>
      <c r="M32" s="4"/>
      <c r="N32" s="4"/>
      <c r="O32" s="4"/>
      <c r="P32" s="4"/>
    </row>
    <row r="33" spans="3:16">
      <c r="C33" s="4"/>
      <c r="D33" s="4"/>
      <c r="E33" s="4"/>
      <c r="F33" s="4"/>
      <c r="G33" s="4"/>
      <c r="H33" s="4"/>
      <c r="I33" s="4"/>
      <c r="J33" s="24"/>
      <c r="K33" s="4"/>
      <c r="L33" s="24"/>
      <c r="M33" s="4"/>
      <c r="N33" s="4"/>
      <c r="O33" s="4"/>
      <c r="P33" s="4"/>
    </row>
    <row r="34" spans="3:16">
      <c r="C34" s="4"/>
      <c r="D34" s="4"/>
      <c r="E34" s="4"/>
      <c r="F34" s="4"/>
      <c r="G34" s="4"/>
      <c r="H34" s="4"/>
      <c r="I34" s="4"/>
      <c r="J34" s="24"/>
      <c r="K34" s="4"/>
      <c r="L34" s="24"/>
      <c r="M34" s="4"/>
      <c r="N34" s="4"/>
      <c r="O34" s="4"/>
      <c r="P34" s="4"/>
    </row>
    <row r="35" spans="3:16">
      <c r="C35" s="4"/>
      <c r="D35" s="4"/>
      <c r="E35" s="4"/>
      <c r="F35" s="4"/>
      <c r="G35" s="4"/>
      <c r="H35" s="4"/>
      <c r="I35" s="4"/>
      <c r="J35" s="24"/>
      <c r="K35" s="4"/>
      <c r="L35" s="24"/>
      <c r="M35" s="4"/>
      <c r="N35" s="4"/>
      <c r="O35" s="4"/>
      <c r="P35" s="4"/>
    </row>
    <row r="36" spans="3:16">
      <c r="C36" s="4"/>
      <c r="D36" s="4"/>
      <c r="E36" s="4"/>
      <c r="F36" s="4"/>
      <c r="G36" s="4"/>
      <c r="H36" s="4"/>
      <c r="I36" s="4"/>
      <c r="J36" s="24"/>
      <c r="K36" s="4"/>
      <c r="L36" s="24"/>
      <c r="M36" s="4"/>
      <c r="N36" s="4"/>
      <c r="O36" s="4"/>
      <c r="P36" s="4"/>
    </row>
    <row r="37" spans="3:16">
      <c r="C37" s="4"/>
      <c r="D37" s="4"/>
      <c r="E37" s="4"/>
      <c r="F37" s="4"/>
      <c r="G37" s="4"/>
      <c r="H37" s="4"/>
      <c r="I37" s="4"/>
      <c r="J37" s="24"/>
      <c r="K37" s="4"/>
      <c r="L37" s="24"/>
      <c r="M37" s="4"/>
      <c r="N37" s="4"/>
      <c r="O37" s="4"/>
      <c r="P37" s="4"/>
    </row>
    <row r="38" spans="3:16">
      <c r="C38" s="4"/>
      <c r="D38" s="4"/>
      <c r="E38" s="4"/>
      <c r="F38" s="4"/>
      <c r="G38" s="4"/>
      <c r="H38" s="4"/>
      <c r="I38" s="4"/>
      <c r="J38" s="24"/>
      <c r="K38" s="4"/>
      <c r="L38" s="24"/>
      <c r="M38" s="4"/>
      <c r="N38" s="4"/>
      <c r="O38" s="4"/>
      <c r="P38" s="4"/>
    </row>
    <row r="39" spans="3:16">
      <c r="C39" s="4"/>
      <c r="D39" s="4"/>
      <c r="E39" s="4"/>
      <c r="F39" s="4"/>
      <c r="G39" s="4"/>
      <c r="H39" s="4"/>
      <c r="I39" s="4"/>
      <c r="J39" s="24"/>
      <c r="K39" s="4"/>
      <c r="L39" s="24"/>
      <c r="M39" s="4"/>
      <c r="N39" s="4"/>
      <c r="O39" s="4"/>
      <c r="P39" s="4"/>
    </row>
    <row r="40" spans="3:16">
      <c r="C40" s="4"/>
      <c r="D40" s="4"/>
      <c r="E40" s="4"/>
      <c r="F40" s="4"/>
      <c r="G40" s="4"/>
      <c r="H40" s="4"/>
      <c r="I40" s="4"/>
      <c r="J40" s="24"/>
      <c r="K40" s="4"/>
      <c r="L40" s="24"/>
      <c r="M40" s="4"/>
      <c r="N40" s="4"/>
      <c r="O40" s="4"/>
      <c r="P40" s="4"/>
    </row>
    <row r="41" spans="3:16">
      <c r="C41" s="4"/>
      <c r="D41" s="4"/>
      <c r="E41" s="4"/>
      <c r="F41" s="4"/>
      <c r="G41" s="4"/>
      <c r="H41" s="4"/>
      <c r="I41" s="4"/>
      <c r="J41" s="24"/>
      <c r="K41" s="4"/>
      <c r="L41" s="24"/>
      <c r="M41" s="4"/>
      <c r="N41" s="4"/>
      <c r="O41" s="4"/>
      <c r="P41" s="4"/>
    </row>
    <row r="42" spans="3:16">
      <c r="C42" s="4"/>
      <c r="D42" s="4"/>
      <c r="E42" s="4"/>
      <c r="F42" s="4"/>
      <c r="G42" s="4"/>
      <c r="H42" s="4"/>
      <c r="I42" s="4"/>
      <c r="J42" s="24"/>
      <c r="K42" s="4"/>
      <c r="L42" s="24"/>
      <c r="M42" s="4"/>
      <c r="N42" s="4"/>
      <c r="O42" s="4"/>
      <c r="P42" s="4"/>
    </row>
    <row r="43" spans="3:16">
      <c r="C43" s="4"/>
      <c r="D43" s="4"/>
      <c r="E43" s="4"/>
      <c r="F43" s="4"/>
      <c r="G43" s="4"/>
      <c r="H43" s="4"/>
      <c r="I43" s="4"/>
      <c r="J43" s="24"/>
      <c r="K43" s="4"/>
      <c r="L43" s="24"/>
      <c r="M43" s="4"/>
      <c r="N43" s="4"/>
      <c r="O43" s="4"/>
      <c r="P43" s="4"/>
    </row>
    <row r="44" spans="3:16">
      <c r="C44" s="4"/>
      <c r="D44" s="4"/>
      <c r="E44" s="4"/>
      <c r="F44" s="4"/>
      <c r="G44" s="4"/>
      <c r="H44" s="4"/>
      <c r="I44" s="4"/>
      <c r="J44" s="24"/>
      <c r="K44" s="4"/>
      <c r="L44" s="24"/>
      <c r="M44" s="4"/>
      <c r="N44" s="4"/>
      <c r="O44" s="4"/>
      <c r="P44" s="4"/>
    </row>
    <row r="45" spans="3:16">
      <c r="C45" s="4"/>
      <c r="D45" s="4"/>
      <c r="E45" s="4"/>
      <c r="F45" s="4"/>
      <c r="G45" s="4"/>
      <c r="H45" s="4"/>
      <c r="I45" s="4"/>
      <c r="J45" s="24"/>
      <c r="K45" s="4"/>
      <c r="L45" s="24"/>
      <c r="M45" s="4"/>
      <c r="N45" s="4"/>
      <c r="O45" s="4"/>
      <c r="P45" s="4"/>
    </row>
    <row r="46" spans="3:16">
      <c r="C46" s="4"/>
      <c r="D46" s="4"/>
      <c r="E46" s="4"/>
      <c r="F46" s="4"/>
      <c r="G46" s="4"/>
      <c r="H46" s="4"/>
      <c r="I46" s="4"/>
      <c r="J46" s="24"/>
      <c r="K46" s="4"/>
      <c r="L46" s="24"/>
      <c r="M46" s="4"/>
      <c r="N46" s="4"/>
      <c r="O46" s="4"/>
      <c r="P46" s="4"/>
    </row>
    <row r="47" spans="3:16">
      <c r="C47" s="4"/>
      <c r="D47" s="4"/>
      <c r="E47" s="4"/>
      <c r="F47" s="4"/>
      <c r="G47" s="4"/>
      <c r="H47" s="4"/>
      <c r="I47" s="4"/>
      <c r="J47" s="24"/>
      <c r="K47" s="4"/>
      <c r="L47" s="24"/>
      <c r="M47" s="4"/>
      <c r="N47" s="4"/>
      <c r="O47" s="4"/>
      <c r="P47" s="4"/>
    </row>
    <row r="48" spans="3:16">
      <c r="C48" s="4"/>
      <c r="D48" s="4"/>
      <c r="E48" s="4"/>
      <c r="F48" s="4"/>
      <c r="G48" s="4"/>
      <c r="H48" s="4"/>
      <c r="I48" s="4"/>
      <c r="J48" s="24"/>
      <c r="K48" s="4"/>
      <c r="L48" s="24"/>
      <c r="M48" s="4"/>
      <c r="N48" s="4"/>
      <c r="O48" s="4"/>
      <c r="P48" s="4"/>
    </row>
    <row r="49" spans="3:16">
      <c r="C49" s="4"/>
      <c r="D49" s="4"/>
      <c r="E49" s="4"/>
      <c r="F49" s="4"/>
      <c r="G49" s="4"/>
      <c r="H49" s="4"/>
      <c r="I49" s="4"/>
      <c r="J49" s="24"/>
      <c r="K49" s="4"/>
      <c r="L49" s="24"/>
      <c r="M49" s="4"/>
      <c r="N49" s="4"/>
      <c r="O49" s="4"/>
      <c r="P49" s="4"/>
    </row>
    <row r="50" spans="3:16">
      <c r="C50" s="4"/>
      <c r="D50" s="4"/>
      <c r="E50" s="4"/>
      <c r="F50" s="4"/>
      <c r="G50" s="4"/>
      <c r="H50" s="4"/>
      <c r="I50" s="4"/>
      <c r="J50" s="24"/>
      <c r="K50" s="4"/>
      <c r="L50" s="24"/>
      <c r="M50" s="4"/>
      <c r="N50" s="4"/>
      <c r="O50" s="4"/>
      <c r="P50" s="4"/>
    </row>
    <row r="51" spans="3:16">
      <c r="C51" s="4"/>
      <c r="D51" s="4"/>
      <c r="E51" s="4"/>
      <c r="F51" s="4"/>
      <c r="G51" s="4"/>
      <c r="H51" s="4"/>
      <c r="I51" s="4"/>
      <c r="J51" s="24"/>
      <c r="K51" s="4"/>
      <c r="L51" s="24"/>
      <c r="M51" s="4"/>
      <c r="N51" s="4"/>
      <c r="O51" s="4"/>
      <c r="P51" s="4"/>
    </row>
    <row r="52" spans="3:16">
      <c r="C52" s="4"/>
      <c r="D52" s="4"/>
      <c r="E52" s="4"/>
      <c r="F52" s="4"/>
      <c r="G52" s="4"/>
      <c r="H52" s="4"/>
      <c r="I52" s="4"/>
      <c r="J52" s="24"/>
      <c r="K52" s="4"/>
      <c r="L52" s="24"/>
      <c r="M52" s="4"/>
      <c r="N52" s="4"/>
      <c r="O52" s="4"/>
      <c r="P52" s="4"/>
    </row>
    <row r="53" spans="3:16">
      <c r="C53" s="4"/>
      <c r="D53" s="4"/>
      <c r="E53" s="4"/>
      <c r="F53" s="4"/>
      <c r="G53" s="4"/>
      <c r="H53" s="4"/>
      <c r="I53" s="4"/>
      <c r="J53" s="24"/>
      <c r="K53" s="4"/>
      <c r="L53" s="24"/>
      <c r="M53" s="4"/>
      <c r="N53" s="4"/>
      <c r="O53" s="4"/>
      <c r="P53" s="4"/>
    </row>
    <row r="54" spans="3:16">
      <c r="C54" s="4"/>
      <c r="D54" s="4"/>
      <c r="E54" s="4"/>
      <c r="F54" s="4"/>
      <c r="G54" s="4"/>
      <c r="H54" s="4"/>
      <c r="I54" s="4"/>
      <c r="J54" s="24"/>
      <c r="K54" s="4"/>
      <c r="L54" s="24"/>
      <c r="M54" s="4"/>
      <c r="N54" s="4"/>
      <c r="O54" s="4"/>
      <c r="P54" s="4"/>
    </row>
    <row r="55" spans="3:16">
      <c r="C55" s="4"/>
      <c r="D55" s="4"/>
      <c r="E55" s="4"/>
      <c r="F55" s="4"/>
      <c r="G55" s="4"/>
      <c r="H55" s="4"/>
      <c r="I55" s="4"/>
      <c r="J55" s="24"/>
      <c r="K55" s="4"/>
      <c r="L55" s="24"/>
      <c r="M55" s="4"/>
      <c r="N55" s="4"/>
      <c r="O55" s="4"/>
      <c r="P55" s="4"/>
    </row>
    <row r="56" spans="3:16">
      <c r="C56" s="4"/>
      <c r="D56" s="4"/>
      <c r="E56" s="4"/>
      <c r="F56" s="4"/>
      <c r="G56" s="4"/>
      <c r="H56" s="4"/>
      <c r="I56" s="4"/>
      <c r="J56" s="24"/>
      <c r="K56" s="4"/>
      <c r="L56" s="24"/>
      <c r="M56" s="4"/>
      <c r="N56" s="4"/>
      <c r="O56" s="4"/>
      <c r="P56" s="4"/>
    </row>
    <row r="57" spans="3:16">
      <c r="C57" s="4"/>
      <c r="D57" s="4"/>
      <c r="E57" s="4"/>
      <c r="F57" s="4"/>
      <c r="G57" s="4"/>
      <c r="H57" s="4"/>
      <c r="I57" s="4"/>
      <c r="J57" s="24"/>
      <c r="K57" s="4"/>
      <c r="L57" s="24"/>
      <c r="M57" s="4"/>
      <c r="N57" s="4"/>
      <c r="O57" s="4"/>
      <c r="P57" s="4"/>
    </row>
    <row r="58" spans="3:16">
      <c r="C58" s="4"/>
      <c r="D58" s="4"/>
      <c r="E58" s="4"/>
      <c r="F58" s="4"/>
      <c r="G58" s="4"/>
      <c r="H58" s="4"/>
      <c r="I58" s="4"/>
      <c r="J58" s="24"/>
      <c r="K58" s="4"/>
      <c r="L58" s="24"/>
      <c r="M58" s="4"/>
      <c r="N58" s="4"/>
      <c r="O58" s="4"/>
      <c r="P58" s="4"/>
    </row>
    <row r="59" spans="3:16">
      <c r="C59" s="4"/>
      <c r="D59" s="4"/>
      <c r="E59" s="4"/>
      <c r="F59" s="4"/>
      <c r="G59" s="4"/>
      <c r="H59" s="4"/>
      <c r="I59" s="4"/>
      <c r="J59" s="24"/>
      <c r="K59" s="4"/>
      <c r="L59" s="24"/>
      <c r="M59" s="4"/>
      <c r="N59" s="4"/>
      <c r="O59" s="4"/>
      <c r="P59" s="4"/>
    </row>
    <row r="60" spans="3:16">
      <c r="C60" s="4"/>
      <c r="D60" s="4"/>
      <c r="E60" s="4"/>
      <c r="F60" s="4"/>
      <c r="G60" s="4"/>
      <c r="H60" s="4"/>
      <c r="I60" s="4"/>
      <c r="J60" s="24"/>
      <c r="K60" s="4"/>
      <c r="L60" s="24"/>
      <c r="M60" s="4"/>
      <c r="N60" s="4"/>
      <c r="O60" s="4"/>
      <c r="P60" s="4"/>
    </row>
    <row r="61" spans="3:16" ht="13.8">
      <c r="C61" s="4"/>
      <c r="D61" s="4"/>
      <c r="E61" s="4"/>
      <c r="F61" s="9"/>
      <c r="G61" s="9"/>
      <c r="H61" s="9"/>
      <c r="I61" s="9"/>
      <c r="J61" s="61"/>
      <c r="K61" s="9"/>
      <c r="L61" s="61"/>
      <c r="M61" s="4"/>
      <c r="N61" s="4"/>
      <c r="O61" s="4"/>
      <c r="P61" s="4"/>
    </row>
    <row r="62" spans="3:16" ht="16.8">
      <c r="C62" s="571" t="str">
        <f>LNG!F210</f>
        <v>Festgestellte sicherheitsrelevante Mängel:</v>
      </c>
      <c r="D62" s="565"/>
      <c r="E62" s="565"/>
      <c r="F62" s="565"/>
      <c r="G62" s="565"/>
      <c r="H62" s="565"/>
      <c r="I62" s="565"/>
      <c r="J62" s="570"/>
      <c r="K62" s="565"/>
      <c r="L62" s="570"/>
      <c r="M62" s="565"/>
      <c r="N62" s="565"/>
      <c r="O62" s="4"/>
      <c r="P62" s="4"/>
    </row>
    <row r="63" spans="3:16">
      <c r="C63" s="4"/>
      <c r="D63" s="4"/>
      <c r="E63" s="4"/>
      <c r="F63" s="4"/>
      <c r="G63" s="4"/>
      <c r="H63" s="4"/>
      <c r="I63" s="4"/>
      <c r="J63" s="24"/>
      <c r="K63" s="4"/>
      <c r="L63" s="24"/>
      <c r="M63" s="4"/>
      <c r="N63" s="4"/>
      <c r="O63" s="4"/>
      <c r="P63" s="4"/>
    </row>
    <row r="64" spans="3:16" ht="21" customHeight="1">
      <c r="C64" s="855" t="str">
        <f>LNG!F340</f>
        <v>Anzahl Elemente mit 
sicherheitsrelevanten Mängeln:</v>
      </c>
      <c r="D64" s="855"/>
      <c r="E64" s="855"/>
      <c r="F64" s="855"/>
      <c r="G64" s="9"/>
      <c r="H64" s="382" t="str">
        <f>LNG!F209&amp;"*"</f>
        <v>Kommentar / Bemerkungen:*</v>
      </c>
      <c r="I64" s="9"/>
      <c r="J64" s="61"/>
      <c r="K64" s="9"/>
      <c r="L64" s="61"/>
      <c r="M64" s="4"/>
      <c r="N64" s="4"/>
      <c r="O64" s="4"/>
      <c r="P64" s="4"/>
    </row>
    <row r="65" spans="3:16" ht="14.4">
      <c r="C65" s="381"/>
      <c r="D65" s="9"/>
      <c r="E65" s="9"/>
      <c r="F65" s="9"/>
      <c r="G65" s="9"/>
      <c r="H65" s="9"/>
      <c r="I65" s="9"/>
      <c r="J65" s="61"/>
      <c r="K65" s="9"/>
      <c r="L65" s="61"/>
      <c r="M65" s="4"/>
      <c r="N65" s="4"/>
      <c r="O65" s="4"/>
      <c r="P65" s="4"/>
    </row>
    <row r="66" spans="3:16" ht="93" customHeight="1">
      <c r="D66" s="47"/>
      <c r="E66" s="128">
        <f>COUNTIF('Übersicht IS-Massnahmen'!$R7:$R2000, LNG!$F$426)</f>
        <v>0</v>
      </c>
      <c r="F66" s="540"/>
      <c r="G66" s="540"/>
      <c r="H66" s="845" t="s">
        <v>6173</v>
      </c>
      <c r="I66" s="845"/>
      <c r="J66" s="845"/>
      <c r="K66" s="845"/>
      <c r="L66" s="845"/>
      <c r="M66" s="845"/>
      <c r="N66" s="845"/>
      <c r="O66" s="4"/>
      <c r="P66" s="4"/>
    </row>
    <row r="67" spans="3:16" ht="13.8">
      <c r="C67" s="4"/>
      <c r="D67" s="4"/>
      <c r="E67" s="4"/>
      <c r="F67" s="9"/>
      <c r="G67" s="9"/>
      <c r="H67" s="9"/>
      <c r="I67" s="9"/>
      <c r="J67" s="61"/>
      <c r="K67" s="9"/>
      <c r="L67" s="61"/>
      <c r="M67" s="4"/>
      <c r="N67" s="4"/>
      <c r="O67" s="4"/>
      <c r="P67" s="4"/>
    </row>
    <row r="68" spans="3:16" ht="13.8">
      <c r="C68" s="4"/>
      <c r="D68" s="4"/>
      <c r="E68" s="4"/>
      <c r="F68" s="9"/>
      <c r="G68" s="9"/>
      <c r="H68" s="9"/>
      <c r="I68" s="9"/>
      <c r="J68" s="61"/>
      <c r="K68" s="9"/>
      <c r="L68" s="61"/>
      <c r="M68" s="4"/>
      <c r="N68" s="4"/>
      <c r="O68" s="4"/>
      <c r="P68" s="4"/>
    </row>
    <row r="69" spans="3:16" ht="16.8">
      <c r="C69" s="571" t="str">
        <f>LNG!F211</f>
        <v>Gebäudezustand:</v>
      </c>
      <c r="D69" s="565"/>
      <c r="E69" s="565"/>
      <c r="F69" s="565"/>
      <c r="G69" s="565"/>
      <c r="H69" s="565"/>
      <c r="I69" s="565"/>
      <c r="J69" s="570"/>
      <c r="K69" s="565"/>
      <c r="L69" s="570"/>
      <c r="M69" s="565"/>
      <c r="N69" s="565"/>
      <c r="O69" s="4"/>
      <c r="P69" s="4"/>
    </row>
    <row r="70" spans="3:16" ht="13.8">
      <c r="C70" s="4"/>
      <c r="D70" s="4"/>
      <c r="E70" s="4"/>
      <c r="F70" s="9"/>
      <c r="G70" s="9"/>
      <c r="H70" s="9"/>
      <c r="I70" s="9"/>
      <c r="J70" s="61"/>
      <c r="K70" s="9"/>
      <c r="L70" s="61"/>
      <c r="M70" s="4"/>
      <c r="N70" s="4"/>
      <c r="O70" s="4"/>
      <c r="P70" s="4"/>
    </row>
    <row r="71" spans="3:16" s="780" customFormat="1" ht="21.75" customHeight="1">
      <c r="C71" s="776" t="str">
        <f>LNG!F208&amp;"*"</f>
        <v>Zustandsentwicklung:*</v>
      </c>
      <c r="D71" s="777"/>
      <c r="E71" s="777"/>
      <c r="F71" s="781" t="s">
        <v>950</v>
      </c>
      <c r="G71" s="778"/>
      <c r="H71" s="776" t="str">
        <f>LNG!F206&amp;"*"</f>
        <v>Gebrauchstauglichkeit:*</v>
      </c>
      <c r="I71" s="777"/>
      <c r="J71" s="849" t="s">
        <v>934</v>
      </c>
      <c r="K71" s="853"/>
      <c r="L71" s="850"/>
      <c r="M71" s="779"/>
      <c r="N71" s="779"/>
      <c r="O71" s="779"/>
      <c r="P71" s="779"/>
    </row>
    <row r="72" spans="3:16" ht="9.6" customHeight="1">
      <c r="C72" s="382"/>
      <c r="D72" s="379"/>
      <c r="E72" s="379"/>
      <c r="F72" s="673"/>
      <c r="G72" s="674"/>
      <c r="H72" s="382"/>
      <c r="I72" s="379"/>
      <c r="J72" s="673"/>
      <c r="K72" s="379"/>
      <c r="L72" s="675"/>
      <c r="M72" s="4"/>
      <c r="N72" s="4"/>
      <c r="O72" s="4"/>
      <c r="P72" s="4"/>
    </row>
    <row r="73" spans="3:16" ht="3.6" customHeight="1">
      <c r="C73" s="382"/>
      <c r="D73" s="379"/>
      <c r="E73" s="379"/>
      <c r="F73" s="750"/>
      <c r="G73" s="674"/>
      <c r="H73" s="382"/>
      <c r="I73" s="379"/>
      <c r="J73" s="854"/>
      <c r="K73" s="854"/>
      <c r="L73" s="854"/>
      <c r="M73" s="4"/>
      <c r="N73" s="4"/>
      <c r="O73" s="4"/>
      <c r="P73" s="4"/>
    </row>
    <row r="74" spans="3:16" ht="13.8">
      <c r="C74" s="4"/>
      <c r="D74" s="4"/>
      <c r="E74" s="4"/>
      <c r="G74" s="9"/>
      <c r="H74" s="9"/>
      <c r="I74" s="9"/>
      <c r="J74" s="61"/>
      <c r="K74" s="9"/>
      <c r="L74" s="61"/>
      <c r="M74" s="4"/>
      <c r="N74" s="4"/>
      <c r="O74" s="4"/>
      <c r="P74" s="4"/>
    </row>
    <row r="75" spans="3:16" ht="13.8">
      <c r="C75" s="4"/>
      <c r="D75" s="4"/>
      <c r="E75" s="4"/>
      <c r="F75" s="9"/>
      <c r="G75" s="9"/>
      <c r="H75" s="9"/>
      <c r="I75" s="9"/>
      <c r="J75" s="61"/>
      <c r="K75" s="9"/>
      <c r="L75" s="61"/>
      <c r="M75" s="4"/>
      <c r="N75" s="4"/>
      <c r="O75" s="4"/>
      <c r="P75" s="4"/>
    </row>
    <row r="76" spans="3:16" ht="51" customHeight="1">
      <c r="C76" s="862" t="str">
        <f>LNG!F466 &amp; CHAR(10) &amp; LNG!F467</f>
        <v>Optional
Als Hilfestellung wird der Gebäudezustand aufgrund des Reprowerts und der erfassten Instandhaltungskosten automatisch berechnet. Bitte geben Sie hierfür den Reprowert des Gebäudes an:</v>
      </c>
      <c r="D76" s="862"/>
      <c r="E76" s="862"/>
      <c r="F76" s="862"/>
      <c r="G76" s="862"/>
      <c r="H76" s="862"/>
      <c r="I76" s="862"/>
      <c r="J76" s="675"/>
      <c r="K76" s="857" t="str">
        <f>LNG!F224</f>
        <v>Info 02 - Normstrategie</v>
      </c>
      <c r="L76" s="857"/>
      <c r="M76" s="857"/>
      <c r="N76" s="676" t="str">
        <f>IF(ISBLANK(Objekterfassung!G17),"",LEFT(Objekterfassung!G17,FIND(" ",Objekterfassung!G17)-1))</f>
        <v/>
      </c>
      <c r="O76" s="4"/>
      <c r="P76" s="4"/>
    </row>
    <row r="77" spans="3:16" ht="14.25" customHeight="1">
      <c r="C77" s="861"/>
      <c r="D77" s="861"/>
      <c r="E77" s="861"/>
      <c r="F77" s="861"/>
      <c r="G77" s="861"/>
      <c r="H77" s="861"/>
      <c r="I77" s="861"/>
      <c r="J77" s="675"/>
      <c r="K77" s="851" t="str">
        <f>IF(ISBLANK(Objekterfassung!G17),"KB? / DB? / LB?",RIGHT(Objekterfassung!G17,LEN(Objekterfassung!G17)-(FIND(" ",Objekterfassung!G17))))</f>
        <v>KB? / DB? / LB?</v>
      </c>
      <c r="L77" s="851"/>
      <c r="M77" s="851"/>
      <c r="N77" s="851"/>
      <c r="O77" s="4"/>
      <c r="P77" s="4"/>
    </row>
    <row r="78" spans="3:16" ht="15" customHeight="1">
      <c r="C78" s="859" t="str">
        <f>LNG!F468</f>
        <v>Neuwert indexiert in CHF:</v>
      </c>
      <c r="D78" s="859"/>
      <c r="E78" s="860"/>
      <c r="F78" s="786"/>
      <c r="G78" s="677"/>
      <c r="H78" s="677"/>
      <c r="I78" s="379"/>
      <c r="J78" s="675"/>
      <c r="K78" s="848" t="str">
        <f>IF(ISBLANK(F84),"GZ?",IF(ISBLANK(Objekterfassung!G17),"KB? / DB? / LB?",INDEX('Info 02 Normstrategie'!B9:N15,MATCH(H84,'Info 02 Normstrategie'!B9:B15,0),MATCH(N76,'Info 02 Normstrategie'!B9:N9,0))))</f>
        <v>KB? / DB? / LB?</v>
      </c>
      <c r="L78" s="848"/>
      <c r="M78" s="848"/>
      <c r="N78" s="848"/>
      <c r="O78" s="4"/>
      <c r="P78" s="4"/>
    </row>
    <row r="79" spans="3:16" ht="12.75" customHeight="1">
      <c r="C79" s="678"/>
      <c r="D79" s="679"/>
      <c r="E79" s="679"/>
      <c r="F79" s="680"/>
      <c r="G79" s="681"/>
      <c r="H79" s="682"/>
      <c r="I79" s="683"/>
      <c r="J79" s="684"/>
      <c r="K79" s="848"/>
      <c r="L79" s="848"/>
      <c r="M79" s="848"/>
      <c r="N79" s="848"/>
      <c r="O79" s="4"/>
      <c r="P79" s="4"/>
    </row>
    <row r="80" spans="3:16" ht="34.5" customHeight="1">
      <c r="C80" s="858" t="str">
        <f>LNG!F469</f>
        <v>Anteil Instandhaltungskosten bezogen auf Reprowert in %:</v>
      </c>
      <c r="D80" s="858"/>
      <c r="E80" s="858"/>
      <c r="F80" s="782" t="str">
        <f>IF(F78=0, "",100/F78*SUM(G25:I28))</f>
        <v/>
      </c>
      <c r="G80" s="685"/>
      <c r="H80" s="682"/>
      <c r="I80" s="683"/>
      <c r="J80" s="684"/>
      <c r="K80" s="848"/>
      <c r="L80" s="848"/>
      <c r="M80" s="848"/>
      <c r="N80" s="848"/>
      <c r="O80" s="4"/>
      <c r="P80" s="4"/>
    </row>
    <row r="81" spans="1:16" ht="12.75" customHeight="1">
      <c r="C81" s="678"/>
      <c r="D81" s="679"/>
      <c r="E81" s="679"/>
      <c r="F81" s="783"/>
      <c r="G81" s="379"/>
      <c r="H81" s="852"/>
      <c r="I81" s="852"/>
      <c r="J81" s="686"/>
      <c r="K81" s="848"/>
      <c r="L81" s="848"/>
      <c r="M81" s="848"/>
      <c r="N81" s="848"/>
      <c r="O81" s="4"/>
      <c r="P81" s="4"/>
    </row>
    <row r="82" spans="1:16" ht="15.6">
      <c r="C82" s="678" t="str">
        <f>LNG!F470</f>
        <v>berechneter Gebäudezustand:</v>
      </c>
      <c r="D82" s="679"/>
      <c r="E82" s="679"/>
      <c r="F82" s="782" t="str">
        <f>IF(F80=""," ",IF(F80&lt;10,"GZ1",IF(F80&lt;30,"GZ2",IF(F80&lt;60,"GZ3",IF(F80&lt;80,"GZ4","GZ5")))))</f>
        <v xml:space="preserve"> </v>
      </c>
      <c r="G82" s="379"/>
      <c r="H82" s="379"/>
      <c r="I82" s="379"/>
      <c r="J82" s="687"/>
      <c r="K82" s="848"/>
      <c r="L82" s="848"/>
      <c r="M82" s="848"/>
      <c r="N82" s="848"/>
      <c r="O82" s="4"/>
      <c r="P82" s="4"/>
    </row>
    <row r="83" spans="1:16" ht="15.6">
      <c r="H83" s="688"/>
      <c r="I83" s="379"/>
      <c r="J83" s="675"/>
      <c r="K83" s="848"/>
      <c r="L83" s="848"/>
      <c r="M83" s="848"/>
      <c r="N83" s="848"/>
      <c r="O83" s="4"/>
      <c r="P83" s="4"/>
    </row>
    <row r="84" spans="1:16" ht="18" customHeight="1">
      <c r="C84" s="380" t="str">
        <f>LNG!F218&amp;"*"</f>
        <v>Gebäudezustand:*</v>
      </c>
      <c r="D84" s="380"/>
      <c r="E84" s="380"/>
      <c r="F84" s="849" t="s">
        <v>1035</v>
      </c>
      <c r="G84" s="850"/>
      <c r="H84" s="689" t="str">
        <f>IF(ISBLANK(F84),"","GZ"&amp;LEFT(F84,1))</f>
        <v>GZ1</v>
      </c>
      <c r="I84" s="379"/>
      <c r="J84" s="675"/>
      <c r="K84" s="848"/>
      <c r="L84" s="848"/>
      <c r="M84" s="848"/>
      <c r="N84" s="848"/>
      <c r="O84" s="4"/>
      <c r="P84" s="4"/>
    </row>
    <row r="85" spans="1:16">
      <c r="K85" s="690"/>
      <c r="L85" s="690"/>
      <c r="M85" s="690"/>
      <c r="N85" s="690"/>
    </row>
    <row r="86" spans="1:16" hidden="1">
      <c r="A86">
        <v>1</v>
      </c>
    </row>
    <row r="87" spans="1:16" hidden="1">
      <c r="A87">
        <v>1</v>
      </c>
    </row>
    <row r="88" spans="1:16" ht="15.6">
      <c r="H88" s="382" t="str">
        <f>LNG!F209</f>
        <v>Kommentar / Bemerkungen:</v>
      </c>
      <c r="I88" s="9"/>
      <c r="J88" s="61"/>
      <c r="K88" s="9"/>
      <c r="L88" s="61"/>
      <c r="M88" s="4"/>
      <c r="N88" s="4"/>
    </row>
    <row r="89" spans="1:16" ht="13.8">
      <c r="H89" s="9"/>
      <c r="I89" s="9"/>
      <c r="J89" s="61"/>
      <c r="K89" s="9"/>
      <c r="L89" s="61"/>
      <c r="M89" s="4"/>
      <c r="N89" s="4"/>
    </row>
    <row r="90" spans="1:16" ht="81" customHeight="1">
      <c r="H90" s="845"/>
      <c r="I90" s="845"/>
      <c r="J90" s="845"/>
      <c r="K90" s="845"/>
      <c r="L90" s="845"/>
      <c r="M90" s="845"/>
      <c r="N90" s="845"/>
    </row>
    <row r="91" spans="1:16" ht="13.8" hidden="1">
      <c r="F91" s="691" t="str">
        <f>LNG!F36</f>
        <v>Die mit * gekennzeichneten Felder sind Pflichtfelder</v>
      </c>
      <c r="J91" t="str">
        <f>LNG!F370</f>
        <v>&lt;1 Jahr</v>
      </c>
      <c r="K91">
        <f>YEAR(Objekterfassung!G23)</f>
        <v>1900</v>
      </c>
      <c r="L91" s="124">
        <f>SUMIFS('Übersicht IS-Massnahmen'!S:S,'Übersicht IS-Massnahmen'!U:U,K91)</f>
        <v>0</v>
      </c>
    </row>
    <row r="92" spans="1:16" hidden="1">
      <c r="J92" t="str">
        <f>LNG!F371</f>
        <v>1-2 Jahre</v>
      </c>
      <c r="K92">
        <f>K91+1</f>
        <v>1901</v>
      </c>
      <c r="L92" s="124">
        <f>SUMIFS('Übersicht IS-Massnahmen'!S:S,'Übersicht IS-Massnahmen'!U:U,K92)</f>
        <v>0</v>
      </c>
    </row>
    <row r="93" spans="1:16" hidden="1">
      <c r="J93" t="str">
        <f>LNG!F372</f>
        <v>3-6 Jahre</v>
      </c>
      <c r="K93">
        <f t="shared" ref="K93:K103" si="0">K92+1</f>
        <v>1902</v>
      </c>
      <c r="L93" s="124">
        <f>SUMIFS('Übersicht IS-Massnahmen'!S:S,'Übersicht IS-Massnahmen'!U:U,K93)</f>
        <v>0</v>
      </c>
    </row>
    <row r="94" spans="1:16" ht="18.75" hidden="1" customHeight="1">
      <c r="J94" t="str">
        <f>LNG!F373</f>
        <v>7-12 Jahre</v>
      </c>
      <c r="K94">
        <f t="shared" si="0"/>
        <v>1903</v>
      </c>
      <c r="L94" s="124">
        <f>SUMIFS('Übersicht IS-Massnahmen'!S:S,'Übersicht IS-Massnahmen'!U:U,K94)</f>
        <v>0</v>
      </c>
    </row>
    <row r="95" spans="1:16" ht="15.75" hidden="1" customHeight="1">
      <c r="A95">
        <v>1</v>
      </c>
      <c r="K95">
        <f t="shared" si="0"/>
        <v>1904</v>
      </c>
      <c r="L95" s="124">
        <f>SUMIFS('Übersicht IS-Massnahmen'!S:S,'Übersicht IS-Massnahmen'!U:U,K95)</f>
        <v>0</v>
      </c>
    </row>
    <row r="96" spans="1:16" ht="15.75" hidden="1" customHeight="1">
      <c r="K96">
        <f t="shared" si="0"/>
        <v>1905</v>
      </c>
      <c r="L96" s="124">
        <f>SUMIFS('Übersicht IS-Massnahmen'!S:S,'Übersicht IS-Massnahmen'!U:U,K96)</f>
        <v>0</v>
      </c>
    </row>
    <row r="97" spans="11:12" ht="15.75" hidden="1" customHeight="1">
      <c r="K97">
        <f t="shared" si="0"/>
        <v>1906</v>
      </c>
      <c r="L97" s="124">
        <f>SUMIFS('Übersicht IS-Massnahmen'!S:S,'Übersicht IS-Massnahmen'!U:U,K97)</f>
        <v>0</v>
      </c>
    </row>
    <row r="98" spans="11:12" ht="15.75" hidden="1" customHeight="1">
      <c r="K98">
        <f t="shared" si="0"/>
        <v>1907</v>
      </c>
      <c r="L98" s="124">
        <f>SUMIFS('Übersicht IS-Massnahmen'!S:S,'Übersicht IS-Massnahmen'!U:U,K98)</f>
        <v>0</v>
      </c>
    </row>
    <row r="99" spans="11:12" ht="15.75" hidden="1" customHeight="1">
      <c r="K99">
        <f t="shared" si="0"/>
        <v>1908</v>
      </c>
      <c r="L99" s="124">
        <f>SUMIFS('Übersicht IS-Massnahmen'!S:S,'Übersicht IS-Massnahmen'!U:U,K99)</f>
        <v>0</v>
      </c>
    </row>
    <row r="100" spans="11:12" ht="15.75" hidden="1" customHeight="1">
      <c r="K100">
        <f t="shared" si="0"/>
        <v>1909</v>
      </c>
      <c r="L100" s="124">
        <f>SUMIFS('Übersicht IS-Massnahmen'!S:S,'Übersicht IS-Massnahmen'!U:U,K100)</f>
        <v>0</v>
      </c>
    </row>
    <row r="101" spans="11:12" hidden="1">
      <c r="K101">
        <f t="shared" si="0"/>
        <v>1910</v>
      </c>
      <c r="L101" s="124">
        <f>SUMIFS('Übersicht IS-Massnahmen'!S:S,'Übersicht IS-Massnahmen'!U:U,K101)</f>
        <v>0</v>
      </c>
    </row>
    <row r="102" spans="11:12" hidden="1">
      <c r="K102">
        <f t="shared" si="0"/>
        <v>1911</v>
      </c>
      <c r="L102" s="124">
        <f>SUMIFS('Übersicht IS-Massnahmen'!S:S,'Übersicht IS-Massnahmen'!U:U,K102)</f>
        <v>0</v>
      </c>
    </row>
    <row r="103" spans="11:12" hidden="1">
      <c r="K103">
        <f t="shared" si="0"/>
        <v>1912</v>
      </c>
      <c r="L103" s="124">
        <f>SUMIFS('Übersicht IS-Massnahmen'!S:S,'Übersicht IS-Massnahmen'!U:U,K103)</f>
        <v>0</v>
      </c>
    </row>
    <row r="109" spans="11:12"/>
    <row r="110" spans="11:12" ht="4.5" customHeight="1"/>
    <row r="111" spans="11:12"/>
  </sheetData>
  <sheetProtection algorithmName="SHA-512" hashValue="YZZ9K5X6fe56aqh9/CSJmCV5rVNGMxH+0sm7rHCoYIzoOZObh/wLVF8veIPax9muf88ktO41/UocTZ4xKI7Qzg==" saltValue="EpPKss9p+7Q4Ia3oR/qTxw==" spinCount="100000" sheet="1" objects="1" scenarios="1" selectLockedCells="1"/>
  <mergeCells count="20">
    <mergeCell ref="C78:E78"/>
    <mergeCell ref="G28:I28"/>
    <mergeCell ref="C77:I77"/>
    <mergeCell ref="C76:I76"/>
    <mergeCell ref="H90:N90"/>
    <mergeCell ref="C9:N9"/>
    <mergeCell ref="H11:L11"/>
    <mergeCell ref="K78:N84"/>
    <mergeCell ref="H66:N66"/>
    <mergeCell ref="F84:G84"/>
    <mergeCell ref="K77:N77"/>
    <mergeCell ref="H81:I81"/>
    <mergeCell ref="J71:L71"/>
    <mergeCell ref="J73:L73"/>
    <mergeCell ref="C64:F64"/>
    <mergeCell ref="G25:I25"/>
    <mergeCell ref="G26:I26"/>
    <mergeCell ref="G27:I27"/>
    <mergeCell ref="K76:M76"/>
    <mergeCell ref="C80:E80"/>
  </mergeCells>
  <conditionalFormatting sqref="F84">
    <cfRule type="containsBlanks" dxfId="10" priority="20">
      <formula>LEN(TRIM(F84))=0</formula>
    </cfRule>
  </conditionalFormatting>
  <conditionalFormatting sqref="H66:N66">
    <cfRule type="notContainsBlanks" dxfId="9" priority="19">
      <formula>LEN(TRIM(H66))&gt;0</formula>
    </cfRule>
  </conditionalFormatting>
  <conditionalFormatting sqref="F71 J71 F78">
    <cfRule type="containsBlanks" dxfId="8" priority="4">
      <formula>LEN(TRIM(F71))=0</formula>
    </cfRule>
  </conditionalFormatting>
  <conditionalFormatting sqref="H90:N90">
    <cfRule type="notContainsBlanks" dxfId="7" priority="3">
      <formula>LEN(TRIM(H90))&gt;0</formula>
    </cfRule>
  </conditionalFormatting>
  <pageMargins left="0.70866141732283472" right="0.70866141732283472" top="0.74803149606299213" bottom="0.74803149606299213" header="0.31496062992125984" footer="0.31496062992125984"/>
  <pageSetup paperSize="9" scale="47" fitToHeight="0" orientation="portrait" r:id="rId1"/>
  <headerFooter>
    <oddHeader>&amp;CINTERN&amp;R16.03.2025&amp;L344 qq</oddHeader>
    <oddFooter>&amp;Cebp - Lukas&amp;LVersion: ETab_v1.0b3 (2025-02-28)&amp;R&amp;P/&amp;N</oddFooter>
  </headerFooter>
  <colBreaks count="1" manualBreakCount="1">
    <brk id="16" max="89" man="1"/>
  </colBreak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400-000002000000}">
          <x14:formula1>
            <xm:f>setting!$D$63:$D$65</xm:f>
          </x14:formula1>
          <xm:sqref>J71</xm:sqref>
        </x14:dataValidation>
        <x14:dataValidation type="list" allowBlank="1" showInputMessage="1" showErrorMessage="1" xr:uid="{00000000-0002-0000-0400-000004000000}">
          <x14:formula1>
            <xm:f>setting!$D$50:$D$54</xm:f>
          </x14:formula1>
          <xm:sqref>F71</xm:sqref>
        </x14:dataValidation>
        <x14:dataValidation type="list" allowBlank="1" showInputMessage="1" showErrorMessage="1" xr:uid="{5678A99C-3AA1-4DF6-9929-A3910A041551}">
          <x14:formula1>
            <xm:f>LNG!$F$363:$F$367</xm:f>
          </x14:formula1>
          <xm:sqref>F84:G84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4C1EE-253C-480C-BE17-3FC432C8F14F}">
  <sheetPr codeName="Tabelle9">
    <pageSetUpPr fitToPage="1"/>
  </sheetPr>
  <dimension ref="A1:H3473"/>
  <sheetViews>
    <sheetView tabSelected="1" zoomScaleNormal="100" workbookViewId="0">
      <selection activeCell="D15" sqref="D15:E15"/>
    </sheetView>
  </sheetViews>
  <sheetFormatPr baseColWidth="10" defaultColWidth="11.44140625" defaultRowHeight="13.2"/>
  <cols>
    <col min="1" max="1" width="8.5546875" style="329" customWidth="1"/>
    <col min="2" max="2" width="6.6640625" style="57" customWidth="1"/>
    <col min="3" max="3" width="12.6640625" customWidth="1"/>
    <col min="4" max="4" width="3.33203125" customWidth="1"/>
    <col min="5" max="5" width="40" customWidth="1"/>
    <col min="6" max="6" width="40.44140625" style="575" customWidth="1"/>
    <col min="7" max="7" width="6.6640625" style="57" customWidth="1"/>
    <col min="8" max="8" width="8.5546875" style="330" customWidth="1"/>
  </cols>
  <sheetData>
    <row r="1" spans="1:8">
      <c r="A1" s="327"/>
      <c r="B1" s="326"/>
      <c r="C1" s="326"/>
      <c r="D1" s="326"/>
      <c r="E1" s="326"/>
      <c r="F1" s="365"/>
      <c r="G1" s="326"/>
      <c r="H1" s="326"/>
    </row>
    <row r="2" spans="1:8" ht="30" customHeight="1">
      <c r="A2" s="327"/>
      <c r="B2" s="326"/>
      <c r="C2" s="331"/>
      <c r="D2" s="332"/>
      <c r="E2" s="333" t="str">
        <f>LNG!F473</f>
        <v>Eingaben ZAPP</v>
      </c>
      <c r="F2" s="365"/>
      <c r="G2" s="326"/>
      <c r="H2" s="326"/>
    </row>
    <row r="3" spans="1:8" ht="19.5" customHeight="1">
      <c r="A3" s="327"/>
      <c r="B3" s="326"/>
      <c r="C3" s="334"/>
      <c r="D3" s="332"/>
      <c r="E3" s="332" t="str">
        <f>Objekterfassung!E3</f>
        <v xml:space="preserve"> </v>
      </c>
      <c r="F3" s="365"/>
      <c r="G3" s="326"/>
      <c r="H3" s="326"/>
    </row>
    <row r="4" spans="1:8" ht="19.5" customHeight="1">
      <c r="A4" s="697" t="s">
        <v>9</v>
      </c>
      <c r="B4" s="326"/>
      <c r="C4" s="334"/>
      <c r="D4" s="332"/>
      <c r="E4" s="332"/>
      <c r="F4" s="365"/>
      <c r="G4" s="326"/>
      <c r="H4" s="326"/>
    </row>
    <row r="5" spans="1:8" ht="25.5" customHeight="1">
      <c r="A5" s="328"/>
      <c r="B5" s="317"/>
      <c r="C5" s="335"/>
      <c r="D5" s="336"/>
      <c r="E5" s="336"/>
      <c r="F5" s="574"/>
      <c r="G5" s="317"/>
      <c r="H5" s="317"/>
    </row>
    <row r="6" spans="1:8" ht="34.200000000000003" customHeight="1">
      <c r="C6" s="787" t="str">
        <f>Objekterfassung!E3</f>
        <v xml:space="preserve"> </v>
      </c>
      <c r="D6" s="864" t="str">
        <f>LNG!F472</f>
        <v>Gebäudezustand (GZ)</v>
      </c>
      <c r="E6" s="864"/>
      <c r="F6" s="761" t="str">
        <f>Zustandsbeurteilungschart!F84</f>
        <v>1 Neuwertig</v>
      </c>
    </row>
    <row r="7" spans="1:8" ht="18" customHeight="1">
      <c r="C7" s="866" t="str">
        <f>LNG!F456</f>
        <v>eBKP (ZAPP)</v>
      </c>
      <c r="D7" s="866"/>
      <c r="E7" s="866"/>
      <c r="F7" s="576" t="str">
        <f>LNG!F454</f>
        <v>Zustandskategorie aggregiert</v>
      </c>
      <c r="G7" s="337"/>
    </row>
    <row r="8" spans="1:8" ht="89.4" customHeight="1">
      <c r="C8" s="639" t="str">
        <f xml:space="preserve"> LNG!F457</f>
        <v>Code</v>
      </c>
      <c r="D8" s="865" t="str">
        <f>LNG!F458</f>
        <v>Bezeichnung</v>
      </c>
      <c r="E8" s="865"/>
      <c r="F8" s="760" t="str">
        <f>LNG!F455</f>
        <v xml:space="preserve">Die Zustandskategorie für den Übertrag ins ZAPP wird aufgrund der Eingaben auf der Seite Zustandserfassung automatisch berechnet. Dabei wird in einem ersten Schritt das arithmetische Mittel der eingegebenen ZK von gleichen Bauteilen gebildet, anschliessend wird das arithmetische Mittel aller erfassten ZK pro Bauteil auf eBKP Stufe 2 gebildet. Die berechnete ZK kann überschrieben werden. </v>
      </c>
      <c r="G8" s="337"/>
    </row>
    <row r="9" spans="1:8" ht="15">
      <c r="C9" s="511"/>
      <c r="D9" s="863"/>
      <c r="E9" s="863"/>
      <c r="F9" s="759"/>
      <c r="G9" s="325"/>
    </row>
    <row r="10" spans="1:8" ht="15">
      <c r="C10" s="511"/>
      <c r="D10" s="863" t="str">
        <f>IFERROR(INDEX('Übersicht IS-Massnahmen'!$I$10:$I$4969, MATCH(C10,  'Übersicht IS-Massnahmen'!$H$10:$H$4969,1)),"")</f>
        <v/>
      </c>
      <c r="E10" s="863"/>
      <c r="F10" s="759"/>
      <c r="G10" s="325"/>
    </row>
    <row r="11" spans="1:8" ht="15" customHeight="1">
      <c r="C11" s="511"/>
      <c r="D11" s="863" t="str">
        <f>IFERROR(INDEX('Übersicht IS-Massnahmen'!$I$10:$I$4969, MATCH(C11,  'Übersicht IS-Massnahmen'!$H$10:$H$4969,1)),"")</f>
        <v/>
      </c>
      <c r="E11" s="863"/>
      <c r="F11" s="759"/>
      <c r="G11" s="325"/>
    </row>
    <row r="12" spans="1:8" ht="15" customHeight="1">
      <c r="C12" s="512"/>
      <c r="D12" s="863" t="str">
        <f>IFERROR(INDEX('Übersicht IS-Massnahmen'!$I$10:$I$4969, MATCH(C12,  'Übersicht IS-Massnahmen'!$H$10:$H$4969,1)),"")</f>
        <v/>
      </c>
      <c r="E12" s="863"/>
      <c r="F12" s="759"/>
      <c r="G12" s="325"/>
    </row>
    <row r="13" spans="1:8" ht="15" customHeight="1">
      <c r="C13" s="512"/>
      <c r="D13" s="863" t="str">
        <f>IFERROR(INDEX('Übersicht IS-Massnahmen'!$I$10:$I$4969, MATCH(C13,  'Übersicht IS-Massnahmen'!$H$10:$H$4969,1)),"")</f>
        <v/>
      </c>
      <c r="E13" s="863"/>
      <c r="F13" s="759"/>
      <c r="G13" s="325"/>
    </row>
    <row r="14" spans="1:8" ht="15" customHeight="1">
      <c r="C14" s="512"/>
      <c r="D14" s="863" t="str">
        <f>IFERROR(INDEX('Übersicht IS-Massnahmen'!$I$10:$I$4969, MATCH(C14,  'Übersicht IS-Massnahmen'!$H$10:$H$4969,1)),"")</f>
        <v/>
      </c>
      <c r="E14" s="863"/>
      <c r="F14" s="759"/>
      <c r="G14" s="325"/>
    </row>
    <row r="15" spans="1:8" ht="15">
      <c r="C15" s="512"/>
      <c r="D15" s="863" t="str">
        <f>IFERROR(INDEX('Übersicht IS-Massnahmen'!$I$10:$I$4969, MATCH(C15,  'Übersicht IS-Massnahmen'!$H$10:$H$4969,1)),"")</f>
        <v/>
      </c>
      <c r="E15" s="863"/>
      <c r="F15" s="759"/>
      <c r="G15" s="325"/>
    </row>
    <row r="16" spans="1:8" ht="15">
      <c r="C16" s="512"/>
      <c r="D16" s="863" t="str">
        <f>IFERROR(INDEX('Übersicht IS-Massnahmen'!$I$10:$I$4969, MATCH(C16,  'Übersicht IS-Massnahmen'!$H$10:$H$4969,1)),"")</f>
        <v/>
      </c>
      <c r="E16" s="863"/>
      <c r="F16" s="759"/>
      <c r="G16" s="325"/>
    </row>
    <row r="17" spans="3:7" ht="15">
      <c r="C17" s="512"/>
      <c r="D17" s="863" t="str">
        <f>IFERROR(INDEX('Übersicht IS-Massnahmen'!$I$10:$I$4969, MATCH(C17,  'Übersicht IS-Massnahmen'!$H$10:$H$4969,1)),"")</f>
        <v/>
      </c>
      <c r="E17" s="863"/>
      <c r="F17" s="759"/>
      <c r="G17" s="325"/>
    </row>
    <row r="18" spans="3:7" ht="15">
      <c r="C18" s="512"/>
      <c r="D18" s="863" t="str">
        <f>IFERROR(INDEX('Übersicht IS-Massnahmen'!$I$10:$I$4969, MATCH(C18,  'Übersicht IS-Massnahmen'!$H$10:$H$4969,1)),"")</f>
        <v/>
      </c>
      <c r="E18" s="863"/>
      <c r="F18" s="759"/>
      <c r="G18" s="325"/>
    </row>
    <row r="19" spans="3:7" ht="15">
      <c r="C19" s="512"/>
      <c r="D19" s="863" t="str">
        <f>IFERROR(INDEX('Übersicht IS-Massnahmen'!$I$10:$I$4969, MATCH(C19,  'Übersicht IS-Massnahmen'!$H$10:$H$4969,1)),"")</f>
        <v/>
      </c>
      <c r="E19" s="863"/>
      <c r="F19" s="759"/>
      <c r="G19" s="325"/>
    </row>
    <row r="20" spans="3:7" ht="15">
      <c r="C20" s="512"/>
      <c r="D20" s="863" t="str">
        <f>IFERROR(INDEX('Übersicht IS-Massnahmen'!$I$10:$I$4969, MATCH(C20,  'Übersicht IS-Massnahmen'!$H$10:$H$4969,1)),"")</f>
        <v/>
      </c>
      <c r="E20" s="863"/>
      <c r="F20" s="759"/>
      <c r="G20" s="325"/>
    </row>
    <row r="21" spans="3:7" ht="15">
      <c r="C21" s="512"/>
      <c r="D21" s="863" t="str">
        <f>IFERROR(INDEX('Übersicht IS-Massnahmen'!$I$10:$I$4969, MATCH(C21,  'Übersicht IS-Massnahmen'!$H$10:$H$4969,1)),"")</f>
        <v/>
      </c>
      <c r="E21" s="863"/>
      <c r="F21" s="759"/>
      <c r="G21" s="325"/>
    </row>
    <row r="22" spans="3:7" ht="15">
      <c r="C22" s="512"/>
      <c r="D22" s="863" t="str">
        <f>IFERROR(INDEX('Übersicht IS-Massnahmen'!$I$10:$I$4969, MATCH(C22,  'Übersicht IS-Massnahmen'!$H$10:$H$4969,1)),"")</f>
        <v/>
      </c>
      <c r="E22" s="863"/>
      <c r="F22" s="759"/>
      <c r="G22" s="325"/>
    </row>
    <row r="23" spans="3:7" ht="15">
      <c r="C23" s="512"/>
      <c r="D23" s="863" t="str">
        <f>IFERROR(INDEX('Übersicht IS-Massnahmen'!$I$10:$I$4969, MATCH(C23,  'Übersicht IS-Massnahmen'!$H$10:$H$4969,1)),"")</f>
        <v/>
      </c>
      <c r="E23" s="863"/>
      <c r="F23" s="759"/>
      <c r="G23" s="325"/>
    </row>
    <row r="24" spans="3:7" ht="15">
      <c r="C24" s="512"/>
      <c r="D24" s="863" t="str">
        <f>IFERROR(INDEX('Übersicht IS-Massnahmen'!$I$10:$I$4969, MATCH(C24,  'Übersicht IS-Massnahmen'!$H$10:$H$4969,1)),"")</f>
        <v/>
      </c>
      <c r="E24" s="863"/>
      <c r="F24" s="759"/>
      <c r="G24" s="325"/>
    </row>
    <row r="25" spans="3:7" ht="15">
      <c r="C25" s="512"/>
      <c r="D25" s="863" t="str">
        <f>IFERROR(INDEX('Übersicht IS-Massnahmen'!$I$10:$I$4969, MATCH(C25,  'Übersicht IS-Massnahmen'!$H$10:$H$4969,1)),"")</f>
        <v/>
      </c>
      <c r="E25" s="863"/>
      <c r="F25" s="759"/>
      <c r="G25" s="325"/>
    </row>
    <row r="26" spans="3:7" ht="15">
      <c r="C26" s="512"/>
      <c r="D26" s="863" t="str">
        <f>IFERROR(INDEX('Übersicht IS-Massnahmen'!$I$10:$I$4969, MATCH(C26,  'Übersicht IS-Massnahmen'!$H$10:$H$4969,1)),"")</f>
        <v/>
      </c>
      <c r="E26" s="863"/>
      <c r="F26" s="759"/>
      <c r="G26" s="325"/>
    </row>
    <row r="27" spans="3:7" ht="15">
      <c r="C27" s="512"/>
      <c r="D27" s="863" t="str">
        <f>IFERROR(INDEX('Übersicht IS-Massnahmen'!$I$10:$I$4969, MATCH(C27,  'Übersicht IS-Massnahmen'!$H$10:$H$4969,1)),"")</f>
        <v/>
      </c>
      <c r="E27" s="863"/>
      <c r="F27" s="759"/>
      <c r="G27" s="325"/>
    </row>
    <row r="28" spans="3:7" ht="15">
      <c r="C28" s="512"/>
      <c r="D28" s="863" t="str">
        <f>IFERROR(INDEX('Übersicht IS-Massnahmen'!$I$10:$I$4969, MATCH(C28,  'Übersicht IS-Massnahmen'!$H$10:$H$4969,1)),"")</f>
        <v/>
      </c>
      <c r="E28" s="863"/>
      <c r="F28" s="759"/>
      <c r="G28" s="325"/>
    </row>
    <row r="29" spans="3:7" ht="15">
      <c r="C29" s="512"/>
      <c r="D29" s="863" t="str">
        <f>IFERROR(INDEX('Übersicht IS-Massnahmen'!$I$10:$I$4969, MATCH(C29,  'Übersicht IS-Massnahmen'!$H$10:$H$4969,1)),"")</f>
        <v/>
      </c>
      <c r="E29" s="863"/>
      <c r="F29" s="759"/>
      <c r="G29" s="325"/>
    </row>
    <row r="30" spans="3:7" ht="15">
      <c r="C30" s="512"/>
      <c r="D30" s="863" t="str">
        <f>IFERROR(INDEX('Übersicht IS-Massnahmen'!$I$10:$I$4969, MATCH(C30,  'Übersicht IS-Massnahmen'!$H$10:$H$4969,1)),"")</f>
        <v/>
      </c>
      <c r="E30" s="863"/>
      <c r="F30" s="759"/>
      <c r="G30" s="325"/>
    </row>
    <row r="31" spans="3:7" ht="15">
      <c r="C31" s="512"/>
      <c r="D31" s="863" t="str">
        <f>IFERROR(INDEX('Übersicht IS-Massnahmen'!$I$10:$I$4969, MATCH(C31,  'Übersicht IS-Massnahmen'!$H$10:$H$4969,1)),"")</f>
        <v/>
      </c>
      <c r="E31" s="863"/>
      <c r="F31" s="759"/>
      <c r="G31" s="325"/>
    </row>
    <row r="32" spans="3:7" ht="15">
      <c r="C32" s="512"/>
      <c r="D32" s="863" t="str">
        <f>IFERROR(INDEX('Übersicht IS-Massnahmen'!$I$10:$I$4969, MATCH(C32,  'Übersicht IS-Massnahmen'!$H$10:$H$4969,1)),"")</f>
        <v/>
      </c>
      <c r="E32" s="863"/>
      <c r="F32" s="759"/>
      <c r="G32" s="325"/>
    </row>
    <row r="33" spans="3:7" ht="15">
      <c r="C33" s="512"/>
      <c r="D33" s="863" t="str">
        <f>IFERROR(INDEX('Übersicht IS-Massnahmen'!$I$10:$I$4969, MATCH(C33,  'Übersicht IS-Massnahmen'!$H$10:$H$4969,1)),"")</f>
        <v/>
      </c>
      <c r="E33" s="863"/>
      <c r="F33" s="759"/>
      <c r="G33" s="325"/>
    </row>
    <row r="34" spans="3:7" ht="15">
      <c r="C34" s="512"/>
      <c r="D34" s="863" t="str">
        <f>IFERROR(INDEX('Übersicht IS-Massnahmen'!$I$10:$I$4969, MATCH(C34,  'Übersicht IS-Massnahmen'!$H$10:$H$4969,1)),"")</f>
        <v/>
      </c>
      <c r="E34" s="863"/>
      <c r="F34" s="759"/>
      <c r="G34" s="325"/>
    </row>
    <row r="35" spans="3:7" ht="15">
      <c r="C35" s="512"/>
      <c r="D35" s="863" t="str">
        <f>IFERROR(INDEX('Übersicht IS-Massnahmen'!$I$10:$I$4969, MATCH(C35,  'Übersicht IS-Massnahmen'!$H$10:$H$4969,1)),"")</f>
        <v/>
      </c>
      <c r="E35" s="863"/>
      <c r="F35" s="759"/>
      <c r="G35" s="325"/>
    </row>
    <row r="36" spans="3:7" ht="15">
      <c r="C36" s="512"/>
      <c r="D36" s="863" t="str">
        <f>IFERROR(INDEX('Übersicht IS-Massnahmen'!$I$10:$I$4969, MATCH(C36,  'Übersicht IS-Massnahmen'!$H$10:$H$4969,1)),"")</f>
        <v/>
      </c>
      <c r="E36" s="863"/>
      <c r="F36" s="759"/>
      <c r="G36" s="325"/>
    </row>
    <row r="37" spans="3:7" ht="15">
      <c r="C37" s="512"/>
      <c r="D37" s="863" t="str">
        <f>IFERROR(INDEX('Übersicht IS-Massnahmen'!$I$10:$I$4969, MATCH(C37,  'Übersicht IS-Massnahmen'!$H$10:$H$4969,1)),"")</f>
        <v/>
      </c>
      <c r="E37" s="863"/>
      <c r="F37" s="759"/>
      <c r="G37" s="325"/>
    </row>
    <row r="38" spans="3:7" ht="15">
      <c r="C38" s="512"/>
      <c r="D38" s="863" t="str">
        <f>IFERROR(INDEX('Übersicht IS-Massnahmen'!$I$10:$I$4969, MATCH(C38,  'Übersicht IS-Massnahmen'!$H$10:$H$4969,1)),"")</f>
        <v/>
      </c>
      <c r="E38" s="863"/>
      <c r="F38" s="759"/>
      <c r="G38" s="325"/>
    </row>
    <row r="39" spans="3:7" ht="15">
      <c r="C39" s="512"/>
      <c r="D39" s="863" t="str">
        <f>IFERROR(INDEX('Übersicht IS-Massnahmen'!$I$10:$I$4969, MATCH(C39,  'Übersicht IS-Massnahmen'!$H$10:$H$4969,1)),"")</f>
        <v/>
      </c>
      <c r="E39" s="863"/>
      <c r="F39" s="759"/>
      <c r="G39" s="325"/>
    </row>
    <row r="40" spans="3:7" ht="15">
      <c r="C40" s="512"/>
      <c r="D40" s="863" t="str">
        <f>IFERROR(INDEX('Übersicht IS-Massnahmen'!$I$10:$I$4969, MATCH(C40,  'Übersicht IS-Massnahmen'!$H$10:$H$4969,1)),"")</f>
        <v/>
      </c>
      <c r="E40" s="863"/>
      <c r="F40" s="759"/>
      <c r="G40" s="325"/>
    </row>
    <row r="41" spans="3:7" ht="15">
      <c r="C41" s="512"/>
      <c r="D41" s="863" t="str">
        <f>IFERROR(INDEX('Übersicht IS-Massnahmen'!$I$10:$I$4969, MATCH(C41,  'Übersicht IS-Massnahmen'!$H$10:$H$4969,1)),"")</f>
        <v/>
      </c>
      <c r="E41" s="863"/>
      <c r="F41" s="759"/>
      <c r="G41" s="325"/>
    </row>
    <row r="42" spans="3:7" ht="15">
      <c r="C42" s="512"/>
      <c r="D42" s="863" t="str">
        <f>IFERROR(INDEX('Übersicht IS-Massnahmen'!$I$10:$I$4969, MATCH(C42,  'Übersicht IS-Massnahmen'!$H$10:$H$4969,1)),"")</f>
        <v/>
      </c>
      <c r="E42" s="863"/>
      <c r="F42" s="759"/>
      <c r="G42" s="325"/>
    </row>
    <row r="43" spans="3:7" ht="15">
      <c r="C43" s="512"/>
      <c r="D43" s="863" t="str">
        <f>IFERROR(INDEX('Übersicht IS-Massnahmen'!$I$10:$I$4969, MATCH(C43,  'Übersicht IS-Massnahmen'!$H$10:$H$4969,1)),"")</f>
        <v/>
      </c>
      <c r="E43" s="863"/>
      <c r="F43" s="759"/>
      <c r="G43" s="325"/>
    </row>
    <row r="44" spans="3:7" ht="15">
      <c r="C44" s="512"/>
      <c r="D44" s="863" t="str">
        <f>IFERROR(INDEX('Übersicht IS-Massnahmen'!$I$10:$I$4969, MATCH(C44,  'Übersicht IS-Massnahmen'!$H$10:$H$4969,1)),"")</f>
        <v/>
      </c>
      <c r="E44" s="863"/>
      <c r="F44" s="759"/>
      <c r="G44" s="325"/>
    </row>
    <row r="45" spans="3:7" ht="15">
      <c r="C45" s="512"/>
      <c r="D45" s="863" t="str">
        <f>IFERROR(INDEX('Übersicht IS-Massnahmen'!$I$10:$I$4969, MATCH(C45,  'Übersicht IS-Massnahmen'!$H$10:$H$4969,1)),"")</f>
        <v/>
      </c>
      <c r="E45" s="863"/>
      <c r="F45" s="759"/>
      <c r="G45" s="325"/>
    </row>
    <row r="46" spans="3:7" ht="15">
      <c r="C46" s="512"/>
      <c r="D46" s="863" t="str">
        <f>IFERROR(INDEX('Übersicht IS-Massnahmen'!$I$10:$I$4969, MATCH(C46,  'Übersicht IS-Massnahmen'!$H$10:$H$4969,1)),"")</f>
        <v/>
      </c>
      <c r="E46" s="863"/>
      <c r="F46" s="759"/>
      <c r="G46" s="325"/>
    </row>
    <row r="47" spans="3:7" ht="15">
      <c r="C47" s="512"/>
      <c r="D47" s="863" t="str">
        <f>IFERROR(INDEX('Übersicht IS-Massnahmen'!$I$10:$I$4969, MATCH(C47,  'Übersicht IS-Massnahmen'!$H$10:$H$4969,1)),"")</f>
        <v/>
      </c>
      <c r="E47" s="863"/>
      <c r="F47" s="759"/>
      <c r="G47" s="325"/>
    </row>
    <row r="48" spans="3:7" ht="15">
      <c r="C48" s="512"/>
      <c r="D48" s="863" t="str">
        <f>IFERROR(INDEX('Übersicht IS-Massnahmen'!$I$10:$I$4969, MATCH(C48,  'Übersicht IS-Massnahmen'!$H$10:$H$4969,1)),"")</f>
        <v/>
      </c>
      <c r="E48" s="863"/>
      <c r="F48" s="759"/>
      <c r="G48" s="325"/>
    </row>
    <row r="49" spans="3:7" ht="15">
      <c r="C49" s="512"/>
      <c r="D49" s="863" t="str">
        <f>IFERROR(INDEX('Übersicht IS-Massnahmen'!$I$10:$I$4969, MATCH(C49,  'Übersicht IS-Massnahmen'!$H$10:$H$4969,1)),"")</f>
        <v/>
      </c>
      <c r="E49" s="863"/>
      <c r="F49" s="759"/>
      <c r="G49" s="325"/>
    </row>
    <row r="50" spans="3:7" ht="15">
      <c r="C50" s="512"/>
      <c r="D50" s="863" t="str">
        <f>IFERROR(INDEX('Übersicht IS-Massnahmen'!$I$10:$I$4969, MATCH(C50,  'Übersicht IS-Massnahmen'!$H$10:$H$4969,1)),"")</f>
        <v/>
      </c>
      <c r="E50" s="863"/>
      <c r="F50" s="759"/>
      <c r="G50" s="325"/>
    </row>
    <row r="51" spans="3:7" ht="15">
      <c r="C51" s="512"/>
      <c r="D51" s="863" t="str">
        <f>IFERROR(INDEX('Übersicht IS-Massnahmen'!$I$10:$I$4969, MATCH(C51,  'Übersicht IS-Massnahmen'!$H$10:$H$4969,1)),"")</f>
        <v/>
      </c>
      <c r="E51" s="863"/>
      <c r="F51" s="759"/>
      <c r="G51" s="325"/>
    </row>
    <row r="52" spans="3:7" ht="15">
      <c r="C52" s="512"/>
      <c r="D52" s="863" t="str">
        <f>IFERROR(INDEX('Übersicht IS-Massnahmen'!$I$10:$I$4969, MATCH(C52,  'Übersicht IS-Massnahmen'!$H$10:$H$4969,1)),"")</f>
        <v/>
      </c>
      <c r="E52" s="863"/>
      <c r="F52" s="759"/>
      <c r="G52" s="325"/>
    </row>
    <row r="53" spans="3:7" ht="15">
      <c r="C53" s="512"/>
      <c r="D53" s="863" t="str">
        <f>IFERROR(INDEX('Übersicht IS-Massnahmen'!$I$10:$I$4969, MATCH(C53,  'Übersicht IS-Massnahmen'!$H$10:$H$4969,1)),"")</f>
        <v/>
      </c>
      <c r="E53" s="863"/>
      <c r="F53" s="759"/>
      <c r="G53" s="325"/>
    </row>
    <row r="54" spans="3:7" ht="15">
      <c r="C54" s="512"/>
      <c r="D54" s="863" t="str">
        <f>IFERROR(INDEX('Übersicht IS-Massnahmen'!$I$10:$I$4969, MATCH(C54,  'Übersicht IS-Massnahmen'!$H$10:$H$4969,1)),"")</f>
        <v/>
      </c>
      <c r="E54" s="863"/>
      <c r="F54" s="759"/>
      <c r="G54" s="325"/>
    </row>
    <row r="55" spans="3:7" ht="15">
      <c r="C55" s="512"/>
      <c r="D55" s="863" t="str">
        <f>IFERROR(INDEX('Übersicht IS-Massnahmen'!$I$10:$I$4969, MATCH(C55,  'Übersicht IS-Massnahmen'!$H$10:$H$4969,1)),"")</f>
        <v/>
      </c>
      <c r="E55" s="863"/>
      <c r="F55" s="759"/>
      <c r="G55" s="325"/>
    </row>
    <row r="56" spans="3:7" ht="15">
      <c r="C56" s="512"/>
      <c r="D56" s="863" t="str">
        <f>IFERROR(INDEX('Übersicht IS-Massnahmen'!$I$10:$I$4969, MATCH(C56,  'Übersicht IS-Massnahmen'!$H$10:$H$4969,1)),"")</f>
        <v/>
      </c>
      <c r="E56" s="863"/>
      <c r="F56" s="759"/>
      <c r="G56" s="325"/>
    </row>
    <row r="57" spans="3:7" ht="15">
      <c r="C57" s="512"/>
      <c r="D57" s="863" t="str">
        <f>IFERROR(INDEX('Übersicht IS-Massnahmen'!$I$10:$I$4969, MATCH(C57,  'Übersicht IS-Massnahmen'!$H$10:$H$4969,1)),"")</f>
        <v/>
      </c>
      <c r="E57" s="863"/>
      <c r="F57" s="759"/>
      <c r="G57" s="325"/>
    </row>
    <row r="58" spans="3:7" ht="15">
      <c r="C58" s="512"/>
      <c r="D58" s="863" t="str">
        <f>IFERROR(INDEX('Übersicht IS-Massnahmen'!$I$10:$I$4969, MATCH(C58,  'Übersicht IS-Massnahmen'!$H$10:$H$4969,1)),"")</f>
        <v/>
      </c>
      <c r="E58" s="863"/>
      <c r="F58" s="759"/>
      <c r="G58" s="325"/>
    </row>
    <row r="59" spans="3:7" ht="15">
      <c r="C59" s="512"/>
      <c r="D59" s="863" t="str">
        <f>IFERROR(INDEX('Übersicht IS-Massnahmen'!$I$10:$I$4969, MATCH(C59,  'Übersicht IS-Massnahmen'!$H$10:$H$4969,1)),"")</f>
        <v/>
      </c>
      <c r="E59" s="863"/>
      <c r="F59" s="759"/>
      <c r="G59" s="325"/>
    </row>
    <row r="60" spans="3:7" ht="15">
      <c r="C60" s="512"/>
      <c r="D60" s="863" t="str">
        <f>IFERROR(INDEX('Übersicht IS-Massnahmen'!$I$10:$I$4969, MATCH(C60,  'Übersicht IS-Massnahmen'!$H$10:$H$4969,1)),"")</f>
        <v/>
      </c>
      <c r="E60" s="863"/>
      <c r="F60" s="759"/>
      <c r="G60" s="325"/>
    </row>
    <row r="61" spans="3:7" ht="15">
      <c r="C61" s="512"/>
      <c r="D61" s="863" t="str">
        <f>IFERROR(INDEX('Übersicht IS-Massnahmen'!$I$10:$I$4969, MATCH(C61,  'Übersicht IS-Massnahmen'!$H$10:$H$4969,1)),"")</f>
        <v/>
      </c>
      <c r="E61" s="863"/>
      <c r="F61" s="759"/>
      <c r="G61" s="325"/>
    </row>
    <row r="62" spans="3:7" ht="15">
      <c r="C62" s="512"/>
      <c r="D62" s="863" t="str">
        <f>IFERROR(INDEX('Übersicht IS-Massnahmen'!$I$10:$I$4969, MATCH(C62,  'Übersicht IS-Massnahmen'!$H$10:$H$4969,1)),"")</f>
        <v/>
      </c>
      <c r="E62" s="863"/>
      <c r="F62" s="759"/>
      <c r="G62" s="325"/>
    </row>
    <row r="63" spans="3:7" ht="15">
      <c r="C63" s="512"/>
      <c r="D63" s="863" t="str">
        <f>IFERROR(INDEX('Übersicht IS-Massnahmen'!$I$10:$I$4969, MATCH(C63,  'Übersicht IS-Massnahmen'!$H$10:$H$4969,1)),"")</f>
        <v/>
      </c>
      <c r="E63" s="863"/>
      <c r="F63" s="759"/>
      <c r="G63" s="325"/>
    </row>
    <row r="64" spans="3:7" ht="15">
      <c r="C64" s="512"/>
      <c r="D64" s="863" t="str">
        <f>IFERROR(INDEX('Übersicht IS-Massnahmen'!$I$10:$I$4969, MATCH(C64,  'Übersicht IS-Massnahmen'!$H$10:$H$4969,1)),"")</f>
        <v/>
      </c>
      <c r="E64" s="863"/>
      <c r="F64" s="759"/>
      <c r="G64" s="325"/>
    </row>
    <row r="65" spans="3:7" ht="15">
      <c r="C65" s="512"/>
      <c r="D65" s="863" t="str">
        <f>IFERROR(INDEX('Übersicht IS-Massnahmen'!$I$10:$I$4969, MATCH(C65,  'Übersicht IS-Massnahmen'!$H$10:$H$4969,1)),"")</f>
        <v/>
      </c>
      <c r="E65" s="863"/>
      <c r="F65" s="759"/>
      <c r="G65" s="325"/>
    </row>
    <row r="66" spans="3:7" ht="15">
      <c r="C66" s="512"/>
      <c r="D66" s="863" t="str">
        <f>IFERROR(INDEX('Übersicht IS-Massnahmen'!$I$10:$I$4969, MATCH(C66,  'Übersicht IS-Massnahmen'!$H$10:$H$4969,1)),"")</f>
        <v/>
      </c>
      <c r="E66" s="863"/>
      <c r="F66" s="759"/>
      <c r="G66" s="325"/>
    </row>
    <row r="67" spans="3:7" ht="15">
      <c r="C67" s="512"/>
      <c r="D67" s="863" t="str">
        <f>IFERROR(INDEX('Übersicht IS-Massnahmen'!$I$10:$I$4969, MATCH(C67,  'Übersicht IS-Massnahmen'!$H$10:$H$4969,1)),"")</f>
        <v/>
      </c>
      <c r="E67" s="863"/>
      <c r="F67" s="759"/>
      <c r="G67" s="325"/>
    </row>
    <row r="68" spans="3:7" ht="15">
      <c r="C68" s="512"/>
      <c r="D68" s="863" t="str">
        <f>IFERROR(INDEX('Übersicht IS-Massnahmen'!$I$10:$I$4969, MATCH(C68,  'Übersicht IS-Massnahmen'!$H$10:$H$4969,1)),"")</f>
        <v/>
      </c>
      <c r="E68" s="863"/>
      <c r="F68" s="759"/>
      <c r="G68" s="325"/>
    </row>
    <row r="69" spans="3:7" ht="15">
      <c r="C69" s="512"/>
      <c r="D69" s="863" t="str">
        <f>IFERROR(INDEX('Übersicht IS-Massnahmen'!$I$10:$I$4969, MATCH(C69,  'Übersicht IS-Massnahmen'!$H$10:$H$4969,1)),"")</f>
        <v/>
      </c>
      <c r="E69" s="863"/>
      <c r="F69" s="759"/>
      <c r="G69" s="325"/>
    </row>
    <row r="70" spans="3:7" ht="15">
      <c r="C70" s="512"/>
      <c r="D70" s="863" t="str">
        <f>IFERROR(INDEX('Übersicht IS-Massnahmen'!$I$10:$I$4969, MATCH(C70,  'Übersicht IS-Massnahmen'!$H$10:$H$4969,1)),"")</f>
        <v/>
      </c>
      <c r="E70" s="863"/>
      <c r="F70" s="759"/>
      <c r="G70" s="325"/>
    </row>
    <row r="71" spans="3:7" ht="15">
      <c r="C71" s="512"/>
      <c r="D71" s="863" t="str">
        <f>IFERROR(INDEX('Übersicht IS-Massnahmen'!$I$10:$I$4969, MATCH(C71,  'Übersicht IS-Massnahmen'!$H$10:$H$4969,1)),"")</f>
        <v/>
      </c>
      <c r="E71" s="863"/>
      <c r="F71" s="759"/>
      <c r="G71" s="325"/>
    </row>
    <row r="72" spans="3:7" ht="15">
      <c r="C72" s="512"/>
      <c r="D72" s="863" t="str">
        <f>IFERROR(INDEX('Übersicht IS-Massnahmen'!$I$10:$I$4969, MATCH(C72,  'Übersicht IS-Massnahmen'!$H$10:$H$4969,1)),"")</f>
        <v/>
      </c>
      <c r="E72" s="863"/>
      <c r="F72" s="759"/>
      <c r="G72" s="325"/>
    </row>
    <row r="73" spans="3:7" ht="15">
      <c r="C73" s="512"/>
      <c r="D73" s="863" t="str">
        <f>IFERROR(INDEX('Übersicht IS-Massnahmen'!$I$10:$I$4969, MATCH(C73,  'Übersicht IS-Massnahmen'!$H$10:$H$4969,1)),"")</f>
        <v/>
      </c>
      <c r="E73" s="863"/>
      <c r="F73" s="759"/>
      <c r="G73" s="325"/>
    </row>
    <row r="74" spans="3:7" ht="15">
      <c r="C74" s="512"/>
      <c r="D74" s="863" t="str">
        <f>IFERROR(INDEX('Übersicht IS-Massnahmen'!$I$10:$I$4969, MATCH(C74,  'Übersicht IS-Massnahmen'!$H$10:$H$4969,1)),"")</f>
        <v/>
      </c>
      <c r="E74" s="863"/>
      <c r="F74" s="759"/>
      <c r="G74" s="325"/>
    </row>
    <row r="75" spans="3:7" ht="15">
      <c r="C75" s="512"/>
      <c r="D75" s="863" t="str">
        <f>IFERROR(INDEX('Übersicht IS-Massnahmen'!$I$10:$I$4969, MATCH(C75,  'Übersicht IS-Massnahmen'!$H$10:$H$4969,1)),"")</f>
        <v/>
      </c>
      <c r="E75" s="863"/>
      <c r="F75" s="759"/>
      <c r="G75" s="325"/>
    </row>
    <row r="76" spans="3:7" ht="15">
      <c r="C76" s="512"/>
      <c r="D76" s="863" t="str">
        <f>IFERROR(INDEX('Übersicht IS-Massnahmen'!$I$10:$I$4969, MATCH(C76,  'Übersicht IS-Massnahmen'!$H$10:$H$4969,1)),"")</f>
        <v/>
      </c>
      <c r="E76" s="863"/>
      <c r="F76" s="759"/>
      <c r="G76" s="325"/>
    </row>
    <row r="77" spans="3:7" ht="15">
      <c r="C77" s="512"/>
      <c r="D77" s="863" t="str">
        <f>IFERROR(INDEX('Übersicht IS-Massnahmen'!$I$10:$I$4969, MATCH(C77,  'Übersicht IS-Massnahmen'!$H$10:$H$4969,1)),"")</f>
        <v/>
      </c>
      <c r="E77" s="863"/>
      <c r="F77" s="759"/>
      <c r="G77" s="325"/>
    </row>
    <row r="78" spans="3:7" ht="15">
      <c r="C78" s="512"/>
      <c r="D78" s="863" t="str">
        <f>IFERROR(INDEX('Übersicht IS-Massnahmen'!$I$10:$I$4969, MATCH(C78,  'Übersicht IS-Massnahmen'!$H$10:$H$4969,1)),"")</f>
        <v/>
      </c>
      <c r="E78" s="863"/>
      <c r="F78" s="759"/>
      <c r="G78" s="325"/>
    </row>
    <row r="79" spans="3:7" ht="15">
      <c r="C79" s="512"/>
      <c r="D79" s="863" t="str">
        <f>IFERROR(INDEX('Übersicht IS-Massnahmen'!$I$10:$I$4969, MATCH(C79,  'Übersicht IS-Massnahmen'!$H$10:$H$4969,1)),"")</f>
        <v/>
      </c>
      <c r="E79" s="863"/>
      <c r="F79" s="759"/>
      <c r="G79" s="325"/>
    </row>
    <row r="80" spans="3:7" ht="15">
      <c r="C80" s="512"/>
      <c r="D80" s="863" t="str">
        <f>IFERROR(INDEX('Übersicht IS-Massnahmen'!$I$10:$I$4969, MATCH(C80,  'Übersicht IS-Massnahmen'!$H$10:$H$4969,1)),"")</f>
        <v/>
      </c>
      <c r="E80" s="863"/>
      <c r="F80" s="759"/>
      <c r="G80" s="325"/>
    </row>
    <row r="81" spans="3:7" ht="15">
      <c r="C81" s="512"/>
      <c r="D81" s="863" t="str">
        <f>IFERROR(INDEX('Übersicht IS-Massnahmen'!$I$10:$I$4969, MATCH(C81,  'Übersicht IS-Massnahmen'!$H$10:$H$4969,1)),"")</f>
        <v/>
      </c>
      <c r="E81" s="863"/>
      <c r="F81" s="759"/>
      <c r="G81" s="325"/>
    </row>
    <row r="82" spans="3:7" ht="15">
      <c r="C82" s="512"/>
      <c r="D82" s="863" t="str">
        <f>IFERROR(INDEX('Übersicht IS-Massnahmen'!$I$10:$I$4969, MATCH(C82,  'Übersicht IS-Massnahmen'!$H$10:$H$4969,1)),"")</f>
        <v/>
      </c>
      <c r="E82" s="863"/>
      <c r="F82" s="759"/>
      <c r="G82" s="325"/>
    </row>
    <row r="83" spans="3:7" ht="15">
      <c r="C83" s="512"/>
      <c r="D83" s="863" t="str">
        <f>IFERROR(INDEX('Übersicht IS-Massnahmen'!$I$10:$I$4969, MATCH(C83,  'Übersicht IS-Massnahmen'!$H$10:$H$4969,1)),"")</f>
        <v/>
      </c>
      <c r="E83" s="863"/>
      <c r="F83" s="759"/>
      <c r="G83" s="325"/>
    </row>
    <row r="84" spans="3:7" ht="15">
      <c r="C84" s="512"/>
      <c r="D84" s="863" t="str">
        <f>IFERROR(INDEX('Übersicht IS-Massnahmen'!$I$10:$I$4969, MATCH(C84,  'Übersicht IS-Massnahmen'!$H$10:$H$4969,1)),"")</f>
        <v/>
      </c>
      <c r="E84" s="863"/>
      <c r="F84" s="759"/>
      <c r="G84" s="325"/>
    </row>
    <row r="85" spans="3:7" ht="15">
      <c r="C85" s="512"/>
      <c r="D85" s="863" t="str">
        <f>IFERROR(INDEX('Übersicht IS-Massnahmen'!$I$10:$I$4969, MATCH(C85,  'Übersicht IS-Massnahmen'!$H$10:$H$4969,1)),"")</f>
        <v/>
      </c>
      <c r="E85" s="863"/>
      <c r="F85" s="759"/>
      <c r="G85" s="325"/>
    </row>
    <row r="86" spans="3:7" ht="15">
      <c r="C86" s="512"/>
      <c r="D86" s="863" t="str">
        <f>IFERROR(INDEX('Übersicht IS-Massnahmen'!$I$10:$I$4969, MATCH(C86,  'Übersicht IS-Massnahmen'!$H$10:$H$4969,1)),"")</f>
        <v/>
      </c>
      <c r="E86" s="863"/>
      <c r="F86" s="759"/>
      <c r="G86" s="325"/>
    </row>
    <row r="87" spans="3:7" ht="15">
      <c r="C87" s="512"/>
      <c r="D87" s="863" t="str">
        <f>IFERROR(INDEX('Übersicht IS-Massnahmen'!$I$10:$I$4969, MATCH(C87,  'Übersicht IS-Massnahmen'!$H$10:$H$4969,1)),"")</f>
        <v/>
      </c>
      <c r="E87" s="863"/>
      <c r="F87" s="759"/>
      <c r="G87" s="325"/>
    </row>
    <row r="88" spans="3:7" ht="15">
      <c r="C88" s="512"/>
      <c r="D88" s="863" t="str">
        <f>IFERROR(INDEX('Übersicht IS-Massnahmen'!$I$10:$I$4969, MATCH(C88,  'Übersicht IS-Massnahmen'!$H$10:$H$4969,1)),"")</f>
        <v/>
      </c>
      <c r="E88" s="863"/>
      <c r="F88" s="759"/>
      <c r="G88" s="325"/>
    </row>
    <row r="89" spans="3:7" ht="15">
      <c r="C89" s="512"/>
      <c r="D89" s="863" t="str">
        <f>IFERROR(INDEX('Übersicht IS-Massnahmen'!$I$10:$I$4969, MATCH(C89,  'Übersicht IS-Massnahmen'!$H$10:$H$4969,1)),"")</f>
        <v/>
      </c>
      <c r="E89" s="863"/>
      <c r="F89" s="759"/>
      <c r="G89" s="325"/>
    </row>
    <row r="90" spans="3:7" ht="15">
      <c r="C90" s="512"/>
      <c r="D90" s="863" t="str">
        <f>IFERROR(INDEX('Übersicht IS-Massnahmen'!$I$10:$I$4969, MATCH(C90,  'Übersicht IS-Massnahmen'!$H$10:$H$4969,1)),"")</f>
        <v/>
      </c>
      <c r="E90" s="863"/>
      <c r="F90" s="759"/>
      <c r="G90" s="325"/>
    </row>
    <row r="91" spans="3:7" ht="15">
      <c r="C91" s="512"/>
      <c r="D91" s="863" t="str">
        <f>IFERROR(INDEX('Übersicht IS-Massnahmen'!$I$10:$I$4969, MATCH(C91,  'Übersicht IS-Massnahmen'!$H$10:$H$4969,1)),"")</f>
        <v/>
      </c>
      <c r="E91" s="863"/>
      <c r="F91" s="759"/>
      <c r="G91" s="325"/>
    </row>
    <row r="92" spans="3:7" ht="15">
      <c r="C92" s="512"/>
      <c r="D92" s="863" t="str">
        <f>IFERROR(INDEX('Übersicht IS-Massnahmen'!$I$10:$I$4969, MATCH(C92,  'Übersicht IS-Massnahmen'!$H$10:$H$4969,1)),"")</f>
        <v/>
      </c>
      <c r="E92" s="863"/>
      <c r="F92" s="759"/>
      <c r="G92" s="325"/>
    </row>
    <row r="93" spans="3:7" ht="15">
      <c r="C93" s="512"/>
      <c r="D93" s="863" t="str">
        <f>IFERROR(INDEX('Übersicht IS-Massnahmen'!$I$10:$I$4969, MATCH(C93,  'Übersicht IS-Massnahmen'!$H$10:$H$4969,1)),"")</f>
        <v/>
      </c>
      <c r="E93" s="863"/>
      <c r="F93" s="759"/>
      <c r="G93" s="325"/>
    </row>
    <row r="94" spans="3:7" ht="15">
      <c r="C94" s="512"/>
      <c r="D94" s="863" t="str">
        <f>IFERROR(INDEX('Übersicht IS-Massnahmen'!$I$10:$I$4969, MATCH(C94,  'Übersicht IS-Massnahmen'!$H$10:$H$4969,1)),"")</f>
        <v/>
      </c>
      <c r="E94" s="863"/>
      <c r="F94" s="759"/>
      <c r="G94" s="325"/>
    </row>
    <row r="95" spans="3:7" ht="15">
      <c r="C95" s="512"/>
      <c r="D95" s="863" t="str">
        <f>IFERROR(INDEX('Übersicht IS-Massnahmen'!$I$10:$I$4969, MATCH(C95,  'Übersicht IS-Massnahmen'!$H$10:$H$4969,1)),"")</f>
        <v/>
      </c>
      <c r="E95" s="863"/>
      <c r="F95" s="759"/>
      <c r="G95" s="325"/>
    </row>
    <row r="96" spans="3:7" ht="15">
      <c r="C96" s="512"/>
      <c r="D96" s="863" t="str">
        <f>IFERROR(INDEX('Übersicht IS-Massnahmen'!$I$10:$I$4969, MATCH(C96,  'Übersicht IS-Massnahmen'!$H$10:$H$4969,1)),"")</f>
        <v/>
      </c>
      <c r="E96" s="863"/>
      <c r="F96" s="759"/>
      <c r="G96" s="325"/>
    </row>
    <row r="97" spans="3:7" ht="15">
      <c r="C97" s="512"/>
      <c r="D97" s="863" t="str">
        <f>IFERROR(INDEX('Übersicht IS-Massnahmen'!$I$10:$I$4969, MATCH(C97,  'Übersicht IS-Massnahmen'!$H$10:$H$4969,1)),"")</f>
        <v/>
      </c>
      <c r="E97" s="863"/>
      <c r="F97" s="759"/>
      <c r="G97" s="325"/>
    </row>
    <row r="98" spans="3:7" ht="15">
      <c r="C98" s="512"/>
      <c r="D98" s="863" t="str">
        <f>IFERROR(INDEX('Übersicht IS-Massnahmen'!$I$10:$I$4969, MATCH(C98,  'Übersicht IS-Massnahmen'!$H$10:$H$4969,1)),"")</f>
        <v/>
      </c>
      <c r="E98" s="863"/>
      <c r="F98" s="759"/>
      <c r="G98" s="325"/>
    </row>
    <row r="99" spans="3:7" ht="15">
      <c r="C99" s="512"/>
      <c r="D99" s="863" t="str">
        <f>IFERROR(INDEX('Übersicht IS-Massnahmen'!$I$10:$I$4969, MATCH(C99,  'Übersicht IS-Massnahmen'!$H$10:$H$4969,1)),"")</f>
        <v/>
      </c>
      <c r="E99" s="863"/>
      <c r="F99" s="759"/>
      <c r="G99" s="325"/>
    </row>
    <row r="100" spans="3:7" ht="15">
      <c r="C100" s="512"/>
      <c r="D100" s="863" t="str">
        <f>IFERROR(INDEX('Übersicht IS-Massnahmen'!$I$10:$I$4969, MATCH(C100,  'Übersicht IS-Massnahmen'!$H$10:$H$4969,1)),"")</f>
        <v/>
      </c>
      <c r="E100" s="863"/>
      <c r="F100" s="759"/>
      <c r="G100" s="325"/>
    </row>
    <row r="101" spans="3:7" ht="15">
      <c r="C101" s="512"/>
      <c r="D101" s="863" t="str">
        <f>IFERROR(INDEX('Übersicht IS-Massnahmen'!$I$10:$I$4969, MATCH(C101,  'Übersicht IS-Massnahmen'!$H$10:$H$4969,1)),"")</f>
        <v/>
      </c>
      <c r="E101" s="863"/>
      <c r="F101" s="759"/>
      <c r="G101" s="325"/>
    </row>
    <row r="102" spans="3:7" ht="15">
      <c r="C102" s="512"/>
      <c r="D102" s="863" t="str">
        <f>IFERROR(INDEX('Übersicht IS-Massnahmen'!$I$10:$I$4969, MATCH(C102,  'Übersicht IS-Massnahmen'!$H$10:$H$4969,1)),"")</f>
        <v/>
      </c>
      <c r="E102" s="863"/>
      <c r="F102" s="759"/>
      <c r="G102" s="325"/>
    </row>
    <row r="103" spans="3:7" ht="15">
      <c r="C103" s="512"/>
      <c r="D103" s="863" t="str">
        <f>IFERROR(INDEX('Übersicht IS-Massnahmen'!$I$10:$I$4969, MATCH(C103,  'Übersicht IS-Massnahmen'!$H$10:$H$4969,1)),"")</f>
        <v/>
      </c>
      <c r="E103" s="863"/>
      <c r="F103" s="759"/>
      <c r="G103" s="325"/>
    </row>
    <row r="104" spans="3:7" ht="15">
      <c r="C104" s="512"/>
      <c r="D104" s="863" t="str">
        <f>IFERROR(INDEX('Übersicht IS-Massnahmen'!$I$10:$I$4969, MATCH(C104,  'Übersicht IS-Massnahmen'!$H$10:$H$4969,1)),"")</f>
        <v/>
      </c>
      <c r="E104" s="863"/>
      <c r="F104" s="759"/>
      <c r="G104" s="325"/>
    </row>
    <row r="105" spans="3:7" ht="15">
      <c r="C105" s="512"/>
      <c r="D105" s="863" t="str">
        <f>IFERROR(INDEX('Übersicht IS-Massnahmen'!$I$10:$I$4969, MATCH(C105,  'Übersicht IS-Massnahmen'!$H$10:$H$4969,1)),"")</f>
        <v/>
      </c>
      <c r="E105" s="863"/>
      <c r="F105" s="759"/>
      <c r="G105" s="325"/>
    </row>
    <row r="106" spans="3:7" ht="15">
      <c r="C106" s="512"/>
      <c r="D106" s="863" t="str">
        <f>IFERROR(INDEX('Übersicht IS-Massnahmen'!$I$10:$I$4969, MATCH(C106,  'Übersicht IS-Massnahmen'!$H$10:$H$4969,1)),"")</f>
        <v/>
      </c>
      <c r="E106" s="863"/>
      <c r="F106" s="759"/>
      <c r="G106" s="325"/>
    </row>
    <row r="107" spans="3:7" ht="15">
      <c r="C107" s="512"/>
      <c r="D107" s="863" t="str">
        <f>IFERROR(INDEX('Übersicht IS-Massnahmen'!$I$10:$I$4969, MATCH(C107,  'Übersicht IS-Massnahmen'!$H$10:$H$4969,1)),"")</f>
        <v/>
      </c>
      <c r="E107" s="863"/>
      <c r="F107" s="759"/>
      <c r="G107" s="325"/>
    </row>
    <row r="108" spans="3:7" ht="15">
      <c r="C108" s="512"/>
      <c r="D108" s="863" t="str">
        <f>IFERROR(INDEX('Übersicht IS-Massnahmen'!$I$10:$I$4969, MATCH(C108,  'Übersicht IS-Massnahmen'!$H$10:$H$4969,1)),"")</f>
        <v/>
      </c>
      <c r="E108" s="863"/>
      <c r="F108" s="759"/>
      <c r="G108" s="325"/>
    </row>
    <row r="109" spans="3:7" ht="15">
      <c r="C109" s="512"/>
      <c r="D109" s="863" t="str">
        <f>IFERROR(INDEX('Übersicht IS-Massnahmen'!$I$10:$I$4969, MATCH(C109,  'Übersicht IS-Massnahmen'!$H$10:$H$4969,1)),"")</f>
        <v/>
      </c>
      <c r="E109" s="863"/>
      <c r="F109" s="759"/>
      <c r="G109" s="325"/>
    </row>
    <row r="110" spans="3:7" ht="15">
      <c r="C110" s="512"/>
      <c r="D110" s="863" t="str">
        <f>IFERROR(INDEX('Übersicht IS-Massnahmen'!$I$10:$I$4969, MATCH(C110,  'Übersicht IS-Massnahmen'!$H$10:$H$4969,1)),"")</f>
        <v/>
      </c>
      <c r="E110" s="863"/>
      <c r="F110" s="759"/>
      <c r="G110" s="325"/>
    </row>
    <row r="111" spans="3:7" ht="15">
      <c r="C111" s="512"/>
      <c r="D111" s="863" t="str">
        <f>IFERROR(INDEX('Übersicht IS-Massnahmen'!$I$10:$I$4969, MATCH(C111,  'Übersicht IS-Massnahmen'!$H$10:$H$4969,1)),"")</f>
        <v/>
      </c>
      <c r="E111" s="863"/>
      <c r="F111" s="759"/>
      <c r="G111" s="325"/>
    </row>
    <row r="112" spans="3:7" ht="15">
      <c r="C112" s="512"/>
      <c r="D112" s="863" t="str">
        <f>IFERROR(INDEX('Übersicht IS-Massnahmen'!$I$10:$I$4969, MATCH(C112,  'Übersicht IS-Massnahmen'!$H$10:$H$4969,1)),"")</f>
        <v/>
      </c>
      <c r="E112" s="863"/>
      <c r="F112" s="759"/>
      <c r="G112" s="325"/>
    </row>
    <row r="113" spans="3:7" ht="15">
      <c r="C113" s="512"/>
      <c r="D113" s="863" t="str">
        <f>IFERROR(INDEX('Übersicht IS-Massnahmen'!$I$10:$I$4969, MATCH(C113,  'Übersicht IS-Massnahmen'!$H$10:$H$4969,1)),"")</f>
        <v/>
      </c>
      <c r="E113" s="863"/>
      <c r="F113" s="759"/>
      <c r="G113" s="325"/>
    </row>
    <row r="114" spans="3:7" ht="15">
      <c r="C114" s="512"/>
      <c r="D114" s="863" t="str">
        <f>IFERROR(INDEX('Übersicht IS-Massnahmen'!$I$10:$I$4969, MATCH(C114,  'Übersicht IS-Massnahmen'!$H$10:$H$4969,1)),"")</f>
        <v/>
      </c>
      <c r="E114" s="863"/>
      <c r="F114" s="759"/>
      <c r="G114" s="325"/>
    </row>
    <row r="115" spans="3:7" ht="15">
      <c r="C115" s="512"/>
      <c r="D115" s="863" t="str">
        <f>IFERROR(INDEX('Übersicht IS-Massnahmen'!$I$10:$I$4969, MATCH(C115,  'Übersicht IS-Massnahmen'!$H$10:$H$4969,1)),"")</f>
        <v/>
      </c>
      <c r="E115" s="863"/>
      <c r="F115" s="759"/>
      <c r="G115" s="325"/>
    </row>
    <row r="116" spans="3:7" ht="15">
      <c r="C116" s="512"/>
      <c r="D116" s="863" t="str">
        <f>IFERROR(INDEX('Übersicht IS-Massnahmen'!$I$10:$I$4969, MATCH(C116,  'Übersicht IS-Massnahmen'!$H$10:$H$4969,1)),"")</f>
        <v/>
      </c>
      <c r="E116" s="863"/>
      <c r="F116" s="759"/>
      <c r="G116" s="325"/>
    </row>
    <row r="117" spans="3:7" ht="15">
      <c r="C117" s="512"/>
      <c r="D117" s="863" t="str">
        <f>IFERROR(INDEX('Übersicht IS-Massnahmen'!$I$10:$I$4969, MATCH(C117,  'Übersicht IS-Massnahmen'!$H$10:$H$4969,1)),"")</f>
        <v/>
      </c>
      <c r="E117" s="863"/>
      <c r="F117" s="759"/>
      <c r="G117" s="325"/>
    </row>
    <row r="118" spans="3:7" ht="15">
      <c r="C118" s="512"/>
      <c r="D118" s="863" t="str">
        <f>IFERROR(INDEX('Übersicht IS-Massnahmen'!$I$10:$I$4969, MATCH(C118,  'Übersicht IS-Massnahmen'!$H$10:$H$4969,1)),"")</f>
        <v/>
      </c>
      <c r="E118" s="863"/>
      <c r="F118" s="759"/>
      <c r="G118" s="325"/>
    </row>
    <row r="119" spans="3:7" ht="15">
      <c r="C119" s="512"/>
      <c r="D119" s="863" t="str">
        <f>IFERROR(INDEX('Übersicht IS-Massnahmen'!$I$10:$I$4969, MATCH(C119,  'Übersicht IS-Massnahmen'!$H$10:$H$4969,1)),"")</f>
        <v/>
      </c>
      <c r="E119" s="863"/>
      <c r="F119" s="759"/>
      <c r="G119" s="325"/>
    </row>
    <row r="120" spans="3:7" ht="15">
      <c r="C120" s="512"/>
      <c r="D120" s="863" t="str">
        <f>IFERROR(INDEX('Übersicht IS-Massnahmen'!$I$10:$I$4969, MATCH(C120,  'Übersicht IS-Massnahmen'!$H$10:$H$4969,1)),"")</f>
        <v/>
      </c>
      <c r="E120" s="863"/>
      <c r="F120" s="759"/>
      <c r="G120" s="325"/>
    </row>
    <row r="121" spans="3:7" ht="15">
      <c r="C121" s="512"/>
      <c r="D121" s="863" t="str">
        <f>IFERROR(INDEX('Übersicht IS-Massnahmen'!$I$10:$I$4969, MATCH(C121,  'Übersicht IS-Massnahmen'!$H$10:$H$4969,1)),"")</f>
        <v/>
      </c>
      <c r="E121" s="863"/>
      <c r="F121" s="759"/>
      <c r="G121" s="325"/>
    </row>
    <row r="122" spans="3:7" ht="15">
      <c r="C122" s="512"/>
      <c r="D122" s="863" t="str">
        <f>IFERROR(INDEX('Übersicht IS-Massnahmen'!$I$10:$I$4969, MATCH(C122,  'Übersicht IS-Massnahmen'!$H$10:$H$4969,1)),"")</f>
        <v/>
      </c>
      <c r="E122" s="863"/>
      <c r="F122" s="759"/>
      <c r="G122" s="325"/>
    </row>
    <row r="123" spans="3:7" ht="15">
      <c r="C123" s="512"/>
      <c r="D123" s="863" t="str">
        <f>IFERROR(INDEX('Übersicht IS-Massnahmen'!$I$10:$I$4969, MATCH(C123,  'Übersicht IS-Massnahmen'!$H$10:$H$4969,1)),"")</f>
        <v/>
      </c>
      <c r="E123" s="863"/>
      <c r="F123" s="759"/>
      <c r="G123" s="325"/>
    </row>
    <row r="124" spans="3:7" ht="15">
      <c r="C124" s="512"/>
      <c r="D124" s="863" t="str">
        <f>IFERROR(INDEX('Übersicht IS-Massnahmen'!$I$10:$I$4969, MATCH(C124,  'Übersicht IS-Massnahmen'!$H$10:$H$4969,1)),"")</f>
        <v/>
      </c>
      <c r="E124" s="863"/>
      <c r="F124" s="759"/>
      <c r="G124" s="325"/>
    </row>
    <row r="125" spans="3:7" ht="15">
      <c r="C125" s="512"/>
      <c r="D125" s="863" t="str">
        <f>IFERROR(INDEX('Übersicht IS-Massnahmen'!$I$10:$I$4969, MATCH(C125,  'Übersicht IS-Massnahmen'!$H$10:$H$4969,1)),"")</f>
        <v/>
      </c>
      <c r="E125" s="863"/>
      <c r="F125" s="759"/>
      <c r="G125" s="325"/>
    </row>
    <row r="126" spans="3:7" ht="15">
      <c r="C126" s="512"/>
      <c r="D126" s="863" t="str">
        <f>IFERROR(INDEX('Übersicht IS-Massnahmen'!$I$10:$I$4969, MATCH(C126,  'Übersicht IS-Massnahmen'!$H$10:$H$4969,1)),"")</f>
        <v/>
      </c>
      <c r="E126" s="863"/>
      <c r="F126" s="759"/>
      <c r="G126" s="325"/>
    </row>
    <row r="127" spans="3:7" ht="15">
      <c r="C127" s="512"/>
      <c r="D127" s="863" t="str">
        <f>IFERROR(INDEX('Übersicht IS-Massnahmen'!$I$10:$I$4969, MATCH(C127,  'Übersicht IS-Massnahmen'!$H$10:$H$4969,1)),"")</f>
        <v/>
      </c>
      <c r="E127" s="863"/>
      <c r="F127" s="759"/>
      <c r="G127" s="325"/>
    </row>
    <row r="128" spans="3:7" ht="15">
      <c r="C128" s="512"/>
      <c r="D128" s="863" t="str">
        <f>IFERROR(INDEX('Übersicht IS-Massnahmen'!$I$10:$I$4969, MATCH(C128,  'Übersicht IS-Massnahmen'!$H$10:$H$4969,1)),"")</f>
        <v/>
      </c>
      <c r="E128" s="863"/>
      <c r="F128" s="759"/>
      <c r="G128" s="325"/>
    </row>
    <row r="129" spans="3:7" ht="15">
      <c r="C129" s="512"/>
      <c r="D129" s="863" t="str">
        <f>IFERROR(INDEX('Übersicht IS-Massnahmen'!$I$10:$I$4969, MATCH(C129,  'Übersicht IS-Massnahmen'!$H$10:$H$4969,1)),"")</f>
        <v/>
      </c>
      <c r="E129" s="863"/>
      <c r="F129" s="759"/>
      <c r="G129" s="325"/>
    </row>
    <row r="130" spans="3:7" ht="15">
      <c r="C130" s="512"/>
      <c r="D130" s="863" t="str">
        <f>IFERROR(INDEX('Übersicht IS-Massnahmen'!$I$10:$I$4969, MATCH(C130,  'Übersicht IS-Massnahmen'!$H$10:$H$4969,1)),"")</f>
        <v/>
      </c>
      <c r="E130" s="863"/>
      <c r="F130" s="759"/>
      <c r="G130" s="325"/>
    </row>
    <row r="131" spans="3:7" ht="15">
      <c r="C131" s="512"/>
      <c r="D131" s="863" t="str">
        <f>IFERROR(INDEX('Übersicht IS-Massnahmen'!$I$10:$I$4969, MATCH(C131,  'Übersicht IS-Massnahmen'!$H$10:$H$4969,1)),"")</f>
        <v/>
      </c>
      <c r="E131" s="863"/>
      <c r="F131" s="759"/>
      <c r="G131" s="325"/>
    </row>
    <row r="132" spans="3:7" ht="15">
      <c r="C132" s="512"/>
      <c r="D132" s="863" t="str">
        <f>IFERROR(INDEX('Übersicht IS-Massnahmen'!$I$10:$I$4969, MATCH(C132,  'Übersicht IS-Massnahmen'!$H$10:$H$4969,1)),"")</f>
        <v/>
      </c>
      <c r="E132" s="863"/>
      <c r="F132" s="759"/>
      <c r="G132" s="325"/>
    </row>
    <row r="133" spans="3:7" ht="15">
      <c r="C133" s="512"/>
      <c r="D133" s="863" t="str">
        <f>IFERROR(INDEX('Übersicht IS-Massnahmen'!$I$10:$I$4969, MATCH(C133,  'Übersicht IS-Massnahmen'!$H$10:$H$4969,1)),"")</f>
        <v/>
      </c>
      <c r="E133" s="863"/>
      <c r="F133" s="759"/>
      <c r="G133" s="325"/>
    </row>
    <row r="134" spans="3:7" ht="15">
      <c r="C134" s="512"/>
      <c r="D134" s="863" t="str">
        <f>IFERROR(INDEX('Übersicht IS-Massnahmen'!$I$10:$I$4969, MATCH(C134,  'Übersicht IS-Massnahmen'!$H$10:$H$4969,1)),"")</f>
        <v/>
      </c>
      <c r="E134" s="863"/>
      <c r="F134" s="759"/>
      <c r="G134" s="325"/>
    </row>
    <row r="135" spans="3:7" ht="15">
      <c r="C135" s="512"/>
      <c r="D135" s="863" t="str">
        <f>IFERROR(INDEX('Übersicht IS-Massnahmen'!$I$10:$I$4969, MATCH(C135,  'Übersicht IS-Massnahmen'!$H$10:$H$4969,1)),"")</f>
        <v/>
      </c>
      <c r="E135" s="863"/>
      <c r="F135" s="759"/>
      <c r="G135" s="325"/>
    </row>
    <row r="136" spans="3:7" ht="15">
      <c r="C136" s="512"/>
      <c r="D136" s="863" t="str">
        <f>IFERROR(INDEX('Übersicht IS-Massnahmen'!$I$10:$I$4969, MATCH(C136,  'Übersicht IS-Massnahmen'!$H$10:$H$4969,1)),"")</f>
        <v/>
      </c>
      <c r="E136" s="863"/>
      <c r="F136" s="759"/>
      <c r="G136" s="325"/>
    </row>
    <row r="137" spans="3:7" ht="15">
      <c r="C137" s="512"/>
      <c r="D137" s="863" t="str">
        <f>IFERROR(INDEX('Übersicht IS-Massnahmen'!$I$10:$I$4969, MATCH(C137,  'Übersicht IS-Massnahmen'!$H$10:$H$4969,1)),"")</f>
        <v/>
      </c>
      <c r="E137" s="863"/>
      <c r="F137" s="759"/>
      <c r="G137" s="325"/>
    </row>
    <row r="138" spans="3:7" ht="15">
      <c r="C138" s="512"/>
      <c r="D138" s="863" t="str">
        <f>IFERROR(INDEX('Übersicht IS-Massnahmen'!$I$10:$I$4969, MATCH(C138,  'Übersicht IS-Massnahmen'!$H$10:$H$4969,1)),"")</f>
        <v/>
      </c>
      <c r="E138" s="863"/>
      <c r="F138" s="759"/>
      <c r="G138" s="325"/>
    </row>
    <row r="139" spans="3:7" ht="15">
      <c r="C139" s="512"/>
      <c r="D139" s="863" t="str">
        <f>IFERROR(INDEX('Übersicht IS-Massnahmen'!$I$10:$I$4969, MATCH(C139,  'Übersicht IS-Massnahmen'!$H$10:$H$4969,1)),"")</f>
        <v/>
      </c>
      <c r="E139" s="863"/>
      <c r="F139" s="759"/>
      <c r="G139" s="325"/>
    </row>
    <row r="140" spans="3:7" ht="15">
      <c r="C140" s="512"/>
      <c r="D140" s="863" t="str">
        <f>IFERROR(INDEX('Übersicht IS-Massnahmen'!$I$10:$I$4969, MATCH(C140,  'Übersicht IS-Massnahmen'!$H$10:$H$4969,1)),"")</f>
        <v/>
      </c>
      <c r="E140" s="863"/>
      <c r="F140" s="759"/>
      <c r="G140" s="325"/>
    </row>
    <row r="141" spans="3:7" ht="15">
      <c r="C141" s="512"/>
      <c r="D141" s="863" t="str">
        <f>IFERROR(INDEX('Übersicht IS-Massnahmen'!$I$10:$I$4969, MATCH(C141,  'Übersicht IS-Massnahmen'!$H$10:$H$4969,1)),"")</f>
        <v/>
      </c>
      <c r="E141" s="863"/>
      <c r="F141" s="759"/>
      <c r="G141" s="325"/>
    </row>
    <row r="142" spans="3:7" ht="15">
      <c r="C142" s="512"/>
      <c r="D142" s="863" t="str">
        <f>IFERROR(INDEX('Übersicht IS-Massnahmen'!$I$10:$I$4969, MATCH(C142,  'Übersicht IS-Massnahmen'!$H$10:$H$4969,1)),"")</f>
        <v/>
      </c>
      <c r="E142" s="863"/>
      <c r="F142" s="759"/>
      <c r="G142" s="325"/>
    </row>
    <row r="143" spans="3:7" ht="15">
      <c r="C143" s="512"/>
      <c r="D143" s="863" t="str">
        <f>IFERROR(INDEX('Übersicht IS-Massnahmen'!$I$10:$I$4969, MATCH(C143,  'Übersicht IS-Massnahmen'!$H$10:$H$4969,1)),"")</f>
        <v/>
      </c>
      <c r="E143" s="863"/>
      <c r="F143" s="759"/>
      <c r="G143" s="325"/>
    </row>
    <row r="144" spans="3:7" ht="15">
      <c r="C144" s="512"/>
      <c r="D144" s="863" t="str">
        <f>IFERROR(INDEX('Übersicht IS-Massnahmen'!$I$10:$I$4969, MATCH(C144,  'Übersicht IS-Massnahmen'!$H$10:$H$4969,1)),"")</f>
        <v/>
      </c>
      <c r="E144" s="863"/>
      <c r="F144" s="759"/>
      <c r="G144" s="325"/>
    </row>
    <row r="145" spans="3:7" ht="15">
      <c r="C145" s="512"/>
      <c r="D145" s="863" t="str">
        <f>IFERROR(INDEX('Übersicht IS-Massnahmen'!$I$10:$I$4969, MATCH(C145,  'Übersicht IS-Massnahmen'!$H$10:$H$4969,1)),"")</f>
        <v/>
      </c>
      <c r="E145" s="863"/>
      <c r="F145" s="759"/>
      <c r="G145" s="325"/>
    </row>
    <row r="146" spans="3:7" ht="15">
      <c r="C146" s="512"/>
      <c r="D146" s="863" t="str">
        <f>IFERROR(INDEX('Übersicht IS-Massnahmen'!$I$10:$I$4969, MATCH(C146,  'Übersicht IS-Massnahmen'!$H$10:$H$4969,1)),"")</f>
        <v/>
      </c>
      <c r="E146" s="863"/>
      <c r="F146" s="759"/>
      <c r="G146" s="325"/>
    </row>
    <row r="147" spans="3:7" ht="15">
      <c r="C147" s="512"/>
      <c r="D147" s="863" t="str">
        <f>IFERROR(INDEX('Übersicht IS-Massnahmen'!$I$10:$I$4969, MATCH(C147,  'Übersicht IS-Massnahmen'!$H$10:$H$4969,1)),"")</f>
        <v/>
      </c>
      <c r="E147" s="863"/>
      <c r="F147" s="759"/>
      <c r="G147" s="325"/>
    </row>
    <row r="148" spans="3:7" ht="15">
      <c r="C148" s="512"/>
      <c r="D148" s="863" t="str">
        <f>IFERROR(INDEX('Übersicht IS-Massnahmen'!$I$10:$I$4969, MATCH(C148,  'Übersicht IS-Massnahmen'!$H$10:$H$4969,1)),"")</f>
        <v/>
      </c>
      <c r="E148" s="863"/>
      <c r="F148" s="759"/>
      <c r="G148" s="325"/>
    </row>
    <row r="149" spans="3:7" ht="15">
      <c r="C149" s="512"/>
      <c r="D149" s="863" t="str">
        <f>IFERROR(INDEX('Übersicht IS-Massnahmen'!$I$10:$I$4969, MATCH(C149,  'Übersicht IS-Massnahmen'!$H$10:$H$4969,1)),"")</f>
        <v/>
      </c>
      <c r="E149" s="863"/>
      <c r="F149" s="759"/>
      <c r="G149" s="325"/>
    </row>
    <row r="150" spans="3:7" ht="15">
      <c r="C150" s="512"/>
      <c r="D150" s="863" t="str">
        <f>IFERROR(INDEX('Übersicht IS-Massnahmen'!$I$10:$I$4969, MATCH(C150,  'Übersicht IS-Massnahmen'!$H$10:$H$4969,1)),"")</f>
        <v/>
      </c>
      <c r="E150" s="863"/>
      <c r="F150" s="759"/>
      <c r="G150" s="325"/>
    </row>
    <row r="151" spans="3:7" ht="15">
      <c r="C151" s="512"/>
      <c r="D151" s="863" t="str">
        <f>IFERROR(INDEX('Übersicht IS-Massnahmen'!$I$10:$I$4969, MATCH(C151,  'Übersicht IS-Massnahmen'!$H$10:$H$4969,1)),"")</f>
        <v/>
      </c>
      <c r="E151" s="863"/>
      <c r="F151" s="759"/>
      <c r="G151" s="325"/>
    </row>
    <row r="152" spans="3:7" ht="15">
      <c r="C152" s="512"/>
      <c r="D152" s="863" t="str">
        <f>IFERROR(INDEX('Übersicht IS-Massnahmen'!$I$10:$I$4969, MATCH(C152,  'Übersicht IS-Massnahmen'!$H$10:$H$4969,1)),"")</f>
        <v/>
      </c>
      <c r="E152" s="863"/>
      <c r="F152" s="759"/>
      <c r="G152" s="325"/>
    </row>
    <row r="153" spans="3:7" ht="15">
      <c r="C153" s="512"/>
      <c r="D153" s="863" t="str">
        <f>IFERROR(INDEX('Übersicht IS-Massnahmen'!$I$10:$I$4969, MATCH(C153,  'Übersicht IS-Massnahmen'!$H$10:$H$4969,1)),"")</f>
        <v/>
      </c>
      <c r="E153" s="863"/>
      <c r="F153" s="759"/>
      <c r="G153" s="325"/>
    </row>
    <row r="154" spans="3:7" ht="15">
      <c r="C154" s="512"/>
      <c r="D154" s="863" t="str">
        <f>IFERROR(INDEX('Übersicht IS-Massnahmen'!$I$10:$I$4969, MATCH(C154,  'Übersicht IS-Massnahmen'!$H$10:$H$4969,1)),"")</f>
        <v/>
      </c>
      <c r="E154" s="863"/>
      <c r="F154" s="759"/>
      <c r="G154" s="325"/>
    </row>
    <row r="155" spans="3:7" ht="15">
      <c r="C155" s="512"/>
      <c r="D155" s="863" t="str">
        <f>IFERROR(INDEX('Übersicht IS-Massnahmen'!$I$10:$I$4969, MATCH(C155,  'Übersicht IS-Massnahmen'!$H$10:$H$4969,1)),"")</f>
        <v/>
      </c>
      <c r="E155" s="863"/>
      <c r="F155" s="759"/>
      <c r="G155" s="325"/>
    </row>
    <row r="156" spans="3:7" ht="15">
      <c r="C156" s="512"/>
      <c r="D156" s="863" t="str">
        <f>IFERROR(INDEX('Übersicht IS-Massnahmen'!$I$10:$I$4969, MATCH(C156,  'Übersicht IS-Massnahmen'!$H$10:$H$4969,1)),"")</f>
        <v/>
      </c>
      <c r="E156" s="863"/>
      <c r="F156" s="759"/>
      <c r="G156" s="325"/>
    </row>
    <row r="157" spans="3:7" ht="15">
      <c r="C157" s="512"/>
      <c r="D157" s="863" t="str">
        <f>IFERROR(INDEX('Übersicht IS-Massnahmen'!$I$10:$I$4969, MATCH(C157,  'Übersicht IS-Massnahmen'!$H$10:$H$4969,1)),"")</f>
        <v/>
      </c>
      <c r="E157" s="863"/>
      <c r="F157" s="759"/>
      <c r="G157" s="325"/>
    </row>
    <row r="158" spans="3:7" ht="15">
      <c r="C158" s="512"/>
      <c r="D158" s="863" t="str">
        <f>IFERROR(INDEX('Übersicht IS-Massnahmen'!$I$10:$I$4969, MATCH(C158,  'Übersicht IS-Massnahmen'!$H$10:$H$4969,1)),"")</f>
        <v/>
      </c>
      <c r="E158" s="863"/>
      <c r="F158" s="759"/>
      <c r="G158" s="325"/>
    </row>
    <row r="159" spans="3:7" ht="15">
      <c r="C159" s="512"/>
      <c r="D159" s="863" t="str">
        <f>IFERROR(INDEX('Übersicht IS-Massnahmen'!$I$10:$I$4969, MATCH(C159,  'Übersicht IS-Massnahmen'!$H$10:$H$4969,1)),"")</f>
        <v/>
      </c>
      <c r="E159" s="863"/>
      <c r="F159" s="759"/>
      <c r="G159" s="325"/>
    </row>
    <row r="160" spans="3:7" ht="15">
      <c r="C160" s="512"/>
      <c r="D160" s="863" t="str">
        <f>IFERROR(INDEX('Übersicht IS-Massnahmen'!$I$10:$I$4969, MATCH(C160,  'Übersicht IS-Massnahmen'!$H$10:$H$4969,1)),"")</f>
        <v/>
      </c>
      <c r="E160" s="863"/>
      <c r="F160" s="759"/>
      <c r="G160" s="325"/>
    </row>
    <row r="161" spans="3:7" ht="15">
      <c r="C161" s="512"/>
      <c r="D161" s="863" t="str">
        <f>IFERROR(INDEX('Übersicht IS-Massnahmen'!$I$10:$I$4969, MATCH(C161,  'Übersicht IS-Massnahmen'!$H$10:$H$4969,1)),"")</f>
        <v/>
      </c>
      <c r="E161" s="863"/>
      <c r="F161" s="759"/>
      <c r="G161" s="325"/>
    </row>
    <row r="162" spans="3:7" ht="15">
      <c r="C162" s="512"/>
      <c r="D162" s="863" t="str">
        <f>IFERROR(INDEX('Übersicht IS-Massnahmen'!$I$10:$I$4969, MATCH(C162,  'Übersicht IS-Massnahmen'!$H$10:$H$4969,1)),"")</f>
        <v/>
      </c>
      <c r="E162" s="863"/>
      <c r="F162" s="759"/>
      <c r="G162" s="325"/>
    </row>
    <row r="163" spans="3:7" ht="15">
      <c r="C163" s="512"/>
      <c r="D163" s="863" t="str">
        <f>IFERROR(INDEX('Übersicht IS-Massnahmen'!$I$10:$I$4969, MATCH(C163,  'Übersicht IS-Massnahmen'!$H$10:$H$4969,1)),"")</f>
        <v/>
      </c>
      <c r="E163" s="863"/>
      <c r="F163" s="759"/>
      <c r="G163" s="325"/>
    </row>
    <row r="164" spans="3:7" ht="15">
      <c r="C164" s="512"/>
      <c r="D164" s="863" t="str">
        <f>IFERROR(INDEX('Übersicht IS-Massnahmen'!$I$10:$I$4969, MATCH(C164,  'Übersicht IS-Massnahmen'!$H$10:$H$4969,1)),"")</f>
        <v/>
      </c>
      <c r="E164" s="863"/>
      <c r="F164" s="759"/>
      <c r="G164" s="325"/>
    </row>
    <row r="165" spans="3:7" ht="15">
      <c r="C165" s="512"/>
      <c r="D165" s="863" t="str">
        <f>IFERROR(INDEX('Übersicht IS-Massnahmen'!$I$10:$I$4969, MATCH(C165,  'Übersicht IS-Massnahmen'!$H$10:$H$4969,1)),"")</f>
        <v/>
      </c>
      <c r="E165" s="863"/>
      <c r="F165" s="759"/>
      <c r="G165" s="325"/>
    </row>
    <row r="166" spans="3:7" ht="15">
      <c r="C166" s="512"/>
      <c r="D166" s="863" t="str">
        <f>IFERROR(INDEX('Übersicht IS-Massnahmen'!$I$10:$I$4969, MATCH(C166,  'Übersicht IS-Massnahmen'!$H$10:$H$4969,1)),"")</f>
        <v/>
      </c>
      <c r="E166" s="863"/>
      <c r="F166" s="759"/>
      <c r="G166" s="325"/>
    </row>
    <row r="167" spans="3:7" ht="15">
      <c r="C167" s="512"/>
      <c r="D167" s="863" t="str">
        <f>IFERROR(INDEX('Übersicht IS-Massnahmen'!$I$10:$I$4969, MATCH(C167,  'Übersicht IS-Massnahmen'!$H$10:$H$4969,1)),"")</f>
        <v/>
      </c>
      <c r="E167" s="863"/>
      <c r="F167" s="759"/>
      <c r="G167" s="325"/>
    </row>
    <row r="168" spans="3:7" ht="15">
      <c r="C168" s="512"/>
      <c r="D168" s="863" t="str">
        <f>IFERROR(INDEX('Übersicht IS-Massnahmen'!$I$10:$I$4969, MATCH(C168,  'Übersicht IS-Massnahmen'!$H$10:$H$4969,1)),"")</f>
        <v/>
      </c>
      <c r="E168" s="863"/>
      <c r="F168" s="759"/>
      <c r="G168" s="325"/>
    </row>
    <row r="169" spans="3:7" ht="15">
      <c r="C169" s="512"/>
      <c r="D169" s="863" t="str">
        <f>IFERROR(INDEX('Übersicht IS-Massnahmen'!$I$10:$I$4969, MATCH(C169,  'Übersicht IS-Massnahmen'!$H$10:$H$4969,1)),"")</f>
        <v/>
      </c>
      <c r="E169" s="863"/>
      <c r="F169" s="759"/>
      <c r="G169" s="325"/>
    </row>
    <row r="170" spans="3:7" ht="15">
      <c r="C170" s="512"/>
      <c r="D170" s="863" t="str">
        <f>IFERROR(INDEX('Übersicht IS-Massnahmen'!$I$10:$I$4969, MATCH(C170,  'Übersicht IS-Massnahmen'!$H$10:$H$4969,1)),"")</f>
        <v/>
      </c>
      <c r="E170" s="863"/>
      <c r="F170" s="759"/>
      <c r="G170" s="325"/>
    </row>
    <row r="171" spans="3:7" ht="15">
      <c r="C171" s="512"/>
      <c r="D171" s="863" t="str">
        <f>IFERROR(INDEX('Übersicht IS-Massnahmen'!$I$10:$I$4969, MATCH(C171,  'Übersicht IS-Massnahmen'!$H$10:$H$4969,1)),"")</f>
        <v/>
      </c>
      <c r="E171" s="863"/>
      <c r="F171" s="759"/>
      <c r="G171" s="325"/>
    </row>
    <row r="172" spans="3:7" ht="15">
      <c r="C172" s="512"/>
      <c r="D172" s="863" t="str">
        <f>IFERROR(INDEX('Übersicht IS-Massnahmen'!$I$10:$I$4969, MATCH(C172,  'Übersicht IS-Massnahmen'!$H$10:$H$4969,1)),"")</f>
        <v/>
      </c>
      <c r="E172" s="863"/>
      <c r="F172" s="759"/>
      <c r="G172" s="325"/>
    </row>
    <row r="173" spans="3:7" ht="15">
      <c r="C173" s="512"/>
      <c r="D173" s="863" t="str">
        <f>IFERROR(INDEX('Übersicht IS-Massnahmen'!$I$10:$I$4969, MATCH(C173,  'Übersicht IS-Massnahmen'!$H$10:$H$4969,1)),"")</f>
        <v/>
      </c>
      <c r="E173" s="863"/>
      <c r="F173" s="759"/>
      <c r="G173" s="325"/>
    </row>
    <row r="174" spans="3:7" ht="15">
      <c r="C174" s="512"/>
      <c r="D174" s="863" t="str">
        <f>IFERROR(INDEX('Übersicht IS-Massnahmen'!$I$10:$I$4969, MATCH(C174,  'Übersicht IS-Massnahmen'!$H$10:$H$4969,1)),"")</f>
        <v/>
      </c>
      <c r="E174" s="863"/>
      <c r="F174" s="759"/>
      <c r="G174" s="325"/>
    </row>
    <row r="175" spans="3:7" ht="15">
      <c r="C175" s="512"/>
      <c r="D175" s="863" t="str">
        <f>IFERROR(INDEX('Übersicht IS-Massnahmen'!$I$10:$I$4969, MATCH(C175,  'Übersicht IS-Massnahmen'!$H$10:$H$4969,1)),"")</f>
        <v/>
      </c>
      <c r="E175" s="863"/>
      <c r="F175" s="759"/>
      <c r="G175" s="325"/>
    </row>
    <row r="176" spans="3:7" ht="15">
      <c r="C176" s="512"/>
      <c r="D176" s="863" t="str">
        <f>IFERROR(INDEX('Übersicht IS-Massnahmen'!$I$10:$I$4969, MATCH(C176,  'Übersicht IS-Massnahmen'!$H$10:$H$4969,1)),"")</f>
        <v/>
      </c>
      <c r="E176" s="863"/>
      <c r="F176" s="759"/>
      <c r="G176" s="325"/>
    </row>
    <row r="177" spans="3:7" ht="15">
      <c r="C177" s="512"/>
      <c r="D177" s="863" t="str">
        <f>IFERROR(INDEX('Übersicht IS-Massnahmen'!$I$10:$I$4969, MATCH(C177,  'Übersicht IS-Massnahmen'!$H$10:$H$4969,1)),"")</f>
        <v/>
      </c>
      <c r="E177" s="863"/>
      <c r="F177" s="759"/>
      <c r="G177" s="325"/>
    </row>
    <row r="178" spans="3:7" ht="15">
      <c r="C178" s="512"/>
      <c r="D178" s="863" t="str">
        <f>IFERROR(INDEX('Übersicht IS-Massnahmen'!$I$10:$I$4969, MATCH(C178,  'Übersicht IS-Massnahmen'!$H$10:$H$4969,1)),"")</f>
        <v/>
      </c>
      <c r="E178" s="863"/>
      <c r="F178" s="759"/>
      <c r="G178" s="325"/>
    </row>
    <row r="179" spans="3:7" ht="15">
      <c r="C179" s="512"/>
      <c r="D179" s="863" t="str">
        <f>IFERROR(INDEX('Übersicht IS-Massnahmen'!$I$10:$I$4969, MATCH(C179,  'Übersicht IS-Massnahmen'!$H$10:$H$4969,1)),"")</f>
        <v/>
      </c>
      <c r="E179" s="863"/>
      <c r="F179" s="759"/>
      <c r="G179" s="325"/>
    </row>
    <row r="180" spans="3:7" ht="15">
      <c r="C180" s="512"/>
      <c r="D180" s="863" t="str">
        <f>IFERROR(INDEX('Übersicht IS-Massnahmen'!$I$10:$I$4969, MATCH(C180,  'Übersicht IS-Massnahmen'!$H$10:$H$4969,1)),"")</f>
        <v/>
      </c>
      <c r="E180" s="863"/>
      <c r="F180" s="759"/>
      <c r="G180" s="325"/>
    </row>
    <row r="181" spans="3:7" ht="15">
      <c r="C181" s="512"/>
      <c r="D181" s="863" t="str">
        <f>IFERROR(INDEX('Übersicht IS-Massnahmen'!$I$10:$I$4969, MATCH(C181,  'Übersicht IS-Massnahmen'!$H$10:$H$4969,1)),"")</f>
        <v/>
      </c>
      <c r="E181" s="863"/>
      <c r="F181" s="759"/>
      <c r="G181" s="325"/>
    </row>
    <row r="182" spans="3:7" ht="15">
      <c r="C182" s="512"/>
      <c r="D182" s="863" t="str">
        <f>IFERROR(INDEX('Übersicht IS-Massnahmen'!$I$10:$I$4969, MATCH(C182,  'Übersicht IS-Massnahmen'!$H$10:$H$4969,1)),"")</f>
        <v/>
      </c>
      <c r="E182" s="863"/>
      <c r="F182" s="759"/>
      <c r="G182" s="325"/>
    </row>
    <row r="183" spans="3:7" ht="15">
      <c r="C183" s="512"/>
      <c r="D183" s="863" t="str">
        <f>IFERROR(INDEX('Übersicht IS-Massnahmen'!$I$10:$I$4969, MATCH(C183,  'Übersicht IS-Massnahmen'!$H$10:$H$4969,1)),"")</f>
        <v/>
      </c>
      <c r="E183" s="863"/>
      <c r="F183" s="759"/>
      <c r="G183" s="325"/>
    </row>
    <row r="184" spans="3:7" ht="15">
      <c r="C184" s="512"/>
      <c r="D184" s="863" t="str">
        <f>IFERROR(INDEX('Übersicht IS-Massnahmen'!$I$10:$I$4969, MATCH(C184,  'Übersicht IS-Massnahmen'!$H$10:$H$4969,1)),"")</f>
        <v/>
      </c>
      <c r="E184" s="863"/>
      <c r="F184" s="759"/>
      <c r="G184" s="325"/>
    </row>
    <row r="185" spans="3:7" ht="15">
      <c r="C185" s="512"/>
      <c r="D185" s="863" t="str">
        <f>IFERROR(INDEX('Übersicht IS-Massnahmen'!$I$10:$I$4969, MATCH(C185,  'Übersicht IS-Massnahmen'!$H$10:$H$4969,1)),"")</f>
        <v/>
      </c>
      <c r="E185" s="863"/>
      <c r="F185" s="759"/>
      <c r="G185" s="325"/>
    </row>
    <row r="186" spans="3:7" ht="15">
      <c r="C186" s="512"/>
      <c r="D186" s="863" t="str">
        <f>IFERROR(INDEX('Übersicht IS-Massnahmen'!$I$10:$I$4969, MATCH(C186,  'Übersicht IS-Massnahmen'!$H$10:$H$4969,1)),"")</f>
        <v/>
      </c>
      <c r="E186" s="863"/>
      <c r="F186" s="759"/>
      <c r="G186" s="325"/>
    </row>
    <row r="187" spans="3:7" ht="15">
      <c r="C187" s="512"/>
      <c r="D187" s="863" t="str">
        <f>IFERROR(INDEX('Übersicht IS-Massnahmen'!$I$10:$I$4969, MATCH(C187,  'Übersicht IS-Massnahmen'!$H$10:$H$4969,1)),"")</f>
        <v/>
      </c>
      <c r="E187" s="863"/>
      <c r="F187" s="759"/>
      <c r="G187" s="325"/>
    </row>
    <row r="188" spans="3:7" ht="15">
      <c r="C188" s="512"/>
      <c r="D188" s="863" t="str">
        <f>IFERROR(INDEX('Übersicht IS-Massnahmen'!$I$10:$I$4969, MATCH(C188,  'Übersicht IS-Massnahmen'!$H$10:$H$4969,1)),"")</f>
        <v/>
      </c>
      <c r="E188" s="863"/>
      <c r="F188" s="759"/>
      <c r="G188" s="325"/>
    </row>
    <row r="189" spans="3:7" ht="15">
      <c r="C189" s="512"/>
      <c r="D189" s="863" t="str">
        <f>IFERROR(INDEX('Übersicht IS-Massnahmen'!$I$10:$I$4969, MATCH(C189,  'Übersicht IS-Massnahmen'!$H$10:$H$4969,1)),"")</f>
        <v/>
      </c>
      <c r="E189" s="863"/>
      <c r="F189" s="759"/>
      <c r="G189" s="325"/>
    </row>
    <row r="190" spans="3:7" ht="15">
      <c r="C190" s="512"/>
      <c r="D190" s="863" t="str">
        <f>IFERROR(INDEX('Übersicht IS-Massnahmen'!$I$10:$I$4969, MATCH(C190,  'Übersicht IS-Massnahmen'!$H$10:$H$4969,1)),"")</f>
        <v/>
      </c>
      <c r="E190" s="863"/>
      <c r="F190" s="759"/>
      <c r="G190" s="325"/>
    </row>
    <row r="191" spans="3:7" ht="15">
      <c r="C191" s="512"/>
      <c r="D191" s="863" t="str">
        <f>IFERROR(INDEX('Übersicht IS-Massnahmen'!$I$10:$I$4969, MATCH(C191,  'Übersicht IS-Massnahmen'!$H$10:$H$4969,1)),"")</f>
        <v/>
      </c>
      <c r="E191" s="863"/>
      <c r="F191" s="759"/>
      <c r="G191" s="325"/>
    </row>
    <row r="192" spans="3:7" ht="15">
      <c r="C192" s="512"/>
      <c r="D192" s="863" t="str">
        <f>IFERROR(INDEX('Übersicht IS-Massnahmen'!$I$10:$I$4969, MATCH(C192,  'Übersicht IS-Massnahmen'!$H$10:$H$4969,1)),"")</f>
        <v/>
      </c>
      <c r="E192" s="863"/>
      <c r="F192" s="759"/>
      <c r="G192" s="325"/>
    </row>
    <row r="193" spans="3:7" ht="15">
      <c r="C193" s="512"/>
      <c r="D193" s="863" t="str">
        <f>IFERROR(INDEX('Übersicht IS-Massnahmen'!$I$10:$I$4969, MATCH(C193,  'Übersicht IS-Massnahmen'!$H$10:$H$4969,1)),"")</f>
        <v/>
      </c>
      <c r="E193" s="863"/>
      <c r="F193" s="759"/>
      <c r="G193" s="325"/>
    </row>
    <row r="194" spans="3:7" ht="15">
      <c r="C194" s="512"/>
      <c r="D194" s="863" t="str">
        <f>IFERROR(INDEX('Übersicht IS-Massnahmen'!$I$10:$I$4969, MATCH(C194,  'Übersicht IS-Massnahmen'!$H$10:$H$4969,1)),"")</f>
        <v/>
      </c>
      <c r="E194" s="863"/>
      <c r="F194" s="759"/>
      <c r="G194" s="325"/>
    </row>
    <row r="195" spans="3:7" ht="15">
      <c r="C195" s="512"/>
      <c r="D195" s="863" t="str">
        <f>IFERROR(INDEX('Übersicht IS-Massnahmen'!$I$10:$I$4969, MATCH(C195,  'Übersicht IS-Massnahmen'!$H$10:$H$4969,1)),"")</f>
        <v/>
      </c>
      <c r="E195" s="863"/>
      <c r="F195" s="759"/>
      <c r="G195" s="325"/>
    </row>
    <row r="196" spans="3:7" ht="15">
      <c r="C196" s="512"/>
      <c r="D196" s="863" t="str">
        <f>IFERROR(INDEX('Übersicht IS-Massnahmen'!$I$10:$I$4969, MATCH(C196,  'Übersicht IS-Massnahmen'!$H$10:$H$4969,1)),"")</f>
        <v/>
      </c>
      <c r="E196" s="863"/>
      <c r="F196" s="759"/>
      <c r="G196" s="325"/>
    </row>
    <row r="197" spans="3:7" ht="15">
      <c r="C197" s="512"/>
      <c r="D197" s="863" t="str">
        <f>IFERROR(INDEX('Übersicht IS-Massnahmen'!$I$10:$I$4969, MATCH(C197,  'Übersicht IS-Massnahmen'!$H$10:$H$4969,1)),"")</f>
        <v/>
      </c>
      <c r="E197" s="863"/>
      <c r="F197" s="759"/>
      <c r="G197" s="325"/>
    </row>
    <row r="198" spans="3:7" ht="15">
      <c r="C198" s="512"/>
      <c r="D198" s="863" t="str">
        <f>IFERROR(INDEX('Übersicht IS-Massnahmen'!$I$10:$I$4969, MATCH(C198,  'Übersicht IS-Massnahmen'!$H$10:$H$4969,1)),"")</f>
        <v/>
      </c>
      <c r="E198" s="863"/>
      <c r="F198" s="759"/>
      <c r="G198" s="325"/>
    </row>
    <row r="199" spans="3:7" ht="15">
      <c r="C199" s="512"/>
      <c r="D199" s="863" t="str">
        <f>IFERROR(INDEX('Übersicht IS-Massnahmen'!$I$10:$I$4969, MATCH(C199,  'Übersicht IS-Massnahmen'!$H$10:$H$4969,1)),"")</f>
        <v/>
      </c>
      <c r="E199" s="863"/>
      <c r="F199" s="759"/>
      <c r="G199" s="325"/>
    </row>
    <row r="200" spans="3:7" ht="15">
      <c r="C200" s="512"/>
      <c r="D200" s="863" t="str">
        <f>IFERROR(INDEX('Übersicht IS-Massnahmen'!$I$10:$I$4969, MATCH(C200,  'Übersicht IS-Massnahmen'!$H$10:$H$4969,1)),"")</f>
        <v/>
      </c>
      <c r="E200" s="863"/>
      <c r="F200" s="759"/>
      <c r="G200" s="325"/>
    </row>
    <row r="201" spans="3:7" ht="15">
      <c r="C201" s="512"/>
      <c r="D201" s="863" t="str">
        <f>IFERROR(INDEX('Übersicht IS-Massnahmen'!$I$10:$I$4969, MATCH(C201,  'Übersicht IS-Massnahmen'!$H$10:$H$4969,1)),"")</f>
        <v/>
      </c>
      <c r="E201" s="863"/>
      <c r="F201" s="759"/>
      <c r="G201" s="325"/>
    </row>
    <row r="202" spans="3:7" ht="15">
      <c r="C202" s="512"/>
      <c r="D202" s="863" t="str">
        <f>IFERROR(INDEX('Übersicht IS-Massnahmen'!$I$10:$I$4969, MATCH(C202,  'Übersicht IS-Massnahmen'!$H$10:$H$4969,1)),"")</f>
        <v/>
      </c>
      <c r="E202" s="863"/>
      <c r="F202" s="759"/>
      <c r="G202" s="325"/>
    </row>
    <row r="203" spans="3:7" ht="15">
      <c r="C203" s="512"/>
      <c r="D203" s="863" t="str">
        <f>IFERROR(INDEX('Übersicht IS-Massnahmen'!$I$10:$I$4969, MATCH(C203,  'Übersicht IS-Massnahmen'!$H$10:$H$4969,1)),"")</f>
        <v/>
      </c>
      <c r="E203" s="863"/>
      <c r="F203" s="759"/>
      <c r="G203" s="325"/>
    </row>
    <row r="204" spans="3:7" ht="15">
      <c r="C204" s="512"/>
      <c r="D204" s="863" t="str">
        <f>IFERROR(INDEX('Übersicht IS-Massnahmen'!$I$10:$I$4969, MATCH(C204,  'Übersicht IS-Massnahmen'!$H$10:$H$4969,1)),"")</f>
        <v/>
      </c>
      <c r="E204" s="863"/>
      <c r="F204" s="759"/>
      <c r="G204" s="325"/>
    </row>
    <row r="205" spans="3:7" ht="15">
      <c r="C205" s="512"/>
      <c r="D205" s="863" t="str">
        <f>IFERROR(INDEX('Übersicht IS-Massnahmen'!$I$10:$I$4969, MATCH(C205,  'Übersicht IS-Massnahmen'!$H$10:$H$4969,1)),"")</f>
        <v/>
      </c>
      <c r="E205" s="863"/>
      <c r="F205" s="759"/>
      <c r="G205" s="325"/>
    </row>
    <row r="206" spans="3:7" ht="15">
      <c r="C206" s="512"/>
      <c r="D206" s="863" t="str">
        <f>IFERROR(INDEX('Übersicht IS-Massnahmen'!$I$10:$I$4969, MATCH(C206,  'Übersicht IS-Massnahmen'!$H$10:$H$4969,1)),"")</f>
        <v/>
      </c>
      <c r="E206" s="863"/>
      <c r="F206" s="759"/>
      <c r="G206" s="325"/>
    </row>
    <row r="207" spans="3:7" ht="15">
      <c r="C207" s="512"/>
      <c r="D207" s="863" t="str">
        <f>IFERROR(INDEX('Übersicht IS-Massnahmen'!$I$10:$I$4969, MATCH(C207,  'Übersicht IS-Massnahmen'!$H$10:$H$4969,1)),"")</f>
        <v/>
      </c>
      <c r="E207" s="863"/>
      <c r="F207" s="759"/>
      <c r="G207" s="325"/>
    </row>
    <row r="208" spans="3:7" ht="15">
      <c r="C208" s="512"/>
      <c r="D208" s="863" t="str">
        <f>IFERROR(INDEX('Übersicht IS-Massnahmen'!$I$10:$I$4969, MATCH(C208,  'Übersicht IS-Massnahmen'!$H$10:$H$4969,1)),"")</f>
        <v/>
      </c>
      <c r="E208" s="863"/>
      <c r="F208" s="759"/>
      <c r="G208" s="325"/>
    </row>
    <row r="209" spans="3:7" ht="15">
      <c r="C209" s="512"/>
      <c r="D209" s="863" t="str">
        <f>IFERROR(INDEX('Übersicht IS-Massnahmen'!$I$10:$I$4969, MATCH(C209,  'Übersicht IS-Massnahmen'!$H$10:$H$4969,1)),"")</f>
        <v/>
      </c>
      <c r="E209" s="863"/>
      <c r="F209" s="759"/>
      <c r="G209" s="325"/>
    </row>
    <row r="210" spans="3:7" ht="15">
      <c r="C210" s="512"/>
      <c r="D210" s="863" t="str">
        <f>IFERROR(INDEX('Übersicht IS-Massnahmen'!$I$10:$I$4969, MATCH(C210,  'Übersicht IS-Massnahmen'!$H$10:$H$4969,1)),"")</f>
        <v/>
      </c>
      <c r="E210" s="863"/>
      <c r="F210" s="759"/>
      <c r="G210" s="325"/>
    </row>
    <row r="211" spans="3:7" ht="15">
      <c r="C211" s="512"/>
      <c r="D211" s="863" t="str">
        <f>IFERROR(INDEX('Übersicht IS-Massnahmen'!$I$10:$I$4969, MATCH(C211,  'Übersicht IS-Massnahmen'!$H$10:$H$4969,1)),"")</f>
        <v/>
      </c>
      <c r="E211" s="863"/>
      <c r="F211" s="759"/>
      <c r="G211" s="325"/>
    </row>
    <row r="212" spans="3:7" ht="15">
      <c r="C212" s="512"/>
      <c r="D212" s="863" t="str">
        <f>IFERROR(INDEX('Übersicht IS-Massnahmen'!$I$10:$I$4969, MATCH(C212,  'Übersicht IS-Massnahmen'!$H$10:$H$4969,1)),"")</f>
        <v/>
      </c>
      <c r="E212" s="863"/>
      <c r="F212" s="759"/>
      <c r="G212" s="325"/>
    </row>
    <row r="213" spans="3:7" ht="15">
      <c r="C213" s="512"/>
      <c r="D213" s="863" t="str">
        <f>IFERROR(INDEX('Übersicht IS-Massnahmen'!$I$10:$I$4969, MATCH(C213,  'Übersicht IS-Massnahmen'!$H$10:$H$4969,1)),"")</f>
        <v/>
      </c>
      <c r="E213" s="863"/>
      <c r="F213" s="759"/>
      <c r="G213" s="325"/>
    </row>
    <row r="214" spans="3:7" ht="15">
      <c r="C214" s="512"/>
      <c r="D214" s="863" t="str">
        <f>IFERROR(INDEX('Übersicht IS-Massnahmen'!$I$10:$I$4969, MATCH(C214,  'Übersicht IS-Massnahmen'!$H$10:$H$4969,1)),"")</f>
        <v/>
      </c>
      <c r="E214" s="863"/>
      <c r="F214" s="759"/>
      <c r="G214" s="325"/>
    </row>
    <row r="215" spans="3:7" ht="15">
      <c r="C215" s="512"/>
      <c r="D215" s="863" t="str">
        <f>IFERROR(INDEX('Übersicht IS-Massnahmen'!$I$10:$I$4969, MATCH(C215,  'Übersicht IS-Massnahmen'!$H$10:$H$4969,1)),"")</f>
        <v/>
      </c>
      <c r="E215" s="863"/>
      <c r="F215" s="759"/>
      <c r="G215" s="325"/>
    </row>
    <row r="216" spans="3:7" ht="15">
      <c r="C216" s="512"/>
      <c r="D216" s="863" t="str">
        <f>IFERROR(INDEX('Übersicht IS-Massnahmen'!$I$10:$I$4969, MATCH(C216,  'Übersicht IS-Massnahmen'!$H$10:$H$4969,1)),"")</f>
        <v/>
      </c>
      <c r="E216" s="863"/>
      <c r="F216" s="759"/>
      <c r="G216" s="325"/>
    </row>
    <row r="217" spans="3:7" ht="15">
      <c r="C217" s="512"/>
      <c r="D217" s="863" t="str">
        <f>IFERROR(INDEX('Übersicht IS-Massnahmen'!$I$10:$I$4969, MATCH(C217,  'Übersicht IS-Massnahmen'!$H$10:$H$4969,1)),"")</f>
        <v/>
      </c>
      <c r="E217" s="863"/>
      <c r="F217" s="759"/>
      <c r="G217" s="325"/>
    </row>
    <row r="218" spans="3:7" ht="15">
      <c r="C218" s="512"/>
      <c r="D218" s="863" t="str">
        <f>IFERROR(INDEX('Übersicht IS-Massnahmen'!$I$10:$I$4969, MATCH(C218,  'Übersicht IS-Massnahmen'!$H$10:$H$4969,1)),"")</f>
        <v/>
      </c>
      <c r="E218" s="863"/>
      <c r="F218" s="759"/>
      <c r="G218" s="325"/>
    </row>
    <row r="219" spans="3:7" ht="15">
      <c r="C219" s="512"/>
      <c r="D219" s="863" t="str">
        <f>IFERROR(INDEX('Übersicht IS-Massnahmen'!$I$10:$I$4969, MATCH(C219,  'Übersicht IS-Massnahmen'!$H$10:$H$4969,1)),"")</f>
        <v/>
      </c>
      <c r="E219" s="863"/>
      <c r="F219" s="759"/>
      <c r="G219" s="325"/>
    </row>
    <row r="220" spans="3:7" ht="15">
      <c r="C220" s="512"/>
      <c r="D220" s="863" t="str">
        <f>IFERROR(INDEX('Übersicht IS-Massnahmen'!$I$10:$I$4969, MATCH(C220,  'Übersicht IS-Massnahmen'!$H$10:$H$4969,1)),"")</f>
        <v/>
      </c>
      <c r="E220" s="863"/>
      <c r="F220" s="759"/>
      <c r="G220" s="325"/>
    </row>
    <row r="221" spans="3:7" ht="15">
      <c r="C221" s="512"/>
      <c r="D221" s="863" t="str">
        <f>IFERROR(INDEX('Übersicht IS-Massnahmen'!$I$10:$I$4969, MATCH(C221,  'Übersicht IS-Massnahmen'!$H$10:$H$4969,1)),"")</f>
        <v/>
      </c>
      <c r="E221" s="863"/>
      <c r="F221" s="759"/>
      <c r="G221" s="325"/>
    </row>
    <row r="222" spans="3:7" ht="15">
      <c r="C222" s="512"/>
      <c r="D222" s="863" t="str">
        <f>IFERROR(INDEX('Übersicht IS-Massnahmen'!$I$10:$I$4969, MATCH(C222,  'Übersicht IS-Massnahmen'!$H$10:$H$4969,1)),"")</f>
        <v/>
      </c>
      <c r="E222" s="863"/>
      <c r="F222" s="759"/>
      <c r="G222" s="325"/>
    </row>
    <row r="223" spans="3:7" ht="15">
      <c r="C223" s="512"/>
      <c r="D223" s="863" t="str">
        <f>IFERROR(INDEX('Übersicht IS-Massnahmen'!$I$10:$I$4969, MATCH(C223,  'Übersicht IS-Massnahmen'!$H$10:$H$4969,1)),"")</f>
        <v/>
      </c>
      <c r="E223" s="863"/>
      <c r="F223" s="759"/>
      <c r="G223" s="325"/>
    </row>
    <row r="224" spans="3:7" ht="15">
      <c r="C224" s="512"/>
      <c r="D224" s="863" t="str">
        <f>IFERROR(INDEX('Übersicht IS-Massnahmen'!$I$10:$I$4969, MATCH(C224,  'Übersicht IS-Massnahmen'!$H$10:$H$4969,1)),"")</f>
        <v/>
      </c>
      <c r="E224" s="863"/>
      <c r="F224" s="759"/>
      <c r="G224" s="325"/>
    </row>
    <row r="225" spans="3:7" ht="15">
      <c r="C225" s="512"/>
      <c r="D225" s="863" t="str">
        <f>IFERROR(INDEX('Übersicht IS-Massnahmen'!$I$10:$I$4969, MATCH(C225,  'Übersicht IS-Massnahmen'!$H$10:$H$4969,1)),"")</f>
        <v/>
      </c>
      <c r="E225" s="863"/>
      <c r="F225" s="759"/>
      <c r="G225" s="325"/>
    </row>
    <row r="226" spans="3:7" ht="15">
      <c r="C226" s="512"/>
      <c r="D226" s="863" t="str">
        <f>IFERROR(INDEX('Übersicht IS-Massnahmen'!$I$10:$I$4969, MATCH(C226,  'Übersicht IS-Massnahmen'!$H$10:$H$4969,1)),"")</f>
        <v/>
      </c>
      <c r="E226" s="863"/>
      <c r="F226" s="759"/>
      <c r="G226" s="325"/>
    </row>
    <row r="227" spans="3:7" ht="15">
      <c r="C227" s="512"/>
      <c r="D227" s="863" t="str">
        <f>IFERROR(INDEX('Übersicht IS-Massnahmen'!$I$10:$I$4969, MATCH(C227,  'Übersicht IS-Massnahmen'!$H$10:$H$4969,1)),"")</f>
        <v/>
      </c>
      <c r="E227" s="863"/>
      <c r="F227" s="759"/>
      <c r="G227" s="325"/>
    </row>
    <row r="228" spans="3:7" ht="15">
      <c r="C228" s="512"/>
      <c r="D228" s="863" t="str">
        <f>IFERROR(INDEX('Übersicht IS-Massnahmen'!$I$10:$I$4969, MATCH(C228,  'Übersicht IS-Massnahmen'!$H$10:$H$4969,1)),"")</f>
        <v/>
      </c>
      <c r="E228" s="863"/>
      <c r="F228" s="759"/>
      <c r="G228" s="325"/>
    </row>
    <row r="229" spans="3:7" ht="15">
      <c r="C229" s="512"/>
      <c r="D229" s="863" t="str">
        <f>IFERROR(INDEX('Übersicht IS-Massnahmen'!$I$10:$I$4969, MATCH(C229,  'Übersicht IS-Massnahmen'!$H$10:$H$4969,1)),"")</f>
        <v/>
      </c>
      <c r="E229" s="863"/>
      <c r="F229" s="759"/>
      <c r="G229" s="325"/>
    </row>
    <row r="230" spans="3:7" ht="15">
      <c r="C230" s="512"/>
      <c r="D230" s="863" t="str">
        <f>IFERROR(INDEX('Übersicht IS-Massnahmen'!$I$10:$I$4969, MATCH(C230,  'Übersicht IS-Massnahmen'!$H$10:$H$4969,1)),"")</f>
        <v/>
      </c>
      <c r="E230" s="863"/>
      <c r="F230" s="759"/>
      <c r="G230" s="325"/>
    </row>
    <row r="231" spans="3:7" ht="15">
      <c r="C231" s="512"/>
      <c r="D231" s="863" t="str">
        <f>IFERROR(INDEX('Übersicht IS-Massnahmen'!$I$10:$I$4969, MATCH(C231,  'Übersicht IS-Massnahmen'!$H$10:$H$4969,1)),"")</f>
        <v/>
      </c>
      <c r="E231" s="863"/>
      <c r="F231" s="759"/>
      <c r="G231" s="325"/>
    </row>
    <row r="232" spans="3:7" ht="15">
      <c r="C232" s="512"/>
      <c r="D232" s="863" t="str">
        <f>IFERROR(INDEX('Übersicht IS-Massnahmen'!$I$10:$I$4969, MATCH(C232,  'Übersicht IS-Massnahmen'!$H$10:$H$4969,1)),"")</f>
        <v/>
      </c>
      <c r="E232" s="863"/>
      <c r="F232" s="759"/>
      <c r="G232" s="325"/>
    </row>
    <row r="233" spans="3:7" ht="15">
      <c r="C233" s="512"/>
      <c r="D233" s="863" t="str">
        <f>IFERROR(INDEX('Übersicht IS-Massnahmen'!$I$10:$I$4969, MATCH(C233,  'Übersicht IS-Massnahmen'!$H$10:$H$4969,1)),"")</f>
        <v/>
      </c>
      <c r="E233" s="863"/>
      <c r="F233" s="759"/>
      <c r="G233" s="325"/>
    </row>
    <row r="234" spans="3:7" ht="15">
      <c r="C234" s="512"/>
      <c r="D234" s="863" t="str">
        <f>IFERROR(INDEX('Übersicht IS-Massnahmen'!$I$10:$I$4969, MATCH(C234,  'Übersicht IS-Massnahmen'!$H$10:$H$4969,1)),"")</f>
        <v/>
      </c>
      <c r="E234" s="863"/>
      <c r="F234" s="759"/>
      <c r="G234" s="325"/>
    </row>
    <row r="235" spans="3:7" ht="15">
      <c r="C235" s="512"/>
      <c r="D235" s="863" t="str">
        <f>IFERROR(INDEX('Übersicht IS-Massnahmen'!$I$10:$I$4969, MATCH(C235,  'Übersicht IS-Massnahmen'!$H$10:$H$4969,1)),"")</f>
        <v/>
      </c>
      <c r="E235" s="863"/>
      <c r="F235" s="759"/>
      <c r="G235" s="325"/>
    </row>
    <row r="236" spans="3:7" ht="15">
      <c r="C236" s="512"/>
      <c r="D236" s="863" t="str">
        <f>IFERROR(INDEX('Übersicht IS-Massnahmen'!$I$10:$I$4969, MATCH(C236,  'Übersicht IS-Massnahmen'!$H$10:$H$4969,1)),"")</f>
        <v/>
      </c>
      <c r="E236" s="863"/>
      <c r="F236" s="759"/>
      <c r="G236" s="325"/>
    </row>
    <row r="237" spans="3:7" ht="15">
      <c r="C237" s="512"/>
      <c r="D237" s="863" t="str">
        <f>IFERROR(INDEX('Übersicht IS-Massnahmen'!$I$10:$I$4969, MATCH(C237,  'Übersicht IS-Massnahmen'!$H$10:$H$4969,1)),"")</f>
        <v/>
      </c>
      <c r="E237" s="863"/>
      <c r="F237" s="759"/>
      <c r="G237" s="325"/>
    </row>
    <row r="238" spans="3:7" ht="15">
      <c r="C238" s="512"/>
      <c r="D238" s="863" t="str">
        <f>IFERROR(INDEX('Übersicht IS-Massnahmen'!$I$10:$I$4969, MATCH(C238,  'Übersicht IS-Massnahmen'!$H$10:$H$4969,1)),"")</f>
        <v/>
      </c>
      <c r="E238" s="863"/>
      <c r="F238" s="759"/>
      <c r="G238" s="325"/>
    </row>
    <row r="239" spans="3:7" ht="15">
      <c r="C239" s="512"/>
      <c r="D239" s="863" t="str">
        <f>IFERROR(INDEX('Übersicht IS-Massnahmen'!$I$10:$I$4969, MATCH(C239,  'Übersicht IS-Massnahmen'!$H$10:$H$4969,1)),"")</f>
        <v/>
      </c>
      <c r="E239" s="863"/>
      <c r="F239" s="759"/>
      <c r="G239" s="325"/>
    </row>
    <row r="240" spans="3:7" ht="15">
      <c r="C240" s="512"/>
      <c r="D240" s="863" t="str">
        <f>IFERROR(INDEX('Übersicht IS-Massnahmen'!$I$10:$I$4969, MATCH(C240,  'Übersicht IS-Massnahmen'!$H$10:$H$4969,1)),"")</f>
        <v/>
      </c>
      <c r="E240" s="863"/>
      <c r="F240" s="759"/>
      <c r="G240" s="325"/>
    </row>
    <row r="241" spans="3:7" ht="15">
      <c r="C241" s="512"/>
      <c r="D241" s="863" t="str">
        <f>IFERROR(INDEX('Übersicht IS-Massnahmen'!$I$10:$I$4969, MATCH(C241,  'Übersicht IS-Massnahmen'!$H$10:$H$4969,1)),"")</f>
        <v/>
      </c>
      <c r="E241" s="863"/>
      <c r="F241" s="759"/>
      <c r="G241" s="325"/>
    </row>
    <row r="242" spans="3:7" ht="15">
      <c r="C242" s="512"/>
      <c r="D242" s="863" t="str">
        <f>IFERROR(INDEX('Übersicht IS-Massnahmen'!$I$10:$I$4969, MATCH(C242,  'Übersicht IS-Massnahmen'!$H$10:$H$4969,1)),"")</f>
        <v/>
      </c>
      <c r="E242" s="863"/>
      <c r="F242" s="759"/>
      <c r="G242" s="325"/>
    </row>
    <row r="243" spans="3:7" ht="15">
      <c r="C243" s="512"/>
      <c r="D243" s="863" t="str">
        <f>IFERROR(INDEX('Übersicht IS-Massnahmen'!$I$10:$I$4969, MATCH(C243,  'Übersicht IS-Massnahmen'!$H$10:$H$4969,1)),"")</f>
        <v/>
      </c>
      <c r="E243" s="863"/>
      <c r="F243" s="759"/>
      <c r="G243" s="325"/>
    </row>
    <row r="244" spans="3:7" ht="15">
      <c r="C244" s="512"/>
      <c r="D244" s="863" t="str">
        <f>IFERROR(INDEX('Übersicht IS-Massnahmen'!$I$10:$I$4969, MATCH(C244,  'Übersicht IS-Massnahmen'!$H$10:$H$4969,1)),"")</f>
        <v/>
      </c>
      <c r="E244" s="863"/>
      <c r="F244" s="759"/>
      <c r="G244" s="325"/>
    </row>
    <row r="245" spans="3:7" ht="15">
      <c r="C245" s="512"/>
      <c r="D245" s="863" t="str">
        <f>IFERROR(INDEX('Übersicht IS-Massnahmen'!$I$10:$I$4969, MATCH(C245,  'Übersicht IS-Massnahmen'!$H$10:$H$4969,1)),"")</f>
        <v/>
      </c>
      <c r="E245" s="863"/>
      <c r="F245" s="759"/>
      <c r="G245" s="325"/>
    </row>
    <row r="246" spans="3:7" ht="15">
      <c r="C246" s="512"/>
      <c r="D246" s="863" t="str">
        <f>IFERROR(INDEX('Übersicht IS-Massnahmen'!$I$10:$I$4969, MATCH(C246,  'Übersicht IS-Massnahmen'!$H$10:$H$4969,1)),"")</f>
        <v/>
      </c>
      <c r="E246" s="863"/>
      <c r="F246" s="759"/>
      <c r="G246" s="325"/>
    </row>
    <row r="247" spans="3:7" ht="15">
      <c r="C247" s="512"/>
      <c r="D247" s="863" t="str">
        <f>IFERROR(INDEX('Übersicht IS-Massnahmen'!$I$10:$I$4969, MATCH(C247,  'Übersicht IS-Massnahmen'!$H$10:$H$4969,1)),"")</f>
        <v/>
      </c>
      <c r="E247" s="863"/>
      <c r="F247" s="759"/>
      <c r="G247" s="325"/>
    </row>
    <row r="248" spans="3:7" ht="15">
      <c r="C248" s="512"/>
      <c r="D248" s="863" t="str">
        <f>IFERROR(INDEX('Übersicht IS-Massnahmen'!$I$10:$I$4969, MATCH(C248,  'Übersicht IS-Massnahmen'!$H$10:$H$4969,1)),"")</f>
        <v/>
      </c>
      <c r="E248" s="863"/>
      <c r="F248" s="759"/>
      <c r="G248" s="325"/>
    </row>
    <row r="249" spans="3:7" ht="15">
      <c r="C249" s="512"/>
      <c r="D249" s="863" t="str">
        <f>IFERROR(INDEX('Übersicht IS-Massnahmen'!$I$10:$I$4969, MATCH(C249,  'Übersicht IS-Massnahmen'!$H$10:$H$4969,1)),"")</f>
        <v/>
      </c>
      <c r="E249" s="863"/>
      <c r="F249" s="759"/>
      <c r="G249" s="325"/>
    </row>
    <row r="250" spans="3:7" ht="15">
      <c r="C250" s="512"/>
      <c r="D250" s="863" t="str">
        <f>IFERROR(INDEX('Übersicht IS-Massnahmen'!$I$10:$I$4969, MATCH(C250,  'Übersicht IS-Massnahmen'!$H$10:$H$4969,1)),"")</f>
        <v/>
      </c>
      <c r="E250" s="863"/>
      <c r="F250" s="759"/>
      <c r="G250" s="325"/>
    </row>
    <row r="251" spans="3:7" ht="15">
      <c r="C251" s="512"/>
      <c r="D251" s="863" t="str">
        <f>IFERROR(INDEX('Übersicht IS-Massnahmen'!$I$10:$I$4969, MATCH(C251,  'Übersicht IS-Massnahmen'!$H$10:$H$4969,1)),"")</f>
        <v/>
      </c>
      <c r="E251" s="863"/>
      <c r="F251" s="759"/>
      <c r="G251" s="325"/>
    </row>
    <row r="252" spans="3:7" ht="15">
      <c r="C252" s="512"/>
      <c r="D252" s="863" t="str">
        <f>IFERROR(INDEX('Übersicht IS-Massnahmen'!$I$10:$I$4969, MATCH(C252,  'Übersicht IS-Massnahmen'!$H$10:$H$4969,1)),"")</f>
        <v/>
      </c>
      <c r="E252" s="863"/>
      <c r="F252" s="759"/>
      <c r="G252" s="325"/>
    </row>
    <row r="253" spans="3:7" ht="15">
      <c r="C253" s="512"/>
      <c r="D253" s="863" t="str">
        <f>IFERROR(INDEX('Übersicht IS-Massnahmen'!$I$10:$I$4969, MATCH(C253,  'Übersicht IS-Massnahmen'!$H$10:$H$4969,1)),"")</f>
        <v/>
      </c>
      <c r="E253" s="863"/>
      <c r="F253" s="759"/>
      <c r="G253" s="130"/>
    </row>
    <row r="254" spans="3:7" ht="15">
      <c r="C254" s="512"/>
      <c r="D254" s="863" t="str">
        <f>IFERROR(INDEX('Übersicht IS-Massnahmen'!$I$10:$I$4969, MATCH(C254,  'Übersicht IS-Massnahmen'!$H$10:$H$4969,1)),"")</f>
        <v/>
      </c>
      <c r="E254" s="863"/>
      <c r="F254" s="759"/>
      <c r="G254" s="130"/>
    </row>
    <row r="255" spans="3:7" ht="15">
      <c r="C255" s="512"/>
      <c r="D255" s="863" t="str">
        <f>IFERROR(INDEX('Übersicht IS-Massnahmen'!$I$10:$I$4969, MATCH(C255,  'Übersicht IS-Massnahmen'!$H$10:$H$4969,1)),"")</f>
        <v/>
      </c>
      <c r="E255" s="863"/>
      <c r="F255" s="759"/>
      <c r="G255" s="130"/>
    </row>
    <row r="256" spans="3:7" ht="15">
      <c r="C256" s="512"/>
      <c r="D256" s="863" t="str">
        <f>IFERROR(INDEX('Übersicht IS-Massnahmen'!$I$10:$I$4969, MATCH(C256,  'Übersicht IS-Massnahmen'!$H$10:$H$4969,1)),"")</f>
        <v/>
      </c>
      <c r="E256" s="863"/>
      <c r="F256" s="759"/>
      <c r="G256" s="130"/>
    </row>
    <row r="257" spans="3:7" ht="15">
      <c r="C257" s="512"/>
      <c r="D257" s="863" t="str">
        <f>IFERROR(INDEX('Übersicht IS-Massnahmen'!$I$10:$I$4969, MATCH(C257,  'Übersicht IS-Massnahmen'!$H$10:$H$4969,1)),"")</f>
        <v/>
      </c>
      <c r="E257" s="863"/>
      <c r="F257" s="759"/>
      <c r="G257" s="130"/>
    </row>
    <row r="258" spans="3:7" ht="15">
      <c r="C258" s="512"/>
      <c r="D258" s="863" t="str">
        <f>IFERROR(INDEX('Übersicht IS-Massnahmen'!$I$10:$I$4969, MATCH(C258,  'Übersicht IS-Massnahmen'!$H$10:$H$4969,1)),"")</f>
        <v/>
      </c>
      <c r="E258" s="863"/>
      <c r="F258" s="759"/>
      <c r="G258" s="130"/>
    </row>
    <row r="259" spans="3:7" ht="15">
      <c r="C259" s="512"/>
      <c r="D259" s="863" t="str">
        <f>IFERROR(INDEX('Übersicht IS-Massnahmen'!$I$10:$I$4969, MATCH(C259,  'Übersicht IS-Massnahmen'!$H$10:$H$4969,1)),"")</f>
        <v/>
      </c>
      <c r="E259" s="863"/>
      <c r="F259" s="759"/>
      <c r="G259" s="130"/>
    </row>
    <row r="260" spans="3:7" ht="15">
      <c r="C260" s="512"/>
      <c r="D260" s="863" t="str">
        <f>IFERROR(INDEX('Übersicht IS-Massnahmen'!$I$10:$I$4969, MATCH(C260,  'Übersicht IS-Massnahmen'!$H$10:$H$4969,1)),"")</f>
        <v/>
      </c>
      <c r="E260" s="863"/>
      <c r="F260" s="759"/>
      <c r="G260" s="130"/>
    </row>
    <row r="261" spans="3:7" ht="15">
      <c r="C261" s="512"/>
      <c r="D261" s="863" t="str">
        <f>IFERROR(INDEX('Übersicht IS-Massnahmen'!$I$10:$I$4969, MATCH(C261,  'Übersicht IS-Massnahmen'!$H$10:$H$4969,1)),"")</f>
        <v/>
      </c>
      <c r="E261" s="863"/>
      <c r="F261" s="759"/>
      <c r="G261" s="130"/>
    </row>
    <row r="262" spans="3:7" ht="15">
      <c r="C262" s="512"/>
      <c r="D262" s="863" t="str">
        <f>IFERROR(INDEX('Übersicht IS-Massnahmen'!$I$10:$I$4969, MATCH(C262,  'Übersicht IS-Massnahmen'!$H$10:$H$4969,1)),"")</f>
        <v/>
      </c>
      <c r="E262" s="863"/>
      <c r="F262" s="759"/>
      <c r="G262" s="130"/>
    </row>
    <row r="263" spans="3:7" ht="15">
      <c r="C263" s="512"/>
      <c r="D263" s="863" t="str">
        <f>IFERROR(INDEX('Übersicht IS-Massnahmen'!$I$10:$I$4969, MATCH(C263,  'Übersicht IS-Massnahmen'!$H$10:$H$4969,1)),"")</f>
        <v/>
      </c>
      <c r="E263" s="863"/>
      <c r="F263" s="759"/>
      <c r="G263" s="130"/>
    </row>
    <row r="264" spans="3:7" ht="15">
      <c r="C264" s="512"/>
      <c r="D264" s="863" t="str">
        <f>IFERROR(INDEX('Übersicht IS-Massnahmen'!$I$10:$I$4969, MATCH(C264,  'Übersicht IS-Massnahmen'!$H$10:$H$4969,1)),"")</f>
        <v/>
      </c>
      <c r="E264" s="863"/>
      <c r="F264" s="759"/>
      <c r="G264" s="130"/>
    </row>
    <row r="265" spans="3:7" ht="15">
      <c r="C265" s="512"/>
      <c r="D265" s="863" t="str">
        <f>IFERROR(INDEX('Übersicht IS-Massnahmen'!$I$10:$I$4969, MATCH(C265,  'Übersicht IS-Massnahmen'!$H$10:$H$4969,1)),"")</f>
        <v/>
      </c>
      <c r="E265" s="863"/>
      <c r="F265" s="759"/>
      <c r="G265" s="130"/>
    </row>
    <row r="266" spans="3:7" ht="15">
      <c r="C266" s="512"/>
      <c r="D266" s="863" t="str">
        <f>IFERROR(INDEX('Übersicht IS-Massnahmen'!$I$10:$I$4969, MATCH(C266,  'Übersicht IS-Massnahmen'!$H$10:$H$4969,1)),"")</f>
        <v/>
      </c>
      <c r="E266" s="863"/>
      <c r="F266" s="759"/>
      <c r="G266" s="130"/>
    </row>
    <row r="267" spans="3:7" ht="15">
      <c r="C267" s="512"/>
      <c r="D267" s="863" t="str">
        <f>IFERROR(INDEX('Übersicht IS-Massnahmen'!$I$10:$I$4969, MATCH(C267,  'Übersicht IS-Massnahmen'!$H$10:$H$4969,1)),"")</f>
        <v/>
      </c>
      <c r="E267" s="863"/>
      <c r="F267" s="759"/>
      <c r="G267" s="130"/>
    </row>
    <row r="268" spans="3:7" ht="15">
      <c r="C268" s="512"/>
      <c r="D268" s="863" t="str">
        <f>IFERROR(INDEX('Übersicht IS-Massnahmen'!$I$10:$I$4969, MATCH(C268,  'Übersicht IS-Massnahmen'!$H$10:$H$4969,1)),"")</f>
        <v/>
      </c>
      <c r="E268" s="863"/>
      <c r="F268" s="759"/>
      <c r="G268" s="130"/>
    </row>
    <row r="269" spans="3:7" ht="15">
      <c r="C269" s="512"/>
      <c r="D269" s="863" t="str">
        <f>IFERROR(INDEX('Übersicht IS-Massnahmen'!$I$10:$I$4969, MATCH(C269,  'Übersicht IS-Massnahmen'!$H$10:$H$4969,1)),"")</f>
        <v/>
      </c>
      <c r="E269" s="863"/>
      <c r="F269" s="759"/>
      <c r="G269" s="130"/>
    </row>
    <row r="270" spans="3:7" ht="15">
      <c r="C270" s="512"/>
      <c r="D270" s="863" t="str">
        <f>IFERROR(INDEX('Übersicht IS-Massnahmen'!$I$10:$I$4969, MATCH(C270,  'Übersicht IS-Massnahmen'!$H$10:$H$4969,1)),"")</f>
        <v/>
      </c>
      <c r="E270" s="863"/>
      <c r="F270" s="759"/>
      <c r="G270" s="130"/>
    </row>
    <row r="271" spans="3:7" ht="15">
      <c r="C271" s="512"/>
      <c r="D271" s="863" t="str">
        <f>IFERROR(INDEX('Übersicht IS-Massnahmen'!$I$10:$I$4969, MATCH(C271,  'Übersicht IS-Massnahmen'!$H$10:$H$4969,1)),"")</f>
        <v/>
      </c>
      <c r="E271" s="863"/>
      <c r="F271" s="759"/>
      <c r="G271" s="130"/>
    </row>
    <row r="272" spans="3:7" ht="15">
      <c r="C272" s="512"/>
      <c r="D272" s="863" t="str">
        <f>IFERROR(INDEX('Übersicht IS-Massnahmen'!$I$10:$I$4969, MATCH(C272,  'Übersicht IS-Massnahmen'!$H$10:$H$4969,1)),"")</f>
        <v/>
      </c>
      <c r="E272" s="863"/>
      <c r="F272" s="759"/>
      <c r="G272" s="130"/>
    </row>
    <row r="273" spans="3:7" ht="15">
      <c r="C273" s="512"/>
      <c r="D273" s="863" t="str">
        <f>IFERROR(INDEX('Übersicht IS-Massnahmen'!$I$10:$I$4969, MATCH(C273,  'Übersicht IS-Massnahmen'!$H$10:$H$4969,1)),"")</f>
        <v/>
      </c>
      <c r="E273" s="863"/>
      <c r="F273" s="759"/>
      <c r="G273" s="130"/>
    </row>
    <row r="274" spans="3:7" ht="15">
      <c r="C274" s="512"/>
      <c r="D274" s="863" t="str">
        <f>IFERROR(INDEX('Übersicht IS-Massnahmen'!$I$10:$I$4969, MATCH(C274,  'Übersicht IS-Massnahmen'!$H$10:$H$4969,1)),"")</f>
        <v/>
      </c>
      <c r="E274" s="863"/>
      <c r="F274" s="759"/>
      <c r="G274" s="130"/>
    </row>
    <row r="275" spans="3:7" ht="15">
      <c r="C275" s="512"/>
      <c r="D275" s="863" t="str">
        <f>IFERROR(INDEX('Übersicht IS-Massnahmen'!$I$10:$I$4969, MATCH(C275,  'Übersicht IS-Massnahmen'!$H$10:$H$4969,1)),"")</f>
        <v/>
      </c>
      <c r="E275" s="863"/>
      <c r="F275" s="759"/>
      <c r="G275" s="130"/>
    </row>
    <row r="276" spans="3:7" ht="15">
      <c r="C276" s="512"/>
      <c r="D276" s="863" t="str">
        <f>IFERROR(INDEX('Übersicht IS-Massnahmen'!$I$10:$I$4969, MATCH(C276,  'Übersicht IS-Massnahmen'!$H$10:$H$4969,1)),"")</f>
        <v/>
      </c>
      <c r="E276" s="863"/>
      <c r="F276" s="759"/>
      <c r="G276" s="130"/>
    </row>
    <row r="277" spans="3:7" ht="15">
      <c r="C277" s="512"/>
      <c r="D277" s="863" t="str">
        <f>IFERROR(INDEX('Übersicht IS-Massnahmen'!$I$10:$I$4969, MATCH(C277,  'Übersicht IS-Massnahmen'!$H$10:$H$4969,1)),"")</f>
        <v/>
      </c>
      <c r="E277" s="863"/>
      <c r="F277" s="759"/>
      <c r="G277" s="130"/>
    </row>
    <row r="278" spans="3:7" ht="15">
      <c r="C278" s="512"/>
      <c r="D278" s="863" t="str">
        <f>IFERROR(INDEX('Übersicht IS-Massnahmen'!$I$10:$I$4969, MATCH(C278,  'Übersicht IS-Massnahmen'!$H$10:$H$4969,1)),"")</f>
        <v/>
      </c>
      <c r="E278" s="863"/>
      <c r="F278" s="759"/>
      <c r="G278" s="130"/>
    </row>
    <row r="279" spans="3:7" ht="15">
      <c r="C279" s="512"/>
      <c r="D279" s="863" t="str">
        <f>IFERROR(INDEX('Übersicht IS-Massnahmen'!$I$10:$I$4969, MATCH(C279,  'Übersicht IS-Massnahmen'!$H$10:$H$4969,1)),"")</f>
        <v/>
      </c>
      <c r="E279" s="863"/>
      <c r="F279" s="759"/>
      <c r="G279" s="130"/>
    </row>
    <row r="280" spans="3:7" ht="15">
      <c r="C280" s="512"/>
      <c r="D280" s="863" t="str">
        <f>IFERROR(INDEX('Übersicht IS-Massnahmen'!$I$10:$I$4969, MATCH(C280,  'Übersicht IS-Massnahmen'!$H$10:$H$4969,1)),"")</f>
        <v/>
      </c>
      <c r="E280" s="863"/>
      <c r="F280" s="759"/>
      <c r="G280" s="130"/>
    </row>
    <row r="281" spans="3:7" ht="15">
      <c r="C281" s="512"/>
      <c r="D281" s="863" t="str">
        <f>IFERROR(INDEX('Übersicht IS-Massnahmen'!$I$10:$I$4969, MATCH(C281,  'Übersicht IS-Massnahmen'!$H$10:$H$4969,1)),"")</f>
        <v/>
      </c>
      <c r="E281" s="863"/>
      <c r="F281" s="759"/>
      <c r="G281" s="130"/>
    </row>
    <row r="282" spans="3:7" ht="15">
      <c r="C282" s="512"/>
      <c r="D282" s="863" t="str">
        <f>IFERROR(INDEX('Übersicht IS-Massnahmen'!$I$10:$I$4969, MATCH(C282,  'Übersicht IS-Massnahmen'!$H$10:$H$4969,1)),"")</f>
        <v/>
      </c>
      <c r="E282" s="863"/>
      <c r="F282" s="759"/>
      <c r="G282" s="130"/>
    </row>
    <row r="283" spans="3:7" ht="15">
      <c r="C283" s="512"/>
      <c r="D283" s="863" t="str">
        <f>IFERROR(INDEX('Übersicht IS-Massnahmen'!$I$10:$I$4969, MATCH(C283,  'Übersicht IS-Massnahmen'!$H$10:$H$4969,1)),"")</f>
        <v/>
      </c>
      <c r="E283" s="863"/>
      <c r="F283" s="759"/>
      <c r="G283" s="130"/>
    </row>
    <row r="284" spans="3:7" ht="15">
      <c r="C284" s="512"/>
      <c r="D284" s="863" t="str">
        <f>IFERROR(INDEX('Übersicht IS-Massnahmen'!$I$10:$I$4969, MATCH(C284,  'Übersicht IS-Massnahmen'!$H$10:$H$4969,1)),"")</f>
        <v/>
      </c>
      <c r="E284" s="863"/>
      <c r="F284" s="759"/>
      <c r="G284" s="130"/>
    </row>
    <row r="285" spans="3:7" ht="15">
      <c r="C285" s="512"/>
      <c r="D285" s="863" t="str">
        <f>IFERROR(INDEX('Übersicht IS-Massnahmen'!$I$10:$I$4969, MATCH(C285,  'Übersicht IS-Massnahmen'!$H$10:$H$4969,1)),"")</f>
        <v/>
      </c>
      <c r="E285" s="863"/>
      <c r="F285" s="759"/>
      <c r="G285" s="130"/>
    </row>
    <row r="286" spans="3:7" ht="15">
      <c r="C286" s="512"/>
      <c r="D286" s="863" t="str">
        <f>IFERROR(INDEX('Übersicht IS-Massnahmen'!$I$10:$I$4969, MATCH(C286,  'Übersicht IS-Massnahmen'!$H$10:$H$4969,1)),"")</f>
        <v/>
      </c>
      <c r="E286" s="863"/>
      <c r="F286" s="759"/>
      <c r="G286" s="130"/>
    </row>
    <row r="287" spans="3:7" ht="15">
      <c r="C287" s="512"/>
      <c r="D287" s="863" t="str">
        <f>IFERROR(INDEX('Übersicht IS-Massnahmen'!$I$10:$I$4969, MATCH(C287,  'Übersicht IS-Massnahmen'!$H$10:$H$4969,1)),"")</f>
        <v/>
      </c>
      <c r="E287" s="863"/>
      <c r="F287" s="759"/>
      <c r="G287" s="130"/>
    </row>
    <row r="288" spans="3:7" ht="15">
      <c r="C288" s="512"/>
      <c r="D288" s="863" t="str">
        <f>IFERROR(INDEX('Übersicht IS-Massnahmen'!$I$10:$I$4969, MATCH(C288,  'Übersicht IS-Massnahmen'!$H$10:$H$4969,1)),"")</f>
        <v/>
      </c>
      <c r="E288" s="863"/>
      <c r="F288" s="759"/>
      <c r="G288" s="130"/>
    </row>
    <row r="289" spans="3:7" ht="15">
      <c r="C289" s="512"/>
      <c r="D289" s="863" t="str">
        <f>IFERROR(INDEX('Übersicht IS-Massnahmen'!$I$10:$I$4969, MATCH(C289,  'Übersicht IS-Massnahmen'!$H$10:$H$4969,1)),"")</f>
        <v/>
      </c>
      <c r="E289" s="863"/>
      <c r="F289" s="759"/>
      <c r="G289" s="130"/>
    </row>
    <row r="290" spans="3:7" ht="15">
      <c r="C290" s="512"/>
      <c r="D290" s="863" t="str">
        <f>IFERROR(INDEX('Übersicht IS-Massnahmen'!$I$10:$I$4969, MATCH(C290,  'Übersicht IS-Massnahmen'!$H$10:$H$4969,1)),"")</f>
        <v/>
      </c>
      <c r="E290" s="863"/>
      <c r="F290" s="759"/>
      <c r="G290" s="130"/>
    </row>
    <row r="291" spans="3:7" ht="15">
      <c r="C291" s="512"/>
      <c r="D291" s="863" t="str">
        <f>IFERROR(INDEX('Übersicht IS-Massnahmen'!$I$10:$I$4969, MATCH(C291,  'Übersicht IS-Massnahmen'!$H$10:$H$4969,1)),"")</f>
        <v/>
      </c>
      <c r="E291" s="863"/>
      <c r="F291" s="759"/>
      <c r="G291" s="130"/>
    </row>
    <row r="292" spans="3:7" ht="15">
      <c r="C292" s="512"/>
      <c r="D292" s="863" t="str">
        <f>IFERROR(INDEX('Übersicht IS-Massnahmen'!$I$10:$I$4969, MATCH(C292,  'Übersicht IS-Massnahmen'!$H$10:$H$4969,1)),"")</f>
        <v/>
      </c>
      <c r="E292" s="863"/>
      <c r="F292" s="759"/>
      <c r="G292" s="130"/>
    </row>
    <row r="293" spans="3:7" ht="15">
      <c r="C293" s="512"/>
      <c r="D293" s="863" t="str">
        <f>IFERROR(INDEX('Übersicht IS-Massnahmen'!$I$10:$I$4969, MATCH(C293,  'Übersicht IS-Massnahmen'!$H$10:$H$4969,1)),"")</f>
        <v/>
      </c>
      <c r="E293" s="863"/>
      <c r="F293" s="759"/>
      <c r="G293" s="130"/>
    </row>
    <row r="294" spans="3:7" ht="15">
      <c r="C294" s="512"/>
      <c r="D294" s="863" t="str">
        <f>IFERROR(INDEX('Übersicht IS-Massnahmen'!$I$10:$I$4969, MATCH(C294,  'Übersicht IS-Massnahmen'!$H$10:$H$4969,1)),"")</f>
        <v/>
      </c>
      <c r="E294" s="863"/>
      <c r="F294" s="759"/>
      <c r="G294" s="130"/>
    </row>
    <row r="295" spans="3:7" ht="15">
      <c r="C295" s="512"/>
      <c r="D295" s="863" t="str">
        <f>IFERROR(INDEX('Übersicht IS-Massnahmen'!$I$10:$I$4969, MATCH(C295,  'Übersicht IS-Massnahmen'!$H$10:$H$4969,1)),"")</f>
        <v/>
      </c>
      <c r="E295" s="863"/>
      <c r="F295" s="759"/>
      <c r="G295" s="130"/>
    </row>
    <row r="296" spans="3:7" ht="15">
      <c r="C296" s="512"/>
      <c r="D296" s="863" t="str">
        <f>IFERROR(INDEX('Übersicht IS-Massnahmen'!$I$10:$I$4969, MATCH(C296,  'Übersicht IS-Massnahmen'!$H$10:$H$4969,1)),"")</f>
        <v/>
      </c>
      <c r="E296" s="863"/>
      <c r="F296" s="759"/>
      <c r="G296" s="130"/>
    </row>
    <row r="297" spans="3:7" ht="15">
      <c r="C297" s="512"/>
      <c r="D297" s="863" t="str">
        <f>IFERROR(INDEX('Übersicht IS-Massnahmen'!$I$10:$I$4969, MATCH(C297,  'Übersicht IS-Massnahmen'!$H$10:$H$4969,1)),"")</f>
        <v/>
      </c>
      <c r="E297" s="863"/>
      <c r="F297" s="759"/>
      <c r="G297" s="130"/>
    </row>
    <row r="298" spans="3:7" ht="15">
      <c r="C298" s="512"/>
      <c r="D298" s="863" t="str">
        <f>IFERROR(INDEX('Übersicht IS-Massnahmen'!$I$10:$I$4969, MATCH(C298,  'Übersicht IS-Massnahmen'!$H$10:$H$4969,1)),"")</f>
        <v/>
      </c>
      <c r="E298" s="863"/>
      <c r="F298" s="759"/>
      <c r="G298" s="130"/>
    </row>
    <row r="299" spans="3:7" ht="15">
      <c r="C299" s="512"/>
      <c r="D299" s="863" t="str">
        <f>IFERROR(INDEX('Übersicht IS-Massnahmen'!$I$10:$I$4969, MATCH(C299,  'Übersicht IS-Massnahmen'!$H$10:$H$4969,1)),"")</f>
        <v/>
      </c>
      <c r="E299" s="863"/>
      <c r="F299" s="759"/>
      <c r="G299" s="130"/>
    </row>
    <row r="300" spans="3:7" ht="15">
      <c r="C300" s="512"/>
      <c r="D300" s="863" t="str">
        <f>IFERROR(INDEX('Übersicht IS-Massnahmen'!$I$10:$I$4969, MATCH(C300,  'Übersicht IS-Massnahmen'!$H$10:$H$4969,1)),"")</f>
        <v/>
      </c>
      <c r="E300" s="863"/>
      <c r="F300" s="759"/>
      <c r="G300" s="130"/>
    </row>
    <row r="301" spans="3:7" ht="15">
      <c r="C301" s="512"/>
      <c r="D301" s="863" t="str">
        <f>IFERROR(INDEX('Übersicht IS-Massnahmen'!$I$10:$I$4969, MATCH(C301,  'Übersicht IS-Massnahmen'!$H$10:$H$4969,1)),"")</f>
        <v/>
      </c>
      <c r="E301" s="863"/>
      <c r="F301" s="759"/>
      <c r="G301" s="130"/>
    </row>
    <row r="302" spans="3:7" ht="15">
      <c r="C302" s="512"/>
      <c r="D302" s="863" t="str">
        <f>IFERROR(INDEX('Übersicht IS-Massnahmen'!$I$10:$I$4969, MATCH(C302,  'Übersicht IS-Massnahmen'!$H$10:$H$4969,1)),"")</f>
        <v/>
      </c>
      <c r="E302" s="863"/>
      <c r="F302" s="759"/>
      <c r="G302" s="130"/>
    </row>
    <row r="303" spans="3:7" ht="15">
      <c r="C303" s="512"/>
      <c r="D303" s="863" t="str">
        <f>IFERROR(INDEX('Übersicht IS-Massnahmen'!$I$10:$I$4969, MATCH(C303,  'Übersicht IS-Massnahmen'!$H$10:$H$4969,1)),"")</f>
        <v/>
      </c>
      <c r="E303" s="863"/>
      <c r="F303" s="759"/>
      <c r="G303" s="130"/>
    </row>
    <row r="304" spans="3:7" ht="15">
      <c r="C304" s="512"/>
      <c r="D304" s="863" t="str">
        <f>IFERROR(INDEX('Übersicht IS-Massnahmen'!$I$10:$I$4969, MATCH(C304,  'Übersicht IS-Massnahmen'!$H$10:$H$4969,1)),"")</f>
        <v/>
      </c>
      <c r="E304" s="863"/>
      <c r="F304" s="759"/>
      <c r="G304" s="130"/>
    </row>
    <row r="305" spans="3:7" ht="15">
      <c r="C305" s="512"/>
      <c r="D305" s="863" t="str">
        <f>IFERROR(INDEX('Übersicht IS-Massnahmen'!$I$10:$I$4969, MATCH(C305,  'Übersicht IS-Massnahmen'!$H$10:$H$4969,1)),"")</f>
        <v/>
      </c>
      <c r="E305" s="863"/>
      <c r="F305" s="759"/>
      <c r="G305" s="130"/>
    </row>
    <row r="306" spans="3:7" ht="15">
      <c r="C306" s="512"/>
      <c r="D306" s="863" t="str">
        <f>IFERROR(INDEX('Übersicht IS-Massnahmen'!$I$10:$I$4969, MATCH(C306,  'Übersicht IS-Massnahmen'!$H$10:$H$4969,1)),"")</f>
        <v/>
      </c>
      <c r="E306" s="863"/>
      <c r="F306" s="759"/>
      <c r="G306" s="130"/>
    </row>
    <row r="307" spans="3:7" ht="15">
      <c r="C307" s="512"/>
      <c r="D307" s="863" t="str">
        <f>IFERROR(INDEX('Übersicht IS-Massnahmen'!$I$10:$I$4969, MATCH(C307,  'Übersicht IS-Massnahmen'!$H$10:$H$4969,1)),"")</f>
        <v/>
      </c>
      <c r="E307" s="863"/>
      <c r="F307" s="759"/>
      <c r="G307" s="130"/>
    </row>
    <row r="308" spans="3:7" ht="15">
      <c r="C308" s="512"/>
      <c r="D308" s="863" t="str">
        <f>IFERROR(INDEX('Übersicht IS-Massnahmen'!$I$10:$I$4969, MATCH(C308,  'Übersicht IS-Massnahmen'!$H$10:$H$4969,1)),"")</f>
        <v/>
      </c>
      <c r="E308" s="863"/>
      <c r="F308" s="759"/>
      <c r="G308" s="130"/>
    </row>
    <row r="309" spans="3:7" ht="15">
      <c r="C309" s="512"/>
      <c r="D309" s="863" t="str">
        <f>IFERROR(INDEX('Übersicht IS-Massnahmen'!$I$10:$I$4969, MATCH(C309,  'Übersicht IS-Massnahmen'!$H$10:$H$4969,1)),"")</f>
        <v/>
      </c>
      <c r="E309" s="863"/>
      <c r="F309" s="759"/>
      <c r="G309" s="130"/>
    </row>
    <row r="310" spans="3:7" ht="15">
      <c r="C310" s="512"/>
      <c r="D310" s="863" t="str">
        <f>IFERROR(INDEX('Übersicht IS-Massnahmen'!$I$10:$I$4969, MATCH(C310,  'Übersicht IS-Massnahmen'!$H$10:$H$4969,1)),"")</f>
        <v/>
      </c>
      <c r="E310" s="863"/>
      <c r="F310" s="759"/>
      <c r="G310" s="130"/>
    </row>
    <row r="311" spans="3:7" ht="15">
      <c r="C311" s="512"/>
      <c r="D311" s="863" t="str">
        <f>IFERROR(INDEX('Übersicht IS-Massnahmen'!$I$10:$I$4969, MATCH(C311,  'Übersicht IS-Massnahmen'!$H$10:$H$4969,1)),"")</f>
        <v/>
      </c>
      <c r="E311" s="863"/>
      <c r="F311" s="759"/>
      <c r="G311" s="130"/>
    </row>
    <row r="312" spans="3:7" ht="15">
      <c r="C312" s="512"/>
      <c r="D312" s="863" t="str">
        <f>IFERROR(INDEX('Übersicht IS-Massnahmen'!$I$10:$I$4969, MATCH(C312,  'Übersicht IS-Massnahmen'!$H$10:$H$4969,1)),"")</f>
        <v/>
      </c>
      <c r="E312" s="863"/>
      <c r="F312" s="759"/>
      <c r="G312" s="130"/>
    </row>
    <row r="313" spans="3:7" ht="15">
      <c r="C313" s="512"/>
      <c r="D313" s="863" t="str">
        <f>IFERROR(INDEX('Übersicht IS-Massnahmen'!$I$10:$I$4969, MATCH(C313,  'Übersicht IS-Massnahmen'!$H$10:$H$4969,1)),"")</f>
        <v/>
      </c>
      <c r="E313" s="863"/>
      <c r="F313" s="759"/>
      <c r="G313" s="130"/>
    </row>
    <row r="314" spans="3:7" ht="15">
      <c r="C314" s="512"/>
      <c r="D314" s="863" t="str">
        <f>IFERROR(INDEX('Übersicht IS-Massnahmen'!$I$10:$I$4969, MATCH(C314,  'Übersicht IS-Massnahmen'!$H$10:$H$4969,1)),"")</f>
        <v/>
      </c>
      <c r="E314" s="863"/>
      <c r="F314" s="759"/>
      <c r="G314" s="130"/>
    </row>
    <row r="315" spans="3:7" ht="15">
      <c r="C315" s="512"/>
      <c r="D315" s="863" t="str">
        <f>IFERROR(INDEX('Übersicht IS-Massnahmen'!$I$10:$I$4969, MATCH(C315,  'Übersicht IS-Massnahmen'!$H$10:$H$4969,1)),"")</f>
        <v/>
      </c>
      <c r="E315" s="863"/>
      <c r="F315" s="759"/>
      <c r="G315" s="130"/>
    </row>
    <row r="316" spans="3:7" ht="15">
      <c r="C316" s="512"/>
      <c r="D316" s="863" t="str">
        <f>IFERROR(INDEX('Übersicht IS-Massnahmen'!$I$10:$I$4969, MATCH(C316,  'Übersicht IS-Massnahmen'!$H$10:$H$4969,1)),"")</f>
        <v/>
      </c>
      <c r="E316" s="863"/>
      <c r="F316" s="759"/>
      <c r="G316" s="130"/>
    </row>
    <row r="317" spans="3:7" ht="15">
      <c r="C317" s="512"/>
      <c r="D317" s="863" t="str">
        <f>IFERROR(INDEX('Übersicht IS-Massnahmen'!$I$10:$I$4969, MATCH(C317,  'Übersicht IS-Massnahmen'!$H$10:$H$4969,1)),"")</f>
        <v/>
      </c>
      <c r="E317" s="863"/>
      <c r="F317" s="759"/>
      <c r="G317" s="130"/>
    </row>
    <row r="318" spans="3:7" ht="15">
      <c r="C318" s="512"/>
      <c r="D318" s="863" t="str">
        <f>IFERROR(INDEX('Übersicht IS-Massnahmen'!$I$10:$I$4969, MATCH(C318,  'Übersicht IS-Massnahmen'!$H$10:$H$4969,1)),"")</f>
        <v/>
      </c>
      <c r="E318" s="863"/>
      <c r="F318" s="759"/>
      <c r="G318" s="130"/>
    </row>
    <row r="319" spans="3:7" ht="15">
      <c r="C319" s="512"/>
      <c r="D319" s="863" t="str">
        <f>IFERROR(INDEX('Übersicht IS-Massnahmen'!$I$10:$I$4969, MATCH(C319,  'Übersicht IS-Massnahmen'!$H$10:$H$4969,1)),"")</f>
        <v/>
      </c>
      <c r="E319" s="863"/>
      <c r="F319" s="759"/>
      <c r="G319" s="130"/>
    </row>
    <row r="320" spans="3:7" ht="15">
      <c r="C320" s="512"/>
      <c r="D320" s="863" t="str">
        <f>IFERROR(INDEX('Übersicht IS-Massnahmen'!$I$10:$I$4969, MATCH(C320,  'Übersicht IS-Massnahmen'!$H$10:$H$4969,1)),"")</f>
        <v/>
      </c>
      <c r="E320" s="863"/>
      <c r="F320" s="759"/>
      <c r="G320" s="130"/>
    </row>
    <row r="321" spans="3:7" ht="15">
      <c r="C321" s="512"/>
      <c r="D321" s="863" t="str">
        <f>IFERROR(INDEX('Übersicht IS-Massnahmen'!$I$10:$I$4969, MATCH(C321,  'Übersicht IS-Massnahmen'!$H$10:$H$4969,1)),"")</f>
        <v/>
      </c>
      <c r="E321" s="863"/>
      <c r="F321" s="759"/>
      <c r="G321" s="130"/>
    </row>
    <row r="322" spans="3:7" ht="15">
      <c r="C322" s="512"/>
      <c r="D322" s="863" t="str">
        <f>IFERROR(INDEX('Übersicht IS-Massnahmen'!$I$10:$I$4969, MATCH(C322,  'Übersicht IS-Massnahmen'!$H$10:$H$4969,1)),"")</f>
        <v/>
      </c>
      <c r="E322" s="863"/>
      <c r="F322" s="759"/>
      <c r="G322" s="130"/>
    </row>
    <row r="323" spans="3:7" ht="15">
      <c r="C323" s="512"/>
      <c r="D323" s="863" t="str">
        <f>IFERROR(INDEX('Übersicht IS-Massnahmen'!$I$10:$I$4969, MATCH(C323,  'Übersicht IS-Massnahmen'!$H$10:$H$4969,1)),"")</f>
        <v/>
      </c>
      <c r="E323" s="863"/>
      <c r="F323" s="759"/>
      <c r="G323" s="130"/>
    </row>
    <row r="324" spans="3:7" ht="15">
      <c r="C324" s="512"/>
      <c r="D324" s="863" t="str">
        <f>IFERROR(INDEX('Übersicht IS-Massnahmen'!$I$10:$I$4969, MATCH(C324,  'Übersicht IS-Massnahmen'!$H$10:$H$4969,1)),"")</f>
        <v/>
      </c>
      <c r="E324" s="863"/>
      <c r="F324" s="759"/>
      <c r="G324" s="130"/>
    </row>
    <row r="325" spans="3:7" ht="15">
      <c r="C325" s="512"/>
      <c r="D325" s="863" t="str">
        <f>IFERROR(INDEX('Übersicht IS-Massnahmen'!$I$10:$I$4969, MATCH(C325,  'Übersicht IS-Massnahmen'!$H$10:$H$4969,1)),"")</f>
        <v/>
      </c>
      <c r="E325" s="863"/>
      <c r="F325" s="759"/>
      <c r="G325" s="130"/>
    </row>
    <row r="326" spans="3:7" ht="15">
      <c r="C326" s="512"/>
      <c r="D326" s="863" t="str">
        <f>IFERROR(INDEX('Übersicht IS-Massnahmen'!$I$10:$I$4969, MATCH(C326,  'Übersicht IS-Massnahmen'!$H$10:$H$4969,1)),"")</f>
        <v/>
      </c>
      <c r="E326" s="863"/>
      <c r="F326" s="759"/>
      <c r="G326" s="130"/>
    </row>
    <row r="327" spans="3:7" ht="15">
      <c r="C327" s="512"/>
      <c r="D327" s="863" t="str">
        <f>IFERROR(INDEX('Übersicht IS-Massnahmen'!$I$10:$I$4969, MATCH(C327,  'Übersicht IS-Massnahmen'!$H$10:$H$4969,1)),"")</f>
        <v/>
      </c>
      <c r="E327" s="863"/>
      <c r="F327" s="759"/>
      <c r="G327" s="130"/>
    </row>
    <row r="328" spans="3:7" ht="15">
      <c r="C328" s="512"/>
      <c r="D328" s="863" t="str">
        <f>IFERROR(INDEX('Übersicht IS-Massnahmen'!$I$10:$I$4969, MATCH(C328,  'Übersicht IS-Massnahmen'!$H$10:$H$4969,1)),"")</f>
        <v/>
      </c>
      <c r="E328" s="863"/>
      <c r="F328" s="759"/>
      <c r="G328" s="130"/>
    </row>
    <row r="329" spans="3:7" ht="15">
      <c r="C329" s="512"/>
      <c r="D329" s="863" t="str">
        <f>IFERROR(INDEX('Übersicht IS-Massnahmen'!$I$10:$I$4969, MATCH(C329,  'Übersicht IS-Massnahmen'!$H$10:$H$4969,1)),"")</f>
        <v/>
      </c>
      <c r="E329" s="863"/>
      <c r="F329" s="759"/>
      <c r="G329" s="130"/>
    </row>
    <row r="330" spans="3:7" ht="15">
      <c r="C330" s="512"/>
      <c r="D330" s="863" t="str">
        <f>IFERROR(INDEX('Übersicht IS-Massnahmen'!$I$10:$I$4969, MATCH(C330,  'Übersicht IS-Massnahmen'!$H$10:$H$4969,1)),"")</f>
        <v/>
      </c>
      <c r="E330" s="863"/>
      <c r="F330" s="759"/>
      <c r="G330" s="130"/>
    </row>
    <row r="331" spans="3:7" ht="15">
      <c r="C331" s="512"/>
      <c r="D331" s="863" t="str">
        <f>IFERROR(INDEX('Übersicht IS-Massnahmen'!$I$10:$I$4969, MATCH(C331,  'Übersicht IS-Massnahmen'!$H$10:$H$4969,1)),"")</f>
        <v/>
      </c>
      <c r="E331" s="863"/>
      <c r="F331" s="759"/>
      <c r="G331" s="130"/>
    </row>
    <row r="332" spans="3:7" ht="15">
      <c r="C332" s="512"/>
      <c r="D332" s="863" t="str">
        <f>IFERROR(INDEX('Übersicht IS-Massnahmen'!$I$10:$I$4969, MATCH(C332,  'Übersicht IS-Massnahmen'!$H$10:$H$4969,1)),"")</f>
        <v/>
      </c>
      <c r="E332" s="863"/>
      <c r="F332" s="759"/>
      <c r="G332" s="130"/>
    </row>
    <row r="333" spans="3:7" ht="15">
      <c r="C333" s="512"/>
      <c r="D333" s="863" t="str">
        <f>IFERROR(INDEX('Übersicht IS-Massnahmen'!$I$10:$I$4969, MATCH(C333,  'Übersicht IS-Massnahmen'!$H$10:$H$4969,1)),"")</f>
        <v/>
      </c>
      <c r="E333" s="863"/>
      <c r="F333" s="759"/>
      <c r="G333" s="130"/>
    </row>
    <row r="334" spans="3:7" ht="15">
      <c r="C334" s="512"/>
      <c r="D334" s="863" t="str">
        <f>IFERROR(INDEX('Übersicht IS-Massnahmen'!$I$10:$I$4969, MATCH(C334,  'Übersicht IS-Massnahmen'!$H$10:$H$4969,1)),"")</f>
        <v/>
      </c>
      <c r="E334" s="863"/>
      <c r="F334" s="759"/>
      <c r="G334" s="130"/>
    </row>
    <row r="335" spans="3:7" ht="15">
      <c r="C335" s="512"/>
      <c r="D335" s="863" t="str">
        <f>IFERROR(INDEX('Übersicht IS-Massnahmen'!$I$10:$I$4969, MATCH(C335,  'Übersicht IS-Massnahmen'!$H$10:$H$4969,1)),"")</f>
        <v/>
      </c>
      <c r="E335" s="863"/>
      <c r="F335" s="759"/>
      <c r="G335" s="130"/>
    </row>
    <row r="336" spans="3:7" ht="15">
      <c r="C336" s="512"/>
      <c r="D336" s="863" t="str">
        <f>IFERROR(INDEX('Übersicht IS-Massnahmen'!$I$10:$I$4969, MATCH(C336,  'Übersicht IS-Massnahmen'!$H$10:$H$4969,1)),"")</f>
        <v/>
      </c>
      <c r="E336" s="863"/>
      <c r="F336" s="759"/>
      <c r="G336" s="130"/>
    </row>
    <row r="337" spans="3:7" ht="15">
      <c r="C337" s="512"/>
      <c r="D337" s="863" t="str">
        <f>IFERROR(INDEX('Übersicht IS-Massnahmen'!$I$10:$I$4969, MATCH(C337,  'Übersicht IS-Massnahmen'!$H$10:$H$4969,1)),"")</f>
        <v/>
      </c>
      <c r="E337" s="863"/>
      <c r="F337" s="759"/>
      <c r="G337" s="130"/>
    </row>
    <row r="338" spans="3:7" ht="15">
      <c r="C338" s="512"/>
      <c r="D338" s="863" t="str">
        <f>IFERROR(INDEX('Übersicht IS-Massnahmen'!$I$10:$I$4969, MATCH(C338,  'Übersicht IS-Massnahmen'!$H$10:$H$4969,1)),"")</f>
        <v/>
      </c>
      <c r="E338" s="863"/>
      <c r="F338" s="759"/>
      <c r="G338" s="130"/>
    </row>
    <row r="339" spans="3:7" ht="15">
      <c r="C339" s="512"/>
      <c r="D339" s="863" t="str">
        <f>IFERROR(INDEX('Übersicht IS-Massnahmen'!$I$10:$I$4969, MATCH(C339,  'Übersicht IS-Massnahmen'!$H$10:$H$4969,1)),"")</f>
        <v/>
      </c>
      <c r="E339" s="863"/>
      <c r="F339" s="759"/>
      <c r="G339" s="130"/>
    </row>
    <row r="340" spans="3:7" ht="15">
      <c r="C340" s="512"/>
      <c r="D340" s="863" t="str">
        <f>IFERROR(INDEX('Übersicht IS-Massnahmen'!$I$10:$I$4969, MATCH(C340,  'Übersicht IS-Massnahmen'!$H$10:$H$4969,1)),"")</f>
        <v/>
      </c>
      <c r="E340" s="863"/>
      <c r="F340" s="759"/>
      <c r="G340" s="130"/>
    </row>
    <row r="341" spans="3:7" ht="15">
      <c r="C341" s="512"/>
      <c r="D341" s="863" t="str">
        <f>IFERROR(INDEX('Übersicht IS-Massnahmen'!$I$10:$I$4969, MATCH(C341,  'Übersicht IS-Massnahmen'!$H$10:$H$4969,1)),"")</f>
        <v/>
      </c>
      <c r="E341" s="863"/>
      <c r="F341" s="759"/>
      <c r="G341" s="130"/>
    </row>
    <row r="342" spans="3:7" ht="15">
      <c r="C342" s="512"/>
      <c r="D342" s="863" t="str">
        <f>IFERROR(INDEX('Übersicht IS-Massnahmen'!$I$10:$I$4969, MATCH(C342,  'Übersicht IS-Massnahmen'!$H$10:$H$4969,1)),"")</f>
        <v/>
      </c>
      <c r="E342" s="863"/>
      <c r="F342" s="759"/>
      <c r="G342" s="130"/>
    </row>
    <row r="343" spans="3:7" ht="15">
      <c r="C343" s="512"/>
      <c r="D343" s="863" t="str">
        <f>IFERROR(INDEX('Übersicht IS-Massnahmen'!$I$10:$I$4969, MATCH(C343,  'Übersicht IS-Massnahmen'!$H$10:$H$4969,1)),"")</f>
        <v/>
      </c>
      <c r="E343" s="863"/>
      <c r="F343" s="759"/>
      <c r="G343" s="130"/>
    </row>
    <row r="344" spans="3:7" ht="15">
      <c r="C344" s="512"/>
      <c r="D344" s="863" t="str">
        <f>IFERROR(INDEX('Übersicht IS-Massnahmen'!$I$10:$I$4969, MATCH(C344,  'Übersicht IS-Massnahmen'!$H$10:$H$4969,1)),"")</f>
        <v/>
      </c>
      <c r="E344" s="863"/>
      <c r="F344" s="759"/>
      <c r="G344" s="130"/>
    </row>
    <row r="345" spans="3:7" ht="15">
      <c r="C345" s="512"/>
      <c r="D345" s="863" t="str">
        <f>IFERROR(INDEX('Übersicht IS-Massnahmen'!$I$10:$I$4969, MATCH(C345,  'Übersicht IS-Massnahmen'!$H$10:$H$4969,1)),"")</f>
        <v/>
      </c>
      <c r="E345" s="863"/>
      <c r="F345" s="759"/>
      <c r="G345" s="130"/>
    </row>
    <row r="346" spans="3:7" ht="15">
      <c r="C346" s="512"/>
      <c r="D346" s="863" t="str">
        <f>IFERROR(INDEX('Übersicht IS-Massnahmen'!$I$10:$I$4969, MATCH(C346,  'Übersicht IS-Massnahmen'!$H$10:$H$4969,1)),"")</f>
        <v/>
      </c>
      <c r="E346" s="863"/>
      <c r="F346" s="759"/>
      <c r="G346" s="130"/>
    </row>
    <row r="347" spans="3:7" ht="15">
      <c r="C347" s="512"/>
      <c r="D347" s="863" t="str">
        <f>IFERROR(INDEX('Übersicht IS-Massnahmen'!$I$10:$I$4969, MATCH(C347,  'Übersicht IS-Massnahmen'!$H$10:$H$4969,1)),"")</f>
        <v/>
      </c>
      <c r="E347" s="863"/>
      <c r="F347" s="759"/>
      <c r="G347" s="130"/>
    </row>
    <row r="348" spans="3:7" ht="15">
      <c r="C348" s="512"/>
      <c r="D348" s="863" t="str">
        <f>IFERROR(INDEX('Übersicht IS-Massnahmen'!$I$10:$I$4969, MATCH(C348,  'Übersicht IS-Massnahmen'!$H$10:$H$4969,1)),"")</f>
        <v/>
      </c>
      <c r="E348" s="863"/>
      <c r="F348" s="759"/>
      <c r="G348" s="130"/>
    </row>
    <row r="349" spans="3:7" ht="15">
      <c r="C349" s="512"/>
      <c r="D349" s="863" t="str">
        <f>IFERROR(INDEX('Übersicht IS-Massnahmen'!$I$10:$I$4969, MATCH(C349,  'Übersicht IS-Massnahmen'!$H$10:$H$4969,1)),"")</f>
        <v/>
      </c>
      <c r="E349" s="863"/>
      <c r="F349" s="759"/>
      <c r="G349" s="130"/>
    </row>
    <row r="350" spans="3:7" ht="15">
      <c r="C350" s="512"/>
      <c r="D350" s="863" t="str">
        <f>IFERROR(INDEX('Übersicht IS-Massnahmen'!$I$10:$I$4969, MATCH(C350,  'Übersicht IS-Massnahmen'!$H$10:$H$4969,1)),"")</f>
        <v/>
      </c>
      <c r="E350" s="863"/>
      <c r="F350" s="759"/>
      <c r="G350" s="130"/>
    </row>
    <row r="351" spans="3:7" ht="15">
      <c r="C351" s="512"/>
      <c r="D351" s="863" t="str">
        <f>IFERROR(INDEX('Übersicht IS-Massnahmen'!$I$10:$I$4969, MATCH(C351,  'Übersicht IS-Massnahmen'!$H$10:$H$4969,1)),"")</f>
        <v/>
      </c>
      <c r="E351" s="863"/>
      <c r="F351" s="759"/>
      <c r="G351" s="130"/>
    </row>
    <row r="352" spans="3:7" ht="15">
      <c r="C352" s="512"/>
      <c r="D352" s="863" t="str">
        <f>IFERROR(INDEX('Übersicht IS-Massnahmen'!$I$10:$I$4969, MATCH(C352,  'Übersicht IS-Massnahmen'!$H$10:$H$4969,1)),"")</f>
        <v/>
      </c>
      <c r="E352" s="863"/>
      <c r="F352" s="759"/>
      <c r="G352" s="130"/>
    </row>
    <row r="353" spans="3:7" ht="15">
      <c r="C353" s="512"/>
      <c r="D353" s="863" t="str">
        <f>IFERROR(INDEX('Übersicht IS-Massnahmen'!$I$10:$I$4969, MATCH(C353,  'Übersicht IS-Massnahmen'!$H$10:$H$4969,1)),"")</f>
        <v/>
      </c>
      <c r="E353" s="863"/>
      <c r="F353" s="759"/>
      <c r="G353" s="130"/>
    </row>
    <row r="354" spans="3:7" ht="15">
      <c r="C354" s="512"/>
      <c r="D354" s="863" t="str">
        <f>IFERROR(INDEX('Übersicht IS-Massnahmen'!$I$10:$I$4969, MATCH(C354,  'Übersicht IS-Massnahmen'!$H$10:$H$4969,1)),"")</f>
        <v/>
      </c>
      <c r="E354" s="863"/>
      <c r="F354" s="759"/>
      <c r="G354" s="130"/>
    </row>
    <row r="355" spans="3:7" ht="15">
      <c r="C355" s="512"/>
      <c r="D355" s="863" t="str">
        <f>IFERROR(INDEX('Übersicht IS-Massnahmen'!$I$10:$I$4969, MATCH(C355,  'Übersicht IS-Massnahmen'!$H$10:$H$4969,1)),"")</f>
        <v/>
      </c>
      <c r="E355" s="863"/>
      <c r="F355" s="759"/>
      <c r="G355" s="130"/>
    </row>
    <row r="356" spans="3:7" ht="15">
      <c r="C356" s="512"/>
      <c r="D356" s="863" t="str">
        <f>IFERROR(INDEX('Übersicht IS-Massnahmen'!$I$10:$I$4969, MATCH(C356,  'Übersicht IS-Massnahmen'!$H$10:$H$4969,1)),"")</f>
        <v/>
      </c>
      <c r="E356" s="863"/>
      <c r="F356" s="759"/>
      <c r="G356" s="130"/>
    </row>
    <row r="357" spans="3:7" ht="15">
      <c r="C357" s="512"/>
      <c r="D357" s="863" t="str">
        <f>IFERROR(INDEX('Übersicht IS-Massnahmen'!$I$10:$I$4969, MATCH(C357,  'Übersicht IS-Massnahmen'!$H$10:$H$4969,1)),"")</f>
        <v/>
      </c>
      <c r="E357" s="863"/>
      <c r="F357" s="759"/>
      <c r="G357" s="130"/>
    </row>
    <row r="358" spans="3:7" ht="15">
      <c r="C358" s="512"/>
      <c r="D358" s="863" t="str">
        <f>IFERROR(INDEX('Übersicht IS-Massnahmen'!$I$10:$I$4969, MATCH(C358,  'Übersicht IS-Massnahmen'!$H$10:$H$4969,1)),"")</f>
        <v/>
      </c>
      <c r="E358" s="863"/>
      <c r="F358" s="759"/>
      <c r="G358" s="130"/>
    </row>
    <row r="359" spans="3:7" ht="15">
      <c r="C359" s="512"/>
      <c r="D359" s="863" t="str">
        <f>IFERROR(INDEX('Übersicht IS-Massnahmen'!$I$10:$I$4969, MATCH(C359,  'Übersicht IS-Massnahmen'!$H$10:$H$4969,1)),"")</f>
        <v/>
      </c>
      <c r="E359" s="863"/>
      <c r="F359" s="759"/>
      <c r="G359" s="130"/>
    </row>
    <row r="360" spans="3:7" ht="15">
      <c r="C360" s="512"/>
      <c r="D360" s="863" t="str">
        <f>IFERROR(INDEX('Übersicht IS-Massnahmen'!$I$10:$I$4969, MATCH(C360,  'Übersicht IS-Massnahmen'!$H$10:$H$4969,1)),"")</f>
        <v/>
      </c>
      <c r="E360" s="863"/>
      <c r="F360" s="759"/>
      <c r="G360" s="130"/>
    </row>
    <row r="361" spans="3:7" ht="15">
      <c r="C361" s="512"/>
      <c r="D361" s="863" t="str">
        <f>IFERROR(INDEX('Übersicht IS-Massnahmen'!$I$10:$I$4969, MATCH(C361,  'Übersicht IS-Massnahmen'!$H$10:$H$4969,1)),"")</f>
        <v/>
      </c>
      <c r="E361" s="863"/>
      <c r="F361" s="759"/>
      <c r="G361" s="130"/>
    </row>
    <row r="362" spans="3:7" ht="15">
      <c r="C362" s="512"/>
      <c r="D362" s="863" t="str">
        <f>IFERROR(INDEX('Übersicht IS-Massnahmen'!$I$10:$I$4969, MATCH(C362,  'Übersicht IS-Massnahmen'!$H$10:$H$4969,1)),"")</f>
        <v/>
      </c>
      <c r="E362" s="863"/>
      <c r="F362" s="759"/>
      <c r="G362" s="130"/>
    </row>
    <row r="363" spans="3:7" ht="15">
      <c r="C363" s="512"/>
      <c r="D363" s="863" t="str">
        <f>IFERROR(INDEX('Übersicht IS-Massnahmen'!$I$10:$I$4969, MATCH(C363,  'Übersicht IS-Massnahmen'!$H$10:$H$4969,1)),"")</f>
        <v/>
      </c>
      <c r="E363" s="863"/>
      <c r="F363" s="759"/>
      <c r="G363" s="130"/>
    </row>
    <row r="364" spans="3:7" ht="15">
      <c r="C364" s="512"/>
      <c r="D364" s="863" t="str">
        <f>IFERROR(INDEX('Übersicht IS-Massnahmen'!$I$10:$I$4969, MATCH(C364,  'Übersicht IS-Massnahmen'!$H$10:$H$4969,1)),"")</f>
        <v/>
      </c>
      <c r="E364" s="863"/>
      <c r="F364" s="759"/>
      <c r="G364" s="130"/>
    </row>
    <row r="365" spans="3:7" ht="15">
      <c r="C365" s="512"/>
      <c r="D365" s="863" t="str">
        <f>IFERROR(INDEX('Übersicht IS-Massnahmen'!$I$10:$I$4969, MATCH(C365,  'Übersicht IS-Massnahmen'!$H$10:$H$4969,1)),"")</f>
        <v/>
      </c>
      <c r="E365" s="863"/>
      <c r="F365" s="759"/>
      <c r="G365" s="130"/>
    </row>
    <row r="366" spans="3:7" ht="15">
      <c r="C366" s="512"/>
      <c r="D366" s="863" t="str">
        <f>IFERROR(INDEX('Übersicht IS-Massnahmen'!$I$10:$I$4969, MATCH(C366,  'Übersicht IS-Massnahmen'!$H$10:$H$4969,1)),"")</f>
        <v/>
      </c>
      <c r="E366" s="863"/>
      <c r="F366" s="759"/>
      <c r="G366" s="130"/>
    </row>
    <row r="367" spans="3:7" ht="15">
      <c r="C367" s="512"/>
      <c r="D367" s="863" t="str">
        <f>IFERROR(INDEX('Übersicht IS-Massnahmen'!$I$10:$I$4969, MATCH(C367,  'Übersicht IS-Massnahmen'!$H$10:$H$4969,1)),"")</f>
        <v/>
      </c>
      <c r="E367" s="863"/>
      <c r="F367" s="759"/>
      <c r="G367" s="130"/>
    </row>
    <row r="368" spans="3:7" ht="15">
      <c r="C368" s="512"/>
      <c r="D368" s="863" t="str">
        <f>IFERROR(INDEX('Übersicht IS-Massnahmen'!$I$10:$I$4969, MATCH(C368,  'Übersicht IS-Massnahmen'!$H$10:$H$4969,1)),"")</f>
        <v/>
      </c>
      <c r="E368" s="863"/>
      <c r="F368" s="759"/>
      <c r="G368" s="130"/>
    </row>
    <row r="369" spans="3:7" ht="15">
      <c r="C369" s="512"/>
      <c r="D369" s="863" t="str">
        <f>IFERROR(INDEX('Übersicht IS-Massnahmen'!$I$10:$I$4969, MATCH(C369,  'Übersicht IS-Massnahmen'!$H$10:$H$4969,1)),"")</f>
        <v/>
      </c>
      <c r="E369" s="863"/>
      <c r="F369" s="759"/>
      <c r="G369" s="130"/>
    </row>
    <row r="370" spans="3:7" ht="15">
      <c r="C370" s="512"/>
      <c r="D370" s="863" t="str">
        <f>IFERROR(INDEX('Übersicht IS-Massnahmen'!$I$10:$I$4969, MATCH(C370,  'Übersicht IS-Massnahmen'!$H$10:$H$4969,1)),"")</f>
        <v/>
      </c>
      <c r="E370" s="863"/>
      <c r="F370" s="759"/>
      <c r="G370" s="130"/>
    </row>
    <row r="371" spans="3:7" ht="15">
      <c r="C371" s="512"/>
      <c r="D371" s="863" t="str">
        <f>IFERROR(INDEX('Übersicht IS-Massnahmen'!$I$10:$I$4969, MATCH(C371,  'Übersicht IS-Massnahmen'!$H$10:$H$4969,1)),"")</f>
        <v/>
      </c>
      <c r="E371" s="863"/>
      <c r="F371" s="759"/>
      <c r="G371" s="130"/>
    </row>
    <row r="372" spans="3:7" ht="15">
      <c r="C372" s="512"/>
      <c r="D372" s="863" t="str">
        <f>IFERROR(INDEX('Übersicht IS-Massnahmen'!$I$10:$I$4969, MATCH(C372,  'Übersicht IS-Massnahmen'!$H$10:$H$4969,1)),"")</f>
        <v/>
      </c>
      <c r="E372" s="863"/>
      <c r="F372" s="759"/>
      <c r="G372" s="130"/>
    </row>
    <row r="373" spans="3:7" ht="15">
      <c r="C373" s="512"/>
      <c r="D373" s="863" t="str">
        <f>IFERROR(INDEX('Übersicht IS-Massnahmen'!$I$10:$I$4969, MATCH(C373,  'Übersicht IS-Massnahmen'!$H$10:$H$4969,1)),"")</f>
        <v/>
      </c>
      <c r="E373" s="863"/>
      <c r="F373" s="759"/>
      <c r="G373" s="130"/>
    </row>
    <row r="374" spans="3:7" ht="15">
      <c r="C374" s="512"/>
      <c r="D374" s="863" t="str">
        <f>IFERROR(INDEX('Übersicht IS-Massnahmen'!$I$10:$I$4969, MATCH(C374,  'Übersicht IS-Massnahmen'!$H$10:$H$4969,1)),"")</f>
        <v/>
      </c>
      <c r="E374" s="863"/>
      <c r="F374" s="759"/>
      <c r="G374" s="130"/>
    </row>
    <row r="375" spans="3:7" ht="15">
      <c r="C375" s="512"/>
      <c r="D375" s="863" t="str">
        <f>IFERROR(INDEX('Übersicht IS-Massnahmen'!$I$10:$I$4969, MATCH(C375,  'Übersicht IS-Massnahmen'!$H$10:$H$4969,1)),"")</f>
        <v/>
      </c>
      <c r="E375" s="863"/>
      <c r="F375" s="759"/>
      <c r="G375" s="130"/>
    </row>
    <row r="376" spans="3:7" ht="15">
      <c r="C376" s="512"/>
      <c r="D376" s="863" t="str">
        <f>IFERROR(INDEX('Übersicht IS-Massnahmen'!$I$10:$I$4969, MATCH(C376,  'Übersicht IS-Massnahmen'!$H$10:$H$4969,1)),"")</f>
        <v/>
      </c>
      <c r="E376" s="863"/>
      <c r="F376" s="759"/>
      <c r="G376" s="130"/>
    </row>
    <row r="377" spans="3:7" ht="15">
      <c r="C377" s="512"/>
      <c r="D377" s="863" t="str">
        <f>IFERROR(INDEX('Übersicht IS-Massnahmen'!$I$10:$I$4969, MATCH(C377,  'Übersicht IS-Massnahmen'!$H$10:$H$4969,1)),"")</f>
        <v/>
      </c>
      <c r="E377" s="863"/>
      <c r="F377" s="759"/>
      <c r="G377" s="130"/>
    </row>
    <row r="378" spans="3:7" ht="15">
      <c r="C378" s="512"/>
      <c r="D378" s="863" t="str">
        <f>IFERROR(INDEX('Übersicht IS-Massnahmen'!$I$10:$I$4969, MATCH(C378,  'Übersicht IS-Massnahmen'!$H$10:$H$4969,1)),"")</f>
        <v/>
      </c>
      <c r="E378" s="863"/>
      <c r="F378" s="759"/>
      <c r="G378" s="130"/>
    </row>
    <row r="379" spans="3:7" ht="15">
      <c r="C379" s="512"/>
      <c r="D379" s="863" t="str">
        <f>IFERROR(INDEX('Übersicht IS-Massnahmen'!$I$10:$I$4969, MATCH(C379,  'Übersicht IS-Massnahmen'!$H$10:$H$4969,1)),"")</f>
        <v/>
      </c>
      <c r="E379" s="863"/>
      <c r="F379" s="759"/>
      <c r="G379" s="130"/>
    </row>
    <row r="380" spans="3:7" ht="15">
      <c r="C380" s="512"/>
      <c r="D380" s="863" t="str">
        <f>IFERROR(INDEX('Übersicht IS-Massnahmen'!$I$10:$I$4969, MATCH(C380,  'Übersicht IS-Massnahmen'!$H$10:$H$4969,1)),"")</f>
        <v/>
      </c>
      <c r="E380" s="863"/>
      <c r="F380" s="759"/>
      <c r="G380" s="130"/>
    </row>
    <row r="381" spans="3:7" ht="15">
      <c r="C381" s="512"/>
      <c r="D381" s="863" t="str">
        <f>IFERROR(INDEX('Übersicht IS-Massnahmen'!$I$10:$I$4969, MATCH(C381,  'Übersicht IS-Massnahmen'!$H$10:$H$4969,1)),"")</f>
        <v/>
      </c>
      <c r="E381" s="863"/>
      <c r="F381" s="759"/>
      <c r="G381" s="130"/>
    </row>
    <row r="382" spans="3:7" ht="15">
      <c r="C382" s="512"/>
      <c r="D382" s="863" t="str">
        <f>IFERROR(INDEX('Übersicht IS-Massnahmen'!$I$10:$I$4969, MATCH(C382,  'Übersicht IS-Massnahmen'!$H$10:$H$4969,1)),"")</f>
        <v/>
      </c>
      <c r="E382" s="863"/>
      <c r="F382" s="759"/>
      <c r="G382" s="130"/>
    </row>
    <row r="383" spans="3:7" ht="15">
      <c r="C383" s="512"/>
      <c r="D383" s="863" t="str">
        <f>IFERROR(INDEX('Übersicht IS-Massnahmen'!$I$10:$I$4969, MATCH(C383,  'Übersicht IS-Massnahmen'!$H$10:$H$4969,1)),"")</f>
        <v/>
      </c>
      <c r="E383" s="863"/>
      <c r="F383" s="759"/>
      <c r="G383" s="130"/>
    </row>
    <row r="384" spans="3:7" ht="15">
      <c r="C384" s="512"/>
      <c r="D384" s="863" t="str">
        <f>IFERROR(INDEX('Übersicht IS-Massnahmen'!$I$10:$I$4969, MATCH(C384,  'Übersicht IS-Massnahmen'!$H$10:$H$4969,1)),"")</f>
        <v/>
      </c>
      <c r="E384" s="863"/>
      <c r="F384" s="759"/>
      <c r="G384" s="130"/>
    </row>
    <row r="385" spans="3:7" ht="15">
      <c r="C385" s="512"/>
      <c r="D385" s="863" t="str">
        <f>IFERROR(INDEX('Übersicht IS-Massnahmen'!$I$10:$I$4969, MATCH(C385,  'Übersicht IS-Massnahmen'!$H$10:$H$4969,1)),"")</f>
        <v/>
      </c>
      <c r="E385" s="863"/>
      <c r="F385" s="759"/>
      <c r="G385" s="130"/>
    </row>
    <row r="386" spans="3:7" ht="15">
      <c r="C386" s="512"/>
      <c r="D386" s="863" t="str">
        <f>IFERROR(INDEX('Übersicht IS-Massnahmen'!$I$10:$I$4969, MATCH(C386,  'Übersicht IS-Massnahmen'!$H$10:$H$4969,1)),"")</f>
        <v/>
      </c>
      <c r="E386" s="863"/>
      <c r="F386" s="759"/>
      <c r="G386" s="130"/>
    </row>
    <row r="387" spans="3:7" ht="15">
      <c r="C387" s="512"/>
      <c r="D387" s="863" t="str">
        <f>IFERROR(INDEX('Übersicht IS-Massnahmen'!$I$10:$I$4969, MATCH(C387,  'Übersicht IS-Massnahmen'!$H$10:$H$4969,1)),"")</f>
        <v/>
      </c>
      <c r="E387" s="863"/>
      <c r="F387" s="759"/>
      <c r="G387" s="130"/>
    </row>
    <row r="388" spans="3:7" ht="15">
      <c r="C388" s="512"/>
      <c r="D388" s="863" t="str">
        <f>IFERROR(INDEX('Übersicht IS-Massnahmen'!$I$10:$I$4969, MATCH(C388,  'Übersicht IS-Massnahmen'!$H$10:$H$4969,1)),"")</f>
        <v/>
      </c>
      <c r="E388" s="863"/>
      <c r="F388" s="759"/>
      <c r="G388" s="130"/>
    </row>
    <row r="389" spans="3:7" ht="15">
      <c r="C389" s="512"/>
      <c r="D389" s="863" t="str">
        <f>IFERROR(INDEX('Übersicht IS-Massnahmen'!$I$10:$I$4969, MATCH(C389,  'Übersicht IS-Massnahmen'!$H$10:$H$4969,1)),"")</f>
        <v/>
      </c>
      <c r="E389" s="863"/>
      <c r="F389" s="759"/>
      <c r="G389" s="130"/>
    </row>
    <row r="390" spans="3:7" ht="15">
      <c r="C390" s="512"/>
      <c r="D390" s="863" t="str">
        <f>IFERROR(INDEX('Übersicht IS-Massnahmen'!$I$10:$I$4969, MATCH(C390,  'Übersicht IS-Massnahmen'!$H$10:$H$4969,1)),"")</f>
        <v/>
      </c>
      <c r="E390" s="863"/>
      <c r="F390" s="759"/>
      <c r="G390" s="130"/>
    </row>
    <row r="391" spans="3:7" ht="15">
      <c r="C391" s="512"/>
      <c r="D391" s="863" t="str">
        <f>IFERROR(INDEX('Übersicht IS-Massnahmen'!$I$10:$I$4969, MATCH(C391,  'Übersicht IS-Massnahmen'!$H$10:$H$4969,1)),"")</f>
        <v/>
      </c>
      <c r="E391" s="863"/>
      <c r="F391" s="759"/>
      <c r="G391" s="130"/>
    </row>
    <row r="392" spans="3:7" ht="15">
      <c r="C392" s="512"/>
      <c r="D392" s="863" t="str">
        <f>IFERROR(INDEX('Übersicht IS-Massnahmen'!$I$10:$I$4969, MATCH(C392,  'Übersicht IS-Massnahmen'!$H$10:$H$4969,1)),"")</f>
        <v/>
      </c>
      <c r="E392" s="863"/>
      <c r="F392" s="759"/>
      <c r="G392" s="130"/>
    </row>
    <row r="393" spans="3:7" ht="15">
      <c r="C393" s="512"/>
      <c r="D393" s="863" t="str">
        <f>IFERROR(INDEX('Übersicht IS-Massnahmen'!$I$10:$I$4969, MATCH(C393,  'Übersicht IS-Massnahmen'!$H$10:$H$4969,1)),"")</f>
        <v/>
      </c>
      <c r="E393" s="863"/>
      <c r="F393" s="759"/>
      <c r="G393" s="130"/>
    </row>
    <row r="394" spans="3:7" ht="15">
      <c r="C394" s="512"/>
      <c r="D394" s="863" t="str">
        <f>IFERROR(INDEX('Übersicht IS-Massnahmen'!$I$10:$I$4969, MATCH(C394,  'Übersicht IS-Massnahmen'!$H$10:$H$4969,1)),"")</f>
        <v/>
      </c>
      <c r="E394" s="863"/>
      <c r="F394" s="759"/>
      <c r="G394" s="130"/>
    </row>
    <row r="395" spans="3:7" ht="15">
      <c r="C395" s="512"/>
      <c r="D395" s="863" t="str">
        <f>IFERROR(INDEX('Übersicht IS-Massnahmen'!$I$10:$I$4969, MATCH(C395,  'Übersicht IS-Massnahmen'!$H$10:$H$4969,1)),"")</f>
        <v/>
      </c>
      <c r="E395" s="863"/>
      <c r="F395" s="759"/>
      <c r="G395" s="130"/>
    </row>
    <row r="396" spans="3:7" ht="15">
      <c r="C396" s="512"/>
      <c r="D396" s="863" t="str">
        <f>IFERROR(INDEX('Übersicht IS-Massnahmen'!$I$10:$I$4969, MATCH(C396,  'Übersicht IS-Massnahmen'!$H$10:$H$4969,1)),"")</f>
        <v/>
      </c>
      <c r="E396" s="863"/>
      <c r="F396" s="759"/>
      <c r="G396" s="130"/>
    </row>
    <row r="397" spans="3:7" ht="15">
      <c r="C397" s="512"/>
      <c r="D397" s="863" t="str">
        <f>IFERROR(INDEX('Übersicht IS-Massnahmen'!$I$10:$I$4969, MATCH(C397,  'Übersicht IS-Massnahmen'!$H$10:$H$4969,1)),"")</f>
        <v/>
      </c>
      <c r="E397" s="863"/>
      <c r="F397" s="759"/>
      <c r="G397" s="130"/>
    </row>
    <row r="398" spans="3:7" ht="15">
      <c r="C398" s="512"/>
      <c r="D398" s="863" t="str">
        <f>IFERROR(INDEX('Übersicht IS-Massnahmen'!$I$10:$I$4969, MATCH(C398,  'Übersicht IS-Massnahmen'!$H$10:$H$4969,1)),"")</f>
        <v/>
      </c>
      <c r="E398" s="863"/>
      <c r="F398" s="759"/>
      <c r="G398" s="130"/>
    </row>
    <row r="399" spans="3:7" ht="15">
      <c r="C399" s="512"/>
      <c r="D399" s="863" t="str">
        <f>IFERROR(INDEX('Übersicht IS-Massnahmen'!$I$10:$I$4969, MATCH(C399,  'Übersicht IS-Massnahmen'!$H$10:$H$4969,1)),"")</f>
        <v/>
      </c>
      <c r="E399" s="863"/>
      <c r="F399" s="759"/>
      <c r="G399" s="130"/>
    </row>
    <row r="400" spans="3:7" ht="15">
      <c r="C400" s="512"/>
      <c r="D400" s="863" t="str">
        <f>IFERROR(INDEX('Übersicht IS-Massnahmen'!$I$10:$I$4969, MATCH(C400,  'Übersicht IS-Massnahmen'!$H$10:$H$4969,1)),"")</f>
        <v/>
      </c>
      <c r="E400" s="863"/>
      <c r="F400" s="759"/>
      <c r="G400" s="130"/>
    </row>
    <row r="401" spans="3:7" ht="15">
      <c r="C401" s="512"/>
      <c r="D401" s="863" t="str">
        <f>IFERROR(INDEX('Übersicht IS-Massnahmen'!$I$10:$I$4969, MATCH(C401,  'Übersicht IS-Massnahmen'!$H$10:$H$4969,1)),"")</f>
        <v/>
      </c>
      <c r="E401" s="863"/>
      <c r="F401" s="759"/>
      <c r="G401" s="130"/>
    </row>
    <row r="402" spans="3:7" ht="15">
      <c r="C402" s="512"/>
      <c r="D402" s="863" t="str">
        <f>IFERROR(INDEX('Übersicht IS-Massnahmen'!$I$10:$I$4969, MATCH(C402,  'Übersicht IS-Massnahmen'!$H$10:$H$4969,1)),"")</f>
        <v/>
      </c>
      <c r="E402" s="863"/>
      <c r="F402" s="759"/>
      <c r="G402" s="130"/>
    </row>
    <row r="403" spans="3:7" ht="15">
      <c r="C403" s="512"/>
      <c r="D403" s="863" t="str">
        <f>IFERROR(INDEX('Übersicht IS-Massnahmen'!$I$10:$I$4969, MATCH(C403,  'Übersicht IS-Massnahmen'!$H$10:$H$4969,1)),"")</f>
        <v/>
      </c>
      <c r="E403" s="863"/>
      <c r="F403" s="759"/>
      <c r="G403" s="130"/>
    </row>
    <row r="404" spans="3:7" ht="15">
      <c r="C404" s="512"/>
      <c r="D404" s="863" t="str">
        <f>IFERROR(INDEX('Übersicht IS-Massnahmen'!$I$10:$I$4969, MATCH(C404,  'Übersicht IS-Massnahmen'!$H$10:$H$4969,1)),"")</f>
        <v/>
      </c>
      <c r="E404" s="863"/>
      <c r="F404" s="759"/>
      <c r="G404" s="130"/>
    </row>
    <row r="405" spans="3:7" ht="15">
      <c r="C405" s="512"/>
      <c r="D405" s="863" t="str">
        <f>IFERROR(INDEX('Übersicht IS-Massnahmen'!$I$10:$I$4969, MATCH(C405,  'Übersicht IS-Massnahmen'!$H$10:$H$4969,1)),"")</f>
        <v/>
      </c>
      <c r="E405" s="863"/>
      <c r="F405" s="759"/>
      <c r="G405" s="130"/>
    </row>
    <row r="406" spans="3:7" ht="15">
      <c r="C406" s="512"/>
      <c r="D406" s="863" t="str">
        <f>IFERROR(INDEX('Übersicht IS-Massnahmen'!$I$10:$I$4969, MATCH(C406,  'Übersicht IS-Massnahmen'!$H$10:$H$4969,1)),"")</f>
        <v/>
      </c>
      <c r="E406" s="863"/>
      <c r="F406" s="759"/>
      <c r="G406" s="130"/>
    </row>
    <row r="407" spans="3:7" ht="15">
      <c r="C407" s="512"/>
      <c r="D407" s="863" t="str">
        <f>IFERROR(INDEX('Übersicht IS-Massnahmen'!$I$10:$I$4969, MATCH(C407,  'Übersicht IS-Massnahmen'!$H$10:$H$4969,1)),"")</f>
        <v/>
      </c>
      <c r="E407" s="863"/>
      <c r="F407" s="759"/>
      <c r="G407" s="130"/>
    </row>
    <row r="408" spans="3:7" ht="15">
      <c r="C408" s="512"/>
      <c r="D408" s="863" t="str">
        <f>IFERROR(INDEX('Übersicht IS-Massnahmen'!$I$10:$I$4969, MATCH(C408,  'Übersicht IS-Massnahmen'!$H$10:$H$4969,1)),"")</f>
        <v/>
      </c>
      <c r="E408" s="863"/>
      <c r="F408" s="759"/>
      <c r="G408" s="130"/>
    </row>
    <row r="409" spans="3:7" ht="15">
      <c r="C409" s="512"/>
      <c r="D409" s="863" t="str">
        <f>IFERROR(INDEX('Übersicht IS-Massnahmen'!$I$10:$I$4969, MATCH(C409,  'Übersicht IS-Massnahmen'!$H$10:$H$4969,1)),"")</f>
        <v/>
      </c>
      <c r="E409" s="863"/>
      <c r="F409" s="759"/>
      <c r="G409" s="130"/>
    </row>
    <row r="410" spans="3:7" ht="15">
      <c r="C410" s="512"/>
      <c r="D410" s="863" t="str">
        <f>IFERROR(INDEX('Übersicht IS-Massnahmen'!$I$10:$I$4969, MATCH(C410,  'Übersicht IS-Massnahmen'!$H$10:$H$4969,1)),"")</f>
        <v/>
      </c>
      <c r="E410" s="863"/>
      <c r="F410" s="759"/>
      <c r="G410" s="130"/>
    </row>
    <row r="411" spans="3:7" ht="15">
      <c r="C411" s="512"/>
      <c r="D411" s="863" t="str">
        <f>IFERROR(INDEX('Übersicht IS-Massnahmen'!$I$10:$I$4969, MATCH(C411,  'Übersicht IS-Massnahmen'!$H$10:$H$4969,1)),"")</f>
        <v/>
      </c>
      <c r="E411" s="863"/>
      <c r="F411" s="759"/>
      <c r="G411" s="130"/>
    </row>
    <row r="412" spans="3:7" ht="15">
      <c r="C412" s="512"/>
      <c r="D412" s="863" t="str">
        <f>IFERROR(INDEX('Übersicht IS-Massnahmen'!$I$10:$I$4969, MATCH(C412,  'Übersicht IS-Massnahmen'!$H$10:$H$4969,1)),"")</f>
        <v/>
      </c>
      <c r="E412" s="863"/>
      <c r="F412" s="759"/>
      <c r="G412" s="130"/>
    </row>
    <row r="413" spans="3:7" ht="15">
      <c r="C413" s="512"/>
      <c r="D413" s="863" t="str">
        <f>IFERROR(INDEX('Übersicht IS-Massnahmen'!$I$10:$I$4969, MATCH(C413,  'Übersicht IS-Massnahmen'!$H$10:$H$4969,1)),"")</f>
        <v/>
      </c>
      <c r="E413" s="863"/>
      <c r="F413" s="759"/>
      <c r="G413" s="130"/>
    </row>
    <row r="414" spans="3:7" ht="15">
      <c r="C414" s="512"/>
      <c r="D414" s="863" t="str">
        <f>IFERROR(INDEX('Übersicht IS-Massnahmen'!$I$10:$I$4969, MATCH(C414,  'Übersicht IS-Massnahmen'!$H$10:$H$4969,1)),"")</f>
        <v/>
      </c>
      <c r="E414" s="863"/>
      <c r="F414" s="759"/>
      <c r="G414" s="130"/>
    </row>
    <row r="415" spans="3:7" ht="15">
      <c r="C415" s="512"/>
      <c r="D415" s="863" t="str">
        <f>IFERROR(INDEX('Übersicht IS-Massnahmen'!$I$10:$I$4969, MATCH(C415,  'Übersicht IS-Massnahmen'!$H$10:$H$4969,1)),"")</f>
        <v/>
      </c>
      <c r="E415" s="863"/>
      <c r="F415" s="759"/>
      <c r="G415" s="130"/>
    </row>
    <row r="416" spans="3:7" ht="15">
      <c r="C416" s="512"/>
      <c r="D416" s="863" t="str">
        <f>IFERROR(INDEX('Übersicht IS-Massnahmen'!$I$10:$I$4969, MATCH(C416,  'Übersicht IS-Massnahmen'!$H$10:$H$4969,1)),"")</f>
        <v/>
      </c>
      <c r="E416" s="863"/>
      <c r="F416" s="759"/>
      <c r="G416" s="130"/>
    </row>
    <row r="417" spans="3:7" ht="15">
      <c r="C417" s="512"/>
      <c r="D417" s="863" t="str">
        <f>IFERROR(INDEX('Übersicht IS-Massnahmen'!$I$10:$I$4969, MATCH(C417,  'Übersicht IS-Massnahmen'!$H$10:$H$4969,1)),"")</f>
        <v/>
      </c>
      <c r="E417" s="863"/>
      <c r="F417" s="759"/>
      <c r="G417" s="130"/>
    </row>
    <row r="418" spans="3:7" ht="15">
      <c r="C418" s="512"/>
      <c r="D418" s="863" t="str">
        <f>IFERROR(INDEX('Übersicht IS-Massnahmen'!$I$10:$I$4969, MATCH(C418,  'Übersicht IS-Massnahmen'!$H$10:$H$4969,1)),"")</f>
        <v/>
      </c>
      <c r="E418" s="863"/>
      <c r="F418" s="759"/>
      <c r="G418" s="130"/>
    </row>
    <row r="419" spans="3:7" ht="15">
      <c r="C419" s="512"/>
      <c r="D419" s="863" t="str">
        <f>IFERROR(INDEX('Übersicht IS-Massnahmen'!$I$10:$I$4969, MATCH(C419,  'Übersicht IS-Massnahmen'!$H$10:$H$4969,1)),"")</f>
        <v/>
      </c>
      <c r="E419" s="863"/>
      <c r="F419" s="759"/>
      <c r="G419" s="130"/>
    </row>
    <row r="420" spans="3:7" ht="15">
      <c r="C420" s="512"/>
      <c r="D420" s="863" t="str">
        <f>IFERROR(INDEX('Übersicht IS-Massnahmen'!$I$10:$I$4969, MATCH(C420,  'Übersicht IS-Massnahmen'!$H$10:$H$4969,1)),"")</f>
        <v/>
      </c>
      <c r="E420" s="863"/>
      <c r="F420" s="759"/>
      <c r="G420" s="130"/>
    </row>
    <row r="421" spans="3:7" ht="15">
      <c r="C421" s="512"/>
      <c r="D421" s="863" t="str">
        <f>IFERROR(INDEX('Übersicht IS-Massnahmen'!$I$10:$I$4969, MATCH(C421,  'Übersicht IS-Massnahmen'!$H$10:$H$4969,1)),"")</f>
        <v/>
      </c>
      <c r="E421" s="863"/>
      <c r="F421" s="759"/>
      <c r="G421" s="130"/>
    </row>
    <row r="422" spans="3:7" ht="15">
      <c r="C422" s="512"/>
      <c r="D422" s="863" t="str">
        <f>IFERROR(INDEX('Übersicht IS-Massnahmen'!$I$10:$I$4969, MATCH(C422,  'Übersicht IS-Massnahmen'!$H$10:$H$4969,1)),"")</f>
        <v/>
      </c>
      <c r="E422" s="863"/>
      <c r="F422" s="759"/>
      <c r="G422" s="130"/>
    </row>
    <row r="423" spans="3:7" ht="15">
      <c r="C423" s="512"/>
      <c r="D423" s="863" t="str">
        <f>IFERROR(INDEX('Übersicht IS-Massnahmen'!$I$10:$I$4969, MATCH(C423,  'Übersicht IS-Massnahmen'!$H$10:$H$4969,1)),"")</f>
        <v/>
      </c>
      <c r="E423" s="863"/>
      <c r="F423" s="759"/>
      <c r="G423" s="130"/>
    </row>
    <row r="424" spans="3:7" ht="15">
      <c r="C424" s="512"/>
      <c r="D424" s="863" t="str">
        <f>IFERROR(INDEX('Übersicht IS-Massnahmen'!$I$10:$I$4969, MATCH(C424,  'Übersicht IS-Massnahmen'!$H$10:$H$4969,1)),"")</f>
        <v/>
      </c>
      <c r="E424" s="863"/>
      <c r="F424" s="759"/>
      <c r="G424" s="130"/>
    </row>
    <row r="425" spans="3:7" ht="15">
      <c r="C425" s="512"/>
      <c r="D425" s="863" t="str">
        <f>IFERROR(INDEX('Übersicht IS-Massnahmen'!$I$10:$I$4969, MATCH(C425,  'Übersicht IS-Massnahmen'!$H$10:$H$4969,1)),"")</f>
        <v/>
      </c>
      <c r="E425" s="863"/>
      <c r="F425" s="759"/>
      <c r="G425" s="130"/>
    </row>
    <row r="426" spans="3:7" ht="15">
      <c r="C426" s="512"/>
      <c r="D426" s="863" t="str">
        <f>IFERROR(INDEX('Übersicht IS-Massnahmen'!$I$10:$I$4969, MATCH(C426,  'Übersicht IS-Massnahmen'!$H$10:$H$4969,1)),"")</f>
        <v/>
      </c>
      <c r="E426" s="863"/>
      <c r="F426" s="759"/>
      <c r="G426" s="130"/>
    </row>
    <row r="427" spans="3:7" ht="15">
      <c r="C427" s="512"/>
      <c r="D427" s="863" t="str">
        <f>IFERROR(INDEX('Übersicht IS-Massnahmen'!$I$10:$I$4969, MATCH(C427,  'Übersicht IS-Massnahmen'!$H$10:$H$4969,1)),"")</f>
        <v/>
      </c>
      <c r="E427" s="863"/>
      <c r="F427" s="759"/>
      <c r="G427" s="130"/>
    </row>
    <row r="428" spans="3:7" ht="15">
      <c r="C428" s="512"/>
      <c r="D428" s="863" t="str">
        <f>IFERROR(INDEX('Übersicht IS-Massnahmen'!$I$10:$I$4969, MATCH(C428,  'Übersicht IS-Massnahmen'!$H$10:$H$4969,1)),"")</f>
        <v/>
      </c>
      <c r="E428" s="863"/>
      <c r="F428" s="759"/>
      <c r="G428" s="130"/>
    </row>
    <row r="429" spans="3:7" ht="15">
      <c r="C429" s="512"/>
      <c r="D429" s="863" t="str">
        <f>IFERROR(INDEX('Übersicht IS-Massnahmen'!$I$10:$I$4969, MATCH(C429,  'Übersicht IS-Massnahmen'!$H$10:$H$4969,1)),"")</f>
        <v/>
      </c>
      <c r="E429" s="863"/>
      <c r="F429" s="759"/>
      <c r="G429" s="130"/>
    </row>
    <row r="430" spans="3:7" ht="15">
      <c r="C430" s="512"/>
      <c r="D430" s="863" t="str">
        <f>IFERROR(INDEX('Übersicht IS-Massnahmen'!$I$10:$I$4969, MATCH(C430,  'Übersicht IS-Massnahmen'!$H$10:$H$4969,1)),"")</f>
        <v/>
      </c>
      <c r="E430" s="863"/>
      <c r="F430" s="759"/>
      <c r="G430" s="130"/>
    </row>
    <row r="431" spans="3:7" ht="15">
      <c r="C431" s="512"/>
      <c r="D431" s="863" t="str">
        <f>IFERROR(INDEX('Übersicht IS-Massnahmen'!$I$10:$I$4969, MATCH(C431,  'Übersicht IS-Massnahmen'!$H$10:$H$4969,1)),"")</f>
        <v/>
      </c>
      <c r="E431" s="863"/>
      <c r="F431" s="759"/>
      <c r="G431" s="130"/>
    </row>
    <row r="432" spans="3:7" ht="15">
      <c r="C432" s="512"/>
      <c r="D432" s="863" t="str">
        <f>IFERROR(INDEX('Übersicht IS-Massnahmen'!$I$10:$I$4969, MATCH(C432,  'Übersicht IS-Massnahmen'!$H$10:$H$4969,1)),"")</f>
        <v/>
      </c>
      <c r="E432" s="863"/>
      <c r="F432" s="759"/>
      <c r="G432" s="130"/>
    </row>
    <row r="433" spans="3:7" ht="15">
      <c r="C433" s="512"/>
      <c r="D433" s="863" t="str">
        <f>IFERROR(INDEX('Übersicht IS-Massnahmen'!$I$10:$I$4969, MATCH(C433,  'Übersicht IS-Massnahmen'!$H$10:$H$4969,1)),"")</f>
        <v/>
      </c>
      <c r="E433" s="863"/>
      <c r="F433" s="759"/>
      <c r="G433" s="130"/>
    </row>
    <row r="434" spans="3:7" ht="15">
      <c r="C434" s="512"/>
      <c r="D434" s="863" t="str">
        <f>IFERROR(INDEX('Übersicht IS-Massnahmen'!$I$10:$I$4969, MATCH(C434,  'Übersicht IS-Massnahmen'!$H$10:$H$4969,1)),"")</f>
        <v/>
      </c>
      <c r="E434" s="863"/>
      <c r="F434" s="759"/>
      <c r="G434" s="130"/>
    </row>
    <row r="435" spans="3:7" ht="15">
      <c r="C435" s="512"/>
      <c r="D435" s="863" t="str">
        <f>IFERROR(INDEX('Übersicht IS-Massnahmen'!$I$10:$I$4969, MATCH(C435,  'Übersicht IS-Massnahmen'!$H$10:$H$4969,1)),"")</f>
        <v/>
      </c>
      <c r="E435" s="863"/>
      <c r="F435" s="759"/>
      <c r="G435" s="130"/>
    </row>
    <row r="436" spans="3:7" ht="15">
      <c r="C436" s="512"/>
      <c r="D436" s="863" t="str">
        <f>IFERROR(INDEX('Übersicht IS-Massnahmen'!$I$10:$I$4969, MATCH(C436,  'Übersicht IS-Massnahmen'!$H$10:$H$4969,1)),"")</f>
        <v/>
      </c>
      <c r="E436" s="863"/>
      <c r="F436" s="759"/>
      <c r="G436" s="130"/>
    </row>
    <row r="437" spans="3:7" ht="15">
      <c r="C437" s="512"/>
      <c r="D437" s="863" t="str">
        <f>IFERROR(INDEX('Übersicht IS-Massnahmen'!$I$10:$I$4969, MATCH(C437,  'Übersicht IS-Massnahmen'!$H$10:$H$4969,1)),"")</f>
        <v/>
      </c>
      <c r="E437" s="863"/>
      <c r="F437" s="759"/>
      <c r="G437" s="130"/>
    </row>
    <row r="438" spans="3:7" ht="15">
      <c r="C438" s="512"/>
      <c r="D438" s="863" t="str">
        <f>IFERROR(INDEX('Übersicht IS-Massnahmen'!$I$10:$I$4969, MATCH(C438,  'Übersicht IS-Massnahmen'!$H$10:$H$4969,1)),"")</f>
        <v/>
      </c>
      <c r="E438" s="863"/>
      <c r="F438" s="759"/>
      <c r="G438" s="130"/>
    </row>
    <row r="439" spans="3:7" ht="15">
      <c r="C439" s="512"/>
      <c r="D439" s="863" t="str">
        <f>IFERROR(INDEX('Übersicht IS-Massnahmen'!$I$10:$I$4969, MATCH(C439,  'Übersicht IS-Massnahmen'!$H$10:$H$4969,1)),"")</f>
        <v/>
      </c>
      <c r="E439" s="863"/>
      <c r="F439" s="759"/>
      <c r="G439" s="130"/>
    </row>
    <row r="440" spans="3:7" ht="15">
      <c r="C440" s="512"/>
      <c r="D440" s="863" t="str">
        <f>IFERROR(INDEX('Übersicht IS-Massnahmen'!$I$10:$I$4969, MATCH(C440,  'Übersicht IS-Massnahmen'!$H$10:$H$4969,1)),"")</f>
        <v/>
      </c>
      <c r="E440" s="863"/>
      <c r="F440" s="759"/>
      <c r="G440" s="130"/>
    </row>
    <row r="441" spans="3:7" ht="15">
      <c r="C441" s="512"/>
      <c r="D441" s="863" t="str">
        <f>IFERROR(INDEX('Übersicht IS-Massnahmen'!$I$10:$I$4969, MATCH(C441,  'Übersicht IS-Massnahmen'!$H$10:$H$4969,1)),"")</f>
        <v/>
      </c>
      <c r="E441" s="863"/>
      <c r="F441" s="759"/>
      <c r="G441" s="130"/>
    </row>
    <row r="442" spans="3:7" ht="15">
      <c r="C442" s="512"/>
      <c r="D442" s="863" t="str">
        <f>IFERROR(INDEX('Übersicht IS-Massnahmen'!$I$10:$I$4969, MATCH(C442,  'Übersicht IS-Massnahmen'!$H$10:$H$4969,1)),"")</f>
        <v/>
      </c>
      <c r="E442" s="863"/>
      <c r="F442" s="759"/>
      <c r="G442" s="130"/>
    </row>
    <row r="443" spans="3:7" ht="15">
      <c r="C443" s="512"/>
      <c r="D443" s="863" t="str">
        <f>IFERROR(INDEX('Übersicht IS-Massnahmen'!$I$10:$I$4969, MATCH(C443,  'Übersicht IS-Massnahmen'!$H$10:$H$4969,1)),"")</f>
        <v/>
      </c>
      <c r="E443" s="863"/>
      <c r="F443" s="759"/>
      <c r="G443" s="130"/>
    </row>
    <row r="444" spans="3:7" ht="15">
      <c r="C444" s="512"/>
      <c r="D444" s="863" t="str">
        <f>IFERROR(INDEX('Übersicht IS-Massnahmen'!$I$10:$I$4969, MATCH(C444,  'Übersicht IS-Massnahmen'!$H$10:$H$4969,1)),"")</f>
        <v/>
      </c>
      <c r="E444" s="863"/>
      <c r="F444" s="759"/>
      <c r="G444" s="130"/>
    </row>
    <row r="445" spans="3:7" ht="15">
      <c r="C445" s="512"/>
      <c r="D445" s="863" t="str">
        <f>IFERROR(INDEX('Übersicht IS-Massnahmen'!$I$10:$I$4969, MATCH(C445,  'Übersicht IS-Massnahmen'!$H$10:$H$4969,1)),"")</f>
        <v/>
      </c>
      <c r="E445" s="863"/>
      <c r="F445" s="759"/>
      <c r="G445" s="130"/>
    </row>
    <row r="446" spans="3:7" ht="15">
      <c r="C446" s="512"/>
      <c r="D446" s="863" t="str">
        <f>IFERROR(INDEX('Übersicht IS-Massnahmen'!$I$10:$I$4969, MATCH(C446,  'Übersicht IS-Massnahmen'!$H$10:$H$4969,1)),"")</f>
        <v/>
      </c>
      <c r="E446" s="863"/>
      <c r="F446" s="759"/>
      <c r="G446" s="130"/>
    </row>
    <row r="447" spans="3:7" ht="15">
      <c r="C447" s="512"/>
      <c r="D447" s="863" t="str">
        <f>IFERROR(INDEX('Übersicht IS-Massnahmen'!$I$10:$I$4969, MATCH(C447,  'Übersicht IS-Massnahmen'!$H$10:$H$4969,1)),"")</f>
        <v/>
      </c>
      <c r="E447" s="863"/>
      <c r="F447" s="759"/>
      <c r="G447" s="130"/>
    </row>
    <row r="448" spans="3:7" ht="15">
      <c r="C448" s="512"/>
      <c r="D448" s="863" t="str">
        <f>IFERROR(INDEX('Übersicht IS-Massnahmen'!$I$10:$I$4969, MATCH(C448,  'Übersicht IS-Massnahmen'!$H$10:$H$4969,1)),"")</f>
        <v/>
      </c>
      <c r="E448" s="863"/>
      <c r="F448" s="759"/>
      <c r="G448" s="130"/>
    </row>
    <row r="449" spans="3:7" ht="15">
      <c r="C449" s="512"/>
      <c r="D449" s="863" t="str">
        <f>IFERROR(INDEX('Übersicht IS-Massnahmen'!$I$10:$I$4969, MATCH(C449,  'Übersicht IS-Massnahmen'!$H$10:$H$4969,1)),"")</f>
        <v/>
      </c>
      <c r="E449" s="863"/>
      <c r="F449" s="759"/>
      <c r="G449" s="130"/>
    </row>
    <row r="450" spans="3:7" ht="15">
      <c r="C450" s="512"/>
      <c r="D450" s="863" t="str">
        <f>IFERROR(INDEX('Übersicht IS-Massnahmen'!$I$10:$I$4969, MATCH(C450,  'Übersicht IS-Massnahmen'!$H$10:$H$4969,1)),"")</f>
        <v/>
      </c>
      <c r="E450" s="863"/>
      <c r="F450" s="759"/>
      <c r="G450" s="130"/>
    </row>
    <row r="451" spans="3:7" ht="15">
      <c r="C451" s="512"/>
      <c r="D451" s="863" t="str">
        <f>IFERROR(INDEX('Übersicht IS-Massnahmen'!$I$10:$I$4969, MATCH(C451,  'Übersicht IS-Massnahmen'!$H$10:$H$4969,1)),"")</f>
        <v/>
      </c>
      <c r="E451" s="863"/>
      <c r="F451" s="759"/>
      <c r="G451" s="130"/>
    </row>
    <row r="452" spans="3:7" ht="15">
      <c r="C452" s="512"/>
      <c r="D452" s="863" t="str">
        <f>IFERROR(INDEX('Übersicht IS-Massnahmen'!$I$10:$I$4969, MATCH(C452,  'Übersicht IS-Massnahmen'!$H$10:$H$4969,1)),"")</f>
        <v/>
      </c>
      <c r="E452" s="863"/>
      <c r="F452" s="759"/>
      <c r="G452" s="130"/>
    </row>
    <row r="453" spans="3:7" ht="15">
      <c r="C453" s="512"/>
      <c r="D453" s="863" t="str">
        <f>IFERROR(INDEX('Übersicht IS-Massnahmen'!$I$10:$I$4969, MATCH(C453,  'Übersicht IS-Massnahmen'!$H$10:$H$4969,1)),"")</f>
        <v/>
      </c>
      <c r="E453" s="863"/>
      <c r="F453" s="759"/>
      <c r="G453" s="130"/>
    </row>
    <row r="454" spans="3:7" ht="15">
      <c r="C454" s="512"/>
      <c r="D454" s="863" t="str">
        <f>IFERROR(INDEX('Übersicht IS-Massnahmen'!$I$10:$I$4969, MATCH(C454,  'Übersicht IS-Massnahmen'!$H$10:$H$4969,1)),"")</f>
        <v/>
      </c>
      <c r="E454" s="863"/>
      <c r="F454" s="759"/>
      <c r="G454" s="130"/>
    </row>
    <row r="455" spans="3:7" ht="15">
      <c r="C455" s="512"/>
      <c r="D455" s="863" t="str">
        <f>IFERROR(INDEX('Übersicht IS-Massnahmen'!$I$10:$I$4969, MATCH(C455,  'Übersicht IS-Massnahmen'!$H$10:$H$4969,1)),"")</f>
        <v/>
      </c>
      <c r="E455" s="863"/>
      <c r="F455" s="759"/>
      <c r="G455" s="130"/>
    </row>
    <row r="456" spans="3:7" ht="15">
      <c r="C456" s="512"/>
      <c r="D456" s="863" t="str">
        <f>IFERROR(INDEX('Übersicht IS-Massnahmen'!$I$10:$I$4969, MATCH(C456,  'Übersicht IS-Massnahmen'!$H$10:$H$4969,1)),"")</f>
        <v/>
      </c>
      <c r="E456" s="863"/>
      <c r="F456" s="759"/>
      <c r="G456" s="130"/>
    </row>
    <row r="457" spans="3:7" ht="15">
      <c r="C457" s="512"/>
      <c r="D457" s="863" t="str">
        <f>IFERROR(INDEX('Übersicht IS-Massnahmen'!$I$10:$I$4969, MATCH(C457,  'Übersicht IS-Massnahmen'!$H$10:$H$4969,1)),"")</f>
        <v/>
      </c>
      <c r="E457" s="863"/>
      <c r="F457" s="759"/>
      <c r="G457" s="130"/>
    </row>
    <row r="458" spans="3:7" ht="15">
      <c r="C458" s="512"/>
      <c r="D458" s="863" t="str">
        <f>IFERROR(INDEX('Übersicht IS-Massnahmen'!$I$10:$I$4969, MATCH(C458,  'Übersicht IS-Massnahmen'!$H$10:$H$4969,1)),"")</f>
        <v/>
      </c>
      <c r="E458" s="863"/>
      <c r="F458" s="759"/>
      <c r="G458" s="130"/>
    </row>
    <row r="459" spans="3:7" ht="15">
      <c r="C459" s="512"/>
      <c r="D459" s="863" t="str">
        <f>IFERROR(INDEX('Übersicht IS-Massnahmen'!$I$10:$I$4969, MATCH(C459,  'Übersicht IS-Massnahmen'!$H$10:$H$4969,1)),"")</f>
        <v/>
      </c>
      <c r="E459" s="863"/>
      <c r="F459" s="759"/>
      <c r="G459" s="130"/>
    </row>
    <row r="460" spans="3:7" ht="15">
      <c r="C460" s="512"/>
      <c r="D460" s="863" t="str">
        <f>IFERROR(INDEX('Übersicht IS-Massnahmen'!$I$10:$I$4969, MATCH(C460,  'Übersicht IS-Massnahmen'!$H$10:$H$4969,1)),"")</f>
        <v/>
      </c>
      <c r="E460" s="863"/>
      <c r="F460" s="759"/>
      <c r="G460" s="130"/>
    </row>
    <row r="461" spans="3:7" ht="15">
      <c r="C461" s="512"/>
      <c r="D461" s="863" t="str">
        <f>IFERROR(INDEX('Übersicht IS-Massnahmen'!$I$10:$I$4969, MATCH(C461,  'Übersicht IS-Massnahmen'!$H$10:$H$4969,1)),"")</f>
        <v/>
      </c>
      <c r="E461" s="863"/>
      <c r="F461" s="759"/>
      <c r="G461" s="130"/>
    </row>
    <row r="462" spans="3:7" ht="15">
      <c r="C462" s="512"/>
      <c r="D462" s="863" t="str">
        <f>IFERROR(INDEX('Übersicht IS-Massnahmen'!$I$10:$I$4969, MATCH(C462,  'Übersicht IS-Massnahmen'!$H$10:$H$4969,1)),"")</f>
        <v/>
      </c>
      <c r="E462" s="863"/>
      <c r="F462" s="759"/>
      <c r="G462" s="130"/>
    </row>
    <row r="463" spans="3:7" ht="15">
      <c r="C463" s="512"/>
      <c r="D463" s="863" t="str">
        <f>IFERROR(INDEX('Übersicht IS-Massnahmen'!$I$10:$I$4969, MATCH(C463,  'Übersicht IS-Massnahmen'!$H$10:$H$4969,1)),"")</f>
        <v/>
      </c>
      <c r="E463" s="863"/>
      <c r="F463" s="759"/>
      <c r="G463" s="130"/>
    </row>
    <row r="464" spans="3:7" ht="15">
      <c r="C464" s="512"/>
      <c r="D464" s="863" t="str">
        <f>IFERROR(INDEX('Übersicht IS-Massnahmen'!$I$10:$I$4969, MATCH(C464,  'Übersicht IS-Massnahmen'!$H$10:$H$4969,1)),"")</f>
        <v/>
      </c>
      <c r="E464" s="863"/>
      <c r="F464" s="759"/>
      <c r="G464" s="130"/>
    </row>
    <row r="465" spans="3:7" ht="15">
      <c r="C465" s="512"/>
      <c r="D465" s="863" t="str">
        <f>IFERROR(INDEX('Übersicht IS-Massnahmen'!$I$10:$I$4969, MATCH(C465,  'Übersicht IS-Massnahmen'!$H$10:$H$4969,1)),"")</f>
        <v/>
      </c>
      <c r="E465" s="863"/>
      <c r="F465" s="759"/>
      <c r="G465" s="130"/>
    </row>
    <row r="466" spans="3:7" ht="15">
      <c r="C466" s="512"/>
      <c r="D466" s="863" t="str">
        <f>IFERROR(INDEX('Übersicht IS-Massnahmen'!$I$10:$I$4969, MATCH(C466,  'Übersicht IS-Massnahmen'!$H$10:$H$4969,1)),"")</f>
        <v/>
      </c>
      <c r="E466" s="863"/>
      <c r="F466" s="759"/>
      <c r="G466" s="130"/>
    </row>
    <row r="467" spans="3:7" ht="15">
      <c r="C467" s="512"/>
      <c r="D467" s="863" t="str">
        <f>IFERROR(INDEX('Übersicht IS-Massnahmen'!$I$10:$I$4969, MATCH(C467,  'Übersicht IS-Massnahmen'!$H$10:$H$4969,1)),"")</f>
        <v/>
      </c>
      <c r="E467" s="863"/>
      <c r="F467" s="759"/>
      <c r="G467" s="130"/>
    </row>
    <row r="468" spans="3:7" ht="15">
      <c r="C468" s="512"/>
      <c r="D468" s="863" t="str">
        <f>IFERROR(INDEX('Übersicht IS-Massnahmen'!$I$10:$I$4969, MATCH(C468,  'Übersicht IS-Massnahmen'!$H$10:$H$4969,1)),"")</f>
        <v/>
      </c>
      <c r="E468" s="863"/>
      <c r="F468" s="759"/>
      <c r="G468" s="130"/>
    </row>
    <row r="469" spans="3:7" ht="15">
      <c r="C469" s="512"/>
      <c r="D469" s="863" t="str">
        <f>IFERROR(INDEX('Übersicht IS-Massnahmen'!$I$10:$I$4969, MATCH(C469,  'Übersicht IS-Massnahmen'!$H$10:$H$4969,1)),"")</f>
        <v/>
      </c>
      <c r="E469" s="863"/>
      <c r="F469" s="759"/>
      <c r="G469" s="130"/>
    </row>
    <row r="470" spans="3:7" ht="15">
      <c r="C470" s="512"/>
      <c r="D470" s="863" t="str">
        <f>IFERROR(INDEX('Übersicht IS-Massnahmen'!$I$10:$I$4969, MATCH(C470,  'Übersicht IS-Massnahmen'!$H$10:$H$4969,1)),"")</f>
        <v/>
      </c>
      <c r="E470" s="863"/>
      <c r="F470" s="759"/>
      <c r="G470" s="130"/>
    </row>
    <row r="471" spans="3:7" ht="15">
      <c r="C471" s="512"/>
      <c r="D471" s="863" t="str">
        <f>IFERROR(INDEX('Übersicht IS-Massnahmen'!$I$10:$I$4969, MATCH(C471,  'Übersicht IS-Massnahmen'!$H$10:$H$4969,1)),"")</f>
        <v/>
      </c>
      <c r="E471" s="863"/>
      <c r="F471" s="759"/>
      <c r="G471" s="130"/>
    </row>
    <row r="472" spans="3:7" ht="15">
      <c r="C472" s="512"/>
      <c r="D472" s="863" t="str">
        <f>IFERROR(INDEX('Übersicht IS-Massnahmen'!$I$10:$I$4969, MATCH(C472,  'Übersicht IS-Massnahmen'!$H$10:$H$4969,1)),"")</f>
        <v/>
      </c>
      <c r="E472" s="863"/>
      <c r="F472" s="759"/>
      <c r="G472" s="130"/>
    </row>
    <row r="473" spans="3:7" ht="15">
      <c r="C473" s="512"/>
      <c r="D473" s="863" t="str">
        <f>IFERROR(INDEX('Übersicht IS-Massnahmen'!$I$10:$I$4969, MATCH(C473,  'Übersicht IS-Massnahmen'!$H$10:$H$4969,1)),"")</f>
        <v/>
      </c>
      <c r="E473" s="863"/>
      <c r="F473" s="759"/>
      <c r="G473" s="130"/>
    </row>
    <row r="474" spans="3:7" ht="15">
      <c r="C474" s="512"/>
      <c r="D474" s="863" t="str">
        <f>IFERROR(INDEX('Übersicht IS-Massnahmen'!$I$10:$I$4969, MATCH(C474,  'Übersicht IS-Massnahmen'!$H$10:$H$4969,1)),"")</f>
        <v/>
      </c>
      <c r="E474" s="863"/>
      <c r="F474" s="759"/>
      <c r="G474" s="130"/>
    </row>
    <row r="475" spans="3:7" ht="15">
      <c r="C475" s="512"/>
      <c r="D475" s="863" t="str">
        <f>IFERROR(INDEX('Übersicht IS-Massnahmen'!$I$10:$I$4969, MATCH(C475,  'Übersicht IS-Massnahmen'!$H$10:$H$4969,1)),"")</f>
        <v/>
      </c>
      <c r="E475" s="863"/>
      <c r="F475" s="759"/>
      <c r="G475" s="130"/>
    </row>
    <row r="476" spans="3:7" ht="15">
      <c r="C476" s="512"/>
      <c r="D476" s="863" t="str">
        <f>IFERROR(INDEX('Übersicht IS-Massnahmen'!$I$10:$I$4969, MATCH(C476,  'Übersicht IS-Massnahmen'!$H$10:$H$4969,1)),"")</f>
        <v/>
      </c>
      <c r="E476" s="863"/>
      <c r="F476" s="759"/>
      <c r="G476" s="130"/>
    </row>
    <row r="477" spans="3:7" ht="15">
      <c r="C477" s="512"/>
      <c r="D477" s="863" t="str">
        <f>IFERROR(INDEX('Übersicht IS-Massnahmen'!$I$10:$I$4969, MATCH(C477,  'Übersicht IS-Massnahmen'!$H$10:$H$4969,1)),"")</f>
        <v/>
      </c>
      <c r="E477" s="863"/>
      <c r="F477" s="759"/>
      <c r="G477" s="130"/>
    </row>
    <row r="478" spans="3:7" ht="15">
      <c r="C478" s="512"/>
      <c r="D478" s="863" t="str">
        <f>IFERROR(INDEX('Übersicht IS-Massnahmen'!$I$10:$I$4969, MATCH(C478,  'Übersicht IS-Massnahmen'!$H$10:$H$4969,1)),"")</f>
        <v/>
      </c>
      <c r="E478" s="863"/>
      <c r="F478" s="759"/>
      <c r="G478" s="130"/>
    </row>
    <row r="479" spans="3:7" ht="15">
      <c r="C479" s="512"/>
      <c r="D479" s="863" t="str">
        <f>IFERROR(INDEX('Übersicht IS-Massnahmen'!$I$10:$I$4969, MATCH(C479,  'Übersicht IS-Massnahmen'!$H$10:$H$4969,1)),"")</f>
        <v/>
      </c>
      <c r="E479" s="863"/>
      <c r="F479" s="759"/>
      <c r="G479" s="130"/>
    </row>
    <row r="480" spans="3:7" ht="15">
      <c r="C480" s="512"/>
      <c r="D480" s="863" t="str">
        <f>IFERROR(INDEX('Übersicht IS-Massnahmen'!$I$10:$I$4969, MATCH(C480,  'Übersicht IS-Massnahmen'!$H$10:$H$4969,1)),"")</f>
        <v/>
      </c>
      <c r="E480" s="863"/>
      <c r="F480" s="759"/>
      <c r="G480" s="130"/>
    </row>
    <row r="481" spans="3:7" ht="15">
      <c r="C481" s="512"/>
      <c r="D481" s="863" t="str">
        <f>IFERROR(INDEX('Übersicht IS-Massnahmen'!$I$10:$I$4969, MATCH(C481,  'Übersicht IS-Massnahmen'!$H$10:$H$4969,1)),"")</f>
        <v/>
      </c>
      <c r="E481" s="863"/>
      <c r="F481" s="759"/>
      <c r="G481" s="130"/>
    </row>
    <row r="482" spans="3:7" ht="15">
      <c r="C482" s="512"/>
      <c r="D482" s="863" t="str">
        <f>IFERROR(INDEX('Übersicht IS-Massnahmen'!$I$10:$I$4969, MATCH(C482,  'Übersicht IS-Massnahmen'!$H$10:$H$4969,1)),"")</f>
        <v/>
      </c>
      <c r="E482" s="863"/>
      <c r="F482" s="759"/>
      <c r="G482" s="130"/>
    </row>
    <row r="483" spans="3:7" ht="15">
      <c r="C483" s="512"/>
      <c r="D483" s="863" t="str">
        <f>IFERROR(INDEX('Übersicht IS-Massnahmen'!$I$10:$I$4969, MATCH(C483,  'Übersicht IS-Massnahmen'!$H$10:$H$4969,1)),"")</f>
        <v/>
      </c>
      <c r="E483" s="863"/>
      <c r="F483" s="759"/>
      <c r="G483" s="130"/>
    </row>
    <row r="484" spans="3:7" ht="15">
      <c r="C484" s="512"/>
      <c r="D484" s="863" t="str">
        <f>IFERROR(INDEX('Übersicht IS-Massnahmen'!$I$10:$I$4969, MATCH(C484,  'Übersicht IS-Massnahmen'!$H$10:$H$4969,1)),"")</f>
        <v/>
      </c>
      <c r="E484" s="863"/>
      <c r="F484" s="759"/>
      <c r="G484" s="130"/>
    </row>
    <row r="485" spans="3:7" ht="15">
      <c r="C485" s="512"/>
      <c r="D485" s="863" t="str">
        <f>IFERROR(INDEX('Übersicht IS-Massnahmen'!$I$10:$I$4969, MATCH(C485,  'Übersicht IS-Massnahmen'!$H$10:$H$4969,1)),"")</f>
        <v/>
      </c>
      <c r="E485" s="863"/>
      <c r="F485" s="759"/>
      <c r="G485" s="130"/>
    </row>
    <row r="486" spans="3:7" ht="15">
      <c r="C486" s="512"/>
      <c r="D486" s="863" t="str">
        <f>IFERROR(INDEX('Übersicht IS-Massnahmen'!$I$10:$I$4969, MATCH(C486,  'Übersicht IS-Massnahmen'!$H$10:$H$4969,1)),"")</f>
        <v/>
      </c>
      <c r="E486" s="863"/>
      <c r="F486" s="759"/>
      <c r="G486" s="130"/>
    </row>
    <row r="487" spans="3:7" ht="15">
      <c r="C487" s="512"/>
      <c r="D487" s="863" t="str">
        <f>IFERROR(INDEX('Übersicht IS-Massnahmen'!$I$10:$I$4969, MATCH(C487,  'Übersicht IS-Massnahmen'!$H$10:$H$4969,1)),"")</f>
        <v/>
      </c>
      <c r="E487" s="863"/>
      <c r="F487" s="759"/>
      <c r="G487" s="130"/>
    </row>
    <row r="488" spans="3:7" ht="15">
      <c r="C488" s="512"/>
      <c r="D488" s="863" t="str">
        <f>IFERROR(INDEX('Übersicht IS-Massnahmen'!$I$10:$I$4969, MATCH(C488,  'Übersicht IS-Massnahmen'!$H$10:$H$4969,1)),"")</f>
        <v/>
      </c>
      <c r="E488" s="863"/>
      <c r="F488" s="759"/>
      <c r="G488" s="130"/>
    </row>
    <row r="489" spans="3:7" ht="15">
      <c r="C489" s="512"/>
      <c r="D489" s="863" t="str">
        <f>IFERROR(INDEX('Übersicht IS-Massnahmen'!$I$10:$I$4969, MATCH(C489,  'Übersicht IS-Massnahmen'!$H$10:$H$4969,1)),"")</f>
        <v/>
      </c>
      <c r="E489" s="863"/>
      <c r="F489" s="759"/>
      <c r="G489" s="130"/>
    </row>
    <row r="490" spans="3:7" ht="15">
      <c r="C490" s="512"/>
      <c r="D490" s="863" t="str">
        <f>IFERROR(INDEX('Übersicht IS-Massnahmen'!$I$10:$I$4969, MATCH(C490,  'Übersicht IS-Massnahmen'!$H$10:$H$4969,1)),"")</f>
        <v/>
      </c>
      <c r="E490" s="863"/>
      <c r="F490" s="759"/>
      <c r="G490" s="130"/>
    </row>
    <row r="491" spans="3:7" ht="15">
      <c r="C491" s="512"/>
      <c r="D491" s="863" t="str">
        <f>IFERROR(INDEX('Übersicht IS-Massnahmen'!$I$10:$I$4969, MATCH(C491,  'Übersicht IS-Massnahmen'!$H$10:$H$4969,1)),"")</f>
        <v/>
      </c>
      <c r="E491" s="863"/>
      <c r="F491" s="759"/>
      <c r="G491" s="130"/>
    </row>
    <row r="492" spans="3:7" ht="15">
      <c r="C492" s="512"/>
      <c r="D492" s="863" t="str">
        <f>IFERROR(INDEX('Übersicht IS-Massnahmen'!$I$10:$I$4969, MATCH(C492,  'Übersicht IS-Massnahmen'!$H$10:$H$4969,1)),"")</f>
        <v/>
      </c>
      <c r="E492" s="863"/>
      <c r="F492" s="759"/>
      <c r="G492" s="130"/>
    </row>
    <row r="493" spans="3:7" ht="15">
      <c r="C493" s="512"/>
      <c r="D493" s="863" t="str">
        <f>IFERROR(INDEX('Übersicht IS-Massnahmen'!$I$10:$I$4969, MATCH(C493,  'Übersicht IS-Massnahmen'!$H$10:$H$4969,1)),"")</f>
        <v/>
      </c>
      <c r="E493" s="863"/>
      <c r="F493" s="759"/>
      <c r="G493" s="130"/>
    </row>
    <row r="494" spans="3:7" ht="15">
      <c r="C494" s="512"/>
      <c r="D494" s="863" t="str">
        <f>IFERROR(INDEX('Übersicht IS-Massnahmen'!$I$10:$I$4969, MATCH(C494,  'Übersicht IS-Massnahmen'!$H$10:$H$4969,1)),"")</f>
        <v/>
      </c>
      <c r="E494" s="863"/>
      <c r="F494" s="759"/>
      <c r="G494" s="130"/>
    </row>
    <row r="495" spans="3:7" ht="15">
      <c r="C495" s="512"/>
      <c r="D495" s="863" t="str">
        <f>IFERROR(INDEX('Übersicht IS-Massnahmen'!$I$10:$I$4969, MATCH(C495,  'Übersicht IS-Massnahmen'!$H$10:$H$4969,1)),"")</f>
        <v/>
      </c>
      <c r="E495" s="863"/>
      <c r="F495" s="759"/>
      <c r="G495" s="130"/>
    </row>
    <row r="496" spans="3:7" ht="15">
      <c r="C496" s="512"/>
      <c r="D496" s="863" t="str">
        <f>IFERROR(INDEX('Übersicht IS-Massnahmen'!$I$10:$I$4969, MATCH(C496,  'Übersicht IS-Massnahmen'!$H$10:$H$4969,1)),"")</f>
        <v/>
      </c>
      <c r="E496" s="863"/>
      <c r="F496" s="759"/>
      <c r="G496" s="130"/>
    </row>
    <row r="497" spans="3:7" ht="15">
      <c r="C497" s="512"/>
      <c r="D497" s="863" t="str">
        <f>IFERROR(INDEX('Übersicht IS-Massnahmen'!$I$10:$I$4969, MATCH(C497,  'Übersicht IS-Massnahmen'!$H$10:$H$4969,1)),"")</f>
        <v/>
      </c>
      <c r="E497" s="863"/>
      <c r="F497" s="759"/>
      <c r="G497" s="130"/>
    </row>
    <row r="498" spans="3:7" ht="15">
      <c r="C498" s="512"/>
      <c r="D498" s="863" t="str">
        <f>IFERROR(INDEX('Übersicht IS-Massnahmen'!$I$10:$I$4969, MATCH(C498,  'Übersicht IS-Massnahmen'!$H$10:$H$4969,1)),"")</f>
        <v/>
      </c>
      <c r="E498" s="863"/>
      <c r="F498" s="759"/>
      <c r="G498" s="130"/>
    </row>
    <row r="499" spans="3:7" ht="15">
      <c r="C499" s="512"/>
      <c r="D499" s="863" t="str">
        <f>IFERROR(INDEX('Übersicht IS-Massnahmen'!$I$10:$I$4969, MATCH(C499,  'Übersicht IS-Massnahmen'!$H$10:$H$4969,1)),"")</f>
        <v/>
      </c>
      <c r="E499" s="863"/>
      <c r="F499" s="759"/>
      <c r="G499" s="130"/>
    </row>
    <row r="500" spans="3:7" ht="15">
      <c r="C500" s="512"/>
      <c r="D500" s="863" t="str">
        <f>IFERROR(INDEX('Übersicht IS-Massnahmen'!$I$10:$I$4969, MATCH(C500,  'Übersicht IS-Massnahmen'!$H$10:$H$4969,1)),"")</f>
        <v/>
      </c>
      <c r="E500" s="863"/>
      <c r="F500" s="759"/>
      <c r="G500" s="130"/>
    </row>
    <row r="501" spans="3:7" ht="15">
      <c r="C501" s="512"/>
      <c r="D501" s="863" t="str">
        <f>IFERROR(INDEX('Übersicht IS-Massnahmen'!$I$10:$I$4969, MATCH(C501,  'Übersicht IS-Massnahmen'!$H$10:$H$4969,1)),"")</f>
        <v/>
      </c>
      <c r="E501" s="863"/>
      <c r="F501" s="759"/>
      <c r="G501" s="130"/>
    </row>
    <row r="502" spans="3:7" ht="15">
      <c r="C502" s="512"/>
      <c r="D502" s="863" t="str">
        <f>IFERROR(INDEX('Übersicht IS-Massnahmen'!$I$10:$I$4969, MATCH(C502,  'Übersicht IS-Massnahmen'!$H$10:$H$4969,1)),"")</f>
        <v/>
      </c>
      <c r="E502" s="863"/>
      <c r="F502" s="759"/>
      <c r="G502" s="130"/>
    </row>
    <row r="503" spans="3:7" ht="15">
      <c r="C503" s="512"/>
      <c r="D503" s="863" t="str">
        <f>IFERROR(INDEX('Übersicht IS-Massnahmen'!$I$10:$I$4969, MATCH(C503,  'Übersicht IS-Massnahmen'!$H$10:$H$4969,1)),"")</f>
        <v/>
      </c>
      <c r="E503" s="863"/>
      <c r="F503" s="759"/>
      <c r="G503" s="130"/>
    </row>
    <row r="504" spans="3:7" ht="15">
      <c r="C504" s="512"/>
      <c r="D504" s="863" t="str">
        <f>IFERROR(INDEX('Übersicht IS-Massnahmen'!$I$10:$I$4969, MATCH(C504,  'Übersicht IS-Massnahmen'!$H$10:$H$4969,1)),"")</f>
        <v/>
      </c>
      <c r="E504" s="863"/>
      <c r="F504" s="759"/>
      <c r="G504" s="130"/>
    </row>
    <row r="505" spans="3:7" ht="15">
      <c r="C505" s="512"/>
      <c r="D505" s="863" t="str">
        <f>IFERROR(INDEX('Übersicht IS-Massnahmen'!$I$10:$I$4969, MATCH(C505,  'Übersicht IS-Massnahmen'!$H$10:$H$4969,1)),"")</f>
        <v/>
      </c>
      <c r="E505" s="863"/>
      <c r="F505" s="759"/>
      <c r="G505" s="130"/>
    </row>
    <row r="506" spans="3:7" ht="15">
      <c r="C506" s="512"/>
      <c r="D506" s="863" t="str">
        <f>IFERROR(INDEX('Übersicht IS-Massnahmen'!$I$10:$I$4969, MATCH(C506,  'Übersicht IS-Massnahmen'!$H$10:$H$4969,1)),"")</f>
        <v/>
      </c>
      <c r="E506" s="863"/>
      <c r="F506" s="759"/>
      <c r="G506" s="130"/>
    </row>
    <row r="507" spans="3:7" ht="15">
      <c r="C507" s="512"/>
      <c r="D507" s="863" t="str">
        <f>IFERROR(INDEX('Übersicht IS-Massnahmen'!$I$10:$I$4969, MATCH(C507,  'Übersicht IS-Massnahmen'!$H$10:$H$4969,1)),"")</f>
        <v/>
      </c>
      <c r="E507" s="863"/>
      <c r="F507" s="759"/>
      <c r="G507" s="130"/>
    </row>
    <row r="508" spans="3:7" ht="15">
      <c r="C508" s="512"/>
      <c r="D508" s="863" t="str">
        <f>IFERROR(INDEX('Übersicht IS-Massnahmen'!$I$10:$I$4969, MATCH(C508,  'Übersicht IS-Massnahmen'!$H$10:$H$4969,1)),"")</f>
        <v/>
      </c>
      <c r="E508" s="863"/>
      <c r="F508" s="759"/>
      <c r="G508" s="130"/>
    </row>
    <row r="509" spans="3:7" ht="15">
      <c r="C509" s="512"/>
      <c r="D509" s="863" t="str">
        <f>IFERROR(INDEX('Übersicht IS-Massnahmen'!$I$10:$I$4969, MATCH(C509,  'Übersicht IS-Massnahmen'!$H$10:$H$4969,1)),"")</f>
        <v/>
      </c>
      <c r="E509" s="863"/>
      <c r="F509" s="759"/>
      <c r="G509" s="130"/>
    </row>
    <row r="510" spans="3:7" ht="15">
      <c r="C510" s="512"/>
      <c r="D510" s="863" t="str">
        <f>IFERROR(INDEX('Übersicht IS-Massnahmen'!$I$10:$I$4969, MATCH(C510,  'Übersicht IS-Massnahmen'!$H$10:$H$4969,1)),"")</f>
        <v/>
      </c>
      <c r="E510" s="863"/>
      <c r="F510" s="759"/>
      <c r="G510" s="130"/>
    </row>
    <row r="511" spans="3:7" ht="15">
      <c r="C511" s="512"/>
      <c r="D511" s="863" t="str">
        <f>IFERROR(INDEX('Übersicht IS-Massnahmen'!$I$10:$I$4969, MATCH(C511,  'Übersicht IS-Massnahmen'!$H$10:$H$4969,1)),"")</f>
        <v/>
      </c>
      <c r="E511" s="863"/>
      <c r="F511" s="759"/>
      <c r="G511" s="130"/>
    </row>
    <row r="512" spans="3:7" ht="15">
      <c r="C512" s="512"/>
      <c r="D512" s="863" t="str">
        <f>IFERROR(INDEX('Übersicht IS-Massnahmen'!$I$10:$I$4969, MATCH(C512,  'Übersicht IS-Massnahmen'!$H$10:$H$4969,1)),"")</f>
        <v/>
      </c>
      <c r="E512" s="863"/>
      <c r="F512" s="759"/>
      <c r="G512" s="130"/>
    </row>
    <row r="513" spans="3:7" ht="15">
      <c r="C513" s="512"/>
      <c r="D513" s="863" t="str">
        <f>IFERROR(INDEX('Übersicht IS-Massnahmen'!$I$10:$I$4969, MATCH(C513,  'Übersicht IS-Massnahmen'!$H$10:$H$4969,1)),"")</f>
        <v/>
      </c>
      <c r="E513" s="863"/>
      <c r="F513" s="759"/>
      <c r="G513" s="130"/>
    </row>
    <row r="514" spans="3:7" ht="15">
      <c r="C514" s="512"/>
      <c r="D514" s="863" t="str">
        <f>IFERROR(INDEX('Übersicht IS-Massnahmen'!$I$10:$I$4969, MATCH(C514,  'Übersicht IS-Massnahmen'!$H$10:$H$4969,1)),"")</f>
        <v/>
      </c>
      <c r="E514" s="863"/>
      <c r="F514" s="759"/>
      <c r="G514" s="130"/>
    </row>
    <row r="515" spans="3:7" ht="15">
      <c r="C515" s="512"/>
      <c r="D515" s="863" t="str">
        <f>IFERROR(INDEX('Übersicht IS-Massnahmen'!$I$10:$I$4969, MATCH(C515,  'Übersicht IS-Massnahmen'!$H$10:$H$4969,1)),"")</f>
        <v/>
      </c>
      <c r="E515" s="863"/>
      <c r="F515" s="759"/>
      <c r="G515" s="130"/>
    </row>
    <row r="516" spans="3:7" ht="15">
      <c r="C516" s="512"/>
      <c r="D516" s="863" t="str">
        <f>IFERROR(INDEX('Übersicht IS-Massnahmen'!$I$10:$I$4969, MATCH(C516,  'Übersicht IS-Massnahmen'!$H$10:$H$4969,1)),"")</f>
        <v/>
      </c>
      <c r="E516" s="863"/>
      <c r="F516" s="759"/>
      <c r="G516" s="130"/>
    </row>
    <row r="517" spans="3:7" ht="15">
      <c r="C517" s="512"/>
      <c r="D517" s="863" t="str">
        <f>IFERROR(INDEX('Übersicht IS-Massnahmen'!$I$10:$I$4969, MATCH(C517,  'Übersicht IS-Massnahmen'!$H$10:$H$4969,1)),"")</f>
        <v/>
      </c>
      <c r="E517" s="863"/>
      <c r="F517" s="759"/>
      <c r="G517" s="130"/>
    </row>
    <row r="518" spans="3:7" ht="15">
      <c r="C518" s="512"/>
      <c r="D518" s="863" t="str">
        <f>IFERROR(INDEX('Übersicht IS-Massnahmen'!$I$10:$I$4969, MATCH(C518,  'Übersicht IS-Massnahmen'!$H$10:$H$4969,1)),"")</f>
        <v/>
      </c>
      <c r="E518" s="863"/>
      <c r="F518" s="759"/>
      <c r="G518" s="130"/>
    </row>
    <row r="519" spans="3:7" ht="15">
      <c r="C519" s="512"/>
      <c r="D519" s="863" t="str">
        <f>IFERROR(INDEX('Übersicht IS-Massnahmen'!$I$10:$I$4969, MATCH(C519,  'Übersicht IS-Massnahmen'!$H$10:$H$4969,1)),"")</f>
        <v/>
      </c>
      <c r="E519" s="863"/>
      <c r="F519" s="759"/>
      <c r="G519" s="130"/>
    </row>
    <row r="520" spans="3:7" ht="15">
      <c r="C520" s="512"/>
      <c r="D520" s="863" t="str">
        <f>IFERROR(INDEX('Übersicht IS-Massnahmen'!$I$10:$I$4969, MATCH(C520,  'Übersicht IS-Massnahmen'!$H$10:$H$4969,1)),"")</f>
        <v/>
      </c>
      <c r="E520" s="863"/>
      <c r="F520" s="759"/>
      <c r="G520" s="130"/>
    </row>
    <row r="521" spans="3:7" ht="15">
      <c r="C521" s="512"/>
      <c r="D521" s="863" t="str">
        <f>IFERROR(INDEX('Übersicht IS-Massnahmen'!$I$10:$I$4969, MATCH(C521,  'Übersicht IS-Massnahmen'!$H$10:$H$4969,1)),"")</f>
        <v/>
      </c>
      <c r="E521" s="863"/>
      <c r="F521" s="759"/>
      <c r="G521" s="130"/>
    </row>
    <row r="522" spans="3:7" ht="15">
      <c r="C522" s="512"/>
      <c r="D522" s="863" t="str">
        <f>IFERROR(INDEX('Übersicht IS-Massnahmen'!$I$10:$I$4969, MATCH(C522,  'Übersicht IS-Massnahmen'!$H$10:$H$4969,1)),"")</f>
        <v/>
      </c>
      <c r="E522" s="863"/>
      <c r="F522" s="759"/>
      <c r="G522" s="130"/>
    </row>
    <row r="523" spans="3:7" ht="15">
      <c r="C523" s="512"/>
      <c r="D523" s="863" t="str">
        <f>IFERROR(INDEX('Übersicht IS-Massnahmen'!$I$10:$I$4969, MATCH(C523,  'Übersicht IS-Massnahmen'!$H$10:$H$4969,1)),"")</f>
        <v/>
      </c>
      <c r="E523" s="863"/>
      <c r="F523" s="759"/>
      <c r="G523" s="130"/>
    </row>
    <row r="524" spans="3:7" ht="15">
      <c r="C524" s="512"/>
      <c r="D524" s="863" t="str">
        <f>IFERROR(INDEX('Übersicht IS-Massnahmen'!$I$10:$I$4969, MATCH(C524,  'Übersicht IS-Massnahmen'!$H$10:$H$4969,1)),"")</f>
        <v/>
      </c>
      <c r="E524" s="863"/>
      <c r="F524" s="759"/>
      <c r="G524" s="130"/>
    </row>
    <row r="525" spans="3:7" ht="15">
      <c r="C525" s="512"/>
      <c r="D525" s="863" t="str">
        <f>IFERROR(INDEX('Übersicht IS-Massnahmen'!$I$10:$I$4969, MATCH(C525,  'Übersicht IS-Massnahmen'!$H$10:$H$4969,1)),"")</f>
        <v/>
      </c>
      <c r="E525" s="863"/>
      <c r="F525" s="759"/>
      <c r="G525" s="130"/>
    </row>
    <row r="526" spans="3:7" ht="15">
      <c r="C526" s="512"/>
      <c r="D526" s="863" t="str">
        <f>IFERROR(INDEX('Übersicht IS-Massnahmen'!$I$10:$I$4969, MATCH(C526,  'Übersicht IS-Massnahmen'!$H$10:$H$4969,1)),"")</f>
        <v/>
      </c>
      <c r="E526" s="863"/>
      <c r="F526" s="759"/>
      <c r="G526" s="130"/>
    </row>
    <row r="527" spans="3:7" ht="15">
      <c r="C527" s="512"/>
      <c r="D527" s="863" t="str">
        <f>IFERROR(INDEX('Übersicht IS-Massnahmen'!$I$10:$I$4969, MATCH(C527,  'Übersicht IS-Massnahmen'!$H$10:$H$4969,1)),"")</f>
        <v/>
      </c>
      <c r="E527" s="863"/>
      <c r="F527" s="759"/>
      <c r="G527" s="130"/>
    </row>
    <row r="528" spans="3:7" ht="15">
      <c r="C528" s="512"/>
      <c r="D528" s="863" t="str">
        <f>IFERROR(INDEX('Übersicht IS-Massnahmen'!$I$10:$I$4969, MATCH(C528,  'Übersicht IS-Massnahmen'!$H$10:$H$4969,1)),"")</f>
        <v/>
      </c>
      <c r="E528" s="863"/>
      <c r="F528" s="759"/>
      <c r="G528" s="130"/>
    </row>
    <row r="529" spans="3:7" ht="15">
      <c r="C529" s="512"/>
      <c r="D529" s="863" t="str">
        <f>IFERROR(INDEX('Übersicht IS-Massnahmen'!$I$10:$I$4969, MATCH(C529,  'Übersicht IS-Massnahmen'!$H$10:$H$4969,1)),"")</f>
        <v/>
      </c>
      <c r="E529" s="863"/>
      <c r="F529" s="759"/>
      <c r="G529" s="130"/>
    </row>
    <row r="530" spans="3:7" ht="15">
      <c r="C530" s="512"/>
      <c r="D530" s="863" t="str">
        <f>IFERROR(INDEX('Übersicht IS-Massnahmen'!$I$10:$I$4969, MATCH(C530,  'Übersicht IS-Massnahmen'!$H$10:$H$4969,1)),"")</f>
        <v/>
      </c>
      <c r="E530" s="863"/>
      <c r="F530" s="759"/>
      <c r="G530" s="130"/>
    </row>
    <row r="531" spans="3:7" ht="15">
      <c r="C531" s="512"/>
      <c r="D531" s="863" t="str">
        <f>IFERROR(INDEX('Übersicht IS-Massnahmen'!$I$10:$I$4969, MATCH(C531,  'Übersicht IS-Massnahmen'!$H$10:$H$4969,1)),"")</f>
        <v/>
      </c>
      <c r="E531" s="863"/>
      <c r="F531" s="759"/>
      <c r="G531" s="130"/>
    </row>
    <row r="532" spans="3:7" ht="15">
      <c r="C532" s="512"/>
      <c r="D532" s="863" t="str">
        <f>IFERROR(INDEX('Übersicht IS-Massnahmen'!$I$10:$I$4969, MATCH(C532,  'Übersicht IS-Massnahmen'!$H$10:$H$4969,1)),"")</f>
        <v/>
      </c>
      <c r="E532" s="863"/>
      <c r="F532" s="759"/>
      <c r="G532" s="130"/>
    </row>
    <row r="533" spans="3:7" ht="15">
      <c r="C533" s="512"/>
      <c r="D533" s="863" t="str">
        <f>IFERROR(INDEX('Übersicht IS-Massnahmen'!$I$10:$I$4969, MATCH(C533,  'Übersicht IS-Massnahmen'!$H$10:$H$4969,1)),"")</f>
        <v/>
      </c>
      <c r="E533" s="863"/>
      <c r="F533" s="759"/>
      <c r="G533" s="130"/>
    </row>
    <row r="534" spans="3:7" ht="15">
      <c r="C534" s="512"/>
      <c r="D534" s="863" t="str">
        <f>IFERROR(INDEX('Übersicht IS-Massnahmen'!$I$10:$I$4969, MATCH(C534,  'Übersicht IS-Massnahmen'!$H$10:$H$4969,1)),"")</f>
        <v/>
      </c>
      <c r="E534" s="863"/>
      <c r="F534" s="759"/>
      <c r="G534" s="130"/>
    </row>
    <row r="535" spans="3:7" ht="15">
      <c r="C535" s="512"/>
      <c r="D535" s="863" t="str">
        <f>IFERROR(INDEX('Übersicht IS-Massnahmen'!$I$10:$I$4969, MATCH(C535,  'Übersicht IS-Massnahmen'!$H$10:$H$4969,1)),"")</f>
        <v/>
      </c>
      <c r="E535" s="863"/>
      <c r="F535" s="759"/>
      <c r="G535" s="130"/>
    </row>
    <row r="536" spans="3:7" ht="15">
      <c r="C536" s="512"/>
      <c r="D536" s="863" t="str">
        <f>IFERROR(INDEX('Übersicht IS-Massnahmen'!$I$10:$I$4969, MATCH(C536,  'Übersicht IS-Massnahmen'!$H$10:$H$4969,1)),"")</f>
        <v/>
      </c>
      <c r="E536" s="863"/>
      <c r="F536" s="759"/>
      <c r="G536" s="130"/>
    </row>
    <row r="537" spans="3:7" ht="15">
      <c r="C537" s="512"/>
      <c r="D537" s="863" t="str">
        <f>IFERROR(INDEX('Übersicht IS-Massnahmen'!$I$10:$I$4969, MATCH(C537,  'Übersicht IS-Massnahmen'!$H$10:$H$4969,1)),"")</f>
        <v/>
      </c>
      <c r="E537" s="863"/>
      <c r="F537" s="759"/>
      <c r="G537" s="130"/>
    </row>
    <row r="538" spans="3:7" ht="15">
      <c r="C538" s="512"/>
      <c r="D538" s="863" t="str">
        <f>IFERROR(INDEX('Übersicht IS-Massnahmen'!$I$10:$I$4969, MATCH(C538,  'Übersicht IS-Massnahmen'!$H$10:$H$4969,1)),"")</f>
        <v/>
      </c>
      <c r="E538" s="863"/>
      <c r="F538" s="759"/>
      <c r="G538" s="130"/>
    </row>
    <row r="539" spans="3:7" ht="15">
      <c r="C539" s="512"/>
      <c r="D539" s="863" t="str">
        <f>IFERROR(INDEX('Übersicht IS-Massnahmen'!$I$10:$I$4969, MATCH(C539,  'Übersicht IS-Massnahmen'!$H$10:$H$4969,1)),"")</f>
        <v/>
      </c>
      <c r="E539" s="863"/>
      <c r="F539" s="759"/>
      <c r="G539" s="130"/>
    </row>
    <row r="540" spans="3:7" ht="15">
      <c r="C540" s="512"/>
      <c r="D540" s="863" t="str">
        <f>IFERROR(INDEX('Übersicht IS-Massnahmen'!$I$10:$I$4969, MATCH(C540,  'Übersicht IS-Massnahmen'!$H$10:$H$4969,1)),"")</f>
        <v/>
      </c>
      <c r="E540" s="863"/>
      <c r="F540" s="759"/>
      <c r="G540" s="130"/>
    </row>
    <row r="541" spans="3:7" ht="15">
      <c r="C541" s="512"/>
      <c r="D541" s="863" t="str">
        <f>IFERROR(INDEX('Übersicht IS-Massnahmen'!$I$10:$I$4969, MATCH(C541,  'Übersicht IS-Massnahmen'!$H$10:$H$4969,1)),"")</f>
        <v/>
      </c>
      <c r="E541" s="863"/>
      <c r="F541" s="759"/>
      <c r="G541" s="130"/>
    </row>
    <row r="542" spans="3:7" ht="15">
      <c r="C542" s="512"/>
      <c r="D542" s="863" t="str">
        <f>IFERROR(INDEX('Übersicht IS-Massnahmen'!$I$10:$I$4969, MATCH(C542,  'Übersicht IS-Massnahmen'!$H$10:$H$4969,1)),"")</f>
        <v/>
      </c>
      <c r="E542" s="863"/>
      <c r="F542" s="759"/>
      <c r="G542" s="130"/>
    </row>
    <row r="543" spans="3:7" ht="15">
      <c r="C543" s="512"/>
      <c r="D543" s="863" t="str">
        <f>IFERROR(INDEX('Übersicht IS-Massnahmen'!$I$10:$I$4969, MATCH(C543,  'Übersicht IS-Massnahmen'!$H$10:$H$4969,1)),"")</f>
        <v/>
      </c>
      <c r="E543" s="863"/>
      <c r="F543" s="759"/>
      <c r="G543" s="130"/>
    </row>
    <row r="544" spans="3:7" ht="15">
      <c r="C544" s="512"/>
      <c r="D544" s="863" t="str">
        <f>IFERROR(INDEX('Übersicht IS-Massnahmen'!$I$10:$I$4969, MATCH(C544,  'Übersicht IS-Massnahmen'!$H$10:$H$4969,1)),"")</f>
        <v/>
      </c>
      <c r="E544" s="863"/>
      <c r="F544" s="759"/>
      <c r="G544" s="130"/>
    </row>
    <row r="545" spans="3:7" ht="15">
      <c r="C545" s="512"/>
      <c r="D545" s="863" t="str">
        <f>IFERROR(INDEX('Übersicht IS-Massnahmen'!$I$10:$I$4969, MATCH(C545,  'Übersicht IS-Massnahmen'!$H$10:$H$4969,1)),"")</f>
        <v/>
      </c>
      <c r="E545" s="863"/>
      <c r="F545" s="759"/>
      <c r="G545" s="130"/>
    </row>
    <row r="546" spans="3:7" ht="15">
      <c r="C546" s="512"/>
      <c r="D546" s="863" t="str">
        <f>IFERROR(INDEX('Übersicht IS-Massnahmen'!$I$10:$I$4969, MATCH(C546,  'Übersicht IS-Massnahmen'!$H$10:$H$4969,1)),"")</f>
        <v/>
      </c>
      <c r="E546" s="863"/>
      <c r="F546" s="759"/>
      <c r="G546" s="130"/>
    </row>
    <row r="547" spans="3:7" ht="15">
      <c r="C547" s="512"/>
      <c r="D547" s="863" t="str">
        <f>IFERROR(INDEX('Übersicht IS-Massnahmen'!$I$10:$I$4969, MATCH(C547,  'Übersicht IS-Massnahmen'!$H$10:$H$4969,1)),"")</f>
        <v/>
      </c>
      <c r="E547" s="863"/>
      <c r="F547" s="759"/>
      <c r="G547" s="130"/>
    </row>
    <row r="548" spans="3:7" ht="15">
      <c r="C548" s="512"/>
      <c r="D548" s="863" t="str">
        <f>IFERROR(INDEX('Übersicht IS-Massnahmen'!$I$10:$I$4969, MATCH(C548,  'Übersicht IS-Massnahmen'!$H$10:$H$4969,1)),"")</f>
        <v/>
      </c>
      <c r="E548" s="863"/>
      <c r="F548" s="759"/>
      <c r="G548" s="130"/>
    </row>
    <row r="549" spans="3:7" ht="15">
      <c r="C549" s="512"/>
      <c r="D549" s="863" t="str">
        <f>IFERROR(INDEX('Übersicht IS-Massnahmen'!$I$10:$I$4969, MATCH(C549,  'Übersicht IS-Massnahmen'!$H$10:$H$4969,1)),"")</f>
        <v/>
      </c>
      <c r="E549" s="863"/>
      <c r="F549" s="759"/>
      <c r="G549" s="130"/>
    </row>
    <row r="550" spans="3:7" ht="15">
      <c r="C550" s="512"/>
      <c r="D550" s="863" t="str">
        <f>IFERROR(INDEX('Übersicht IS-Massnahmen'!$I$10:$I$4969, MATCH(C550,  'Übersicht IS-Massnahmen'!$H$10:$H$4969,1)),"")</f>
        <v/>
      </c>
      <c r="E550" s="863"/>
      <c r="F550" s="759"/>
      <c r="G550" s="130"/>
    </row>
    <row r="551" spans="3:7" ht="15">
      <c r="C551" s="512"/>
      <c r="D551" s="863" t="str">
        <f>IFERROR(INDEX('Übersicht IS-Massnahmen'!$I$10:$I$4969, MATCH(C551,  'Übersicht IS-Massnahmen'!$H$10:$H$4969,1)),"")</f>
        <v/>
      </c>
      <c r="E551" s="863"/>
      <c r="F551" s="759"/>
      <c r="G551" s="130"/>
    </row>
    <row r="552" spans="3:7" ht="15">
      <c r="C552" s="512"/>
      <c r="D552" s="863" t="str">
        <f>IFERROR(INDEX('Übersicht IS-Massnahmen'!$I$10:$I$4969, MATCH(C552,  'Übersicht IS-Massnahmen'!$H$10:$H$4969,1)),"")</f>
        <v/>
      </c>
      <c r="E552" s="863"/>
      <c r="F552" s="759"/>
      <c r="G552" s="130"/>
    </row>
    <row r="553" spans="3:7" ht="15">
      <c r="C553" s="512"/>
      <c r="D553" s="863" t="str">
        <f>IFERROR(INDEX('Übersicht IS-Massnahmen'!$I$10:$I$4969, MATCH(C553,  'Übersicht IS-Massnahmen'!$H$10:$H$4969,1)),"")</f>
        <v/>
      </c>
      <c r="E553" s="863"/>
      <c r="F553" s="759"/>
      <c r="G553" s="130"/>
    </row>
    <row r="554" spans="3:7" ht="15">
      <c r="C554" s="512"/>
      <c r="D554" s="863" t="str">
        <f>IFERROR(INDEX('Übersicht IS-Massnahmen'!$I$10:$I$4969, MATCH(C554,  'Übersicht IS-Massnahmen'!$H$10:$H$4969,1)),"")</f>
        <v/>
      </c>
      <c r="E554" s="863"/>
      <c r="F554" s="759"/>
      <c r="G554" s="130"/>
    </row>
    <row r="555" spans="3:7" ht="15">
      <c r="C555" s="512"/>
      <c r="D555" s="863" t="str">
        <f>IFERROR(INDEX('Übersicht IS-Massnahmen'!$I$10:$I$4969, MATCH(C555,  'Übersicht IS-Massnahmen'!$H$10:$H$4969,1)),"")</f>
        <v/>
      </c>
      <c r="E555" s="863"/>
      <c r="F555" s="759"/>
      <c r="G555" s="130"/>
    </row>
    <row r="556" spans="3:7" ht="15">
      <c r="C556" s="512"/>
      <c r="D556" s="863" t="str">
        <f>IFERROR(INDEX('Übersicht IS-Massnahmen'!$I$10:$I$4969, MATCH(C556,  'Übersicht IS-Massnahmen'!$H$10:$H$4969,1)),"")</f>
        <v/>
      </c>
      <c r="E556" s="863"/>
      <c r="F556" s="759"/>
      <c r="G556" s="130"/>
    </row>
    <row r="557" spans="3:7" ht="15">
      <c r="C557" s="512"/>
      <c r="D557" s="863" t="str">
        <f>IFERROR(INDEX('Übersicht IS-Massnahmen'!$I$10:$I$4969, MATCH(C557,  'Übersicht IS-Massnahmen'!$H$10:$H$4969,1)),"")</f>
        <v/>
      </c>
      <c r="E557" s="863"/>
      <c r="F557" s="759"/>
      <c r="G557" s="130"/>
    </row>
    <row r="558" spans="3:7" ht="15">
      <c r="C558" s="512"/>
      <c r="D558" s="863" t="str">
        <f>IFERROR(INDEX('Übersicht IS-Massnahmen'!$I$10:$I$4969, MATCH(C558,  'Übersicht IS-Massnahmen'!$H$10:$H$4969,1)),"")</f>
        <v/>
      </c>
      <c r="E558" s="863"/>
      <c r="F558" s="759"/>
      <c r="G558" s="130"/>
    </row>
    <row r="559" spans="3:7" ht="15">
      <c r="C559" s="512"/>
      <c r="D559" s="863" t="str">
        <f>IFERROR(INDEX('Übersicht IS-Massnahmen'!$I$10:$I$4969, MATCH(C559,  'Übersicht IS-Massnahmen'!$H$10:$H$4969,1)),"")</f>
        <v/>
      </c>
      <c r="E559" s="863"/>
      <c r="F559" s="759"/>
      <c r="G559" s="130"/>
    </row>
    <row r="560" spans="3:7" ht="15">
      <c r="C560" s="512"/>
      <c r="D560" s="863" t="str">
        <f>IFERROR(INDEX('Übersicht IS-Massnahmen'!$I$10:$I$4969, MATCH(C560,  'Übersicht IS-Massnahmen'!$H$10:$H$4969,1)),"")</f>
        <v/>
      </c>
      <c r="E560" s="863"/>
      <c r="F560" s="759"/>
      <c r="G560" s="130"/>
    </row>
    <row r="561" spans="3:7" ht="15">
      <c r="C561" s="512"/>
      <c r="D561" s="863" t="str">
        <f>IFERROR(INDEX('Übersicht IS-Massnahmen'!$I$10:$I$4969, MATCH(C561,  'Übersicht IS-Massnahmen'!$H$10:$H$4969,1)),"")</f>
        <v/>
      </c>
      <c r="E561" s="863"/>
      <c r="F561" s="759"/>
      <c r="G561" s="130"/>
    </row>
    <row r="562" spans="3:7" ht="15">
      <c r="C562" s="512"/>
      <c r="D562" s="863" t="str">
        <f>IFERROR(INDEX('Übersicht IS-Massnahmen'!$I$10:$I$4969, MATCH(C562,  'Übersicht IS-Massnahmen'!$H$10:$H$4969,1)),"")</f>
        <v/>
      </c>
      <c r="E562" s="863"/>
      <c r="F562" s="759"/>
      <c r="G562" s="130"/>
    </row>
    <row r="563" spans="3:7" ht="15">
      <c r="C563" s="512"/>
      <c r="D563" s="863" t="str">
        <f>IFERROR(INDEX('Übersicht IS-Massnahmen'!$I$10:$I$4969, MATCH(C563,  'Übersicht IS-Massnahmen'!$H$10:$H$4969,1)),"")</f>
        <v/>
      </c>
      <c r="E563" s="863"/>
      <c r="F563" s="759"/>
      <c r="G563" s="130"/>
    </row>
    <row r="564" spans="3:7" ht="15">
      <c r="C564" s="512"/>
      <c r="D564" s="863" t="str">
        <f>IFERROR(INDEX('Übersicht IS-Massnahmen'!$I$10:$I$4969, MATCH(C564,  'Übersicht IS-Massnahmen'!$H$10:$H$4969,1)),"")</f>
        <v/>
      </c>
      <c r="E564" s="863"/>
      <c r="F564" s="759"/>
      <c r="G564" s="130"/>
    </row>
    <row r="565" spans="3:7" ht="15">
      <c r="C565" s="512"/>
      <c r="D565" s="863" t="str">
        <f>IFERROR(INDEX('Übersicht IS-Massnahmen'!$I$10:$I$4969, MATCH(C565,  'Übersicht IS-Massnahmen'!$H$10:$H$4969,1)),"")</f>
        <v/>
      </c>
      <c r="E565" s="863"/>
      <c r="F565" s="759"/>
      <c r="G565" s="130"/>
    </row>
    <row r="566" spans="3:7" ht="15">
      <c r="C566" s="512"/>
      <c r="D566" s="863" t="str">
        <f>IFERROR(INDEX('Übersicht IS-Massnahmen'!$I$10:$I$4969, MATCH(C566,  'Übersicht IS-Massnahmen'!$H$10:$H$4969,1)),"")</f>
        <v/>
      </c>
      <c r="E566" s="863"/>
      <c r="F566" s="759"/>
      <c r="G566" s="130"/>
    </row>
    <row r="567" spans="3:7" ht="15">
      <c r="C567" s="512"/>
      <c r="D567" s="863" t="str">
        <f>IFERROR(INDEX('Übersicht IS-Massnahmen'!$I$10:$I$4969, MATCH(C567,  'Übersicht IS-Massnahmen'!$H$10:$H$4969,1)),"")</f>
        <v/>
      </c>
      <c r="E567" s="863"/>
      <c r="F567" s="759"/>
      <c r="G567" s="130"/>
    </row>
    <row r="568" spans="3:7" ht="15">
      <c r="C568" s="512"/>
      <c r="D568" s="863" t="str">
        <f>IFERROR(INDEX('Übersicht IS-Massnahmen'!$I$10:$I$4969, MATCH(C568,  'Übersicht IS-Massnahmen'!$H$10:$H$4969,1)),"")</f>
        <v/>
      </c>
      <c r="E568" s="863"/>
      <c r="F568" s="759"/>
      <c r="G568" s="130"/>
    </row>
    <row r="569" spans="3:7" ht="15">
      <c r="C569" s="512"/>
      <c r="D569" s="863" t="str">
        <f>IFERROR(INDEX('Übersicht IS-Massnahmen'!$I$10:$I$4969, MATCH(C569,  'Übersicht IS-Massnahmen'!$H$10:$H$4969,1)),"")</f>
        <v/>
      </c>
      <c r="E569" s="863"/>
      <c r="F569" s="759"/>
      <c r="G569" s="130"/>
    </row>
    <row r="570" spans="3:7" ht="15">
      <c r="C570" s="512"/>
      <c r="D570" s="863" t="str">
        <f>IFERROR(INDEX('Übersicht IS-Massnahmen'!$I$10:$I$4969, MATCH(C570,  'Übersicht IS-Massnahmen'!$H$10:$H$4969,1)),"")</f>
        <v/>
      </c>
      <c r="E570" s="863"/>
      <c r="F570" s="759"/>
      <c r="G570" s="130"/>
    </row>
    <row r="571" spans="3:7" ht="15">
      <c r="C571" s="512"/>
      <c r="D571" s="863" t="str">
        <f>IFERROR(INDEX('Übersicht IS-Massnahmen'!$I$10:$I$4969, MATCH(C571,  'Übersicht IS-Massnahmen'!$H$10:$H$4969,1)),"")</f>
        <v/>
      </c>
      <c r="E571" s="863"/>
      <c r="F571" s="759"/>
      <c r="G571" s="130"/>
    </row>
    <row r="572" spans="3:7" ht="15">
      <c r="C572" s="512"/>
      <c r="D572" s="863" t="str">
        <f>IFERROR(INDEX('Übersicht IS-Massnahmen'!$I$10:$I$4969, MATCH(C572,  'Übersicht IS-Massnahmen'!$H$10:$H$4969,1)),"")</f>
        <v/>
      </c>
      <c r="E572" s="863"/>
      <c r="F572" s="759"/>
      <c r="G572" s="130"/>
    </row>
    <row r="573" spans="3:7" ht="15">
      <c r="C573" s="512"/>
      <c r="D573" s="863" t="str">
        <f>IFERROR(INDEX('Übersicht IS-Massnahmen'!$I$10:$I$4969, MATCH(C573,  'Übersicht IS-Massnahmen'!$H$10:$H$4969,1)),"")</f>
        <v/>
      </c>
      <c r="E573" s="863"/>
      <c r="F573" s="759"/>
      <c r="G573" s="130"/>
    </row>
    <row r="574" spans="3:7" ht="15">
      <c r="C574" s="512"/>
      <c r="D574" s="863" t="str">
        <f>IFERROR(INDEX('Übersicht IS-Massnahmen'!$I$10:$I$4969, MATCH(C574,  'Übersicht IS-Massnahmen'!$H$10:$H$4969,1)),"")</f>
        <v/>
      </c>
      <c r="E574" s="863"/>
      <c r="F574" s="759"/>
      <c r="G574" s="130"/>
    </row>
    <row r="575" spans="3:7" ht="15">
      <c r="C575" s="512"/>
      <c r="D575" s="863" t="str">
        <f>IFERROR(INDEX('Übersicht IS-Massnahmen'!$I$10:$I$4969, MATCH(C575,  'Übersicht IS-Massnahmen'!$H$10:$H$4969,1)),"")</f>
        <v/>
      </c>
      <c r="E575" s="863"/>
      <c r="F575" s="759"/>
      <c r="G575" s="130"/>
    </row>
    <row r="576" spans="3:7" ht="15">
      <c r="C576" s="512"/>
      <c r="D576" s="863" t="str">
        <f>IFERROR(INDEX('Übersicht IS-Massnahmen'!$I$10:$I$4969, MATCH(C576,  'Übersicht IS-Massnahmen'!$H$10:$H$4969,1)),"")</f>
        <v/>
      </c>
      <c r="E576" s="863"/>
      <c r="F576" s="759"/>
      <c r="G576" s="130"/>
    </row>
    <row r="577" spans="3:7" ht="15">
      <c r="C577" s="512"/>
      <c r="D577" s="863" t="str">
        <f>IFERROR(INDEX('Übersicht IS-Massnahmen'!$I$10:$I$4969, MATCH(C577,  'Übersicht IS-Massnahmen'!$H$10:$H$4969,1)),"")</f>
        <v/>
      </c>
      <c r="E577" s="863"/>
      <c r="F577" s="759"/>
      <c r="G577" s="130"/>
    </row>
    <row r="578" spans="3:7" ht="15">
      <c r="C578" s="512"/>
      <c r="D578" s="863" t="str">
        <f>IFERROR(INDEX('Übersicht IS-Massnahmen'!$I$10:$I$4969, MATCH(C578,  'Übersicht IS-Massnahmen'!$H$10:$H$4969,1)),"")</f>
        <v/>
      </c>
      <c r="E578" s="863"/>
      <c r="F578" s="759"/>
      <c r="G578" s="130"/>
    </row>
    <row r="579" spans="3:7" ht="15">
      <c r="C579" s="512"/>
      <c r="D579" s="863" t="str">
        <f>IFERROR(INDEX('Übersicht IS-Massnahmen'!$I$10:$I$4969, MATCH(C579,  'Übersicht IS-Massnahmen'!$H$10:$H$4969,1)),"")</f>
        <v/>
      </c>
      <c r="E579" s="863"/>
      <c r="F579" s="759"/>
      <c r="G579" s="130"/>
    </row>
    <row r="580" spans="3:7" ht="15">
      <c r="C580" s="512"/>
      <c r="D580" s="863" t="str">
        <f>IFERROR(INDEX('Übersicht IS-Massnahmen'!$I$10:$I$4969, MATCH(C580,  'Übersicht IS-Massnahmen'!$H$10:$H$4969,1)),"")</f>
        <v/>
      </c>
      <c r="E580" s="863"/>
      <c r="F580" s="759"/>
      <c r="G580" s="130"/>
    </row>
    <row r="581" spans="3:7" ht="15">
      <c r="C581" s="512"/>
      <c r="D581" s="863" t="str">
        <f>IFERROR(INDEX('Übersicht IS-Massnahmen'!$I$10:$I$4969, MATCH(C581,  'Übersicht IS-Massnahmen'!$H$10:$H$4969,1)),"")</f>
        <v/>
      </c>
      <c r="E581" s="863"/>
      <c r="F581" s="759"/>
      <c r="G581" s="130"/>
    </row>
    <row r="582" spans="3:7" ht="15">
      <c r="C582" s="512"/>
      <c r="D582" s="863" t="str">
        <f>IFERROR(INDEX('Übersicht IS-Massnahmen'!$I$10:$I$4969, MATCH(C582,  'Übersicht IS-Massnahmen'!$H$10:$H$4969,1)),"")</f>
        <v/>
      </c>
      <c r="E582" s="863"/>
      <c r="F582" s="759"/>
      <c r="G582" s="130"/>
    </row>
    <row r="583" spans="3:7" ht="15">
      <c r="C583" s="512"/>
      <c r="D583" s="863" t="str">
        <f>IFERROR(INDEX('Übersicht IS-Massnahmen'!$I$10:$I$4969, MATCH(C583,  'Übersicht IS-Massnahmen'!$H$10:$H$4969,1)),"")</f>
        <v/>
      </c>
      <c r="E583" s="863"/>
      <c r="F583" s="759"/>
      <c r="G583" s="130"/>
    </row>
    <row r="584" spans="3:7" ht="15">
      <c r="C584" s="512"/>
      <c r="D584" s="863" t="str">
        <f>IFERROR(INDEX('Übersicht IS-Massnahmen'!$I$10:$I$4969, MATCH(C584,  'Übersicht IS-Massnahmen'!$H$10:$H$4969,1)),"")</f>
        <v/>
      </c>
      <c r="E584" s="863"/>
      <c r="F584" s="759"/>
      <c r="G584" s="130"/>
    </row>
    <row r="585" spans="3:7" ht="15">
      <c r="C585" s="512"/>
      <c r="D585" s="863" t="str">
        <f>IFERROR(INDEX('Übersicht IS-Massnahmen'!$I$10:$I$4969, MATCH(C585,  'Übersicht IS-Massnahmen'!$H$10:$H$4969,1)),"")</f>
        <v/>
      </c>
      <c r="E585" s="863"/>
      <c r="F585" s="759"/>
      <c r="G585" s="130"/>
    </row>
    <row r="586" spans="3:7" ht="15">
      <c r="C586" s="512"/>
      <c r="D586" s="863" t="str">
        <f>IFERROR(INDEX('Übersicht IS-Massnahmen'!$I$10:$I$4969, MATCH(C586,  'Übersicht IS-Massnahmen'!$H$10:$H$4969,1)),"")</f>
        <v/>
      </c>
      <c r="E586" s="863"/>
      <c r="F586" s="759"/>
      <c r="G586" s="130"/>
    </row>
    <row r="587" spans="3:7" ht="15">
      <c r="C587" s="512"/>
      <c r="D587" s="863" t="str">
        <f>IFERROR(INDEX('Übersicht IS-Massnahmen'!$I$10:$I$4969, MATCH(C587,  'Übersicht IS-Massnahmen'!$H$10:$H$4969,1)),"")</f>
        <v/>
      </c>
      <c r="E587" s="863"/>
      <c r="F587" s="759"/>
      <c r="G587" s="130"/>
    </row>
    <row r="588" spans="3:7" ht="15">
      <c r="C588" s="512"/>
      <c r="D588" s="863" t="str">
        <f>IFERROR(INDEX('Übersicht IS-Massnahmen'!$I$10:$I$4969, MATCH(C588,  'Übersicht IS-Massnahmen'!$H$10:$H$4969,1)),"")</f>
        <v/>
      </c>
      <c r="E588" s="863"/>
      <c r="F588" s="759"/>
      <c r="G588" s="130"/>
    </row>
    <row r="589" spans="3:7" ht="15">
      <c r="C589" s="512"/>
      <c r="D589" s="863" t="str">
        <f>IFERROR(INDEX('Übersicht IS-Massnahmen'!$I$10:$I$4969, MATCH(C589,  'Übersicht IS-Massnahmen'!$H$10:$H$4969,1)),"")</f>
        <v/>
      </c>
      <c r="E589" s="863"/>
      <c r="F589" s="759"/>
      <c r="G589" s="130"/>
    </row>
    <row r="590" spans="3:7" ht="15">
      <c r="C590" s="512"/>
      <c r="D590" s="863" t="str">
        <f>IFERROR(INDEX('Übersicht IS-Massnahmen'!$I$10:$I$4969, MATCH(C590,  'Übersicht IS-Massnahmen'!$H$10:$H$4969,1)),"")</f>
        <v/>
      </c>
      <c r="E590" s="863"/>
      <c r="F590" s="759"/>
      <c r="G590" s="130"/>
    </row>
    <row r="591" spans="3:7" ht="15">
      <c r="C591" s="512"/>
      <c r="D591" s="863" t="str">
        <f>IFERROR(INDEX('Übersicht IS-Massnahmen'!$I$10:$I$4969, MATCH(C591,  'Übersicht IS-Massnahmen'!$H$10:$H$4969,1)),"")</f>
        <v/>
      </c>
      <c r="E591" s="863"/>
      <c r="F591" s="759"/>
      <c r="G591" s="130"/>
    </row>
    <row r="592" spans="3:7" ht="15">
      <c r="C592" s="512"/>
      <c r="D592" s="863" t="str">
        <f>IFERROR(INDEX('Übersicht IS-Massnahmen'!$I$10:$I$4969, MATCH(C592,  'Übersicht IS-Massnahmen'!$H$10:$H$4969,1)),"")</f>
        <v/>
      </c>
      <c r="E592" s="863"/>
      <c r="F592" s="759"/>
      <c r="G592" s="130"/>
    </row>
    <row r="593" spans="3:7" ht="15">
      <c r="C593" s="512"/>
      <c r="D593" s="863" t="str">
        <f>IFERROR(INDEX('Übersicht IS-Massnahmen'!$I$10:$I$4969, MATCH(C593,  'Übersicht IS-Massnahmen'!$H$10:$H$4969,1)),"")</f>
        <v/>
      </c>
      <c r="E593" s="863"/>
      <c r="F593" s="759"/>
      <c r="G593" s="130"/>
    </row>
    <row r="594" spans="3:7" ht="15">
      <c r="C594" s="512"/>
      <c r="D594" s="863" t="str">
        <f>IFERROR(INDEX('Übersicht IS-Massnahmen'!$I$10:$I$4969, MATCH(C594,  'Übersicht IS-Massnahmen'!$H$10:$H$4969,1)),"")</f>
        <v/>
      </c>
      <c r="E594" s="863"/>
      <c r="F594" s="759"/>
    </row>
    <row r="595" spans="3:7" ht="15">
      <c r="C595" s="512"/>
      <c r="D595" s="863" t="str">
        <f>IFERROR(INDEX('Übersicht IS-Massnahmen'!$I$10:$I$4969, MATCH(C595,  'Übersicht IS-Massnahmen'!$H$10:$H$4969,1)),"")</f>
        <v/>
      </c>
      <c r="E595" s="863"/>
      <c r="F595" s="759"/>
    </row>
    <row r="596" spans="3:7" ht="15">
      <c r="C596" s="512"/>
      <c r="D596" s="863" t="str">
        <f>IFERROR(INDEX('Übersicht IS-Massnahmen'!$I$10:$I$4969, MATCH(C596,  'Übersicht IS-Massnahmen'!$H$10:$H$4969,1)),"")</f>
        <v/>
      </c>
      <c r="E596" s="863"/>
      <c r="F596" s="759"/>
    </row>
    <row r="597" spans="3:7" ht="15">
      <c r="C597" s="512"/>
      <c r="D597" s="863" t="str">
        <f>IFERROR(INDEX('Übersicht IS-Massnahmen'!$I$10:$I$4969, MATCH(C597,  'Übersicht IS-Massnahmen'!$H$10:$H$4969,1)),"")</f>
        <v/>
      </c>
      <c r="E597" s="863"/>
      <c r="F597" s="759"/>
    </row>
    <row r="598" spans="3:7" ht="15">
      <c r="C598" s="512"/>
      <c r="D598" s="863" t="str">
        <f>IFERROR(INDEX('Übersicht IS-Massnahmen'!$I$10:$I$4969, MATCH(C598,  'Übersicht IS-Massnahmen'!$H$10:$H$4969,1)),"")</f>
        <v/>
      </c>
      <c r="E598" s="863"/>
      <c r="F598" s="759"/>
    </row>
    <row r="599" spans="3:7" ht="15">
      <c r="C599" s="512"/>
      <c r="D599" s="863" t="str">
        <f>IFERROR(INDEX('Übersicht IS-Massnahmen'!$I$10:$I$4969, MATCH(C599,  'Übersicht IS-Massnahmen'!$H$10:$H$4969,1)),"")</f>
        <v/>
      </c>
      <c r="E599" s="863"/>
      <c r="F599" s="759"/>
    </row>
    <row r="600" spans="3:7" ht="15">
      <c r="C600" s="512"/>
      <c r="D600" s="863" t="str">
        <f>IFERROR(INDEX('Übersicht IS-Massnahmen'!$I$10:$I$4969, MATCH(C600,  'Übersicht IS-Massnahmen'!$H$10:$H$4969,1)),"")</f>
        <v/>
      </c>
      <c r="E600" s="863"/>
      <c r="F600" s="759"/>
    </row>
    <row r="601" spans="3:7" ht="15">
      <c r="C601" s="512"/>
      <c r="D601" s="863" t="str">
        <f>IFERROR(INDEX('Übersicht IS-Massnahmen'!$I$10:$I$4969, MATCH(C601,  'Übersicht IS-Massnahmen'!$H$10:$H$4969,1)),"")</f>
        <v/>
      </c>
      <c r="E601" s="863"/>
      <c r="F601" s="759"/>
    </row>
    <row r="602" spans="3:7" ht="15">
      <c r="C602" s="512"/>
      <c r="D602" s="863" t="str">
        <f>IFERROR(INDEX('Übersicht IS-Massnahmen'!$I$10:$I$4969, MATCH(C602,  'Übersicht IS-Massnahmen'!$H$10:$H$4969,1)),"")</f>
        <v/>
      </c>
      <c r="E602" s="863"/>
      <c r="F602" s="759"/>
    </row>
    <row r="603" spans="3:7" ht="15">
      <c r="C603" s="512"/>
      <c r="D603" s="863" t="str">
        <f>IFERROR(INDEX('Übersicht IS-Massnahmen'!$I$10:$I$4969, MATCH(C603,  'Übersicht IS-Massnahmen'!$H$10:$H$4969,1)),"")</f>
        <v/>
      </c>
      <c r="E603" s="863"/>
      <c r="F603" s="759"/>
    </row>
    <row r="604" spans="3:7" ht="15">
      <c r="C604" s="512"/>
      <c r="D604" s="863" t="str">
        <f>IFERROR(INDEX('Übersicht IS-Massnahmen'!$I$10:$I$4969, MATCH(C604,  'Übersicht IS-Massnahmen'!$H$10:$H$4969,1)),"")</f>
        <v/>
      </c>
      <c r="E604" s="863"/>
      <c r="F604" s="759"/>
    </row>
    <row r="605" spans="3:7" ht="15">
      <c r="C605" s="512"/>
      <c r="D605" s="863" t="str">
        <f>IFERROR(INDEX('Übersicht IS-Massnahmen'!$I$10:$I$4969, MATCH(C605,  'Übersicht IS-Massnahmen'!$H$10:$H$4969,1)),"")</f>
        <v/>
      </c>
      <c r="E605" s="863"/>
      <c r="F605" s="759"/>
    </row>
    <row r="606" spans="3:7" ht="15">
      <c r="C606" s="512"/>
      <c r="D606" s="863" t="str">
        <f>IFERROR(INDEX('Übersicht IS-Massnahmen'!$I$10:$I$4969, MATCH(C606,  'Übersicht IS-Massnahmen'!$H$10:$H$4969,1)),"")</f>
        <v/>
      </c>
      <c r="E606" s="863"/>
      <c r="F606" s="759"/>
    </row>
    <row r="607" spans="3:7" ht="15">
      <c r="C607" s="512"/>
      <c r="D607" s="863" t="str">
        <f>IFERROR(INDEX('Übersicht IS-Massnahmen'!$I$10:$I$4969, MATCH(C607,  'Übersicht IS-Massnahmen'!$H$10:$H$4969,1)),"")</f>
        <v/>
      </c>
      <c r="E607" s="863"/>
      <c r="F607" s="759"/>
    </row>
    <row r="608" spans="3:7" ht="15">
      <c r="C608" s="512"/>
      <c r="D608" s="863" t="str">
        <f>IFERROR(INDEX('Übersicht IS-Massnahmen'!$I$10:$I$4969, MATCH(C608,  'Übersicht IS-Massnahmen'!$H$10:$H$4969,1)),"")</f>
        <v/>
      </c>
      <c r="E608" s="863"/>
      <c r="F608" s="759"/>
    </row>
    <row r="609" spans="3:6" ht="15">
      <c r="C609" s="512"/>
      <c r="D609" s="863" t="str">
        <f>IFERROR(INDEX('Übersicht IS-Massnahmen'!$I$10:$I$4969, MATCH(C609,  'Übersicht IS-Massnahmen'!$H$10:$H$4969,1)),"")</f>
        <v/>
      </c>
      <c r="E609" s="863"/>
      <c r="F609" s="759"/>
    </row>
    <row r="610" spans="3:6" ht="15">
      <c r="C610" s="512"/>
      <c r="D610" s="863" t="str">
        <f>IFERROR(INDEX('Übersicht IS-Massnahmen'!$I$10:$I$4969, MATCH(C610,  'Übersicht IS-Massnahmen'!$H$10:$H$4969,1)),"")</f>
        <v/>
      </c>
      <c r="E610" s="863"/>
      <c r="F610" s="759"/>
    </row>
    <row r="611" spans="3:6" ht="15">
      <c r="C611" s="512"/>
      <c r="D611" s="863" t="str">
        <f>IFERROR(INDEX('Übersicht IS-Massnahmen'!$I$10:$I$4969, MATCH(C611,  'Übersicht IS-Massnahmen'!$H$10:$H$4969,1)),"")</f>
        <v/>
      </c>
      <c r="E611" s="863"/>
      <c r="F611" s="759"/>
    </row>
    <row r="612" spans="3:6" ht="15">
      <c r="C612" s="512"/>
      <c r="D612" s="863" t="str">
        <f>IFERROR(INDEX('Übersicht IS-Massnahmen'!$I$10:$I$4969, MATCH(C612,  'Übersicht IS-Massnahmen'!$H$10:$H$4969,1)),"")</f>
        <v/>
      </c>
      <c r="E612" s="863"/>
      <c r="F612" s="759"/>
    </row>
    <row r="613" spans="3:6" ht="15">
      <c r="C613" s="512"/>
      <c r="D613" s="863" t="str">
        <f>IFERROR(INDEX('Übersicht IS-Massnahmen'!$I$10:$I$4969, MATCH(C613,  'Übersicht IS-Massnahmen'!$H$10:$H$4969,1)),"")</f>
        <v/>
      </c>
      <c r="E613" s="863"/>
      <c r="F613" s="759"/>
    </row>
    <row r="614" spans="3:6" ht="15">
      <c r="C614" s="512"/>
      <c r="D614" s="863" t="str">
        <f>IFERROR(INDEX('Übersicht IS-Massnahmen'!$I$10:$I$4969, MATCH(C614,  'Übersicht IS-Massnahmen'!$H$10:$H$4969,1)),"")</f>
        <v/>
      </c>
      <c r="E614" s="863"/>
      <c r="F614" s="759"/>
    </row>
    <row r="615" spans="3:6" ht="15">
      <c r="C615" s="512"/>
      <c r="D615" s="863" t="str">
        <f>IFERROR(INDEX('Übersicht IS-Massnahmen'!$I$10:$I$4969, MATCH(C615,  'Übersicht IS-Massnahmen'!$H$10:$H$4969,1)),"")</f>
        <v/>
      </c>
      <c r="E615" s="863"/>
      <c r="F615" s="759"/>
    </row>
    <row r="616" spans="3:6" ht="15">
      <c r="C616" s="512"/>
      <c r="D616" s="863" t="str">
        <f>IFERROR(INDEX('Übersicht IS-Massnahmen'!$I$10:$I$4969, MATCH(C616,  'Übersicht IS-Massnahmen'!$H$10:$H$4969,1)),"")</f>
        <v/>
      </c>
      <c r="E616" s="863"/>
      <c r="F616" s="759"/>
    </row>
    <row r="617" spans="3:6" ht="15">
      <c r="C617" s="512"/>
      <c r="D617" s="863" t="str">
        <f>IFERROR(INDEX('Übersicht IS-Massnahmen'!$I$10:$I$4969, MATCH(C617,  'Übersicht IS-Massnahmen'!$H$10:$H$4969,1)),"")</f>
        <v/>
      </c>
      <c r="E617" s="863"/>
      <c r="F617" s="759"/>
    </row>
    <row r="618" spans="3:6" ht="15">
      <c r="C618" s="512"/>
      <c r="D618" s="863" t="str">
        <f>IFERROR(INDEX('Übersicht IS-Massnahmen'!$I$10:$I$4969, MATCH(C618,  'Übersicht IS-Massnahmen'!$H$10:$H$4969,1)),"")</f>
        <v/>
      </c>
      <c r="E618" s="863"/>
      <c r="F618" s="759"/>
    </row>
    <row r="619" spans="3:6" ht="15">
      <c r="C619" s="512"/>
      <c r="D619" s="863" t="str">
        <f>IFERROR(INDEX('Übersicht IS-Massnahmen'!$I$10:$I$4969, MATCH(C619,  'Übersicht IS-Massnahmen'!$H$10:$H$4969,1)),"")</f>
        <v/>
      </c>
      <c r="E619" s="863"/>
      <c r="F619" s="759"/>
    </row>
    <row r="620" spans="3:6" ht="15">
      <c r="C620" s="512"/>
      <c r="D620" s="863" t="str">
        <f>IFERROR(INDEX('Übersicht IS-Massnahmen'!$I$10:$I$4969, MATCH(C620,  'Übersicht IS-Massnahmen'!$H$10:$H$4969,1)),"")</f>
        <v/>
      </c>
      <c r="E620" s="863"/>
      <c r="F620" s="759"/>
    </row>
    <row r="621" spans="3:6" ht="15">
      <c r="C621" s="512"/>
      <c r="D621" s="863" t="str">
        <f>IFERROR(INDEX('Übersicht IS-Massnahmen'!$I$10:$I$4969, MATCH(C621,  'Übersicht IS-Massnahmen'!$H$10:$H$4969,1)),"")</f>
        <v/>
      </c>
      <c r="E621" s="863"/>
      <c r="F621" s="759"/>
    </row>
    <row r="622" spans="3:6" ht="15">
      <c r="C622" s="512"/>
      <c r="D622" s="863" t="str">
        <f>IFERROR(INDEX('Übersicht IS-Massnahmen'!$I$10:$I$4969, MATCH(C622,  'Übersicht IS-Massnahmen'!$H$10:$H$4969,1)),"")</f>
        <v/>
      </c>
      <c r="E622" s="863"/>
      <c r="F622" s="759"/>
    </row>
    <row r="623" spans="3:6" ht="15">
      <c r="C623" s="512"/>
      <c r="D623" s="863" t="str">
        <f>IFERROR(INDEX('Übersicht IS-Massnahmen'!$I$10:$I$4969, MATCH(C623,  'Übersicht IS-Massnahmen'!$H$10:$H$4969,1)),"")</f>
        <v/>
      </c>
      <c r="E623" s="863"/>
      <c r="F623" s="759"/>
    </row>
    <row r="624" spans="3:6" ht="15">
      <c r="C624" s="512"/>
      <c r="D624" s="863" t="str">
        <f>IFERROR(INDEX('Übersicht IS-Massnahmen'!$I$10:$I$4969, MATCH(C624,  'Übersicht IS-Massnahmen'!$H$10:$H$4969,1)),"")</f>
        <v/>
      </c>
      <c r="E624" s="863"/>
      <c r="F624" s="759"/>
    </row>
    <row r="625" spans="3:6" ht="15">
      <c r="C625" s="512"/>
      <c r="D625" s="863" t="str">
        <f>IFERROR(INDEX('Übersicht IS-Massnahmen'!$I$10:$I$4969, MATCH(C625,  'Übersicht IS-Massnahmen'!$H$10:$H$4969,1)),"")</f>
        <v/>
      </c>
      <c r="E625" s="863"/>
      <c r="F625" s="759"/>
    </row>
    <row r="626" spans="3:6" ht="15">
      <c r="C626" s="512"/>
      <c r="D626" s="863" t="str">
        <f>IFERROR(INDEX('Übersicht IS-Massnahmen'!$I$10:$I$4969, MATCH(C626,  'Übersicht IS-Massnahmen'!$H$10:$H$4969,1)),"")</f>
        <v/>
      </c>
      <c r="E626" s="863"/>
      <c r="F626" s="759"/>
    </row>
    <row r="627" spans="3:6" ht="15">
      <c r="C627" s="512"/>
      <c r="D627" s="863" t="str">
        <f>IFERROR(INDEX('Übersicht IS-Massnahmen'!$I$10:$I$4969, MATCH(C627,  'Übersicht IS-Massnahmen'!$H$10:$H$4969,1)),"")</f>
        <v/>
      </c>
      <c r="E627" s="863"/>
      <c r="F627" s="759"/>
    </row>
    <row r="628" spans="3:6" ht="15">
      <c r="C628" s="512"/>
      <c r="D628" s="863" t="str">
        <f>IFERROR(INDEX('Übersicht IS-Massnahmen'!$I$10:$I$4969, MATCH(C628,  'Übersicht IS-Massnahmen'!$H$10:$H$4969,1)),"")</f>
        <v/>
      </c>
      <c r="E628" s="863"/>
      <c r="F628" s="759"/>
    </row>
    <row r="629" spans="3:6" ht="15">
      <c r="C629" s="512"/>
      <c r="D629" s="863" t="str">
        <f>IFERROR(INDEX('Übersicht IS-Massnahmen'!$I$10:$I$4969, MATCH(C629,  'Übersicht IS-Massnahmen'!$H$10:$H$4969,1)),"")</f>
        <v/>
      </c>
      <c r="E629" s="863"/>
      <c r="F629" s="759"/>
    </row>
    <row r="630" spans="3:6" ht="15">
      <c r="C630" s="512"/>
      <c r="D630" s="863" t="str">
        <f>IFERROR(INDEX('Übersicht IS-Massnahmen'!$I$10:$I$4969, MATCH(C630,  'Übersicht IS-Massnahmen'!$H$10:$H$4969,1)),"")</f>
        <v/>
      </c>
      <c r="E630" s="863"/>
      <c r="F630" s="759"/>
    </row>
    <row r="631" spans="3:6" ht="15">
      <c r="C631" s="512"/>
      <c r="D631" s="863" t="str">
        <f>IFERROR(INDEX('Übersicht IS-Massnahmen'!$I$10:$I$4969, MATCH(C631,  'Übersicht IS-Massnahmen'!$H$10:$H$4969,1)),"")</f>
        <v/>
      </c>
      <c r="E631" s="863"/>
      <c r="F631" s="759"/>
    </row>
    <row r="632" spans="3:6" ht="15">
      <c r="C632" s="512"/>
      <c r="D632" s="863" t="str">
        <f>IFERROR(INDEX('Übersicht IS-Massnahmen'!$I$10:$I$4969, MATCH(C632,  'Übersicht IS-Massnahmen'!$H$10:$H$4969,1)),"")</f>
        <v/>
      </c>
      <c r="E632" s="863"/>
      <c r="F632" s="759"/>
    </row>
    <row r="633" spans="3:6" ht="15">
      <c r="C633" s="512"/>
      <c r="D633" s="863" t="str">
        <f>IFERROR(INDEX('Übersicht IS-Massnahmen'!$I$10:$I$4969, MATCH(C633,  'Übersicht IS-Massnahmen'!$H$10:$H$4969,1)),"")</f>
        <v/>
      </c>
      <c r="E633" s="863"/>
      <c r="F633" s="759"/>
    </row>
    <row r="634" spans="3:6" ht="15">
      <c r="C634" s="512"/>
      <c r="D634" s="863" t="str">
        <f>IFERROR(INDEX('Übersicht IS-Massnahmen'!$I$10:$I$4969, MATCH(C634,  'Übersicht IS-Massnahmen'!$H$10:$H$4969,1)),"")</f>
        <v/>
      </c>
      <c r="E634" s="863"/>
      <c r="F634" s="759"/>
    </row>
    <row r="635" spans="3:6" ht="15">
      <c r="C635" s="512"/>
      <c r="D635" s="863" t="str">
        <f>IFERROR(INDEX('Übersicht IS-Massnahmen'!$I$10:$I$4969, MATCH(C635,  'Übersicht IS-Massnahmen'!$H$10:$H$4969,1)),"")</f>
        <v/>
      </c>
      <c r="E635" s="863"/>
      <c r="F635" s="759"/>
    </row>
    <row r="636" spans="3:6" ht="15">
      <c r="C636" s="512"/>
      <c r="D636" s="863" t="str">
        <f>IFERROR(INDEX('Übersicht IS-Massnahmen'!$I$10:$I$4969, MATCH(C636,  'Übersicht IS-Massnahmen'!$H$10:$H$4969,1)),"")</f>
        <v/>
      </c>
      <c r="E636" s="863"/>
      <c r="F636" s="759"/>
    </row>
    <row r="637" spans="3:6" ht="15">
      <c r="C637" s="512"/>
      <c r="D637" s="863" t="str">
        <f>IFERROR(INDEX('Übersicht IS-Massnahmen'!$I$10:$I$4969, MATCH(C637,  'Übersicht IS-Massnahmen'!$H$10:$H$4969,1)),"")</f>
        <v/>
      </c>
      <c r="E637" s="863"/>
      <c r="F637" s="759"/>
    </row>
    <row r="638" spans="3:6" ht="15">
      <c r="C638" s="512"/>
      <c r="D638" s="863" t="str">
        <f>IFERROR(INDEX('Übersicht IS-Massnahmen'!$I$10:$I$4969, MATCH(C638,  'Übersicht IS-Massnahmen'!$H$10:$H$4969,1)),"")</f>
        <v/>
      </c>
      <c r="E638" s="863"/>
      <c r="F638" s="759"/>
    </row>
    <row r="639" spans="3:6" ht="15">
      <c r="C639" s="512"/>
      <c r="D639" s="863" t="str">
        <f>IFERROR(INDEX('Übersicht IS-Massnahmen'!$I$10:$I$4969, MATCH(C639,  'Übersicht IS-Massnahmen'!$H$10:$H$4969,1)),"")</f>
        <v/>
      </c>
      <c r="E639" s="863"/>
      <c r="F639" s="759"/>
    </row>
    <row r="640" spans="3:6" ht="15">
      <c r="C640" s="512"/>
      <c r="D640" s="863" t="str">
        <f>IFERROR(INDEX('Übersicht IS-Massnahmen'!$I$10:$I$4969, MATCH(C640,  'Übersicht IS-Massnahmen'!$H$10:$H$4969,1)),"")</f>
        <v/>
      </c>
      <c r="E640" s="863"/>
      <c r="F640" s="759"/>
    </row>
    <row r="641" spans="3:6" ht="15">
      <c r="C641" s="512"/>
      <c r="D641" s="863" t="str">
        <f>IFERROR(INDEX('Übersicht IS-Massnahmen'!$I$10:$I$4969, MATCH(C641,  'Übersicht IS-Massnahmen'!$H$10:$H$4969,1)),"")</f>
        <v/>
      </c>
      <c r="E641" s="863"/>
      <c r="F641" s="759"/>
    </row>
    <row r="642" spans="3:6" ht="15">
      <c r="C642" s="512"/>
      <c r="D642" s="863" t="str">
        <f>IFERROR(INDEX('Übersicht IS-Massnahmen'!$I$10:$I$4969, MATCH(C642,  'Übersicht IS-Massnahmen'!$H$10:$H$4969,1)),"")</f>
        <v/>
      </c>
      <c r="E642" s="863"/>
      <c r="F642" s="759"/>
    </row>
    <row r="643" spans="3:6" ht="15">
      <c r="C643" s="512"/>
      <c r="D643" s="863" t="str">
        <f>IFERROR(INDEX('Übersicht IS-Massnahmen'!$I$10:$I$4969, MATCH(C643,  'Übersicht IS-Massnahmen'!$H$10:$H$4969,1)),"")</f>
        <v/>
      </c>
      <c r="E643" s="863"/>
      <c r="F643" s="759"/>
    </row>
    <row r="644" spans="3:6" ht="15">
      <c r="C644" s="512"/>
      <c r="D644" s="863" t="str">
        <f>IFERROR(INDEX('Übersicht IS-Massnahmen'!$I$10:$I$4969, MATCH(C644,  'Übersicht IS-Massnahmen'!$H$10:$H$4969,1)),"")</f>
        <v/>
      </c>
      <c r="E644" s="863"/>
      <c r="F644" s="759"/>
    </row>
    <row r="645" spans="3:6" ht="15">
      <c r="C645" s="512"/>
      <c r="D645" s="863" t="str">
        <f>IFERROR(INDEX('Übersicht IS-Massnahmen'!$I$10:$I$4969, MATCH(C645,  'Übersicht IS-Massnahmen'!$H$10:$H$4969,1)),"")</f>
        <v/>
      </c>
      <c r="E645" s="863"/>
      <c r="F645" s="759"/>
    </row>
    <row r="646" spans="3:6" ht="15">
      <c r="C646" s="512"/>
      <c r="D646" s="863" t="str">
        <f>IFERROR(INDEX('Übersicht IS-Massnahmen'!$I$10:$I$4969, MATCH(C646,  'Übersicht IS-Massnahmen'!$H$10:$H$4969,1)),"")</f>
        <v/>
      </c>
      <c r="E646" s="863"/>
      <c r="F646" s="759"/>
    </row>
    <row r="647" spans="3:6" ht="15">
      <c r="C647" s="512"/>
      <c r="D647" s="863" t="str">
        <f>IFERROR(INDEX('Übersicht IS-Massnahmen'!$I$10:$I$4969, MATCH(C647,  'Übersicht IS-Massnahmen'!$H$10:$H$4969,1)),"")</f>
        <v/>
      </c>
      <c r="E647" s="863"/>
      <c r="F647" s="759"/>
    </row>
    <row r="648" spans="3:6" ht="15">
      <c r="C648" s="512"/>
      <c r="D648" s="863" t="str">
        <f>IFERROR(INDEX('Übersicht IS-Massnahmen'!$I$10:$I$4969, MATCH(C648,  'Übersicht IS-Massnahmen'!$H$10:$H$4969,1)),"")</f>
        <v/>
      </c>
      <c r="E648" s="863"/>
      <c r="F648" s="759"/>
    </row>
    <row r="649" spans="3:6" ht="15">
      <c r="C649" s="512"/>
      <c r="D649" s="863" t="str">
        <f>IFERROR(INDEX('Übersicht IS-Massnahmen'!$I$10:$I$4969, MATCH(C649,  'Übersicht IS-Massnahmen'!$H$10:$H$4969,1)),"")</f>
        <v/>
      </c>
      <c r="E649" s="863"/>
      <c r="F649" s="759"/>
    </row>
    <row r="650" spans="3:6" ht="15">
      <c r="C650" s="512"/>
      <c r="D650" s="863" t="str">
        <f>IFERROR(INDEX('Übersicht IS-Massnahmen'!$I$10:$I$4969, MATCH(C650,  'Übersicht IS-Massnahmen'!$H$10:$H$4969,1)),"")</f>
        <v/>
      </c>
      <c r="E650" s="863"/>
      <c r="F650" s="759"/>
    </row>
    <row r="651" spans="3:6" ht="15">
      <c r="C651" s="512"/>
      <c r="D651" s="863" t="str">
        <f>IFERROR(INDEX('Übersicht IS-Massnahmen'!$I$10:$I$4969, MATCH(C651,  'Übersicht IS-Massnahmen'!$H$10:$H$4969,1)),"")</f>
        <v/>
      </c>
      <c r="E651" s="863"/>
      <c r="F651" s="759"/>
    </row>
    <row r="652" spans="3:6" ht="15">
      <c r="C652" s="512"/>
      <c r="D652" s="863" t="str">
        <f>IFERROR(INDEX('Übersicht IS-Massnahmen'!$I$10:$I$4969, MATCH(C652,  'Übersicht IS-Massnahmen'!$H$10:$H$4969,1)),"")</f>
        <v/>
      </c>
      <c r="E652" s="863"/>
      <c r="F652" s="759"/>
    </row>
    <row r="653" spans="3:6" ht="15">
      <c r="C653" s="512"/>
      <c r="D653" s="863" t="str">
        <f>IFERROR(INDEX('Übersicht IS-Massnahmen'!$I$10:$I$4969, MATCH(C653,  'Übersicht IS-Massnahmen'!$H$10:$H$4969,1)),"")</f>
        <v/>
      </c>
      <c r="E653" s="863"/>
      <c r="F653" s="759"/>
    </row>
    <row r="654" spans="3:6" ht="15">
      <c r="C654" s="512"/>
      <c r="D654" s="863" t="str">
        <f>IFERROR(INDEX('Übersicht IS-Massnahmen'!$I$10:$I$4969, MATCH(C654,  'Übersicht IS-Massnahmen'!$H$10:$H$4969,1)),"")</f>
        <v/>
      </c>
      <c r="E654" s="863"/>
      <c r="F654" s="759"/>
    </row>
    <row r="655" spans="3:6" ht="15">
      <c r="C655" s="512"/>
      <c r="D655" s="863" t="str">
        <f>IFERROR(INDEX('Übersicht IS-Massnahmen'!$I$10:$I$4969, MATCH(C655,  'Übersicht IS-Massnahmen'!$H$10:$H$4969,1)),"")</f>
        <v/>
      </c>
      <c r="E655" s="863"/>
      <c r="F655" s="759"/>
    </row>
    <row r="656" spans="3:6" ht="15">
      <c r="C656" s="512"/>
      <c r="D656" s="863" t="str">
        <f>IFERROR(INDEX('Übersicht IS-Massnahmen'!$I$10:$I$4969, MATCH(C656,  'Übersicht IS-Massnahmen'!$H$10:$H$4969,1)),"")</f>
        <v/>
      </c>
      <c r="E656" s="863"/>
      <c r="F656" s="759"/>
    </row>
    <row r="657" spans="3:6" ht="15">
      <c r="C657" s="512"/>
      <c r="D657" s="863" t="str">
        <f>IFERROR(INDEX('Übersicht IS-Massnahmen'!$I$10:$I$4969, MATCH(C657,  'Übersicht IS-Massnahmen'!$H$10:$H$4969,1)),"")</f>
        <v/>
      </c>
      <c r="E657" s="863"/>
      <c r="F657" s="759"/>
    </row>
    <row r="658" spans="3:6" ht="15">
      <c r="C658" s="512"/>
      <c r="D658" s="863" t="str">
        <f>IFERROR(INDEX('Übersicht IS-Massnahmen'!$I$10:$I$4969, MATCH(C658,  'Übersicht IS-Massnahmen'!$H$10:$H$4969,1)),"")</f>
        <v/>
      </c>
      <c r="E658" s="863"/>
      <c r="F658" s="759"/>
    </row>
    <row r="659" spans="3:6" ht="15">
      <c r="C659" s="512"/>
      <c r="D659" s="863" t="str">
        <f>IFERROR(INDEX('Übersicht IS-Massnahmen'!$I$10:$I$4969, MATCH(C659,  'Übersicht IS-Massnahmen'!$H$10:$H$4969,1)),"")</f>
        <v/>
      </c>
      <c r="E659" s="863"/>
      <c r="F659" s="759"/>
    </row>
    <row r="660" spans="3:6" ht="15">
      <c r="C660" s="512"/>
      <c r="D660" s="863" t="str">
        <f>IFERROR(INDEX('Übersicht IS-Massnahmen'!$I$10:$I$4969, MATCH(C660,  'Übersicht IS-Massnahmen'!$H$10:$H$4969,1)),"")</f>
        <v/>
      </c>
      <c r="E660" s="863"/>
      <c r="F660" s="759"/>
    </row>
    <row r="661" spans="3:6" ht="15">
      <c r="C661" s="512"/>
      <c r="D661" s="863" t="str">
        <f>IFERROR(INDEX('Übersicht IS-Massnahmen'!$I$10:$I$4969, MATCH(C661,  'Übersicht IS-Massnahmen'!$H$10:$H$4969,1)),"")</f>
        <v/>
      </c>
      <c r="E661" s="863"/>
      <c r="F661" s="759"/>
    </row>
    <row r="662" spans="3:6" ht="15">
      <c r="C662" s="512"/>
      <c r="D662" s="863" t="str">
        <f>IFERROR(INDEX('Übersicht IS-Massnahmen'!$I$10:$I$4969, MATCH(C662,  'Übersicht IS-Massnahmen'!$H$10:$H$4969,1)),"")</f>
        <v/>
      </c>
      <c r="E662" s="863"/>
      <c r="F662" s="759"/>
    </row>
    <row r="663" spans="3:6" ht="15">
      <c r="C663" s="512"/>
      <c r="D663" s="863" t="str">
        <f>IFERROR(INDEX('Übersicht IS-Massnahmen'!$I$10:$I$4969, MATCH(C663,  'Übersicht IS-Massnahmen'!$H$10:$H$4969,1)),"")</f>
        <v/>
      </c>
      <c r="E663" s="863"/>
      <c r="F663" s="759"/>
    </row>
    <row r="664" spans="3:6" ht="15">
      <c r="C664" s="512"/>
      <c r="D664" s="863" t="str">
        <f>IFERROR(INDEX('Übersicht IS-Massnahmen'!$I$10:$I$4969, MATCH(C664,  'Übersicht IS-Massnahmen'!$H$10:$H$4969,1)),"")</f>
        <v/>
      </c>
      <c r="E664" s="863"/>
      <c r="F664" s="759"/>
    </row>
    <row r="665" spans="3:6" ht="15">
      <c r="C665" s="512"/>
      <c r="D665" s="863" t="str">
        <f>IFERROR(INDEX('Übersicht IS-Massnahmen'!$I$10:$I$4969, MATCH(C665,  'Übersicht IS-Massnahmen'!$H$10:$H$4969,1)),"")</f>
        <v/>
      </c>
      <c r="E665" s="863"/>
      <c r="F665" s="759"/>
    </row>
    <row r="666" spans="3:6" ht="15">
      <c r="C666" s="512"/>
      <c r="D666" s="863" t="str">
        <f>IFERROR(INDEX('Übersicht IS-Massnahmen'!$I$10:$I$4969, MATCH(C666,  'Übersicht IS-Massnahmen'!$H$10:$H$4969,1)),"")</f>
        <v/>
      </c>
      <c r="E666" s="863"/>
      <c r="F666" s="759"/>
    </row>
    <row r="667" spans="3:6" ht="15">
      <c r="C667" s="512"/>
      <c r="D667" s="863" t="str">
        <f>IFERROR(INDEX('Übersicht IS-Massnahmen'!$I$10:$I$4969, MATCH(C667,  'Übersicht IS-Massnahmen'!$H$10:$H$4969,1)),"")</f>
        <v/>
      </c>
      <c r="E667" s="863"/>
      <c r="F667" s="759"/>
    </row>
    <row r="668" spans="3:6" ht="15">
      <c r="C668" s="512"/>
      <c r="D668" s="863" t="str">
        <f>IFERROR(INDEX('Übersicht IS-Massnahmen'!$I$10:$I$4969, MATCH(C668,  'Übersicht IS-Massnahmen'!$H$10:$H$4969,1)),"")</f>
        <v/>
      </c>
      <c r="E668" s="863"/>
      <c r="F668" s="759"/>
    </row>
    <row r="669" spans="3:6" ht="15">
      <c r="C669" s="512"/>
      <c r="D669" s="863" t="str">
        <f>IFERROR(INDEX('Übersicht IS-Massnahmen'!$I$10:$I$4969, MATCH(C669,  'Übersicht IS-Massnahmen'!$H$10:$H$4969,1)),"")</f>
        <v/>
      </c>
      <c r="E669" s="863"/>
      <c r="F669" s="759"/>
    </row>
    <row r="670" spans="3:6" ht="15">
      <c r="C670" s="512"/>
      <c r="D670" s="863" t="str">
        <f>IFERROR(INDEX('Übersicht IS-Massnahmen'!$I$10:$I$4969, MATCH(C670,  'Übersicht IS-Massnahmen'!$H$10:$H$4969,1)),"")</f>
        <v/>
      </c>
      <c r="E670" s="863"/>
      <c r="F670" s="759"/>
    </row>
    <row r="671" spans="3:6" ht="15">
      <c r="C671" s="512"/>
      <c r="D671" s="863" t="str">
        <f>IFERROR(INDEX('Übersicht IS-Massnahmen'!$I$10:$I$4969, MATCH(C671,  'Übersicht IS-Massnahmen'!$H$10:$H$4969,1)),"")</f>
        <v/>
      </c>
      <c r="E671" s="863"/>
      <c r="F671" s="759"/>
    </row>
    <row r="672" spans="3:6" ht="15">
      <c r="C672" s="512"/>
      <c r="D672" s="863" t="str">
        <f>IFERROR(INDEX('Übersicht IS-Massnahmen'!$I$10:$I$4969, MATCH(C672,  'Übersicht IS-Massnahmen'!$H$10:$H$4969,1)),"")</f>
        <v/>
      </c>
      <c r="E672" s="863"/>
      <c r="F672" s="759"/>
    </row>
    <row r="673" spans="3:6" ht="15">
      <c r="C673" s="512"/>
      <c r="D673" s="863" t="str">
        <f>IFERROR(INDEX('Übersicht IS-Massnahmen'!$I$10:$I$4969, MATCH(C673,  'Übersicht IS-Massnahmen'!$H$10:$H$4969,1)),"")</f>
        <v/>
      </c>
      <c r="E673" s="863"/>
      <c r="F673" s="759"/>
    </row>
    <row r="674" spans="3:6" ht="15">
      <c r="C674" s="512"/>
      <c r="D674" s="863" t="str">
        <f>IFERROR(INDEX('Übersicht IS-Massnahmen'!$I$10:$I$4969, MATCH(C674,  'Übersicht IS-Massnahmen'!$H$10:$H$4969,1)),"")</f>
        <v/>
      </c>
      <c r="E674" s="863"/>
      <c r="F674" s="759"/>
    </row>
    <row r="675" spans="3:6" ht="15">
      <c r="C675" s="512"/>
      <c r="D675" s="863" t="str">
        <f>IFERROR(INDEX('Übersicht IS-Massnahmen'!$I$10:$I$4969, MATCH(C675,  'Übersicht IS-Massnahmen'!$H$10:$H$4969,1)),"")</f>
        <v/>
      </c>
      <c r="E675" s="863"/>
      <c r="F675" s="759"/>
    </row>
    <row r="676" spans="3:6" ht="15">
      <c r="C676" s="512"/>
      <c r="D676" s="863" t="str">
        <f>IFERROR(INDEX('Übersicht IS-Massnahmen'!$I$10:$I$4969, MATCH(C676,  'Übersicht IS-Massnahmen'!$H$10:$H$4969,1)),"")</f>
        <v/>
      </c>
      <c r="E676" s="863"/>
      <c r="F676" s="759"/>
    </row>
    <row r="677" spans="3:6" ht="15">
      <c r="C677" s="512"/>
      <c r="D677" s="863" t="str">
        <f>IFERROR(INDEX('Übersicht IS-Massnahmen'!$I$10:$I$4969, MATCH(C677,  'Übersicht IS-Massnahmen'!$H$10:$H$4969,1)),"")</f>
        <v/>
      </c>
      <c r="E677" s="863"/>
      <c r="F677" s="759"/>
    </row>
    <row r="678" spans="3:6" ht="15">
      <c r="C678" s="512"/>
      <c r="D678" s="863" t="str">
        <f>IFERROR(INDEX('Übersicht IS-Massnahmen'!$I$10:$I$4969, MATCH(C678,  'Übersicht IS-Massnahmen'!$H$10:$H$4969,1)),"")</f>
        <v/>
      </c>
      <c r="E678" s="863"/>
      <c r="F678" s="759"/>
    </row>
    <row r="679" spans="3:6" ht="15">
      <c r="C679" s="512"/>
      <c r="D679" s="863" t="str">
        <f>IFERROR(INDEX('Übersicht IS-Massnahmen'!$I$10:$I$4969, MATCH(C679,  'Übersicht IS-Massnahmen'!$H$10:$H$4969,1)),"")</f>
        <v/>
      </c>
      <c r="E679" s="863"/>
      <c r="F679" s="759"/>
    </row>
    <row r="680" spans="3:6" ht="15">
      <c r="C680" s="512"/>
      <c r="D680" s="863" t="str">
        <f>IFERROR(INDEX('Übersicht IS-Massnahmen'!$I$10:$I$4969, MATCH(C680,  'Übersicht IS-Massnahmen'!$H$10:$H$4969,1)),"")</f>
        <v/>
      </c>
      <c r="E680" s="863"/>
      <c r="F680" s="759"/>
    </row>
    <row r="681" spans="3:6" ht="15">
      <c r="C681" s="512"/>
      <c r="D681" s="863" t="str">
        <f>IFERROR(INDEX('Übersicht IS-Massnahmen'!$I$10:$I$4969, MATCH(C681,  'Übersicht IS-Massnahmen'!$H$10:$H$4969,1)),"")</f>
        <v/>
      </c>
      <c r="E681" s="863"/>
      <c r="F681" s="759"/>
    </row>
    <row r="682" spans="3:6" ht="15">
      <c r="C682" s="512"/>
      <c r="D682" s="863" t="str">
        <f>IFERROR(INDEX('Übersicht IS-Massnahmen'!$I$10:$I$4969, MATCH(C682,  'Übersicht IS-Massnahmen'!$H$10:$H$4969,1)),"")</f>
        <v/>
      </c>
      <c r="E682" s="863"/>
      <c r="F682" s="759"/>
    </row>
    <row r="683" spans="3:6" ht="15">
      <c r="C683" s="512"/>
      <c r="D683" s="863" t="str">
        <f>IFERROR(INDEX('Übersicht IS-Massnahmen'!$I$10:$I$4969, MATCH(C683,  'Übersicht IS-Massnahmen'!$H$10:$H$4969,1)),"")</f>
        <v/>
      </c>
      <c r="E683" s="863"/>
      <c r="F683" s="759"/>
    </row>
    <row r="684" spans="3:6" ht="15">
      <c r="C684" s="512"/>
      <c r="D684" s="863" t="str">
        <f>IFERROR(INDEX('Übersicht IS-Massnahmen'!$I$10:$I$4969, MATCH(C684,  'Übersicht IS-Massnahmen'!$H$10:$H$4969,1)),"")</f>
        <v/>
      </c>
      <c r="E684" s="863"/>
      <c r="F684" s="759"/>
    </row>
    <row r="685" spans="3:6" ht="15">
      <c r="C685" s="512"/>
      <c r="D685" s="863" t="str">
        <f>IFERROR(INDEX('Übersicht IS-Massnahmen'!$I$10:$I$4969, MATCH(C685,  'Übersicht IS-Massnahmen'!$H$10:$H$4969,1)),"")</f>
        <v/>
      </c>
      <c r="E685" s="863"/>
      <c r="F685" s="759"/>
    </row>
    <row r="686" spans="3:6" ht="15">
      <c r="C686" s="512"/>
      <c r="D686" s="863" t="str">
        <f>IFERROR(INDEX('Übersicht IS-Massnahmen'!$I$10:$I$4969, MATCH(C686,  'Übersicht IS-Massnahmen'!$H$10:$H$4969,1)),"")</f>
        <v/>
      </c>
      <c r="E686" s="863"/>
      <c r="F686" s="759"/>
    </row>
    <row r="687" spans="3:6" ht="15">
      <c r="C687" s="512"/>
      <c r="D687" s="863" t="str">
        <f>IFERROR(INDEX('Übersicht IS-Massnahmen'!$I$10:$I$4969, MATCH(C687,  'Übersicht IS-Massnahmen'!$H$10:$H$4969,1)),"")</f>
        <v/>
      </c>
      <c r="E687" s="863"/>
      <c r="F687" s="759"/>
    </row>
    <row r="688" spans="3:6" ht="15">
      <c r="C688" s="512"/>
      <c r="D688" s="863" t="str">
        <f>IFERROR(INDEX('Übersicht IS-Massnahmen'!$I$10:$I$4969, MATCH(C688,  'Übersicht IS-Massnahmen'!$H$10:$H$4969,1)),"")</f>
        <v/>
      </c>
      <c r="E688" s="863"/>
      <c r="F688" s="759"/>
    </row>
    <row r="689" spans="3:6" ht="15">
      <c r="C689" s="512"/>
      <c r="D689" s="863" t="str">
        <f>IFERROR(INDEX('Übersicht IS-Massnahmen'!$I$10:$I$4969, MATCH(C689,  'Übersicht IS-Massnahmen'!$H$10:$H$4969,1)),"")</f>
        <v/>
      </c>
      <c r="E689" s="863"/>
      <c r="F689" s="759"/>
    </row>
    <row r="690" spans="3:6" ht="15">
      <c r="C690" s="512"/>
      <c r="D690" s="863" t="str">
        <f>IFERROR(INDEX('Übersicht IS-Massnahmen'!$I$10:$I$4969, MATCH(C690,  'Übersicht IS-Massnahmen'!$H$10:$H$4969,1)),"")</f>
        <v/>
      </c>
      <c r="E690" s="863"/>
      <c r="F690" s="759"/>
    </row>
    <row r="691" spans="3:6" ht="15">
      <c r="C691" s="512"/>
      <c r="D691" s="863" t="str">
        <f>IFERROR(INDEX('Übersicht IS-Massnahmen'!$I$10:$I$4969, MATCH(C691,  'Übersicht IS-Massnahmen'!$H$10:$H$4969,1)),"")</f>
        <v/>
      </c>
      <c r="E691" s="863"/>
      <c r="F691" s="759"/>
    </row>
    <row r="692" spans="3:6" ht="15">
      <c r="C692" s="512"/>
      <c r="D692" s="863" t="str">
        <f>IFERROR(INDEX('Übersicht IS-Massnahmen'!$I$10:$I$4969, MATCH(C692,  'Übersicht IS-Massnahmen'!$H$10:$H$4969,1)),"")</f>
        <v/>
      </c>
      <c r="E692" s="863"/>
      <c r="F692" s="759"/>
    </row>
    <row r="693" spans="3:6" ht="15">
      <c r="C693" s="512"/>
      <c r="D693" s="863" t="str">
        <f>IFERROR(INDEX('Übersicht IS-Massnahmen'!$I$10:$I$4969, MATCH(C693,  'Übersicht IS-Massnahmen'!$H$10:$H$4969,1)),"")</f>
        <v/>
      </c>
      <c r="E693" s="863"/>
      <c r="F693" s="759"/>
    </row>
    <row r="694" spans="3:6" ht="15">
      <c r="C694" s="512"/>
      <c r="D694" s="863" t="str">
        <f>IFERROR(INDEX('Übersicht IS-Massnahmen'!$I$10:$I$4969, MATCH(C694,  'Übersicht IS-Massnahmen'!$H$10:$H$4969,1)),"")</f>
        <v/>
      </c>
      <c r="E694" s="863"/>
      <c r="F694" s="759"/>
    </row>
    <row r="695" spans="3:6" ht="15">
      <c r="C695" s="512"/>
      <c r="D695" s="863" t="str">
        <f>IFERROR(INDEX('Übersicht IS-Massnahmen'!$I$10:$I$4969, MATCH(C695,  'Übersicht IS-Massnahmen'!$H$10:$H$4969,1)),"")</f>
        <v/>
      </c>
      <c r="E695" s="863"/>
      <c r="F695" s="759"/>
    </row>
    <row r="696" spans="3:6" ht="15">
      <c r="C696" s="512"/>
      <c r="D696" s="863" t="str">
        <f>IFERROR(INDEX('Übersicht IS-Massnahmen'!$I$10:$I$4969, MATCH(C696,  'Übersicht IS-Massnahmen'!$H$10:$H$4969,1)),"")</f>
        <v/>
      </c>
      <c r="E696" s="863"/>
      <c r="F696" s="759"/>
    </row>
    <row r="697" spans="3:6" ht="15">
      <c r="C697" s="512"/>
      <c r="D697" s="863" t="str">
        <f>IFERROR(INDEX('Übersicht IS-Massnahmen'!$I$10:$I$4969, MATCH(C697,  'Übersicht IS-Massnahmen'!$H$10:$H$4969,1)),"")</f>
        <v/>
      </c>
      <c r="E697" s="863"/>
      <c r="F697" s="759"/>
    </row>
    <row r="698" spans="3:6" ht="15">
      <c r="C698" s="512"/>
      <c r="D698" s="863" t="str">
        <f>IFERROR(INDEX('Übersicht IS-Massnahmen'!$I$10:$I$4969, MATCH(C698,  'Übersicht IS-Massnahmen'!$H$10:$H$4969,1)),"")</f>
        <v/>
      </c>
      <c r="E698" s="863"/>
      <c r="F698" s="759"/>
    </row>
    <row r="699" spans="3:6" ht="15">
      <c r="C699" s="512"/>
      <c r="D699" s="863" t="str">
        <f>IFERROR(INDEX('Übersicht IS-Massnahmen'!$I$10:$I$4969, MATCH(C699,  'Übersicht IS-Massnahmen'!$H$10:$H$4969,1)),"")</f>
        <v/>
      </c>
      <c r="E699" s="863"/>
      <c r="F699" s="759"/>
    </row>
    <row r="700" spans="3:6" ht="15">
      <c r="C700" s="512"/>
      <c r="D700" s="863" t="str">
        <f>IFERROR(INDEX('Übersicht IS-Massnahmen'!$I$10:$I$4969, MATCH(C700,  'Übersicht IS-Massnahmen'!$H$10:$H$4969,1)),"")</f>
        <v/>
      </c>
      <c r="E700" s="863"/>
      <c r="F700" s="759"/>
    </row>
    <row r="701" spans="3:6" ht="15">
      <c r="C701" s="512"/>
      <c r="D701" s="863" t="str">
        <f>IFERROR(INDEX('Übersicht IS-Massnahmen'!$I$10:$I$4969, MATCH(C701,  'Übersicht IS-Massnahmen'!$H$10:$H$4969,1)),"")</f>
        <v/>
      </c>
      <c r="E701" s="863"/>
      <c r="F701" s="759"/>
    </row>
    <row r="702" spans="3:6" ht="15">
      <c r="C702" s="512"/>
      <c r="D702" s="863" t="str">
        <f>IFERROR(INDEX('Übersicht IS-Massnahmen'!$I$10:$I$4969, MATCH(C702,  'Übersicht IS-Massnahmen'!$H$10:$H$4969,1)),"")</f>
        <v/>
      </c>
      <c r="E702" s="863"/>
      <c r="F702" s="759"/>
    </row>
    <row r="703" spans="3:6" ht="15">
      <c r="C703" s="512"/>
      <c r="D703" s="863" t="str">
        <f>IFERROR(INDEX('Übersicht IS-Massnahmen'!$I$10:$I$4969, MATCH(C703,  'Übersicht IS-Massnahmen'!$H$10:$H$4969,1)),"")</f>
        <v/>
      </c>
      <c r="E703" s="863"/>
      <c r="F703" s="759"/>
    </row>
    <row r="704" spans="3:6" ht="15">
      <c r="C704" s="512"/>
      <c r="D704" s="863" t="str">
        <f>IFERROR(INDEX('Übersicht IS-Massnahmen'!$I$10:$I$4969, MATCH(C704,  'Übersicht IS-Massnahmen'!$H$10:$H$4969,1)),"")</f>
        <v/>
      </c>
      <c r="E704" s="863"/>
      <c r="F704" s="759"/>
    </row>
    <row r="705" spans="3:6" ht="15">
      <c r="C705" s="512"/>
      <c r="D705" s="863" t="str">
        <f>IFERROR(INDEX('Übersicht IS-Massnahmen'!$I$10:$I$4969, MATCH(C705,  'Übersicht IS-Massnahmen'!$H$10:$H$4969,1)),"")</f>
        <v/>
      </c>
      <c r="E705" s="863"/>
      <c r="F705" s="759"/>
    </row>
    <row r="706" spans="3:6" ht="15">
      <c r="C706" s="512"/>
      <c r="D706" s="863" t="str">
        <f>IFERROR(INDEX('Übersicht IS-Massnahmen'!$I$10:$I$4969, MATCH(C706,  'Übersicht IS-Massnahmen'!$H$10:$H$4969,1)),"")</f>
        <v/>
      </c>
      <c r="E706" s="863"/>
      <c r="F706" s="759"/>
    </row>
    <row r="707" spans="3:6" ht="15">
      <c r="C707" s="512"/>
      <c r="D707" s="863" t="str">
        <f>IFERROR(INDEX('Übersicht IS-Massnahmen'!$I$10:$I$4969, MATCH(C707,  'Übersicht IS-Massnahmen'!$H$10:$H$4969,1)),"")</f>
        <v/>
      </c>
      <c r="E707" s="863"/>
      <c r="F707" s="759"/>
    </row>
    <row r="708" spans="3:6" ht="15">
      <c r="C708" s="512"/>
      <c r="D708" s="863" t="str">
        <f>IFERROR(INDEX('Übersicht IS-Massnahmen'!$I$10:$I$4969, MATCH(C708,  'Übersicht IS-Massnahmen'!$H$10:$H$4969,1)),"")</f>
        <v/>
      </c>
      <c r="E708" s="863"/>
      <c r="F708" s="759"/>
    </row>
    <row r="709" spans="3:6" ht="15">
      <c r="C709" s="512"/>
      <c r="D709" s="863" t="str">
        <f>IFERROR(INDEX('Übersicht IS-Massnahmen'!$I$10:$I$4969, MATCH(C709,  'Übersicht IS-Massnahmen'!$H$10:$H$4969,1)),"")</f>
        <v/>
      </c>
      <c r="E709" s="863"/>
      <c r="F709" s="759"/>
    </row>
    <row r="710" spans="3:6" ht="15">
      <c r="C710" s="512"/>
      <c r="D710" s="863" t="str">
        <f>IFERROR(INDEX('Übersicht IS-Massnahmen'!$I$10:$I$4969, MATCH(C710,  'Übersicht IS-Massnahmen'!$H$10:$H$4969,1)),"")</f>
        <v/>
      </c>
      <c r="E710" s="863"/>
      <c r="F710" s="759"/>
    </row>
    <row r="711" spans="3:6" ht="15">
      <c r="C711" s="512"/>
      <c r="D711" s="863" t="str">
        <f>IFERROR(INDEX('Übersicht IS-Massnahmen'!$I$10:$I$4969, MATCH(C711,  'Übersicht IS-Massnahmen'!$H$10:$H$4969,1)),"")</f>
        <v/>
      </c>
      <c r="E711" s="863"/>
      <c r="F711" s="759"/>
    </row>
    <row r="712" spans="3:6" ht="15">
      <c r="C712" s="512"/>
      <c r="D712" s="863" t="str">
        <f>IFERROR(INDEX('Übersicht IS-Massnahmen'!$I$10:$I$4969, MATCH(C712,  'Übersicht IS-Massnahmen'!$H$10:$H$4969,1)),"")</f>
        <v/>
      </c>
      <c r="E712" s="863"/>
      <c r="F712" s="759"/>
    </row>
    <row r="713" spans="3:6" ht="15">
      <c r="C713" s="512"/>
      <c r="D713" s="863" t="str">
        <f>IFERROR(INDEX('Übersicht IS-Massnahmen'!$I$10:$I$4969, MATCH(C713,  'Übersicht IS-Massnahmen'!$H$10:$H$4969,1)),"")</f>
        <v/>
      </c>
      <c r="E713" s="863"/>
      <c r="F713" s="759"/>
    </row>
    <row r="714" spans="3:6" ht="15">
      <c r="C714" s="512"/>
      <c r="D714" s="863" t="str">
        <f>IFERROR(INDEX('Übersicht IS-Massnahmen'!$I$10:$I$4969, MATCH(C714,  'Übersicht IS-Massnahmen'!$H$10:$H$4969,1)),"")</f>
        <v/>
      </c>
      <c r="E714" s="863"/>
      <c r="F714" s="759"/>
    </row>
    <row r="715" spans="3:6" ht="15">
      <c r="C715" s="512"/>
      <c r="D715" s="863" t="str">
        <f>IFERROR(INDEX('Übersicht IS-Massnahmen'!$I$10:$I$4969, MATCH(C715,  'Übersicht IS-Massnahmen'!$H$10:$H$4969,1)),"")</f>
        <v/>
      </c>
      <c r="E715" s="863"/>
      <c r="F715" s="759"/>
    </row>
    <row r="716" spans="3:6" ht="15">
      <c r="C716" s="512"/>
      <c r="D716" s="863" t="str">
        <f>IFERROR(INDEX('Übersicht IS-Massnahmen'!$I$10:$I$4969, MATCH(C716,  'Übersicht IS-Massnahmen'!$H$10:$H$4969,1)),"")</f>
        <v/>
      </c>
      <c r="E716" s="863"/>
      <c r="F716" s="759"/>
    </row>
    <row r="717" spans="3:6" ht="15">
      <c r="C717" s="512"/>
      <c r="D717" s="863" t="str">
        <f>IFERROR(INDEX('Übersicht IS-Massnahmen'!$I$10:$I$4969, MATCH(C717,  'Übersicht IS-Massnahmen'!$H$10:$H$4969,1)),"")</f>
        <v/>
      </c>
      <c r="E717" s="863"/>
      <c r="F717" s="759"/>
    </row>
    <row r="718" spans="3:6" ht="15">
      <c r="C718" s="512"/>
      <c r="D718" s="863" t="str">
        <f>IFERROR(INDEX('Übersicht IS-Massnahmen'!$I$10:$I$4969, MATCH(C718,  'Übersicht IS-Massnahmen'!$H$10:$H$4969,1)),"")</f>
        <v/>
      </c>
      <c r="E718" s="863"/>
      <c r="F718" s="759"/>
    </row>
    <row r="719" spans="3:6" ht="15">
      <c r="C719" s="512"/>
      <c r="D719" s="863" t="str">
        <f>IFERROR(INDEX('Übersicht IS-Massnahmen'!$I$10:$I$4969, MATCH(C719,  'Übersicht IS-Massnahmen'!$H$10:$H$4969,1)),"")</f>
        <v/>
      </c>
      <c r="E719" s="863"/>
      <c r="F719" s="759"/>
    </row>
    <row r="720" spans="3:6" ht="15">
      <c r="C720" s="512"/>
      <c r="D720" s="863" t="str">
        <f>IFERROR(INDEX('Übersicht IS-Massnahmen'!$I$10:$I$4969, MATCH(C720,  'Übersicht IS-Massnahmen'!$H$10:$H$4969,1)),"")</f>
        <v/>
      </c>
      <c r="E720" s="863"/>
      <c r="F720" s="759"/>
    </row>
    <row r="721" spans="3:6" ht="15">
      <c r="C721" s="512"/>
      <c r="D721" s="863" t="str">
        <f>IFERROR(INDEX('Übersicht IS-Massnahmen'!$I$10:$I$4969, MATCH(C721,  'Übersicht IS-Massnahmen'!$H$10:$H$4969,1)),"")</f>
        <v/>
      </c>
      <c r="E721" s="863"/>
      <c r="F721" s="759"/>
    </row>
    <row r="722" spans="3:6" ht="15">
      <c r="C722" s="512"/>
      <c r="D722" s="863" t="str">
        <f>IFERROR(INDEX('Übersicht IS-Massnahmen'!$I$10:$I$4969, MATCH(C722,  'Übersicht IS-Massnahmen'!$H$10:$H$4969,1)),"")</f>
        <v/>
      </c>
      <c r="E722" s="863"/>
      <c r="F722" s="759"/>
    </row>
    <row r="723" spans="3:6" ht="15">
      <c r="C723" s="512"/>
      <c r="D723" s="863" t="str">
        <f>IFERROR(INDEX('Übersicht IS-Massnahmen'!$I$10:$I$4969, MATCH(C723,  'Übersicht IS-Massnahmen'!$H$10:$H$4969,1)),"")</f>
        <v/>
      </c>
      <c r="E723" s="863"/>
      <c r="F723" s="759"/>
    </row>
    <row r="724" spans="3:6" ht="15">
      <c r="C724" s="512"/>
      <c r="D724" s="863" t="str">
        <f>IFERROR(INDEX('Übersicht IS-Massnahmen'!$I$10:$I$4969, MATCH(C724,  'Übersicht IS-Massnahmen'!$H$10:$H$4969,1)),"")</f>
        <v/>
      </c>
      <c r="E724" s="863"/>
      <c r="F724" s="759"/>
    </row>
    <row r="725" spans="3:6" ht="15">
      <c r="C725" s="512"/>
      <c r="D725" s="863" t="str">
        <f>IFERROR(INDEX('Übersicht IS-Massnahmen'!$I$10:$I$4969, MATCH(C725,  'Übersicht IS-Massnahmen'!$H$10:$H$4969,1)),"")</f>
        <v/>
      </c>
      <c r="E725" s="863"/>
      <c r="F725" s="759"/>
    </row>
    <row r="726" spans="3:6" ht="15">
      <c r="C726" s="512"/>
      <c r="D726" s="863" t="str">
        <f>IFERROR(INDEX('Übersicht IS-Massnahmen'!$I$10:$I$4969, MATCH(C726,  'Übersicht IS-Massnahmen'!$H$10:$H$4969,1)),"")</f>
        <v/>
      </c>
      <c r="E726" s="863"/>
      <c r="F726" s="759"/>
    </row>
    <row r="727" spans="3:6" ht="15">
      <c r="C727" s="512"/>
      <c r="D727" s="863" t="str">
        <f>IFERROR(INDEX('Übersicht IS-Massnahmen'!$I$10:$I$4969, MATCH(C727,  'Übersicht IS-Massnahmen'!$H$10:$H$4969,1)),"")</f>
        <v/>
      </c>
      <c r="E727" s="863"/>
      <c r="F727" s="759"/>
    </row>
    <row r="728" spans="3:6" ht="15">
      <c r="C728" s="512"/>
      <c r="D728" s="863" t="str">
        <f>IFERROR(INDEX('Übersicht IS-Massnahmen'!$I$10:$I$4969, MATCH(C728,  'Übersicht IS-Massnahmen'!$H$10:$H$4969,1)),"")</f>
        <v/>
      </c>
      <c r="E728" s="863"/>
      <c r="F728" s="759"/>
    </row>
    <row r="729" spans="3:6" ht="15">
      <c r="C729" s="512"/>
      <c r="D729" s="863" t="str">
        <f>IFERROR(INDEX('Übersicht IS-Massnahmen'!$I$10:$I$4969, MATCH(C729,  'Übersicht IS-Massnahmen'!$H$10:$H$4969,1)),"")</f>
        <v/>
      </c>
      <c r="E729" s="863"/>
      <c r="F729" s="759"/>
    </row>
    <row r="730" spans="3:6" ht="15">
      <c r="C730" s="512"/>
      <c r="D730" s="863" t="str">
        <f>IFERROR(INDEX('Übersicht IS-Massnahmen'!$I$10:$I$4969, MATCH(C730,  'Übersicht IS-Massnahmen'!$H$10:$H$4969,1)),"")</f>
        <v/>
      </c>
      <c r="E730" s="863"/>
      <c r="F730" s="759"/>
    </row>
    <row r="731" spans="3:6" ht="15">
      <c r="C731" s="512"/>
      <c r="D731" s="863" t="str">
        <f>IFERROR(INDEX('Übersicht IS-Massnahmen'!$I$10:$I$4969, MATCH(C731,  'Übersicht IS-Massnahmen'!$H$10:$H$4969,1)),"")</f>
        <v/>
      </c>
      <c r="E731" s="863"/>
      <c r="F731" s="759"/>
    </row>
    <row r="732" spans="3:6" ht="15">
      <c r="C732" s="512"/>
      <c r="D732" s="863" t="str">
        <f>IFERROR(INDEX('Übersicht IS-Massnahmen'!$I$10:$I$4969, MATCH(C732,  'Übersicht IS-Massnahmen'!$H$10:$H$4969,1)),"")</f>
        <v/>
      </c>
      <c r="E732" s="863"/>
      <c r="F732" s="759"/>
    </row>
    <row r="733" spans="3:6" ht="15">
      <c r="C733" s="512"/>
      <c r="D733" s="863" t="str">
        <f>IFERROR(INDEX('Übersicht IS-Massnahmen'!$I$10:$I$4969, MATCH(C733,  'Übersicht IS-Massnahmen'!$H$10:$H$4969,1)),"")</f>
        <v/>
      </c>
      <c r="E733" s="863"/>
      <c r="F733" s="759"/>
    </row>
    <row r="734" spans="3:6" ht="15">
      <c r="C734" s="512"/>
      <c r="D734" s="863" t="str">
        <f>IFERROR(INDEX('Übersicht IS-Massnahmen'!$I$10:$I$4969, MATCH(C734,  'Übersicht IS-Massnahmen'!$H$10:$H$4969,1)),"")</f>
        <v/>
      </c>
      <c r="E734" s="863"/>
      <c r="F734" s="759"/>
    </row>
    <row r="735" spans="3:6" ht="15">
      <c r="C735" s="512"/>
      <c r="D735" s="863" t="str">
        <f>IFERROR(INDEX('Übersicht IS-Massnahmen'!$I$10:$I$4969, MATCH(C735,  'Übersicht IS-Massnahmen'!$H$10:$H$4969,1)),"")</f>
        <v/>
      </c>
      <c r="E735" s="863"/>
      <c r="F735" s="759"/>
    </row>
    <row r="736" spans="3:6" ht="15">
      <c r="C736" s="512"/>
      <c r="D736" s="863" t="str">
        <f>IFERROR(INDEX('Übersicht IS-Massnahmen'!$I$10:$I$4969, MATCH(C736,  'Übersicht IS-Massnahmen'!$H$10:$H$4969,1)),"")</f>
        <v/>
      </c>
      <c r="E736" s="863"/>
      <c r="F736" s="759"/>
    </row>
    <row r="737" spans="3:6" ht="15">
      <c r="C737" s="512"/>
      <c r="D737" s="863" t="str">
        <f>IFERROR(INDEX('Übersicht IS-Massnahmen'!$I$10:$I$4969, MATCH(C737,  'Übersicht IS-Massnahmen'!$H$10:$H$4969,1)),"")</f>
        <v/>
      </c>
      <c r="E737" s="863"/>
      <c r="F737" s="759"/>
    </row>
    <row r="738" spans="3:6" ht="15">
      <c r="C738" s="512"/>
      <c r="D738" s="863" t="str">
        <f>IFERROR(INDEX('Übersicht IS-Massnahmen'!$I$10:$I$4969, MATCH(C738,  'Übersicht IS-Massnahmen'!$H$10:$H$4969,1)),"")</f>
        <v/>
      </c>
      <c r="E738" s="863"/>
      <c r="F738" s="759"/>
    </row>
    <row r="739" spans="3:6" ht="15">
      <c r="C739" s="512"/>
      <c r="D739" s="863" t="str">
        <f>IFERROR(INDEX('Übersicht IS-Massnahmen'!$I$10:$I$4969, MATCH(C739,  'Übersicht IS-Massnahmen'!$H$10:$H$4969,1)),"")</f>
        <v/>
      </c>
      <c r="E739" s="863"/>
      <c r="F739" s="759"/>
    </row>
    <row r="740" spans="3:6" ht="15">
      <c r="C740" s="512"/>
      <c r="D740" s="863" t="str">
        <f>IFERROR(INDEX('Übersicht IS-Massnahmen'!$I$10:$I$4969, MATCH(C740,  'Übersicht IS-Massnahmen'!$H$10:$H$4969,1)),"")</f>
        <v/>
      </c>
      <c r="E740" s="863"/>
      <c r="F740" s="759"/>
    </row>
    <row r="741" spans="3:6" ht="15">
      <c r="C741" s="512"/>
      <c r="D741" s="863" t="str">
        <f>IFERROR(INDEX('Übersicht IS-Massnahmen'!$I$10:$I$4969, MATCH(C741,  'Übersicht IS-Massnahmen'!$H$10:$H$4969,1)),"")</f>
        <v/>
      </c>
      <c r="E741" s="863"/>
      <c r="F741" s="759"/>
    </row>
    <row r="742" spans="3:6" ht="15">
      <c r="C742" s="512"/>
      <c r="D742" s="863" t="str">
        <f>IFERROR(INDEX('Übersicht IS-Massnahmen'!$I$10:$I$4969, MATCH(C742,  'Übersicht IS-Massnahmen'!$H$10:$H$4969,1)),"")</f>
        <v/>
      </c>
      <c r="E742" s="863"/>
      <c r="F742" s="759"/>
    </row>
    <row r="743" spans="3:6" ht="15">
      <c r="C743" s="512"/>
      <c r="D743" s="863" t="str">
        <f>IFERROR(INDEX('Übersicht IS-Massnahmen'!$I$10:$I$4969, MATCH(C743,  'Übersicht IS-Massnahmen'!$H$10:$H$4969,1)),"")</f>
        <v/>
      </c>
      <c r="E743" s="863"/>
      <c r="F743" s="759"/>
    </row>
    <row r="744" spans="3:6" ht="15">
      <c r="C744" s="512"/>
      <c r="D744" s="863" t="str">
        <f>IFERROR(INDEX('Übersicht IS-Massnahmen'!$I$10:$I$4969, MATCH(C744,  'Übersicht IS-Massnahmen'!$H$10:$H$4969,1)),"")</f>
        <v/>
      </c>
      <c r="E744" s="863"/>
      <c r="F744" s="759"/>
    </row>
    <row r="745" spans="3:6" ht="15">
      <c r="C745" s="512"/>
      <c r="D745" s="863" t="str">
        <f>IFERROR(INDEX('Übersicht IS-Massnahmen'!$I$10:$I$4969, MATCH(C745,  'Übersicht IS-Massnahmen'!$H$10:$H$4969,1)),"")</f>
        <v/>
      </c>
      <c r="E745" s="863"/>
      <c r="F745" s="759"/>
    </row>
    <row r="746" spans="3:6" ht="15">
      <c r="C746" s="512"/>
      <c r="D746" s="863" t="str">
        <f>IFERROR(INDEX('Übersicht IS-Massnahmen'!$I$10:$I$4969, MATCH(C746,  'Übersicht IS-Massnahmen'!$H$10:$H$4969,1)),"")</f>
        <v/>
      </c>
      <c r="E746" s="863"/>
      <c r="F746" s="759"/>
    </row>
    <row r="747" spans="3:6" ht="15">
      <c r="C747" s="512"/>
      <c r="D747" s="863" t="str">
        <f>IFERROR(INDEX('Übersicht IS-Massnahmen'!$I$10:$I$4969, MATCH(C747,  'Übersicht IS-Massnahmen'!$H$10:$H$4969,1)),"")</f>
        <v/>
      </c>
      <c r="E747" s="863"/>
      <c r="F747" s="759"/>
    </row>
    <row r="748" spans="3:6" ht="15">
      <c r="C748" s="512"/>
      <c r="D748" s="863" t="str">
        <f>IFERROR(INDEX('Übersicht IS-Massnahmen'!$I$10:$I$4969, MATCH(C748,  'Übersicht IS-Massnahmen'!$H$10:$H$4969,1)),"")</f>
        <v/>
      </c>
      <c r="E748" s="863"/>
      <c r="F748" s="759"/>
    </row>
    <row r="749" spans="3:6" ht="15">
      <c r="C749" s="512"/>
      <c r="D749" s="863" t="str">
        <f>IFERROR(INDEX('Übersicht IS-Massnahmen'!$I$10:$I$4969, MATCH(C749,  'Übersicht IS-Massnahmen'!$H$10:$H$4969,1)),"")</f>
        <v/>
      </c>
      <c r="E749" s="863"/>
      <c r="F749" s="759"/>
    </row>
    <row r="750" spans="3:6" ht="15">
      <c r="C750" s="512"/>
      <c r="D750" s="863" t="str">
        <f>IFERROR(INDEX('Übersicht IS-Massnahmen'!$I$10:$I$4969, MATCH(C750,  'Übersicht IS-Massnahmen'!$H$10:$H$4969,1)),"")</f>
        <v/>
      </c>
      <c r="E750" s="863"/>
      <c r="F750" s="759"/>
    </row>
    <row r="751" spans="3:6" ht="15">
      <c r="C751" s="512"/>
      <c r="D751" s="863" t="str">
        <f>IFERROR(INDEX('Übersicht IS-Massnahmen'!$I$10:$I$4969, MATCH(C751,  'Übersicht IS-Massnahmen'!$H$10:$H$4969,1)),"")</f>
        <v/>
      </c>
      <c r="E751" s="863"/>
      <c r="F751" s="759"/>
    </row>
    <row r="752" spans="3:6" ht="15">
      <c r="C752" s="512"/>
      <c r="D752" s="863" t="str">
        <f>IFERROR(INDEX('Übersicht IS-Massnahmen'!$I$10:$I$4969, MATCH(C752,  'Übersicht IS-Massnahmen'!$H$10:$H$4969,1)),"")</f>
        <v/>
      </c>
      <c r="E752" s="863"/>
      <c r="F752" s="759"/>
    </row>
    <row r="753" spans="3:6" ht="15">
      <c r="C753" s="512"/>
      <c r="D753" s="863" t="str">
        <f>IFERROR(INDEX('Übersicht IS-Massnahmen'!$I$10:$I$4969, MATCH(C753,  'Übersicht IS-Massnahmen'!$H$10:$H$4969,1)),"")</f>
        <v/>
      </c>
      <c r="E753" s="863"/>
      <c r="F753" s="759"/>
    </row>
    <row r="754" spans="3:6" ht="15">
      <c r="C754" s="512"/>
      <c r="D754" s="863" t="str">
        <f>IFERROR(INDEX('Übersicht IS-Massnahmen'!$I$10:$I$4969, MATCH(C754,  'Übersicht IS-Massnahmen'!$H$10:$H$4969,1)),"")</f>
        <v/>
      </c>
      <c r="E754" s="863"/>
      <c r="F754" s="759"/>
    </row>
    <row r="755" spans="3:6" ht="15">
      <c r="C755" s="512"/>
      <c r="D755" s="863" t="str">
        <f>IFERROR(INDEX('Übersicht IS-Massnahmen'!$I$10:$I$4969, MATCH(C755,  'Übersicht IS-Massnahmen'!$H$10:$H$4969,1)),"")</f>
        <v/>
      </c>
      <c r="E755" s="863"/>
      <c r="F755" s="759"/>
    </row>
    <row r="756" spans="3:6" ht="15">
      <c r="C756" s="512"/>
      <c r="D756" s="863" t="str">
        <f>IFERROR(INDEX('Übersicht IS-Massnahmen'!$I$10:$I$4969, MATCH(C756,  'Übersicht IS-Massnahmen'!$H$10:$H$4969,1)),"")</f>
        <v/>
      </c>
      <c r="E756" s="863"/>
      <c r="F756" s="759"/>
    </row>
    <row r="757" spans="3:6" ht="15">
      <c r="C757" s="512"/>
      <c r="D757" s="863" t="str">
        <f>IFERROR(INDEX('Übersicht IS-Massnahmen'!$I$10:$I$4969, MATCH(C757,  'Übersicht IS-Massnahmen'!$H$10:$H$4969,1)),"")</f>
        <v/>
      </c>
      <c r="E757" s="863"/>
      <c r="F757" s="759"/>
    </row>
    <row r="758" spans="3:6" ht="15">
      <c r="C758" s="512"/>
      <c r="D758" s="863" t="str">
        <f>IFERROR(INDEX('Übersicht IS-Massnahmen'!$I$10:$I$4969, MATCH(C758,  'Übersicht IS-Massnahmen'!$H$10:$H$4969,1)),"")</f>
        <v/>
      </c>
      <c r="E758" s="863"/>
      <c r="F758" s="759"/>
    </row>
    <row r="759" spans="3:6" ht="15">
      <c r="C759" s="512"/>
      <c r="D759" s="863" t="str">
        <f>IFERROR(INDEX('Übersicht IS-Massnahmen'!$I$10:$I$4969, MATCH(C759,  'Übersicht IS-Massnahmen'!$H$10:$H$4969,1)),"")</f>
        <v/>
      </c>
      <c r="E759" s="863"/>
      <c r="F759" s="759"/>
    </row>
    <row r="760" spans="3:6" ht="15">
      <c r="C760" s="512"/>
      <c r="D760" s="863" t="str">
        <f>IFERROR(INDEX('Übersicht IS-Massnahmen'!$I$10:$I$4969, MATCH(C760,  'Übersicht IS-Massnahmen'!$H$10:$H$4969,1)),"")</f>
        <v/>
      </c>
      <c r="E760" s="863"/>
      <c r="F760" s="759"/>
    </row>
    <row r="761" spans="3:6" ht="15">
      <c r="C761" s="512"/>
      <c r="D761" s="863" t="str">
        <f>IFERROR(INDEX('Übersicht IS-Massnahmen'!$I$10:$I$4969, MATCH(C761,  'Übersicht IS-Massnahmen'!$H$10:$H$4969,1)),"")</f>
        <v/>
      </c>
      <c r="E761" s="863"/>
      <c r="F761" s="759"/>
    </row>
    <row r="762" spans="3:6" ht="15">
      <c r="C762" s="512"/>
      <c r="D762" s="863" t="str">
        <f>IFERROR(INDEX('Übersicht IS-Massnahmen'!$I$10:$I$4969, MATCH(C762,  'Übersicht IS-Massnahmen'!$H$10:$H$4969,1)),"")</f>
        <v/>
      </c>
      <c r="E762" s="863"/>
      <c r="F762" s="759"/>
    </row>
    <row r="763" spans="3:6" ht="15">
      <c r="C763" s="512"/>
      <c r="D763" s="863" t="str">
        <f>IFERROR(INDEX('Übersicht IS-Massnahmen'!$I$10:$I$4969, MATCH(C763,  'Übersicht IS-Massnahmen'!$H$10:$H$4969,1)),"")</f>
        <v/>
      </c>
      <c r="E763" s="863"/>
      <c r="F763" s="759"/>
    </row>
    <row r="764" spans="3:6" ht="15">
      <c r="C764" s="512"/>
      <c r="D764" s="863" t="str">
        <f>IFERROR(INDEX('Übersicht IS-Massnahmen'!$I$10:$I$4969, MATCH(C764,  'Übersicht IS-Massnahmen'!$H$10:$H$4969,1)),"")</f>
        <v/>
      </c>
      <c r="E764" s="863"/>
      <c r="F764" s="759"/>
    </row>
    <row r="765" spans="3:6" ht="15">
      <c r="C765" s="512"/>
      <c r="D765" s="863" t="str">
        <f>IFERROR(INDEX('Übersicht IS-Massnahmen'!$I$10:$I$4969, MATCH(C765,  'Übersicht IS-Massnahmen'!$H$10:$H$4969,1)),"")</f>
        <v/>
      </c>
      <c r="E765" s="863"/>
      <c r="F765" s="759"/>
    </row>
    <row r="766" spans="3:6" ht="15">
      <c r="C766" s="512"/>
      <c r="D766" s="863" t="str">
        <f>IFERROR(INDEX('Übersicht IS-Massnahmen'!$I$10:$I$4969, MATCH(C766,  'Übersicht IS-Massnahmen'!$H$10:$H$4969,1)),"")</f>
        <v/>
      </c>
      <c r="E766" s="863"/>
      <c r="F766" s="759"/>
    </row>
    <row r="767" spans="3:6" ht="15">
      <c r="C767" s="512"/>
      <c r="D767" s="863" t="str">
        <f>IFERROR(INDEX('Übersicht IS-Massnahmen'!$I$10:$I$4969, MATCH(C767,  'Übersicht IS-Massnahmen'!$H$10:$H$4969,1)),"")</f>
        <v/>
      </c>
      <c r="E767" s="863"/>
      <c r="F767" s="759"/>
    </row>
    <row r="768" spans="3:6" ht="15">
      <c r="C768" s="512"/>
      <c r="D768" s="863" t="str">
        <f>IFERROR(INDEX('Übersicht IS-Massnahmen'!$I$10:$I$4969, MATCH(C768,  'Übersicht IS-Massnahmen'!$H$10:$H$4969,1)),"")</f>
        <v/>
      </c>
      <c r="E768" s="863"/>
      <c r="F768" s="759"/>
    </row>
    <row r="769" spans="3:6" ht="15">
      <c r="C769" s="512"/>
      <c r="D769" s="863" t="str">
        <f>IFERROR(INDEX('Übersicht IS-Massnahmen'!$I$10:$I$4969, MATCH(C769,  'Übersicht IS-Massnahmen'!$H$10:$H$4969,1)),"")</f>
        <v/>
      </c>
      <c r="E769" s="863"/>
      <c r="F769" s="759"/>
    </row>
    <row r="770" spans="3:6" ht="15">
      <c r="C770" s="512"/>
      <c r="D770" s="863" t="str">
        <f>IFERROR(INDEX('Übersicht IS-Massnahmen'!$I$10:$I$4969, MATCH(C770,  'Übersicht IS-Massnahmen'!$H$10:$H$4969,1)),"")</f>
        <v/>
      </c>
      <c r="E770" s="863"/>
      <c r="F770" s="759"/>
    </row>
    <row r="771" spans="3:6" ht="15">
      <c r="C771" s="512"/>
      <c r="D771" s="863" t="str">
        <f>IFERROR(INDEX('Übersicht IS-Massnahmen'!$I$10:$I$4969, MATCH(C771,  'Übersicht IS-Massnahmen'!$H$10:$H$4969,1)),"")</f>
        <v/>
      </c>
      <c r="E771" s="863"/>
      <c r="F771" s="759"/>
    </row>
    <row r="772" spans="3:6" ht="15">
      <c r="C772" s="512"/>
      <c r="D772" s="863" t="str">
        <f>IFERROR(INDEX('Übersicht IS-Massnahmen'!$I$10:$I$4969, MATCH(C772,  'Übersicht IS-Massnahmen'!$H$10:$H$4969,1)),"")</f>
        <v/>
      </c>
      <c r="E772" s="863"/>
      <c r="F772" s="759"/>
    </row>
    <row r="773" spans="3:6" ht="15">
      <c r="C773" s="512"/>
      <c r="D773" s="863" t="str">
        <f>IFERROR(INDEX('Übersicht IS-Massnahmen'!$I$10:$I$4969, MATCH(C773,  'Übersicht IS-Massnahmen'!$H$10:$H$4969,1)),"")</f>
        <v/>
      </c>
      <c r="E773" s="863"/>
      <c r="F773" s="759"/>
    </row>
    <row r="774" spans="3:6" ht="15">
      <c r="C774" s="512"/>
      <c r="D774" s="863" t="str">
        <f>IFERROR(INDEX('Übersicht IS-Massnahmen'!$I$10:$I$4969, MATCH(C774,  'Übersicht IS-Massnahmen'!$H$10:$H$4969,1)),"")</f>
        <v/>
      </c>
      <c r="E774" s="863"/>
      <c r="F774" s="759"/>
    </row>
    <row r="775" spans="3:6" ht="15">
      <c r="C775" s="512"/>
      <c r="D775" s="863" t="str">
        <f>IFERROR(INDEX('Übersicht IS-Massnahmen'!$I$10:$I$4969, MATCH(C775,  'Übersicht IS-Massnahmen'!$H$10:$H$4969,1)),"")</f>
        <v/>
      </c>
      <c r="E775" s="863"/>
      <c r="F775" s="759"/>
    </row>
    <row r="776" spans="3:6" ht="15">
      <c r="C776" s="512"/>
      <c r="D776" s="863" t="str">
        <f>IFERROR(INDEX('Übersicht IS-Massnahmen'!$I$10:$I$4969, MATCH(C776,  'Übersicht IS-Massnahmen'!$H$10:$H$4969,1)),"")</f>
        <v/>
      </c>
      <c r="E776" s="863"/>
      <c r="F776" s="759"/>
    </row>
    <row r="777" spans="3:6" ht="15">
      <c r="C777" s="512"/>
      <c r="D777" s="863" t="str">
        <f>IFERROR(INDEX('Übersicht IS-Massnahmen'!$I$10:$I$4969, MATCH(C777,  'Übersicht IS-Massnahmen'!$H$10:$H$4969,1)),"")</f>
        <v/>
      </c>
      <c r="E777" s="863"/>
      <c r="F777" s="759"/>
    </row>
    <row r="778" spans="3:6" ht="15">
      <c r="C778" s="512"/>
      <c r="D778" s="863" t="str">
        <f>IFERROR(INDEX('Übersicht IS-Massnahmen'!$I$10:$I$4969, MATCH(C778,  'Übersicht IS-Massnahmen'!$H$10:$H$4969,1)),"")</f>
        <v/>
      </c>
      <c r="E778" s="863"/>
      <c r="F778" s="759"/>
    </row>
    <row r="779" spans="3:6" ht="15">
      <c r="C779" s="512"/>
      <c r="D779" s="863" t="str">
        <f>IFERROR(INDEX('Übersicht IS-Massnahmen'!$I$10:$I$4969, MATCH(C779,  'Übersicht IS-Massnahmen'!$H$10:$H$4969,1)),"")</f>
        <v/>
      </c>
      <c r="E779" s="863"/>
      <c r="F779" s="759"/>
    </row>
    <row r="780" spans="3:6" ht="15">
      <c r="C780" s="512"/>
      <c r="D780" s="863" t="str">
        <f>IFERROR(INDEX('Übersicht IS-Massnahmen'!$I$10:$I$4969, MATCH(C780,  'Übersicht IS-Massnahmen'!$H$10:$H$4969,1)),"")</f>
        <v/>
      </c>
      <c r="E780" s="863"/>
      <c r="F780" s="759"/>
    </row>
    <row r="781" spans="3:6" ht="15">
      <c r="C781" s="512"/>
      <c r="D781" s="863" t="str">
        <f>IFERROR(INDEX('Übersicht IS-Massnahmen'!$I$10:$I$4969, MATCH(C781,  'Übersicht IS-Massnahmen'!$H$10:$H$4969,1)),"")</f>
        <v/>
      </c>
      <c r="E781" s="863"/>
      <c r="F781" s="759"/>
    </row>
    <row r="782" spans="3:6" ht="15">
      <c r="C782" s="512"/>
      <c r="D782" s="863" t="str">
        <f>IFERROR(INDEX('Übersicht IS-Massnahmen'!$I$10:$I$4969, MATCH(C782,  'Übersicht IS-Massnahmen'!$H$10:$H$4969,1)),"")</f>
        <v/>
      </c>
      <c r="E782" s="863"/>
      <c r="F782" s="759"/>
    </row>
    <row r="783" spans="3:6" ht="15">
      <c r="C783" s="512"/>
      <c r="D783" s="863" t="str">
        <f>IFERROR(INDEX('Übersicht IS-Massnahmen'!$I$10:$I$4969, MATCH(C783,  'Übersicht IS-Massnahmen'!$H$10:$H$4969,1)),"")</f>
        <v/>
      </c>
      <c r="E783" s="863"/>
      <c r="F783" s="759"/>
    </row>
    <row r="784" spans="3:6" ht="15">
      <c r="C784" s="512"/>
      <c r="D784" s="863" t="str">
        <f>IFERROR(INDEX('Übersicht IS-Massnahmen'!$I$10:$I$4969, MATCH(C784,  'Übersicht IS-Massnahmen'!$H$10:$H$4969,1)),"")</f>
        <v/>
      </c>
      <c r="E784" s="863"/>
      <c r="F784" s="759"/>
    </row>
    <row r="785" spans="3:6" ht="15">
      <c r="C785" s="512"/>
      <c r="D785" s="863" t="str">
        <f>IFERROR(INDEX('Übersicht IS-Massnahmen'!$I$10:$I$4969, MATCH(C785,  'Übersicht IS-Massnahmen'!$H$10:$H$4969,1)),"")</f>
        <v/>
      </c>
      <c r="E785" s="863"/>
      <c r="F785" s="759"/>
    </row>
    <row r="786" spans="3:6" ht="15">
      <c r="C786" s="512"/>
      <c r="D786" s="863" t="str">
        <f>IFERROR(INDEX('Übersicht IS-Massnahmen'!$I$10:$I$4969, MATCH(C786,  'Übersicht IS-Massnahmen'!$H$10:$H$4969,1)),"")</f>
        <v/>
      </c>
      <c r="E786" s="863"/>
      <c r="F786" s="759"/>
    </row>
    <row r="787" spans="3:6" ht="15">
      <c r="C787" s="512"/>
      <c r="D787" s="863" t="str">
        <f>IFERROR(INDEX('Übersicht IS-Massnahmen'!$I$10:$I$4969, MATCH(C787,  'Übersicht IS-Massnahmen'!$H$10:$H$4969,1)),"")</f>
        <v/>
      </c>
      <c r="E787" s="863"/>
      <c r="F787" s="759"/>
    </row>
    <row r="788" spans="3:6" ht="15">
      <c r="C788" s="512"/>
      <c r="D788" s="863" t="str">
        <f>IFERROR(INDEX('Übersicht IS-Massnahmen'!$I$10:$I$4969, MATCH(C788,  'Übersicht IS-Massnahmen'!$H$10:$H$4969,1)),"")</f>
        <v/>
      </c>
      <c r="E788" s="863"/>
      <c r="F788" s="759"/>
    </row>
    <row r="789" spans="3:6" ht="15">
      <c r="C789" s="512"/>
      <c r="D789" s="863" t="str">
        <f>IFERROR(INDEX('Übersicht IS-Massnahmen'!$I$10:$I$4969, MATCH(C789,  'Übersicht IS-Massnahmen'!$H$10:$H$4969,1)),"")</f>
        <v/>
      </c>
      <c r="E789" s="863"/>
      <c r="F789" s="759"/>
    </row>
    <row r="790" spans="3:6" ht="15">
      <c r="C790" s="512"/>
      <c r="D790" s="863" t="str">
        <f>IFERROR(INDEX('Übersicht IS-Massnahmen'!$I$10:$I$4969, MATCH(C790,  'Übersicht IS-Massnahmen'!$H$10:$H$4969,1)),"")</f>
        <v/>
      </c>
      <c r="E790" s="863"/>
      <c r="F790" s="759"/>
    </row>
    <row r="791" spans="3:6" ht="15">
      <c r="C791" s="512"/>
      <c r="D791" s="863" t="str">
        <f>IFERROR(INDEX('Übersicht IS-Massnahmen'!$I$10:$I$4969, MATCH(C791,  'Übersicht IS-Massnahmen'!$H$10:$H$4969,1)),"")</f>
        <v/>
      </c>
      <c r="E791" s="863"/>
      <c r="F791" s="759"/>
    </row>
    <row r="792" spans="3:6" ht="15">
      <c r="C792" s="512"/>
      <c r="D792" s="863" t="str">
        <f>IFERROR(INDEX('Übersicht IS-Massnahmen'!$I$10:$I$4969, MATCH(C792,  'Übersicht IS-Massnahmen'!$H$10:$H$4969,1)),"")</f>
        <v/>
      </c>
      <c r="E792" s="863"/>
      <c r="F792" s="759"/>
    </row>
    <row r="793" spans="3:6" ht="15">
      <c r="C793" s="512"/>
      <c r="D793" s="863" t="str">
        <f>IFERROR(INDEX('Übersicht IS-Massnahmen'!$I$10:$I$4969, MATCH(C793,  'Übersicht IS-Massnahmen'!$H$10:$H$4969,1)),"")</f>
        <v/>
      </c>
      <c r="E793" s="863"/>
      <c r="F793" s="759"/>
    </row>
    <row r="794" spans="3:6" ht="15">
      <c r="C794" s="512"/>
      <c r="D794" s="863" t="str">
        <f>IFERROR(INDEX('Übersicht IS-Massnahmen'!$I$10:$I$4969, MATCH(C794,  'Übersicht IS-Massnahmen'!$H$10:$H$4969,1)),"")</f>
        <v/>
      </c>
      <c r="E794" s="863"/>
      <c r="F794" s="759"/>
    </row>
    <row r="795" spans="3:6" ht="15">
      <c r="C795" s="512"/>
      <c r="D795" s="863" t="str">
        <f>IFERROR(INDEX('Übersicht IS-Massnahmen'!$I$10:$I$4969, MATCH(C795,  'Übersicht IS-Massnahmen'!$H$10:$H$4969,1)),"")</f>
        <v/>
      </c>
      <c r="E795" s="863"/>
      <c r="F795" s="759"/>
    </row>
    <row r="796" spans="3:6" ht="15">
      <c r="C796" s="512"/>
      <c r="D796" s="863" t="str">
        <f>IFERROR(INDEX('Übersicht IS-Massnahmen'!$I$10:$I$4969, MATCH(C796,  'Übersicht IS-Massnahmen'!$H$10:$H$4969,1)),"")</f>
        <v/>
      </c>
      <c r="E796" s="863"/>
      <c r="F796" s="759"/>
    </row>
    <row r="797" spans="3:6" ht="15">
      <c r="C797" s="512"/>
      <c r="D797" s="863" t="str">
        <f>IFERROR(INDEX('Übersicht IS-Massnahmen'!$I$10:$I$4969, MATCH(C797,  'Übersicht IS-Massnahmen'!$H$10:$H$4969,1)),"")</f>
        <v/>
      </c>
      <c r="E797" s="863"/>
      <c r="F797" s="759"/>
    </row>
    <row r="798" spans="3:6" ht="15">
      <c r="C798" s="512"/>
      <c r="D798" s="863" t="str">
        <f>IFERROR(INDEX('Übersicht IS-Massnahmen'!$I$10:$I$4969, MATCH(C798,  'Übersicht IS-Massnahmen'!$H$10:$H$4969,1)),"")</f>
        <v/>
      </c>
      <c r="E798" s="863"/>
      <c r="F798" s="759"/>
    </row>
    <row r="799" spans="3:6" ht="15">
      <c r="C799" s="512"/>
      <c r="D799" s="863" t="str">
        <f>IFERROR(INDEX('Übersicht IS-Massnahmen'!$I$10:$I$4969, MATCH(C799,  'Übersicht IS-Massnahmen'!$H$10:$H$4969,1)),"")</f>
        <v/>
      </c>
      <c r="E799" s="863"/>
      <c r="F799" s="759"/>
    </row>
    <row r="800" spans="3:6" ht="15">
      <c r="C800" s="512"/>
      <c r="D800" s="863" t="str">
        <f>IFERROR(INDEX('Übersicht IS-Massnahmen'!$I$10:$I$4969, MATCH(C800,  'Übersicht IS-Massnahmen'!$H$10:$H$4969,1)),"")</f>
        <v/>
      </c>
      <c r="E800" s="863"/>
      <c r="F800" s="759"/>
    </row>
    <row r="801" spans="3:6" ht="15">
      <c r="C801" s="512"/>
      <c r="D801" s="863" t="str">
        <f>IFERROR(INDEX('Übersicht IS-Massnahmen'!$I$10:$I$4969, MATCH(C801,  'Übersicht IS-Massnahmen'!$H$10:$H$4969,1)),"")</f>
        <v/>
      </c>
      <c r="E801" s="863"/>
      <c r="F801" s="759"/>
    </row>
    <row r="802" spans="3:6" ht="15">
      <c r="C802" s="512"/>
      <c r="D802" s="863" t="str">
        <f>IFERROR(INDEX('Übersicht IS-Massnahmen'!$I$10:$I$4969, MATCH(C802,  'Übersicht IS-Massnahmen'!$H$10:$H$4969,1)),"")</f>
        <v/>
      </c>
      <c r="E802" s="863"/>
      <c r="F802" s="759"/>
    </row>
    <row r="803" spans="3:6" ht="15">
      <c r="C803" s="512"/>
      <c r="D803" s="863" t="str">
        <f>IFERROR(INDEX('Übersicht IS-Massnahmen'!$I$10:$I$4969, MATCH(C803,  'Übersicht IS-Massnahmen'!$H$10:$H$4969,1)),"")</f>
        <v/>
      </c>
      <c r="E803" s="863"/>
      <c r="F803" s="759"/>
    </row>
    <row r="804" spans="3:6" ht="15">
      <c r="C804" s="512"/>
      <c r="D804" s="863" t="str">
        <f>IFERROR(INDEX('Übersicht IS-Massnahmen'!$I$10:$I$4969, MATCH(C804,  'Übersicht IS-Massnahmen'!$H$10:$H$4969,1)),"")</f>
        <v/>
      </c>
      <c r="E804" s="863"/>
      <c r="F804" s="759"/>
    </row>
    <row r="805" spans="3:6" ht="15">
      <c r="C805" s="512"/>
      <c r="D805" s="863" t="str">
        <f>IFERROR(INDEX('Übersicht IS-Massnahmen'!$I$10:$I$4969, MATCH(C805,  'Übersicht IS-Massnahmen'!$H$10:$H$4969,1)),"")</f>
        <v/>
      </c>
      <c r="E805" s="863"/>
      <c r="F805" s="759"/>
    </row>
    <row r="806" spans="3:6" ht="15">
      <c r="C806" s="512"/>
      <c r="D806" s="863" t="str">
        <f>IFERROR(INDEX('Übersicht IS-Massnahmen'!$I$10:$I$4969, MATCH(C806,  'Übersicht IS-Massnahmen'!$H$10:$H$4969,1)),"")</f>
        <v/>
      </c>
      <c r="E806" s="863"/>
      <c r="F806" s="759"/>
    </row>
    <row r="807" spans="3:6" ht="15">
      <c r="C807" s="512"/>
      <c r="D807" s="863" t="str">
        <f>IFERROR(INDEX('Übersicht IS-Massnahmen'!$I$10:$I$4969, MATCH(C807,  'Übersicht IS-Massnahmen'!$H$10:$H$4969,1)),"")</f>
        <v/>
      </c>
      <c r="E807" s="863"/>
      <c r="F807" s="759"/>
    </row>
    <row r="808" spans="3:6" ht="15">
      <c r="C808" s="512"/>
      <c r="D808" s="863" t="str">
        <f>IFERROR(INDEX('Übersicht IS-Massnahmen'!$I$10:$I$4969, MATCH(C808,  'Übersicht IS-Massnahmen'!$H$10:$H$4969,1)),"")</f>
        <v/>
      </c>
      <c r="E808" s="863"/>
      <c r="F808" s="759"/>
    </row>
    <row r="809" spans="3:6" ht="15">
      <c r="C809" s="512"/>
      <c r="D809" s="863" t="str">
        <f>IFERROR(INDEX('Übersicht IS-Massnahmen'!$I$10:$I$4969, MATCH(C809,  'Übersicht IS-Massnahmen'!$H$10:$H$4969,1)),"")</f>
        <v/>
      </c>
      <c r="E809" s="863"/>
      <c r="F809" s="759"/>
    </row>
    <row r="810" spans="3:6" ht="15">
      <c r="C810" s="512"/>
      <c r="D810" s="863" t="str">
        <f>IFERROR(INDEX('Übersicht IS-Massnahmen'!$I$10:$I$4969, MATCH(C810,  'Übersicht IS-Massnahmen'!$H$10:$H$4969,1)),"")</f>
        <v/>
      </c>
      <c r="E810" s="863"/>
      <c r="F810" s="759"/>
    </row>
    <row r="811" spans="3:6" ht="15">
      <c r="C811" s="512"/>
      <c r="D811" s="863" t="str">
        <f>IFERROR(INDEX('Übersicht IS-Massnahmen'!$I$10:$I$4969, MATCH(C811,  'Übersicht IS-Massnahmen'!$H$10:$H$4969,1)),"")</f>
        <v/>
      </c>
      <c r="E811" s="863"/>
      <c r="F811" s="759"/>
    </row>
    <row r="812" spans="3:6" ht="15">
      <c r="C812" s="512"/>
      <c r="D812" s="863" t="str">
        <f>IFERROR(INDEX('Übersicht IS-Massnahmen'!$I$10:$I$4969, MATCH(C812,  'Übersicht IS-Massnahmen'!$H$10:$H$4969,1)),"")</f>
        <v/>
      </c>
      <c r="E812" s="863"/>
      <c r="F812" s="759"/>
    </row>
    <row r="813" spans="3:6" ht="15">
      <c r="C813" s="512"/>
      <c r="D813" s="863" t="str">
        <f>IFERROR(INDEX('Übersicht IS-Massnahmen'!$I$10:$I$4969, MATCH(C813,  'Übersicht IS-Massnahmen'!$H$10:$H$4969,1)),"")</f>
        <v/>
      </c>
      <c r="E813" s="863"/>
      <c r="F813" s="759"/>
    </row>
    <row r="814" spans="3:6" ht="15">
      <c r="C814" s="512"/>
      <c r="D814" s="863" t="str">
        <f>IFERROR(INDEX('Übersicht IS-Massnahmen'!$I$10:$I$4969, MATCH(C814,  'Übersicht IS-Massnahmen'!$H$10:$H$4969,1)),"")</f>
        <v/>
      </c>
      <c r="E814" s="863"/>
      <c r="F814" s="759"/>
    </row>
    <row r="815" spans="3:6" ht="15">
      <c r="C815" s="512"/>
      <c r="D815" s="863" t="str">
        <f>IFERROR(INDEX('Übersicht IS-Massnahmen'!$I$10:$I$4969, MATCH(C815,  'Übersicht IS-Massnahmen'!$H$10:$H$4969,1)),"")</f>
        <v/>
      </c>
      <c r="E815" s="863"/>
      <c r="F815" s="759"/>
    </row>
    <row r="816" spans="3:6" ht="15">
      <c r="C816" s="512"/>
      <c r="D816" s="863" t="str">
        <f>IFERROR(INDEX('Übersicht IS-Massnahmen'!$I$10:$I$4969, MATCH(C816,  'Übersicht IS-Massnahmen'!$H$10:$H$4969,1)),"")</f>
        <v/>
      </c>
      <c r="E816" s="863"/>
      <c r="F816" s="759"/>
    </row>
    <row r="817" spans="3:6" ht="15">
      <c r="C817" s="512"/>
      <c r="D817" s="863" t="str">
        <f>IFERROR(INDEX('Übersicht IS-Massnahmen'!$I$10:$I$4969, MATCH(C817,  'Übersicht IS-Massnahmen'!$H$10:$H$4969,1)),"")</f>
        <v/>
      </c>
      <c r="E817" s="863"/>
      <c r="F817" s="759"/>
    </row>
    <row r="818" spans="3:6" ht="15">
      <c r="C818" s="512"/>
      <c r="D818" s="863" t="str">
        <f>IFERROR(INDEX('Übersicht IS-Massnahmen'!$I$10:$I$4969, MATCH(C818,  'Übersicht IS-Massnahmen'!$H$10:$H$4969,1)),"")</f>
        <v/>
      </c>
      <c r="E818" s="863"/>
      <c r="F818" s="759"/>
    </row>
    <row r="819" spans="3:6" ht="15">
      <c r="C819" s="512"/>
      <c r="D819" s="863" t="str">
        <f>IFERROR(INDEX('Übersicht IS-Massnahmen'!$I$10:$I$4969, MATCH(C819,  'Übersicht IS-Massnahmen'!$H$10:$H$4969,1)),"")</f>
        <v/>
      </c>
      <c r="E819" s="863"/>
      <c r="F819" s="759"/>
    </row>
    <row r="820" spans="3:6" ht="15">
      <c r="C820" s="512"/>
      <c r="D820" s="863" t="str">
        <f>IFERROR(INDEX('Übersicht IS-Massnahmen'!$I$10:$I$4969, MATCH(C820,  'Übersicht IS-Massnahmen'!$H$10:$H$4969,1)),"")</f>
        <v/>
      </c>
      <c r="E820" s="863"/>
      <c r="F820" s="759"/>
    </row>
    <row r="821" spans="3:6" ht="15">
      <c r="C821" s="512"/>
      <c r="D821" s="863" t="str">
        <f>IFERROR(INDEX('Übersicht IS-Massnahmen'!$I$10:$I$4969, MATCH(C821,  'Übersicht IS-Massnahmen'!$H$10:$H$4969,1)),"")</f>
        <v/>
      </c>
      <c r="E821" s="863"/>
      <c r="F821" s="759"/>
    </row>
    <row r="822" spans="3:6" ht="15">
      <c r="C822" s="512"/>
      <c r="D822" s="863" t="str">
        <f>IFERROR(INDEX('Übersicht IS-Massnahmen'!$I$10:$I$4969, MATCH(C822,  'Übersicht IS-Massnahmen'!$H$10:$H$4969,1)),"")</f>
        <v/>
      </c>
      <c r="E822" s="863"/>
      <c r="F822" s="759"/>
    </row>
    <row r="823" spans="3:6" ht="15">
      <c r="C823" s="512"/>
      <c r="D823" s="863" t="str">
        <f>IFERROR(INDEX('Übersicht IS-Massnahmen'!$I$10:$I$4969, MATCH(C823,  'Übersicht IS-Massnahmen'!$H$10:$H$4969,1)),"")</f>
        <v/>
      </c>
      <c r="E823" s="863"/>
      <c r="F823" s="759"/>
    </row>
    <row r="824" spans="3:6" ht="15">
      <c r="C824" s="512"/>
      <c r="D824" s="863" t="str">
        <f>IFERROR(INDEX('Übersicht IS-Massnahmen'!$I$10:$I$4969, MATCH(C824,  'Übersicht IS-Massnahmen'!$H$10:$H$4969,1)),"")</f>
        <v/>
      </c>
      <c r="E824" s="863"/>
      <c r="F824" s="759"/>
    </row>
    <row r="825" spans="3:6" ht="15">
      <c r="C825" s="512"/>
      <c r="D825" s="863" t="str">
        <f>IFERROR(INDEX('Übersicht IS-Massnahmen'!$I$10:$I$4969, MATCH(C825,  'Übersicht IS-Massnahmen'!$H$10:$H$4969,1)),"")</f>
        <v/>
      </c>
      <c r="E825" s="863"/>
      <c r="F825" s="759"/>
    </row>
    <row r="826" spans="3:6" ht="15">
      <c r="C826" s="512"/>
      <c r="D826" s="863" t="str">
        <f>IFERROR(INDEX('Übersicht IS-Massnahmen'!$I$10:$I$4969, MATCH(C826,  'Übersicht IS-Massnahmen'!$H$10:$H$4969,1)),"")</f>
        <v/>
      </c>
      <c r="E826" s="863"/>
      <c r="F826" s="759"/>
    </row>
    <row r="827" spans="3:6" ht="15">
      <c r="C827" s="512"/>
      <c r="D827" s="863" t="str">
        <f>IFERROR(INDEX('Übersicht IS-Massnahmen'!$I$10:$I$4969, MATCH(C827,  'Übersicht IS-Massnahmen'!$H$10:$H$4969,1)),"")</f>
        <v/>
      </c>
      <c r="E827" s="863"/>
      <c r="F827" s="759"/>
    </row>
    <row r="828" spans="3:6" ht="15">
      <c r="C828" s="512"/>
      <c r="D828" s="863" t="str">
        <f>IFERROR(INDEX('Übersicht IS-Massnahmen'!$I$10:$I$4969, MATCH(C828,  'Übersicht IS-Massnahmen'!$H$10:$H$4969,1)),"")</f>
        <v/>
      </c>
      <c r="E828" s="863"/>
      <c r="F828" s="759"/>
    </row>
    <row r="829" spans="3:6" ht="15">
      <c r="C829" s="512"/>
      <c r="D829" s="863" t="str">
        <f>IFERROR(INDEX('Übersicht IS-Massnahmen'!$I$10:$I$4969, MATCH(C829,  'Übersicht IS-Massnahmen'!$H$10:$H$4969,1)),"")</f>
        <v/>
      </c>
      <c r="E829" s="863"/>
      <c r="F829" s="759"/>
    </row>
    <row r="830" spans="3:6" ht="15">
      <c r="C830" s="512"/>
      <c r="D830" s="863" t="str">
        <f>IFERROR(INDEX('Übersicht IS-Massnahmen'!$I$10:$I$4969, MATCH(C830,  'Übersicht IS-Massnahmen'!$H$10:$H$4969,1)),"")</f>
        <v/>
      </c>
      <c r="E830" s="863"/>
      <c r="F830" s="759"/>
    </row>
    <row r="831" spans="3:6" ht="15">
      <c r="C831" s="512"/>
      <c r="D831" s="863" t="str">
        <f>IFERROR(INDEX('Übersicht IS-Massnahmen'!$I$10:$I$4969, MATCH(C831,  'Übersicht IS-Massnahmen'!$H$10:$H$4969,1)),"")</f>
        <v/>
      </c>
      <c r="E831" s="863"/>
      <c r="F831" s="759"/>
    </row>
    <row r="832" spans="3:6" ht="15">
      <c r="C832" s="512"/>
      <c r="D832" s="863" t="str">
        <f>IFERROR(INDEX('Übersicht IS-Massnahmen'!$I$10:$I$4969, MATCH(C832,  'Übersicht IS-Massnahmen'!$H$10:$H$4969,1)),"")</f>
        <v/>
      </c>
      <c r="E832" s="863"/>
      <c r="F832" s="759"/>
    </row>
    <row r="833" spans="3:6" ht="15">
      <c r="C833" s="512"/>
      <c r="D833" s="863" t="str">
        <f>IFERROR(INDEX('Übersicht IS-Massnahmen'!$I$10:$I$4969, MATCH(C833,  'Übersicht IS-Massnahmen'!$H$10:$H$4969,1)),"")</f>
        <v/>
      </c>
      <c r="E833" s="863"/>
      <c r="F833" s="759"/>
    </row>
    <row r="834" spans="3:6" ht="15">
      <c r="C834" s="512"/>
      <c r="D834" s="863" t="str">
        <f>IFERROR(INDEX('Übersicht IS-Massnahmen'!$I$10:$I$4969, MATCH(C834,  'Übersicht IS-Massnahmen'!$H$10:$H$4969,1)),"")</f>
        <v/>
      </c>
      <c r="E834" s="863"/>
      <c r="F834" s="759"/>
    </row>
    <row r="835" spans="3:6" ht="15">
      <c r="C835" s="512"/>
      <c r="D835" s="863" t="str">
        <f>IFERROR(INDEX('Übersicht IS-Massnahmen'!$I$10:$I$4969, MATCH(C835,  'Übersicht IS-Massnahmen'!$H$10:$H$4969,1)),"")</f>
        <v/>
      </c>
      <c r="E835" s="863"/>
      <c r="F835" s="759"/>
    </row>
    <row r="836" spans="3:6" ht="15">
      <c r="C836" s="512"/>
      <c r="D836" s="863" t="str">
        <f>IFERROR(INDEX('Übersicht IS-Massnahmen'!$I$10:$I$4969, MATCH(C836,  'Übersicht IS-Massnahmen'!$H$10:$H$4969,1)),"")</f>
        <v/>
      </c>
      <c r="E836" s="863"/>
      <c r="F836" s="759"/>
    </row>
    <row r="837" spans="3:6" ht="15">
      <c r="C837" s="512"/>
      <c r="D837" s="863" t="str">
        <f>IFERROR(INDEX('Übersicht IS-Massnahmen'!$I$10:$I$4969, MATCH(C837,  'Übersicht IS-Massnahmen'!$H$10:$H$4969,1)),"")</f>
        <v/>
      </c>
      <c r="E837" s="863"/>
      <c r="F837" s="759"/>
    </row>
    <row r="838" spans="3:6" ht="15">
      <c r="C838" s="512"/>
      <c r="D838" s="863" t="str">
        <f>IFERROR(INDEX('Übersicht IS-Massnahmen'!$I$10:$I$4969, MATCH(C838,  'Übersicht IS-Massnahmen'!$H$10:$H$4969,1)),"")</f>
        <v/>
      </c>
      <c r="E838" s="863"/>
      <c r="F838" s="759"/>
    </row>
    <row r="839" spans="3:6" ht="15">
      <c r="C839" s="512"/>
      <c r="D839" s="863" t="str">
        <f>IFERROR(INDEX('Übersicht IS-Massnahmen'!$I$10:$I$4969, MATCH(C839,  'Übersicht IS-Massnahmen'!$H$10:$H$4969,1)),"")</f>
        <v/>
      </c>
      <c r="E839" s="863"/>
      <c r="F839" s="759"/>
    </row>
    <row r="840" spans="3:6" ht="15">
      <c r="C840" s="512"/>
      <c r="D840" s="863" t="str">
        <f>IFERROR(INDEX('Übersicht IS-Massnahmen'!$I$10:$I$4969, MATCH(C840,  'Übersicht IS-Massnahmen'!$H$10:$H$4969,1)),"")</f>
        <v/>
      </c>
      <c r="E840" s="863"/>
      <c r="F840" s="759"/>
    </row>
    <row r="841" spans="3:6" ht="15">
      <c r="C841" s="512"/>
      <c r="D841" s="863" t="str">
        <f>IFERROR(INDEX('Übersicht IS-Massnahmen'!$I$10:$I$4969, MATCH(C841,  'Übersicht IS-Massnahmen'!$H$10:$H$4969,1)),"")</f>
        <v/>
      </c>
      <c r="E841" s="863"/>
      <c r="F841" s="759"/>
    </row>
    <row r="842" spans="3:6" ht="15">
      <c r="C842" s="512"/>
      <c r="D842" s="863" t="str">
        <f>IFERROR(INDEX('Übersicht IS-Massnahmen'!$I$10:$I$4969, MATCH(C842,  'Übersicht IS-Massnahmen'!$H$10:$H$4969,1)),"")</f>
        <v/>
      </c>
      <c r="E842" s="863"/>
      <c r="F842" s="759"/>
    </row>
    <row r="843" spans="3:6" ht="15">
      <c r="C843" s="512"/>
      <c r="D843" s="863" t="str">
        <f>IFERROR(INDEX('Übersicht IS-Massnahmen'!$I$10:$I$4969, MATCH(C843,  'Übersicht IS-Massnahmen'!$H$10:$H$4969,1)),"")</f>
        <v/>
      </c>
      <c r="E843" s="863"/>
      <c r="F843" s="759"/>
    </row>
    <row r="844" spans="3:6" ht="15">
      <c r="C844" s="512"/>
      <c r="D844" s="863" t="str">
        <f>IFERROR(INDEX('Übersicht IS-Massnahmen'!$I$10:$I$4969, MATCH(C844,  'Übersicht IS-Massnahmen'!$H$10:$H$4969,1)),"")</f>
        <v/>
      </c>
      <c r="E844" s="863"/>
      <c r="F844" s="759"/>
    </row>
    <row r="845" spans="3:6" ht="15">
      <c r="C845" s="512"/>
      <c r="D845" s="863" t="str">
        <f>IFERROR(INDEX('Übersicht IS-Massnahmen'!$I$10:$I$4969, MATCH(C845,  'Übersicht IS-Massnahmen'!$H$10:$H$4969,1)),"")</f>
        <v/>
      </c>
      <c r="E845" s="863"/>
      <c r="F845" s="759"/>
    </row>
    <row r="846" spans="3:6" ht="15">
      <c r="C846" s="512"/>
      <c r="D846" s="863" t="str">
        <f>IFERROR(INDEX('Übersicht IS-Massnahmen'!$I$10:$I$4969, MATCH(C846,  'Übersicht IS-Massnahmen'!$H$10:$H$4969,1)),"")</f>
        <v/>
      </c>
      <c r="E846" s="863"/>
      <c r="F846" s="759"/>
    </row>
    <row r="847" spans="3:6" ht="15">
      <c r="C847" s="512"/>
      <c r="D847" s="863" t="str">
        <f>IFERROR(INDEX('Übersicht IS-Massnahmen'!$I$10:$I$4969, MATCH(C847,  'Übersicht IS-Massnahmen'!$H$10:$H$4969,1)),"")</f>
        <v/>
      </c>
      <c r="E847" s="863"/>
      <c r="F847" s="759"/>
    </row>
    <row r="848" spans="3:6" ht="15">
      <c r="C848" s="512"/>
      <c r="D848" s="863" t="str">
        <f>IFERROR(INDEX('Übersicht IS-Massnahmen'!$I$10:$I$4969, MATCH(C848,  'Übersicht IS-Massnahmen'!$H$10:$H$4969,1)),"")</f>
        <v/>
      </c>
      <c r="E848" s="863"/>
      <c r="F848" s="759"/>
    </row>
    <row r="849" spans="3:6" ht="15">
      <c r="C849" s="512"/>
      <c r="D849" s="863" t="str">
        <f>IFERROR(INDEX('Übersicht IS-Massnahmen'!$I$10:$I$4969, MATCH(C849,  'Übersicht IS-Massnahmen'!$H$10:$H$4969,1)),"")</f>
        <v/>
      </c>
      <c r="E849" s="863"/>
      <c r="F849" s="759"/>
    </row>
    <row r="850" spans="3:6" ht="15">
      <c r="C850" s="512"/>
      <c r="D850" s="863" t="str">
        <f>IFERROR(INDEX('Übersicht IS-Massnahmen'!$I$10:$I$4969, MATCH(C850,  'Übersicht IS-Massnahmen'!$H$10:$H$4969,1)),"")</f>
        <v/>
      </c>
      <c r="E850" s="863"/>
      <c r="F850" s="759"/>
    </row>
    <row r="851" spans="3:6" ht="15">
      <c r="C851" s="512"/>
      <c r="D851" s="863" t="str">
        <f>IFERROR(INDEX('Übersicht IS-Massnahmen'!$I$10:$I$4969, MATCH(C851,  'Übersicht IS-Massnahmen'!$H$10:$H$4969,1)),"")</f>
        <v/>
      </c>
      <c r="E851" s="863"/>
      <c r="F851" s="759"/>
    </row>
    <row r="852" spans="3:6" ht="15">
      <c r="C852" s="512"/>
      <c r="D852" s="863" t="str">
        <f>IFERROR(INDEX('Übersicht IS-Massnahmen'!$I$10:$I$4969, MATCH(C852,  'Übersicht IS-Massnahmen'!$H$10:$H$4969,1)),"")</f>
        <v/>
      </c>
      <c r="E852" s="863"/>
      <c r="F852" s="759"/>
    </row>
    <row r="853" spans="3:6" ht="15">
      <c r="C853" s="512"/>
      <c r="D853" s="863" t="str">
        <f>IFERROR(INDEX('Übersicht IS-Massnahmen'!$I$10:$I$4969, MATCH(C853,  'Übersicht IS-Massnahmen'!$H$10:$H$4969,1)),"")</f>
        <v/>
      </c>
      <c r="E853" s="863"/>
      <c r="F853" s="759"/>
    </row>
    <row r="854" spans="3:6" ht="15">
      <c r="C854" s="512"/>
      <c r="D854" s="863" t="str">
        <f>IFERROR(INDEX('Übersicht IS-Massnahmen'!$I$10:$I$4969, MATCH(C854,  'Übersicht IS-Massnahmen'!$H$10:$H$4969,1)),"")</f>
        <v/>
      </c>
      <c r="E854" s="863"/>
      <c r="F854" s="759"/>
    </row>
    <row r="855" spans="3:6" ht="15">
      <c r="C855" s="512"/>
      <c r="D855" s="863" t="str">
        <f>IFERROR(INDEX('Übersicht IS-Massnahmen'!$I$10:$I$4969, MATCH(C855,  'Übersicht IS-Massnahmen'!$H$10:$H$4969,1)),"")</f>
        <v/>
      </c>
      <c r="E855" s="863"/>
      <c r="F855" s="759"/>
    </row>
    <row r="856" spans="3:6" ht="15">
      <c r="C856" s="512"/>
      <c r="D856" s="863" t="str">
        <f>IFERROR(INDEX('Übersicht IS-Massnahmen'!$I$10:$I$4969, MATCH(C856,  'Übersicht IS-Massnahmen'!$H$10:$H$4969,1)),"")</f>
        <v/>
      </c>
      <c r="E856" s="863"/>
      <c r="F856" s="759"/>
    </row>
    <row r="857" spans="3:6" ht="15">
      <c r="C857" s="512"/>
      <c r="D857" s="863" t="str">
        <f>IFERROR(INDEX('Übersicht IS-Massnahmen'!$I$10:$I$4969, MATCH(C857,  'Übersicht IS-Massnahmen'!$H$10:$H$4969,1)),"")</f>
        <v/>
      </c>
      <c r="E857" s="863"/>
      <c r="F857" s="759"/>
    </row>
    <row r="858" spans="3:6" ht="15">
      <c r="C858" s="512"/>
      <c r="D858" s="863" t="str">
        <f>IFERROR(INDEX('Übersicht IS-Massnahmen'!$I$10:$I$4969, MATCH(C858,  'Übersicht IS-Massnahmen'!$H$10:$H$4969,1)),"")</f>
        <v/>
      </c>
      <c r="E858" s="863"/>
      <c r="F858" s="759"/>
    </row>
    <row r="859" spans="3:6" ht="15">
      <c r="C859" s="512"/>
      <c r="D859" s="863" t="str">
        <f>IFERROR(INDEX('Übersicht IS-Massnahmen'!$I$10:$I$4969, MATCH(C859,  'Übersicht IS-Massnahmen'!$H$10:$H$4969,1)),"")</f>
        <v/>
      </c>
      <c r="E859" s="863"/>
      <c r="F859" s="759"/>
    </row>
    <row r="860" spans="3:6" ht="15">
      <c r="C860" s="512"/>
      <c r="D860" s="863" t="str">
        <f>IFERROR(INDEX('Übersicht IS-Massnahmen'!$I$10:$I$4969, MATCH(C860,  'Übersicht IS-Massnahmen'!$H$10:$H$4969,1)),"")</f>
        <v/>
      </c>
      <c r="E860" s="863"/>
      <c r="F860" s="759"/>
    </row>
    <row r="861" spans="3:6" ht="15">
      <c r="C861" s="512"/>
      <c r="D861" s="863" t="str">
        <f>IFERROR(INDEX('Übersicht IS-Massnahmen'!$I$10:$I$4969, MATCH(C861,  'Übersicht IS-Massnahmen'!$H$10:$H$4969,1)),"")</f>
        <v/>
      </c>
      <c r="E861" s="863"/>
      <c r="F861" s="759"/>
    </row>
    <row r="862" spans="3:6" ht="15">
      <c r="C862" s="512"/>
      <c r="D862" s="863" t="str">
        <f>IFERROR(INDEX('Übersicht IS-Massnahmen'!$I$10:$I$4969, MATCH(C862,  'Übersicht IS-Massnahmen'!$H$10:$H$4969,1)),"")</f>
        <v/>
      </c>
      <c r="E862" s="863"/>
      <c r="F862" s="759"/>
    </row>
    <row r="863" spans="3:6" ht="15">
      <c r="C863" s="512"/>
      <c r="D863" s="863" t="str">
        <f>IFERROR(INDEX('Übersicht IS-Massnahmen'!$I$10:$I$4969, MATCH(C863,  'Übersicht IS-Massnahmen'!$H$10:$H$4969,1)),"")</f>
        <v/>
      </c>
      <c r="E863" s="863"/>
      <c r="F863" s="759"/>
    </row>
    <row r="864" spans="3:6" ht="15">
      <c r="C864" s="512"/>
      <c r="D864" s="863" t="str">
        <f>IFERROR(INDEX('Übersicht IS-Massnahmen'!$I$10:$I$4969, MATCH(C864,  'Übersicht IS-Massnahmen'!$H$10:$H$4969,1)),"")</f>
        <v/>
      </c>
      <c r="E864" s="863"/>
      <c r="F864" s="759"/>
    </row>
    <row r="865" spans="3:6" ht="15">
      <c r="C865" s="512"/>
      <c r="D865" s="863" t="str">
        <f>IFERROR(INDEX('Übersicht IS-Massnahmen'!$I$10:$I$4969, MATCH(C865,  'Übersicht IS-Massnahmen'!$H$10:$H$4969,1)),"")</f>
        <v/>
      </c>
      <c r="E865" s="863"/>
      <c r="F865" s="759"/>
    </row>
    <row r="866" spans="3:6" ht="15">
      <c r="C866" s="512"/>
      <c r="D866" s="863" t="str">
        <f>IFERROR(INDEX('Übersicht IS-Massnahmen'!$I$10:$I$4969, MATCH(C866,  'Übersicht IS-Massnahmen'!$H$10:$H$4969,1)),"")</f>
        <v/>
      </c>
      <c r="E866" s="863"/>
      <c r="F866" s="759"/>
    </row>
    <row r="867" spans="3:6" ht="15">
      <c r="C867" s="512"/>
      <c r="D867" s="863" t="str">
        <f>IFERROR(INDEX('Übersicht IS-Massnahmen'!$I$10:$I$4969, MATCH(C867,  'Übersicht IS-Massnahmen'!$H$10:$H$4969,1)),"")</f>
        <v/>
      </c>
      <c r="E867" s="863"/>
      <c r="F867" s="759"/>
    </row>
    <row r="868" spans="3:6" ht="15">
      <c r="C868" s="512"/>
      <c r="D868" s="863" t="str">
        <f>IFERROR(INDEX('Übersicht IS-Massnahmen'!$I$10:$I$4969, MATCH(C868,  'Übersicht IS-Massnahmen'!$H$10:$H$4969,1)),"")</f>
        <v/>
      </c>
      <c r="E868" s="863"/>
      <c r="F868" s="759"/>
    </row>
    <row r="869" spans="3:6" ht="15">
      <c r="C869" s="512"/>
      <c r="D869" s="863" t="str">
        <f>IFERROR(INDEX('Übersicht IS-Massnahmen'!$I$10:$I$4969, MATCH(C869,  'Übersicht IS-Massnahmen'!$H$10:$H$4969,1)),"")</f>
        <v/>
      </c>
      <c r="E869" s="863"/>
      <c r="F869" s="759"/>
    </row>
    <row r="870" spans="3:6" ht="15">
      <c r="C870" s="512"/>
      <c r="D870" s="863" t="str">
        <f>IFERROR(INDEX('Übersicht IS-Massnahmen'!$I$10:$I$4969, MATCH(C870,  'Übersicht IS-Massnahmen'!$H$10:$H$4969,1)),"")</f>
        <v/>
      </c>
      <c r="E870" s="863"/>
      <c r="F870" s="759"/>
    </row>
    <row r="871" spans="3:6" ht="15">
      <c r="C871" s="512"/>
      <c r="D871" s="863" t="str">
        <f>IFERROR(INDEX('Übersicht IS-Massnahmen'!$I$10:$I$4969, MATCH(C871,  'Übersicht IS-Massnahmen'!$H$10:$H$4969,1)),"")</f>
        <v/>
      </c>
      <c r="E871" s="863"/>
      <c r="F871" s="759"/>
    </row>
    <row r="872" spans="3:6" ht="15">
      <c r="C872" s="512"/>
      <c r="D872" s="863" t="str">
        <f>IFERROR(INDEX('Übersicht IS-Massnahmen'!$I$10:$I$4969, MATCH(C872,  'Übersicht IS-Massnahmen'!$H$10:$H$4969,1)),"")</f>
        <v/>
      </c>
      <c r="E872" s="863"/>
      <c r="F872" s="759"/>
    </row>
    <row r="873" spans="3:6" ht="15">
      <c r="C873" s="512"/>
      <c r="D873" s="863" t="str">
        <f>IFERROR(INDEX('Übersicht IS-Massnahmen'!$I$10:$I$4969, MATCH(C873,  'Übersicht IS-Massnahmen'!$H$10:$H$4969,1)),"")</f>
        <v/>
      </c>
      <c r="E873" s="863"/>
      <c r="F873" s="759"/>
    </row>
    <row r="874" spans="3:6" ht="15">
      <c r="C874" s="512"/>
      <c r="D874" s="863" t="str">
        <f>IFERROR(INDEX('Übersicht IS-Massnahmen'!$I$10:$I$4969, MATCH(C874,  'Übersicht IS-Massnahmen'!$H$10:$H$4969,1)),"")</f>
        <v/>
      </c>
      <c r="E874" s="863"/>
      <c r="F874" s="759"/>
    </row>
    <row r="875" spans="3:6" ht="15">
      <c r="C875" s="512"/>
      <c r="D875" s="863" t="str">
        <f>IFERROR(INDEX('Übersicht IS-Massnahmen'!$I$10:$I$4969, MATCH(C875,  'Übersicht IS-Massnahmen'!$H$10:$H$4969,1)),"")</f>
        <v/>
      </c>
      <c r="E875" s="863"/>
      <c r="F875" s="759"/>
    </row>
    <row r="876" spans="3:6" ht="15">
      <c r="C876" s="512"/>
      <c r="D876" s="863" t="str">
        <f>IFERROR(INDEX('Übersicht IS-Massnahmen'!$I$10:$I$4969, MATCH(C876,  'Übersicht IS-Massnahmen'!$H$10:$H$4969,1)),"")</f>
        <v/>
      </c>
      <c r="E876" s="863"/>
      <c r="F876" s="759"/>
    </row>
    <row r="877" spans="3:6" ht="15">
      <c r="C877" s="512"/>
      <c r="D877" s="863" t="str">
        <f>IFERROR(INDEX('Übersicht IS-Massnahmen'!$I$10:$I$4969, MATCH(C877,  'Übersicht IS-Massnahmen'!$H$10:$H$4969,1)),"")</f>
        <v/>
      </c>
      <c r="E877" s="863"/>
      <c r="F877" s="759"/>
    </row>
    <row r="878" spans="3:6" ht="15">
      <c r="C878" s="512"/>
      <c r="D878" s="863" t="str">
        <f>IFERROR(INDEX('Übersicht IS-Massnahmen'!$I$10:$I$4969, MATCH(C878,  'Übersicht IS-Massnahmen'!$H$10:$H$4969,1)),"")</f>
        <v/>
      </c>
      <c r="E878" s="863"/>
      <c r="F878" s="759"/>
    </row>
    <row r="879" spans="3:6" ht="15">
      <c r="C879" s="512"/>
      <c r="D879" s="863" t="str">
        <f>IFERROR(INDEX('Übersicht IS-Massnahmen'!$I$10:$I$4969, MATCH(C879,  'Übersicht IS-Massnahmen'!$H$10:$H$4969,1)),"")</f>
        <v/>
      </c>
      <c r="E879" s="863"/>
      <c r="F879" s="759"/>
    </row>
    <row r="880" spans="3:6" ht="15">
      <c r="C880" s="512"/>
      <c r="D880" s="863" t="str">
        <f>IFERROR(INDEX('Übersicht IS-Massnahmen'!$I$10:$I$4969, MATCH(C880,  'Übersicht IS-Massnahmen'!$H$10:$H$4969,1)),"")</f>
        <v/>
      </c>
      <c r="E880" s="863"/>
      <c r="F880" s="759"/>
    </row>
    <row r="881" spans="3:6" ht="15">
      <c r="C881" s="512"/>
      <c r="D881" s="863" t="str">
        <f>IFERROR(INDEX('Übersicht IS-Massnahmen'!$I$10:$I$4969, MATCH(C881,  'Übersicht IS-Massnahmen'!$H$10:$H$4969,1)),"")</f>
        <v/>
      </c>
      <c r="E881" s="863"/>
      <c r="F881" s="759"/>
    </row>
    <row r="882" spans="3:6" ht="15">
      <c r="C882" s="512"/>
      <c r="D882" s="863" t="str">
        <f>IFERROR(INDEX('Übersicht IS-Massnahmen'!$I$10:$I$4969, MATCH(C882,  'Übersicht IS-Massnahmen'!$H$10:$H$4969,1)),"")</f>
        <v/>
      </c>
      <c r="E882" s="863"/>
      <c r="F882" s="759"/>
    </row>
    <row r="883" spans="3:6" ht="15">
      <c r="C883" s="512"/>
      <c r="D883" s="863" t="str">
        <f>IFERROR(INDEX('Übersicht IS-Massnahmen'!$I$10:$I$4969, MATCH(C883,  'Übersicht IS-Massnahmen'!$H$10:$H$4969,1)),"")</f>
        <v/>
      </c>
      <c r="E883" s="863"/>
      <c r="F883" s="759"/>
    </row>
    <row r="884" spans="3:6" ht="15">
      <c r="C884" s="512"/>
      <c r="D884" s="863" t="str">
        <f>IFERROR(INDEX('Übersicht IS-Massnahmen'!$I$10:$I$4969, MATCH(C884,  'Übersicht IS-Massnahmen'!$H$10:$H$4969,1)),"")</f>
        <v/>
      </c>
      <c r="E884" s="863"/>
      <c r="F884" s="759"/>
    </row>
    <row r="885" spans="3:6" ht="15">
      <c r="C885" s="512"/>
      <c r="D885" s="863" t="str">
        <f>IFERROR(INDEX('Übersicht IS-Massnahmen'!$I$10:$I$4969, MATCH(C885,  'Übersicht IS-Massnahmen'!$H$10:$H$4969,1)),"")</f>
        <v/>
      </c>
      <c r="E885" s="863"/>
      <c r="F885" s="759"/>
    </row>
    <row r="886" spans="3:6" ht="15">
      <c r="C886" s="512"/>
      <c r="D886" s="863" t="str">
        <f>IFERROR(INDEX('Übersicht IS-Massnahmen'!$I$10:$I$4969, MATCH(C886,  'Übersicht IS-Massnahmen'!$H$10:$H$4969,1)),"")</f>
        <v/>
      </c>
      <c r="E886" s="863"/>
      <c r="F886" s="759"/>
    </row>
    <row r="887" spans="3:6" ht="15">
      <c r="C887" s="512"/>
      <c r="D887" s="863" t="str">
        <f>IFERROR(INDEX('Übersicht IS-Massnahmen'!$I$10:$I$4969, MATCH(C887,  'Übersicht IS-Massnahmen'!$H$10:$H$4969,1)),"")</f>
        <v/>
      </c>
      <c r="E887" s="863"/>
      <c r="F887" s="759"/>
    </row>
    <row r="888" spans="3:6" ht="15">
      <c r="C888" s="512"/>
      <c r="D888" s="863" t="str">
        <f>IFERROR(INDEX('Übersicht IS-Massnahmen'!$I$10:$I$4969, MATCH(C888,  'Übersicht IS-Massnahmen'!$H$10:$H$4969,1)),"")</f>
        <v/>
      </c>
      <c r="E888" s="863"/>
      <c r="F888" s="759"/>
    </row>
    <row r="889" spans="3:6" ht="15">
      <c r="C889" s="512"/>
      <c r="D889" s="863" t="str">
        <f>IFERROR(INDEX('Übersicht IS-Massnahmen'!$I$10:$I$4969, MATCH(C889,  'Übersicht IS-Massnahmen'!$H$10:$H$4969,1)),"")</f>
        <v/>
      </c>
      <c r="E889" s="863"/>
      <c r="F889" s="759"/>
    </row>
    <row r="890" spans="3:6" ht="15">
      <c r="C890" s="512"/>
      <c r="D890" s="863" t="str">
        <f>IFERROR(INDEX('Übersicht IS-Massnahmen'!$I$10:$I$4969, MATCH(C890,  'Übersicht IS-Massnahmen'!$H$10:$H$4969,1)),"")</f>
        <v/>
      </c>
      <c r="E890" s="863"/>
      <c r="F890" s="759"/>
    </row>
    <row r="891" spans="3:6" ht="15">
      <c r="C891" s="512"/>
      <c r="D891" s="863" t="str">
        <f>IFERROR(INDEX('Übersicht IS-Massnahmen'!$I$10:$I$4969, MATCH(C891,  'Übersicht IS-Massnahmen'!$H$10:$H$4969,1)),"")</f>
        <v/>
      </c>
      <c r="E891" s="863"/>
      <c r="F891" s="759"/>
    </row>
    <row r="892" spans="3:6" ht="15">
      <c r="C892" s="512"/>
      <c r="D892" s="863" t="str">
        <f>IFERROR(INDEX('Übersicht IS-Massnahmen'!$I$10:$I$4969, MATCH(C892,  'Übersicht IS-Massnahmen'!$H$10:$H$4969,1)),"")</f>
        <v/>
      </c>
      <c r="E892" s="863"/>
      <c r="F892" s="759"/>
    </row>
    <row r="893" spans="3:6" ht="15">
      <c r="C893" s="512"/>
      <c r="D893" s="863" t="str">
        <f>IFERROR(INDEX('Übersicht IS-Massnahmen'!$I$10:$I$4969, MATCH(C893,  'Übersicht IS-Massnahmen'!$H$10:$H$4969,1)),"")</f>
        <v/>
      </c>
      <c r="E893" s="863"/>
      <c r="F893" s="759"/>
    </row>
    <row r="894" spans="3:6" ht="15">
      <c r="C894" s="512"/>
      <c r="D894" s="863" t="str">
        <f>IFERROR(INDEX('Übersicht IS-Massnahmen'!$I$10:$I$4969, MATCH(C894,  'Übersicht IS-Massnahmen'!$H$10:$H$4969,1)),"")</f>
        <v/>
      </c>
      <c r="E894" s="863"/>
      <c r="F894" s="759"/>
    </row>
    <row r="895" spans="3:6" ht="15">
      <c r="C895" s="512"/>
      <c r="D895" s="863" t="str">
        <f>IFERROR(INDEX('Übersicht IS-Massnahmen'!$I$10:$I$4969, MATCH(C895,  'Übersicht IS-Massnahmen'!$H$10:$H$4969,1)),"")</f>
        <v/>
      </c>
      <c r="E895" s="863"/>
      <c r="F895" s="759"/>
    </row>
    <row r="896" spans="3:6" ht="15">
      <c r="C896" s="512"/>
      <c r="D896" s="863" t="str">
        <f>IFERROR(INDEX('Übersicht IS-Massnahmen'!$I$10:$I$4969, MATCH(C896,  'Übersicht IS-Massnahmen'!$H$10:$H$4969,1)),"")</f>
        <v/>
      </c>
      <c r="E896" s="863"/>
      <c r="F896" s="759"/>
    </row>
    <row r="897" spans="3:6" ht="15">
      <c r="C897" s="512"/>
      <c r="D897" s="863" t="str">
        <f>IFERROR(INDEX('Übersicht IS-Massnahmen'!$I$10:$I$4969, MATCH(C897,  'Übersicht IS-Massnahmen'!$H$10:$H$4969,1)),"")</f>
        <v/>
      </c>
      <c r="E897" s="863"/>
      <c r="F897" s="759"/>
    </row>
    <row r="898" spans="3:6" ht="15">
      <c r="C898" s="512"/>
      <c r="D898" s="863" t="str">
        <f>IFERROR(INDEX('Übersicht IS-Massnahmen'!$I$10:$I$4969, MATCH(C898,  'Übersicht IS-Massnahmen'!$H$10:$H$4969,1)),"")</f>
        <v/>
      </c>
      <c r="E898" s="863"/>
      <c r="F898" s="759"/>
    </row>
    <row r="899" spans="3:6" ht="15">
      <c r="C899" s="512"/>
      <c r="D899" s="863" t="str">
        <f>IFERROR(INDEX('Übersicht IS-Massnahmen'!$I$10:$I$4969, MATCH(C899,  'Übersicht IS-Massnahmen'!$H$10:$H$4969,1)),"")</f>
        <v/>
      </c>
      <c r="E899" s="863"/>
      <c r="F899" s="759"/>
    </row>
    <row r="900" spans="3:6" ht="15">
      <c r="C900" s="512"/>
      <c r="D900" s="863" t="str">
        <f>IFERROR(INDEX('Übersicht IS-Massnahmen'!$I$10:$I$4969, MATCH(C900,  'Übersicht IS-Massnahmen'!$H$10:$H$4969,1)),"")</f>
        <v/>
      </c>
      <c r="E900" s="863"/>
      <c r="F900" s="759"/>
    </row>
    <row r="901" spans="3:6" ht="15">
      <c r="C901" s="512"/>
      <c r="D901" s="863" t="str">
        <f>IFERROR(INDEX('Übersicht IS-Massnahmen'!$I$10:$I$4969, MATCH(C901,  'Übersicht IS-Massnahmen'!$H$10:$H$4969,1)),"")</f>
        <v/>
      </c>
      <c r="E901" s="863"/>
      <c r="F901" s="759"/>
    </row>
    <row r="902" spans="3:6" ht="15">
      <c r="C902" s="512"/>
      <c r="D902" s="863" t="str">
        <f>IFERROR(INDEX('Übersicht IS-Massnahmen'!$I$10:$I$4969, MATCH(C902,  'Übersicht IS-Massnahmen'!$H$10:$H$4969,1)),"")</f>
        <v/>
      </c>
      <c r="E902" s="863"/>
      <c r="F902" s="759"/>
    </row>
    <row r="903" spans="3:6" ht="15">
      <c r="C903" s="512"/>
      <c r="D903" s="863" t="str">
        <f>IFERROR(INDEX('Übersicht IS-Massnahmen'!$I$10:$I$4969, MATCH(C903,  'Übersicht IS-Massnahmen'!$H$10:$H$4969,1)),"")</f>
        <v/>
      </c>
      <c r="E903" s="863"/>
      <c r="F903" s="759"/>
    </row>
    <row r="904" spans="3:6" ht="15">
      <c r="C904" s="512"/>
      <c r="D904" s="863" t="str">
        <f>IFERROR(INDEX('Übersicht IS-Massnahmen'!$I$10:$I$4969, MATCH(C904,  'Übersicht IS-Massnahmen'!$H$10:$H$4969,1)),"")</f>
        <v/>
      </c>
      <c r="E904" s="863"/>
      <c r="F904" s="759"/>
    </row>
    <row r="905" spans="3:6" ht="15">
      <c r="C905" s="512"/>
      <c r="D905" s="863" t="str">
        <f>IFERROR(INDEX('Übersicht IS-Massnahmen'!$I$10:$I$4969, MATCH(C905,  'Übersicht IS-Massnahmen'!$H$10:$H$4969,1)),"")</f>
        <v/>
      </c>
      <c r="E905" s="863"/>
      <c r="F905" s="759"/>
    </row>
    <row r="906" spans="3:6" ht="15">
      <c r="C906" s="512"/>
      <c r="D906" s="863" t="str">
        <f>IFERROR(INDEX('Übersicht IS-Massnahmen'!$I$10:$I$4969, MATCH(C906,  'Übersicht IS-Massnahmen'!$H$10:$H$4969,1)),"")</f>
        <v/>
      </c>
      <c r="E906" s="863"/>
      <c r="F906" s="759"/>
    </row>
    <row r="907" spans="3:6" ht="15">
      <c r="C907" s="512"/>
      <c r="D907" s="863" t="str">
        <f>IFERROR(INDEX('Übersicht IS-Massnahmen'!$I$10:$I$4969, MATCH(C907,  'Übersicht IS-Massnahmen'!$H$10:$H$4969,1)),"")</f>
        <v/>
      </c>
      <c r="E907" s="863"/>
      <c r="F907" s="759"/>
    </row>
    <row r="908" spans="3:6" ht="15">
      <c r="C908" s="512"/>
      <c r="D908" s="863" t="str">
        <f>IFERROR(INDEX('Übersicht IS-Massnahmen'!$I$10:$I$4969, MATCH(C908,  'Übersicht IS-Massnahmen'!$H$10:$H$4969,1)),"")</f>
        <v/>
      </c>
      <c r="E908" s="863"/>
      <c r="F908" s="759"/>
    </row>
    <row r="909" spans="3:6" ht="15">
      <c r="C909" s="512"/>
      <c r="D909" s="863" t="str">
        <f>IFERROR(INDEX('Übersicht IS-Massnahmen'!$I$10:$I$4969, MATCH(C909,  'Übersicht IS-Massnahmen'!$H$10:$H$4969,1)),"")</f>
        <v/>
      </c>
      <c r="E909" s="863"/>
      <c r="F909" s="759"/>
    </row>
    <row r="910" spans="3:6" ht="15">
      <c r="C910" s="512"/>
      <c r="D910" s="863" t="str">
        <f>IFERROR(INDEX('Übersicht IS-Massnahmen'!$I$10:$I$4969, MATCH(C910,  'Übersicht IS-Massnahmen'!$H$10:$H$4969,1)),"")</f>
        <v/>
      </c>
      <c r="E910" s="863"/>
      <c r="F910" s="759"/>
    </row>
    <row r="911" spans="3:6" ht="15">
      <c r="C911" s="512"/>
      <c r="D911" s="863" t="str">
        <f>IFERROR(INDEX('Übersicht IS-Massnahmen'!$I$10:$I$4969, MATCH(C911,  'Übersicht IS-Massnahmen'!$H$10:$H$4969,1)),"")</f>
        <v/>
      </c>
      <c r="E911" s="863"/>
      <c r="F911" s="759"/>
    </row>
    <row r="912" spans="3:6" ht="15">
      <c r="C912" s="512"/>
      <c r="D912" s="863" t="str">
        <f>IFERROR(INDEX('Übersicht IS-Massnahmen'!$I$10:$I$4969, MATCH(C912,  'Übersicht IS-Massnahmen'!$H$10:$H$4969,1)),"")</f>
        <v/>
      </c>
      <c r="E912" s="863"/>
      <c r="F912" s="759"/>
    </row>
    <row r="913" spans="3:6" ht="15">
      <c r="C913" s="512"/>
      <c r="D913" s="863" t="str">
        <f>IFERROR(INDEX('Übersicht IS-Massnahmen'!$I$10:$I$4969, MATCH(C913,  'Übersicht IS-Massnahmen'!$H$10:$H$4969,1)),"")</f>
        <v/>
      </c>
      <c r="E913" s="863"/>
      <c r="F913" s="759"/>
    </row>
    <row r="914" spans="3:6" ht="15">
      <c r="C914" s="512"/>
      <c r="D914" s="863" t="str">
        <f>IFERROR(INDEX('Übersicht IS-Massnahmen'!$I$10:$I$4969, MATCH(C914,  'Übersicht IS-Massnahmen'!$H$10:$H$4969,1)),"")</f>
        <v/>
      </c>
      <c r="E914" s="863"/>
      <c r="F914" s="759"/>
    </row>
    <row r="915" spans="3:6" ht="15">
      <c r="C915" s="512"/>
      <c r="D915" s="863" t="str">
        <f>IFERROR(INDEX('Übersicht IS-Massnahmen'!$I$10:$I$4969, MATCH(C915,  'Übersicht IS-Massnahmen'!$H$10:$H$4969,1)),"")</f>
        <v/>
      </c>
      <c r="E915" s="863"/>
      <c r="F915" s="759"/>
    </row>
    <row r="916" spans="3:6" ht="15">
      <c r="C916" s="512"/>
      <c r="D916" s="863" t="str">
        <f>IFERROR(INDEX('Übersicht IS-Massnahmen'!$I$10:$I$4969, MATCH(C916,  'Übersicht IS-Massnahmen'!$H$10:$H$4969,1)),"")</f>
        <v/>
      </c>
      <c r="E916" s="863"/>
      <c r="F916" s="759"/>
    </row>
    <row r="917" spans="3:6" ht="15">
      <c r="C917" s="512"/>
      <c r="D917" s="863" t="str">
        <f>IFERROR(INDEX('Übersicht IS-Massnahmen'!$I$10:$I$4969, MATCH(C917,  'Übersicht IS-Massnahmen'!$H$10:$H$4969,1)),"")</f>
        <v/>
      </c>
      <c r="E917" s="863"/>
      <c r="F917" s="759"/>
    </row>
    <row r="918" spans="3:6" ht="15">
      <c r="C918" s="512"/>
      <c r="D918" s="863" t="str">
        <f>IFERROR(INDEX('Übersicht IS-Massnahmen'!$I$10:$I$4969, MATCH(C918,  'Übersicht IS-Massnahmen'!$H$10:$H$4969,1)),"")</f>
        <v/>
      </c>
      <c r="E918" s="863"/>
      <c r="F918" s="759"/>
    </row>
    <row r="919" spans="3:6" ht="15">
      <c r="C919" s="512"/>
      <c r="D919" s="863" t="str">
        <f>IFERROR(INDEX('Übersicht IS-Massnahmen'!$I$10:$I$4969, MATCH(C919,  'Übersicht IS-Massnahmen'!$H$10:$H$4969,1)),"")</f>
        <v/>
      </c>
      <c r="E919" s="863"/>
      <c r="F919" s="759"/>
    </row>
    <row r="920" spans="3:6" ht="15">
      <c r="C920" s="512"/>
      <c r="D920" s="863" t="str">
        <f>IFERROR(INDEX('Übersicht IS-Massnahmen'!$I$10:$I$4969, MATCH(C920,  'Übersicht IS-Massnahmen'!$H$10:$H$4969,1)),"")</f>
        <v/>
      </c>
      <c r="E920" s="863"/>
      <c r="F920" s="759"/>
    </row>
    <row r="921" spans="3:6" ht="15">
      <c r="C921" s="512"/>
      <c r="D921" s="863" t="str">
        <f>IFERROR(INDEX('Übersicht IS-Massnahmen'!$I$10:$I$4969, MATCH(C921,  'Übersicht IS-Massnahmen'!$H$10:$H$4969,1)),"")</f>
        <v/>
      </c>
      <c r="E921" s="863"/>
      <c r="F921" s="759"/>
    </row>
    <row r="922" spans="3:6" ht="15">
      <c r="C922" s="512"/>
      <c r="D922" s="863" t="str">
        <f>IFERROR(INDEX('Übersicht IS-Massnahmen'!$I$10:$I$4969, MATCH(C922,  'Übersicht IS-Massnahmen'!$H$10:$H$4969,1)),"")</f>
        <v/>
      </c>
      <c r="E922" s="863"/>
      <c r="F922" s="759"/>
    </row>
    <row r="923" spans="3:6" ht="15">
      <c r="C923" s="512"/>
      <c r="D923" s="863" t="str">
        <f>IFERROR(INDEX('Übersicht IS-Massnahmen'!$I$10:$I$4969, MATCH(C923,  'Übersicht IS-Massnahmen'!$H$10:$H$4969,1)),"")</f>
        <v/>
      </c>
      <c r="E923" s="863"/>
      <c r="F923" s="759"/>
    </row>
    <row r="924" spans="3:6" ht="15">
      <c r="C924" s="512"/>
      <c r="D924" s="863" t="str">
        <f>IFERROR(INDEX('Übersicht IS-Massnahmen'!$I$10:$I$4969, MATCH(C924,  'Übersicht IS-Massnahmen'!$H$10:$H$4969,1)),"")</f>
        <v/>
      </c>
      <c r="E924" s="863"/>
      <c r="F924" s="759"/>
    </row>
    <row r="925" spans="3:6" ht="15">
      <c r="C925" s="512"/>
      <c r="D925" s="863" t="str">
        <f>IFERROR(INDEX('Übersicht IS-Massnahmen'!$I$10:$I$4969, MATCH(C925,  'Übersicht IS-Massnahmen'!$H$10:$H$4969,1)),"")</f>
        <v/>
      </c>
      <c r="E925" s="863"/>
      <c r="F925" s="759"/>
    </row>
    <row r="926" spans="3:6" ht="15">
      <c r="C926" s="512"/>
      <c r="D926" s="863" t="str">
        <f>IFERROR(INDEX('Übersicht IS-Massnahmen'!$I$10:$I$4969, MATCH(C926,  'Übersicht IS-Massnahmen'!$H$10:$H$4969,1)),"")</f>
        <v/>
      </c>
      <c r="E926" s="863"/>
      <c r="F926" s="759"/>
    </row>
    <row r="927" spans="3:6" ht="15">
      <c r="C927" s="512"/>
      <c r="D927" s="863" t="str">
        <f>IFERROR(INDEX('Übersicht IS-Massnahmen'!$I$10:$I$4969, MATCH(C927,  'Übersicht IS-Massnahmen'!$H$10:$H$4969,1)),"")</f>
        <v/>
      </c>
      <c r="E927" s="863"/>
      <c r="F927" s="759"/>
    </row>
    <row r="928" spans="3:6" ht="15">
      <c r="C928" s="512"/>
      <c r="D928" s="863" t="str">
        <f>IFERROR(INDEX('Übersicht IS-Massnahmen'!$I$10:$I$4969, MATCH(C928,  'Übersicht IS-Massnahmen'!$H$10:$H$4969,1)),"")</f>
        <v/>
      </c>
      <c r="E928" s="863"/>
      <c r="F928" s="759"/>
    </row>
    <row r="929" spans="3:6" ht="15">
      <c r="C929" s="512"/>
      <c r="D929" s="863" t="str">
        <f>IFERROR(INDEX('Übersicht IS-Massnahmen'!$I$10:$I$4969, MATCH(C929,  'Übersicht IS-Massnahmen'!$H$10:$H$4969,1)),"")</f>
        <v/>
      </c>
      <c r="E929" s="863"/>
      <c r="F929" s="759"/>
    </row>
    <row r="930" spans="3:6" ht="15">
      <c r="C930" s="512"/>
      <c r="D930" s="863" t="str">
        <f>IFERROR(INDEX('Übersicht IS-Massnahmen'!$I$10:$I$4969, MATCH(C930,  'Übersicht IS-Massnahmen'!$H$10:$H$4969,1)),"")</f>
        <v/>
      </c>
      <c r="E930" s="863"/>
      <c r="F930" s="759"/>
    </row>
    <row r="931" spans="3:6" ht="15">
      <c r="C931" s="512"/>
      <c r="D931" s="863" t="str">
        <f>IFERROR(INDEX('Übersicht IS-Massnahmen'!$I$10:$I$4969, MATCH(C931,  'Übersicht IS-Massnahmen'!$H$10:$H$4969,1)),"")</f>
        <v/>
      </c>
      <c r="E931" s="863"/>
      <c r="F931" s="759"/>
    </row>
    <row r="932" spans="3:6" ht="15">
      <c r="C932" s="512"/>
      <c r="D932" s="863" t="str">
        <f>IFERROR(INDEX('Übersicht IS-Massnahmen'!$I$10:$I$4969, MATCH(C932,  'Übersicht IS-Massnahmen'!$H$10:$H$4969,1)),"")</f>
        <v/>
      </c>
      <c r="E932" s="863"/>
      <c r="F932" s="759"/>
    </row>
    <row r="933" spans="3:6" ht="15">
      <c r="C933" s="512"/>
      <c r="D933" s="863" t="str">
        <f>IFERROR(INDEX('Übersicht IS-Massnahmen'!$I$10:$I$4969, MATCH(C933,  'Übersicht IS-Massnahmen'!$H$10:$H$4969,1)),"")</f>
        <v/>
      </c>
      <c r="E933" s="863"/>
      <c r="F933" s="759"/>
    </row>
    <row r="934" spans="3:6" ht="15">
      <c r="C934" s="512"/>
      <c r="D934" s="863" t="str">
        <f>IFERROR(INDEX('Übersicht IS-Massnahmen'!$I$10:$I$4969, MATCH(C934,  'Übersicht IS-Massnahmen'!$H$10:$H$4969,1)),"")</f>
        <v/>
      </c>
      <c r="E934" s="863"/>
      <c r="F934" s="759"/>
    </row>
    <row r="935" spans="3:6" ht="15">
      <c r="C935" s="512"/>
      <c r="D935" s="863" t="str">
        <f>IFERROR(INDEX('Übersicht IS-Massnahmen'!$I$10:$I$4969, MATCH(C935,  'Übersicht IS-Massnahmen'!$H$10:$H$4969,1)),"")</f>
        <v/>
      </c>
      <c r="E935" s="863"/>
      <c r="F935" s="759"/>
    </row>
    <row r="936" spans="3:6" ht="15">
      <c r="C936" s="512"/>
      <c r="D936" s="863" t="str">
        <f>IFERROR(INDEX('Übersicht IS-Massnahmen'!$I$10:$I$4969, MATCH(C936,  'Übersicht IS-Massnahmen'!$H$10:$H$4969,1)),"")</f>
        <v/>
      </c>
      <c r="E936" s="863"/>
      <c r="F936" s="759"/>
    </row>
    <row r="937" spans="3:6" ht="15">
      <c r="C937" s="512"/>
      <c r="D937" s="863" t="str">
        <f>IFERROR(INDEX('Übersicht IS-Massnahmen'!$I$10:$I$4969, MATCH(C937,  'Übersicht IS-Massnahmen'!$H$10:$H$4969,1)),"")</f>
        <v/>
      </c>
      <c r="E937" s="863"/>
      <c r="F937" s="759"/>
    </row>
    <row r="938" spans="3:6" ht="15">
      <c r="C938" s="512"/>
      <c r="D938" s="863" t="str">
        <f>IFERROR(INDEX('Übersicht IS-Massnahmen'!$I$10:$I$4969, MATCH(C938,  'Übersicht IS-Massnahmen'!$H$10:$H$4969,1)),"")</f>
        <v/>
      </c>
      <c r="E938" s="863"/>
      <c r="F938" s="759"/>
    </row>
    <row r="939" spans="3:6" ht="15">
      <c r="C939" s="512"/>
      <c r="D939" s="863" t="str">
        <f>IFERROR(INDEX('Übersicht IS-Massnahmen'!$I$10:$I$4969, MATCH(C939,  'Übersicht IS-Massnahmen'!$H$10:$H$4969,1)),"")</f>
        <v/>
      </c>
      <c r="E939" s="863"/>
      <c r="F939" s="759"/>
    </row>
    <row r="940" spans="3:6" ht="15">
      <c r="C940" s="512"/>
      <c r="D940" s="863" t="str">
        <f>IFERROR(INDEX('Übersicht IS-Massnahmen'!$I$10:$I$4969, MATCH(C940,  'Übersicht IS-Massnahmen'!$H$10:$H$4969,1)),"")</f>
        <v/>
      </c>
      <c r="E940" s="863"/>
      <c r="F940" s="759"/>
    </row>
    <row r="941" spans="3:6" ht="15">
      <c r="C941" s="512"/>
      <c r="D941" s="863" t="str">
        <f>IFERROR(INDEX('Übersicht IS-Massnahmen'!$I$10:$I$4969, MATCH(C941,  'Übersicht IS-Massnahmen'!$H$10:$H$4969,1)),"")</f>
        <v/>
      </c>
      <c r="E941" s="863"/>
      <c r="F941" s="759"/>
    </row>
    <row r="942" spans="3:6" ht="15">
      <c r="C942" s="512"/>
      <c r="D942" s="863" t="str">
        <f>IFERROR(INDEX('Übersicht IS-Massnahmen'!$I$10:$I$4969, MATCH(C942,  'Übersicht IS-Massnahmen'!$H$10:$H$4969,1)),"")</f>
        <v/>
      </c>
      <c r="E942" s="863"/>
      <c r="F942" s="759"/>
    </row>
    <row r="943" spans="3:6" ht="15">
      <c r="C943" s="512"/>
      <c r="D943" s="863" t="str">
        <f>IFERROR(INDEX('Übersicht IS-Massnahmen'!$I$10:$I$4969, MATCH(C943,  'Übersicht IS-Massnahmen'!$H$10:$H$4969,1)),"")</f>
        <v/>
      </c>
      <c r="E943" s="863"/>
      <c r="F943" s="759"/>
    </row>
    <row r="944" spans="3:6" ht="15">
      <c r="C944" s="512"/>
      <c r="D944" s="863" t="str">
        <f>IFERROR(INDEX('Übersicht IS-Massnahmen'!$I$10:$I$4969, MATCH(C944,  'Übersicht IS-Massnahmen'!$H$10:$H$4969,1)),"")</f>
        <v/>
      </c>
      <c r="E944" s="863"/>
      <c r="F944" s="759"/>
    </row>
    <row r="945" spans="3:6" ht="15">
      <c r="C945" s="512"/>
      <c r="D945" s="863" t="str">
        <f>IFERROR(INDEX('Übersicht IS-Massnahmen'!$I$10:$I$4969, MATCH(C945,  'Übersicht IS-Massnahmen'!$H$10:$H$4969,1)),"")</f>
        <v/>
      </c>
      <c r="E945" s="863"/>
      <c r="F945" s="759"/>
    </row>
    <row r="946" spans="3:6" ht="15">
      <c r="C946" s="512"/>
      <c r="D946" s="863" t="str">
        <f>IFERROR(INDEX('Übersicht IS-Massnahmen'!$I$10:$I$4969, MATCH(C946,  'Übersicht IS-Massnahmen'!$H$10:$H$4969,1)),"")</f>
        <v/>
      </c>
      <c r="E946" s="863"/>
      <c r="F946" s="759"/>
    </row>
    <row r="947" spans="3:6" ht="15">
      <c r="C947" s="512"/>
      <c r="D947" s="863" t="str">
        <f>IFERROR(INDEX('Übersicht IS-Massnahmen'!$I$10:$I$4969, MATCH(C947,  'Übersicht IS-Massnahmen'!$H$10:$H$4969,1)),"")</f>
        <v/>
      </c>
      <c r="E947" s="863"/>
      <c r="F947" s="759"/>
    </row>
    <row r="948" spans="3:6" ht="15">
      <c r="C948" s="512"/>
      <c r="D948" s="863" t="str">
        <f>IFERROR(INDEX('Übersicht IS-Massnahmen'!$I$10:$I$4969, MATCH(C948,  'Übersicht IS-Massnahmen'!$H$10:$H$4969,1)),"")</f>
        <v/>
      </c>
      <c r="E948" s="863"/>
      <c r="F948" s="759"/>
    </row>
    <row r="949" spans="3:6" ht="15">
      <c r="C949" s="512"/>
      <c r="D949" s="863" t="str">
        <f>IFERROR(INDEX('Übersicht IS-Massnahmen'!$I$10:$I$4969, MATCH(C949,  'Übersicht IS-Massnahmen'!$H$10:$H$4969,1)),"")</f>
        <v/>
      </c>
      <c r="E949" s="863"/>
      <c r="F949" s="759"/>
    </row>
    <row r="950" spans="3:6" ht="15">
      <c r="C950" s="512"/>
      <c r="D950" s="863" t="str">
        <f>IFERROR(INDEX('Übersicht IS-Massnahmen'!$I$10:$I$4969, MATCH(C950,  'Übersicht IS-Massnahmen'!$H$10:$H$4969,1)),"")</f>
        <v/>
      </c>
      <c r="E950" s="863"/>
      <c r="F950" s="759"/>
    </row>
    <row r="951" spans="3:6" ht="15">
      <c r="C951" s="512"/>
      <c r="D951" s="863" t="str">
        <f>IFERROR(INDEX('Übersicht IS-Massnahmen'!$I$10:$I$4969, MATCH(C951,  'Übersicht IS-Massnahmen'!$H$10:$H$4969,1)),"")</f>
        <v/>
      </c>
      <c r="E951" s="863"/>
      <c r="F951" s="759"/>
    </row>
    <row r="952" spans="3:6" ht="15">
      <c r="C952" s="512"/>
      <c r="D952" s="863" t="str">
        <f>IFERROR(INDEX('Übersicht IS-Massnahmen'!$I$10:$I$4969, MATCH(C952,  'Übersicht IS-Massnahmen'!$H$10:$H$4969,1)),"")</f>
        <v/>
      </c>
      <c r="E952" s="863"/>
      <c r="F952" s="759"/>
    </row>
    <row r="953" spans="3:6" ht="15">
      <c r="C953" s="512"/>
      <c r="D953" s="863" t="str">
        <f>IFERROR(INDEX('Übersicht IS-Massnahmen'!$I$10:$I$4969, MATCH(C953,  'Übersicht IS-Massnahmen'!$H$10:$H$4969,1)),"")</f>
        <v/>
      </c>
      <c r="E953" s="863"/>
      <c r="F953" s="759"/>
    </row>
    <row r="954" spans="3:6" ht="15">
      <c r="C954" s="512"/>
      <c r="D954" s="863" t="str">
        <f>IFERROR(INDEX('Übersicht IS-Massnahmen'!$I$10:$I$4969, MATCH(C954,  'Übersicht IS-Massnahmen'!$H$10:$H$4969,1)),"")</f>
        <v/>
      </c>
      <c r="E954" s="863"/>
      <c r="F954" s="759"/>
    </row>
    <row r="955" spans="3:6" ht="15">
      <c r="C955" s="512"/>
      <c r="D955" s="863" t="str">
        <f>IFERROR(INDEX('Übersicht IS-Massnahmen'!$I$10:$I$4969, MATCH(C955,  'Übersicht IS-Massnahmen'!$H$10:$H$4969,1)),"")</f>
        <v/>
      </c>
      <c r="E955" s="863"/>
      <c r="F955" s="759"/>
    </row>
    <row r="956" spans="3:6" ht="15">
      <c r="C956" s="512"/>
      <c r="D956" s="863" t="str">
        <f>IFERROR(INDEX('Übersicht IS-Massnahmen'!$I$10:$I$4969, MATCH(C956,  'Übersicht IS-Massnahmen'!$H$10:$H$4969,1)),"")</f>
        <v/>
      </c>
      <c r="E956" s="863"/>
      <c r="F956" s="759"/>
    </row>
    <row r="957" spans="3:6" ht="15">
      <c r="C957" s="512"/>
      <c r="D957" s="863" t="str">
        <f>IFERROR(INDEX('Übersicht IS-Massnahmen'!$I$10:$I$4969, MATCH(C957,  'Übersicht IS-Massnahmen'!$H$10:$H$4969,1)),"")</f>
        <v/>
      </c>
      <c r="E957" s="863"/>
      <c r="F957" s="759"/>
    </row>
    <row r="958" spans="3:6" ht="15">
      <c r="C958" s="512"/>
      <c r="D958" s="863" t="str">
        <f>IFERROR(INDEX('Übersicht IS-Massnahmen'!$I$10:$I$4969, MATCH(C958,  'Übersicht IS-Massnahmen'!$H$10:$H$4969,1)),"")</f>
        <v/>
      </c>
      <c r="E958" s="863"/>
      <c r="F958" s="759"/>
    </row>
    <row r="959" spans="3:6" ht="15">
      <c r="C959" s="512"/>
      <c r="D959" s="863" t="str">
        <f>IFERROR(INDEX('Übersicht IS-Massnahmen'!$I$10:$I$4969, MATCH(C959,  'Übersicht IS-Massnahmen'!$H$10:$H$4969,1)),"")</f>
        <v/>
      </c>
      <c r="E959" s="863"/>
      <c r="F959" s="759"/>
    </row>
    <row r="960" spans="3:6" ht="15">
      <c r="C960" s="512"/>
      <c r="D960" s="863" t="str">
        <f>IFERROR(INDEX('Übersicht IS-Massnahmen'!$I$10:$I$4969, MATCH(C960,  'Übersicht IS-Massnahmen'!$H$10:$H$4969,1)),"")</f>
        <v/>
      </c>
      <c r="E960" s="863"/>
      <c r="F960" s="759"/>
    </row>
    <row r="961" spans="3:6" ht="15">
      <c r="C961" s="512"/>
      <c r="D961" s="863" t="str">
        <f>IFERROR(INDEX('Übersicht IS-Massnahmen'!$I$10:$I$4969, MATCH(C961,  'Übersicht IS-Massnahmen'!$H$10:$H$4969,1)),"")</f>
        <v/>
      </c>
      <c r="E961" s="863"/>
      <c r="F961" s="759"/>
    </row>
    <row r="962" spans="3:6" ht="15">
      <c r="C962" s="512"/>
      <c r="D962" s="863" t="str">
        <f>IFERROR(INDEX('Übersicht IS-Massnahmen'!$I$10:$I$4969, MATCH(C962,  'Übersicht IS-Massnahmen'!$H$10:$H$4969,1)),"")</f>
        <v/>
      </c>
      <c r="E962" s="863"/>
      <c r="F962" s="759"/>
    </row>
    <row r="963" spans="3:6" ht="15">
      <c r="C963" s="512"/>
      <c r="D963" s="863" t="str">
        <f>IFERROR(INDEX('Übersicht IS-Massnahmen'!$I$10:$I$4969, MATCH(C963,  'Übersicht IS-Massnahmen'!$H$10:$H$4969,1)),"")</f>
        <v/>
      </c>
      <c r="E963" s="863"/>
      <c r="F963" s="759"/>
    </row>
    <row r="964" spans="3:6" ht="15">
      <c r="C964" s="512"/>
      <c r="D964" s="863" t="str">
        <f>IFERROR(INDEX('Übersicht IS-Massnahmen'!$I$10:$I$4969, MATCH(C964,  'Übersicht IS-Massnahmen'!$H$10:$H$4969,1)),"")</f>
        <v/>
      </c>
      <c r="E964" s="863"/>
      <c r="F964" s="759"/>
    </row>
    <row r="965" spans="3:6" ht="15">
      <c r="C965" s="512"/>
      <c r="D965" s="863" t="str">
        <f>IFERROR(INDEX('Übersicht IS-Massnahmen'!$I$10:$I$4969, MATCH(C965,  'Übersicht IS-Massnahmen'!$H$10:$H$4969,1)),"")</f>
        <v/>
      </c>
      <c r="E965" s="863"/>
      <c r="F965" s="759"/>
    </row>
    <row r="966" spans="3:6" ht="15">
      <c r="C966" s="512"/>
      <c r="D966" s="863" t="str">
        <f>IFERROR(INDEX('Übersicht IS-Massnahmen'!$I$10:$I$4969, MATCH(C966,  'Übersicht IS-Massnahmen'!$H$10:$H$4969,1)),"")</f>
        <v/>
      </c>
      <c r="E966" s="863"/>
      <c r="F966" s="759"/>
    </row>
    <row r="967" spans="3:6" ht="15">
      <c r="C967" s="512"/>
      <c r="D967" s="863" t="str">
        <f>IFERROR(INDEX('Übersicht IS-Massnahmen'!$I$10:$I$4969, MATCH(C967,  'Übersicht IS-Massnahmen'!$H$10:$H$4969,1)),"")</f>
        <v/>
      </c>
      <c r="E967" s="863"/>
      <c r="F967" s="759"/>
    </row>
    <row r="968" spans="3:6" ht="15">
      <c r="C968" s="512"/>
      <c r="D968" s="863" t="str">
        <f>IFERROR(INDEX('Übersicht IS-Massnahmen'!$I$10:$I$4969, MATCH(C968,  'Übersicht IS-Massnahmen'!$H$10:$H$4969,1)),"")</f>
        <v/>
      </c>
      <c r="E968" s="863"/>
      <c r="F968" s="759"/>
    </row>
    <row r="969" spans="3:6" ht="15">
      <c r="C969" s="512"/>
      <c r="D969" s="863" t="str">
        <f>IFERROR(INDEX('Übersicht IS-Massnahmen'!$I$10:$I$4969, MATCH(C969,  'Übersicht IS-Massnahmen'!$H$10:$H$4969,1)),"")</f>
        <v/>
      </c>
      <c r="E969" s="863"/>
      <c r="F969" s="759"/>
    </row>
    <row r="970" spans="3:6" ht="15">
      <c r="C970" s="512"/>
      <c r="D970" s="863" t="str">
        <f>IFERROR(INDEX('Übersicht IS-Massnahmen'!$I$10:$I$4969, MATCH(C970,  'Übersicht IS-Massnahmen'!$H$10:$H$4969,1)),"")</f>
        <v/>
      </c>
      <c r="E970" s="863"/>
      <c r="F970" s="759"/>
    </row>
    <row r="971" spans="3:6" ht="15">
      <c r="C971" s="512"/>
      <c r="D971" s="863" t="str">
        <f>IFERROR(INDEX('Übersicht IS-Massnahmen'!$I$10:$I$4969, MATCH(C971,  'Übersicht IS-Massnahmen'!$H$10:$H$4969,1)),"")</f>
        <v/>
      </c>
      <c r="E971" s="863"/>
      <c r="F971" s="759"/>
    </row>
    <row r="972" spans="3:6" ht="15">
      <c r="C972" s="512"/>
      <c r="D972" s="863" t="str">
        <f>IFERROR(INDEX('Übersicht IS-Massnahmen'!$I$10:$I$4969, MATCH(C972,  'Übersicht IS-Massnahmen'!$H$10:$H$4969,1)),"")</f>
        <v/>
      </c>
      <c r="E972" s="863"/>
      <c r="F972" s="759"/>
    </row>
    <row r="973" spans="3:6" ht="15">
      <c r="C973" s="512"/>
      <c r="D973" s="863" t="str">
        <f>IFERROR(INDEX('Übersicht IS-Massnahmen'!$I$10:$I$4969, MATCH(C973,  'Übersicht IS-Massnahmen'!$H$10:$H$4969,1)),"")</f>
        <v/>
      </c>
      <c r="E973" s="863"/>
      <c r="F973" s="759"/>
    </row>
    <row r="974" spans="3:6" ht="15">
      <c r="C974" s="512"/>
      <c r="D974" s="863" t="str">
        <f>IFERROR(INDEX('Übersicht IS-Massnahmen'!$I$10:$I$4969, MATCH(C974,  'Übersicht IS-Massnahmen'!$H$10:$H$4969,1)),"")</f>
        <v/>
      </c>
      <c r="E974" s="863"/>
      <c r="F974" s="759"/>
    </row>
    <row r="975" spans="3:6" ht="15">
      <c r="C975" s="512"/>
      <c r="D975" s="863" t="str">
        <f>IFERROR(INDEX('Übersicht IS-Massnahmen'!$I$10:$I$4969, MATCH(C975,  'Übersicht IS-Massnahmen'!$H$10:$H$4969,1)),"")</f>
        <v/>
      </c>
      <c r="E975" s="863"/>
      <c r="F975" s="759"/>
    </row>
    <row r="976" spans="3:6" ht="15">
      <c r="C976" s="512"/>
      <c r="D976" s="863" t="str">
        <f>IFERROR(INDEX('Übersicht IS-Massnahmen'!$I$10:$I$4969, MATCH(C976,  'Übersicht IS-Massnahmen'!$H$10:$H$4969,1)),"")</f>
        <v/>
      </c>
      <c r="E976" s="863"/>
      <c r="F976" s="759"/>
    </row>
    <row r="977" spans="3:6" ht="15">
      <c r="C977" s="512"/>
      <c r="D977" s="863" t="str">
        <f>IFERROR(INDEX('Übersicht IS-Massnahmen'!$I$10:$I$4969, MATCH(C977,  'Übersicht IS-Massnahmen'!$H$10:$H$4969,1)),"")</f>
        <v/>
      </c>
      <c r="E977" s="863"/>
      <c r="F977" s="759"/>
    </row>
    <row r="978" spans="3:6" ht="15">
      <c r="C978" s="512"/>
      <c r="D978" s="863" t="str">
        <f>IFERROR(INDEX('Übersicht IS-Massnahmen'!$I$10:$I$4969, MATCH(C978,  'Übersicht IS-Massnahmen'!$H$10:$H$4969,1)),"")</f>
        <v/>
      </c>
      <c r="E978" s="863"/>
      <c r="F978" s="759"/>
    </row>
    <row r="979" spans="3:6" ht="15">
      <c r="C979" s="512"/>
      <c r="D979" s="863" t="str">
        <f>IFERROR(INDEX('Übersicht IS-Massnahmen'!$I$10:$I$4969, MATCH(C979,  'Übersicht IS-Massnahmen'!$H$10:$H$4969,1)),"")</f>
        <v/>
      </c>
      <c r="E979" s="863"/>
      <c r="F979" s="759"/>
    </row>
    <row r="980" spans="3:6" ht="15">
      <c r="C980" s="512"/>
      <c r="D980" s="863" t="str">
        <f>IFERROR(INDEX('Übersicht IS-Massnahmen'!$I$10:$I$4969, MATCH(C980,  'Übersicht IS-Massnahmen'!$H$10:$H$4969,1)),"")</f>
        <v/>
      </c>
      <c r="E980" s="863"/>
      <c r="F980" s="759"/>
    </row>
    <row r="981" spans="3:6" ht="15">
      <c r="C981" s="512"/>
      <c r="D981" s="863" t="str">
        <f>IFERROR(INDEX('Übersicht IS-Massnahmen'!$I$10:$I$4969, MATCH(C981,  'Übersicht IS-Massnahmen'!$H$10:$H$4969,1)),"")</f>
        <v/>
      </c>
      <c r="E981" s="863"/>
      <c r="F981" s="759"/>
    </row>
    <row r="982" spans="3:6" ht="15">
      <c r="C982" s="512"/>
      <c r="D982" s="863" t="str">
        <f>IFERROR(INDEX('Übersicht IS-Massnahmen'!$I$10:$I$4969, MATCH(C982,  'Übersicht IS-Massnahmen'!$H$10:$H$4969,1)),"")</f>
        <v/>
      </c>
      <c r="E982" s="863"/>
      <c r="F982" s="759"/>
    </row>
    <row r="983" spans="3:6" ht="15">
      <c r="C983" s="512"/>
      <c r="D983" s="863" t="str">
        <f>IFERROR(INDEX('Übersicht IS-Massnahmen'!$I$10:$I$4969, MATCH(C983,  'Übersicht IS-Massnahmen'!$H$10:$H$4969,1)),"")</f>
        <v/>
      </c>
      <c r="E983" s="863"/>
      <c r="F983" s="759"/>
    </row>
    <row r="984" spans="3:6" ht="15">
      <c r="C984" s="512"/>
      <c r="D984" s="863" t="str">
        <f>IFERROR(INDEX('Übersicht IS-Massnahmen'!$I$10:$I$4969, MATCH(C984,  'Übersicht IS-Massnahmen'!$H$10:$H$4969,1)),"")</f>
        <v/>
      </c>
      <c r="E984" s="863"/>
      <c r="F984" s="759"/>
    </row>
    <row r="985" spans="3:6" ht="15">
      <c r="C985" s="512"/>
      <c r="D985" s="863" t="str">
        <f>IFERROR(INDEX('Übersicht IS-Massnahmen'!$I$10:$I$4969, MATCH(C985,  'Übersicht IS-Massnahmen'!$H$10:$H$4969,1)),"")</f>
        <v/>
      </c>
      <c r="E985" s="863"/>
      <c r="F985" s="759"/>
    </row>
    <row r="986" spans="3:6" ht="15">
      <c r="C986" s="512"/>
      <c r="D986" s="863" t="str">
        <f>IFERROR(INDEX('Übersicht IS-Massnahmen'!$I$10:$I$4969, MATCH(C986,  'Übersicht IS-Massnahmen'!$H$10:$H$4969,1)),"")</f>
        <v/>
      </c>
      <c r="E986" s="863"/>
      <c r="F986" s="759"/>
    </row>
    <row r="987" spans="3:6" ht="15">
      <c r="C987" s="512"/>
      <c r="D987" s="863" t="str">
        <f>IFERROR(INDEX('Übersicht IS-Massnahmen'!$I$10:$I$4969, MATCH(C987,  'Übersicht IS-Massnahmen'!$H$10:$H$4969,1)),"")</f>
        <v/>
      </c>
      <c r="E987" s="863"/>
      <c r="F987" s="759"/>
    </row>
    <row r="988" spans="3:6" ht="15">
      <c r="C988" s="512"/>
      <c r="D988" s="863" t="str">
        <f>IFERROR(INDEX('Übersicht IS-Massnahmen'!$I$10:$I$4969, MATCH(C988,  'Übersicht IS-Massnahmen'!$H$10:$H$4969,1)),"")</f>
        <v/>
      </c>
      <c r="E988" s="863"/>
      <c r="F988" s="759"/>
    </row>
    <row r="989" spans="3:6" ht="15">
      <c r="C989" s="512"/>
      <c r="D989" s="863" t="str">
        <f>IFERROR(INDEX('Übersicht IS-Massnahmen'!$I$10:$I$4969, MATCH(C989,  'Übersicht IS-Massnahmen'!$H$10:$H$4969,1)),"")</f>
        <v/>
      </c>
      <c r="E989" s="863"/>
      <c r="F989" s="759"/>
    </row>
    <row r="990" spans="3:6" ht="15">
      <c r="C990" s="512"/>
      <c r="D990" s="863" t="str">
        <f>IFERROR(INDEX('Übersicht IS-Massnahmen'!$I$10:$I$4969, MATCH(C990,  'Übersicht IS-Massnahmen'!$H$10:$H$4969,1)),"")</f>
        <v/>
      </c>
      <c r="E990" s="863"/>
      <c r="F990" s="759"/>
    </row>
    <row r="991" spans="3:6" ht="15">
      <c r="C991" s="512"/>
      <c r="D991" s="863" t="str">
        <f>IFERROR(INDEX('Übersicht IS-Massnahmen'!$I$10:$I$4969, MATCH(C991,  'Übersicht IS-Massnahmen'!$H$10:$H$4969,1)),"")</f>
        <v/>
      </c>
      <c r="E991" s="863"/>
      <c r="F991" s="759"/>
    </row>
    <row r="992" spans="3:6" ht="15">
      <c r="C992" s="512"/>
      <c r="D992" s="863" t="str">
        <f>IFERROR(INDEX('Übersicht IS-Massnahmen'!$I$10:$I$4969, MATCH(C992,  'Übersicht IS-Massnahmen'!$H$10:$H$4969,1)),"")</f>
        <v/>
      </c>
      <c r="E992" s="863"/>
      <c r="F992" s="759"/>
    </row>
    <row r="993" spans="3:6" ht="15">
      <c r="C993" s="512"/>
      <c r="D993" s="863" t="str">
        <f>IFERROR(INDEX('Übersicht IS-Massnahmen'!$I$10:$I$4969, MATCH(C993,  'Übersicht IS-Massnahmen'!$H$10:$H$4969,1)),"")</f>
        <v/>
      </c>
      <c r="E993" s="863"/>
      <c r="F993" s="759"/>
    </row>
    <row r="994" spans="3:6" ht="15">
      <c r="C994" s="512"/>
      <c r="D994" s="863" t="str">
        <f>IFERROR(INDEX('Übersicht IS-Massnahmen'!$I$10:$I$4969, MATCH(C994,  'Übersicht IS-Massnahmen'!$H$10:$H$4969,1)),"")</f>
        <v/>
      </c>
      <c r="E994" s="863"/>
      <c r="F994" s="759"/>
    </row>
    <row r="995" spans="3:6" ht="15">
      <c r="C995" s="512"/>
      <c r="D995" s="863" t="str">
        <f>IFERROR(INDEX('Übersicht IS-Massnahmen'!$I$10:$I$4969, MATCH(C995,  'Übersicht IS-Massnahmen'!$H$10:$H$4969,1)),"")</f>
        <v/>
      </c>
      <c r="E995" s="863"/>
      <c r="F995" s="759"/>
    </row>
    <row r="996" spans="3:6" ht="15">
      <c r="C996" s="512"/>
      <c r="D996" s="863" t="str">
        <f>IFERROR(INDEX('Übersicht IS-Massnahmen'!$I$10:$I$4969, MATCH(C996,  'Übersicht IS-Massnahmen'!$H$10:$H$4969,1)),"")</f>
        <v/>
      </c>
      <c r="E996" s="863"/>
      <c r="F996" s="759"/>
    </row>
    <row r="997" spans="3:6" ht="15">
      <c r="C997" s="512"/>
      <c r="D997" s="863" t="str">
        <f>IFERROR(INDEX('Übersicht IS-Massnahmen'!$I$10:$I$4969, MATCH(C997,  'Übersicht IS-Massnahmen'!$H$10:$H$4969,1)),"")</f>
        <v/>
      </c>
      <c r="E997" s="863"/>
      <c r="F997" s="759"/>
    </row>
    <row r="998" spans="3:6" ht="15">
      <c r="C998" s="512"/>
      <c r="D998" s="863" t="str">
        <f>IFERROR(INDEX('Übersicht IS-Massnahmen'!$I$10:$I$4969, MATCH(C998,  'Übersicht IS-Massnahmen'!$H$10:$H$4969,1)),"")</f>
        <v/>
      </c>
      <c r="E998" s="863"/>
      <c r="F998" s="759"/>
    </row>
    <row r="999" spans="3:6" ht="15">
      <c r="C999" s="512"/>
      <c r="D999" s="863" t="str">
        <f>IFERROR(INDEX('Übersicht IS-Massnahmen'!$I$10:$I$4969, MATCH(C999,  'Übersicht IS-Massnahmen'!$H$10:$H$4969,1)),"")</f>
        <v/>
      </c>
      <c r="E999" s="863"/>
      <c r="F999" s="759"/>
    </row>
    <row r="1000" spans="3:6" ht="15">
      <c r="C1000" s="512"/>
      <c r="D1000" s="863" t="str">
        <f>IFERROR(INDEX('Übersicht IS-Massnahmen'!$I$10:$I$4969, MATCH(C1000,  'Übersicht IS-Massnahmen'!$H$10:$H$4969,1)),"")</f>
        <v/>
      </c>
      <c r="E1000" s="863"/>
      <c r="F1000" s="759"/>
    </row>
    <row r="1001" spans="3:6" ht="15">
      <c r="C1001" s="512"/>
      <c r="D1001" s="863" t="str">
        <f>IFERROR(INDEX('Übersicht IS-Massnahmen'!$I$10:$I$4969, MATCH(C1001,  'Übersicht IS-Massnahmen'!$H$10:$H$4969,1)),"")</f>
        <v/>
      </c>
      <c r="E1001" s="863"/>
      <c r="F1001" s="759"/>
    </row>
    <row r="1002" spans="3:6" ht="15">
      <c r="C1002" s="512"/>
      <c r="D1002" s="863" t="str">
        <f>IFERROR(INDEX('Übersicht IS-Massnahmen'!$I$10:$I$4969, MATCH(C1002,  'Übersicht IS-Massnahmen'!$H$10:$H$4969,1)),"")</f>
        <v/>
      </c>
      <c r="E1002" s="863"/>
      <c r="F1002" s="759"/>
    </row>
    <row r="1003" spans="3:6" ht="15">
      <c r="C1003" s="512"/>
      <c r="D1003" s="863" t="str">
        <f>IFERROR(INDEX('Übersicht IS-Massnahmen'!$I$10:$I$4969, MATCH(C1003,  'Übersicht IS-Massnahmen'!$H$10:$H$4969,1)),"")</f>
        <v/>
      </c>
      <c r="E1003" s="863"/>
      <c r="F1003" s="759"/>
    </row>
    <row r="1004" spans="3:6" ht="15">
      <c r="C1004" s="512"/>
      <c r="D1004" s="863" t="str">
        <f>IFERROR(INDEX('Übersicht IS-Massnahmen'!$I$10:$I$4969, MATCH(C1004,  'Übersicht IS-Massnahmen'!$H$10:$H$4969,1)),"")</f>
        <v/>
      </c>
      <c r="E1004" s="863"/>
      <c r="F1004" s="759"/>
    </row>
    <row r="1005" spans="3:6" ht="15">
      <c r="C1005" s="512"/>
      <c r="D1005" s="863" t="str">
        <f>IFERROR(INDEX('Übersicht IS-Massnahmen'!$I$10:$I$4969, MATCH(C1005,  'Übersicht IS-Massnahmen'!$H$10:$H$4969,1)),"")</f>
        <v/>
      </c>
      <c r="E1005" s="863"/>
      <c r="F1005" s="759"/>
    </row>
    <row r="1006" spans="3:6" ht="15">
      <c r="C1006" s="512"/>
      <c r="D1006" s="863" t="str">
        <f>IFERROR(INDEX('Übersicht IS-Massnahmen'!$I$10:$I$4969, MATCH(C1006,  'Übersicht IS-Massnahmen'!$H$10:$H$4969,1)),"")</f>
        <v/>
      </c>
      <c r="E1006" s="863"/>
      <c r="F1006" s="759"/>
    </row>
    <row r="1007" spans="3:6" ht="15">
      <c r="C1007" s="512"/>
      <c r="D1007" s="863" t="str">
        <f>IFERROR(INDEX('Übersicht IS-Massnahmen'!$I$10:$I$4969, MATCH(C1007,  'Übersicht IS-Massnahmen'!$H$10:$H$4969,1)),"")</f>
        <v/>
      </c>
      <c r="E1007" s="863"/>
      <c r="F1007" s="759"/>
    </row>
    <row r="1008" spans="3:6" ht="15">
      <c r="C1008" s="512"/>
      <c r="D1008" s="863" t="str">
        <f>IFERROR(INDEX('Übersicht IS-Massnahmen'!$I$10:$I$4969, MATCH(C1008,  'Übersicht IS-Massnahmen'!$H$10:$H$4969,1)),"")</f>
        <v/>
      </c>
      <c r="E1008" s="863"/>
      <c r="F1008" s="759"/>
    </row>
    <row r="1009" spans="3:6" ht="15">
      <c r="C1009" s="512"/>
      <c r="D1009" s="863" t="str">
        <f>IFERROR(INDEX('Übersicht IS-Massnahmen'!$I$10:$I$4969, MATCH(C1009,  'Übersicht IS-Massnahmen'!$H$10:$H$4969,1)),"")</f>
        <v/>
      </c>
      <c r="E1009" s="863"/>
      <c r="F1009" s="759"/>
    </row>
    <row r="1010" spans="3:6" ht="15">
      <c r="C1010" s="512"/>
      <c r="D1010" s="863" t="str">
        <f>IFERROR(INDEX('Übersicht IS-Massnahmen'!$I$10:$I$4969, MATCH(C1010,  'Übersicht IS-Massnahmen'!$H$10:$H$4969,1)),"")</f>
        <v/>
      </c>
      <c r="E1010" s="863"/>
      <c r="F1010" s="759"/>
    </row>
    <row r="1011" spans="3:6" ht="15">
      <c r="C1011" s="512"/>
      <c r="D1011" s="863" t="str">
        <f>IFERROR(INDEX('Übersicht IS-Massnahmen'!$I$10:$I$4969, MATCH(C1011,  'Übersicht IS-Massnahmen'!$H$10:$H$4969,1)),"")</f>
        <v/>
      </c>
      <c r="E1011" s="863"/>
      <c r="F1011" s="759"/>
    </row>
    <row r="1012" spans="3:6" ht="15">
      <c r="C1012" s="512"/>
      <c r="D1012" s="863" t="str">
        <f>IFERROR(INDEX('Übersicht IS-Massnahmen'!$I$10:$I$4969, MATCH(C1012,  'Übersicht IS-Massnahmen'!$H$10:$H$4969,1)),"")</f>
        <v/>
      </c>
      <c r="E1012" s="863"/>
      <c r="F1012" s="759"/>
    </row>
    <row r="1013" spans="3:6" ht="15">
      <c r="C1013" s="512"/>
      <c r="D1013" s="863" t="str">
        <f>IFERROR(INDEX('Übersicht IS-Massnahmen'!$I$10:$I$4969, MATCH(C1013,  'Übersicht IS-Massnahmen'!$H$10:$H$4969,1)),"")</f>
        <v/>
      </c>
      <c r="E1013" s="863"/>
      <c r="F1013" s="759"/>
    </row>
    <row r="1014" spans="3:6" ht="15">
      <c r="C1014" s="512"/>
      <c r="D1014" s="863" t="str">
        <f>IFERROR(INDEX('Übersicht IS-Massnahmen'!$I$10:$I$4969, MATCH(C1014,  'Übersicht IS-Massnahmen'!$H$10:$H$4969,1)),"")</f>
        <v/>
      </c>
      <c r="E1014" s="863"/>
      <c r="F1014" s="759"/>
    </row>
    <row r="1015" spans="3:6" ht="15">
      <c r="C1015" s="512"/>
      <c r="D1015" s="863" t="str">
        <f>IFERROR(INDEX('Übersicht IS-Massnahmen'!$I$10:$I$4969, MATCH(C1015,  'Übersicht IS-Massnahmen'!$H$10:$H$4969,1)),"")</f>
        <v/>
      </c>
      <c r="E1015" s="863"/>
      <c r="F1015" s="759"/>
    </row>
    <row r="1016" spans="3:6" ht="15">
      <c r="C1016" s="512"/>
      <c r="D1016" s="863" t="str">
        <f>IFERROR(INDEX('Übersicht IS-Massnahmen'!$I$10:$I$4969, MATCH(C1016,  'Übersicht IS-Massnahmen'!$H$10:$H$4969,1)),"")</f>
        <v/>
      </c>
      <c r="E1016" s="863"/>
      <c r="F1016" s="759"/>
    </row>
    <row r="1017" spans="3:6" ht="15">
      <c r="C1017" s="512"/>
      <c r="D1017" s="863" t="str">
        <f>IFERROR(INDEX('Übersicht IS-Massnahmen'!$I$10:$I$4969, MATCH(C1017,  'Übersicht IS-Massnahmen'!$H$10:$H$4969,1)),"")</f>
        <v/>
      </c>
      <c r="E1017" s="863"/>
      <c r="F1017" s="759"/>
    </row>
    <row r="1018" spans="3:6" ht="15">
      <c r="C1018" s="512"/>
      <c r="D1018" s="863" t="str">
        <f>IFERROR(INDEX('Übersicht IS-Massnahmen'!$I$10:$I$4969, MATCH(C1018,  'Übersicht IS-Massnahmen'!$H$10:$H$4969,1)),"")</f>
        <v/>
      </c>
      <c r="E1018" s="863"/>
      <c r="F1018" s="759"/>
    </row>
    <row r="1019" spans="3:6" ht="15">
      <c r="C1019" s="512"/>
      <c r="D1019" s="863" t="str">
        <f>IFERROR(INDEX('Übersicht IS-Massnahmen'!$I$10:$I$4969, MATCH(C1019,  'Übersicht IS-Massnahmen'!$H$10:$H$4969,1)),"")</f>
        <v/>
      </c>
      <c r="E1019" s="863"/>
      <c r="F1019" s="759"/>
    </row>
    <row r="1020" spans="3:6" ht="15">
      <c r="C1020" s="512"/>
      <c r="D1020" s="863" t="str">
        <f>IFERROR(INDEX('Übersicht IS-Massnahmen'!$I$10:$I$4969, MATCH(C1020,  'Übersicht IS-Massnahmen'!$H$10:$H$4969,1)),"")</f>
        <v/>
      </c>
      <c r="E1020" s="863"/>
      <c r="F1020" s="759"/>
    </row>
    <row r="1021" spans="3:6" ht="15">
      <c r="C1021" s="512"/>
      <c r="D1021" s="863" t="str">
        <f>IFERROR(INDEX('Übersicht IS-Massnahmen'!$I$10:$I$4969, MATCH(C1021,  'Übersicht IS-Massnahmen'!$H$10:$H$4969,1)),"")</f>
        <v/>
      </c>
      <c r="E1021" s="863"/>
      <c r="F1021" s="759"/>
    </row>
    <row r="1022" spans="3:6" ht="15">
      <c r="C1022" s="512"/>
      <c r="D1022" s="863" t="str">
        <f>IFERROR(INDEX('Übersicht IS-Massnahmen'!$I$10:$I$4969, MATCH(C1022,  'Übersicht IS-Massnahmen'!$H$10:$H$4969,1)),"")</f>
        <v/>
      </c>
      <c r="E1022" s="863"/>
      <c r="F1022" s="759"/>
    </row>
    <row r="1023" spans="3:6" ht="15">
      <c r="C1023" s="512"/>
      <c r="D1023" s="863" t="str">
        <f>IFERROR(INDEX('Übersicht IS-Massnahmen'!$I$10:$I$4969, MATCH(C1023,  'Übersicht IS-Massnahmen'!$H$10:$H$4969,1)),"")</f>
        <v/>
      </c>
      <c r="E1023" s="863"/>
      <c r="F1023" s="759"/>
    </row>
    <row r="1024" spans="3:6" ht="15">
      <c r="C1024" s="512"/>
      <c r="D1024" s="863" t="str">
        <f>IFERROR(INDEX('Übersicht IS-Massnahmen'!$I$10:$I$4969, MATCH(C1024,  'Übersicht IS-Massnahmen'!$H$10:$H$4969,1)),"")</f>
        <v/>
      </c>
      <c r="E1024" s="863"/>
      <c r="F1024" s="759"/>
    </row>
    <row r="1025" spans="3:6" ht="15">
      <c r="C1025" s="512"/>
      <c r="D1025" s="863" t="str">
        <f>IFERROR(INDEX('Übersicht IS-Massnahmen'!$I$10:$I$4969, MATCH(C1025,  'Übersicht IS-Massnahmen'!$H$10:$H$4969,1)),"")</f>
        <v/>
      </c>
      <c r="E1025" s="863"/>
      <c r="F1025" s="759"/>
    </row>
    <row r="1026" spans="3:6" ht="15">
      <c r="C1026" s="512"/>
      <c r="D1026" s="863" t="str">
        <f>IFERROR(INDEX('Übersicht IS-Massnahmen'!$I$10:$I$4969, MATCH(C1026,  'Übersicht IS-Massnahmen'!$H$10:$H$4969,1)),"")</f>
        <v/>
      </c>
      <c r="E1026" s="863"/>
      <c r="F1026" s="759"/>
    </row>
    <row r="1027" spans="3:6" ht="15">
      <c r="C1027" s="512"/>
      <c r="D1027" s="863" t="str">
        <f>IFERROR(INDEX('Übersicht IS-Massnahmen'!$I$10:$I$4969, MATCH(C1027,  'Übersicht IS-Massnahmen'!$H$10:$H$4969,1)),"")</f>
        <v/>
      </c>
      <c r="E1027" s="863"/>
      <c r="F1027" s="759"/>
    </row>
    <row r="1028" spans="3:6" ht="15">
      <c r="C1028" s="512"/>
      <c r="D1028" s="863" t="str">
        <f>IFERROR(INDEX('Übersicht IS-Massnahmen'!$I$10:$I$4969, MATCH(C1028,  'Übersicht IS-Massnahmen'!$H$10:$H$4969,1)),"")</f>
        <v/>
      </c>
      <c r="E1028" s="863"/>
      <c r="F1028" s="759"/>
    </row>
    <row r="1029" spans="3:6" ht="15">
      <c r="C1029" s="512"/>
      <c r="D1029" s="863" t="str">
        <f>IFERROR(INDEX('Übersicht IS-Massnahmen'!$I$10:$I$4969, MATCH(C1029,  'Übersicht IS-Massnahmen'!$H$10:$H$4969,1)),"")</f>
        <v/>
      </c>
      <c r="E1029" s="863"/>
      <c r="F1029" s="759"/>
    </row>
    <row r="1030" spans="3:6" ht="15">
      <c r="C1030" s="512"/>
      <c r="D1030" s="863" t="str">
        <f>IFERROR(INDEX('Übersicht IS-Massnahmen'!$I$10:$I$4969, MATCH(C1030,  'Übersicht IS-Massnahmen'!$H$10:$H$4969,1)),"")</f>
        <v/>
      </c>
      <c r="E1030" s="863"/>
      <c r="F1030" s="759"/>
    </row>
    <row r="1031" spans="3:6" ht="15">
      <c r="C1031" s="512"/>
      <c r="D1031" s="863" t="str">
        <f>IFERROR(INDEX('Übersicht IS-Massnahmen'!$I$10:$I$4969, MATCH(C1031,  'Übersicht IS-Massnahmen'!$H$10:$H$4969,1)),"")</f>
        <v/>
      </c>
      <c r="E1031" s="863"/>
      <c r="F1031" s="759"/>
    </row>
    <row r="1032" spans="3:6" ht="15">
      <c r="C1032" s="512"/>
      <c r="D1032" s="863" t="str">
        <f>IFERROR(INDEX('Übersicht IS-Massnahmen'!$I$10:$I$4969, MATCH(C1032,  'Übersicht IS-Massnahmen'!$H$10:$H$4969,1)),"")</f>
        <v/>
      </c>
      <c r="E1032" s="863"/>
      <c r="F1032" s="759"/>
    </row>
    <row r="1033" spans="3:6" ht="15">
      <c r="C1033" s="512"/>
      <c r="D1033" s="863" t="str">
        <f>IFERROR(INDEX('Übersicht IS-Massnahmen'!$I$10:$I$4969, MATCH(C1033,  'Übersicht IS-Massnahmen'!$H$10:$H$4969,1)),"")</f>
        <v/>
      </c>
      <c r="E1033" s="863"/>
      <c r="F1033" s="759"/>
    </row>
    <row r="1034" spans="3:6" ht="15">
      <c r="C1034" s="512"/>
      <c r="D1034" s="863" t="str">
        <f>IFERROR(INDEX('Übersicht IS-Massnahmen'!$I$10:$I$4969, MATCH(C1034,  'Übersicht IS-Massnahmen'!$H$10:$H$4969,1)),"")</f>
        <v/>
      </c>
      <c r="E1034" s="863"/>
      <c r="F1034" s="759"/>
    </row>
    <row r="1035" spans="3:6" ht="15">
      <c r="C1035" s="512"/>
      <c r="D1035" s="863" t="str">
        <f>IFERROR(INDEX('Übersicht IS-Massnahmen'!$I$10:$I$4969, MATCH(C1035,  'Übersicht IS-Massnahmen'!$H$10:$H$4969,1)),"")</f>
        <v/>
      </c>
      <c r="E1035" s="863"/>
      <c r="F1035" s="759"/>
    </row>
    <row r="1036" spans="3:6" ht="15">
      <c r="C1036" s="512"/>
      <c r="D1036" s="863" t="str">
        <f>IFERROR(INDEX('Übersicht IS-Massnahmen'!$I$10:$I$4969, MATCH(C1036,  'Übersicht IS-Massnahmen'!$H$10:$H$4969,1)),"")</f>
        <v/>
      </c>
      <c r="E1036" s="863"/>
      <c r="F1036" s="759"/>
    </row>
    <row r="1037" spans="3:6" ht="15">
      <c r="C1037" s="512"/>
      <c r="D1037" s="863" t="str">
        <f>IFERROR(INDEX('Übersicht IS-Massnahmen'!$I$10:$I$4969, MATCH(C1037,  'Übersicht IS-Massnahmen'!$H$10:$H$4969,1)),"")</f>
        <v/>
      </c>
      <c r="E1037" s="863"/>
      <c r="F1037" s="759"/>
    </row>
    <row r="1038" spans="3:6" ht="15">
      <c r="C1038" s="512"/>
      <c r="D1038" s="863" t="str">
        <f>IFERROR(INDEX('Übersicht IS-Massnahmen'!$I$10:$I$4969, MATCH(C1038,  'Übersicht IS-Massnahmen'!$H$10:$H$4969,1)),"")</f>
        <v/>
      </c>
      <c r="E1038" s="863"/>
      <c r="F1038" s="759"/>
    </row>
    <row r="1039" spans="3:6" ht="15">
      <c r="C1039" s="512"/>
      <c r="D1039" s="863" t="str">
        <f>IFERROR(INDEX('Übersicht IS-Massnahmen'!$I$10:$I$4969, MATCH(C1039,  'Übersicht IS-Massnahmen'!$H$10:$H$4969,1)),"")</f>
        <v/>
      </c>
      <c r="E1039" s="863"/>
      <c r="F1039" s="759"/>
    </row>
    <row r="1040" spans="3:6" ht="15">
      <c r="C1040" s="512"/>
      <c r="D1040" s="863" t="str">
        <f>IFERROR(INDEX('Übersicht IS-Massnahmen'!$I$10:$I$4969, MATCH(C1040,  'Übersicht IS-Massnahmen'!$H$10:$H$4969,1)),"")</f>
        <v/>
      </c>
      <c r="E1040" s="863"/>
      <c r="F1040" s="759"/>
    </row>
    <row r="1041" spans="3:6" ht="15">
      <c r="C1041" s="512"/>
      <c r="D1041" s="863" t="str">
        <f>IFERROR(INDEX('Übersicht IS-Massnahmen'!$I$10:$I$4969, MATCH(C1041,  'Übersicht IS-Massnahmen'!$H$10:$H$4969,1)),"")</f>
        <v/>
      </c>
      <c r="E1041" s="863"/>
      <c r="F1041" s="759"/>
    </row>
    <row r="1042" spans="3:6" ht="15">
      <c r="C1042" s="512"/>
      <c r="D1042" s="863" t="str">
        <f>IFERROR(INDEX('Übersicht IS-Massnahmen'!$I$10:$I$4969, MATCH(C1042,  'Übersicht IS-Massnahmen'!$H$10:$H$4969,1)),"")</f>
        <v/>
      </c>
      <c r="E1042" s="863"/>
      <c r="F1042" s="759"/>
    </row>
    <row r="1043" spans="3:6" ht="15">
      <c r="C1043" s="512"/>
      <c r="D1043" s="863" t="str">
        <f>IFERROR(INDEX('Übersicht IS-Massnahmen'!$I$10:$I$4969, MATCH(C1043,  'Übersicht IS-Massnahmen'!$H$10:$H$4969,1)),"")</f>
        <v/>
      </c>
      <c r="E1043" s="863"/>
      <c r="F1043" s="759"/>
    </row>
    <row r="1044" spans="3:6" ht="15">
      <c r="C1044" s="512"/>
      <c r="D1044" s="863" t="str">
        <f>IFERROR(INDEX('Übersicht IS-Massnahmen'!$I$10:$I$4969, MATCH(C1044,  'Übersicht IS-Massnahmen'!$H$10:$H$4969,1)),"")</f>
        <v/>
      </c>
      <c r="E1044" s="863"/>
      <c r="F1044" s="759"/>
    </row>
    <row r="1045" spans="3:6" ht="15">
      <c r="C1045" s="512"/>
      <c r="D1045" s="863" t="str">
        <f>IFERROR(INDEX('Übersicht IS-Massnahmen'!$I$10:$I$4969, MATCH(C1045,  'Übersicht IS-Massnahmen'!$H$10:$H$4969,1)),"")</f>
        <v/>
      </c>
      <c r="E1045" s="863"/>
      <c r="F1045" s="759"/>
    </row>
    <row r="1046" spans="3:6" ht="15">
      <c r="C1046" s="512"/>
      <c r="D1046" s="863" t="str">
        <f>IFERROR(INDEX('Übersicht IS-Massnahmen'!$I$10:$I$4969, MATCH(C1046,  'Übersicht IS-Massnahmen'!$H$10:$H$4969,1)),"")</f>
        <v/>
      </c>
      <c r="E1046" s="863"/>
      <c r="F1046" s="759"/>
    </row>
    <row r="1047" spans="3:6" ht="15">
      <c r="C1047" s="512"/>
      <c r="D1047" s="863" t="str">
        <f>IFERROR(INDEX('Übersicht IS-Massnahmen'!$I$10:$I$4969, MATCH(C1047,  'Übersicht IS-Massnahmen'!$H$10:$H$4969,1)),"")</f>
        <v/>
      </c>
      <c r="E1047" s="863"/>
      <c r="F1047" s="759"/>
    </row>
    <row r="1048" spans="3:6" ht="15">
      <c r="C1048" s="512"/>
      <c r="D1048" s="863" t="str">
        <f>IFERROR(INDEX('Übersicht IS-Massnahmen'!$I$10:$I$4969, MATCH(C1048,  'Übersicht IS-Massnahmen'!$H$10:$H$4969,1)),"")</f>
        <v/>
      </c>
      <c r="E1048" s="863"/>
      <c r="F1048" s="759"/>
    </row>
    <row r="1049" spans="3:6" ht="15">
      <c r="C1049" s="512"/>
      <c r="D1049" s="863" t="str">
        <f>IFERROR(INDEX('Übersicht IS-Massnahmen'!$I$10:$I$4969, MATCH(C1049,  'Übersicht IS-Massnahmen'!$H$10:$H$4969,1)),"")</f>
        <v/>
      </c>
      <c r="E1049" s="863"/>
      <c r="F1049" s="759"/>
    </row>
    <row r="1050" spans="3:6" ht="15">
      <c r="C1050" s="512"/>
      <c r="D1050" s="863" t="str">
        <f>IFERROR(INDEX('Übersicht IS-Massnahmen'!$I$10:$I$4969, MATCH(C1050,  'Übersicht IS-Massnahmen'!$H$10:$H$4969,1)),"")</f>
        <v/>
      </c>
      <c r="E1050" s="863"/>
      <c r="F1050" s="759"/>
    </row>
    <row r="1051" spans="3:6" ht="15">
      <c r="C1051" s="512"/>
      <c r="D1051" s="863" t="str">
        <f>IFERROR(INDEX('Übersicht IS-Massnahmen'!$I$10:$I$4969, MATCH(C1051,  'Übersicht IS-Massnahmen'!$H$10:$H$4969,1)),"")</f>
        <v/>
      </c>
      <c r="E1051" s="863"/>
      <c r="F1051" s="759"/>
    </row>
    <row r="1052" spans="3:6" ht="15">
      <c r="C1052" s="512"/>
      <c r="D1052" s="863" t="str">
        <f>IFERROR(INDEX('Übersicht IS-Massnahmen'!$I$10:$I$4969, MATCH(C1052,  'Übersicht IS-Massnahmen'!$H$10:$H$4969,1)),"")</f>
        <v/>
      </c>
      <c r="E1052" s="863"/>
      <c r="F1052" s="759"/>
    </row>
    <row r="1053" spans="3:6" ht="15">
      <c r="C1053" s="512"/>
      <c r="D1053" s="863" t="str">
        <f>IFERROR(INDEX('Übersicht IS-Massnahmen'!$I$10:$I$4969, MATCH(C1053,  'Übersicht IS-Massnahmen'!$H$10:$H$4969,1)),"")</f>
        <v/>
      </c>
      <c r="E1053" s="863"/>
      <c r="F1053" s="759"/>
    </row>
    <row r="1054" spans="3:6" ht="15">
      <c r="C1054" s="512"/>
      <c r="D1054" s="863" t="str">
        <f>IFERROR(INDEX('Übersicht IS-Massnahmen'!$I$10:$I$4969, MATCH(C1054,  'Übersicht IS-Massnahmen'!$H$10:$H$4969,1)),"")</f>
        <v/>
      </c>
      <c r="E1054" s="863"/>
      <c r="F1054" s="759"/>
    </row>
    <row r="1055" spans="3:6" ht="15">
      <c r="C1055" s="512"/>
      <c r="D1055" s="863" t="str">
        <f>IFERROR(INDEX('Übersicht IS-Massnahmen'!$I$10:$I$4969, MATCH(C1055,  'Übersicht IS-Massnahmen'!$H$10:$H$4969,1)),"")</f>
        <v/>
      </c>
      <c r="E1055" s="863"/>
      <c r="F1055" s="759"/>
    </row>
    <row r="1056" spans="3:6" ht="15">
      <c r="C1056" s="512"/>
      <c r="D1056" s="863" t="str">
        <f>IFERROR(INDEX('Übersicht IS-Massnahmen'!$I$10:$I$4969, MATCH(C1056,  'Übersicht IS-Massnahmen'!$H$10:$H$4969,1)),"")</f>
        <v/>
      </c>
      <c r="E1056" s="863"/>
      <c r="F1056" s="759"/>
    </row>
    <row r="1057" spans="3:6" ht="15">
      <c r="C1057" s="512"/>
      <c r="D1057" s="863" t="str">
        <f>IFERROR(INDEX('Übersicht IS-Massnahmen'!$I$10:$I$4969, MATCH(C1057,  'Übersicht IS-Massnahmen'!$H$10:$H$4969,1)),"")</f>
        <v/>
      </c>
      <c r="E1057" s="863"/>
      <c r="F1057" s="759"/>
    </row>
    <row r="1058" spans="3:6" ht="15">
      <c r="C1058" s="512"/>
      <c r="D1058" s="863" t="str">
        <f>IFERROR(INDEX('Übersicht IS-Massnahmen'!$I$10:$I$4969, MATCH(C1058,  'Übersicht IS-Massnahmen'!$H$10:$H$4969,1)),"")</f>
        <v/>
      </c>
      <c r="E1058" s="863"/>
      <c r="F1058" s="759"/>
    </row>
    <row r="1059" spans="3:6" ht="15">
      <c r="C1059" s="512"/>
      <c r="D1059" s="863" t="str">
        <f>IFERROR(INDEX('Übersicht IS-Massnahmen'!$I$10:$I$4969, MATCH(C1059,  'Übersicht IS-Massnahmen'!$H$10:$H$4969,1)),"")</f>
        <v/>
      </c>
      <c r="E1059" s="863"/>
      <c r="F1059" s="759"/>
    </row>
    <row r="1060" spans="3:6" ht="15">
      <c r="C1060" s="512"/>
      <c r="D1060" s="863" t="str">
        <f>IFERROR(INDEX('Übersicht IS-Massnahmen'!$I$10:$I$4969, MATCH(C1060,  'Übersicht IS-Massnahmen'!$H$10:$H$4969,1)),"")</f>
        <v/>
      </c>
      <c r="E1060" s="863"/>
      <c r="F1060" s="759"/>
    </row>
    <row r="1061" spans="3:6" ht="15">
      <c r="C1061" s="512"/>
      <c r="D1061" s="863" t="str">
        <f>IFERROR(INDEX('Übersicht IS-Massnahmen'!$I$10:$I$4969, MATCH(C1061,  'Übersicht IS-Massnahmen'!$H$10:$H$4969,1)),"")</f>
        <v/>
      </c>
      <c r="E1061" s="863"/>
      <c r="F1061" s="759"/>
    </row>
    <row r="1062" spans="3:6" ht="15">
      <c r="C1062" s="512"/>
      <c r="D1062" s="863" t="str">
        <f>IFERROR(INDEX('Übersicht IS-Massnahmen'!$I$10:$I$4969, MATCH(C1062,  'Übersicht IS-Massnahmen'!$H$10:$H$4969,1)),"")</f>
        <v/>
      </c>
      <c r="E1062" s="863"/>
      <c r="F1062" s="759"/>
    </row>
    <row r="1063" spans="3:6" ht="15">
      <c r="C1063" s="512"/>
      <c r="D1063" s="863" t="str">
        <f>IFERROR(INDEX('Übersicht IS-Massnahmen'!$I$10:$I$4969, MATCH(C1063,  'Übersicht IS-Massnahmen'!$H$10:$H$4969,1)),"")</f>
        <v/>
      </c>
      <c r="E1063" s="863"/>
      <c r="F1063" s="759"/>
    </row>
    <row r="1064" spans="3:6" ht="15">
      <c r="C1064" s="512"/>
      <c r="D1064" s="863" t="str">
        <f>IFERROR(INDEX('Übersicht IS-Massnahmen'!$I$10:$I$4969, MATCH(C1064,  'Übersicht IS-Massnahmen'!$H$10:$H$4969,1)),"")</f>
        <v/>
      </c>
      <c r="E1064" s="863"/>
      <c r="F1064" s="759"/>
    </row>
    <row r="1065" spans="3:6" ht="15">
      <c r="C1065" s="512"/>
      <c r="D1065" s="863" t="str">
        <f>IFERROR(INDEX('Übersicht IS-Massnahmen'!$I$10:$I$4969, MATCH(C1065,  'Übersicht IS-Massnahmen'!$H$10:$H$4969,1)),"")</f>
        <v/>
      </c>
      <c r="E1065" s="863"/>
      <c r="F1065" s="759"/>
    </row>
    <row r="1066" spans="3:6" ht="15">
      <c r="C1066" s="512"/>
      <c r="D1066" s="863" t="str">
        <f>IFERROR(INDEX('Übersicht IS-Massnahmen'!$I$10:$I$4969, MATCH(C1066,  'Übersicht IS-Massnahmen'!$H$10:$H$4969,1)),"")</f>
        <v/>
      </c>
      <c r="E1066" s="863"/>
      <c r="F1066" s="759"/>
    </row>
    <row r="1067" spans="3:6" ht="15">
      <c r="C1067" s="512"/>
      <c r="D1067" s="863" t="str">
        <f>IFERROR(INDEX('Übersicht IS-Massnahmen'!$I$10:$I$4969, MATCH(C1067,  'Übersicht IS-Massnahmen'!$H$10:$H$4969,1)),"")</f>
        <v/>
      </c>
      <c r="E1067" s="863"/>
      <c r="F1067" s="759"/>
    </row>
    <row r="1068" spans="3:6" ht="15">
      <c r="C1068" s="512"/>
      <c r="D1068" s="863" t="str">
        <f>IFERROR(INDEX('Übersicht IS-Massnahmen'!$I$10:$I$4969, MATCH(C1068,  'Übersicht IS-Massnahmen'!$H$10:$H$4969,1)),"")</f>
        <v/>
      </c>
      <c r="E1068" s="863"/>
      <c r="F1068" s="759"/>
    </row>
    <row r="1069" spans="3:6" ht="15">
      <c r="C1069" s="512"/>
      <c r="D1069" s="863" t="str">
        <f>IFERROR(INDEX('Übersicht IS-Massnahmen'!$I$10:$I$4969, MATCH(C1069,  'Übersicht IS-Massnahmen'!$H$10:$H$4969,1)),"")</f>
        <v/>
      </c>
      <c r="E1069" s="863"/>
      <c r="F1069" s="759"/>
    </row>
    <row r="1070" spans="3:6" ht="15">
      <c r="C1070" s="512"/>
      <c r="D1070" s="863" t="str">
        <f>IFERROR(INDEX('Übersicht IS-Massnahmen'!$I$10:$I$4969, MATCH(C1070,  'Übersicht IS-Massnahmen'!$H$10:$H$4969,1)),"")</f>
        <v/>
      </c>
      <c r="E1070" s="863"/>
      <c r="F1070" s="759"/>
    </row>
    <row r="1071" spans="3:6" ht="15">
      <c r="C1071" s="512"/>
      <c r="D1071" s="863" t="str">
        <f>IFERROR(INDEX('Übersicht IS-Massnahmen'!$I$10:$I$4969, MATCH(C1071,  'Übersicht IS-Massnahmen'!$H$10:$H$4969,1)),"")</f>
        <v/>
      </c>
      <c r="E1071" s="863"/>
      <c r="F1071" s="759"/>
    </row>
    <row r="1072" spans="3:6" ht="15">
      <c r="C1072" s="512"/>
      <c r="D1072" s="863" t="str">
        <f>IFERROR(INDEX('Übersicht IS-Massnahmen'!$I$10:$I$4969, MATCH(C1072,  'Übersicht IS-Massnahmen'!$H$10:$H$4969,1)),"")</f>
        <v/>
      </c>
      <c r="E1072" s="863"/>
      <c r="F1072" s="759"/>
    </row>
    <row r="1073" spans="3:6" ht="15">
      <c r="C1073" s="512"/>
      <c r="D1073" s="863" t="str">
        <f>IFERROR(INDEX('Übersicht IS-Massnahmen'!$I$10:$I$4969, MATCH(C1073,  'Übersicht IS-Massnahmen'!$H$10:$H$4969,1)),"")</f>
        <v/>
      </c>
      <c r="E1073" s="863"/>
      <c r="F1073" s="759"/>
    </row>
    <row r="1074" spans="3:6" ht="15">
      <c r="C1074" s="512"/>
      <c r="D1074" s="863" t="str">
        <f>IFERROR(INDEX('Übersicht IS-Massnahmen'!$I$10:$I$4969, MATCH(C1074,  'Übersicht IS-Massnahmen'!$H$10:$H$4969,1)),"")</f>
        <v/>
      </c>
      <c r="E1074" s="863"/>
      <c r="F1074" s="759"/>
    </row>
    <row r="1075" spans="3:6" ht="15">
      <c r="C1075" s="512"/>
      <c r="D1075" s="863" t="str">
        <f>IFERROR(INDEX('Übersicht IS-Massnahmen'!$I$10:$I$4969, MATCH(C1075,  'Übersicht IS-Massnahmen'!$H$10:$H$4969,1)),"")</f>
        <v/>
      </c>
      <c r="E1075" s="863"/>
      <c r="F1075" s="759"/>
    </row>
    <row r="1076" spans="3:6" ht="15">
      <c r="C1076" s="512"/>
      <c r="D1076" s="863" t="str">
        <f>IFERROR(INDEX('Übersicht IS-Massnahmen'!$I$10:$I$4969, MATCH(C1076,  'Übersicht IS-Massnahmen'!$H$10:$H$4969,1)),"")</f>
        <v/>
      </c>
      <c r="E1076" s="863"/>
      <c r="F1076" s="759"/>
    </row>
    <row r="1077" spans="3:6" ht="15">
      <c r="C1077" s="512"/>
      <c r="D1077" s="863" t="str">
        <f>IFERROR(INDEX('Übersicht IS-Massnahmen'!$I$10:$I$4969, MATCH(C1077,  'Übersicht IS-Massnahmen'!$H$10:$H$4969,1)),"")</f>
        <v/>
      </c>
      <c r="E1077" s="863"/>
      <c r="F1077" s="759"/>
    </row>
    <row r="1078" spans="3:6" ht="15">
      <c r="C1078" s="512"/>
      <c r="D1078" s="863" t="str">
        <f>IFERROR(INDEX('Übersicht IS-Massnahmen'!$I$10:$I$4969, MATCH(C1078,  'Übersicht IS-Massnahmen'!$H$10:$H$4969,1)),"")</f>
        <v/>
      </c>
      <c r="E1078" s="863"/>
      <c r="F1078" s="759"/>
    </row>
    <row r="1079" spans="3:6" ht="15">
      <c r="C1079" s="512"/>
      <c r="D1079" s="863" t="str">
        <f>IFERROR(INDEX('Übersicht IS-Massnahmen'!$I$10:$I$4969, MATCH(C1079,  'Übersicht IS-Massnahmen'!$H$10:$H$4969,1)),"")</f>
        <v/>
      </c>
      <c r="E1079" s="863"/>
      <c r="F1079" s="759"/>
    </row>
    <row r="1080" spans="3:6" ht="15">
      <c r="C1080" s="512"/>
      <c r="D1080" s="863" t="str">
        <f>IFERROR(INDEX('Übersicht IS-Massnahmen'!$I$10:$I$4969, MATCH(C1080,  'Übersicht IS-Massnahmen'!$H$10:$H$4969,1)),"")</f>
        <v/>
      </c>
      <c r="E1080" s="863"/>
      <c r="F1080" s="759"/>
    </row>
    <row r="1081" spans="3:6" ht="15">
      <c r="C1081" s="512"/>
      <c r="D1081" s="863" t="str">
        <f>IFERROR(INDEX('Übersicht IS-Massnahmen'!$I$10:$I$4969, MATCH(C1081,  'Übersicht IS-Massnahmen'!$H$10:$H$4969,1)),"")</f>
        <v/>
      </c>
      <c r="E1081" s="863"/>
      <c r="F1081" s="759"/>
    </row>
    <row r="1082" spans="3:6" ht="15">
      <c r="C1082" s="512"/>
      <c r="D1082" s="863" t="str">
        <f>IFERROR(INDEX('Übersicht IS-Massnahmen'!$I$10:$I$4969, MATCH(C1082,  'Übersicht IS-Massnahmen'!$H$10:$H$4969,1)),"")</f>
        <v/>
      </c>
      <c r="E1082" s="863"/>
      <c r="F1082" s="759"/>
    </row>
    <row r="1083" spans="3:6" ht="15">
      <c r="C1083" s="512"/>
      <c r="D1083" s="863" t="str">
        <f>IFERROR(INDEX('Übersicht IS-Massnahmen'!$I$10:$I$4969, MATCH(C1083,  'Übersicht IS-Massnahmen'!$H$10:$H$4969,1)),"")</f>
        <v/>
      </c>
      <c r="E1083" s="863"/>
      <c r="F1083" s="759"/>
    </row>
    <row r="1084" spans="3:6" ht="15">
      <c r="C1084" s="512"/>
      <c r="D1084" s="863" t="str">
        <f>IFERROR(INDEX('Übersicht IS-Massnahmen'!$I$10:$I$4969, MATCH(C1084,  'Übersicht IS-Massnahmen'!$H$10:$H$4969,1)),"")</f>
        <v/>
      </c>
      <c r="E1084" s="863"/>
      <c r="F1084" s="759"/>
    </row>
    <row r="1085" spans="3:6" ht="15">
      <c r="C1085" s="512"/>
      <c r="D1085" s="863" t="str">
        <f>IFERROR(INDEX('Übersicht IS-Massnahmen'!$I$10:$I$4969, MATCH(C1085,  'Übersicht IS-Massnahmen'!$H$10:$H$4969,1)),"")</f>
        <v/>
      </c>
      <c r="E1085" s="863"/>
      <c r="F1085" s="759"/>
    </row>
    <row r="1086" spans="3:6" ht="15">
      <c r="C1086" s="512"/>
      <c r="D1086" s="863" t="str">
        <f>IFERROR(INDEX('Übersicht IS-Massnahmen'!$I$10:$I$4969, MATCH(C1086,  'Übersicht IS-Massnahmen'!$H$10:$H$4969,1)),"")</f>
        <v/>
      </c>
      <c r="E1086" s="863"/>
      <c r="F1086" s="759"/>
    </row>
    <row r="1087" spans="3:6" ht="15">
      <c r="C1087" s="512"/>
      <c r="D1087" s="863" t="str">
        <f>IFERROR(INDEX('Übersicht IS-Massnahmen'!$I$10:$I$4969, MATCH(C1087,  'Übersicht IS-Massnahmen'!$H$10:$H$4969,1)),"")</f>
        <v/>
      </c>
      <c r="E1087" s="863"/>
      <c r="F1087" s="759"/>
    </row>
    <row r="1088" spans="3:6" ht="15">
      <c r="C1088" s="512"/>
      <c r="D1088" s="863" t="str">
        <f>IFERROR(INDEX('Übersicht IS-Massnahmen'!$I$10:$I$4969, MATCH(C1088,  'Übersicht IS-Massnahmen'!$H$10:$H$4969,1)),"")</f>
        <v/>
      </c>
      <c r="E1088" s="863"/>
      <c r="F1088" s="759"/>
    </row>
    <row r="1089" spans="3:6" ht="15">
      <c r="C1089" s="512"/>
      <c r="D1089" s="863" t="str">
        <f>IFERROR(INDEX('Übersicht IS-Massnahmen'!$I$10:$I$4969, MATCH(C1089,  'Übersicht IS-Massnahmen'!$H$10:$H$4969,1)),"")</f>
        <v/>
      </c>
      <c r="E1089" s="863"/>
      <c r="F1089" s="759"/>
    </row>
    <row r="1090" spans="3:6" ht="15">
      <c r="C1090" s="512"/>
      <c r="D1090" s="863" t="str">
        <f>IFERROR(INDEX('Übersicht IS-Massnahmen'!$I$10:$I$4969, MATCH(C1090,  'Übersicht IS-Massnahmen'!$H$10:$H$4969,1)),"")</f>
        <v/>
      </c>
      <c r="E1090" s="863"/>
      <c r="F1090" s="759"/>
    </row>
    <row r="1091" spans="3:6" ht="15">
      <c r="C1091" s="512"/>
      <c r="D1091" s="863" t="str">
        <f>IFERROR(INDEX('Übersicht IS-Massnahmen'!$I$10:$I$4969, MATCH(C1091,  'Übersicht IS-Massnahmen'!$H$10:$H$4969,1)),"")</f>
        <v/>
      </c>
      <c r="E1091" s="863"/>
      <c r="F1091" s="759"/>
    </row>
    <row r="1092" spans="3:6" ht="15">
      <c r="C1092" s="512"/>
      <c r="D1092" s="863" t="str">
        <f>IFERROR(INDEX('Übersicht IS-Massnahmen'!$I$10:$I$4969, MATCH(C1092,  'Übersicht IS-Massnahmen'!$H$10:$H$4969,1)),"")</f>
        <v/>
      </c>
      <c r="E1092" s="863"/>
      <c r="F1092" s="759"/>
    </row>
    <row r="1093" spans="3:6" ht="15">
      <c r="C1093" s="512"/>
      <c r="D1093" s="863" t="str">
        <f>IFERROR(INDEX('Übersicht IS-Massnahmen'!$I$10:$I$4969, MATCH(C1093,  'Übersicht IS-Massnahmen'!$H$10:$H$4969,1)),"")</f>
        <v/>
      </c>
      <c r="E1093" s="863"/>
      <c r="F1093" s="759"/>
    </row>
    <row r="1094" spans="3:6" ht="15">
      <c r="C1094" s="512"/>
      <c r="D1094" s="863" t="str">
        <f>IFERROR(INDEX('Übersicht IS-Massnahmen'!$I$10:$I$4969, MATCH(C1094,  'Übersicht IS-Massnahmen'!$H$10:$H$4969,1)),"")</f>
        <v/>
      </c>
      <c r="E1094" s="863"/>
      <c r="F1094" s="759"/>
    </row>
    <row r="1095" spans="3:6" ht="15">
      <c r="C1095" s="512"/>
      <c r="D1095" s="863" t="str">
        <f>IFERROR(INDEX('Übersicht IS-Massnahmen'!$I$10:$I$4969, MATCH(C1095,  'Übersicht IS-Massnahmen'!$H$10:$H$4969,1)),"")</f>
        <v/>
      </c>
      <c r="E1095" s="863"/>
      <c r="F1095" s="759"/>
    </row>
    <row r="1096" spans="3:6" ht="15">
      <c r="C1096" s="512"/>
      <c r="D1096" s="863" t="str">
        <f>IFERROR(INDEX('Übersicht IS-Massnahmen'!$I$10:$I$4969, MATCH(C1096,  'Übersicht IS-Massnahmen'!$H$10:$H$4969,1)),"")</f>
        <v/>
      </c>
      <c r="E1096" s="863"/>
      <c r="F1096" s="759"/>
    </row>
    <row r="1097" spans="3:6" ht="15">
      <c r="C1097" s="512"/>
      <c r="D1097" s="863" t="str">
        <f>IFERROR(INDEX('Übersicht IS-Massnahmen'!$I$10:$I$4969, MATCH(C1097,  'Übersicht IS-Massnahmen'!$H$10:$H$4969,1)),"")</f>
        <v/>
      </c>
      <c r="E1097" s="863"/>
      <c r="F1097" s="759"/>
    </row>
    <row r="1098" spans="3:6" ht="15">
      <c r="C1098" s="512"/>
      <c r="D1098" s="863" t="str">
        <f>IFERROR(INDEX('Übersicht IS-Massnahmen'!$I$10:$I$4969, MATCH(C1098,  'Übersicht IS-Massnahmen'!$H$10:$H$4969,1)),"")</f>
        <v/>
      </c>
      <c r="E1098" s="863"/>
      <c r="F1098" s="759"/>
    </row>
    <row r="1099" spans="3:6" ht="15">
      <c r="C1099" s="512"/>
      <c r="D1099" s="863" t="str">
        <f>IFERROR(INDEX('Übersicht IS-Massnahmen'!$I$10:$I$4969, MATCH(C1099,  'Übersicht IS-Massnahmen'!$H$10:$H$4969,1)),"")</f>
        <v/>
      </c>
      <c r="E1099" s="863"/>
      <c r="F1099" s="759"/>
    </row>
    <row r="1100" spans="3:6" ht="15">
      <c r="C1100" s="512"/>
      <c r="D1100" s="863" t="str">
        <f>IFERROR(INDEX('Übersicht IS-Massnahmen'!$I$10:$I$4969, MATCH(C1100,  'Übersicht IS-Massnahmen'!$H$10:$H$4969,1)),"")</f>
        <v/>
      </c>
      <c r="E1100" s="863"/>
      <c r="F1100" s="759"/>
    </row>
    <row r="1101" spans="3:6" ht="15">
      <c r="C1101" s="512"/>
      <c r="D1101" s="863" t="str">
        <f>IFERROR(INDEX('Übersicht IS-Massnahmen'!$I$10:$I$4969, MATCH(C1101,  'Übersicht IS-Massnahmen'!$H$10:$H$4969,1)),"")</f>
        <v/>
      </c>
      <c r="E1101" s="863"/>
      <c r="F1101" s="759"/>
    </row>
    <row r="1102" spans="3:6" ht="15">
      <c r="C1102" s="512"/>
      <c r="D1102" s="863" t="str">
        <f>IFERROR(INDEX('Übersicht IS-Massnahmen'!$I$10:$I$4969, MATCH(C1102,  'Übersicht IS-Massnahmen'!$H$10:$H$4969,1)),"")</f>
        <v/>
      </c>
      <c r="E1102" s="863"/>
      <c r="F1102" s="759"/>
    </row>
    <row r="1103" spans="3:6" ht="15">
      <c r="C1103" s="512"/>
      <c r="D1103" s="863" t="str">
        <f>IFERROR(INDEX('Übersicht IS-Massnahmen'!$I$10:$I$4969, MATCH(C1103,  'Übersicht IS-Massnahmen'!$H$10:$H$4969,1)),"")</f>
        <v/>
      </c>
      <c r="E1103" s="863"/>
      <c r="F1103" s="759"/>
    </row>
    <row r="1104" spans="3:6" ht="15">
      <c r="C1104" s="512"/>
      <c r="D1104" s="863" t="str">
        <f>IFERROR(INDEX('Übersicht IS-Massnahmen'!$I$10:$I$4969, MATCH(C1104,  'Übersicht IS-Massnahmen'!$H$10:$H$4969,1)),"")</f>
        <v/>
      </c>
      <c r="E1104" s="863"/>
      <c r="F1104" s="759"/>
    </row>
    <row r="1105" spans="3:6" ht="15">
      <c r="C1105" s="512"/>
      <c r="D1105" s="863" t="str">
        <f>IFERROR(INDEX('Übersicht IS-Massnahmen'!$I$10:$I$4969, MATCH(C1105,  'Übersicht IS-Massnahmen'!$H$10:$H$4969,1)),"")</f>
        <v/>
      </c>
      <c r="E1105" s="863"/>
      <c r="F1105" s="759"/>
    </row>
    <row r="1106" spans="3:6" ht="15">
      <c r="C1106" s="512"/>
      <c r="D1106" s="863" t="str">
        <f>IFERROR(INDEX('Übersicht IS-Massnahmen'!$I$10:$I$4969, MATCH(C1106,  'Übersicht IS-Massnahmen'!$H$10:$H$4969,1)),"")</f>
        <v/>
      </c>
      <c r="E1106" s="863"/>
      <c r="F1106" s="759"/>
    </row>
    <row r="1107" spans="3:6" ht="15">
      <c r="C1107" s="512"/>
      <c r="D1107" s="863" t="str">
        <f>IFERROR(INDEX('Übersicht IS-Massnahmen'!$I$10:$I$4969, MATCH(C1107,  'Übersicht IS-Massnahmen'!$H$10:$H$4969,1)),"")</f>
        <v/>
      </c>
      <c r="E1107" s="863"/>
      <c r="F1107" s="759"/>
    </row>
    <row r="1108" spans="3:6" ht="15">
      <c r="C1108" s="512"/>
      <c r="D1108" s="863" t="str">
        <f>IFERROR(INDEX('Übersicht IS-Massnahmen'!$I$10:$I$4969, MATCH(C1108,  'Übersicht IS-Massnahmen'!$H$10:$H$4969,1)),"")</f>
        <v/>
      </c>
      <c r="E1108" s="863"/>
      <c r="F1108" s="759"/>
    </row>
    <row r="1109" spans="3:6" ht="15">
      <c r="C1109" s="512"/>
      <c r="D1109" s="863" t="str">
        <f>IFERROR(INDEX('Übersicht IS-Massnahmen'!$I$10:$I$4969, MATCH(C1109,  'Übersicht IS-Massnahmen'!$H$10:$H$4969,1)),"")</f>
        <v/>
      </c>
      <c r="E1109" s="863"/>
      <c r="F1109" s="759"/>
    </row>
    <row r="1110" spans="3:6" ht="15">
      <c r="C1110" s="512"/>
      <c r="D1110" s="863" t="str">
        <f>IFERROR(INDEX('Übersicht IS-Massnahmen'!$I$10:$I$4969, MATCH(C1110,  'Übersicht IS-Massnahmen'!$H$10:$H$4969,1)),"")</f>
        <v/>
      </c>
      <c r="E1110" s="863"/>
      <c r="F1110" s="759"/>
    </row>
    <row r="1111" spans="3:6" ht="15">
      <c r="C1111" s="512"/>
      <c r="D1111" s="863" t="str">
        <f>IFERROR(INDEX('Übersicht IS-Massnahmen'!$I$10:$I$4969, MATCH(C1111,  'Übersicht IS-Massnahmen'!$H$10:$H$4969,1)),"")</f>
        <v/>
      </c>
      <c r="E1111" s="863"/>
      <c r="F1111" s="759"/>
    </row>
    <row r="1112" spans="3:6" ht="15">
      <c r="C1112" s="512"/>
      <c r="D1112" s="863" t="str">
        <f>IFERROR(INDEX('Übersicht IS-Massnahmen'!$I$10:$I$4969, MATCH(C1112,  'Übersicht IS-Massnahmen'!$H$10:$H$4969,1)),"")</f>
        <v/>
      </c>
      <c r="E1112" s="863"/>
      <c r="F1112" s="759"/>
    </row>
    <row r="1113" spans="3:6" ht="15">
      <c r="C1113" s="512"/>
      <c r="D1113" s="863" t="str">
        <f>IFERROR(INDEX('Übersicht IS-Massnahmen'!$I$10:$I$4969, MATCH(C1113,  'Übersicht IS-Massnahmen'!$H$10:$H$4969,1)),"")</f>
        <v/>
      </c>
      <c r="E1113" s="863"/>
      <c r="F1113" s="759"/>
    </row>
    <row r="1114" spans="3:6" ht="15">
      <c r="C1114" s="512"/>
      <c r="D1114" s="863" t="str">
        <f>IFERROR(INDEX('Übersicht IS-Massnahmen'!$I$10:$I$4969, MATCH(C1114,  'Übersicht IS-Massnahmen'!$H$10:$H$4969,1)),"")</f>
        <v/>
      </c>
      <c r="E1114" s="863"/>
      <c r="F1114" s="759"/>
    </row>
    <row r="1115" spans="3:6" ht="15">
      <c r="C1115" s="512"/>
      <c r="D1115" s="863" t="str">
        <f>IFERROR(INDEX('Übersicht IS-Massnahmen'!$I$10:$I$4969, MATCH(C1115,  'Übersicht IS-Massnahmen'!$H$10:$H$4969,1)),"")</f>
        <v/>
      </c>
      <c r="E1115" s="863"/>
      <c r="F1115" s="759"/>
    </row>
    <row r="1116" spans="3:6" ht="15">
      <c r="C1116" s="512"/>
      <c r="D1116" s="863" t="str">
        <f>IFERROR(INDEX('Übersicht IS-Massnahmen'!$I$10:$I$4969, MATCH(C1116,  'Übersicht IS-Massnahmen'!$H$10:$H$4969,1)),"")</f>
        <v/>
      </c>
      <c r="E1116" s="863"/>
      <c r="F1116" s="759"/>
    </row>
    <row r="1117" spans="3:6" ht="15">
      <c r="C1117" s="512"/>
      <c r="D1117" s="863" t="str">
        <f>IFERROR(INDEX('Übersicht IS-Massnahmen'!$I$10:$I$4969, MATCH(C1117,  'Übersicht IS-Massnahmen'!$H$10:$H$4969,1)),"")</f>
        <v/>
      </c>
      <c r="E1117" s="863"/>
      <c r="F1117" s="759"/>
    </row>
    <row r="1118" spans="3:6" ht="15">
      <c r="C1118" s="512"/>
      <c r="D1118" s="863" t="str">
        <f>IFERROR(INDEX('Übersicht IS-Massnahmen'!$I$10:$I$4969, MATCH(C1118,  'Übersicht IS-Massnahmen'!$H$10:$H$4969,1)),"")</f>
        <v/>
      </c>
      <c r="E1118" s="863"/>
      <c r="F1118" s="759"/>
    </row>
    <row r="1119" spans="3:6" ht="15">
      <c r="C1119" s="512"/>
      <c r="D1119" s="863" t="str">
        <f>IFERROR(INDEX('Übersicht IS-Massnahmen'!$I$10:$I$4969, MATCH(C1119,  'Übersicht IS-Massnahmen'!$H$10:$H$4969,1)),"")</f>
        <v/>
      </c>
      <c r="E1119" s="863"/>
      <c r="F1119" s="759"/>
    </row>
    <row r="1120" spans="3:6" ht="15">
      <c r="C1120" s="512"/>
      <c r="D1120" s="863" t="str">
        <f>IFERROR(INDEX('Übersicht IS-Massnahmen'!$I$10:$I$4969, MATCH(C1120,  'Übersicht IS-Massnahmen'!$H$10:$H$4969,1)),"")</f>
        <v/>
      </c>
      <c r="E1120" s="863"/>
      <c r="F1120" s="759"/>
    </row>
    <row r="1121" spans="3:6" ht="15">
      <c r="C1121" s="512"/>
      <c r="D1121" s="863" t="str">
        <f>IFERROR(INDEX('Übersicht IS-Massnahmen'!$I$10:$I$4969, MATCH(C1121,  'Übersicht IS-Massnahmen'!$H$10:$H$4969,1)),"")</f>
        <v/>
      </c>
      <c r="E1121" s="863"/>
      <c r="F1121" s="759"/>
    </row>
    <row r="1122" spans="3:6" ht="15">
      <c r="C1122" s="512"/>
      <c r="D1122" s="863" t="str">
        <f>IFERROR(INDEX('Übersicht IS-Massnahmen'!$I$10:$I$4969, MATCH(C1122,  'Übersicht IS-Massnahmen'!$H$10:$H$4969,1)),"")</f>
        <v/>
      </c>
      <c r="E1122" s="863"/>
      <c r="F1122" s="759"/>
    </row>
    <row r="1123" spans="3:6" ht="15">
      <c r="C1123" s="512"/>
      <c r="D1123" s="863" t="str">
        <f>IFERROR(INDEX('Übersicht IS-Massnahmen'!$I$10:$I$4969, MATCH(C1123,  'Übersicht IS-Massnahmen'!$H$10:$H$4969,1)),"")</f>
        <v/>
      </c>
      <c r="E1123" s="863"/>
      <c r="F1123" s="759"/>
    </row>
    <row r="1124" spans="3:6" ht="15">
      <c r="C1124" s="512"/>
      <c r="D1124" s="863" t="str">
        <f>IFERROR(INDEX('Übersicht IS-Massnahmen'!$I$10:$I$4969, MATCH(C1124,  'Übersicht IS-Massnahmen'!$H$10:$H$4969,1)),"")</f>
        <v/>
      </c>
      <c r="E1124" s="863"/>
      <c r="F1124" s="759"/>
    </row>
    <row r="1125" spans="3:6" ht="15">
      <c r="C1125" s="512"/>
      <c r="D1125" s="863" t="str">
        <f>IFERROR(INDEX('Übersicht IS-Massnahmen'!$I$10:$I$4969, MATCH(C1125,  'Übersicht IS-Massnahmen'!$H$10:$H$4969,1)),"")</f>
        <v/>
      </c>
      <c r="E1125" s="863"/>
      <c r="F1125" s="759"/>
    </row>
    <row r="1126" spans="3:6" ht="15">
      <c r="C1126" s="512"/>
      <c r="D1126" s="863" t="str">
        <f>IFERROR(INDEX('Übersicht IS-Massnahmen'!$I$10:$I$4969, MATCH(C1126,  'Übersicht IS-Massnahmen'!$H$10:$H$4969,1)),"")</f>
        <v/>
      </c>
      <c r="E1126" s="863"/>
      <c r="F1126" s="759"/>
    </row>
    <row r="1127" spans="3:6" ht="15">
      <c r="C1127" s="512"/>
      <c r="D1127" s="863" t="str">
        <f>IFERROR(INDEX('Übersicht IS-Massnahmen'!$I$10:$I$4969, MATCH(C1127,  'Übersicht IS-Massnahmen'!$H$10:$H$4969,1)),"")</f>
        <v/>
      </c>
      <c r="E1127" s="863"/>
      <c r="F1127" s="759"/>
    </row>
    <row r="1128" spans="3:6" ht="15">
      <c r="C1128" s="512"/>
      <c r="D1128" s="863" t="str">
        <f>IFERROR(INDEX('Übersicht IS-Massnahmen'!$I$10:$I$4969, MATCH(C1128,  'Übersicht IS-Massnahmen'!$H$10:$H$4969,1)),"")</f>
        <v/>
      </c>
      <c r="E1128" s="863"/>
      <c r="F1128" s="759"/>
    </row>
    <row r="1129" spans="3:6" ht="15">
      <c r="C1129" s="512"/>
      <c r="D1129" s="863" t="str">
        <f>IFERROR(INDEX('Übersicht IS-Massnahmen'!$I$10:$I$4969, MATCH(C1129,  'Übersicht IS-Massnahmen'!$H$10:$H$4969,1)),"")</f>
        <v/>
      </c>
      <c r="E1129" s="863"/>
      <c r="F1129" s="759"/>
    </row>
    <row r="1130" spans="3:6" ht="15">
      <c r="C1130" s="512"/>
      <c r="D1130" s="863" t="str">
        <f>IFERROR(INDEX('Übersicht IS-Massnahmen'!$I$10:$I$4969, MATCH(C1130,  'Übersicht IS-Massnahmen'!$H$10:$H$4969,1)),"")</f>
        <v/>
      </c>
      <c r="E1130" s="863"/>
      <c r="F1130" s="759"/>
    </row>
    <row r="1131" spans="3:6" ht="15">
      <c r="C1131" s="512"/>
      <c r="D1131" s="863" t="str">
        <f>IFERROR(INDEX('Übersicht IS-Massnahmen'!$I$10:$I$4969, MATCH(C1131,  'Übersicht IS-Massnahmen'!$H$10:$H$4969,1)),"")</f>
        <v/>
      </c>
      <c r="E1131" s="863"/>
      <c r="F1131" s="759"/>
    </row>
    <row r="1132" spans="3:6" ht="15">
      <c r="C1132" s="512"/>
      <c r="D1132" s="863" t="str">
        <f>IFERROR(INDEX('Übersicht IS-Massnahmen'!$I$10:$I$4969, MATCH(C1132,  'Übersicht IS-Massnahmen'!$H$10:$H$4969,1)),"")</f>
        <v/>
      </c>
      <c r="E1132" s="863"/>
      <c r="F1132" s="759"/>
    </row>
    <row r="1133" spans="3:6" ht="15">
      <c r="C1133" s="512"/>
      <c r="D1133" s="863" t="str">
        <f>IFERROR(INDEX('Übersicht IS-Massnahmen'!$I$10:$I$4969, MATCH(C1133,  'Übersicht IS-Massnahmen'!$H$10:$H$4969,1)),"")</f>
        <v/>
      </c>
      <c r="E1133" s="863"/>
      <c r="F1133" s="759"/>
    </row>
    <row r="1134" spans="3:6" ht="15">
      <c r="C1134" s="512"/>
      <c r="D1134" s="863" t="str">
        <f>IFERROR(INDEX('Übersicht IS-Massnahmen'!$I$10:$I$4969, MATCH(C1134,  'Übersicht IS-Massnahmen'!$H$10:$H$4969,1)),"")</f>
        <v/>
      </c>
      <c r="E1134" s="863"/>
      <c r="F1134" s="759"/>
    </row>
    <row r="1135" spans="3:6" ht="15">
      <c r="C1135" s="512"/>
      <c r="D1135" s="863" t="str">
        <f>IFERROR(INDEX('Übersicht IS-Massnahmen'!$I$10:$I$4969, MATCH(C1135,  'Übersicht IS-Massnahmen'!$H$10:$H$4969,1)),"")</f>
        <v/>
      </c>
      <c r="E1135" s="863"/>
      <c r="F1135" s="759"/>
    </row>
    <row r="1136" spans="3:6" ht="15">
      <c r="C1136" s="512"/>
      <c r="D1136" s="863" t="str">
        <f>IFERROR(INDEX('Übersicht IS-Massnahmen'!$I$10:$I$4969, MATCH(C1136,  'Übersicht IS-Massnahmen'!$H$10:$H$4969,1)),"")</f>
        <v/>
      </c>
      <c r="E1136" s="863"/>
      <c r="F1136" s="759"/>
    </row>
    <row r="1137" spans="3:6" ht="15">
      <c r="C1137" s="512"/>
      <c r="D1137" s="863" t="str">
        <f>IFERROR(INDEX('Übersicht IS-Massnahmen'!$I$10:$I$4969, MATCH(C1137,  'Übersicht IS-Massnahmen'!$H$10:$H$4969,1)),"")</f>
        <v/>
      </c>
      <c r="E1137" s="863"/>
      <c r="F1137" s="759"/>
    </row>
    <row r="1138" spans="3:6" ht="15">
      <c r="C1138" s="512"/>
      <c r="D1138" s="863" t="str">
        <f>IFERROR(INDEX('Übersicht IS-Massnahmen'!$I$10:$I$4969, MATCH(C1138,  'Übersicht IS-Massnahmen'!$H$10:$H$4969,1)),"")</f>
        <v/>
      </c>
      <c r="E1138" s="863"/>
      <c r="F1138" s="759"/>
    </row>
    <row r="1139" spans="3:6" ht="15">
      <c r="C1139" s="512"/>
      <c r="D1139" s="863" t="str">
        <f>IFERROR(INDEX('Übersicht IS-Massnahmen'!$I$10:$I$4969, MATCH(C1139,  'Übersicht IS-Massnahmen'!$H$10:$H$4969,1)),"")</f>
        <v/>
      </c>
      <c r="E1139" s="863"/>
      <c r="F1139" s="759"/>
    </row>
    <row r="1140" spans="3:6" ht="15">
      <c r="C1140" s="512"/>
      <c r="D1140" s="863" t="str">
        <f>IFERROR(INDEX('Übersicht IS-Massnahmen'!$I$10:$I$4969, MATCH(C1140,  'Übersicht IS-Massnahmen'!$H$10:$H$4969,1)),"")</f>
        <v/>
      </c>
      <c r="E1140" s="863"/>
      <c r="F1140" s="759"/>
    </row>
    <row r="1141" spans="3:6" ht="15">
      <c r="C1141" s="512"/>
      <c r="D1141" s="863" t="str">
        <f>IFERROR(INDEX('Übersicht IS-Massnahmen'!$I$10:$I$4969, MATCH(C1141,  'Übersicht IS-Massnahmen'!$H$10:$H$4969,1)),"")</f>
        <v/>
      </c>
      <c r="E1141" s="863"/>
      <c r="F1141" s="759"/>
    </row>
    <row r="1142" spans="3:6" ht="15">
      <c r="C1142" s="512"/>
      <c r="D1142" s="863" t="str">
        <f>IFERROR(INDEX('Übersicht IS-Massnahmen'!$I$10:$I$4969, MATCH(C1142,  'Übersicht IS-Massnahmen'!$H$10:$H$4969,1)),"")</f>
        <v/>
      </c>
      <c r="E1142" s="863"/>
      <c r="F1142" s="759"/>
    </row>
    <row r="1143" spans="3:6" ht="15">
      <c r="C1143" s="512"/>
      <c r="D1143" s="863" t="str">
        <f>IFERROR(INDEX('Übersicht IS-Massnahmen'!$I$10:$I$4969, MATCH(C1143,  'Übersicht IS-Massnahmen'!$H$10:$H$4969,1)),"")</f>
        <v/>
      </c>
      <c r="E1143" s="863"/>
      <c r="F1143" s="759"/>
    </row>
    <row r="1144" spans="3:6" ht="15">
      <c r="C1144" s="512"/>
      <c r="D1144" s="863" t="str">
        <f>IFERROR(INDEX('Übersicht IS-Massnahmen'!$I$10:$I$4969, MATCH(C1144,  'Übersicht IS-Massnahmen'!$H$10:$H$4969,1)),"")</f>
        <v/>
      </c>
      <c r="E1144" s="863"/>
      <c r="F1144" s="759"/>
    </row>
    <row r="1145" spans="3:6" ht="15">
      <c r="C1145" s="512"/>
      <c r="D1145" s="863" t="str">
        <f>IFERROR(INDEX('Übersicht IS-Massnahmen'!$I$10:$I$4969, MATCH(C1145,  'Übersicht IS-Massnahmen'!$H$10:$H$4969,1)),"")</f>
        <v/>
      </c>
      <c r="E1145" s="863"/>
      <c r="F1145" s="759"/>
    </row>
    <row r="1146" spans="3:6" ht="15">
      <c r="C1146" s="512"/>
      <c r="D1146" s="863" t="str">
        <f>IFERROR(INDEX('Übersicht IS-Massnahmen'!$I$10:$I$4969, MATCH(C1146,  'Übersicht IS-Massnahmen'!$H$10:$H$4969,1)),"")</f>
        <v/>
      </c>
      <c r="E1146" s="863"/>
      <c r="F1146" s="759"/>
    </row>
    <row r="1147" spans="3:6" ht="15">
      <c r="C1147" s="512"/>
      <c r="D1147" s="863" t="str">
        <f>IFERROR(INDEX('Übersicht IS-Massnahmen'!$I$10:$I$4969, MATCH(C1147,  'Übersicht IS-Massnahmen'!$H$10:$H$4969,1)),"")</f>
        <v/>
      </c>
      <c r="E1147" s="863"/>
      <c r="F1147" s="759"/>
    </row>
    <row r="1148" spans="3:6" ht="15">
      <c r="C1148" s="512"/>
      <c r="D1148" s="863" t="str">
        <f>IFERROR(INDEX('Übersicht IS-Massnahmen'!$I$10:$I$4969, MATCH(C1148,  'Übersicht IS-Massnahmen'!$H$10:$H$4969,1)),"")</f>
        <v/>
      </c>
      <c r="E1148" s="863"/>
      <c r="F1148" s="759"/>
    </row>
    <row r="1149" spans="3:6" ht="15">
      <c r="C1149" s="512"/>
      <c r="D1149" s="863" t="str">
        <f>IFERROR(INDEX('Übersicht IS-Massnahmen'!$I$10:$I$4969, MATCH(C1149,  'Übersicht IS-Massnahmen'!$H$10:$H$4969,1)),"")</f>
        <v/>
      </c>
      <c r="E1149" s="863"/>
      <c r="F1149" s="759"/>
    </row>
    <row r="1150" spans="3:6" ht="15">
      <c r="C1150" s="512"/>
      <c r="D1150" s="863" t="str">
        <f>IFERROR(INDEX('Übersicht IS-Massnahmen'!$I$10:$I$4969, MATCH(C1150,  'Übersicht IS-Massnahmen'!$H$10:$H$4969,1)),"")</f>
        <v/>
      </c>
      <c r="E1150" s="863"/>
      <c r="F1150" s="759"/>
    </row>
    <row r="1151" spans="3:6" ht="15">
      <c r="C1151" s="512"/>
      <c r="D1151" s="863" t="str">
        <f>IFERROR(INDEX('Übersicht IS-Massnahmen'!$I$10:$I$4969, MATCH(C1151,  'Übersicht IS-Massnahmen'!$H$10:$H$4969,1)),"")</f>
        <v/>
      </c>
      <c r="E1151" s="863"/>
      <c r="F1151" s="759"/>
    </row>
    <row r="1152" spans="3:6" ht="15">
      <c r="C1152" s="512"/>
      <c r="D1152" s="863" t="str">
        <f>IFERROR(INDEX('Übersicht IS-Massnahmen'!$I$10:$I$4969, MATCH(C1152,  'Übersicht IS-Massnahmen'!$H$10:$H$4969,1)),"")</f>
        <v/>
      </c>
      <c r="E1152" s="863"/>
      <c r="F1152" s="759"/>
    </row>
    <row r="1153" spans="3:6" ht="15">
      <c r="C1153" s="512"/>
      <c r="D1153" s="863" t="str">
        <f>IFERROR(INDEX('Übersicht IS-Massnahmen'!$I$10:$I$4969, MATCH(C1153,  'Übersicht IS-Massnahmen'!$H$10:$H$4969,1)),"")</f>
        <v/>
      </c>
      <c r="E1153" s="863"/>
      <c r="F1153" s="759"/>
    </row>
    <row r="1154" spans="3:6" ht="15">
      <c r="C1154" s="512"/>
      <c r="D1154" s="863" t="str">
        <f>IFERROR(INDEX('Übersicht IS-Massnahmen'!$I$10:$I$4969, MATCH(C1154,  'Übersicht IS-Massnahmen'!$H$10:$H$4969,1)),"")</f>
        <v/>
      </c>
      <c r="E1154" s="863"/>
      <c r="F1154" s="759"/>
    </row>
    <row r="1155" spans="3:6" ht="15">
      <c r="C1155" s="512"/>
      <c r="D1155" s="863" t="str">
        <f>IFERROR(INDEX('Übersicht IS-Massnahmen'!$I$10:$I$4969, MATCH(C1155,  'Übersicht IS-Massnahmen'!$H$10:$H$4969,1)),"")</f>
        <v/>
      </c>
      <c r="E1155" s="863"/>
      <c r="F1155" s="759"/>
    </row>
    <row r="1156" spans="3:6" ht="15">
      <c r="C1156" s="512"/>
      <c r="D1156" s="863" t="str">
        <f>IFERROR(INDEX('Übersicht IS-Massnahmen'!$I$10:$I$4969, MATCH(C1156,  'Übersicht IS-Massnahmen'!$H$10:$H$4969,1)),"")</f>
        <v/>
      </c>
      <c r="E1156" s="863"/>
      <c r="F1156" s="759"/>
    </row>
    <row r="1157" spans="3:6" ht="15">
      <c r="C1157" s="512"/>
      <c r="D1157" s="863" t="str">
        <f>IFERROR(INDEX('Übersicht IS-Massnahmen'!$I$10:$I$4969, MATCH(C1157,  'Übersicht IS-Massnahmen'!$H$10:$H$4969,1)),"")</f>
        <v/>
      </c>
      <c r="E1157" s="863"/>
      <c r="F1157" s="759"/>
    </row>
    <row r="1158" spans="3:6" ht="15">
      <c r="C1158" s="512"/>
      <c r="D1158" s="863" t="str">
        <f>IFERROR(INDEX('Übersicht IS-Massnahmen'!$I$10:$I$4969, MATCH(C1158,  'Übersicht IS-Massnahmen'!$H$10:$H$4969,1)),"")</f>
        <v/>
      </c>
      <c r="E1158" s="863"/>
      <c r="F1158" s="759"/>
    </row>
    <row r="1159" spans="3:6" ht="15">
      <c r="C1159" s="512"/>
      <c r="D1159" s="863" t="str">
        <f>IFERROR(INDEX('Übersicht IS-Massnahmen'!$I$10:$I$4969, MATCH(C1159,  'Übersicht IS-Massnahmen'!$H$10:$H$4969,1)),"")</f>
        <v/>
      </c>
      <c r="E1159" s="863"/>
      <c r="F1159" s="759"/>
    </row>
    <row r="1160" spans="3:6" ht="15">
      <c r="C1160" s="512"/>
      <c r="D1160" s="863" t="str">
        <f>IFERROR(INDEX('Übersicht IS-Massnahmen'!$I$10:$I$4969, MATCH(C1160,  'Übersicht IS-Massnahmen'!$H$10:$H$4969,1)),"")</f>
        <v/>
      </c>
      <c r="E1160" s="863"/>
      <c r="F1160" s="759"/>
    </row>
    <row r="1161" spans="3:6" ht="15">
      <c r="C1161" s="512"/>
      <c r="D1161" s="863" t="str">
        <f>IFERROR(INDEX('Übersicht IS-Massnahmen'!$I$10:$I$4969, MATCH(C1161,  'Übersicht IS-Massnahmen'!$H$10:$H$4969,1)),"")</f>
        <v/>
      </c>
      <c r="E1161" s="863"/>
      <c r="F1161" s="759"/>
    </row>
    <row r="1162" spans="3:6" ht="15">
      <c r="C1162" s="512"/>
      <c r="D1162" s="863" t="str">
        <f>IFERROR(INDEX('Übersicht IS-Massnahmen'!$I$10:$I$4969, MATCH(C1162,  'Übersicht IS-Massnahmen'!$H$10:$H$4969,1)),"")</f>
        <v/>
      </c>
      <c r="E1162" s="863"/>
      <c r="F1162" s="759"/>
    </row>
    <row r="1163" spans="3:6" ht="15">
      <c r="C1163" s="512"/>
      <c r="D1163" s="863" t="str">
        <f>IFERROR(INDEX('Übersicht IS-Massnahmen'!$I$10:$I$4969, MATCH(C1163,  'Übersicht IS-Massnahmen'!$H$10:$H$4969,1)),"")</f>
        <v/>
      </c>
      <c r="E1163" s="863"/>
      <c r="F1163" s="759"/>
    </row>
    <row r="1164" spans="3:6" ht="15">
      <c r="C1164" s="512"/>
      <c r="D1164" s="863" t="str">
        <f>IFERROR(INDEX('Übersicht IS-Massnahmen'!$I$10:$I$4969, MATCH(C1164,  'Übersicht IS-Massnahmen'!$H$10:$H$4969,1)),"")</f>
        <v/>
      </c>
      <c r="E1164" s="863"/>
      <c r="F1164" s="759"/>
    </row>
    <row r="1165" spans="3:6" ht="15">
      <c r="C1165" s="512"/>
      <c r="D1165" s="863" t="str">
        <f>IFERROR(INDEX('Übersicht IS-Massnahmen'!$I$10:$I$4969, MATCH(C1165,  'Übersicht IS-Massnahmen'!$H$10:$H$4969,1)),"")</f>
        <v/>
      </c>
      <c r="E1165" s="863"/>
      <c r="F1165" s="759"/>
    </row>
    <row r="1166" spans="3:6" ht="15">
      <c r="C1166" s="512"/>
      <c r="D1166" s="863" t="str">
        <f>IFERROR(INDEX('Übersicht IS-Massnahmen'!$I$10:$I$4969, MATCH(C1166,  'Übersicht IS-Massnahmen'!$H$10:$H$4969,1)),"")</f>
        <v/>
      </c>
      <c r="E1166" s="863"/>
      <c r="F1166" s="759"/>
    </row>
    <row r="1167" spans="3:6" ht="15">
      <c r="C1167" s="512"/>
      <c r="D1167" s="863" t="str">
        <f>IFERROR(INDEX('Übersicht IS-Massnahmen'!$I$10:$I$4969, MATCH(C1167,  'Übersicht IS-Massnahmen'!$H$10:$H$4969,1)),"")</f>
        <v/>
      </c>
      <c r="E1167" s="863"/>
      <c r="F1167" s="759"/>
    </row>
    <row r="1168" spans="3:6" ht="15">
      <c r="C1168" s="512"/>
      <c r="D1168" s="863" t="str">
        <f>IFERROR(INDEX('Übersicht IS-Massnahmen'!$I$10:$I$4969, MATCH(C1168,  'Übersicht IS-Massnahmen'!$H$10:$H$4969,1)),"")</f>
        <v/>
      </c>
      <c r="E1168" s="863"/>
      <c r="F1168" s="759"/>
    </row>
    <row r="1169" spans="3:6" ht="15">
      <c r="C1169" s="512"/>
      <c r="D1169" s="863" t="str">
        <f>IFERROR(INDEX('Übersicht IS-Massnahmen'!$I$10:$I$4969, MATCH(C1169,  'Übersicht IS-Massnahmen'!$H$10:$H$4969,1)),"")</f>
        <v/>
      </c>
      <c r="E1169" s="863"/>
      <c r="F1169" s="759"/>
    </row>
    <row r="1170" spans="3:6" ht="15">
      <c r="C1170" s="512"/>
      <c r="D1170" s="863" t="str">
        <f>IFERROR(INDEX('Übersicht IS-Massnahmen'!$I$10:$I$4969, MATCH(C1170,  'Übersicht IS-Massnahmen'!$H$10:$H$4969,1)),"")</f>
        <v/>
      </c>
      <c r="E1170" s="863"/>
      <c r="F1170" s="759"/>
    </row>
    <row r="1171" spans="3:6" ht="15">
      <c r="C1171" s="512"/>
      <c r="D1171" s="863" t="str">
        <f>IFERROR(INDEX('Übersicht IS-Massnahmen'!$I$10:$I$4969, MATCH(C1171,  'Übersicht IS-Massnahmen'!$H$10:$H$4969,1)),"")</f>
        <v/>
      </c>
      <c r="E1171" s="863"/>
      <c r="F1171" s="759"/>
    </row>
    <row r="1172" spans="3:6" ht="15">
      <c r="C1172" s="512"/>
      <c r="D1172" s="863" t="str">
        <f>IFERROR(INDEX('Übersicht IS-Massnahmen'!$I$10:$I$4969, MATCH(C1172,  'Übersicht IS-Massnahmen'!$H$10:$H$4969,1)),"")</f>
        <v/>
      </c>
      <c r="E1172" s="863"/>
      <c r="F1172" s="759"/>
    </row>
    <row r="1173" spans="3:6" ht="15">
      <c r="C1173" s="512"/>
      <c r="D1173" s="863" t="str">
        <f>IFERROR(INDEX('Übersicht IS-Massnahmen'!$I$10:$I$4969, MATCH(C1173,  'Übersicht IS-Massnahmen'!$H$10:$H$4969,1)),"")</f>
        <v/>
      </c>
      <c r="E1173" s="863"/>
      <c r="F1173" s="759"/>
    </row>
    <row r="1174" spans="3:6" ht="15">
      <c r="C1174" s="512"/>
      <c r="D1174" s="863" t="str">
        <f>IFERROR(INDEX('Übersicht IS-Massnahmen'!$I$10:$I$4969, MATCH(C1174,  'Übersicht IS-Massnahmen'!$H$10:$H$4969,1)),"")</f>
        <v/>
      </c>
      <c r="E1174" s="863"/>
      <c r="F1174" s="759"/>
    </row>
    <row r="1175" spans="3:6" ht="15">
      <c r="C1175" s="512"/>
      <c r="D1175" s="863" t="str">
        <f>IFERROR(INDEX('Übersicht IS-Massnahmen'!$I$10:$I$4969, MATCH(C1175,  'Übersicht IS-Massnahmen'!$H$10:$H$4969,1)),"")</f>
        <v/>
      </c>
      <c r="E1175" s="863"/>
      <c r="F1175" s="759"/>
    </row>
    <row r="1176" spans="3:6" ht="15">
      <c r="C1176" s="512"/>
      <c r="D1176" s="863" t="str">
        <f>IFERROR(INDEX('Übersicht IS-Massnahmen'!$I$10:$I$4969, MATCH(C1176,  'Übersicht IS-Massnahmen'!$H$10:$H$4969,1)),"")</f>
        <v/>
      </c>
      <c r="E1176" s="863"/>
      <c r="F1176" s="759"/>
    </row>
    <row r="1177" spans="3:6" ht="15">
      <c r="C1177" s="512"/>
      <c r="D1177" s="863" t="str">
        <f>IFERROR(INDEX('Übersicht IS-Massnahmen'!$I$10:$I$4969, MATCH(C1177,  'Übersicht IS-Massnahmen'!$H$10:$H$4969,1)),"")</f>
        <v/>
      </c>
      <c r="E1177" s="863"/>
      <c r="F1177" s="759"/>
    </row>
    <row r="1178" spans="3:6" ht="15">
      <c r="C1178" s="512"/>
      <c r="D1178" s="863" t="str">
        <f>IFERROR(INDEX('Übersicht IS-Massnahmen'!$I$10:$I$4969, MATCH(C1178,  'Übersicht IS-Massnahmen'!$H$10:$H$4969,1)),"")</f>
        <v/>
      </c>
      <c r="E1178" s="863"/>
      <c r="F1178" s="759"/>
    </row>
    <row r="1179" spans="3:6" ht="15">
      <c r="C1179" s="512"/>
      <c r="D1179" s="863" t="str">
        <f>IFERROR(INDEX('Übersicht IS-Massnahmen'!$I$10:$I$4969, MATCH(C1179,  'Übersicht IS-Massnahmen'!$H$10:$H$4969,1)),"")</f>
        <v/>
      </c>
      <c r="E1179" s="863"/>
      <c r="F1179" s="759"/>
    </row>
    <row r="1180" spans="3:6" ht="15">
      <c r="C1180" s="512"/>
      <c r="D1180" s="863" t="str">
        <f>IFERROR(INDEX('Übersicht IS-Massnahmen'!$I$10:$I$4969, MATCH(C1180,  'Übersicht IS-Massnahmen'!$H$10:$H$4969,1)),"")</f>
        <v/>
      </c>
      <c r="E1180" s="863"/>
      <c r="F1180" s="759"/>
    </row>
    <row r="1181" spans="3:6" ht="15">
      <c r="C1181" s="512"/>
      <c r="D1181" s="863" t="str">
        <f>IFERROR(INDEX('Übersicht IS-Massnahmen'!$I$10:$I$4969, MATCH(C1181,  'Übersicht IS-Massnahmen'!$H$10:$H$4969,1)),"")</f>
        <v/>
      </c>
      <c r="E1181" s="863"/>
      <c r="F1181" s="759"/>
    </row>
    <row r="1182" spans="3:6" ht="15">
      <c r="C1182" s="512"/>
      <c r="D1182" s="863" t="str">
        <f>IFERROR(INDEX('Übersicht IS-Massnahmen'!$I$10:$I$4969, MATCH(C1182,  'Übersicht IS-Massnahmen'!$H$10:$H$4969,1)),"")</f>
        <v/>
      </c>
      <c r="E1182" s="863"/>
      <c r="F1182" s="759"/>
    </row>
    <row r="1183" spans="3:6" ht="15">
      <c r="C1183" s="512"/>
      <c r="D1183" s="863" t="str">
        <f>IFERROR(INDEX('Übersicht IS-Massnahmen'!$I$10:$I$4969, MATCH(C1183,  'Übersicht IS-Massnahmen'!$H$10:$H$4969,1)),"")</f>
        <v/>
      </c>
      <c r="E1183" s="863"/>
      <c r="F1183" s="759"/>
    </row>
    <row r="1184" spans="3:6" ht="15">
      <c r="C1184" s="512"/>
      <c r="D1184" s="863" t="str">
        <f>IFERROR(INDEX('Übersicht IS-Massnahmen'!$I$10:$I$4969, MATCH(C1184,  'Übersicht IS-Massnahmen'!$H$10:$H$4969,1)),"")</f>
        <v/>
      </c>
      <c r="E1184" s="863"/>
      <c r="F1184" s="759"/>
    </row>
    <row r="1185" spans="3:6" ht="15">
      <c r="C1185" s="512"/>
      <c r="D1185" s="863" t="str">
        <f>IFERROR(INDEX('Übersicht IS-Massnahmen'!$I$10:$I$4969, MATCH(C1185,  'Übersicht IS-Massnahmen'!$H$10:$H$4969,1)),"")</f>
        <v/>
      </c>
      <c r="E1185" s="863"/>
      <c r="F1185" s="759"/>
    </row>
    <row r="1186" spans="3:6" ht="15">
      <c r="C1186" s="512"/>
      <c r="D1186" s="863" t="str">
        <f>IFERROR(INDEX('Übersicht IS-Massnahmen'!$I$10:$I$4969, MATCH(C1186,  'Übersicht IS-Massnahmen'!$H$10:$H$4969,1)),"")</f>
        <v/>
      </c>
      <c r="E1186" s="863"/>
      <c r="F1186" s="759"/>
    </row>
    <row r="1187" spans="3:6" ht="15">
      <c r="C1187" s="512"/>
      <c r="D1187" s="863" t="str">
        <f>IFERROR(INDEX('Übersicht IS-Massnahmen'!$I$10:$I$4969, MATCH(C1187,  'Übersicht IS-Massnahmen'!$H$10:$H$4969,1)),"")</f>
        <v/>
      </c>
      <c r="E1187" s="863"/>
      <c r="F1187" s="759"/>
    </row>
    <row r="1188" spans="3:6" ht="15">
      <c r="C1188" s="512"/>
      <c r="D1188" s="863" t="str">
        <f>IFERROR(INDEX('Übersicht IS-Massnahmen'!$I$10:$I$4969, MATCH(C1188,  'Übersicht IS-Massnahmen'!$H$10:$H$4969,1)),"")</f>
        <v/>
      </c>
      <c r="E1188" s="863"/>
      <c r="F1188" s="759"/>
    </row>
    <row r="1189" spans="3:6" ht="15">
      <c r="C1189" s="512"/>
      <c r="D1189" s="863" t="str">
        <f>IFERROR(INDEX('Übersicht IS-Massnahmen'!$I$10:$I$4969, MATCH(C1189,  'Übersicht IS-Massnahmen'!$H$10:$H$4969,1)),"")</f>
        <v/>
      </c>
      <c r="E1189" s="863"/>
      <c r="F1189" s="759"/>
    </row>
    <row r="1190" spans="3:6" ht="15">
      <c r="C1190" s="512"/>
      <c r="D1190" s="863" t="str">
        <f>IFERROR(INDEX('Übersicht IS-Massnahmen'!$I$10:$I$4969, MATCH(C1190,  'Übersicht IS-Massnahmen'!$H$10:$H$4969,1)),"")</f>
        <v/>
      </c>
      <c r="E1190" s="863"/>
      <c r="F1190" s="759"/>
    </row>
    <row r="1191" spans="3:6" ht="15">
      <c r="C1191" s="512"/>
      <c r="D1191" s="863" t="str">
        <f>IFERROR(INDEX('Übersicht IS-Massnahmen'!$I$10:$I$4969, MATCH(C1191,  'Übersicht IS-Massnahmen'!$H$10:$H$4969,1)),"")</f>
        <v/>
      </c>
      <c r="E1191" s="863"/>
      <c r="F1191" s="759"/>
    </row>
    <row r="1192" spans="3:6" ht="15">
      <c r="C1192" s="512"/>
      <c r="D1192" s="863" t="str">
        <f>IFERROR(INDEX('Übersicht IS-Massnahmen'!$I$10:$I$4969, MATCH(C1192,  'Übersicht IS-Massnahmen'!$H$10:$H$4969,1)),"")</f>
        <v/>
      </c>
      <c r="E1192" s="863"/>
      <c r="F1192" s="759"/>
    </row>
    <row r="1193" spans="3:6" ht="15">
      <c r="C1193" s="512"/>
      <c r="D1193" s="863" t="str">
        <f>IFERROR(INDEX('Übersicht IS-Massnahmen'!$I$10:$I$4969, MATCH(C1193,  'Übersicht IS-Massnahmen'!$H$10:$H$4969,1)),"")</f>
        <v/>
      </c>
      <c r="E1193" s="863"/>
      <c r="F1193" s="759"/>
    </row>
    <row r="1194" spans="3:6" ht="15">
      <c r="C1194" s="512"/>
      <c r="D1194" s="863" t="str">
        <f>IFERROR(INDEX('Übersicht IS-Massnahmen'!$I$10:$I$4969, MATCH(C1194,  'Übersicht IS-Massnahmen'!$H$10:$H$4969,1)),"")</f>
        <v/>
      </c>
      <c r="E1194" s="863"/>
      <c r="F1194" s="759"/>
    </row>
    <row r="1195" spans="3:6" ht="15">
      <c r="C1195" s="512"/>
      <c r="D1195" s="863" t="str">
        <f>IFERROR(INDEX('Übersicht IS-Massnahmen'!$I$10:$I$4969, MATCH(C1195,  'Übersicht IS-Massnahmen'!$H$10:$H$4969,1)),"")</f>
        <v/>
      </c>
      <c r="E1195" s="863"/>
      <c r="F1195" s="759"/>
    </row>
    <row r="1196" spans="3:6" ht="15">
      <c r="C1196" s="512"/>
      <c r="D1196" s="863" t="str">
        <f>IFERROR(INDEX('Übersicht IS-Massnahmen'!$I$10:$I$4969, MATCH(C1196,  'Übersicht IS-Massnahmen'!$H$10:$H$4969,1)),"")</f>
        <v/>
      </c>
      <c r="E1196" s="863"/>
      <c r="F1196" s="759"/>
    </row>
    <row r="1197" spans="3:6" ht="15">
      <c r="C1197" s="512"/>
      <c r="D1197" s="863" t="str">
        <f>IFERROR(INDEX('Übersicht IS-Massnahmen'!$I$10:$I$4969, MATCH(C1197,  'Übersicht IS-Massnahmen'!$H$10:$H$4969,1)),"")</f>
        <v/>
      </c>
      <c r="E1197" s="863"/>
      <c r="F1197" s="759"/>
    </row>
    <row r="1198" spans="3:6" ht="15">
      <c r="C1198" s="512"/>
      <c r="D1198" s="863" t="str">
        <f>IFERROR(INDEX('Übersicht IS-Massnahmen'!$I$10:$I$4969, MATCH(C1198,  'Übersicht IS-Massnahmen'!$H$10:$H$4969,1)),"")</f>
        <v/>
      </c>
      <c r="E1198" s="863"/>
      <c r="F1198" s="759"/>
    </row>
    <row r="1199" spans="3:6" ht="15">
      <c r="C1199" s="512"/>
      <c r="D1199" s="863" t="str">
        <f>IFERROR(INDEX('Übersicht IS-Massnahmen'!$I$10:$I$4969, MATCH(C1199,  'Übersicht IS-Massnahmen'!$H$10:$H$4969,1)),"")</f>
        <v/>
      </c>
      <c r="E1199" s="863"/>
      <c r="F1199" s="759"/>
    </row>
    <row r="1200" spans="3:6" ht="15">
      <c r="C1200" s="512"/>
      <c r="D1200" s="863" t="str">
        <f>IFERROR(INDEX('Übersicht IS-Massnahmen'!$I$10:$I$4969, MATCH(C1200,  'Übersicht IS-Massnahmen'!$H$10:$H$4969,1)),"")</f>
        <v/>
      </c>
      <c r="E1200" s="863"/>
      <c r="F1200" s="759"/>
    </row>
    <row r="1201" spans="3:6" ht="15">
      <c r="C1201" s="512"/>
      <c r="D1201" s="863" t="str">
        <f>IFERROR(INDEX('Übersicht IS-Massnahmen'!$I$10:$I$4969, MATCH(C1201,  'Übersicht IS-Massnahmen'!$H$10:$H$4969,1)),"")</f>
        <v/>
      </c>
      <c r="E1201" s="863"/>
      <c r="F1201" s="759"/>
    </row>
    <row r="1202" spans="3:6" ht="15">
      <c r="C1202" s="512"/>
      <c r="D1202" s="863" t="str">
        <f>IFERROR(INDEX('Übersicht IS-Massnahmen'!$I$10:$I$4969, MATCH(C1202,  'Übersicht IS-Massnahmen'!$H$10:$H$4969,1)),"")</f>
        <v/>
      </c>
      <c r="E1202" s="863"/>
      <c r="F1202" s="759"/>
    </row>
    <row r="1203" spans="3:6" ht="15">
      <c r="C1203" s="512"/>
      <c r="D1203" s="863" t="str">
        <f>IFERROR(INDEX('Übersicht IS-Massnahmen'!$I$10:$I$4969, MATCH(C1203,  'Übersicht IS-Massnahmen'!$H$10:$H$4969,1)),"")</f>
        <v/>
      </c>
      <c r="E1203" s="863"/>
      <c r="F1203" s="759"/>
    </row>
    <row r="1204" spans="3:6" ht="15">
      <c r="C1204" s="512"/>
      <c r="D1204" s="863" t="str">
        <f>IFERROR(INDEX('Übersicht IS-Massnahmen'!$I$10:$I$4969, MATCH(C1204,  'Übersicht IS-Massnahmen'!$H$10:$H$4969,1)),"")</f>
        <v/>
      </c>
      <c r="E1204" s="863"/>
      <c r="F1204" s="759"/>
    </row>
    <row r="1205" spans="3:6" ht="15">
      <c r="C1205" s="512"/>
      <c r="D1205" s="863" t="str">
        <f>IFERROR(INDEX('Übersicht IS-Massnahmen'!$I$10:$I$4969, MATCH(C1205,  'Übersicht IS-Massnahmen'!$H$10:$H$4969,1)),"")</f>
        <v/>
      </c>
      <c r="E1205" s="863"/>
      <c r="F1205" s="759"/>
    </row>
    <row r="1206" spans="3:6" ht="15">
      <c r="C1206" s="512"/>
      <c r="D1206" s="863" t="str">
        <f>IFERROR(INDEX('Übersicht IS-Massnahmen'!$I$10:$I$4969, MATCH(C1206,  'Übersicht IS-Massnahmen'!$H$10:$H$4969,1)),"")</f>
        <v/>
      </c>
      <c r="E1206" s="863"/>
      <c r="F1206" s="759"/>
    </row>
    <row r="1207" spans="3:6" ht="15">
      <c r="C1207" s="512"/>
      <c r="D1207" s="863" t="str">
        <f>IFERROR(INDEX('Übersicht IS-Massnahmen'!$I$10:$I$4969, MATCH(C1207,  'Übersicht IS-Massnahmen'!$H$10:$H$4969,1)),"")</f>
        <v/>
      </c>
      <c r="E1207" s="863"/>
      <c r="F1207" s="759"/>
    </row>
    <row r="1208" spans="3:6" ht="15">
      <c r="C1208" s="512"/>
      <c r="D1208" s="863" t="str">
        <f>IFERROR(INDEX('Übersicht IS-Massnahmen'!$I$10:$I$4969, MATCH(C1208,  'Übersicht IS-Massnahmen'!$H$10:$H$4969,1)),"")</f>
        <v/>
      </c>
      <c r="E1208" s="863"/>
      <c r="F1208" s="759"/>
    </row>
    <row r="1209" spans="3:6" ht="15">
      <c r="C1209" s="512"/>
      <c r="D1209" s="863" t="str">
        <f>IFERROR(INDEX('Übersicht IS-Massnahmen'!$I$10:$I$4969, MATCH(C1209,  'Übersicht IS-Massnahmen'!$H$10:$H$4969,1)),"")</f>
        <v/>
      </c>
      <c r="E1209" s="863"/>
      <c r="F1209" s="759"/>
    </row>
    <row r="1210" spans="3:6" ht="15">
      <c r="C1210" s="512"/>
      <c r="D1210" s="863" t="str">
        <f>IFERROR(INDEX('Übersicht IS-Massnahmen'!$I$10:$I$4969, MATCH(C1210,  'Übersicht IS-Massnahmen'!$H$10:$H$4969,1)),"")</f>
        <v/>
      </c>
      <c r="E1210" s="863"/>
      <c r="F1210" s="759"/>
    </row>
    <row r="1211" spans="3:6" ht="15">
      <c r="C1211" s="512"/>
      <c r="D1211" s="863" t="str">
        <f>IFERROR(INDEX('Übersicht IS-Massnahmen'!$I$10:$I$4969, MATCH(C1211,  'Übersicht IS-Massnahmen'!$H$10:$H$4969,1)),"")</f>
        <v/>
      </c>
      <c r="E1211" s="863"/>
      <c r="F1211" s="759"/>
    </row>
    <row r="1212" spans="3:6" ht="15">
      <c r="C1212" s="512"/>
      <c r="D1212" s="863" t="str">
        <f>IFERROR(INDEX('Übersicht IS-Massnahmen'!$I$10:$I$4969, MATCH(C1212,  'Übersicht IS-Massnahmen'!$H$10:$H$4969,1)),"")</f>
        <v/>
      </c>
      <c r="E1212" s="863"/>
      <c r="F1212" s="759"/>
    </row>
    <row r="1213" spans="3:6" ht="15">
      <c r="C1213" s="512"/>
      <c r="D1213" s="863" t="str">
        <f>IFERROR(INDEX('Übersicht IS-Massnahmen'!$I$10:$I$4969, MATCH(C1213,  'Übersicht IS-Massnahmen'!$H$10:$H$4969,1)),"")</f>
        <v/>
      </c>
      <c r="E1213" s="863"/>
      <c r="F1213" s="759"/>
    </row>
    <row r="1214" spans="3:6" ht="15">
      <c r="C1214" s="512"/>
      <c r="D1214" s="863" t="str">
        <f>IFERROR(INDEX('Übersicht IS-Massnahmen'!$I$10:$I$4969, MATCH(C1214,  'Übersicht IS-Massnahmen'!$H$10:$H$4969,1)),"")</f>
        <v/>
      </c>
      <c r="E1214" s="863"/>
      <c r="F1214" s="759"/>
    </row>
    <row r="1215" spans="3:6" ht="15">
      <c r="C1215" s="512"/>
      <c r="D1215" s="863" t="str">
        <f>IFERROR(INDEX('Übersicht IS-Massnahmen'!$I$10:$I$4969, MATCH(C1215,  'Übersicht IS-Massnahmen'!$H$10:$H$4969,1)),"")</f>
        <v/>
      </c>
      <c r="E1215" s="863"/>
      <c r="F1215" s="759"/>
    </row>
    <row r="1216" spans="3:6" ht="15">
      <c r="C1216" s="512"/>
      <c r="D1216" s="863" t="str">
        <f>IFERROR(INDEX('Übersicht IS-Massnahmen'!$I$10:$I$4969, MATCH(C1216,  'Übersicht IS-Massnahmen'!$H$10:$H$4969,1)),"")</f>
        <v/>
      </c>
      <c r="E1216" s="863"/>
      <c r="F1216" s="759"/>
    </row>
    <row r="1217" spans="3:6" ht="15">
      <c r="C1217" s="512"/>
      <c r="D1217" s="863" t="str">
        <f>IFERROR(INDEX('Übersicht IS-Massnahmen'!$I$10:$I$4969, MATCH(C1217,  'Übersicht IS-Massnahmen'!$H$10:$H$4969,1)),"")</f>
        <v/>
      </c>
      <c r="E1217" s="863"/>
      <c r="F1217" s="759"/>
    </row>
    <row r="1218" spans="3:6" ht="15">
      <c r="C1218" s="512"/>
      <c r="D1218" s="863" t="str">
        <f>IFERROR(INDEX('Übersicht IS-Massnahmen'!$I$10:$I$4969, MATCH(C1218,  'Übersicht IS-Massnahmen'!$H$10:$H$4969,1)),"")</f>
        <v/>
      </c>
      <c r="E1218" s="863"/>
      <c r="F1218" s="759"/>
    </row>
    <row r="1219" spans="3:6" ht="15">
      <c r="C1219" s="512"/>
      <c r="D1219" s="863" t="str">
        <f>IFERROR(INDEX('Übersicht IS-Massnahmen'!$I$10:$I$4969, MATCH(C1219,  'Übersicht IS-Massnahmen'!$H$10:$H$4969,1)),"")</f>
        <v/>
      </c>
      <c r="E1219" s="863"/>
      <c r="F1219" s="759"/>
    </row>
    <row r="1220" spans="3:6" ht="15">
      <c r="C1220" s="512"/>
      <c r="D1220" s="863" t="str">
        <f>IFERROR(INDEX('Übersicht IS-Massnahmen'!$I$10:$I$4969, MATCH(C1220,  'Übersicht IS-Massnahmen'!$H$10:$H$4969,1)),"")</f>
        <v/>
      </c>
      <c r="E1220" s="863"/>
      <c r="F1220" s="759"/>
    </row>
    <row r="1221" spans="3:6" ht="15">
      <c r="C1221" s="512"/>
      <c r="D1221" s="863" t="str">
        <f>IFERROR(INDEX('Übersicht IS-Massnahmen'!$I$10:$I$4969, MATCH(C1221,  'Übersicht IS-Massnahmen'!$H$10:$H$4969,1)),"")</f>
        <v/>
      </c>
      <c r="E1221" s="863"/>
      <c r="F1221" s="759"/>
    </row>
    <row r="1222" spans="3:6" ht="15">
      <c r="C1222" s="512"/>
      <c r="D1222" s="863" t="str">
        <f>IFERROR(INDEX('Übersicht IS-Massnahmen'!$I$10:$I$4969, MATCH(C1222,  'Übersicht IS-Massnahmen'!$H$10:$H$4969,1)),"")</f>
        <v/>
      </c>
      <c r="E1222" s="863"/>
      <c r="F1222" s="759"/>
    </row>
    <row r="1223" spans="3:6" ht="15">
      <c r="C1223" s="512"/>
      <c r="D1223" s="863" t="str">
        <f>IFERROR(INDEX('Übersicht IS-Massnahmen'!$I$10:$I$4969, MATCH(C1223,  'Übersicht IS-Massnahmen'!$H$10:$H$4969,1)),"")</f>
        <v/>
      </c>
      <c r="E1223" s="863"/>
      <c r="F1223" s="759"/>
    </row>
    <row r="1224" spans="3:6" ht="15">
      <c r="C1224" s="512"/>
      <c r="D1224" s="863" t="str">
        <f>IFERROR(INDEX('Übersicht IS-Massnahmen'!$I$10:$I$4969, MATCH(C1224,  'Übersicht IS-Massnahmen'!$H$10:$H$4969,1)),"")</f>
        <v/>
      </c>
      <c r="E1224" s="863"/>
      <c r="F1224" s="759"/>
    </row>
    <row r="1225" spans="3:6" ht="15">
      <c r="C1225" s="512"/>
      <c r="D1225" s="863" t="str">
        <f>IFERROR(INDEX('Übersicht IS-Massnahmen'!$I$10:$I$4969, MATCH(C1225,  'Übersicht IS-Massnahmen'!$H$10:$H$4969,1)),"")</f>
        <v/>
      </c>
      <c r="E1225" s="863"/>
      <c r="F1225" s="759"/>
    </row>
    <row r="1226" spans="3:6" ht="15">
      <c r="C1226" s="512"/>
      <c r="D1226" s="863" t="str">
        <f>IFERROR(INDEX('Übersicht IS-Massnahmen'!$I$10:$I$4969, MATCH(C1226,  'Übersicht IS-Massnahmen'!$H$10:$H$4969,1)),"")</f>
        <v/>
      </c>
      <c r="E1226" s="863"/>
      <c r="F1226" s="759"/>
    </row>
    <row r="1227" spans="3:6" ht="15">
      <c r="C1227" s="512"/>
      <c r="D1227" s="863" t="str">
        <f>IFERROR(INDEX('Übersicht IS-Massnahmen'!$I$10:$I$4969, MATCH(C1227,  'Übersicht IS-Massnahmen'!$H$10:$H$4969,1)),"")</f>
        <v/>
      </c>
      <c r="E1227" s="863"/>
      <c r="F1227" s="759"/>
    </row>
    <row r="1228" spans="3:6" ht="15">
      <c r="C1228" s="512"/>
      <c r="D1228" s="863" t="str">
        <f>IFERROR(INDEX('Übersicht IS-Massnahmen'!$I$10:$I$4969, MATCH(C1228,  'Übersicht IS-Massnahmen'!$H$10:$H$4969,1)),"")</f>
        <v/>
      </c>
      <c r="E1228" s="863"/>
      <c r="F1228" s="759"/>
    </row>
    <row r="1229" spans="3:6" ht="15">
      <c r="C1229" s="512"/>
      <c r="D1229" s="863" t="str">
        <f>IFERROR(INDEX('Übersicht IS-Massnahmen'!$I$10:$I$4969, MATCH(C1229,  'Übersicht IS-Massnahmen'!$H$10:$H$4969,1)),"")</f>
        <v/>
      </c>
      <c r="E1229" s="863"/>
      <c r="F1229" s="759"/>
    </row>
    <row r="1230" spans="3:6" ht="15">
      <c r="C1230" s="512"/>
      <c r="D1230" s="863" t="str">
        <f>IFERROR(INDEX('Übersicht IS-Massnahmen'!$I$10:$I$4969, MATCH(C1230,  'Übersicht IS-Massnahmen'!$H$10:$H$4969,1)),"")</f>
        <v/>
      </c>
      <c r="E1230" s="863"/>
      <c r="F1230" s="759"/>
    </row>
    <row r="1231" spans="3:6" ht="15">
      <c r="C1231" s="512"/>
      <c r="D1231" s="863" t="str">
        <f>IFERROR(INDEX('Übersicht IS-Massnahmen'!$I$10:$I$4969, MATCH(C1231,  'Übersicht IS-Massnahmen'!$H$10:$H$4969,1)),"")</f>
        <v/>
      </c>
      <c r="E1231" s="863"/>
      <c r="F1231" s="759"/>
    </row>
    <row r="1232" spans="3:6" ht="15">
      <c r="C1232" s="512"/>
      <c r="D1232" s="863" t="str">
        <f>IFERROR(INDEX('Übersicht IS-Massnahmen'!$I$10:$I$4969, MATCH(C1232,  'Übersicht IS-Massnahmen'!$H$10:$H$4969,1)),"")</f>
        <v/>
      </c>
      <c r="E1232" s="863"/>
      <c r="F1232" s="759"/>
    </row>
    <row r="1233" spans="3:6" ht="15">
      <c r="C1233" s="512"/>
      <c r="D1233" s="863" t="str">
        <f>IFERROR(INDEX('Übersicht IS-Massnahmen'!$I$10:$I$4969, MATCH(C1233,  'Übersicht IS-Massnahmen'!$H$10:$H$4969,1)),"")</f>
        <v/>
      </c>
      <c r="E1233" s="863"/>
      <c r="F1233" s="759"/>
    </row>
    <row r="1234" spans="3:6" ht="15">
      <c r="C1234" s="512"/>
      <c r="D1234" s="863" t="str">
        <f>IFERROR(INDEX('Übersicht IS-Massnahmen'!$I$10:$I$4969, MATCH(C1234,  'Übersicht IS-Massnahmen'!$H$10:$H$4969,1)),"")</f>
        <v/>
      </c>
      <c r="E1234" s="863"/>
      <c r="F1234" s="759"/>
    </row>
    <row r="1235" spans="3:6" ht="15">
      <c r="C1235" s="512"/>
      <c r="D1235" s="863" t="str">
        <f>IFERROR(INDEX('Übersicht IS-Massnahmen'!$I$10:$I$4969, MATCH(C1235,  'Übersicht IS-Massnahmen'!$H$10:$H$4969,1)),"")</f>
        <v/>
      </c>
      <c r="E1235" s="863"/>
      <c r="F1235" s="759"/>
    </row>
    <row r="1236" spans="3:6" ht="15">
      <c r="C1236" s="512"/>
      <c r="D1236" s="863" t="str">
        <f>IFERROR(INDEX('Übersicht IS-Massnahmen'!$I$10:$I$4969, MATCH(C1236,  'Übersicht IS-Massnahmen'!$H$10:$H$4969,1)),"")</f>
        <v/>
      </c>
      <c r="E1236" s="863"/>
      <c r="F1236" s="759"/>
    </row>
    <row r="1237" spans="3:6" ht="15">
      <c r="C1237" s="512"/>
      <c r="D1237" s="863" t="str">
        <f>IFERROR(INDEX('Übersicht IS-Massnahmen'!$I$10:$I$4969, MATCH(C1237,  'Übersicht IS-Massnahmen'!$H$10:$H$4969,1)),"")</f>
        <v/>
      </c>
      <c r="E1237" s="863"/>
      <c r="F1237" s="759"/>
    </row>
    <row r="1238" spans="3:6" ht="15">
      <c r="C1238" s="512"/>
      <c r="D1238" s="863" t="str">
        <f>IFERROR(INDEX('Übersicht IS-Massnahmen'!$I$10:$I$4969, MATCH(C1238,  'Übersicht IS-Massnahmen'!$H$10:$H$4969,1)),"")</f>
        <v/>
      </c>
      <c r="E1238" s="863"/>
      <c r="F1238" s="759"/>
    </row>
    <row r="1239" spans="3:6" ht="15">
      <c r="C1239" s="512"/>
      <c r="D1239" s="863" t="str">
        <f>IFERROR(INDEX('Übersicht IS-Massnahmen'!$I$10:$I$4969, MATCH(C1239,  'Übersicht IS-Massnahmen'!$H$10:$H$4969,1)),"")</f>
        <v/>
      </c>
      <c r="E1239" s="863"/>
      <c r="F1239" s="759"/>
    </row>
    <row r="1240" spans="3:6" ht="15">
      <c r="C1240" s="512"/>
      <c r="D1240" s="863" t="str">
        <f>IFERROR(INDEX('Übersicht IS-Massnahmen'!$I$10:$I$4969, MATCH(C1240,  'Übersicht IS-Massnahmen'!$H$10:$H$4969,1)),"")</f>
        <v/>
      </c>
      <c r="E1240" s="863"/>
      <c r="F1240" s="759"/>
    </row>
    <row r="1241" spans="3:6" ht="15">
      <c r="C1241" s="512"/>
      <c r="D1241" s="863" t="str">
        <f>IFERROR(INDEX('Übersicht IS-Massnahmen'!$I$10:$I$4969, MATCH(C1241,  'Übersicht IS-Massnahmen'!$H$10:$H$4969,1)),"")</f>
        <v/>
      </c>
      <c r="E1241" s="863"/>
      <c r="F1241" s="759"/>
    </row>
    <row r="1242" spans="3:6" ht="15">
      <c r="C1242" s="512"/>
      <c r="D1242" s="863" t="str">
        <f>IFERROR(INDEX('Übersicht IS-Massnahmen'!$I$10:$I$4969, MATCH(C1242,  'Übersicht IS-Massnahmen'!$H$10:$H$4969,1)),"")</f>
        <v/>
      </c>
      <c r="E1242" s="863"/>
      <c r="F1242" s="759"/>
    </row>
    <row r="1243" spans="3:6" ht="15">
      <c r="C1243" s="512"/>
      <c r="D1243" s="863" t="str">
        <f>IFERROR(INDEX('Übersicht IS-Massnahmen'!$I$10:$I$4969, MATCH(C1243,  'Übersicht IS-Massnahmen'!$H$10:$H$4969,1)),"")</f>
        <v/>
      </c>
      <c r="E1243" s="863"/>
      <c r="F1243" s="759"/>
    </row>
    <row r="1244" spans="3:6" ht="15">
      <c r="C1244" s="512"/>
      <c r="D1244" s="863" t="str">
        <f>IFERROR(INDEX('Übersicht IS-Massnahmen'!$I$10:$I$4969, MATCH(C1244,  'Übersicht IS-Massnahmen'!$H$10:$H$4969,1)),"")</f>
        <v/>
      </c>
      <c r="E1244" s="863"/>
      <c r="F1244" s="759"/>
    </row>
    <row r="1245" spans="3:6" ht="15">
      <c r="C1245" s="512"/>
      <c r="D1245" s="863" t="str">
        <f>IFERROR(INDEX('Übersicht IS-Massnahmen'!$I$10:$I$4969, MATCH(C1245,  'Übersicht IS-Massnahmen'!$H$10:$H$4969,1)),"")</f>
        <v/>
      </c>
      <c r="E1245" s="863"/>
      <c r="F1245" s="759"/>
    </row>
    <row r="1246" spans="3:6" ht="15">
      <c r="C1246" s="512"/>
      <c r="D1246" s="863" t="str">
        <f>IFERROR(INDEX('Übersicht IS-Massnahmen'!$I$10:$I$4969, MATCH(C1246,  'Übersicht IS-Massnahmen'!$H$10:$H$4969,1)),"")</f>
        <v/>
      </c>
      <c r="E1246" s="863"/>
      <c r="F1246" s="759"/>
    </row>
    <row r="1247" spans="3:6" ht="15">
      <c r="C1247" s="512"/>
      <c r="D1247" s="863" t="str">
        <f>IFERROR(INDEX('Übersicht IS-Massnahmen'!$I$10:$I$4969, MATCH(C1247,  'Übersicht IS-Massnahmen'!$H$10:$H$4969,1)),"")</f>
        <v/>
      </c>
      <c r="E1247" s="863"/>
      <c r="F1247" s="759"/>
    </row>
    <row r="1248" spans="3:6" ht="15">
      <c r="C1248" s="512"/>
      <c r="D1248" s="863" t="str">
        <f>IFERROR(INDEX('Übersicht IS-Massnahmen'!$I$10:$I$4969, MATCH(C1248,  'Übersicht IS-Massnahmen'!$H$10:$H$4969,1)),"")</f>
        <v/>
      </c>
      <c r="E1248" s="863"/>
      <c r="F1248" s="759"/>
    </row>
    <row r="1249" spans="3:6" ht="15">
      <c r="C1249" s="512"/>
      <c r="D1249" s="863" t="str">
        <f>IFERROR(INDEX('Übersicht IS-Massnahmen'!$I$10:$I$4969, MATCH(C1249,  'Übersicht IS-Massnahmen'!$H$10:$H$4969,1)),"")</f>
        <v/>
      </c>
      <c r="E1249" s="863"/>
      <c r="F1249" s="759"/>
    </row>
    <row r="1250" spans="3:6" ht="15">
      <c r="C1250" s="512"/>
      <c r="D1250" s="863" t="str">
        <f>IFERROR(INDEX('Übersicht IS-Massnahmen'!$I$10:$I$4969, MATCH(C1250,  'Übersicht IS-Massnahmen'!$H$10:$H$4969,1)),"")</f>
        <v/>
      </c>
      <c r="E1250" s="863"/>
      <c r="F1250" s="759"/>
    </row>
    <row r="1251" spans="3:6" ht="15">
      <c r="C1251" s="512"/>
      <c r="D1251" s="863" t="str">
        <f>IFERROR(INDEX('Übersicht IS-Massnahmen'!$I$10:$I$4969, MATCH(C1251,  'Übersicht IS-Massnahmen'!$H$10:$H$4969,1)),"")</f>
        <v/>
      </c>
      <c r="E1251" s="863"/>
      <c r="F1251" s="759"/>
    </row>
    <row r="1252" spans="3:6" ht="15">
      <c r="C1252" s="512"/>
      <c r="D1252" s="863" t="str">
        <f>IFERROR(INDEX('Übersicht IS-Massnahmen'!$I$10:$I$4969, MATCH(C1252,  'Übersicht IS-Massnahmen'!$H$10:$H$4969,1)),"")</f>
        <v/>
      </c>
      <c r="E1252" s="863"/>
      <c r="F1252" s="759"/>
    </row>
    <row r="1253" spans="3:6" ht="15">
      <c r="C1253" s="512"/>
      <c r="D1253" s="863" t="str">
        <f>IFERROR(INDEX('Übersicht IS-Massnahmen'!$I$10:$I$4969, MATCH(C1253,  'Übersicht IS-Massnahmen'!$H$10:$H$4969,1)),"")</f>
        <v/>
      </c>
      <c r="E1253" s="863"/>
      <c r="F1253" s="759"/>
    </row>
    <row r="1254" spans="3:6" ht="15">
      <c r="C1254" s="512"/>
      <c r="D1254" s="863" t="str">
        <f>IFERROR(INDEX('Übersicht IS-Massnahmen'!$I$10:$I$4969, MATCH(C1254,  'Übersicht IS-Massnahmen'!$H$10:$H$4969,1)),"")</f>
        <v/>
      </c>
      <c r="E1254" s="863"/>
      <c r="F1254" s="759"/>
    </row>
    <row r="1255" spans="3:6" ht="15">
      <c r="C1255" s="512"/>
      <c r="D1255" s="863" t="str">
        <f>IFERROR(INDEX('Übersicht IS-Massnahmen'!$I$10:$I$4969, MATCH(C1255,  'Übersicht IS-Massnahmen'!$H$10:$H$4969,1)),"")</f>
        <v/>
      </c>
      <c r="E1255" s="863"/>
      <c r="F1255" s="759"/>
    </row>
    <row r="1256" spans="3:6" ht="15">
      <c r="C1256" s="512"/>
      <c r="D1256" s="863" t="str">
        <f>IFERROR(INDEX('Übersicht IS-Massnahmen'!$I$10:$I$4969, MATCH(C1256,  'Übersicht IS-Massnahmen'!$H$10:$H$4969,1)),"")</f>
        <v/>
      </c>
      <c r="E1256" s="863"/>
      <c r="F1256" s="759"/>
    </row>
    <row r="1257" spans="3:6" ht="15">
      <c r="C1257" s="512"/>
      <c r="D1257" s="863" t="str">
        <f>IFERROR(INDEX('Übersicht IS-Massnahmen'!$I$10:$I$4969, MATCH(C1257,  'Übersicht IS-Massnahmen'!$H$10:$H$4969,1)),"")</f>
        <v/>
      </c>
      <c r="E1257" s="863"/>
      <c r="F1257" s="759"/>
    </row>
    <row r="1258" spans="3:6" ht="15">
      <c r="C1258" s="512"/>
      <c r="D1258" s="863" t="str">
        <f>IFERROR(INDEX('Übersicht IS-Massnahmen'!$I$10:$I$4969, MATCH(C1258,  'Übersicht IS-Massnahmen'!$H$10:$H$4969,1)),"")</f>
        <v/>
      </c>
      <c r="E1258" s="863"/>
      <c r="F1258" s="759"/>
    </row>
    <row r="1259" spans="3:6" ht="15">
      <c r="C1259" s="512"/>
      <c r="D1259" s="863" t="str">
        <f>IFERROR(INDEX('Übersicht IS-Massnahmen'!$I$10:$I$4969, MATCH(C1259,  'Übersicht IS-Massnahmen'!$H$10:$H$4969,1)),"")</f>
        <v/>
      </c>
      <c r="E1259" s="863"/>
      <c r="F1259" s="759"/>
    </row>
    <row r="1260" spans="3:6" ht="15">
      <c r="C1260" s="512"/>
      <c r="D1260" s="863" t="str">
        <f>IFERROR(INDEX('Übersicht IS-Massnahmen'!$I$10:$I$4969, MATCH(C1260,  'Übersicht IS-Massnahmen'!$H$10:$H$4969,1)),"")</f>
        <v/>
      </c>
      <c r="E1260" s="863"/>
      <c r="F1260" s="759"/>
    </row>
    <row r="1261" spans="3:6" ht="15">
      <c r="C1261" s="512"/>
      <c r="D1261" s="863" t="str">
        <f>IFERROR(INDEX('Übersicht IS-Massnahmen'!$I$10:$I$4969, MATCH(C1261,  'Übersicht IS-Massnahmen'!$H$10:$H$4969,1)),"")</f>
        <v/>
      </c>
      <c r="E1261" s="863"/>
      <c r="F1261" s="759"/>
    </row>
    <row r="1262" spans="3:6" ht="15">
      <c r="C1262" s="512"/>
      <c r="D1262" s="863" t="str">
        <f>IFERROR(INDEX('Übersicht IS-Massnahmen'!$I$10:$I$4969, MATCH(C1262,  'Übersicht IS-Massnahmen'!$H$10:$H$4969,1)),"")</f>
        <v/>
      </c>
      <c r="E1262" s="863"/>
      <c r="F1262" s="759"/>
    </row>
    <row r="1263" spans="3:6" ht="15">
      <c r="C1263" s="512"/>
      <c r="D1263" s="863" t="str">
        <f>IFERROR(INDEX('Übersicht IS-Massnahmen'!$I$10:$I$4969, MATCH(C1263,  'Übersicht IS-Massnahmen'!$H$10:$H$4969,1)),"")</f>
        <v/>
      </c>
      <c r="E1263" s="863"/>
      <c r="F1263" s="759"/>
    </row>
    <row r="1264" spans="3:6" ht="15">
      <c r="C1264" s="512"/>
      <c r="D1264" s="863" t="str">
        <f>IFERROR(INDEX('Übersicht IS-Massnahmen'!$I$10:$I$4969, MATCH(C1264,  'Übersicht IS-Massnahmen'!$H$10:$H$4969,1)),"")</f>
        <v/>
      </c>
      <c r="E1264" s="863"/>
      <c r="F1264" s="759"/>
    </row>
    <row r="1265" spans="3:6" ht="15">
      <c r="C1265" s="512"/>
      <c r="D1265" s="863" t="str">
        <f>IFERROR(INDEX('Übersicht IS-Massnahmen'!$I$10:$I$4969, MATCH(C1265,  'Übersicht IS-Massnahmen'!$H$10:$H$4969,1)),"")</f>
        <v/>
      </c>
      <c r="E1265" s="863"/>
      <c r="F1265" s="759"/>
    </row>
    <row r="1266" spans="3:6" ht="15">
      <c r="C1266" s="512"/>
      <c r="D1266" s="863" t="str">
        <f>IFERROR(INDEX('Übersicht IS-Massnahmen'!$I$10:$I$4969, MATCH(C1266,  'Übersicht IS-Massnahmen'!$H$10:$H$4969,1)),"")</f>
        <v/>
      </c>
      <c r="E1266" s="863"/>
      <c r="F1266" s="759"/>
    </row>
    <row r="1267" spans="3:6" ht="15">
      <c r="C1267" s="512"/>
      <c r="D1267" s="863" t="str">
        <f>IFERROR(INDEX('Übersicht IS-Massnahmen'!$I$10:$I$4969, MATCH(C1267,  'Übersicht IS-Massnahmen'!$H$10:$H$4969,1)),"")</f>
        <v/>
      </c>
      <c r="E1267" s="863"/>
      <c r="F1267" s="759"/>
    </row>
    <row r="1268" spans="3:6" ht="15">
      <c r="C1268" s="512"/>
      <c r="D1268" s="863" t="str">
        <f>IFERROR(INDEX('Übersicht IS-Massnahmen'!$I$10:$I$4969, MATCH(C1268,  'Übersicht IS-Massnahmen'!$H$10:$H$4969,1)),"")</f>
        <v/>
      </c>
      <c r="E1268" s="863"/>
      <c r="F1268" s="759"/>
    </row>
    <row r="1269" spans="3:6" ht="15">
      <c r="C1269" s="512"/>
      <c r="D1269" s="863" t="str">
        <f>IFERROR(INDEX('Übersicht IS-Massnahmen'!$I$10:$I$4969, MATCH(C1269,  'Übersicht IS-Massnahmen'!$H$10:$H$4969,1)),"")</f>
        <v/>
      </c>
      <c r="E1269" s="863"/>
      <c r="F1269" s="759"/>
    </row>
    <row r="1270" spans="3:6" ht="15">
      <c r="C1270" s="512"/>
      <c r="D1270" s="863" t="str">
        <f>IFERROR(INDEX('Übersicht IS-Massnahmen'!$I$10:$I$4969, MATCH(C1270,  'Übersicht IS-Massnahmen'!$H$10:$H$4969,1)),"")</f>
        <v/>
      </c>
      <c r="E1270" s="863"/>
      <c r="F1270" s="759"/>
    </row>
    <row r="1271" spans="3:6" ht="15">
      <c r="C1271" s="512"/>
      <c r="D1271" s="863" t="str">
        <f>IFERROR(INDEX('Übersicht IS-Massnahmen'!$I$10:$I$4969, MATCH(C1271,  'Übersicht IS-Massnahmen'!$H$10:$H$4969,1)),"")</f>
        <v/>
      </c>
      <c r="E1271" s="863"/>
      <c r="F1271" s="759"/>
    </row>
    <row r="1272" spans="3:6" ht="15">
      <c r="C1272" s="512"/>
      <c r="D1272" s="863" t="str">
        <f>IFERROR(INDEX('Übersicht IS-Massnahmen'!$I$10:$I$4969, MATCH(C1272,  'Übersicht IS-Massnahmen'!$H$10:$H$4969,1)),"")</f>
        <v/>
      </c>
      <c r="E1272" s="863"/>
      <c r="F1272" s="759"/>
    </row>
    <row r="1273" spans="3:6" ht="15">
      <c r="C1273" s="512"/>
      <c r="D1273" s="863" t="str">
        <f>IFERROR(INDEX('Übersicht IS-Massnahmen'!$I$10:$I$4969, MATCH(C1273,  'Übersicht IS-Massnahmen'!$H$10:$H$4969,1)),"")</f>
        <v/>
      </c>
      <c r="E1273" s="863"/>
      <c r="F1273" s="759"/>
    </row>
    <row r="1274" spans="3:6" ht="15">
      <c r="C1274" s="512"/>
      <c r="D1274" s="863" t="str">
        <f>IFERROR(INDEX('Übersicht IS-Massnahmen'!$I$10:$I$4969, MATCH(C1274,  'Übersicht IS-Massnahmen'!$H$10:$H$4969,1)),"")</f>
        <v/>
      </c>
      <c r="E1274" s="863"/>
      <c r="F1274" s="759"/>
    </row>
    <row r="1275" spans="3:6" ht="15">
      <c r="C1275" s="512"/>
      <c r="D1275" s="863" t="str">
        <f>IFERROR(INDEX('Übersicht IS-Massnahmen'!$I$10:$I$4969, MATCH(C1275,  'Übersicht IS-Massnahmen'!$H$10:$H$4969,1)),"")</f>
        <v/>
      </c>
      <c r="E1275" s="863"/>
      <c r="F1275" s="759"/>
    </row>
    <row r="1276" spans="3:6" ht="15">
      <c r="C1276" s="512"/>
      <c r="D1276" s="863" t="str">
        <f>IFERROR(INDEX('Übersicht IS-Massnahmen'!$I$10:$I$4969, MATCH(C1276,  'Übersicht IS-Massnahmen'!$H$10:$H$4969,1)),"")</f>
        <v/>
      </c>
      <c r="E1276" s="863"/>
      <c r="F1276" s="759"/>
    </row>
    <row r="1277" spans="3:6" ht="15">
      <c r="C1277" s="512"/>
      <c r="D1277" s="863" t="str">
        <f>IFERROR(INDEX('Übersicht IS-Massnahmen'!$I$10:$I$4969, MATCH(C1277,  'Übersicht IS-Massnahmen'!$H$10:$H$4969,1)),"")</f>
        <v/>
      </c>
      <c r="E1277" s="863"/>
      <c r="F1277" s="759"/>
    </row>
    <row r="1278" spans="3:6" ht="15">
      <c r="C1278" s="512"/>
      <c r="D1278" s="863" t="str">
        <f>IFERROR(INDEX('Übersicht IS-Massnahmen'!$I$10:$I$4969, MATCH(C1278,  'Übersicht IS-Massnahmen'!$H$10:$H$4969,1)),"")</f>
        <v/>
      </c>
      <c r="E1278" s="863"/>
      <c r="F1278" s="759"/>
    </row>
    <row r="1279" spans="3:6" ht="15">
      <c r="C1279" s="512"/>
      <c r="D1279" s="863" t="str">
        <f>IFERROR(INDEX('Übersicht IS-Massnahmen'!$I$10:$I$4969, MATCH(C1279,  'Übersicht IS-Massnahmen'!$H$10:$H$4969,1)),"")</f>
        <v/>
      </c>
      <c r="E1279" s="863"/>
      <c r="F1279" s="759"/>
    </row>
    <row r="1280" spans="3:6" ht="15">
      <c r="C1280" s="512"/>
      <c r="D1280" s="863" t="str">
        <f>IFERROR(INDEX('Übersicht IS-Massnahmen'!$I$10:$I$4969, MATCH(C1280,  'Übersicht IS-Massnahmen'!$H$10:$H$4969,1)),"")</f>
        <v/>
      </c>
      <c r="E1280" s="863"/>
      <c r="F1280" s="759"/>
    </row>
    <row r="1281" spans="3:6" ht="15">
      <c r="C1281" s="512"/>
      <c r="D1281" s="863" t="str">
        <f>IFERROR(INDEX('Übersicht IS-Massnahmen'!$I$10:$I$4969, MATCH(C1281,  'Übersicht IS-Massnahmen'!$H$10:$H$4969,1)),"")</f>
        <v/>
      </c>
      <c r="E1281" s="863"/>
      <c r="F1281" s="759"/>
    </row>
    <row r="1282" spans="3:6" ht="15">
      <c r="C1282" s="512"/>
      <c r="D1282" s="863" t="str">
        <f>IFERROR(INDEX('Übersicht IS-Massnahmen'!$I$10:$I$4969, MATCH(C1282,  'Übersicht IS-Massnahmen'!$H$10:$H$4969,1)),"")</f>
        <v/>
      </c>
      <c r="E1282" s="863"/>
      <c r="F1282" s="759"/>
    </row>
    <row r="1283" spans="3:6" ht="15">
      <c r="C1283" s="512"/>
      <c r="D1283" s="863" t="str">
        <f>IFERROR(INDEX('Übersicht IS-Massnahmen'!$I$10:$I$4969, MATCH(C1283,  'Übersicht IS-Massnahmen'!$H$10:$H$4969,1)),"")</f>
        <v/>
      </c>
      <c r="E1283" s="863"/>
      <c r="F1283" s="759"/>
    </row>
    <row r="1284" spans="3:6" ht="15">
      <c r="C1284" s="512"/>
      <c r="D1284" s="863" t="str">
        <f>IFERROR(INDEX('Übersicht IS-Massnahmen'!$I$10:$I$4969, MATCH(C1284,  'Übersicht IS-Massnahmen'!$H$10:$H$4969,1)),"")</f>
        <v/>
      </c>
      <c r="E1284" s="863"/>
      <c r="F1284" s="759"/>
    </row>
    <row r="1285" spans="3:6" ht="15">
      <c r="C1285" s="512"/>
      <c r="D1285" s="863" t="str">
        <f>IFERROR(INDEX('Übersicht IS-Massnahmen'!$I$10:$I$4969, MATCH(C1285,  'Übersicht IS-Massnahmen'!$H$10:$H$4969,1)),"")</f>
        <v/>
      </c>
      <c r="E1285" s="863"/>
      <c r="F1285" s="759"/>
    </row>
    <row r="1286" spans="3:6" ht="15">
      <c r="C1286" s="512"/>
      <c r="D1286" s="863" t="str">
        <f>IFERROR(INDEX('Übersicht IS-Massnahmen'!$I$10:$I$4969, MATCH(C1286,  'Übersicht IS-Massnahmen'!$H$10:$H$4969,1)),"")</f>
        <v/>
      </c>
      <c r="E1286" s="863"/>
      <c r="F1286" s="759"/>
    </row>
    <row r="1287" spans="3:6" ht="15">
      <c r="C1287" s="512"/>
      <c r="D1287" s="863" t="str">
        <f>IFERROR(INDEX('Übersicht IS-Massnahmen'!$I$10:$I$4969, MATCH(C1287,  'Übersicht IS-Massnahmen'!$H$10:$H$4969,1)),"")</f>
        <v/>
      </c>
      <c r="E1287" s="863"/>
      <c r="F1287" s="759"/>
    </row>
    <row r="1288" spans="3:6" ht="15">
      <c r="C1288" s="512"/>
      <c r="D1288" s="863" t="str">
        <f>IFERROR(INDEX('Übersicht IS-Massnahmen'!$I$10:$I$4969, MATCH(C1288,  'Übersicht IS-Massnahmen'!$H$10:$H$4969,1)),"")</f>
        <v/>
      </c>
      <c r="E1288" s="863"/>
      <c r="F1288" s="759"/>
    </row>
    <row r="1289" spans="3:6" ht="15">
      <c r="C1289" s="512"/>
      <c r="D1289" s="863" t="str">
        <f>IFERROR(INDEX('Übersicht IS-Massnahmen'!$I$10:$I$4969, MATCH(C1289,  'Übersicht IS-Massnahmen'!$H$10:$H$4969,1)),"")</f>
        <v/>
      </c>
      <c r="E1289" s="863"/>
      <c r="F1289" s="759"/>
    </row>
    <row r="1290" spans="3:6" ht="15">
      <c r="C1290" s="512"/>
      <c r="D1290" s="863" t="str">
        <f>IFERROR(INDEX('Übersicht IS-Massnahmen'!$I$10:$I$4969, MATCH(C1290,  'Übersicht IS-Massnahmen'!$H$10:$H$4969,1)),"")</f>
        <v/>
      </c>
      <c r="E1290" s="863"/>
      <c r="F1290" s="759"/>
    </row>
    <row r="1291" spans="3:6" ht="15">
      <c r="C1291" s="512"/>
      <c r="D1291" s="863" t="str">
        <f>IFERROR(INDEX('Übersicht IS-Massnahmen'!$I$10:$I$4969, MATCH(C1291,  'Übersicht IS-Massnahmen'!$H$10:$H$4969,1)),"")</f>
        <v/>
      </c>
      <c r="E1291" s="863"/>
      <c r="F1291" s="759"/>
    </row>
    <row r="1292" spans="3:6" ht="15">
      <c r="C1292" s="512"/>
      <c r="D1292" s="863" t="str">
        <f>IFERROR(INDEX('Übersicht IS-Massnahmen'!$I$10:$I$4969, MATCH(C1292,  'Übersicht IS-Massnahmen'!$H$10:$H$4969,1)),"")</f>
        <v/>
      </c>
      <c r="E1292" s="863"/>
      <c r="F1292" s="759"/>
    </row>
    <row r="1293" spans="3:6" ht="15">
      <c r="C1293" s="512"/>
      <c r="D1293" s="863" t="str">
        <f>IFERROR(INDEX('Übersicht IS-Massnahmen'!$I$10:$I$4969, MATCH(C1293,  'Übersicht IS-Massnahmen'!$H$10:$H$4969,1)),"")</f>
        <v/>
      </c>
      <c r="E1293" s="863"/>
      <c r="F1293" s="759"/>
    </row>
    <row r="1294" spans="3:6" ht="15">
      <c r="C1294" s="512"/>
      <c r="D1294" s="863" t="str">
        <f>IFERROR(INDEX('Übersicht IS-Massnahmen'!$I$10:$I$4969, MATCH(C1294,  'Übersicht IS-Massnahmen'!$H$10:$H$4969,1)),"")</f>
        <v/>
      </c>
      <c r="E1294" s="863"/>
      <c r="F1294" s="759"/>
    </row>
    <row r="1295" spans="3:6" ht="15">
      <c r="C1295" s="512"/>
      <c r="D1295" s="863" t="str">
        <f>IFERROR(INDEX('Übersicht IS-Massnahmen'!$I$10:$I$4969, MATCH(C1295,  'Übersicht IS-Massnahmen'!$H$10:$H$4969,1)),"")</f>
        <v/>
      </c>
      <c r="E1295" s="863"/>
      <c r="F1295" s="759"/>
    </row>
    <row r="1296" spans="3:6" ht="15">
      <c r="C1296" s="512"/>
      <c r="D1296" s="863" t="str">
        <f>IFERROR(INDEX('Übersicht IS-Massnahmen'!$I$10:$I$4969, MATCH(C1296,  'Übersicht IS-Massnahmen'!$H$10:$H$4969,1)),"")</f>
        <v/>
      </c>
      <c r="E1296" s="863"/>
      <c r="F1296" s="759"/>
    </row>
    <row r="1297" spans="3:6" ht="15">
      <c r="C1297" s="512"/>
      <c r="D1297" s="863" t="str">
        <f>IFERROR(INDEX('Übersicht IS-Massnahmen'!$I$10:$I$4969, MATCH(C1297,  'Übersicht IS-Massnahmen'!$H$10:$H$4969,1)),"")</f>
        <v/>
      </c>
      <c r="E1297" s="863"/>
      <c r="F1297" s="759"/>
    </row>
    <row r="1298" spans="3:6" ht="15">
      <c r="C1298" s="512"/>
      <c r="D1298" s="863" t="str">
        <f>IFERROR(INDEX('Übersicht IS-Massnahmen'!$I$10:$I$4969, MATCH(C1298,  'Übersicht IS-Massnahmen'!$H$10:$H$4969,1)),"")</f>
        <v/>
      </c>
      <c r="E1298" s="863"/>
      <c r="F1298" s="759"/>
    </row>
    <row r="1299" spans="3:6" ht="15">
      <c r="C1299" s="512"/>
      <c r="D1299" s="863" t="str">
        <f>IFERROR(INDEX('Übersicht IS-Massnahmen'!$I$10:$I$4969, MATCH(C1299,  'Übersicht IS-Massnahmen'!$H$10:$H$4969,1)),"")</f>
        <v/>
      </c>
      <c r="E1299" s="863"/>
      <c r="F1299" s="759"/>
    </row>
    <row r="1300" spans="3:6" ht="15">
      <c r="C1300" s="512"/>
      <c r="D1300" s="863" t="str">
        <f>IFERROR(INDEX('Übersicht IS-Massnahmen'!$I$10:$I$4969, MATCH(C1300,  'Übersicht IS-Massnahmen'!$H$10:$H$4969,1)),"")</f>
        <v/>
      </c>
      <c r="E1300" s="863"/>
      <c r="F1300" s="759"/>
    </row>
    <row r="1301" spans="3:6" ht="15">
      <c r="C1301" s="512"/>
      <c r="D1301" s="863" t="str">
        <f>IFERROR(INDEX('Übersicht IS-Massnahmen'!$I$10:$I$4969, MATCH(C1301,  'Übersicht IS-Massnahmen'!$H$10:$H$4969,1)),"")</f>
        <v/>
      </c>
      <c r="E1301" s="863"/>
      <c r="F1301" s="759"/>
    </row>
    <row r="1302" spans="3:6" ht="15">
      <c r="C1302" s="512"/>
      <c r="D1302" s="863" t="str">
        <f>IFERROR(INDEX('Übersicht IS-Massnahmen'!$I$10:$I$4969, MATCH(C1302,  'Übersicht IS-Massnahmen'!$H$10:$H$4969,1)),"")</f>
        <v/>
      </c>
      <c r="E1302" s="863"/>
      <c r="F1302" s="759"/>
    </row>
    <row r="1303" spans="3:6" ht="15">
      <c r="C1303" s="512"/>
      <c r="D1303" s="863" t="str">
        <f>IFERROR(INDEX('Übersicht IS-Massnahmen'!$I$10:$I$4969, MATCH(C1303,  'Übersicht IS-Massnahmen'!$H$10:$H$4969,1)),"")</f>
        <v/>
      </c>
      <c r="E1303" s="863"/>
      <c r="F1303" s="759"/>
    </row>
    <row r="1304" spans="3:6" ht="15">
      <c r="C1304" s="512"/>
      <c r="D1304" s="863" t="str">
        <f>IFERROR(INDEX('Übersicht IS-Massnahmen'!$I$10:$I$4969, MATCH(C1304,  'Übersicht IS-Massnahmen'!$H$10:$H$4969,1)),"")</f>
        <v/>
      </c>
      <c r="E1304" s="863"/>
      <c r="F1304" s="759"/>
    </row>
    <row r="1305" spans="3:6" ht="15">
      <c r="C1305" s="512"/>
      <c r="D1305" s="863" t="str">
        <f>IFERROR(INDEX('Übersicht IS-Massnahmen'!$I$10:$I$4969, MATCH(C1305,  'Übersicht IS-Massnahmen'!$H$10:$H$4969,1)),"")</f>
        <v/>
      </c>
      <c r="E1305" s="863"/>
      <c r="F1305" s="759"/>
    </row>
    <row r="1306" spans="3:6" ht="15">
      <c r="C1306" s="512"/>
      <c r="D1306" s="863" t="str">
        <f>IFERROR(INDEX('Übersicht IS-Massnahmen'!$I$10:$I$4969, MATCH(C1306,  'Übersicht IS-Massnahmen'!$H$10:$H$4969,1)),"")</f>
        <v/>
      </c>
      <c r="E1306" s="863"/>
      <c r="F1306" s="759"/>
    </row>
    <row r="1307" spans="3:6" ht="15">
      <c r="C1307" s="512"/>
      <c r="D1307" s="863" t="str">
        <f>IFERROR(INDEX('Übersicht IS-Massnahmen'!$I$10:$I$4969, MATCH(C1307,  'Übersicht IS-Massnahmen'!$H$10:$H$4969,1)),"")</f>
        <v/>
      </c>
      <c r="E1307" s="863"/>
      <c r="F1307" s="759"/>
    </row>
    <row r="1308" spans="3:6" ht="15">
      <c r="C1308" s="512"/>
      <c r="D1308" s="863" t="str">
        <f>IFERROR(INDEX('Übersicht IS-Massnahmen'!$I$10:$I$4969, MATCH(C1308,  'Übersicht IS-Massnahmen'!$H$10:$H$4969,1)),"")</f>
        <v/>
      </c>
      <c r="E1308" s="863"/>
      <c r="F1308" s="759"/>
    </row>
    <row r="1309" spans="3:6" ht="15">
      <c r="C1309" s="512"/>
      <c r="D1309" s="863" t="str">
        <f>IFERROR(INDEX('Übersicht IS-Massnahmen'!$I$10:$I$4969, MATCH(C1309,  'Übersicht IS-Massnahmen'!$H$10:$H$4969,1)),"")</f>
        <v/>
      </c>
      <c r="E1309" s="863"/>
      <c r="F1309" s="759"/>
    </row>
    <row r="1310" spans="3:6" ht="15">
      <c r="C1310" s="512"/>
      <c r="D1310" s="863" t="str">
        <f>IFERROR(INDEX('Übersicht IS-Massnahmen'!$I$10:$I$4969, MATCH(C1310,  'Übersicht IS-Massnahmen'!$H$10:$H$4969,1)),"")</f>
        <v/>
      </c>
      <c r="E1310" s="863"/>
      <c r="F1310" s="759"/>
    </row>
    <row r="1311" spans="3:6" ht="15">
      <c r="C1311" s="512"/>
      <c r="D1311" s="863" t="str">
        <f>IFERROR(INDEX('Übersicht IS-Massnahmen'!$I$10:$I$4969, MATCH(C1311,  'Übersicht IS-Massnahmen'!$H$10:$H$4969,1)),"")</f>
        <v/>
      </c>
      <c r="E1311" s="863"/>
      <c r="F1311" s="759"/>
    </row>
    <row r="1312" spans="3:6" ht="15">
      <c r="C1312" s="512"/>
      <c r="D1312" s="863" t="str">
        <f>IFERROR(INDEX('Übersicht IS-Massnahmen'!$I$10:$I$4969, MATCH(C1312,  'Übersicht IS-Massnahmen'!$H$10:$H$4969,1)),"")</f>
        <v/>
      </c>
      <c r="E1312" s="863"/>
      <c r="F1312" s="759"/>
    </row>
    <row r="1313" spans="3:6" ht="15">
      <c r="C1313" s="512"/>
      <c r="D1313" s="863" t="str">
        <f>IFERROR(INDEX('Übersicht IS-Massnahmen'!$I$10:$I$4969, MATCH(C1313,  'Übersicht IS-Massnahmen'!$H$10:$H$4969,1)),"")</f>
        <v/>
      </c>
      <c r="E1313" s="863"/>
      <c r="F1313" s="759"/>
    </row>
    <row r="1314" spans="3:6" ht="15">
      <c r="C1314" s="512"/>
      <c r="D1314" s="863" t="str">
        <f>IFERROR(INDEX('Übersicht IS-Massnahmen'!$I$10:$I$4969, MATCH(C1314,  'Übersicht IS-Massnahmen'!$H$10:$H$4969,1)),"")</f>
        <v/>
      </c>
      <c r="E1314" s="863"/>
      <c r="F1314" s="759"/>
    </row>
    <row r="1315" spans="3:6" ht="15">
      <c r="C1315" s="512"/>
      <c r="D1315" s="863" t="str">
        <f>IFERROR(INDEX('Übersicht IS-Massnahmen'!$I$10:$I$4969, MATCH(C1315,  'Übersicht IS-Massnahmen'!$H$10:$H$4969,1)),"")</f>
        <v/>
      </c>
      <c r="E1315" s="863"/>
      <c r="F1315" s="759"/>
    </row>
    <row r="1316" spans="3:6" ht="15">
      <c r="C1316" s="512"/>
      <c r="D1316" s="863" t="str">
        <f>IFERROR(INDEX('Übersicht IS-Massnahmen'!$I$10:$I$4969, MATCH(C1316,  'Übersicht IS-Massnahmen'!$H$10:$H$4969,1)),"")</f>
        <v/>
      </c>
      <c r="E1316" s="863"/>
      <c r="F1316" s="759"/>
    </row>
    <row r="1317" spans="3:6" ht="15">
      <c r="C1317" s="512"/>
      <c r="D1317" s="863" t="str">
        <f>IFERROR(INDEX('Übersicht IS-Massnahmen'!$I$10:$I$4969, MATCH(C1317,  'Übersicht IS-Massnahmen'!$H$10:$H$4969,1)),"")</f>
        <v/>
      </c>
      <c r="E1317" s="863"/>
      <c r="F1317" s="759"/>
    </row>
    <row r="1318" spans="3:6" ht="15">
      <c r="C1318" s="512"/>
      <c r="D1318" s="863" t="str">
        <f>IFERROR(INDEX('Übersicht IS-Massnahmen'!$I$10:$I$4969, MATCH(C1318,  'Übersicht IS-Massnahmen'!$H$10:$H$4969,1)),"")</f>
        <v/>
      </c>
      <c r="E1318" s="863"/>
      <c r="F1318" s="759"/>
    </row>
    <row r="1319" spans="3:6" ht="15">
      <c r="C1319" s="512"/>
      <c r="D1319" s="863" t="str">
        <f>IFERROR(INDEX('Übersicht IS-Massnahmen'!$I$10:$I$4969, MATCH(C1319,  'Übersicht IS-Massnahmen'!$H$10:$H$4969,1)),"")</f>
        <v/>
      </c>
      <c r="E1319" s="863"/>
      <c r="F1319" s="759"/>
    </row>
    <row r="1320" spans="3:6" ht="15">
      <c r="C1320" s="512"/>
      <c r="D1320" s="863" t="str">
        <f>IFERROR(INDEX('Übersicht IS-Massnahmen'!$I$10:$I$4969, MATCH(C1320,  'Übersicht IS-Massnahmen'!$H$10:$H$4969,1)),"")</f>
        <v/>
      </c>
      <c r="E1320" s="863"/>
      <c r="F1320" s="759"/>
    </row>
    <row r="1321" spans="3:6" ht="15">
      <c r="C1321" s="512"/>
      <c r="D1321" s="863" t="str">
        <f>IFERROR(INDEX('Übersicht IS-Massnahmen'!$I$10:$I$4969, MATCH(C1321,  'Übersicht IS-Massnahmen'!$H$10:$H$4969,1)),"")</f>
        <v/>
      </c>
      <c r="E1321" s="863"/>
      <c r="F1321" s="759"/>
    </row>
    <row r="1322" spans="3:6" ht="15">
      <c r="C1322" s="512"/>
      <c r="D1322" s="863" t="str">
        <f>IFERROR(INDEX('Übersicht IS-Massnahmen'!$I$10:$I$4969, MATCH(C1322,  'Übersicht IS-Massnahmen'!$H$10:$H$4969,1)),"")</f>
        <v/>
      </c>
      <c r="E1322" s="863"/>
      <c r="F1322" s="759"/>
    </row>
    <row r="1323" spans="3:6" ht="15">
      <c r="C1323" s="512"/>
      <c r="D1323" s="863" t="str">
        <f>IFERROR(INDEX('Übersicht IS-Massnahmen'!$I$10:$I$4969, MATCH(C1323,  'Übersicht IS-Massnahmen'!$H$10:$H$4969,1)),"")</f>
        <v/>
      </c>
      <c r="E1323" s="863"/>
      <c r="F1323" s="759"/>
    </row>
    <row r="1324" spans="3:6" ht="15">
      <c r="C1324" s="512"/>
      <c r="D1324" s="863" t="str">
        <f>IFERROR(INDEX('Übersicht IS-Massnahmen'!$I$10:$I$4969, MATCH(C1324,  'Übersicht IS-Massnahmen'!$H$10:$H$4969,1)),"")</f>
        <v/>
      </c>
      <c r="E1324" s="863"/>
      <c r="F1324" s="759"/>
    </row>
    <row r="1325" spans="3:6" ht="15">
      <c r="C1325" s="512"/>
      <c r="D1325" s="863" t="str">
        <f>IFERROR(INDEX('Übersicht IS-Massnahmen'!$I$10:$I$4969, MATCH(C1325,  'Übersicht IS-Massnahmen'!$H$10:$H$4969,1)),"")</f>
        <v/>
      </c>
      <c r="E1325" s="863"/>
      <c r="F1325" s="759"/>
    </row>
    <row r="1326" spans="3:6" ht="15">
      <c r="C1326" s="512"/>
      <c r="D1326" s="863" t="str">
        <f>IFERROR(INDEX('Übersicht IS-Massnahmen'!$I$10:$I$4969, MATCH(C1326,  'Übersicht IS-Massnahmen'!$H$10:$H$4969,1)),"")</f>
        <v/>
      </c>
      <c r="E1326" s="863"/>
      <c r="F1326" s="759"/>
    </row>
    <row r="1327" spans="3:6" ht="15">
      <c r="C1327" s="512"/>
      <c r="D1327" s="863" t="str">
        <f>IFERROR(INDEX('Übersicht IS-Massnahmen'!$I$10:$I$4969, MATCH(C1327,  'Übersicht IS-Massnahmen'!$H$10:$H$4969,1)),"")</f>
        <v/>
      </c>
      <c r="E1327" s="863"/>
      <c r="F1327" s="759"/>
    </row>
    <row r="1328" spans="3:6" ht="15">
      <c r="C1328" s="512"/>
      <c r="D1328" s="863" t="str">
        <f>IFERROR(INDEX('Übersicht IS-Massnahmen'!$I$10:$I$4969, MATCH(C1328,  'Übersicht IS-Massnahmen'!$H$10:$H$4969,1)),"")</f>
        <v/>
      </c>
      <c r="E1328" s="863"/>
      <c r="F1328" s="759"/>
    </row>
    <row r="1329" spans="3:6" ht="15">
      <c r="C1329" s="512"/>
      <c r="D1329" s="863" t="str">
        <f>IFERROR(INDEX('Übersicht IS-Massnahmen'!$I$10:$I$4969, MATCH(C1329,  'Übersicht IS-Massnahmen'!$H$10:$H$4969,1)),"")</f>
        <v/>
      </c>
      <c r="E1329" s="863"/>
      <c r="F1329" s="759"/>
    </row>
    <row r="1330" spans="3:6" ht="15">
      <c r="C1330" s="512"/>
      <c r="D1330" s="863" t="str">
        <f>IFERROR(INDEX('Übersicht IS-Massnahmen'!$I$10:$I$4969, MATCH(C1330,  'Übersicht IS-Massnahmen'!$H$10:$H$4969,1)),"")</f>
        <v/>
      </c>
      <c r="E1330" s="863"/>
      <c r="F1330" s="759"/>
    </row>
    <row r="1331" spans="3:6" ht="15">
      <c r="C1331" s="512"/>
      <c r="D1331" s="863" t="str">
        <f>IFERROR(INDEX('Übersicht IS-Massnahmen'!$I$10:$I$4969, MATCH(C1331,  'Übersicht IS-Massnahmen'!$H$10:$H$4969,1)),"")</f>
        <v/>
      </c>
      <c r="E1331" s="863"/>
      <c r="F1331" s="759"/>
    </row>
    <row r="1332" spans="3:6" ht="15">
      <c r="C1332" s="512"/>
      <c r="D1332" s="863" t="str">
        <f>IFERROR(INDEX('Übersicht IS-Massnahmen'!$I$10:$I$4969, MATCH(C1332,  'Übersicht IS-Massnahmen'!$H$10:$H$4969,1)),"")</f>
        <v/>
      </c>
      <c r="E1332" s="863"/>
      <c r="F1332" s="759"/>
    </row>
    <row r="1333" spans="3:6" ht="15">
      <c r="C1333" s="512"/>
      <c r="D1333" s="863" t="str">
        <f>IFERROR(INDEX('Übersicht IS-Massnahmen'!$I$10:$I$4969, MATCH(C1333,  'Übersicht IS-Massnahmen'!$H$10:$H$4969,1)),"")</f>
        <v/>
      </c>
      <c r="E1333" s="863"/>
      <c r="F1333" s="759"/>
    </row>
    <row r="1334" spans="3:6" ht="15">
      <c r="C1334" s="512"/>
      <c r="D1334" s="863" t="str">
        <f>IFERROR(INDEX('Übersicht IS-Massnahmen'!$I$10:$I$4969, MATCH(C1334,  'Übersicht IS-Massnahmen'!$H$10:$H$4969,1)),"")</f>
        <v/>
      </c>
      <c r="E1334" s="863"/>
      <c r="F1334" s="759"/>
    </row>
    <row r="1335" spans="3:6" ht="15">
      <c r="C1335" s="512"/>
      <c r="D1335" s="863" t="str">
        <f>IFERROR(INDEX('Übersicht IS-Massnahmen'!$I$10:$I$4969, MATCH(C1335,  'Übersicht IS-Massnahmen'!$H$10:$H$4969,1)),"")</f>
        <v/>
      </c>
      <c r="E1335" s="863"/>
      <c r="F1335" s="759"/>
    </row>
    <row r="1336" spans="3:6" ht="15">
      <c r="C1336" s="512"/>
      <c r="D1336" s="863" t="str">
        <f>IFERROR(INDEX('Übersicht IS-Massnahmen'!$I$10:$I$4969, MATCH(C1336,  'Übersicht IS-Massnahmen'!$H$10:$H$4969,1)),"")</f>
        <v/>
      </c>
      <c r="E1336" s="863"/>
      <c r="F1336" s="759"/>
    </row>
    <row r="1337" spans="3:6" ht="15">
      <c r="C1337" s="512"/>
      <c r="D1337" s="863" t="str">
        <f>IFERROR(INDEX('Übersicht IS-Massnahmen'!$I$10:$I$4969, MATCH(C1337,  'Übersicht IS-Massnahmen'!$H$10:$H$4969,1)),"")</f>
        <v/>
      </c>
      <c r="E1337" s="863"/>
      <c r="F1337" s="759"/>
    </row>
    <row r="1338" spans="3:6" ht="15">
      <c r="C1338" s="512"/>
      <c r="D1338" s="863" t="str">
        <f>IFERROR(INDEX('Übersicht IS-Massnahmen'!$I$10:$I$4969, MATCH(C1338,  'Übersicht IS-Massnahmen'!$H$10:$H$4969,1)),"")</f>
        <v/>
      </c>
      <c r="E1338" s="863"/>
      <c r="F1338" s="759"/>
    </row>
    <row r="1339" spans="3:6" ht="15">
      <c r="C1339" s="512"/>
      <c r="D1339" s="863" t="str">
        <f>IFERROR(INDEX('Übersicht IS-Massnahmen'!$I$10:$I$4969, MATCH(C1339,  'Übersicht IS-Massnahmen'!$H$10:$H$4969,1)),"")</f>
        <v/>
      </c>
      <c r="E1339" s="863"/>
      <c r="F1339" s="759"/>
    </row>
    <row r="1340" spans="3:6" ht="15">
      <c r="C1340" s="512"/>
      <c r="D1340" s="863" t="str">
        <f>IFERROR(INDEX('Übersicht IS-Massnahmen'!$I$10:$I$4969, MATCH(C1340,  'Übersicht IS-Massnahmen'!$H$10:$H$4969,1)),"")</f>
        <v/>
      </c>
      <c r="E1340" s="863"/>
      <c r="F1340" s="759"/>
    </row>
    <row r="1341" spans="3:6" ht="15">
      <c r="C1341" s="512"/>
      <c r="D1341" s="863" t="str">
        <f>IFERROR(INDEX('Übersicht IS-Massnahmen'!$I$10:$I$4969, MATCH(C1341,  'Übersicht IS-Massnahmen'!$H$10:$H$4969,1)),"")</f>
        <v/>
      </c>
      <c r="E1341" s="863"/>
      <c r="F1341" s="759"/>
    </row>
    <row r="1342" spans="3:6" ht="15">
      <c r="C1342" s="512"/>
      <c r="D1342" s="863" t="str">
        <f>IFERROR(INDEX('Übersicht IS-Massnahmen'!$I$10:$I$4969, MATCH(C1342,  'Übersicht IS-Massnahmen'!$H$10:$H$4969,1)),"")</f>
        <v/>
      </c>
      <c r="E1342" s="863"/>
      <c r="F1342" s="759"/>
    </row>
    <row r="1343" spans="3:6" ht="15">
      <c r="C1343" s="512"/>
      <c r="D1343" s="863" t="str">
        <f>IFERROR(INDEX('Übersicht IS-Massnahmen'!$I$10:$I$4969, MATCH(C1343,  'Übersicht IS-Massnahmen'!$H$10:$H$4969,1)),"")</f>
        <v/>
      </c>
      <c r="E1343" s="863"/>
      <c r="F1343" s="759"/>
    </row>
    <row r="1344" spans="3:6" ht="15">
      <c r="C1344" s="512"/>
      <c r="D1344" s="863" t="str">
        <f>IFERROR(INDEX('Übersicht IS-Massnahmen'!$I$10:$I$4969, MATCH(C1344,  'Übersicht IS-Massnahmen'!$H$10:$H$4969,1)),"")</f>
        <v/>
      </c>
      <c r="E1344" s="863"/>
      <c r="F1344" s="759"/>
    </row>
    <row r="1345" spans="3:6" ht="15">
      <c r="C1345" s="512"/>
      <c r="D1345" s="863" t="str">
        <f>IFERROR(INDEX('Übersicht IS-Massnahmen'!$I$10:$I$4969, MATCH(C1345,  'Übersicht IS-Massnahmen'!$H$10:$H$4969,1)),"")</f>
        <v/>
      </c>
      <c r="E1345" s="863"/>
      <c r="F1345" s="759"/>
    </row>
    <row r="1346" spans="3:6" ht="15">
      <c r="C1346" s="512"/>
      <c r="D1346" s="863" t="str">
        <f>IFERROR(INDEX('Übersicht IS-Massnahmen'!$I$10:$I$4969, MATCH(C1346,  'Übersicht IS-Massnahmen'!$H$10:$H$4969,1)),"")</f>
        <v/>
      </c>
      <c r="E1346" s="863"/>
      <c r="F1346" s="759"/>
    </row>
    <row r="1347" spans="3:6" ht="15">
      <c r="C1347" s="512"/>
      <c r="D1347" s="863" t="str">
        <f>IFERROR(INDEX('Übersicht IS-Massnahmen'!$I$10:$I$4969, MATCH(C1347,  'Übersicht IS-Massnahmen'!$H$10:$H$4969,1)),"")</f>
        <v/>
      </c>
      <c r="E1347" s="863"/>
      <c r="F1347" s="759"/>
    </row>
    <row r="1348" spans="3:6" ht="15">
      <c r="C1348" s="512"/>
      <c r="D1348" s="863" t="str">
        <f>IFERROR(INDEX('Übersicht IS-Massnahmen'!$I$10:$I$4969, MATCH(C1348,  'Übersicht IS-Massnahmen'!$H$10:$H$4969,1)),"")</f>
        <v/>
      </c>
      <c r="E1348" s="863"/>
      <c r="F1348" s="759"/>
    </row>
    <row r="1349" spans="3:6" ht="15">
      <c r="C1349" s="512"/>
      <c r="D1349" s="863" t="str">
        <f>IFERROR(INDEX('Übersicht IS-Massnahmen'!$I$10:$I$4969, MATCH(C1349,  'Übersicht IS-Massnahmen'!$H$10:$H$4969,1)),"")</f>
        <v/>
      </c>
      <c r="E1349" s="863"/>
      <c r="F1349" s="759"/>
    </row>
    <row r="1350" spans="3:6" ht="15">
      <c r="C1350" s="512"/>
      <c r="D1350" s="863" t="str">
        <f>IFERROR(INDEX('Übersicht IS-Massnahmen'!$I$10:$I$4969, MATCH(C1350,  'Übersicht IS-Massnahmen'!$H$10:$H$4969,1)),"")</f>
        <v/>
      </c>
      <c r="E1350" s="863"/>
      <c r="F1350" s="759"/>
    </row>
    <row r="1351" spans="3:6" ht="15">
      <c r="C1351" s="512"/>
      <c r="D1351" s="863" t="str">
        <f>IFERROR(INDEX('Übersicht IS-Massnahmen'!$I$10:$I$4969, MATCH(C1351,  'Übersicht IS-Massnahmen'!$H$10:$H$4969,1)),"")</f>
        <v/>
      </c>
      <c r="E1351" s="863"/>
      <c r="F1351" s="759"/>
    </row>
    <row r="1352" spans="3:6" ht="15">
      <c r="C1352" s="512"/>
      <c r="D1352" s="863" t="str">
        <f>IFERROR(INDEX('Übersicht IS-Massnahmen'!$I$10:$I$4969, MATCH(C1352,  'Übersicht IS-Massnahmen'!$H$10:$H$4969,1)),"")</f>
        <v/>
      </c>
      <c r="E1352" s="863"/>
      <c r="F1352" s="759"/>
    </row>
    <row r="1353" spans="3:6" ht="15">
      <c r="C1353" s="512"/>
      <c r="D1353" s="863" t="str">
        <f>IFERROR(INDEX('Übersicht IS-Massnahmen'!$I$10:$I$4969, MATCH(C1353,  'Übersicht IS-Massnahmen'!$H$10:$H$4969,1)),"")</f>
        <v/>
      </c>
      <c r="E1353" s="863"/>
      <c r="F1353" s="759"/>
    </row>
    <row r="1354" spans="3:6" ht="15">
      <c r="C1354" s="512"/>
      <c r="D1354" s="863" t="str">
        <f>IFERROR(INDEX('Übersicht IS-Massnahmen'!$I$10:$I$4969, MATCH(C1354,  'Übersicht IS-Massnahmen'!$H$10:$H$4969,1)),"")</f>
        <v/>
      </c>
      <c r="E1354" s="863"/>
      <c r="F1354" s="759"/>
    </row>
    <row r="1355" spans="3:6" ht="15">
      <c r="C1355" s="512"/>
      <c r="D1355" s="863" t="str">
        <f>IFERROR(INDEX('Übersicht IS-Massnahmen'!$I$10:$I$4969, MATCH(C1355,  'Übersicht IS-Massnahmen'!$H$10:$H$4969,1)),"")</f>
        <v/>
      </c>
      <c r="E1355" s="863"/>
      <c r="F1355" s="759"/>
    </row>
    <row r="1356" spans="3:6" ht="15">
      <c r="C1356" s="512"/>
      <c r="D1356" s="863" t="str">
        <f>IFERROR(INDEX('Übersicht IS-Massnahmen'!$I$10:$I$4969, MATCH(C1356,  'Übersicht IS-Massnahmen'!$H$10:$H$4969,1)),"")</f>
        <v/>
      </c>
      <c r="E1356" s="863"/>
      <c r="F1356" s="759"/>
    </row>
    <row r="1357" spans="3:6" ht="15">
      <c r="C1357" s="512"/>
      <c r="D1357" s="863" t="str">
        <f>IFERROR(INDEX('Übersicht IS-Massnahmen'!$I$10:$I$4969, MATCH(C1357,  'Übersicht IS-Massnahmen'!$H$10:$H$4969,1)),"")</f>
        <v/>
      </c>
      <c r="E1357" s="863"/>
      <c r="F1357" s="759"/>
    </row>
    <row r="1358" spans="3:6" ht="15">
      <c r="C1358" s="512"/>
      <c r="D1358" s="863" t="str">
        <f>IFERROR(INDEX('Übersicht IS-Massnahmen'!$I$10:$I$4969, MATCH(C1358,  'Übersicht IS-Massnahmen'!$H$10:$H$4969,1)),"")</f>
        <v/>
      </c>
      <c r="E1358" s="863"/>
      <c r="F1358" s="759"/>
    </row>
    <row r="1359" spans="3:6" ht="15">
      <c r="C1359" s="512"/>
      <c r="D1359" s="863" t="str">
        <f>IFERROR(INDEX('Übersicht IS-Massnahmen'!$I$10:$I$4969, MATCH(C1359,  'Übersicht IS-Massnahmen'!$H$10:$H$4969,1)),"")</f>
        <v/>
      </c>
      <c r="E1359" s="863"/>
      <c r="F1359" s="759"/>
    </row>
    <row r="1360" spans="3:6" ht="15">
      <c r="C1360" s="512"/>
      <c r="D1360" s="863" t="str">
        <f>IFERROR(INDEX('Übersicht IS-Massnahmen'!$I$10:$I$4969, MATCH(C1360,  'Übersicht IS-Massnahmen'!$H$10:$H$4969,1)),"")</f>
        <v/>
      </c>
      <c r="E1360" s="863"/>
      <c r="F1360" s="759"/>
    </row>
    <row r="1361" spans="3:6" ht="15">
      <c r="C1361" s="512"/>
      <c r="D1361" s="863" t="str">
        <f>IFERROR(INDEX('Übersicht IS-Massnahmen'!$I$10:$I$4969, MATCH(C1361,  'Übersicht IS-Massnahmen'!$H$10:$H$4969,1)),"")</f>
        <v/>
      </c>
      <c r="E1361" s="863"/>
      <c r="F1361" s="759"/>
    </row>
    <row r="1362" spans="3:6" ht="15">
      <c r="C1362" s="512"/>
      <c r="D1362" s="863" t="str">
        <f>IFERROR(INDEX('Übersicht IS-Massnahmen'!$I$10:$I$4969, MATCH(C1362,  'Übersicht IS-Massnahmen'!$H$10:$H$4969,1)),"")</f>
        <v/>
      </c>
      <c r="E1362" s="863"/>
      <c r="F1362" s="759"/>
    </row>
    <row r="1363" spans="3:6" ht="15">
      <c r="C1363" s="512"/>
      <c r="D1363" s="863" t="str">
        <f>IFERROR(INDEX('Übersicht IS-Massnahmen'!$I$10:$I$4969, MATCH(C1363,  'Übersicht IS-Massnahmen'!$H$10:$H$4969,1)),"")</f>
        <v/>
      </c>
      <c r="E1363" s="863"/>
      <c r="F1363" s="759"/>
    </row>
    <row r="1364" spans="3:6" ht="15">
      <c r="C1364" s="512"/>
      <c r="D1364" s="863" t="str">
        <f>IFERROR(INDEX('Übersicht IS-Massnahmen'!$I$10:$I$4969, MATCH(C1364,  'Übersicht IS-Massnahmen'!$H$10:$H$4969,1)),"")</f>
        <v/>
      </c>
      <c r="E1364" s="863"/>
      <c r="F1364" s="759"/>
    </row>
    <row r="1365" spans="3:6" ht="15">
      <c r="C1365" s="512"/>
      <c r="D1365" s="863" t="str">
        <f>IFERROR(INDEX('Übersicht IS-Massnahmen'!$I$10:$I$4969, MATCH(C1365,  'Übersicht IS-Massnahmen'!$H$10:$H$4969,1)),"")</f>
        <v/>
      </c>
      <c r="E1365" s="863"/>
      <c r="F1365" s="759"/>
    </row>
    <row r="1366" spans="3:6" ht="15">
      <c r="C1366" s="512"/>
      <c r="D1366" s="863" t="str">
        <f>IFERROR(INDEX('Übersicht IS-Massnahmen'!$I$10:$I$4969, MATCH(C1366,  'Übersicht IS-Massnahmen'!$H$10:$H$4969,1)),"")</f>
        <v/>
      </c>
      <c r="E1366" s="863"/>
      <c r="F1366" s="759"/>
    </row>
    <row r="1367" spans="3:6" ht="15">
      <c r="C1367" s="512"/>
      <c r="D1367" s="863" t="str">
        <f>IFERROR(INDEX('Übersicht IS-Massnahmen'!$I$10:$I$4969, MATCH(C1367,  'Übersicht IS-Massnahmen'!$H$10:$H$4969,1)),"")</f>
        <v/>
      </c>
      <c r="E1367" s="863"/>
      <c r="F1367" s="759"/>
    </row>
    <row r="1368" spans="3:6" ht="15">
      <c r="C1368" s="512"/>
      <c r="D1368" s="863" t="str">
        <f>IFERROR(INDEX('Übersicht IS-Massnahmen'!$I$10:$I$4969, MATCH(C1368,  'Übersicht IS-Massnahmen'!$H$10:$H$4969,1)),"")</f>
        <v/>
      </c>
      <c r="E1368" s="863"/>
      <c r="F1368" s="759"/>
    </row>
    <row r="1369" spans="3:6" ht="15">
      <c r="C1369" s="512"/>
      <c r="D1369" s="863" t="str">
        <f>IFERROR(INDEX('Übersicht IS-Massnahmen'!$I$10:$I$4969, MATCH(C1369,  'Übersicht IS-Massnahmen'!$H$10:$H$4969,1)),"")</f>
        <v/>
      </c>
      <c r="E1369" s="863"/>
      <c r="F1369" s="759"/>
    </row>
    <row r="1370" spans="3:6" ht="15">
      <c r="C1370" s="512"/>
      <c r="D1370" s="863" t="str">
        <f>IFERROR(INDEX('Übersicht IS-Massnahmen'!$I$10:$I$4969, MATCH(C1370,  'Übersicht IS-Massnahmen'!$H$10:$H$4969,1)),"")</f>
        <v/>
      </c>
      <c r="E1370" s="863"/>
      <c r="F1370" s="759"/>
    </row>
    <row r="1371" spans="3:6" ht="15">
      <c r="C1371" s="512"/>
      <c r="D1371" s="863" t="str">
        <f>IFERROR(INDEX('Übersicht IS-Massnahmen'!$I$10:$I$4969, MATCH(C1371,  'Übersicht IS-Massnahmen'!$H$10:$H$4969,1)),"")</f>
        <v/>
      </c>
      <c r="E1371" s="863"/>
      <c r="F1371" s="759"/>
    </row>
    <row r="1372" spans="3:6" ht="15">
      <c r="C1372" s="512"/>
      <c r="D1372" s="863" t="str">
        <f>IFERROR(INDEX('Übersicht IS-Massnahmen'!$I$10:$I$4969, MATCH(C1372,  'Übersicht IS-Massnahmen'!$H$10:$H$4969,1)),"")</f>
        <v/>
      </c>
      <c r="E1372" s="863"/>
      <c r="F1372" s="759"/>
    </row>
    <row r="1373" spans="3:6" ht="15">
      <c r="C1373" s="512"/>
      <c r="D1373" s="863" t="str">
        <f>IFERROR(INDEX('Übersicht IS-Massnahmen'!$I$10:$I$4969, MATCH(C1373,  'Übersicht IS-Massnahmen'!$H$10:$H$4969,1)),"")</f>
        <v/>
      </c>
      <c r="E1373" s="863"/>
      <c r="F1373" s="759"/>
    </row>
    <row r="1374" spans="3:6" ht="15">
      <c r="C1374" s="512"/>
      <c r="D1374" s="863" t="str">
        <f>IFERROR(INDEX('Übersicht IS-Massnahmen'!$I$10:$I$4969, MATCH(C1374,  'Übersicht IS-Massnahmen'!$H$10:$H$4969,1)),"")</f>
        <v/>
      </c>
      <c r="E1374" s="863"/>
      <c r="F1374" s="759"/>
    </row>
    <row r="1375" spans="3:6" ht="15">
      <c r="C1375" s="512"/>
      <c r="D1375" s="863" t="str">
        <f>IFERROR(INDEX('Übersicht IS-Massnahmen'!$I$10:$I$4969, MATCH(C1375,  'Übersicht IS-Massnahmen'!$H$10:$H$4969,1)),"")</f>
        <v/>
      </c>
      <c r="E1375" s="863"/>
      <c r="F1375" s="759"/>
    </row>
    <row r="1376" spans="3:6" ht="15">
      <c r="C1376" s="512"/>
      <c r="D1376" s="863" t="str">
        <f>IFERROR(INDEX('Übersicht IS-Massnahmen'!$I$10:$I$4969, MATCH(C1376,  'Übersicht IS-Massnahmen'!$H$10:$H$4969,1)),"")</f>
        <v/>
      </c>
      <c r="E1376" s="863"/>
      <c r="F1376" s="759"/>
    </row>
    <row r="1377" spans="3:6" ht="15">
      <c r="C1377" s="512"/>
      <c r="D1377" s="863" t="str">
        <f>IFERROR(INDEX('Übersicht IS-Massnahmen'!$I$10:$I$4969, MATCH(C1377,  'Übersicht IS-Massnahmen'!$H$10:$H$4969,1)),"")</f>
        <v/>
      </c>
      <c r="E1377" s="863"/>
      <c r="F1377" s="759"/>
    </row>
    <row r="1378" spans="3:6" ht="15">
      <c r="C1378" s="512"/>
      <c r="D1378" s="863" t="str">
        <f>IFERROR(INDEX('Übersicht IS-Massnahmen'!$I$10:$I$4969, MATCH(C1378,  'Übersicht IS-Massnahmen'!$H$10:$H$4969,1)),"")</f>
        <v/>
      </c>
      <c r="E1378" s="863"/>
      <c r="F1378" s="759"/>
    </row>
    <row r="1379" spans="3:6" ht="15">
      <c r="C1379" s="512"/>
      <c r="D1379" s="863" t="str">
        <f>IFERROR(INDEX('Übersicht IS-Massnahmen'!$I$10:$I$4969, MATCH(C1379,  'Übersicht IS-Massnahmen'!$H$10:$H$4969,1)),"")</f>
        <v/>
      </c>
      <c r="E1379" s="863"/>
      <c r="F1379" s="759"/>
    </row>
    <row r="1380" spans="3:6" ht="15">
      <c r="C1380" s="512"/>
      <c r="D1380" s="863" t="str">
        <f>IFERROR(INDEX('Übersicht IS-Massnahmen'!$I$10:$I$4969, MATCH(C1380,  'Übersicht IS-Massnahmen'!$H$10:$H$4969,1)),"")</f>
        <v/>
      </c>
      <c r="E1380" s="863"/>
      <c r="F1380" s="759"/>
    </row>
    <row r="1381" spans="3:6" ht="15">
      <c r="C1381" s="512"/>
      <c r="D1381" s="863" t="str">
        <f>IFERROR(INDEX('Übersicht IS-Massnahmen'!$I$10:$I$4969, MATCH(C1381,  'Übersicht IS-Massnahmen'!$H$10:$H$4969,1)),"")</f>
        <v/>
      </c>
      <c r="E1381" s="863"/>
      <c r="F1381" s="759"/>
    </row>
    <row r="1382" spans="3:6" ht="15">
      <c r="C1382" s="512"/>
      <c r="D1382" s="863" t="str">
        <f>IFERROR(INDEX('Übersicht IS-Massnahmen'!$I$10:$I$4969, MATCH(C1382,  'Übersicht IS-Massnahmen'!$H$10:$H$4969,1)),"")</f>
        <v/>
      </c>
      <c r="E1382" s="863"/>
      <c r="F1382" s="759"/>
    </row>
    <row r="1383" spans="3:6" ht="15">
      <c r="C1383" s="512"/>
      <c r="D1383" s="863" t="str">
        <f>IFERROR(INDEX('Übersicht IS-Massnahmen'!$I$10:$I$4969, MATCH(C1383,  'Übersicht IS-Massnahmen'!$H$10:$H$4969,1)),"")</f>
        <v/>
      </c>
      <c r="E1383" s="863"/>
      <c r="F1383" s="759"/>
    </row>
    <row r="1384" spans="3:6" ht="15">
      <c r="C1384" s="512"/>
      <c r="D1384" s="863" t="str">
        <f>IFERROR(INDEX('Übersicht IS-Massnahmen'!$I$10:$I$4969, MATCH(C1384,  'Übersicht IS-Massnahmen'!$H$10:$H$4969,1)),"")</f>
        <v/>
      </c>
      <c r="E1384" s="863"/>
      <c r="F1384" s="759"/>
    </row>
    <row r="1385" spans="3:6" ht="15">
      <c r="C1385" s="512"/>
      <c r="D1385" s="863" t="str">
        <f>IFERROR(INDEX('Übersicht IS-Massnahmen'!$I$10:$I$4969, MATCH(C1385,  'Übersicht IS-Massnahmen'!$H$10:$H$4969,1)),"")</f>
        <v/>
      </c>
      <c r="E1385" s="863"/>
      <c r="F1385" s="759"/>
    </row>
    <row r="1386" spans="3:6" ht="15">
      <c r="C1386" s="512"/>
      <c r="D1386" s="863" t="str">
        <f>IFERROR(INDEX('Übersicht IS-Massnahmen'!$I$10:$I$4969, MATCH(C1386,  'Übersicht IS-Massnahmen'!$H$10:$H$4969,1)),"")</f>
        <v/>
      </c>
      <c r="E1386" s="863"/>
      <c r="F1386" s="759"/>
    </row>
    <row r="1387" spans="3:6" ht="15">
      <c r="C1387" s="512"/>
      <c r="D1387" s="863" t="str">
        <f>IFERROR(INDEX('Übersicht IS-Massnahmen'!$I$10:$I$4969, MATCH(C1387,  'Übersicht IS-Massnahmen'!$H$10:$H$4969,1)),"")</f>
        <v/>
      </c>
      <c r="E1387" s="863"/>
      <c r="F1387" s="759"/>
    </row>
    <row r="1388" spans="3:6" ht="15">
      <c r="C1388" s="512"/>
      <c r="D1388" s="863" t="str">
        <f>IFERROR(INDEX('Übersicht IS-Massnahmen'!$I$10:$I$4969, MATCH(C1388,  'Übersicht IS-Massnahmen'!$H$10:$H$4969,1)),"")</f>
        <v/>
      </c>
      <c r="E1388" s="863"/>
      <c r="F1388" s="759"/>
    </row>
    <row r="1389" spans="3:6" ht="15">
      <c r="C1389" s="512"/>
      <c r="D1389" s="863" t="str">
        <f>IFERROR(INDEX('Übersicht IS-Massnahmen'!$I$10:$I$4969, MATCH(C1389,  'Übersicht IS-Massnahmen'!$H$10:$H$4969,1)),"")</f>
        <v/>
      </c>
      <c r="E1389" s="863"/>
      <c r="F1389" s="759"/>
    </row>
    <row r="1390" spans="3:6" ht="15">
      <c r="C1390" s="512"/>
      <c r="D1390" s="863" t="str">
        <f>IFERROR(INDEX('Übersicht IS-Massnahmen'!$I$10:$I$4969, MATCH(C1390,  'Übersicht IS-Massnahmen'!$H$10:$H$4969,1)),"")</f>
        <v/>
      </c>
      <c r="E1390" s="863"/>
      <c r="F1390" s="759"/>
    </row>
    <row r="1391" spans="3:6" ht="15">
      <c r="C1391" s="512"/>
      <c r="D1391" s="863" t="str">
        <f>IFERROR(INDEX('Übersicht IS-Massnahmen'!$I$10:$I$4969, MATCH(C1391,  'Übersicht IS-Massnahmen'!$H$10:$H$4969,1)),"")</f>
        <v/>
      </c>
      <c r="E1391" s="863"/>
      <c r="F1391" s="759"/>
    </row>
    <row r="1392" spans="3:6" ht="15">
      <c r="C1392" s="512"/>
      <c r="D1392" s="863" t="str">
        <f>IFERROR(INDEX('Übersicht IS-Massnahmen'!$I$10:$I$4969, MATCH(C1392,  'Übersicht IS-Massnahmen'!$H$10:$H$4969,1)),"")</f>
        <v/>
      </c>
      <c r="E1392" s="863"/>
      <c r="F1392" s="759"/>
    </row>
    <row r="1393" spans="3:6" ht="15">
      <c r="C1393" s="512"/>
      <c r="D1393" s="863" t="str">
        <f>IFERROR(INDEX('Übersicht IS-Massnahmen'!$I$10:$I$4969, MATCH(C1393,  'Übersicht IS-Massnahmen'!$H$10:$H$4969,1)),"")</f>
        <v/>
      </c>
      <c r="E1393" s="863"/>
      <c r="F1393" s="759"/>
    </row>
    <row r="1394" spans="3:6" ht="15">
      <c r="C1394" s="512"/>
      <c r="D1394" s="863" t="str">
        <f>IFERROR(INDEX('Übersicht IS-Massnahmen'!$I$10:$I$4969, MATCH(C1394,  'Übersicht IS-Massnahmen'!$H$10:$H$4969,1)),"")</f>
        <v/>
      </c>
      <c r="E1394" s="863"/>
      <c r="F1394" s="759"/>
    </row>
    <row r="1395" spans="3:6" ht="15">
      <c r="C1395" s="512"/>
      <c r="D1395" s="863" t="str">
        <f>IFERROR(INDEX('Übersicht IS-Massnahmen'!$I$10:$I$4969, MATCH(C1395,  'Übersicht IS-Massnahmen'!$H$10:$H$4969,1)),"")</f>
        <v/>
      </c>
      <c r="E1395" s="863"/>
      <c r="F1395" s="759"/>
    </row>
    <row r="1396" spans="3:6" ht="15">
      <c r="C1396" s="512"/>
      <c r="D1396" s="863" t="str">
        <f>IFERROR(INDEX('Übersicht IS-Massnahmen'!$I$10:$I$4969, MATCH(C1396,  'Übersicht IS-Massnahmen'!$H$10:$H$4969,1)),"")</f>
        <v/>
      </c>
      <c r="E1396" s="863"/>
      <c r="F1396" s="759"/>
    </row>
    <row r="1397" spans="3:6" ht="15">
      <c r="C1397" s="512"/>
      <c r="D1397" s="863" t="str">
        <f>IFERROR(INDEX('Übersicht IS-Massnahmen'!$I$10:$I$4969, MATCH(C1397,  'Übersicht IS-Massnahmen'!$H$10:$H$4969,1)),"")</f>
        <v/>
      </c>
      <c r="E1397" s="863"/>
      <c r="F1397" s="759"/>
    </row>
    <row r="1398" spans="3:6" ht="15">
      <c r="C1398" s="512"/>
      <c r="D1398" s="863" t="str">
        <f>IFERROR(INDEX('Übersicht IS-Massnahmen'!$I$10:$I$4969, MATCH(C1398,  'Übersicht IS-Massnahmen'!$H$10:$H$4969,1)),"")</f>
        <v/>
      </c>
      <c r="E1398" s="863"/>
      <c r="F1398" s="759"/>
    </row>
    <row r="1399" spans="3:6" ht="15">
      <c r="C1399" s="512"/>
      <c r="D1399" s="863" t="str">
        <f>IFERROR(INDEX('Übersicht IS-Massnahmen'!$I$10:$I$4969, MATCH(C1399,  'Übersicht IS-Massnahmen'!$H$10:$H$4969,1)),"")</f>
        <v/>
      </c>
      <c r="E1399" s="863"/>
      <c r="F1399" s="759"/>
    </row>
    <row r="1400" spans="3:6" ht="15">
      <c r="C1400" s="512"/>
      <c r="D1400" s="863" t="str">
        <f>IFERROR(INDEX('Übersicht IS-Massnahmen'!$I$10:$I$4969, MATCH(C1400,  'Übersicht IS-Massnahmen'!$H$10:$H$4969,1)),"")</f>
        <v/>
      </c>
      <c r="E1400" s="863"/>
      <c r="F1400" s="759"/>
    </row>
    <row r="1401" spans="3:6" ht="15">
      <c r="C1401" s="512"/>
      <c r="D1401" s="863" t="str">
        <f>IFERROR(INDEX('Übersicht IS-Massnahmen'!$I$10:$I$4969, MATCH(C1401,  'Übersicht IS-Massnahmen'!$H$10:$H$4969,1)),"")</f>
        <v/>
      </c>
      <c r="E1401" s="863"/>
      <c r="F1401" s="759"/>
    </row>
    <row r="1402" spans="3:6" ht="15">
      <c r="C1402" s="512"/>
      <c r="D1402" s="863" t="str">
        <f>IFERROR(INDEX('Übersicht IS-Massnahmen'!$I$10:$I$4969, MATCH(C1402,  'Übersicht IS-Massnahmen'!$H$10:$H$4969,1)),"")</f>
        <v/>
      </c>
      <c r="E1402" s="863"/>
      <c r="F1402" s="759"/>
    </row>
    <row r="1403" spans="3:6" ht="15">
      <c r="C1403" s="512"/>
      <c r="D1403" s="863" t="str">
        <f>IFERROR(INDEX('Übersicht IS-Massnahmen'!$I$10:$I$4969, MATCH(C1403,  'Übersicht IS-Massnahmen'!$H$10:$H$4969,1)),"")</f>
        <v/>
      </c>
      <c r="E1403" s="863"/>
      <c r="F1403" s="759"/>
    </row>
    <row r="1404" spans="3:6" ht="15">
      <c r="C1404" s="512"/>
      <c r="D1404" s="863" t="str">
        <f>IFERROR(INDEX('Übersicht IS-Massnahmen'!$I$10:$I$4969, MATCH(C1404,  'Übersicht IS-Massnahmen'!$H$10:$H$4969,1)),"")</f>
        <v/>
      </c>
      <c r="E1404" s="863"/>
      <c r="F1404" s="759"/>
    </row>
    <row r="1405" spans="3:6" ht="15">
      <c r="C1405" s="512"/>
      <c r="D1405" s="863" t="str">
        <f>IFERROR(INDEX('Übersicht IS-Massnahmen'!$I$10:$I$4969, MATCH(C1405,  'Übersicht IS-Massnahmen'!$H$10:$H$4969,1)),"")</f>
        <v/>
      </c>
      <c r="E1405" s="863"/>
      <c r="F1405" s="759"/>
    </row>
    <row r="1406" spans="3:6" ht="15">
      <c r="C1406" s="512"/>
      <c r="D1406" s="863" t="str">
        <f>IFERROR(INDEX('Übersicht IS-Massnahmen'!$I$10:$I$4969, MATCH(C1406,  'Übersicht IS-Massnahmen'!$H$10:$H$4969,1)),"")</f>
        <v/>
      </c>
      <c r="E1406" s="863"/>
      <c r="F1406" s="759"/>
    </row>
    <row r="1407" spans="3:6" ht="15">
      <c r="C1407" s="512"/>
      <c r="D1407" s="863" t="str">
        <f>IFERROR(INDEX('Übersicht IS-Massnahmen'!$I$10:$I$4969, MATCH(C1407,  'Übersicht IS-Massnahmen'!$H$10:$H$4969,1)),"")</f>
        <v/>
      </c>
      <c r="E1407" s="863"/>
      <c r="F1407" s="759"/>
    </row>
    <row r="1408" spans="3:6" ht="15">
      <c r="C1408" s="512"/>
      <c r="D1408" s="863" t="str">
        <f>IFERROR(INDEX('Übersicht IS-Massnahmen'!$I$10:$I$4969, MATCH(C1408,  'Übersicht IS-Massnahmen'!$H$10:$H$4969,1)),"")</f>
        <v/>
      </c>
      <c r="E1408" s="863"/>
      <c r="F1408" s="759"/>
    </row>
    <row r="1409" spans="3:6" ht="15">
      <c r="C1409" s="512"/>
      <c r="D1409" s="863" t="str">
        <f>IFERROR(INDEX('Übersicht IS-Massnahmen'!$I$10:$I$4969, MATCH(C1409,  'Übersicht IS-Massnahmen'!$H$10:$H$4969,1)),"")</f>
        <v/>
      </c>
      <c r="E1409" s="863"/>
      <c r="F1409" s="759"/>
    </row>
    <row r="1410" spans="3:6" ht="15">
      <c r="C1410" s="512"/>
      <c r="D1410" s="863" t="str">
        <f>IFERROR(INDEX('Übersicht IS-Massnahmen'!$I$10:$I$4969, MATCH(C1410,  'Übersicht IS-Massnahmen'!$H$10:$H$4969,1)),"")</f>
        <v/>
      </c>
      <c r="E1410" s="863"/>
      <c r="F1410" s="759"/>
    </row>
    <row r="1411" spans="3:6" ht="15">
      <c r="C1411" s="512"/>
      <c r="D1411" s="863" t="str">
        <f>IFERROR(INDEX('Übersicht IS-Massnahmen'!$I$10:$I$4969, MATCH(C1411,  'Übersicht IS-Massnahmen'!$H$10:$H$4969,1)),"")</f>
        <v/>
      </c>
      <c r="E1411" s="863"/>
      <c r="F1411" s="759"/>
    </row>
    <row r="1412" spans="3:6" ht="15">
      <c r="C1412" s="512"/>
      <c r="D1412" s="863" t="str">
        <f>IFERROR(INDEX('Übersicht IS-Massnahmen'!$I$10:$I$4969, MATCH(C1412,  'Übersicht IS-Massnahmen'!$H$10:$H$4969,1)),"")</f>
        <v/>
      </c>
      <c r="E1412" s="863"/>
      <c r="F1412" s="759"/>
    </row>
    <row r="1413" spans="3:6" ht="15">
      <c r="C1413" s="512"/>
      <c r="D1413" s="863" t="str">
        <f>IFERROR(INDEX('Übersicht IS-Massnahmen'!$I$10:$I$4969, MATCH(C1413,  'Übersicht IS-Massnahmen'!$H$10:$H$4969,1)),"")</f>
        <v/>
      </c>
      <c r="E1413" s="863"/>
      <c r="F1413" s="759"/>
    </row>
    <row r="1414" spans="3:6" ht="15">
      <c r="C1414" s="512"/>
      <c r="D1414" s="863" t="str">
        <f>IFERROR(INDEX('Übersicht IS-Massnahmen'!$I$10:$I$4969, MATCH(C1414,  'Übersicht IS-Massnahmen'!$H$10:$H$4969,1)),"")</f>
        <v/>
      </c>
      <c r="E1414" s="863"/>
      <c r="F1414" s="759"/>
    </row>
    <row r="1415" spans="3:6" ht="15">
      <c r="C1415" s="512"/>
      <c r="D1415" s="863" t="str">
        <f>IFERROR(INDEX('Übersicht IS-Massnahmen'!$I$10:$I$4969, MATCH(C1415,  'Übersicht IS-Massnahmen'!$H$10:$H$4969,1)),"")</f>
        <v/>
      </c>
      <c r="E1415" s="863"/>
      <c r="F1415" s="759"/>
    </row>
    <row r="1416" spans="3:6" ht="15">
      <c r="C1416" s="512"/>
      <c r="D1416" s="863" t="str">
        <f>IFERROR(INDEX('Übersicht IS-Massnahmen'!$I$10:$I$4969, MATCH(C1416,  'Übersicht IS-Massnahmen'!$H$10:$H$4969,1)),"")</f>
        <v/>
      </c>
      <c r="E1416" s="863"/>
      <c r="F1416" s="759"/>
    </row>
    <row r="1417" spans="3:6" ht="15">
      <c r="C1417" s="512"/>
      <c r="D1417" s="863" t="str">
        <f>IFERROR(INDEX('Übersicht IS-Massnahmen'!$I$10:$I$4969, MATCH(C1417,  'Übersicht IS-Massnahmen'!$H$10:$H$4969,1)),"")</f>
        <v/>
      </c>
      <c r="E1417" s="863"/>
      <c r="F1417" s="759"/>
    </row>
    <row r="1418" spans="3:6" ht="15">
      <c r="C1418" s="512"/>
      <c r="D1418" s="863" t="str">
        <f>IFERROR(INDEX('Übersicht IS-Massnahmen'!$I$10:$I$4969, MATCH(C1418,  'Übersicht IS-Massnahmen'!$H$10:$H$4969,1)),"")</f>
        <v/>
      </c>
      <c r="E1418" s="863"/>
      <c r="F1418" s="759"/>
    </row>
    <row r="1419" spans="3:6" ht="15">
      <c r="C1419" s="512"/>
      <c r="D1419" s="863" t="str">
        <f>IFERROR(INDEX('Übersicht IS-Massnahmen'!$I$10:$I$4969, MATCH(C1419,  'Übersicht IS-Massnahmen'!$H$10:$H$4969,1)),"")</f>
        <v/>
      </c>
      <c r="E1419" s="863"/>
      <c r="F1419" s="759"/>
    </row>
    <row r="1420" spans="3:6" ht="15">
      <c r="C1420" s="512"/>
      <c r="D1420" s="863" t="str">
        <f>IFERROR(INDEX('Übersicht IS-Massnahmen'!$I$10:$I$4969, MATCH(C1420,  'Übersicht IS-Massnahmen'!$H$10:$H$4969,1)),"")</f>
        <v/>
      </c>
      <c r="E1420" s="863"/>
      <c r="F1420" s="759"/>
    </row>
    <row r="1421" spans="3:6" ht="15">
      <c r="C1421" s="512"/>
      <c r="D1421" s="863" t="str">
        <f>IFERROR(INDEX('Übersicht IS-Massnahmen'!$I$10:$I$4969, MATCH(C1421,  'Übersicht IS-Massnahmen'!$H$10:$H$4969,1)),"")</f>
        <v/>
      </c>
      <c r="E1421" s="863"/>
      <c r="F1421" s="759"/>
    </row>
    <row r="1422" spans="3:6" ht="15">
      <c r="C1422" s="512"/>
      <c r="D1422" s="863" t="str">
        <f>IFERROR(INDEX('Übersicht IS-Massnahmen'!$I$10:$I$4969, MATCH(C1422,  'Übersicht IS-Massnahmen'!$H$10:$H$4969,1)),"")</f>
        <v/>
      </c>
      <c r="E1422" s="863"/>
      <c r="F1422" s="759"/>
    </row>
    <row r="1423" spans="3:6" ht="15">
      <c r="C1423" s="512"/>
      <c r="D1423" s="863" t="str">
        <f>IFERROR(INDEX('Übersicht IS-Massnahmen'!$I$10:$I$4969, MATCH(C1423,  'Übersicht IS-Massnahmen'!$H$10:$H$4969,1)),"")</f>
        <v/>
      </c>
      <c r="E1423" s="863"/>
      <c r="F1423" s="759"/>
    </row>
    <row r="1424" spans="3:6" ht="15">
      <c r="C1424" s="512"/>
      <c r="D1424" s="863" t="str">
        <f>IFERROR(INDEX('Übersicht IS-Massnahmen'!$I$10:$I$4969, MATCH(C1424,  'Übersicht IS-Massnahmen'!$H$10:$H$4969,1)),"")</f>
        <v/>
      </c>
      <c r="E1424" s="863"/>
      <c r="F1424" s="759"/>
    </row>
    <row r="1425" spans="3:6" ht="15">
      <c r="C1425" s="512"/>
      <c r="D1425" s="863" t="str">
        <f>IFERROR(INDEX('Übersicht IS-Massnahmen'!$I$10:$I$4969, MATCH(C1425,  'Übersicht IS-Massnahmen'!$H$10:$H$4969,1)),"")</f>
        <v/>
      </c>
      <c r="E1425" s="863"/>
      <c r="F1425" s="759"/>
    </row>
    <row r="1426" spans="3:6" ht="15">
      <c r="C1426" s="512"/>
      <c r="D1426" s="863" t="str">
        <f>IFERROR(INDEX('Übersicht IS-Massnahmen'!$I$10:$I$4969, MATCH(C1426,  'Übersicht IS-Massnahmen'!$H$10:$H$4969,1)),"")</f>
        <v/>
      </c>
      <c r="E1426" s="863"/>
      <c r="F1426" s="759"/>
    </row>
    <row r="1427" spans="3:6" ht="15">
      <c r="C1427" s="512"/>
      <c r="D1427" s="863" t="str">
        <f>IFERROR(INDEX('Übersicht IS-Massnahmen'!$I$10:$I$4969, MATCH(C1427,  'Übersicht IS-Massnahmen'!$H$10:$H$4969,1)),"")</f>
        <v/>
      </c>
      <c r="E1427" s="863"/>
      <c r="F1427" s="759"/>
    </row>
    <row r="1428" spans="3:6" ht="15">
      <c r="C1428" s="512"/>
      <c r="D1428" s="863" t="str">
        <f>IFERROR(INDEX('Übersicht IS-Massnahmen'!$I$10:$I$4969, MATCH(C1428,  'Übersicht IS-Massnahmen'!$H$10:$H$4969,1)),"")</f>
        <v/>
      </c>
      <c r="E1428" s="863"/>
      <c r="F1428" s="759"/>
    </row>
    <row r="1429" spans="3:6" ht="15">
      <c r="C1429" s="512"/>
      <c r="D1429" s="863" t="str">
        <f>IFERROR(INDEX('Übersicht IS-Massnahmen'!$I$10:$I$4969, MATCH(C1429,  'Übersicht IS-Massnahmen'!$H$10:$H$4969,1)),"")</f>
        <v/>
      </c>
      <c r="E1429" s="863"/>
      <c r="F1429" s="759"/>
    </row>
    <row r="1430" spans="3:6" ht="15">
      <c r="C1430" s="512"/>
      <c r="D1430" s="863" t="str">
        <f>IFERROR(INDEX('Übersicht IS-Massnahmen'!$I$10:$I$4969, MATCH(C1430,  'Übersicht IS-Massnahmen'!$H$10:$H$4969,1)),"")</f>
        <v/>
      </c>
      <c r="E1430" s="863"/>
      <c r="F1430" s="759"/>
    </row>
    <row r="1431" spans="3:6" ht="15">
      <c r="C1431" s="512"/>
      <c r="D1431" s="863" t="str">
        <f>IFERROR(INDEX('Übersicht IS-Massnahmen'!$I$10:$I$4969, MATCH(C1431,  'Übersicht IS-Massnahmen'!$H$10:$H$4969,1)),"")</f>
        <v/>
      </c>
      <c r="E1431" s="863"/>
      <c r="F1431" s="759"/>
    </row>
    <row r="1432" spans="3:6" ht="15">
      <c r="C1432" s="512"/>
      <c r="D1432" s="863" t="str">
        <f>IFERROR(INDEX('Übersicht IS-Massnahmen'!$I$10:$I$4969, MATCH(C1432,  'Übersicht IS-Massnahmen'!$H$10:$H$4969,1)),"")</f>
        <v/>
      </c>
      <c r="E1432" s="863"/>
      <c r="F1432" s="759"/>
    </row>
    <row r="1433" spans="3:6" ht="15">
      <c r="C1433" s="512"/>
      <c r="D1433" s="863" t="str">
        <f>IFERROR(INDEX('Übersicht IS-Massnahmen'!$I$10:$I$4969, MATCH(C1433,  'Übersicht IS-Massnahmen'!$H$10:$H$4969,1)),"")</f>
        <v/>
      </c>
      <c r="E1433" s="863"/>
      <c r="F1433" s="759"/>
    </row>
    <row r="1434" spans="3:6" ht="15">
      <c r="C1434" s="512"/>
      <c r="D1434" s="863" t="str">
        <f>IFERROR(INDEX('Übersicht IS-Massnahmen'!$I$10:$I$4969, MATCH(C1434,  'Übersicht IS-Massnahmen'!$H$10:$H$4969,1)),"")</f>
        <v/>
      </c>
      <c r="E1434" s="863"/>
      <c r="F1434" s="759"/>
    </row>
    <row r="1435" spans="3:6" ht="15">
      <c r="C1435" s="512"/>
      <c r="D1435" s="863" t="str">
        <f>IFERROR(INDEX('Übersicht IS-Massnahmen'!$I$10:$I$4969, MATCH(C1435,  'Übersicht IS-Massnahmen'!$H$10:$H$4969,1)),"")</f>
        <v/>
      </c>
      <c r="E1435" s="863"/>
      <c r="F1435" s="759"/>
    </row>
    <row r="1436" spans="3:6" ht="15">
      <c r="C1436" s="512"/>
      <c r="D1436" s="863" t="str">
        <f>IFERROR(INDEX('Übersicht IS-Massnahmen'!$I$10:$I$4969, MATCH(C1436,  'Übersicht IS-Massnahmen'!$H$10:$H$4969,1)),"")</f>
        <v/>
      </c>
      <c r="E1436" s="863"/>
      <c r="F1436" s="759"/>
    </row>
    <row r="1437" spans="3:6" ht="15">
      <c r="C1437" s="512"/>
      <c r="D1437" s="863" t="str">
        <f>IFERROR(INDEX('Übersicht IS-Massnahmen'!$I$10:$I$4969, MATCH(C1437,  'Übersicht IS-Massnahmen'!$H$10:$H$4969,1)),"")</f>
        <v/>
      </c>
      <c r="E1437" s="863"/>
      <c r="F1437" s="759"/>
    </row>
    <row r="1438" spans="3:6" ht="15">
      <c r="C1438" s="512"/>
      <c r="D1438" s="863" t="str">
        <f>IFERROR(INDEX('Übersicht IS-Massnahmen'!$I$10:$I$4969, MATCH(C1438,  'Übersicht IS-Massnahmen'!$H$10:$H$4969,1)),"")</f>
        <v/>
      </c>
      <c r="E1438" s="863"/>
      <c r="F1438" s="759"/>
    </row>
    <row r="1439" spans="3:6" ht="15">
      <c r="C1439" s="512"/>
      <c r="D1439" s="863" t="str">
        <f>IFERROR(INDEX('Übersicht IS-Massnahmen'!$I$10:$I$4969, MATCH(C1439,  'Übersicht IS-Massnahmen'!$H$10:$H$4969,1)),"")</f>
        <v/>
      </c>
      <c r="E1439" s="863"/>
      <c r="F1439" s="759"/>
    </row>
    <row r="1440" spans="3:6" ht="15">
      <c r="C1440" s="512"/>
      <c r="D1440" s="863" t="str">
        <f>IFERROR(INDEX('Übersicht IS-Massnahmen'!$I$10:$I$4969, MATCH(C1440,  'Übersicht IS-Massnahmen'!$H$10:$H$4969,1)),"")</f>
        <v/>
      </c>
      <c r="E1440" s="863"/>
      <c r="F1440" s="759"/>
    </row>
    <row r="1441" spans="3:6" ht="15">
      <c r="C1441" s="512"/>
      <c r="D1441" s="863" t="str">
        <f>IFERROR(INDEX('Übersicht IS-Massnahmen'!$I$10:$I$4969, MATCH(C1441,  'Übersicht IS-Massnahmen'!$H$10:$H$4969,1)),"")</f>
        <v/>
      </c>
      <c r="E1441" s="863"/>
      <c r="F1441" s="759"/>
    </row>
    <row r="1442" spans="3:6" ht="15">
      <c r="C1442" s="512"/>
      <c r="D1442" s="863" t="str">
        <f>IFERROR(INDEX('Übersicht IS-Massnahmen'!$I$10:$I$4969, MATCH(C1442,  'Übersicht IS-Massnahmen'!$H$10:$H$4969,1)),"")</f>
        <v/>
      </c>
      <c r="E1442" s="863"/>
      <c r="F1442" s="759"/>
    </row>
    <row r="1443" spans="3:6" ht="15">
      <c r="C1443" s="512"/>
      <c r="D1443" s="863" t="str">
        <f>IFERROR(INDEX('Übersicht IS-Massnahmen'!$I$10:$I$4969, MATCH(C1443,  'Übersicht IS-Massnahmen'!$H$10:$H$4969,1)),"")</f>
        <v/>
      </c>
      <c r="E1443" s="863"/>
      <c r="F1443" s="759"/>
    </row>
    <row r="1444" spans="3:6" ht="15">
      <c r="C1444" s="512"/>
      <c r="D1444" s="863" t="str">
        <f>IFERROR(INDEX('Übersicht IS-Massnahmen'!$I$10:$I$4969, MATCH(C1444,  'Übersicht IS-Massnahmen'!$H$10:$H$4969,1)),"")</f>
        <v/>
      </c>
      <c r="E1444" s="863"/>
      <c r="F1444" s="759"/>
    </row>
    <row r="1445" spans="3:6" ht="15">
      <c r="C1445" s="512"/>
      <c r="D1445" s="863" t="str">
        <f>IFERROR(INDEX('Übersicht IS-Massnahmen'!$I$10:$I$4969, MATCH(C1445,  'Übersicht IS-Massnahmen'!$H$10:$H$4969,1)),"")</f>
        <v/>
      </c>
      <c r="E1445" s="863"/>
      <c r="F1445" s="759"/>
    </row>
    <row r="1446" spans="3:6" ht="15">
      <c r="C1446" s="512"/>
      <c r="D1446" s="863" t="str">
        <f>IFERROR(INDEX('Übersicht IS-Massnahmen'!$I$10:$I$4969, MATCH(C1446,  'Übersicht IS-Massnahmen'!$H$10:$H$4969,1)),"")</f>
        <v/>
      </c>
      <c r="E1446" s="863"/>
      <c r="F1446" s="759"/>
    </row>
    <row r="1447" spans="3:6" ht="15">
      <c r="C1447" s="512"/>
      <c r="D1447" s="863" t="str">
        <f>IFERROR(INDEX('Übersicht IS-Massnahmen'!$I$10:$I$4969, MATCH(C1447,  'Übersicht IS-Massnahmen'!$H$10:$H$4969,1)),"")</f>
        <v/>
      </c>
      <c r="E1447" s="863"/>
      <c r="F1447" s="759"/>
    </row>
    <row r="1448" spans="3:6" ht="15">
      <c r="C1448" s="512"/>
      <c r="D1448" s="863" t="str">
        <f>IFERROR(INDEX('Übersicht IS-Massnahmen'!$I$10:$I$4969, MATCH(C1448,  'Übersicht IS-Massnahmen'!$H$10:$H$4969,1)),"")</f>
        <v/>
      </c>
      <c r="E1448" s="863"/>
      <c r="F1448" s="759"/>
    </row>
    <row r="1449" spans="3:6" ht="15">
      <c r="C1449" s="512"/>
      <c r="D1449" s="863" t="str">
        <f>IFERROR(INDEX('Übersicht IS-Massnahmen'!$I$10:$I$4969, MATCH(C1449,  'Übersicht IS-Massnahmen'!$H$10:$H$4969,1)),"")</f>
        <v/>
      </c>
      <c r="E1449" s="863"/>
      <c r="F1449" s="759"/>
    </row>
    <row r="1450" spans="3:6" ht="15">
      <c r="C1450" s="512"/>
      <c r="D1450" s="863" t="str">
        <f>IFERROR(INDEX('Übersicht IS-Massnahmen'!$I$10:$I$4969, MATCH(C1450,  'Übersicht IS-Massnahmen'!$H$10:$H$4969,1)),"")</f>
        <v/>
      </c>
      <c r="E1450" s="863"/>
      <c r="F1450" s="759"/>
    </row>
    <row r="1451" spans="3:6" ht="15">
      <c r="C1451" s="512"/>
      <c r="D1451" s="863" t="str">
        <f>IFERROR(INDEX('Übersicht IS-Massnahmen'!$I$10:$I$4969, MATCH(C1451,  'Übersicht IS-Massnahmen'!$H$10:$H$4969,1)),"")</f>
        <v/>
      </c>
      <c r="E1451" s="863"/>
      <c r="F1451" s="759"/>
    </row>
    <row r="1452" spans="3:6" ht="15">
      <c r="C1452" s="512"/>
      <c r="D1452" s="863" t="str">
        <f>IFERROR(INDEX('Übersicht IS-Massnahmen'!$I$10:$I$4969, MATCH(C1452,  'Übersicht IS-Massnahmen'!$H$10:$H$4969,1)),"")</f>
        <v/>
      </c>
      <c r="E1452" s="863"/>
      <c r="F1452" s="759"/>
    </row>
    <row r="1453" spans="3:6" ht="15">
      <c r="C1453" s="512"/>
      <c r="D1453" s="863" t="str">
        <f>IFERROR(INDEX('Übersicht IS-Massnahmen'!$I$10:$I$4969, MATCH(C1453,  'Übersicht IS-Massnahmen'!$H$10:$H$4969,1)),"")</f>
        <v/>
      </c>
      <c r="E1453" s="863"/>
      <c r="F1453" s="759"/>
    </row>
    <row r="1454" spans="3:6" ht="15">
      <c r="C1454" s="512"/>
      <c r="D1454" s="863" t="str">
        <f>IFERROR(INDEX('Übersicht IS-Massnahmen'!$I$10:$I$4969, MATCH(C1454,  'Übersicht IS-Massnahmen'!$H$10:$H$4969,1)),"")</f>
        <v/>
      </c>
      <c r="E1454" s="863"/>
      <c r="F1454" s="759"/>
    </row>
    <row r="1455" spans="3:6" ht="15">
      <c r="C1455" s="512"/>
      <c r="D1455" s="863" t="str">
        <f>IFERROR(INDEX('Übersicht IS-Massnahmen'!$I$10:$I$4969, MATCH(C1455,  'Übersicht IS-Massnahmen'!$H$10:$H$4969,1)),"")</f>
        <v/>
      </c>
      <c r="E1455" s="863"/>
      <c r="F1455" s="759"/>
    </row>
    <row r="1456" spans="3:6" ht="15">
      <c r="C1456" s="512"/>
      <c r="D1456" s="863" t="str">
        <f>IFERROR(INDEX('Übersicht IS-Massnahmen'!$I$10:$I$4969, MATCH(C1456,  'Übersicht IS-Massnahmen'!$H$10:$H$4969,1)),"")</f>
        <v/>
      </c>
      <c r="E1456" s="863"/>
      <c r="F1456" s="759"/>
    </row>
    <row r="1457" spans="3:6" ht="15">
      <c r="C1457" s="512"/>
      <c r="D1457" s="863" t="str">
        <f>IFERROR(INDEX('Übersicht IS-Massnahmen'!$I$10:$I$4969, MATCH(C1457,  'Übersicht IS-Massnahmen'!$H$10:$H$4969,1)),"")</f>
        <v/>
      </c>
      <c r="E1457" s="863"/>
      <c r="F1457" s="759"/>
    </row>
    <row r="1458" spans="3:6" ht="15">
      <c r="C1458" s="512"/>
      <c r="D1458" s="863" t="str">
        <f>IFERROR(INDEX('Übersicht IS-Massnahmen'!$I$10:$I$4969, MATCH(C1458,  'Übersicht IS-Massnahmen'!$H$10:$H$4969,1)),"")</f>
        <v/>
      </c>
      <c r="E1458" s="863"/>
      <c r="F1458" s="759"/>
    </row>
    <row r="1459" spans="3:6" ht="15">
      <c r="C1459" s="512"/>
      <c r="D1459" s="863" t="str">
        <f>IFERROR(INDEX('Übersicht IS-Massnahmen'!$I$10:$I$4969, MATCH(C1459,  'Übersicht IS-Massnahmen'!$H$10:$H$4969,1)),"")</f>
        <v/>
      </c>
      <c r="E1459" s="863"/>
      <c r="F1459" s="759"/>
    </row>
    <row r="1460" spans="3:6" ht="15">
      <c r="C1460" s="512"/>
      <c r="D1460" s="863" t="str">
        <f>IFERROR(INDEX('Übersicht IS-Massnahmen'!$I$10:$I$4969, MATCH(C1460,  'Übersicht IS-Massnahmen'!$H$10:$H$4969,1)),"")</f>
        <v/>
      </c>
      <c r="E1460" s="863"/>
      <c r="F1460" s="759"/>
    </row>
    <row r="1461" spans="3:6" ht="15">
      <c r="C1461" s="512"/>
      <c r="D1461" s="863" t="str">
        <f>IFERROR(INDEX('Übersicht IS-Massnahmen'!$I$10:$I$4969, MATCH(C1461,  'Übersicht IS-Massnahmen'!$H$10:$H$4969,1)),"")</f>
        <v/>
      </c>
      <c r="E1461" s="863"/>
      <c r="F1461" s="759"/>
    </row>
    <row r="1462" spans="3:6" ht="15">
      <c r="C1462" s="512"/>
      <c r="D1462" s="863" t="str">
        <f>IFERROR(INDEX('Übersicht IS-Massnahmen'!$I$10:$I$4969, MATCH(C1462,  'Übersicht IS-Massnahmen'!$H$10:$H$4969,1)),"")</f>
        <v/>
      </c>
      <c r="E1462" s="863"/>
      <c r="F1462" s="759"/>
    </row>
    <row r="1463" spans="3:6" ht="15">
      <c r="C1463" s="512"/>
      <c r="D1463" s="863" t="str">
        <f>IFERROR(INDEX('Übersicht IS-Massnahmen'!$I$10:$I$4969, MATCH(C1463,  'Übersicht IS-Massnahmen'!$H$10:$H$4969,1)),"")</f>
        <v/>
      </c>
      <c r="E1463" s="863"/>
      <c r="F1463" s="759"/>
    </row>
    <row r="1464" spans="3:6" ht="15">
      <c r="C1464" s="512"/>
      <c r="D1464" s="863" t="str">
        <f>IFERROR(INDEX('Übersicht IS-Massnahmen'!$I$10:$I$4969, MATCH(C1464,  'Übersicht IS-Massnahmen'!$H$10:$H$4969,1)),"")</f>
        <v/>
      </c>
      <c r="E1464" s="863"/>
      <c r="F1464" s="759"/>
    </row>
    <row r="1465" spans="3:6" ht="15">
      <c r="C1465" s="512"/>
      <c r="D1465" s="863" t="str">
        <f>IFERROR(INDEX('Übersicht IS-Massnahmen'!$I$10:$I$4969, MATCH(C1465,  'Übersicht IS-Massnahmen'!$H$10:$H$4969,1)),"")</f>
        <v/>
      </c>
      <c r="E1465" s="863"/>
      <c r="F1465" s="759"/>
    </row>
    <row r="1466" spans="3:6" ht="15">
      <c r="C1466" s="512"/>
      <c r="D1466" s="863" t="str">
        <f>IFERROR(INDEX('Übersicht IS-Massnahmen'!$I$10:$I$4969, MATCH(C1466,  'Übersicht IS-Massnahmen'!$H$10:$H$4969,1)),"")</f>
        <v/>
      </c>
      <c r="E1466" s="863"/>
      <c r="F1466" s="759"/>
    </row>
    <row r="1467" spans="3:6" ht="15">
      <c r="C1467" s="512"/>
      <c r="D1467" s="863" t="str">
        <f>IFERROR(INDEX('Übersicht IS-Massnahmen'!$I$10:$I$4969, MATCH(C1467,  'Übersicht IS-Massnahmen'!$H$10:$H$4969,1)),"")</f>
        <v/>
      </c>
      <c r="E1467" s="863"/>
      <c r="F1467" s="759"/>
    </row>
    <row r="1468" spans="3:6" ht="15">
      <c r="C1468" s="512"/>
      <c r="D1468" s="863" t="str">
        <f>IFERROR(INDEX('Übersicht IS-Massnahmen'!$I$10:$I$4969, MATCH(C1468,  'Übersicht IS-Massnahmen'!$H$10:$H$4969,1)),"")</f>
        <v/>
      </c>
      <c r="E1468" s="863"/>
      <c r="F1468" s="759"/>
    </row>
    <row r="1469" spans="3:6" ht="15">
      <c r="C1469" s="512"/>
      <c r="D1469" s="863" t="str">
        <f>IFERROR(INDEX('Übersicht IS-Massnahmen'!$I$10:$I$4969, MATCH(C1469,  'Übersicht IS-Massnahmen'!$H$10:$H$4969,1)),"")</f>
        <v/>
      </c>
      <c r="E1469" s="863"/>
      <c r="F1469" s="759"/>
    </row>
    <row r="1470" spans="3:6" ht="15">
      <c r="C1470" s="512"/>
      <c r="D1470" s="863" t="str">
        <f>IFERROR(INDEX('Übersicht IS-Massnahmen'!$I$10:$I$4969, MATCH(C1470,  'Übersicht IS-Massnahmen'!$H$10:$H$4969,1)),"")</f>
        <v/>
      </c>
      <c r="E1470" s="863"/>
      <c r="F1470" s="759"/>
    </row>
    <row r="1471" spans="3:6" ht="15">
      <c r="C1471" s="512"/>
      <c r="D1471" s="863" t="str">
        <f>IFERROR(INDEX('Übersicht IS-Massnahmen'!$I$10:$I$4969, MATCH(C1471,  'Übersicht IS-Massnahmen'!$H$10:$H$4969,1)),"")</f>
        <v/>
      </c>
      <c r="E1471" s="863"/>
      <c r="F1471" s="759"/>
    </row>
    <row r="1472" spans="3:6" ht="15">
      <c r="C1472" s="512"/>
      <c r="D1472" s="863" t="str">
        <f>IFERROR(INDEX('Übersicht IS-Massnahmen'!$I$10:$I$4969, MATCH(C1472,  'Übersicht IS-Massnahmen'!$H$10:$H$4969,1)),"")</f>
        <v/>
      </c>
      <c r="E1472" s="863"/>
      <c r="F1472" s="759"/>
    </row>
    <row r="1473" spans="3:6" ht="15">
      <c r="C1473" s="512"/>
      <c r="D1473" s="863" t="str">
        <f>IFERROR(INDEX('Übersicht IS-Massnahmen'!$I$10:$I$4969, MATCH(C1473,  'Übersicht IS-Massnahmen'!$H$10:$H$4969,1)),"")</f>
        <v/>
      </c>
      <c r="E1473" s="863"/>
      <c r="F1473" s="759"/>
    </row>
    <row r="1474" spans="3:6" ht="15">
      <c r="C1474" s="512"/>
      <c r="D1474" s="863" t="str">
        <f>IFERROR(INDEX('Übersicht IS-Massnahmen'!$I$10:$I$4969, MATCH(C1474,  'Übersicht IS-Massnahmen'!$H$10:$H$4969,1)),"")</f>
        <v/>
      </c>
      <c r="E1474" s="863"/>
      <c r="F1474" s="759"/>
    </row>
    <row r="1475" spans="3:6" ht="15">
      <c r="C1475" s="512"/>
      <c r="D1475" s="863" t="str">
        <f>IFERROR(INDEX('Übersicht IS-Massnahmen'!$I$10:$I$4969, MATCH(C1475,  'Übersicht IS-Massnahmen'!$H$10:$H$4969,1)),"")</f>
        <v/>
      </c>
      <c r="E1475" s="863"/>
      <c r="F1475" s="759"/>
    </row>
    <row r="1476" spans="3:6" ht="15">
      <c r="C1476" s="512"/>
      <c r="D1476" s="863" t="str">
        <f>IFERROR(INDEX('Übersicht IS-Massnahmen'!$I$10:$I$4969, MATCH(C1476,  'Übersicht IS-Massnahmen'!$H$10:$H$4969,1)),"")</f>
        <v/>
      </c>
      <c r="E1476" s="863"/>
      <c r="F1476" s="759"/>
    </row>
    <row r="1477" spans="3:6" ht="15">
      <c r="C1477" s="512"/>
      <c r="D1477" s="863" t="str">
        <f>IFERROR(INDEX('Übersicht IS-Massnahmen'!$I$10:$I$4969, MATCH(C1477,  'Übersicht IS-Massnahmen'!$H$10:$H$4969,1)),"")</f>
        <v/>
      </c>
      <c r="E1477" s="863"/>
      <c r="F1477" s="759"/>
    </row>
    <row r="1478" spans="3:6" ht="15">
      <c r="C1478" s="512"/>
      <c r="D1478" s="863" t="str">
        <f>IFERROR(INDEX('Übersicht IS-Massnahmen'!$I$10:$I$4969, MATCH(C1478,  'Übersicht IS-Massnahmen'!$H$10:$H$4969,1)),"")</f>
        <v/>
      </c>
      <c r="E1478" s="863"/>
      <c r="F1478" s="759"/>
    </row>
    <row r="1479" spans="3:6" ht="15">
      <c r="C1479" s="512"/>
      <c r="D1479" s="863" t="str">
        <f>IFERROR(INDEX('Übersicht IS-Massnahmen'!$I$10:$I$4969, MATCH(C1479,  'Übersicht IS-Massnahmen'!$H$10:$H$4969,1)),"")</f>
        <v/>
      </c>
      <c r="E1479" s="863"/>
      <c r="F1479" s="759"/>
    </row>
    <row r="1480" spans="3:6" ht="15">
      <c r="C1480" s="512"/>
      <c r="D1480" s="863" t="str">
        <f>IFERROR(INDEX('Übersicht IS-Massnahmen'!$I$10:$I$4969, MATCH(C1480,  'Übersicht IS-Massnahmen'!$H$10:$H$4969,1)),"")</f>
        <v/>
      </c>
      <c r="E1480" s="863"/>
      <c r="F1480" s="759"/>
    </row>
    <row r="1481" spans="3:6" ht="15">
      <c r="C1481" s="512"/>
      <c r="D1481" s="863" t="str">
        <f>IFERROR(INDEX('Übersicht IS-Massnahmen'!$I$10:$I$4969, MATCH(C1481,  'Übersicht IS-Massnahmen'!$H$10:$H$4969,1)),"")</f>
        <v/>
      </c>
      <c r="E1481" s="863"/>
      <c r="F1481" s="759"/>
    </row>
    <row r="1482" spans="3:6" ht="15">
      <c r="C1482" s="512"/>
      <c r="D1482" s="863" t="str">
        <f>IFERROR(INDEX('Übersicht IS-Massnahmen'!$I$10:$I$4969, MATCH(C1482,  'Übersicht IS-Massnahmen'!$H$10:$H$4969,1)),"")</f>
        <v/>
      </c>
      <c r="E1482" s="863"/>
      <c r="F1482" s="759"/>
    </row>
    <row r="1483" spans="3:6" ht="15">
      <c r="C1483" s="512"/>
      <c r="D1483" s="863" t="str">
        <f>IFERROR(INDEX('Übersicht IS-Massnahmen'!$I$10:$I$4969, MATCH(C1483,  'Übersicht IS-Massnahmen'!$H$10:$H$4969,1)),"")</f>
        <v/>
      </c>
      <c r="E1483" s="863"/>
      <c r="F1483" s="759"/>
    </row>
    <row r="1484" spans="3:6" ht="15">
      <c r="C1484" s="512"/>
      <c r="D1484" s="863" t="str">
        <f>IFERROR(INDEX('Übersicht IS-Massnahmen'!$I$10:$I$4969, MATCH(C1484,  'Übersicht IS-Massnahmen'!$H$10:$H$4969,1)),"")</f>
        <v/>
      </c>
      <c r="E1484" s="863"/>
      <c r="F1484" s="759"/>
    </row>
    <row r="1485" spans="3:6" ht="15">
      <c r="C1485" s="512"/>
      <c r="D1485" s="863" t="str">
        <f>IFERROR(INDEX('Übersicht IS-Massnahmen'!$I$10:$I$4969, MATCH(C1485,  'Übersicht IS-Massnahmen'!$H$10:$H$4969,1)),"")</f>
        <v/>
      </c>
      <c r="E1485" s="863"/>
      <c r="F1485" s="759"/>
    </row>
    <row r="1486" spans="3:6" ht="15">
      <c r="C1486" s="512"/>
      <c r="D1486" s="863" t="str">
        <f>IFERROR(INDEX('Übersicht IS-Massnahmen'!$I$10:$I$4969, MATCH(C1486,  'Übersicht IS-Massnahmen'!$H$10:$H$4969,1)),"")</f>
        <v/>
      </c>
      <c r="E1486" s="863"/>
      <c r="F1486" s="759"/>
    </row>
    <row r="1487" spans="3:6" ht="15">
      <c r="C1487" s="512"/>
      <c r="D1487" s="863" t="str">
        <f>IFERROR(INDEX('Übersicht IS-Massnahmen'!$I$10:$I$4969, MATCH(C1487,  'Übersicht IS-Massnahmen'!$H$10:$H$4969,1)),"")</f>
        <v/>
      </c>
      <c r="E1487" s="863"/>
      <c r="F1487" s="759"/>
    </row>
    <row r="1488" spans="3:6" ht="15">
      <c r="C1488" s="512"/>
      <c r="D1488" s="863" t="str">
        <f>IFERROR(INDEX('Übersicht IS-Massnahmen'!$I$10:$I$4969, MATCH(C1488,  'Übersicht IS-Massnahmen'!$H$10:$H$4969,1)),"")</f>
        <v/>
      </c>
      <c r="E1488" s="863"/>
      <c r="F1488" s="759"/>
    </row>
    <row r="1489" spans="3:6" ht="15">
      <c r="C1489" s="512"/>
      <c r="D1489" s="863" t="str">
        <f>IFERROR(INDEX('Übersicht IS-Massnahmen'!$I$10:$I$4969, MATCH(C1489,  'Übersicht IS-Massnahmen'!$H$10:$H$4969,1)),"")</f>
        <v/>
      </c>
      <c r="E1489" s="863"/>
      <c r="F1489" s="759"/>
    </row>
    <row r="1490" spans="3:6" ht="15">
      <c r="C1490" s="512"/>
      <c r="D1490" s="863" t="str">
        <f>IFERROR(INDEX('Übersicht IS-Massnahmen'!$I$10:$I$4969, MATCH(C1490,  'Übersicht IS-Massnahmen'!$H$10:$H$4969,1)),"")</f>
        <v/>
      </c>
      <c r="E1490" s="863"/>
      <c r="F1490" s="759"/>
    </row>
    <row r="1491" spans="3:6" ht="15">
      <c r="C1491" s="512"/>
      <c r="D1491" s="863" t="str">
        <f>IFERROR(INDEX('Übersicht IS-Massnahmen'!$I$10:$I$4969, MATCH(C1491,  'Übersicht IS-Massnahmen'!$H$10:$H$4969,1)),"")</f>
        <v/>
      </c>
      <c r="E1491" s="863"/>
      <c r="F1491" s="759"/>
    </row>
    <row r="1492" spans="3:6" ht="15">
      <c r="C1492" s="512"/>
      <c r="D1492" s="863" t="str">
        <f>IFERROR(INDEX('Übersicht IS-Massnahmen'!$I$10:$I$4969, MATCH(C1492,  'Übersicht IS-Massnahmen'!$H$10:$H$4969,1)),"")</f>
        <v/>
      </c>
      <c r="E1492" s="863"/>
      <c r="F1492" s="759"/>
    </row>
    <row r="1493" spans="3:6" ht="15">
      <c r="C1493" s="512"/>
      <c r="D1493" s="863" t="str">
        <f>IFERROR(INDEX('Übersicht IS-Massnahmen'!$I$10:$I$4969, MATCH(C1493,  'Übersicht IS-Massnahmen'!$H$10:$H$4969,1)),"")</f>
        <v/>
      </c>
      <c r="E1493" s="863"/>
      <c r="F1493" s="759"/>
    </row>
    <row r="1494" spans="3:6" ht="15">
      <c r="C1494" s="512"/>
      <c r="D1494" s="863" t="str">
        <f>IFERROR(INDEX('Übersicht IS-Massnahmen'!$I$10:$I$4969, MATCH(C1494,  'Übersicht IS-Massnahmen'!$H$10:$H$4969,1)),"")</f>
        <v/>
      </c>
      <c r="E1494" s="863"/>
      <c r="F1494" s="759"/>
    </row>
    <row r="1495" spans="3:6" ht="15">
      <c r="C1495" s="512"/>
      <c r="D1495" s="863" t="str">
        <f>IFERROR(INDEX('Übersicht IS-Massnahmen'!$I$10:$I$4969, MATCH(C1495,  'Übersicht IS-Massnahmen'!$H$10:$H$4969,1)),"")</f>
        <v/>
      </c>
      <c r="E1495" s="863"/>
      <c r="F1495" s="759"/>
    </row>
    <row r="1496" spans="3:6" ht="15">
      <c r="C1496" s="512"/>
      <c r="D1496" s="863" t="str">
        <f>IFERROR(INDEX('Übersicht IS-Massnahmen'!$I$10:$I$4969, MATCH(C1496,  'Übersicht IS-Massnahmen'!$H$10:$H$4969,1)),"")</f>
        <v/>
      </c>
      <c r="E1496" s="863"/>
      <c r="F1496" s="759"/>
    </row>
    <row r="1497" spans="3:6" ht="15">
      <c r="C1497" s="512"/>
      <c r="D1497" s="863" t="str">
        <f>IFERROR(INDEX('Übersicht IS-Massnahmen'!$I$10:$I$4969, MATCH(C1497,  'Übersicht IS-Massnahmen'!$H$10:$H$4969,1)),"")</f>
        <v/>
      </c>
      <c r="E1497" s="863"/>
      <c r="F1497" s="759"/>
    </row>
    <row r="1498" spans="3:6" ht="15">
      <c r="C1498" s="512"/>
      <c r="D1498" s="863" t="str">
        <f>IFERROR(INDEX('Übersicht IS-Massnahmen'!$I$10:$I$4969, MATCH(C1498,  'Übersicht IS-Massnahmen'!$H$10:$H$4969,1)),"")</f>
        <v/>
      </c>
      <c r="E1498" s="863"/>
      <c r="F1498" s="759"/>
    </row>
    <row r="1499" spans="3:6" ht="15">
      <c r="C1499" s="512"/>
      <c r="D1499" s="863" t="str">
        <f>IFERROR(INDEX('Übersicht IS-Massnahmen'!$I$10:$I$4969, MATCH(C1499,  'Übersicht IS-Massnahmen'!$H$10:$H$4969,1)),"")</f>
        <v/>
      </c>
      <c r="E1499" s="863"/>
      <c r="F1499" s="759"/>
    </row>
    <row r="1500" spans="3:6" ht="15">
      <c r="C1500" s="512"/>
      <c r="D1500" s="863" t="str">
        <f>IFERROR(INDEX('Übersicht IS-Massnahmen'!$I$10:$I$4969, MATCH(C1500,  'Übersicht IS-Massnahmen'!$H$10:$H$4969,1)),"")</f>
        <v/>
      </c>
      <c r="E1500" s="863"/>
      <c r="F1500" s="759"/>
    </row>
    <row r="1501" spans="3:6" ht="15">
      <c r="C1501" s="512"/>
      <c r="D1501" s="863" t="str">
        <f>IFERROR(INDEX('Übersicht IS-Massnahmen'!$I$10:$I$4969, MATCH(C1501,  'Übersicht IS-Massnahmen'!$H$10:$H$4969,1)),"")</f>
        <v/>
      </c>
      <c r="E1501" s="863"/>
      <c r="F1501" s="759"/>
    </row>
    <row r="1502" spans="3:6" ht="15">
      <c r="C1502" s="512"/>
      <c r="D1502" s="863" t="str">
        <f>IFERROR(INDEX('Übersicht IS-Massnahmen'!$I$10:$I$4969, MATCH(C1502,  'Übersicht IS-Massnahmen'!$H$10:$H$4969,1)),"")</f>
        <v/>
      </c>
      <c r="E1502" s="863"/>
      <c r="F1502" s="759"/>
    </row>
    <row r="1503" spans="3:6" ht="15">
      <c r="C1503" s="512"/>
      <c r="D1503" s="863" t="str">
        <f>IFERROR(INDEX('Übersicht IS-Massnahmen'!$I$10:$I$4969, MATCH(C1503,  'Übersicht IS-Massnahmen'!$H$10:$H$4969,1)),"")</f>
        <v/>
      </c>
      <c r="E1503" s="863"/>
      <c r="F1503" s="759"/>
    </row>
    <row r="1504" spans="3:6" ht="15">
      <c r="C1504" s="512"/>
      <c r="D1504" s="863" t="str">
        <f>IFERROR(INDEX('Übersicht IS-Massnahmen'!$I$10:$I$4969, MATCH(C1504,  'Übersicht IS-Massnahmen'!$H$10:$H$4969,1)),"")</f>
        <v/>
      </c>
      <c r="E1504" s="863"/>
      <c r="F1504" s="759"/>
    </row>
    <row r="1505" spans="3:6" ht="15">
      <c r="C1505" s="512"/>
      <c r="D1505" s="863" t="str">
        <f>IFERROR(INDEX('Übersicht IS-Massnahmen'!$I$10:$I$4969, MATCH(C1505,  'Übersicht IS-Massnahmen'!$H$10:$H$4969,1)),"")</f>
        <v/>
      </c>
      <c r="E1505" s="863"/>
      <c r="F1505" s="759"/>
    </row>
    <row r="1506" spans="3:6" ht="15">
      <c r="C1506" s="512"/>
      <c r="D1506" s="863" t="str">
        <f>IFERROR(INDEX('Übersicht IS-Massnahmen'!$I$10:$I$4969, MATCH(C1506,  'Übersicht IS-Massnahmen'!$H$10:$H$4969,1)),"")</f>
        <v/>
      </c>
      <c r="E1506" s="863"/>
      <c r="F1506" s="759"/>
    </row>
    <row r="1507" spans="3:6" ht="15">
      <c r="C1507" s="512"/>
      <c r="D1507" s="863" t="str">
        <f>IFERROR(INDEX('Übersicht IS-Massnahmen'!$I$10:$I$4969, MATCH(C1507,  'Übersicht IS-Massnahmen'!$H$10:$H$4969,1)),"")</f>
        <v/>
      </c>
      <c r="E1507" s="863"/>
      <c r="F1507" s="759"/>
    </row>
    <row r="1508" spans="3:6" ht="15">
      <c r="C1508" s="512"/>
      <c r="D1508" s="863" t="str">
        <f>IFERROR(INDEX('Übersicht IS-Massnahmen'!$I$10:$I$4969, MATCH(C1508,  'Übersicht IS-Massnahmen'!$H$10:$H$4969,1)),"")</f>
        <v/>
      </c>
      <c r="E1508" s="863"/>
      <c r="F1508" s="759"/>
    </row>
    <row r="1509" spans="3:6" ht="15">
      <c r="C1509" s="512"/>
      <c r="D1509" s="863" t="str">
        <f>IFERROR(INDEX('Übersicht IS-Massnahmen'!$I$10:$I$4969, MATCH(C1509,  'Übersicht IS-Massnahmen'!$H$10:$H$4969,1)),"")</f>
        <v/>
      </c>
      <c r="E1509" s="863"/>
      <c r="F1509" s="759"/>
    </row>
    <row r="1510" spans="3:6" ht="15">
      <c r="C1510" s="512"/>
      <c r="D1510" s="863" t="str">
        <f>IFERROR(INDEX('Übersicht IS-Massnahmen'!$I$10:$I$4969, MATCH(C1510,  'Übersicht IS-Massnahmen'!$H$10:$H$4969,1)),"")</f>
        <v/>
      </c>
      <c r="E1510" s="863"/>
      <c r="F1510" s="759"/>
    </row>
    <row r="1511" spans="3:6" ht="15">
      <c r="C1511" s="512"/>
      <c r="D1511" s="863" t="str">
        <f>IFERROR(INDEX('Übersicht IS-Massnahmen'!$I$10:$I$4969, MATCH(C1511,  'Übersicht IS-Massnahmen'!$H$10:$H$4969,1)),"")</f>
        <v/>
      </c>
      <c r="E1511" s="863"/>
      <c r="F1511" s="759"/>
    </row>
    <row r="1512" spans="3:6" ht="15">
      <c r="C1512" s="512"/>
      <c r="D1512" s="863" t="str">
        <f>IFERROR(INDEX('Übersicht IS-Massnahmen'!$I$10:$I$4969, MATCH(C1512,  'Übersicht IS-Massnahmen'!$H$10:$H$4969,1)),"")</f>
        <v/>
      </c>
      <c r="E1512" s="863"/>
      <c r="F1512" s="759"/>
    </row>
    <row r="1513" spans="3:6" ht="15">
      <c r="C1513" s="512"/>
      <c r="D1513" s="863" t="str">
        <f>IFERROR(INDEX('Übersicht IS-Massnahmen'!$I$10:$I$4969, MATCH(C1513,  'Übersicht IS-Massnahmen'!$H$10:$H$4969,1)),"")</f>
        <v/>
      </c>
      <c r="E1513" s="863"/>
      <c r="F1513" s="759"/>
    </row>
    <row r="1514" spans="3:6" ht="15">
      <c r="C1514" s="512"/>
      <c r="D1514" s="863" t="str">
        <f>IFERROR(INDEX('Übersicht IS-Massnahmen'!$I$10:$I$4969, MATCH(C1514,  'Übersicht IS-Massnahmen'!$H$10:$H$4969,1)),"")</f>
        <v/>
      </c>
      <c r="E1514" s="863"/>
      <c r="F1514" s="759"/>
    </row>
    <row r="1515" spans="3:6" ht="15">
      <c r="C1515" s="512"/>
      <c r="D1515" s="863" t="str">
        <f>IFERROR(INDEX('Übersicht IS-Massnahmen'!$I$10:$I$4969, MATCH(C1515,  'Übersicht IS-Massnahmen'!$H$10:$H$4969,1)),"")</f>
        <v/>
      </c>
      <c r="E1515" s="863"/>
      <c r="F1515" s="759"/>
    </row>
    <row r="1516" spans="3:6" ht="15">
      <c r="C1516" s="512"/>
      <c r="D1516" s="863" t="str">
        <f>IFERROR(INDEX('Übersicht IS-Massnahmen'!$I$10:$I$4969, MATCH(C1516,  'Übersicht IS-Massnahmen'!$H$10:$H$4969,1)),"")</f>
        <v/>
      </c>
      <c r="E1516" s="863"/>
      <c r="F1516" s="759"/>
    </row>
    <row r="1517" spans="3:6" ht="15">
      <c r="C1517" s="512"/>
      <c r="D1517" s="863" t="str">
        <f>IFERROR(INDEX('Übersicht IS-Massnahmen'!$I$10:$I$4969, MATCH(C1517,  'Übersicht IS-Massnahmen'!$H$10:$H$4969,1)),"")</f>
        <v/>
      </c>
      <c r="E1517" s="863"/>
      <c r="F1517" s="759"/>
    </row>
    <row r="1518" spans="3:6" ht="15">
      <c r="C1518" s="512"/>
      <c r="D1518" s="863" t="str">
        <f>IFERROR(INDEX('Übersicht IS-Massnahmen'!$I$10:$I$4969, MATCH(C1518,  'Übersicht IS-Massnahmen'!$H$10:$H$4969,1)),"")</f>
        <v/>
      </c>
      <c r="E1518" s="863"/>
      <c r="F1518" s="759"/>
    </row>
    <row r="1519" spans="3:6" ht="15">
      <c r="C1519" s="512"/>
      <c r="D1519" s="863" t="str">
        <f>IFERROR(INDEX('Übersicht IS-Massnahmen'!$I$10:$I$4969, MATCH(C1519,  'Übersicht IS-Massnahmen'!$H$10:$H$4969,1)),"")</f>
        <v/>
      </c>
      <c r="E1519" s="863"/>
      <c r="F1519" s="759"/>
    </row>
    <row r="1520" spans="3:6" ht="15">
      <c r="C1520" s="512"/>
      <c r="D1520" s="863" t="str">
        <f>IFERROR(INDEX('Übersicht IS-Massnahmen'!$I$10:$I$4969, MATCH(C1520,  'Übersicht IS-Massnahmen'!$H$10:$H$4969,1)),"")</f>
        <v/>
      </c>
      <c r="E1520" s="863"/>
      <c r="F1520" s="759"/>
    </row>
    <row r="1521" spans="3:6" ht="15">
      <c r="C1521" s="512"/>
      <c r="D1521" s="863" t="str">
        <f>IFERROR(INDEX('Übersicht IS-Massnahmen'!$I$10:$I$4969, MATCH(C1521,  'Übersicht IS-Massnahmen'!$H$10:$H$4969,1)),"")</f>
        <v/>
      </c>
      <c r="E1521" s="863"/>
      <c r="F1521" s="759"/>
    </row>
    <row r="1522" spans="3:6" ht="15">
      <c r="C1522" s="512"/>
      <c r="D1522" s="863" t="str">
        <f>IFERROR(INDEX('Übersicht IS-Massnahmen'!$I$10:$I$4969, MATCH(C1522,  'Übersicht IS-Massnahmen'!$H$10:$H$4969,1)),"")</f>
        <v/>
      </c>
      <c r="E1522" s="863"/>
      <c r="F1522" s="759"/>
    </row>
    <row r="1523" spans="3:6" ht="15">
      <c r="C1523" s="512"/>
      <c r="D1523" s="863" t="str">
        <f>IFERROR(INDEX('Übersicht IS-Massnahmen'!$I$10:$I$4969, MATCH(C1523,  'Übersicht IS-Massnahmen'!$H$10:$H$4969,1)),"")</f>
        <v/>
      </c>
      <c r="E1523" s="863"/>
      <c r="F1523" s="759"/>
    </row>
    <row r="1524" spans="3:6" ht="15">
      <c r="C1524" s="512"/>
      <c r="D1524" s="863" t="str">
        <f>IFERROR(INDEX('Übersicht IS-Massnahmen'!$I$10:$I$4969, MATCH(C1524,  'Übersicht IS-Massnahmen'!$H$10:$H$4969,1)),"")</f>
        <v/>
      </c>
      <c r="E1524" s="863"/>
      <c r="F1524" s="759"/>
    </row>
    <row r="1525" spans="3:6" ht="15">
      <c r="C1525" s="512"/>
      <c r="D1525" s="863" t="str">
        <f>IFERROR(INDEX('Übersicht IS-Massnahmen'!$I$10:$I$4969, MATCH(C1525,  'Übersicht IS-Massnahmen'!$H$10:$H$4969,1)),"")</f>
        <v/>
      </c>
      <c r="E1525" s="863"/>
      <c r="F1525" s="759"/>
    </row>
    <row r="1526" spans="3:6" ht="15">
      <c r="C1526" s="512"/>
      <c r="D1526" s="863" t="str">
        <f>IFERROR(INDEX('Übersicht IS-Massnahmen'!$I$10:$I$4969, MATCH(C1526,  'Übersicht IS-Massnahmen'!$H$10:$H$4969,1)),"")</f>
        <v/>
      </c>
      <c r="E1526" s="863"/>
      <c r="F1526" s="759"/>
    </row>
    <row r="1527" spans="3:6" ht="15">
      <c r="C1527" s="512"/>
      <c r="D1527" s="863" t="str">
        <f>IFERROR(INDEX('Übersicht IS-Massnahmen'!$I$10:$I$4969, MATCH(C1527,  'Übersicht IS-Massnahmen'!$H$10:$H$4969,1)),"")</f>
        <v/>
      </c>
      <c r="E1527" s="863"/>
      <c r="F1527" s="759"/>
    </row>
    <row r="1528" spans="3:6" ht="15">
      <c r="C1528" s="512"/>
      <c r="D1528" s="863" t="str">
        <f>IFERROR(INDEX('Übersicht IS-Massnahmen'!$I$10:$I$4969, MATCH(C1528,  'Übersicht IS-Massnahmen'!$H$10:$H$4969,1)),"")</f>
        <v/>
      </c>
      <c r="E1528" s="863"/>
      <c r="F1528" s="759"/>
    </row>
    <row r="1529" spans="3:6" ht="15">
      <c r="C1529" s="512"/>
      <c r="D1529" s="863" t="str">
        <f>IFERROR(INDEX('Übersicht IS-Massnahmen'!$I$10:$I$4969, MATCH(C1529,  'Übersicht IS-Massnahmen'!$H$10:$H$4969,1)),"")</f>
        <v/>
      </c>
      <c r="E1529" s="863"/>
      <c r="F1529" s="759"/>
    </row>
    <row r="1530" spans="3:6" ht="15">
      <c r="C1530" s="512"/>
      <c r="D1530" s="863" t="str">
        <f>IFERROR(INDEX('Übersicht IS-Massnahmen'!$I$10:$I$4969, MATCH(C1530,  'Übersicht IS-Massnahmen'!$H$10:$H$4969,1)),"")</f>
        <v/>
      </c>
      <c r="E1530" s="863"/>
      <c r="F1530" s="759"/>
    </row>
    <row r="1531" spans="3:6" ht="15">
      <c r="C1531" s="512"/>
      <c r="D1531" s="863" t="str">
        <f>IFERROR(INDEX('Übersicht IS-Massnahmen'!$I$10:$I$4969, MATCH(C1531,  'Übersicht IS-Massnahmen'!$H$10:$H$4969,1)),"")</f>
        <v/>
      </c>
      <c r="E1531" s="863"/>
      <c r="F1531" s="759"/>
    </row>
    <row r="1532" spans="3:6" ht="15">
      <c r="C1532" s="512"/>
      <c r="D1532" s="863" t="str">
        <f>IFERROR(INDEX('Übersicht IS-Massnahmen'!$I$10:$I$4969, MATCH(C1532,  'Übersicht IS-Massnahmen'!$H$10:$H$4969,1)),"")</f>
        <v/>
      </c>
      <c r="E1532" s="863"/>
      <c r="F1532" s="759"/>
    </row>
    <row r="1533" spans="3:6" ht="15">
      <c r="C1533" s="512"/>
      <c r="D1533" s="863" t="str">
        <f>IFERROR(INDEX('Übersicht IS-Massnahmen'!$I$10:$I$4969, MATCH(C1533,  'Übersicht IS-Massnahmen'!$H$10:$H$4969,1)),"")</f>
        <v/>
      </c>
      <c r="E1533" s="863"/>
      <c r="F1533" s="759"/>
    </row>
    <row r="1534" spans="3:6" ht="15">
      <c r="C1534" s="512"/>
      <c r="D1534" s="863" t="str">
        <f>IFERROR(INDEX('Übersicht IS-Massnahmen'!$I$10:$I$4969, MATCH(C1534,  'Übersicht IS-Massnahmen'!$H$10:$H$4969,1)),"")</f>
        <v/>
      </c>
      <c r="E1534" s="863"/>
      <c r="F1534" s="759"/>
    </row>
    <row r="1535" spans="3:6" ht="15">
      <c r="C1535" s="512"/>
      <c r="D1535" s="863" t="str">
        <f>IFERROR(INDEX('Übersicht IS-Massnahmen'!$I$10:$I$4969, MATCH(C1535,  'Übersicht IS-Massnahmen'!$H$10:$H$4969,1)),"")</f>
        <v/>
      </c>
      <c r="E1535" s="863"/>
      <c r="F1535" s="759"/>
    </row>
    <row r="1536" spans="3:6" ht="15">
      <c r="C1536" s="512"/>
      <c r="D1536" s="863" t="str">
        <f>IFERROR(INDEX('Übersicht IS-Massnahmen'!$I$10:$I$4969, MATCH(C1536,  'Übersicht IS-Massnahmen'!$H$10:$H$4969,1)),"")</f>
        <v/>
      </c>
      <c r="E1536" s="863"/>
      <c r="F1536" s="759"/>
    </row>
    <row r="1537" spans="3:6" ht="15">
      <c r="C1537" s="512"/>
      <c r="D1537" s="863" t="str">
        <f>IFERROR(INDEX('Übersicht IS-Massnahmen'!$I$10:$I$4969, MATCH(C1537,  'Übersicht IS-Massnahmen'!$H$10:$H$4969,1)),"")</f>
        <v/>
      </c>
      <c r="E1537" s="863"/>
      <c r="F1537" s="759"/>
    </row>
    <row r="1538" spans="3:6" ht="15">
      <c r="C1538" s="512"/>
      <c r="D1538" s="863" t="str">
        <f>IFERROR(INDEX('Übersicht IS-Massnahmen'!$I$10:$I$4969, MATCH(C1538,  'Übersicht IS-Massnahmen'!$H$10:$H$4969,1)),"")</f>
        <v/>
      </c>
      <c r="E1538" s="863"/>
      <c r="F1538" s="759"/>
    </row>
    <row r="1539" spans="3:6" ht="15">
      <c r="C1539" s="512"/>
      <c r="D1539" s="863" t="str">
        <f>IFERROR(INDEX('Übersicht IS-Massnahmen'!$I$10:$I$4969, MATCH(C1539,  'Übersicht IS-Massnahmen'!$H$10:$H$4969,1)),"")</f>
        <v/>
      </c>
      <c r="E1539" s="863"/>
      <c r="F1539" s="759"/>
    </row>
    <row r="1540" spans="3:6" ht="15">
      <c r="C1540" s="512"/>
      <c r="D1540" s="863" t="str">
        <f>IFERROR(INDEX('Übersicht IS-Massnahmen'!$I$10:$I$4969, MATCH(C1540,  'Übersicht IS-Massnahmen'!$H$10:$H$4969,1)),"")</f>
        <v/>
      </c>
      <c r="E1540" s="863"/>
      <c r="F1540" s="759"/>
    </row>
    <row r="1541" spans="3:6" ht="15">
      <c r="C1541" s="512"/>
      <c r="D1541" s="863" t="str">
        <f>IFERROR(INDEX('Übersicht IS-Massnahmen'!$I$10:$I$4969, MATCH(C1541,  'Übersicht IS-Massnahmen'!$H$10:$H$4969,1)),"")</f>
        <v/>
      </c>
      <c r="E1541" s="863"/>
      <c r="F1541" s="759"/>
    </row>
    <row r="1542" spans="3:6" ht="15">
      <c r="C1542" s="512"/>
      <c r="D1542" s="863" t="str">
        <f>IFERROR(INDEX('Übersicht IS-Massnahmen'!$I$10:$I$4969, MATCH(C1542,  'Übersicht IS-Massnahmen'!$H$10:$H$4969,1)),"")</f>
        <v/>
      </c>
      <c r="E1542" s="863"/>
      <c r="F1542" s="759"/>
    </row>
    <row r="1543" spans="3:6" ht="15">
      <c r="C1543" s="512"/>
      <c r="D1543" s="863" t="str">
        <f>IFERROR(INDEX('Übersicht IS-Massnahmen'!$I$10:$I$4969, MATCH(C1543,  'Übersicht IS-Massnahmen'!$H$10:$H$4969,1)),"")</f>
        <v/>
      </c>
      <c r="E1543" s="863"/>
      <c r="F1543" s="759"/>
    </row>
    <row r="1544" spans="3:6" ht="15">
      <c r="C1544" s="512"/>
      <c r="D1544" s="863" t="str">
        <f>IFERROR(INDEX('Übersicht IS-Massnahmen'!$I$10:$I$4969, MATCH(C1544,  'Übersicht IS-Massnahmen'!$H$10:$H$4969,1)),"")</f>
        <v/>
      </c>
      <c r="E1544" s="863"/>
      <c r="F1544" s="759"/>
    </row>
    <row r="1545" spans="3:6" ht="15">
      <c r="C1545" s="512"/>
      <c r="D1545" s="863" t="str">
        <f>IFERROR(INDEX('Übersicht IS-Massnahmen'!$I$10:$I$4969, MATCH(C1545,  'Übersicht IS-Massnahmen'!$H$10:$H$4969,1)),"")</f>
        <v/>
      </c>
      <c r="E1545" s="863"/>
      <c r="F1545" s="759"/>
    </row>
    <row r="1546" spans="3:6" ht="15">
      <c r="C1546" s="512"/>
      <c r="D1546" s="863" t="str">
        <f>IFERROR(INDEX('Übersicht IS-Massnahmen'!$I$10:$I$4969, MATCH(C1546,  'Übersicht IS-Massnahmen'!$H$10:$H$4969,1)),"")</f>
        <v/>
      </c>
      <c r="E1546" s="863"/>
      <c r="F1546" s="759"/>
    </row>
    <row r="1547" spans="3:6" ht="15">
      <c r="C1547" s="512"/>
      <c r="D1547" s="863" t="str">
        <f>IFERROR(INDEX('Übersicht IS-Massnahmen'!$I$10:$I$4969, MATCH(C1547,  'Übersicht IS-Massnahmen'!$H$10:$H$4969,1)),"")</f>
        <v/>
      </c>
      <c r="E1547" s="863"/>
      <c r="F1547" s="759"/>
    </row>
    <row r="1548" spans="3:6" ht="15">
      <c r="C1548" s="512"/>
      <c r="D1548" s="863" t="str">
        <f>IFERROR(INDEX('Übersicht IS-Massnahmen'!$I$10:$I$4969, MATCH(C1548,  'Übersicht IS-Massnahmen'!$H$10:$H$4969,1)),"")</f>
        <v/>
      </c>
      <c r="E1548" s="863"/>
      <c r="F1548" s="759"/>
    </row>
    <row r="1549" spans="3:6" ht="15">
      <c r="C1549" s="512"/>
      <c r="D1549" s="863" t="str">
        <f>IFERROR(INDEX('Übersicht IS-Massnahmen'!$I$10:$I$4969, MATCH(C1549,  'Übersicht IS-Massnahmen'!$H$10:$H$4969,1)),"")</f>
        <v/>
      </c>
      <c r="E1549" s="863"/>
      <c r="F1549" s="759"/>
    </row>
    <row r="1550" spans="3:6" ht="15">
      <c r="C1550" s="512"/>
      <c r="D1550" s="863" t="str">
        <f>IFERROR(INDEX('Übersicht IS-Massnahmen'!$I$10:$I$4969, MATCH(C1550,  'Übersicht IS-Massnahmen'!$H$10:$H$4969,1)),"")</f>
        <v/>
      </c>
      <c r="E1550" s="863"/>
      <c r="F1550" s="759"/>
    </row>
    <row r="1551" spans="3:6" ht="15">
      <c r="C1551" s="512"/>
      <c r="D1551" s="863" t="str">
        <f>IFERROR(INDEX('Übersicht IS-Massnahmen'!$I$10:$I$4969, MATCH(C1551,  'Übersicht IS-Massnahmen'!$H$10:$H$4969,1)),"")</f>
        <v/>
      </c>
      <c r="E1551" s="863"/>
      <c r="F1551" s="759"/>
    </row>
    <row r="1552" spans="3:6" ht="15">
      <c r="C1552" s="512"/>
      <c r="D1552" s="863" t="str">
        <f>IFERROR(INDEX('Übersicht IS-Massnahmen'!$I$10:$I$4969, MATCH(C1552,  'Übersicht IS-Massnahmen'!$H$10:$H$4969,1)),"")</f>
        <v/>
      </c>
      <c r="E1552" s="863"/>
      <c r="F1552" s="759"/>
    </row>
    <row r="1553" spans="3:6" ht="15">
      <c r="C1553" s="512"/>
      <c r="D1553" s="863" t="str">
        <f>IFERROR(INDEX('Übersicht IS-Massnahmen'!$I$10:$I$4969, MATCH(C1553,  'Übersicht IS-Massnahmen'!$H$10:$H$4969,1)),"")</f>
        <v/>
      </c>
      <c r="E1553" s="863"/>
      <c r="F1553" s="759"/>
    </row>
    <row r="1554" spans="3:6" ht="15">
      <c r="C1554" s="512"/>
      <c r="D1554" s="863" t="str">
        <f>IFERROR(INDEX('Übersicht IS-Massnahmen'!$I$10:$I$4969, MATCH(C1554,  'Übersicht IS-Massnahmen'!$H$10:$H$4969,1)),"")</f>
        <v/>
      </c>
      <c r="E1554" s="863"/>
      <c r="F1554" s="759"/>
    </row>
    <row r="1555" spans="3:6" ht="15">
      <c r="C1555" s="512"/>
      <c r="D1555" s="863" t="str">
        <f>IFERROR(INDEX('Übersicht IS-Massnahmen'!$I$10:$I$4969, MATCH(C1555,  'Übersicht IS-Massnahmen'!$H$10:$H$4969,1)),"")</f>
        <v/>
      </c>
      <c r="E1555" s="863"/>
      <c r="F1555" s="759"/>
    </row>
    <row r="1556" spans="3:6" ht="15">
      <c r="C1556" s="512"/>
      <c r="D1556" s="863" t="str">
        <f>IFERROR(INDEX('Übersicht IS-Massnahmen'!$I$10:$I$4969, MATCH(C1556,  'Übersicht IS-Massnahmen'!$H$10:$H$4969,1)),"")</f>
        <v/>
      </c>
      <c r="E1556" s="863"/>
      <c r="F1556" s="759"/>
    </row>
    <row r="1557" spans="3:6" ht="15">
      <c r="C1557" s="512"/>
      <c r="D1557" s="863" t="str">
        <f>IFERROR(INDEX('Übersicht IS-Massnahmen'!$I$10:$I$4969, MATCH(C1557,  'Übersicht IS-Massnahmen'!$H$10:$H$4969,1)),"")</f>
        <v/>
      </c>
      <c r="E1557" s="863"/>
      <c r="F1557" s="759"/>
    </row>
    <row r="1558" spans="3:6" ht="15">
      <c r="C1558" s="512"/>
      <c r="D1558" s="863" t="str">
        <f>IFERROR(INDEX('Übersicht IS-Massnahmen'!$I$10:$I$4969, MATCH(C1558,  'Übersicht IS-Massnahmen'!$H$10:$H$4969,1)),"")</f>
        <v/>
      </c>
      <c r="E1558" s="863"/>
      <c r="F1558" s="759"/>
    </row>
    <row r="1559" spans="3:6" ht="15">
      <c r="C1559" s="512"/>
      <c r="D1559" s="863" t="str">
        <f>IFERROR(INDEX('Übersicht IS-Massnahmen'!$I$10:$I$4969, MATCH(C1559,  'Übersicht IS-Massnahmen'!$H$10:$H$4969,1)),"")</f>
        <v/>
      </c>
      <c r="E1559" s="863"/>
      <c r="F1559" s="759"/>
    </row>
    <row r="1560" spans="3:6" ht="15">
      <c r="C1560" s="512"/>
      <c r="D1560" s="863" t="str">
        <f>IFERROR(INDEX('Übersicht IS-Massnahmen'!$I$10:$I$4969, MATCH(C1560,  'Übersicht IS-Massnahmen'!$H$10:$H$4969,1)),"")</f>
        <v/>
      </c>
      <c r="E1560" s="863"/>
      <c r="F1560" s="759"/>
    </row>
    <row r="1561" spans="3:6" ht="15">
      <c r="C1561" s="512"/>
      <c r="D1561" s="863" t="str">
        <f>IFERROR(INDEX('Übersicht IS-Massnahmen'!$I$10:$I$4969, MATCH(C1561,  'Übersicht IS-Massnahmen'!$H$10:$H$4969,1)),"")</f>
        <v/>
      </c>
      <c r="E1561" s="863"/>
      <c r="F1561" s="759"/>
    </row>
    <row r="1562" spans="3:6" ht="15">
      <c r="C1562" s="512"/>
      <c r="D1562" s="863" t="str">
        <f>IFERROR(INDEX('Übersicht IS-Massnahmen'!$I$10:$I$4969, MATCH(C1562,  'Übersicht IS-Massnahmen'!$H$10:$H$4969,1)),"")</f>
        <v/>
      </c>
      <c r="E1562" s="863"/>
      <c r="F1562" s="759"/>
    </row>
    <row r="1563" spans="3:6" ht="15">
      <c r="C1563" s="512"/>
      <c r="D1563" s="863" t="str">
        <f>IFERROR(INDEX('Übersicht IS-Massnahmen'!$I$10:$I$4969, MATCH(C1563,  'Übersicht IS-Massnahmen'!$H$10:$H$4969,1)),"")</f>
        <v/>
      </c>
      <c r="E1563" s="863"/>
      <c r="F1563" s="759"/>
    </row>
    <row r="1564" spans="3:6" ht="15">
      <c r="C1564" s="512"/>
      <c r="D1564" s="863" t="str">
        <f>IFERROR(INDEX('Übersicht IS-Massnahmen'!$I$10:$I$4969, MATCH(C1564,  'Übersicht IS-Massnahmen'!$H$10:$H$4969,1)),"")</f>
        <v/>
      </c>
      <c r="E1564" s="863"/>
      <c r="F1564" s="759"/>
    </row>
    <row r="1565" spans="3:6" ht="15">
      <c r="C1565" s="512"/>
      <c r="D1565" s="863" t="str">
        <f>IFERROR(INDEX('Übersicht IS-Massnahmen'!$I$10:$I$4969, MATCH(C1565,  'Übersicht IS-Massnahmen'!$H$10:$H$4969,1)),"")</f>
        <v/>
      </c>
      <c r="E1565" s="863"/>
      <c r="F1565" s="759"/>
    </row>
    <row r="1566" spans="3:6" ht="15">
      <c r="C1566" s="512"/>
      <c r="D1566" s="863" t="str">
        <f>IFERROR(INDEX('Übersicht IS-Massnahmen'!$I$10:$I$4969, MATCH(C1566,  'Übersicht IS-Massnahmen'!$H$10:$H$4969,1)),"")</f>
        <v/>
      </c>
      <c r="E1566" s="863"/>
      <c r="F1566" s="759"/>
    </row>
    <row r="1567" spans="3:6" ht="15">
      <c r="C1567" s="512"/>
      <c r="D1567" s="863" t="str">
        <f>IFERROR(INDEX('Übersicht IS-Massnahmen'!$I$10:$I$4969, MATCH(C1567,  'Übersicht IS-Massnahmen'!$H$10:$H$4969,1)),"")</f>
        <v/>
      </c>
      <c r="E1567" s="863"/>
      <c r="F1567" s="759"/>
    </row>
    <row r="1568" spans="3:6" ht="15">
      <c r="C1568" s="512"/>
      <c r="D1568" s="863" t="str">
        <f>IFERROR(INDEX('Übersicht IS-Massnahmen'!$I$10:$I$4969, MATCH(C1568,  'Übersicht IS-Massnahmen'!$H$10:$H$4969,1)),"")</f>
        <v/>
      </c>
      <c r="E1568" s="863"/>
      <c r="F1568" s="759"/>
    </row>
    <row r="1569" spans="3:6" ht="15">
      <c r="C1569" s="512"/>
      <c r="D1569" s="863" t="str">
        <f>IFERROR(INDEX('Übersicht IS-Massnahmen'!$I$10:$I$4969, MATCH(C1569,  'Übersicht IS-Massnahmen'!$H$10:$H$4969,1)),"")</f>
        <v/>
      </c>
      <c r="E1569" s="863"/>
      <c r="F1569" s="759"/>
    </row>
    <row r="1570" spans="3:6" ht="15">
      <c r="C1570" s="512"/>
      <c r="D1570" s="863" t="str">
        <f>IFERROR(INDEX('Übersicht IS-Massnahmen'!$I$10:$I$4969, MATCH(C1570,  'Übersicht IS-Massnahmen'!$H$10:$H$4969,1)),"")</f>
        <v/>
      </c>
      <c r="E1570" s="863"/>
      <c r="F1570" s="759"/>
    </row>
    <row r="1571" spans="3:6" ht="15">
      <c r="C1571" s="512"/>
      <c r="D1571" s="863" t="str">
        <f>IFERROR(INDEX('Übersicht IS-Massnahmen'!$I$10:$I$4969, MATCH(C1571,  'Übersicht IS-Massnahmen'!$H$10:$H$4969,1)),"")</f>
        <v/>
      </c>
      <c r="E1571" s="863"/>
      <c r="F1571" s="759"/>
    </row>
    <row r="1572" spans="3:6" ht="15">
      <c r="C1572" s="512"/>
      <c r="D1572" s="863" t="str">
        <f>IFERROR(INDEX('Übersicht IS-Massnahmen'!$I$10:$I$4969, MATCH(C1572,  'Übersicht IS-Massnahmen'!$H$10:$H$4969,1)),"")</f>
        <v/>
      </c>
      <c r="E1572" s="863"/>
      <c r="F1572" s="759"/>
    </row>
    <row r="1573" spans="3:6" ht="15">
      <c r="C1573" s="512"/>
      <c r="D1573" s="863" t="str">
        <f>IFERROR(INDEX('Übersicht IS-Massnahmen'!$I$10:$I$4969, MATCH(C1573,  'Übersicht IS-Massnahmen'!$H$10:$H$4969,1)),"")</f>
        <v/>
      </c>
      <c r="E1573" s="863"/>
      <c r="F1573" s="759"/>
    </row>
    <row r="1574" spans="3:6" ht="15">
      <c r="C1574" s="512"/>
      <c r="D1574" s="863" t="str">
        <f>IFERROR(INDEX('Übersicht IS-Massnahmen'!$I$10:$I$4969, MATCH(C1574,  'Übersicht IS-Massnahmen'!$H$10:$H$4969,1)),"")</f>
        <v/>
      </c>
      <c r="E1574" s="863"/>
      <c r="F1574" s="759"/>
    </row>
    <row r="1575" spans="3:6" ht="15">
      <c r="C1575" s="512"/>
      <c r="D1575" s="863" t="str">
        <f>IFERROR(INDEX('Übersicht IS-Massnahmen'!$I$10:$I$4969, MATCH(C1575,  'Übersicht IS-Massnahmen'!$H$10:$H$4969,1)),"")</f>
        <v/>
      </c>
      <c r="E1575" s="863"/>
      <c r="F1575" s="759"/>
    </row>
    <row r="1576" spans="3:6" ht="15">
      <c r="C1576" s="512"/>
      <c r="D1576" s="863" t="str">
        <f>IFERROR(INDEX('Übersicht IS-Massnahmen'!$I$10:$I$4969, MATCH(C1576,  'Übersicht IS-Massnahmen'!$H$10:$H$4969,1)),"")</f>
        <v/>
      </c>
      <c r="E1576" s="863"/>
      <c r="F1576" s="759"/>
    </row>
    <row r="1577" spans="3:6" ht="15">
      <c r="C1577" s="512"/>
      <c r="D1577" s="863" t="str">
        <f>IFERROR(INDEX('Übersicht IS-Massnahmen'!$I$10:$I$4969, MATCH(C1577,  'Übersicht IS-Massnahmen'!$H$10:$H$4969,1)),"")</f>
        <v/>
      </c>
      <c r="E1577" s="863"/>
      <c r="F1577" s="759"/>
    </row>
    <row r="1578" spans="3:6" ht="15">
      <c r="C1578" s="512"/>
      <c r="D1578" s="863" t="str">
        <f>IFERROR(INDEX('Übersicht IS-Massnahmen'!$I$10:$I$4969, MATCH(C1578,  'Übersicht IS-Massnahmen'!$H$10:$H$4969,1)),"")</f>
        <v/>
      </c>
      <c r="E1578" s="863"/>
      <c r="F1578" s="759"/>
    </row>
    <row r="1579" spans="3:6" ht="15">
      <c r="C1579" s="512"/>
      <c r="D1579" s="863" t="str">
        <f>IFERROR(INDEX('Übersicht IS-Massnahmen'!$I$10:$I$4969, MATCH(C1579,  'Übersicht IS-Massnahmen'!$H$10:$H$4969,1)),"")</f>
        <v/>
      </c>
      <c r="E1579" s="863"/>
      <c r="F1579" s="759"/>
    </row>
    <row r="1580" spans="3:6" ht="15">
      <c r="C1580" s="512"/>
      <c r="D1580" s="863" t="str">
        <f>IFERROR(INDEX('Übersicht IS-Massnahmen'!$I$10:$I$4969, MATCH(C1580,  'Übersicht IS-Massnahmen'!$H$10:$H$4969,1)),"")</f>
        <v/>
      </c>
      <c r="E1580" s="863"/>
      <c r="F1580" s="759"/>
    </row>
    <row r="1581" spans="3:6" ht="15">
      <c r="C1581" s="512"/>
      <c r="D1581" s="863" t="str">
        <f>IFERROR(INDEX('Übersicht IS-Massnahmen'!$I$10:$I$4969, MATCH(C1581,  'Übersicht IS-Massnahmen'!$H$10:$H$4969,1)),"")</f>
        <v/>
      </c>
      <c r="E1581" s="863"/>
      <c r="F1581" s="759"/>
    </row>
    <row r="1582" spans="3:6" ht="15">
      <c r="C1582" s="512"/>
      <c r="D1582" s="863" t="str">
        <f>IFERROR(INDEX('Übersicht IS-Massnahmen'!$I$10:$I$4969, MATCH(C1582,  'Übersicht IS-Massnahmen'!$H$10:$H$4969,1)),"")</f>
        <v/>
      </c>
      <c r="E1582" s="863"/>
      <c r="F1582" s="759"/>
    </row>
    <row r="1583" spans="3:6" ht="15">
      <c r="C1583" s="512"/>
      <c r="D1583" s="863" t="str">
        <f>IFERROR(INDEX('Übersicht IS-Massnahmen'!$I$10:$I$4969, MATCH(C1583,  'Übersicht IS-Massnahmen'!$H$10:$H$4969,1)),"")</f>
        <v/>
      </c>
      <c r="E1583" s="863"/>
      <c r="F1583" s="759"/>
    </row>
    <row r="1584" spans="3:6" ht="15">
      <c r="C1584" s="512"/>
      <c r="D1584" s="863" t="str">
        <f>IFERROR(INDEX('Übersicht IS-Massnahmen'!$I$10:$I$4969, MATCH(C1584,  'Übersicht IS-Massnahmen'!$H$10:$H$4969,1)),"")</f>
        <v/>
      </c>
      <c r="E1584" s="863"/>
      <c r="F1584" s="759"/>
    </row>
    <row r="1585" spans="3:6" ht="15">
      <c r="C1585" s="512"/>
      <c r="D1585" s="863" t="str">
        <f>IFERROR(INDEX('Übersicht IS-Massnahmen'!$I$10:$I$4969, MATCH(C1585,  'Übersicht IS-Massnahmen'!$H$10:$H$4969,1)),"")</f>
        <v/>
      </c>
      <c r="E1585" s="863"/>
      <c r="F1585" s="759"/>
    </row>
    <row r="1586" spans="3:6" ht="15">
      <c r="C1586" s="512"/>
      <c r="D1586" s="863" t="str">
        <f>IFERROR(INDEX('Übersicht IS-Massnahmen'!$I$10:$I$4969, MATCH(C1586,  'Übersicht IS-Massnahmen'!$H$10:$H$4969,1)),"")</f>
        <v/>
      </c>
      <c r="E1586" s="863"/>
      <c r="F1586" s="759"/>
    </row>
    <row r="1587" spans="3:6" ht="15">
      <c r="C1587" s="512"/>
      <c r="D1587" s="863" t="str">
        <f>IFERROR(INDEX('Übersicht IS-Massnahmen'!$I$10:$I$4969, MATCH(C1587,  'Übersicht IS-Massnahmen'!$H$10:$H$4969,1)),"")</f>
        <v/>
      </c>
      <c r="E1587" s="863"/>
      <c r="F1587" s="759"/>
    </row>
    <row r="1588" spans="3:6" ht="15">
      <c r="C1588" s="512"/>
      <c r="D1588" s="863" t="str">
        <f>IFERROR(INDEX('Übersicht IS-Massnahmen'!$I$10:$I$4969, MATCH(C1588,  'Übersicht IS-Massnahmen'!$H$10:$H$4969,1)),"")</f>
        <v/>
      </c>
      <c r="E1588" s="863"/>
      <c r="F1588" s="759"/>
    </row>
    <row r="1589" spans="3:6" ht="15">
      <c r="C1589" s="512"/>
      <c r="D1589" s="863" t="str">
        <f>IFERROR(INDEX('Übersicht IS-Massnahmen'!$I$10:$I$4969, MATCH(C1589,  'Übersicht IS-Massnahmen'!$H$10:$H$4969,1)),"")</f>
        <v/>
      </c>
      <c r="E1589" s="863"/>
      <c r="F1589" s="759"/>
    </row>
    <row r="1590" spans="3:6" ht="15">
      <c r="C1590" s="512"/>
      <c r="D1590" s="863" t="str">
        <f>IFERROR(INDEX('Übersicht IS-Massnahmen'!$I$10:$I$4969, MATCH(C1590,  'Übersicht IS-Massnahmen'!$H$10:$H$4969,1)),"")</f>
        <v/>
      </c>
      <c r="E1590" s="863"/>
      <c r="F1590" s="759"/>
    </row>
    <row r="1591" spans="3:6" ht="15">
      <c r="C1591" s="512"/>
      <c r="D1591" s="863" t="str">
        <f>IFERROR(INDEX('Übersicht IS-Massnahmen'!$I$10:$I$4969, MATCH(C1591,  'Übersicht IS-Massnahmen'!$H$10:$H$4969,1)),"")</f>
        <v/>
      </c>
      <c r="E1591" s="863"/>
      <c r="F1591" s="759"/>
    </row>
    <row r="1592" spans="3:6" ht="15">
      <c r="C1592" s="512"/>
      <c r="D1592" s="863" t="str">
        <f>IFERROR(INDEX('Übersicht IS-Massnahmen'!$I$10:$I$4969, MATCH(C1592,  'Übersicht IS-Massnahmen'!$H$10:$H$4969,1)),"")</f>
        <v/>
      </c>
      <c r="E1592" s="863"/>
      <c r="F1592" s="759"/>
    </row>
    <row r="1593" spans="3:6" ht="15">
      <c r="C1593" s="512"/>
      <c r="D1593" s="863" t="str">
        <f>IFERROR(INDEX('Übersicht IS-Massnahmen'!$I$10:$I$4969, MATCH(C1593,  'Übersicht IS-Massnahmen'!$H$10:$H$4969,1)),"")</f>
        <v/>
      </c>
      <c r="E1593" s="863"/>
      <c r="F1593" s="759"/>
    </row>
    <row r="1594" spans="3:6" ht="15">
      <c r="C1594" s="512"/>
      <c r="D1594" s="863" t="str">
        <f>IFERROR(INDEX('Übersicht IS-Massnahmen'!$I$10:$I$4969, MATCH(C1594,  'Übersicht IS-Massnahmen'!$H$10:$H$4969,1)),"")</f>
        <v/>
      </c>
      <c r="E1594" s="863"/>
      <c r="F1594" s="759"/>
    </row>
    <row r="1595" spans="3:6" ht="15">
      <c r="C1595" s="512"/>
      <c r="D1595" s="863" t="str">
        <f>IFERROR(INDEX('Übersicht IS-Massnahmen'!$I$10:$I$4969, MATCH(C1595,  'Übersicht IS-Massnahmen'!$H$10:$H$4969,1)),"")</f>
        <v/>
      </c>
      <c r="E1595" s="863"/>
      <c r="F1595" s="759"/>
    </row>
    <row r="1596" spans="3:6" ht="15">
      <c r="C1596" s="512"/>
      <c r="D1596" s="863" t="str">
        <f>IFERROR(INDEX('Übersicht IS-Massnahmen'!$I$10:$I$4969, MATCH(C1596,  'Übersicht IS-Massnahmen'!$H$10:$H$4969,1)),"")</f>
        <v/>
      </c>
      <c r="E1596" s="863"/>
      <c r="F1596" s="759"/>
    </row>
    <row r="1597" spans="3:6" ht="15">
      <c r="C1597" s="512"/>
      <c r="D1597" s="863" t="str">
        <f>IFERROR(INDEX('Übersicht IS-Massnahmen'!$I$10:$I$4969, MATCH(C1597,  'Übersicht IS-Massnahmen'!$H$10:$H$4969,1)),"")</f>
        <v/>
      </c>
      <c r="E1597" s="863"/>
      <c r="F1597" s="759"/>
    </row>
    <row r="1598" spans="3:6" ht="15">
      <c r="C1598" s="512"/>
      <c r="D1598" s="863" t="str">
        <f>IFERROR(INDEX('Übersicht IS-Massnahmen'!$I$10:$I$4969, MATCH(C1598,  'Übersicht IS-Massnahmen'!$H$10:$H$4969,1)),"")</f>
        <v/>
      </c>
      <c r="E1598" s="863"/>
      <c r="F1598" s="759"/>
    </row>
    <row r="1599" spans="3:6" ht="15">
      <c r="C1599" s="512"/>
      <c r="D1599" s="863" t="str">
        <f>IFERROR(INDEX('Übersicht IS-Massnahmen'!$I$10:$I$4969, MATCH(C1599,  'Übersicht IS-Massnahmen'!$H$10:$H$4969,1)),"")</f>
        <v/>
      </c>
      <c r="E1599" s="863"/>
      <c r="F1599" s="759"/>
    </row>
    <row r="1600" spans="3:6" ht="15">
      <c r="C1600" s="512"/>
      <c r="D1600" s="863" t="str">
        <f>IFERROR(INDEX('Übersicht IS-Massnahmen'!$I$10:$I$4969, MATCH(C1600,  'Übersicht IS-Massnahmen'!$H$10:$H$4969,1)),"")</f>
        <v/>
      </c>
      <c r="E1600" s="863"/>
      <c r="F1600" s="759"/>
    </row>
    <row r="1601" spans="3:6" ht="15">
      <c r="C1601" s="512"/>
      <c r="D1601" s="863" t="str">
        <f>IFERROR(INDEX('Übersicht IS-Massnahmen'!$I$10:$I$4969, MATCH(C1601,  'Übersicht IS-Massnahmen'!$H$10:$H$4969,1)),"")</f>
        <v/>
      </c>
      <c r="E1601" s="863"/>
      <c r="F1601" s="759"/>
    </row>
    <row r="1602" spans="3:6" ht="15">
      <c r="C1602" s="512"/>
      <c r="D1602" s="863" t="str">
        <f>IFERROR(INDEX('Übersicht IS-Massnahmen'!$I$10:$I$4969, MATCH(C1602,  'Übersicht IS-Massnahmen'!$H$10:$H$4969,1)),"")</f>
        <v/>
      </c>
      <c r="E1602" s="863"/>
      <c r="F1602" s="759"/>
    </row>
    <row r="1603" spans="3:6" ht="15">
      <c r="C1603" s="512"/>
      <c r="D1603" s="863" t="str">
        <f>IFERROR(INDEX('Übersicht IS-Massnahmen'!$I$10:$I$4969, MATCH(C1603,  'Übersicht IS-Massnahmen'!$H$10:$H$4969,1)),"")</f>
        <v/>
      </c>
      <c r="E1603" s="863"/>
      <c r="F1603" s="759"/>
    </row>
    <row r="1604" spans="3:6" ht="15">
      <c r="C1604" s="512"/>
      <c r="D1604" s="863" t="str">
        <f>IFERROR(INDEX('Übersicht IS-Massnahmen'!$I$10:$I$4969, MATCH(C1604,  'Übersicht IS-Massnahmen'!$H$10:$H$4969,1)),"")</f>
        <v/>
      </c>
      <c r="E1604" s="863"/>
      <c r="F1604" s="759"/>
    </row>
    <row r="1605" spans="3:6" ht="15">
      <c r="C1605" s="512"/>
      <c r="D1605" s="863" t="str">
        <f>IFERROR(INDEX('Übersicht IS-Massnahmen'!$I$10:$I$4969, MATCH(C1605,  'Übersicht IS-Massnahmen'!$H$10:$H$4969,1)),"")</f>
        <v/>
      </c>
      <c r="E1605" s="863"/>
      <c r="F1605" s="759"/>
    </row>
    <row r="1606" spans="3:6" ht="15">
      <c r="C1606" s="512"/>
      <c r="D1606" s="863" t="str">
        <f>IFERROR(INDEX('Übersicht IS-Massnahmen'!$I$10:$I$4969, MATCH(C1606,  'Übersicht IS-Massnahmen'!$H$10:$H$4969,1)),"")</f>
        <v/>
      </c>
      <c r="E1606" s="863"/>
      <c r="F1606" s="759"/>
    </row>
    <row r="1607" spans="3:6" ht="15">
      <c r="C1607" s="512"/>
      <c r="D1607" s="863" t="str">
        <f>IFERROR(INDEX('Übersicht IS-Massnahmen'!$I$10:$I$4969, MATCH(C1607,  'Übersicht IS-Massnahmen'!$H$10:$H$4969,1)),"")</f>
        <v/>
      </c>
      <c r="E1607" s="863"/>
      <c r="F1607" s="759"/>
    </row>
    <row r="1608" spans="3:6" ht="15">
      <c r="C1608" s="512"/>
      <c r="D1608" s="863" t="str">
        <f>IFERROR(INDEX('Übersicht IS-Massnahmen'!$I$10:$I$4969, MATCH(C1608,  'Übersicht IS-Massnahmen'!$H$10:$H$4969,1)),"")</f>
        <v/>
      </c>
      <c r="E1608" s="863"/>
      <c r="F1608" s="759"/>
    </row>
    <row r="1609" spans="3:6" ht="15">
      <c r="C1609" s="512"/>
      <c r="D1609" s="863" t="str">
        <f>IFERROR(INDEX('Übersicht IS-Massnahmen'!$I$10:$I$4969, MATCH(C1609,  'Übersicht IS-Massnahmen'!$H$10:$H$4969,1)),"")</f>
        <v/>
      </c>
      <c r="E1609" s="863"/>
      <c r="F1609" s="759"/>
    </row>
    <row r="1610" spans="3:6" ht="15">
      <c r="C1610" s="512"/>
      <c r="D1610" s="863" t="str">
        <f>IFERROR(INDEX('Übersicht IS-Massnahmen'!$I$10:$I$4969, MATCH(C1610,  'Übersicht IS-Massnahmen'!$H$10:$H$4969,1)),"")</f>
        <v/>
      </c>
      <c r="E1610" s="863"/>
      <c r="F1610" s="759"/>
    </row>
    <row r="1611" spans="3:6" ht="15">
      <c r="C1611" s="512"/>
      <c r="D1611" s="863" t="str">
        <f>IFERROR(INDEX('Übersicht IS-Massnahmen'!$I$10:$I$4969, MATCH(C1611,  'Übersicht IS-Massnahmen'!$H$10:$H$4969,1)),"")</f>
        <v/>
      </c>
      <c r="E1611" s="863"/>
      <c r="F1611" s="759"/>
    </row>
    <row r="1612" spans="3:6" ht="15">
      <c r="C1612" s="512"/>
      <c r="D1612" s="863" t="str">
        <f>IFERROR(INDEX('Übersicht IS-Massnahmen'!$I$10:$I$4969, MATCH(C1612,  'Übersicht IS-Massnahmen'!$H$10:$H$4969,1)),"")</f>
        <v/>
      </c>
      <c r="E1612" s="863"/>
      <c r="F1612" s="759"/>
    </row>
    <row r="1613" spans="3:6" ht="15">
      <c r="C1613" s="512"/>
      <c r="D1613" s="863" t="str">
        <f>IFERROR(INDEX('Übersicht IS-Massnahmen'!$I$10:$I$4969, MATCH(C1613,  'Übersicht IS-Massnahmen'!$H$10:$H$4969,1)),"")</f>
        <v/>
      </c>
      <c r="E1613" s="863"/>
      <c r="F1613" s="759"/>
    </row>
    <row r="1614" spans="3:6" ht="15">
      <c r="C1614" s="512"/>
      <c r="D1614" s="863" t="str">
        <f>IFERROR(INDEX('Übersicht IS-Massnahmen'!$I$10:$I$4969, MATCH(C1614,  'Übersicht IS-Massnahmen'!$H$10:$H$4969,1)),"")</f>
        <v/>
      </c>
      <c r="E1614" s="863"/>
      <c r="F1614" s="759"/>
    </row>
    <row r="1615" spans="3:6" ht="15">
      <c r="C1615" s="512"/>
      <c r="D1615" s="863" t="str">
        <f>IFERROR(INDEX('Übersicht IS-Massnahmen'!$I$10:$I$4969, MATCH(C1615,  'Übersicht IS-Massnahmen'!$H$10:$H$4969,1)),"")</f>
        <v/>
      </c>
      <c r="E1615" s="863"/>
      <c r="F1615" s="759"/>
    </row>
    <row r="1616" spans="3:6" ht="15">
      <c r="C1616" s="512"/>
      <c r="D1616" s="863" t="str">
        <f>IFERROR(INDEX('Übersicht IS-Massnahmen'!$I$10:$I$4969, MATCH(C1616,  'Übersicht IS-Massnahmen'!$H$10:$H$4969,1)),"")</f>
        <v/>
      </c>
      <c r="E1616" s="863"/>
      <c r="F1616" s="759"/>
    </row>
    <row r="1617" spans="3:6" ht="15">
      <c r="C1617" s="512"/>
      <c r="D1617" s="863" t="str">
        <f>IFERROR(INDEX('Übersicht IS-Massnahmen'!$I$10:$I$4969, MATCH(C1617,  'Übersicht IS-Massnahmen'!$H$10:$H$4969,1)),"")</f>
        <v/>
      </c>
      <c r="E1617" s="863"/>
      <c r="F1617" s="759"/>
    </row>
    <row r="1618" spans="3:6" ht="15">
      <c r="C1618" s="512"/>
      <c r="D1618" s="863" t="str">
        <f>IFERROR(INDEX('Übersicht IS-Massnahmen'!$I$10:$I$4969, MATCH(C1618,  'Übersicht IS-Massnahmen'!$H$10:$H$4969,1)),"")</f>
        <v/>
      </c>
      <c r="E1618" s="863"/>
      <c r="F1618" s="759"/>
    </row>
    <row r="1619" spans="3:6" ht="15">
      <c r="C1619" s="512"/>
      <c r="D1619" s="863" t="str">
        <f>IFERROR(INDEX('Übersicht IS-Massnahmen'!$I$10:$I$4969, MATCH(C1619,  'Übersicht IS-Massnahmen'!$H$10:$H$4969,1)),"")</f>
        <v/>
      </c>
      <c r="E1619" s="863"/>
      <c r="F1619" s="759"/>
    </row>
    <row r="1620" spans="3:6" ht="15">
      <c r="C1620" s="512"/>
      <c r="D1620" s="863" t="str">
        <f>IFERROR(INDEX('Übersicht IS-Massnahmen'!$I$10:$I$4969, MATCH(C1620,  'Übersicht IS-Massnahmen'!$H$10:$H$4969,1)),"")</f>
        <v/>
      </c>
      <c r="E1620" s="863"/>
      <c r="F1620" s="759"/>
    </row>
    <row r="1621" spans="3:6" ht="15">
      <c r="C1621" s="512"/>
      <c r="D1621" s="863" t="str">
        <f>IFERROR(INDEX('Übersicht IS-Massnahmen'!$I$10:$I$4969, MATCH(C1621,  'Übersicht IS-Massnahmen'!$H$10:$H$4969,1)),"")</f>
        <v/>
      </c>
      <c r="E1621" s="863"/>
      <c r="F1621" s="759"/>
    </row>
    <row r="1622" spans="3:6" ht="15">
      <c r="C1622" s="512"/>
      <c r="D1622" s="863" t="str">
        <f>IFERROR(INDEX('Übersicht IS-Massnahmen'!$I$10:$I$4969, MATCH(C1622,  'Übersicht IS-Massnahmen'!$H$10:$H$4969,1)),"")</f>
        <v/>
      </c>
      <c r="E1622" s="863"/>
      <c r="F1622" s="759"/>
    </row>
    <row r="1623" spans="3:6" ht="15">
      <c r="C1623" s="512"/>
      <c r="D1623" s="863" t="str">
        <f>IFERROR(INDEX('Übersicht IS-Massnahmen'!$I$10:$I$4969, MATCH(C1623,  'Übersicht IS-Massnahmen'!$H$10:$H$4969,1)),"")</f>
        <v/>
      </c>
      <c r="E1623" s="863"/>
      <c r="F1623" s="759"/>
    </row>
    <row r="1624" spans="3:6" ht="15">
      <c r="C1624" s="512"/>
      <c r="D1624" s="863" t="str">
        <f>IFERROR(INDEX('Übersicht IS-Massnahmen'!$I$10:$I$4969, MATCH(C1624,  'Übersicht IS-Massnahmen'!$H$10:$H$4969,1)),"")</f>
        <v/>
      </c>
      <c r="E1624" s="863"/>
      <c r="F1624" s="759"/>
    </row>
    <row r="1625" spans="3:6" ht="15">
      <c r="C1625" s="512"/>
      <c r="D1625" s="863" t="str">
        <f>IFERROR(INDEX('Übersicht IS-Massnahmen'!$I$10:$I$4969, MATCH(C1625,  'Übersicht IS-Massnahmen'!$H$10:$H$4969,1)),"")</f>
        <v/>
      </c>
      <c r="E1625" s="863"/>
      <c r="F1625" s="759"/>
    </row>
    <row r="1626" spans="3:6" ht="15">
      <c r="C1626" s="512"/>
      <c r="D1626" s="863" t="str">
        <f>IFERROR(INDEX('Übersicht IS-Massnahmen'!$I$10:$I$4969, MATCH(C1626,  'Übersicht IS-Massnahmen'!$H$10:$H$4969,1)),"")</f>
        <v/>
      </c>
      <c r="E1626" s="863"/>
      <c r="F1626" s="759"/>
    </row>
    <row r="1627" spans="3:6" ht="15">
      <c r="C1627" s="512"/>
      <c r="D1627" s="863" t="str">
        <f>IFERROR(INDEX('Übersicht IS-Massnahmen'!$I$10:$I$4969, MATCH(C1627,  'Übersicht IS-Massnahmen'!$H$10:$H$4969,1)),"")</f>
        <v/>
      </c>
      <c r="E1627" s="863"/>
      <c r="F1627" s="759"/>
    </row>
    <row r="1628" spans="3:6" ht="15">
      <c r="C1628" s="512"/>
      <c r="D1628" s="863" t="str">
        <f>IFERROR(INDEX('Übersicht IS-Massnahmen'!$I$10:$I$4969, MATCH(C1628,  'Übersicht IS-Massnahmen'!$H$10:$H$4969,1)),"")</f>
        <v/>
      </c>
      <c r="E1628" s="863"/>
      <c r="F1628" s="759"/>
    </row>
    <row r="1629" spans="3:6" ht="15">
      <c r="C1629" s="512"/>
      <c r="D1629" s="863" t="str">
        <f>IFERROR(INDEX('Übersicht IS-Massnahmen'!$I$10:$I$4969, MATCH(C1629,  'Übersicht IS-Massnahmen'!$H$10:$H$4969,1)),"")</f>
        <v/>
      </c>
      <c r="E1629" s="863"/>
      <c r="F1629" s="759"/>
    </row>
    <row r="1630" spans="3:6" ht="15">
      <c r="C1630" s="512"/>
      <c r="D1630" s="863" t="str">
        <f>IFERROR(INDEX('Übersicht IS-Massnahmen'!$I$10:$I$4969, MATCH(C1630,  'Übersicht IS-Massnahmen'!$H$10:$H$4969,1)),"")</f>
        <v/>
      </c>
      <c r="E1630" s="863"/>
      <c r="F1630" s="759"/>
    </row>
    <row r="1631" spans="3:6" ht="15">
      <c r="C1631" s="512"/>
      <c r="D1631" s="863" t="str">
        <f>IFERROR(INDEX('Übersicht IS-Massnahmen'!$I$10:$I$4969, MATCH(C1631,  'Übersicht IS-Massnahmen'!$H$10:$H$4969,1)),"")</f>
        <v/>
      </c>
      <c r="E1631" s="863"/>
      <c r="F1631" s="759"/>
    </row>
    <row r="1632" spans="3:6" ht="15">
      <c r="C1632" s="512"/>
      <c r="D1632" s="863" t="str">
        <f>IFERROR(INDEX('Übersicht IS-Massnahmen'!$I$10:$I$4969, MATCH(C1632,  'Übersicht IS-Massnahmen'!$H$10:$H$4969,1)),"")</f>
        <v/>
      </c>
      <c r="E1632" s="863"/>
      <c r="F1632" s="759"/>
    </row>
    <row r="1633" spans="3:6" ht="15">
      <c r="C1633" s="512"/>
      <c r="D1633" s="863" t="str">
        <f>IFERROR(INDEX('Übersicht IS-Massnahmen'!$I$10:$I$4969, MATCH(C1633,  'Übersicht IS-Massnahmen'!$H$10:$H$4969,1)),"")</f>
        <v/>
      </c>
      <c r="E1633" s="863"/>
      <c r="F1633" s="759"/>
    </row>
    <row r="1634" spans="3:6" ht="15">
      <c r="C1634" s="512"/>
      <c r="D1634" s="863" t="str">
        <f>IFERROR(INDEX('Übersicht IS-Massnahmen'!$I$10:$I$4969, MATCH(C1634,  'Übersicht IS-Massnahmen'!$H$10:$H$4969,1)),"")</f>
        <v/>
      </c>
      <c r="E1634" s="863"/>
      <c r="F1634" s="759"/>
    </row>
    <row r="1635" spans="3:6" ht="15">
      <c r="C1635" s="512"/>
      <c r="D1635" s="863" t="str">
        <f>IFERROR(INDEX('Übersicht IS-Massnahmen'!$I$10:$I$4969, MATCH(C1635,  'Übersicht IS-Massnahmen'!$H$10:$H$4969,1)),"")</f>
        <v/>
      </c>
      <c r="E1635" s="863"/>
      <c r="F1635" s="759"/>
    </row>
    <row r="1636" spans="3:6" ht="15">
      <c r="C1636" s="512"/>
      <c r="D1636" s="863" t="str">
        <f>IFERROR(INDEX('Übersicht IS-Massnahmen'!$I$10:$I$4969, MATCH(C1636,  'Übersicht IS-Massnahmen'!$H$10:$H$4969,1)),"")</f>
        <v/>
      </c>
      <c r="E1636" s="863"/>
      <c r="F1636" s="759"/>
    </row>
    <row r="1637" spans="3:6" ht="15">
      <c r="C1637" s="512"/>
      <c r="D1637" s="863" t="str">
        <f>IFERROR(INDEX('Übersicht IS-Massnahmen'!$I$10:$I$4969, MATCH(C1637,  'Übersicht IS-Massnahmen'!$H$10:$H$4969,1)),"")</f>
        <v/>
      </c>
      <c r="E1637" s="863"/>
      <c r="F1637" s="759"/>
    </row>
    <row r="1638" spans="3:6" ht="15">
      <c r="C1638" s="512"/>
      <c r="D1638" s="863" t="str">
        <f>IFERROR(INDEX('Übersicht IS-Massnahmen'!$I$10:$I$4969, MATCH(C1638,  'Übersicht IS-Massnahmen'!$H$10:$H$4969,1)),"")</f>
        <v/>
      </c>
      <c r="E1638" s="863"/>
      <c r="F1638" s="759"/>
    </row>
    <row r="1639" spans="3:6" ht="15">
      <c r="C1639" s="512"/>
      <c r="D1639" s="863" t="str">
        <f>IFERROR(INDEX('Übersicht IS-Massnahmen'!$I$10:$I$4969, MATCH(C1639,  'Übersicht IS-Massnahmen'!$H$10:$H$4969,1)),"")</f>
        <v/>
      </c>
      <c r="E1639" s="863"/>
      <c r="F1639" s="759"/>
    </row>
    <row r="1640" spans="3:6" ht="15">
      <c r="C1640" s="512"/>
      <c r="D1640" s="863" t="str">
        <f>IFERROR(INDEX('Übersicht IS-Massnahmen'!$I$10:$I$4969, MATCH(C1640,  'Übersicht IS-Massnahmen'!$H$10:$H$4969,1)),"")</f>
        <v/>
      </c>
      <c r="E1640" s="863"/>
      <c r="F1640" s="759"/>
    </row>
    <row r="1641" spans="3:6" ht="15">
      <c r="C1641" s="512"/>
      <c r="D1641" s="863" t="str">
        <f>IFERROR(INDEX('Übersicht IS-Massnahmen'!$I$10:$I$4969, MATCH(C1641,  'Übersicht IS-Massnahmen'!$H$10:$H$4969,1)),"")</f>
        <v/>
      </c>
      <c r="E1641" s="863"/>
      <c r="F1641" s="759"/>
    </row>
    <row r="1642" spans="3:6" ht="15">
      <c r="C1642" s="512"/>
      <c r="D1642" s="863" t="str">
        <f>IFERROR(INDEX('Übersicht IS-Massnahmen'!$I$10:$I$4969, MATCH(C1642,  'Übersicht IS-Massnahmen'!$H$10:$H$4969,1)),"")</f>
        <v/>
      </c>
      <c r="E1642" s="863"/>
      <c r="F1642" s="759"/>
    </row>
    <row r="1643" spans="3:6" ht="15">
      <c r="C1643" s="512"/>
      <c r="D1643" s="863" t="str">
        <f>IFERROR(INDEX('Übersicht IS-Massnahmen'!$I$10:$I$4969, MATCH(C1643,  'Übersicht IS-Massnahmen'!$H$10:$H$4969,1)),"")</f>
        <v/>
      </c>
      <c r="E1643" s="863"/>
      <c r="F1643" s="759"/>
    </row>
    <row r="1644" spans="3:6" ht="15">
      <c r="C1644" s="512"/>
      <c r="D1644" s="863" t="str">
        <f>IFERROR(INDEX('Übersicht IS-Massnahmen'!$I$10:$I$4969, MATCH(C1644,  'Übersicht IS-Massnahmen'!$H$10:$H$4969,1)),"")</f>
        <v/>
      </c>
      <c r="E1644" s="863"/>
      <c r="F1644" s="759"/>
    </row>
    <row r="1645" spans="3:6" ht="15">
      <c r="C1645" s="512"/>
      <c r="D1645" s="863" t="str">
        <f>IFERROR(INDEX('Übersicht IS-Massnahmen'!$I$10:$I$4969, MATCH(C1645,  'Übersicht IS-Massnahmen'!$H$10:$H$4969,1)),"")</f>
        <v/>
      </c>
      <c r="E1645" s="863"/>
      <c r="F1645" s="759"/>
    </row>
    <row r="1646" spans="3:6" ht="15">
      <c r="C1646" s="512"/>
      <c r="D1646" s="863" t="str">
        <f>IFERROR(INDEX('Übersicht IS-Massnahmen'!$I$10:$I$4969, MATCH(C1646,  'Übersicht IS-Massnahmen'!$H$10:$H$4969,1)),"")</f>
        <v/>
      </c>
      <c r="E1646" s="863"/>
      <c r="F1646" s="759"/>
    </row>
    <row r="1647" spans="3:6" ht="15">
      <c r="C1647" s="512"/>
      <c r="D1647" s="863" t="str">
        <f>IFERROR(INDEX('Übersicht IS-Massnahmen'!$I$10:$I$4969, MATCH(C1647,  'Übersicht IS-Massnahmen'!$H$10:$H$4969,1)),"")</f>
        <v/>
      </c>
      <c r="E1647" s="863"/>
      <c r="F1647" s="759"/>
    </row>
    <row r="1648" spans="3:6" ht="15">
      <c r="C1648" s="512"/>
      <c r="D1648" s="863" t="str">
        <f>IFERROR(INDEX('Übersicht IS-Massnahmen'!$I$10:$I$4969, MATCH(C1648,  'Übersicht IS-Massnahmen'!$H$10:$H$4969,1)),"")</f>
        <v/>
      </c>
      <c r="E1648" s="863"/>
      <c r="F1648" s="759"/>
    </row>
    <row r="1649" spans="3:6" ht="15">
      <c r="C1649" s="512"/>
      <c r="D1649" s="863" t="str">
        <f>IFERROR(INDEX('Übersicht IS-Massnahmen'!$I$10:$I$4969, MATCH(C1649,  'Übersicht IS-Massnahmen'!$H$10:$H$4969,1)),"")</f>
        <v/>
      </c>
      <c r="E1649" s="863"/>
      <c r="F1649" s="759"/>
    </row>
    <row r="1650" spans="3:6" ht="15">
      <c r="C1650" s="512"/>
      <c r="D1650" s="863" t="str">
        <f>IFERROR(INDEX('Übersicht IS-Massnahmen'!$I$10:$I$4969, MATCH(C1650,  'Übersicht IS-Massnahmen'!$H$10:$H$4969,1)),"")</f>
        <v/>
      </c>
      <c r="E1650" s="863"/>
      <c r="F1650" s="759"/>
    </row>
    <row r="1651" spans="3:6" ht="15">
      <c r="C1651" s="512"/>
      <c r="D1651" s="863" t="str">
        <f>IFERROR(INDEX('Übersicht IS-Massnahmen'!$I$10:$I$4969, MATCH(C1651,  'Übersicht IS-Massnahmen'!$H$10:$H$4969,1)),"")</f>
        <v/>
      </c>
      <c r="E1651" s="863"/>
      <c r="F1651" s="759"/>
    </row>
    <row r="1652" spans="3:6" ht="15">
      <c r="C1652" s="512"/>
      <c r="D1652" s="863" t="str">
        <f>IFERROR(INDEX('Übersicht IS-Massnahmen'!$I$10:$I$4969, MATCH(C1652,  'Übersicht IS-Massnahmen'!$H$10:$H$4969,1)),"")</f>
        <v/>
      </c>
      <c r="E1652" s="863"/>
      <c r="F1652" s="759"/>
    </row>
    <row r="1653" spans="3:6" ht="15">
      <c r="C1653" s="512"/>
      <c r="D1653" s="863" t="str">
        <f>IFERROR(INDEX('Übersicht IS-Massnahmen'!$I$10:$I$4969, MATCH(C1653,  'Übersicht IS-Massnahmen'!$H$10:$H$4969,1)),"")</f>
        <v/>
      </c>
      <c r="E1653" s="863"/>
      <c r="F1653" s="759"/>
    </row>
    <row r="1654" spans="3:6" ht="15">
      <c r="C1654" s="512"/>
      <c r="D1654" s="863" t="str">
        <f>IFERROR(INDEX('Übersicht IS-Massnahmen'!$I$10:$I$4969, MATCH(C1654,  'Übersicht IS-Massnahmen'!$H$10:$H$4969,1)),"")</f>
        <v/>
      </c>
      <c r="E1654" s="863"/>
      <c r="F1654" s="759"/>
    </row>
    <row r="1655" spans="3:6" ht="15">
      <c r="C1655" s="512"/>
      <c r="D1655" s="863" t="str">
        <f>IFERROR(INDEX('Übersicht IS-Massnahmen'!$I$10:$I$4969, MATCH(C1655,  'Übersicht IS-Massnahmen'!$H$10:$H$4969,1)),"")</f>
        <v/>
      </c>
      <c r="E1655" s="863"/>
      <c r="F1655" s="759"/>
    </row>
    <row r="1656" spans="3:6" ht="15">
      <c r="C1656" s="512"/>
      <c r="D1656" s="863" t="str">
        <f>IFERROR(INDEX('Übersicht IS-Massnahmen'!$I$10:$I$4969, MATCH(C1656,  'Übersicht IS-Massnahmen'!$H$10:$H$4969,1)),"")</f>
        <v/>
      </c>
      <c r="E1656" s="863"/>
      <c r="F1656" s="759"/>
    </row>
    <row r="1657" spans="3:6" ht="15">
      <c r="C1657" s="512"/>
      <c r="D1657" s="863" t="str">
        <f>IFERROR(INDEX('Übersicht IS-Massnahmen'!$I$10:$I$4969, MATCH(C1657,  'Übersicht IS-Massnahmen'!$H$10:$H$4969,1)),"")</f>
        <v/>
      </c>
      <c r="E1657" s="863"/>
      <c r="F1657" s="759"/>
    </row>
    <row r="1658" spans="3:6" ht="15">
      <c r="C1658" s="512"/>
      <c r="D1658" s="863" t="str">
        <f>IFERROR(INDEX('Übersicht IS-Massnahmen'!$I$10:$I$4969, MATCH(C1658,  'Übersicht IS-Massnahmen'!$H$10:$H$4969,1)),"")</f>
        <v/>
      </c>
      <c r="E1658" s="863"/>
      <c r="F1658" s="759"/>
    </row>
    <row r="1659" spans="3:6" ht="15">
      <c r="C1659" s="512"/>
      <c r="D1659" s="863" t="str">
        <f>IFERROR(INDEX('Übersicht IS-Massnahmen'!$I$10:$I$4969, MATCH(C1659,  'Übersicht IS-Massnahmen'!$H$10:$H$4969,1)),"")</f>
        <v/>
      </c>
      <c r="E1659" s="863"/>
      <c r="F1659" s="759"/>
    </row>
    <row r="1660" spans="3:6" ht="15">
      <c r="C1660" s="512"/>
      <c r="D1660" s="863" t="str">
        <f>IFERROR(INDEX('Übersicht IS-Massnahmen'!$I$10:$I$4969, MATCH(C1660,  'Übersicht IS-Massnahmen'!$H$10:$H$4969,1)),"")</f>
        <v/>
      </c>
      <c r="E1660" s="863"/>
      <c r="F1660" s="759"/>
    </row>
    <row r="1661" spans="3:6" ht="15">
      <c r="C1661" s="512"/>
      <c r="D1661" s="863" t="str">
        <f>IFERROR(INDEX('Übersicht IS-Massnahmen'!$I$10:$I$4969, MATCH(C1661,  'Übersicht IS-Massnahmen'!$H$10:$H$4969,1)),"")</f>
        <v/>
      </c>
      <c r="E1661" s="863"/>
      <c r="F1661" s="759"/>
    </row>
    <row r="1662" spans="3:6" ht="15">
      <c r="C1662" s="512"/>
      <c r="D1662" s="863" t="str">
        <f>IFERROR(INDEX('Übersicht IS-Massnahmen'!$I$10:$I$4969, MATCH(C1662,  'Übersicht IS-Massnahmen'!$H$10:$H$4969,1)),"")</f>
        <v/>
      </c>
      <c r="E1662" s="863"/>
      <c r="F1662" s="759"/>
    </row>
    <row r="1663" spans="3:6" ht="15">
      <c r="C1663" s="512"/>
      <c r="D1663" s="863" t="str">
        <f>IFERROR(INDEX('Übersicht IS-Massnahmen'!$I$10:$I$4969, MATCH(C1663,  'Übersicht IS-Massnahmen'!$H$10:$H$4969,1)),"")</f>
        <v/>
      </c>
      <c r="E1663" s="863"/>
      <c r="F1663" s="759"/>
    </row>
    <row r="1664" spans="3:6" ht="15">
      <c r="C1664" s="512"/>
      <c r="D1664" s="863" t="str">
        <f>IFERROR(INDEX('Übersicht IS-Massnahmen'!$I$10:$I$4969, MATCH(C1664,  'Übersicht IS-Massnahmen'!$H$10:$H$4969,1)),"")</f>
        <v/>
      </c>
      <c r="E1664" s="863"/>
      <c r="F1664" s="759"/>
    </row>
    <row r="1665" spans="3:6" ht="15">
      <c r="C1665" s="512"/>
      <c r="D1665" s="863" t="str">
        <f>IFERROR(INDEX('Übersicht IS-Massnahmen'!$I$10:$I$4969, MATCH(C1665,  'Übersicht IS-Massnahmen'!$H$10:$H$4969,1)),"")</f>
        <v/>
      </c>
      <c r="E1665" s="863"/>
      <c r="F1665" s="759"/>
    </row>
    <row r="1666" spans="3:6" ht="15">
      <c r="C1666" s="512"/>
      <c r="D1666" s="863" t="str">
        <f>IFERROR(INDEX('Übersicht IS-Massnahmen'!$I$10:$I$4969, MATCH(C1666,  'Übersicht IS-Massnahmen'!$H$10:$H$4969,1)),"")</f>
        <v/>
      </c>
      <c r="E1666" s="863"/>
      <c r="F1666" s="759"/>
    </row>
    <row r="1667" spans="3:6" ht="15">
      <c r="C1667" s="512"/>
      <c r="D1667" s="863" t="str">
        <f>IFERROR(INDEX('Übersicht IS-Massnahmen'!$I$10:$I$4969, MATCH(C1667,  'Übersicht IS-Massnahmen'!$H$10:$H$4969,1)),"")</f>
        <v/>
      </c>
      <c r="E1667" s="863"/>
      <c r="F1667" s="759"/>
    </row>
    <row r="1668" spans="3:6" ht="15">
      <c r="C1668" s="512"/>
      <c r="D1668" s="863" t="str">
        <f>IFERROR(INDEX('Übersicht IS-Massnahmen'!$I$10:$I$4969, MATCH(C1668,  'Übersicht IS-Massnahmen'!$H$10:$H$4969,1)),"")</f>
        <v/>
      </c>
      <c r="E1668" s="863"/>
      <c r="F1668" s="759"/>
    </row>
    <row r="1669" spans="3:6" ht="15">
      <c r="C1669" s="512"/>
      <c r="D1669" s="863" t="str">
        <f>IFERROR(INDEX('Übersicht IS-Massnahmen'!$I$10:$I$4969, MATCH(C1669,  'Übersicht IS-Massnahmen'!$H$10:$H$4969,1)),"")</f>
        <v/>
      </c>
      <c r="E1669" s="863"/>
      <c r="F1669" s="759"/>
    </row>
    <row r="1670" spans="3:6" ht="15">
      <c r="C1670" s="512"/>
      <c r="D1670" s="863" t="str">
        <f>IFERROR(INDEX('Übersicht IS-Massnahmen'!$I$10:$I$4969, MATCH(C1670,  'Übersicht IS-Massnahmen'!$H$10:$H$4969,1)),"")</f>
        <v/>
      </c>
      <c r="E1670" s="863"/>
      <c r="F1670" s="759"/>
    </row>
    <row r="1671" spans="3:6" ht="15">
      <c r="C1671" s="512"/>
      <c r="D1671" s="863" t="str">
        <f>IFERROR(INDEX('Übersicht IS-Massnahmen'!$I$10:$I$4969, MATCH(C1671,  'Übersicht IS-Massnahmen'!$H$10:$H$4969,1)),"")</f>
        <v/>
      </c>
      <c r="E1671" s="863"/>
      <c r="F1671" s="759"/>
    </row>
    <row r="1672" spans="3:6" ht="15">
      <c r="C1672" s="512"/>
      <c r="D1672" s="863" t="str">
        <f>IFERROR(INDEX('Übersicht IS-Massnahmen'!$I$10:$I$4969, MATCH(C1672,  'Übersicht IS-Massnahmen'!$H$10:$H$4969,1)),"")</f>
        <v/>
      </c>
      <c r="E1672" s="863"/>
      <c r="F1672" s="759"/>
    </row>
    <row r="1673" spans="3:6" ht="15">
      <c r="C1673" s="512"/>
      <c r="D1673" s="863" t="str">
        <f>IFERROR(INDEX('Übersicht IS-Massnahmen'!$I$10:$I$4969, MATCH(C1673,  'Übersicht IS-Massnahmen'!$H$10:$H$4969,1)),"")</f>
        <v/>
      </c>
      <c r="E1673" s="863"/>
      <c r="F1673" s="759"/>
    </row>
    <row r="1674" spans="3:6" ht="15">
      <c r="C1674" s="512"/>
      <c r="D1674" s="863" t="str">
        <f>IFERROR(INDEX('Übersicht IS-Massnahmen'!$I$10:$I$4969, MATCH(C1674,  'Übersicht IS-Massnahmen'!$H$10:$H$4969,1)),"")</f>
        <v/>
      </c>
      <c r="E1674" s="863"/>
      <c r="F1674" s="759"/>
    </row>
    <row r="1675" spans="3:6" ht="15">
      <c r="C1675" s="512"/>
      <c r="D1675" s="863" t="str">
        <f>IFERROR(INDEX('Übersicht IS-Massnahmen'!$I$10:$I$4969, MATCH(C1675,  'Übersicht IS-Massnahmen'!$H$10:$H$4969,1)),"")</f>
        <v/>
      </c>
      <c r="E1675" s="863"/>
      <c r="F1675" s="759"/>
    </row>
    <row r="1676" spans="3:6" ht="15">
      <c r="C1676" s="512"/>
      <c r="D1676" s="863" t="str">
        <f>IFERROR(INDEX('Übersicht IS-Massnahmen'!$I$10:$I$4969, MATCH(C1676,  'Übersicht IS-Massnahmen'!$H$10:$H$4969,1)),"")</f>
        <v/>
      </c>
      <c r="E1676" s="863"/>
      <c r="F1676" s="759"/>
    </row>
    <row r="1677" spans="3:6" ht="15">
      <c r="C1677" s="512"/>
      <c r="D1677" s="863" t="str">
        <f>IFERROR(INDEX('Übersicht IS-Massnahmen'!$I$10:$I$4969, MATCH(C1677,  'Übersicht IS-Massnahmen'!$H$10:$H$4969,1)),"")</f>
        <v/>
      </c>
      <c r="E1677" s="863"/>
      <c r="F1677" s="759"/>
    </row>
    <row r="1678" spans="3:6" ht="15">
      <c r="C1678" s="512"/>
      <c r="D1678" s="863" t="str">
        <f>IFERROR(INDEX('Übersicht IS-Massnahmen'!$I$10:$I$4969, MATCH(C1678,  'Übersicht IS-Massnahmen'!$H$10:$H$4969,1)),"")</f>
        <v/>
      </c>
      <c r="E1678" s="863"/>
      <c r="F1678" s="759"/>
    </row>
    <row r="1679" spans="3:6" ht="15">
      <c r="C1679" s="512"/>
      <c r="D1679" s="863" t="str">
        <f>IFERROR(INDEX('Übersicht IS-Massnahmen'!$I$10:$I$4969, MATCH(C1679,  'Übersicht IS-Massnahmen'!$H$10:$H$4969,1)),"")</f>
        <v/>
      </c>
      <c r="E1679" s="863"/>
      <c r="F1679" s="759"/>
    </row>
    <row r="1680" spans="3:6" ht="15">
      <c r="C1680" s="512"/>
      <c r="D1680" s="863" t="str">
        <f>IFERROR(INDEX('Übersicht IS-Massnahmen'!$I$10:$I$4969, MATCH(C1680,  'Übersicht IS-Massnahmen'!$H$10:$H$4969,1)),"")</f>
        <v/>
      </c>
      <c r="E1680" s="863"/>
      <c r="F1680" s="759"/>
    </row>
    <row r="1681" spans="3:6" ht="15">
      <c r="C1681" s="512"/>
      <c r="D1681" s="863" t="str">
        <f>IFERROR(INDEX('Übersicht IS-Massnahmen'!$I$10:$I$4969, MATCH(C1681,  'Übersicht IS-Massnahmen'!$H$10:$H$4969,1)),"")</f>
        <v/>
      </c>
      <c r="E1681" s="863"/>
      <c r="F1681" s="759"/>
    </row>
    <row r="1682" spans="3:6" ht="15">
      <c r="C1682" s="512"/>
      <c r="D1682" s="863" t="str">
        <f>IFERROR(INDEX('Übersicht IS-Massnahmen'!$I$10:$I$4969, MATCH(C1682,  'Übersicht IS-Massnahmen'!$H$10:$H$4969,1)),"")</f>
        <v/>
      </c>
      <c r="E1682" s="863"/>
      <c r="F1682" s="759"/>
    </row>
    <row r="1683" spans="3:6" ht="15">
      <c r="C1683" s="512"/>
      <c r="D1683" s="863" t="str">
        <f>IFERROR(INDEX('Übersicht IS-Massnahmen'!$I$10:$I$4969, MATCH(C1683,  'Übersicht IS-Massnahmen'!$H$10:$H$4969,1)),"")</f>
        <v/>
      </c>
      <c r="E1683" s="863"/>
      <c r="F1683" s="759"/>
    </row>
    <row r="1684" spans="3:6" ht="15">
      <c r="C1684" s="512"/>
      <c r="D1684" s="863" t="str">
        <f>IFERROR(INDEX('Übersicht IS-Massnahmen'!$I$10:$I$4969, MATCH(C1684,  'Übersicht IS-Massnahmen'!$H$10:$H$4969,1)),"")</f>
        <v/>
      </c>
      <c r="E1684" s="863"/>
      <c r="F1684" s="759"/>
    </row>
    <row r="1685" spans="3:6" ht="15">
      <c r="C1685" s="512"/>
      <c r="D1685" s="863" t="str">
        <f>IFERROR(INDEX('Übersicht IS-Massnahmen'!$I$10:$I$4969, MATCH(C1685,  'Übersicht IS-Massnahmen'!$H$10:$H$4969,1)),"")</f>
        <v/>
      </c>
      <c r="E1685" s="863"/>
      <c r="F1685" s="759"/>
    </row>
    <row r="1686" spans="3:6" ht="15">
      <c r="C1686" s="512"/>
      <c r="D1686" s="863" t="str">
        <f>IFERROR(INDEX('Übersicht IS-Massnahmen'!$I$10:$I$4969, MATCH(C1686,  'Übersicht IS-Massnahmen'!$H$10:$H$4969,1)),"")</f>
        <v/>
      </c>
      <c r="E1686" s="863"/>
      <c r="F1686" s="759"/>
    </row>
    <row r="1687" spans="3:6" ht="15">
      <c r="C1687" s="512"/>
      <c r="D1687" s="863" t="str">
        <f>IFERROR(INDEX('Übersicht IS-Massnahmen'!$I$10:$I$4969, MATCH(C1687,  'Übersicht IS-Massnahmen'!$H$10:$H$4969,1)),"")</f>
        <v/>
      </c>
      <c r="E1687" s="863"/>
      <c r="F1687" s="759"/>
    </row>
    <row r="1688" spans="3:6" ht="15">
      <c r="C1688" s="512"/>
      <c r="D1688" s="863" t="str">
        <f>IFERROR(INDEX('Übersicht IS-Massnahmen'!$I$10:$I$4969, MATCH(C1688,  'Übersicht IS-Massnahmen'!$H$10:$H$4969,1)),"")</f>
        <v/>
      </c>
      <c r="E1688" s="863"/>
      <c r="F1688" s="759"/>
    </row>
    <row r="1689" spans="3:6" ht="15">
      <c r="C1689" s="512"/>
      <c r="D1689" s="863" t="str">
        <f>IFERROR(INDEX('Übersicht IS-Massnahmen'!$I$10:$I$4969, MATCH(C1689,  'Übersicht IS-Massnahmen'!$H$10:$H$4969,1)),"")</f>
        <v/>
      </c>
      <c r="E1689" s="863"/>
      <c r="F1689" s="759"/>
    </row>
    <row r="1690" spans="3:6" ht="15">
      <c r="C1690" s="512"/>
      <c r="D1690" s="863" t="str">
        <f>IFERROR(INDEX('Übersicht IS-Massnahmen'!$I$10:$I$4969, MATCH(C1690,  'Übersicht IS-Massnahmen'!$H$10:$H$4969,1)),"")</f>
        <v/>
      </c>
      <c r="E1690" s="863"/>
      <c r="F1690" s="759"/>
    </row>
    <row r="1691" spans="3:6" ht="15">
      <c r="C1691" s="512"/>
      <c r="D1691" s="863" t="str">
        <f>IFERROR(INDEX('Übersicht IS-Massnahmen'!$I$10:$I$4969, MATCH(C1691,  'Übersicht IS-Massnahmen'!$H$10:$H$4969,1)),"")</f>
        <v/>
      </c>
      <c r="E1691" s="863"/>
      <c r="F1691" s="759"/>
    </row>
    <row r="1692" spans="3:6" ht="15">
      <c r="C1692" s="512"/>
      <c r="D1692" s="863" t="str">
        <f>IFERROR(INDEX('Übersicht IS-Massnahmen'!$I$10:$I$4969, MATCH(C1692,  'Übersicht IS-Massnahmen'!$H$10:$H$4969,1)),"")</f>
        <v/>
      </c>
      <c r="E1692" s="863"/>
      <c r="F1692" s="759"/>
    </row>
    <row r="1693" spans="3:6" ht="15">
      <c r="C1693" s="512"/>
      <c r="D1693" s="863" t="str">
        <f>IFERROR(INDEX('Übersicht IS-Massnahmen'!$I$10:$I$4969, MATCH(C1693,  'Übersicht IS-Massnahmen'!$H$10:$H$4969,1)),"")</f>
        <v/>
      </c>
      <c r="E1693" s="863"/>
      <c r="F1693" s="759"/>
    </row>
    <row r="1694" spans="3:6" ht="15">
      <c r="C1694" s="512"/>
      <c r="D1694" s="863" t="str">
        <f>IFERROR(INDEX('Übersicht IS-Massnahmen'!$I$10:$I$4969, MATCH(C1694,  'Übersicht IS-Massnahmen'!$H$10:$H$4969,1)),"")</f>
        <v/>
      </c>
      <c r="E1694" s="863"/>
      <c r="F1694" s="759"/>
    </row>
    <row r="1695" spans="3:6" ht="15">
      <c r="C1695" s="512"/>
      <c r="D1695" s="863" t="str">
        <f>IFERROR(INDEX('Übersicht IS-Massnahmen'!$I$10:$I$4969, MATCH(C1695,  'Übersicht IS-Massnahmen'!$H$10:$H$4969,1)),"")</f>
        <v/>
      </c>
      <c r="E1695" s="863"/>
      <c r="F1695" s="759"/>
    </row>
    <row r="1696" spans="3:6" ht="15">
      <c r="C1696" s="512"/>
      <c r="D1696" s="863" t="str">
        <f>IFERROR(INDEX('Übersicht IS-Massnahmen'!$I$10:$I$4969, MATCH(C1696,  'Übersicht IS-Massnahmen'!$H$10:$H$4969,1)),"")</f>
        <v/>
      </c>
      <c r="E1696" s="863"/>
      <c r="F1696" s="759"/>
    </row>
    <row r="1697" spans="3:6" ht="15">
      <c r="C1697" s="512"/>
      <c r="D1697" s="863" t="str">
        <f>IFERROR(INDEX('Übersicht IS-Massnahmen'!$I$10:$I$4969, MATCH(C1697,  'Übersicht IS-Massnahmen'!$H$10:$H$4969,1)),"")</f>
        <v/>
      </c>
      <c r="E1697" s="863"/>
      <c r="F1697" s="759"/>
    </row>
    <row r="1698" spans="3:6" ht="15">
      <c r="C1698" s="512"/>
      <c r="D1698" s="863" t="str">
        <f>IFERROR(INDEX('Übersicht IS-Massnahmen'!$I$10:$I$4969, MATCH(C1698,  'Übersicht IS-Massnahmen'!$H$10:$H$4969,1)),"")</f>
        <v/>
      </c>
      <c r="E1698" s="863"/>
      <c r="F1698" s="759"/>
    </row>
    <row r="1699" spans="3:6" ht="15">
      <c r="C1699" s="512"/>
      <c r="D1699" s="863" t="str">
        <f>IFERROR(INDEX('Übersicht IS-Massnahmen'!$I$10:$I$4969, MATCH(C1699,  'Übersicht IS-Massnahmen'!$H$10:$H$4969,1)),"")</f>
        <v/>
      </c>
      <c r="E1699" s="863"/>
      <c r="F1699" s="759"/>
    </row>
    <row r="1700" spans="3:6" ht="15">
      <c r="C1700" s="512"/>
      <c r="D1700" s="863" t="str">
        <f>IFERROR(INDEX('Übersicht IS-Massnahmen'!$I$10:$I$4969, MATCH(C1700,  'Übersicht IS-Massnahmen'!$H$10:$H$4969,1)),"")</f>
        <v/>
      </c>
      <c r="E1700" s="863"/>
      <c r="F1700" s="759"/>
    </row>
    <row r="1701" spans="3:6" ht="15">
      <c r="C1701" s="512"/>
      <c r="D1701" s="863" t="str">
        <f>IFERROR(INDEX('Übersicht IS-Massnahmen'!$I$10:$I$4969, MATCH(C1701,  'Übersicht IS-Massnahmen'!$H$10:$H$4969,1)),"")</f>
        <v/>
      </c>
      <c r="E1701" s="863"/>
      <c r="F1701" s="759"/>
    </row>
    <row r="1702" spans="3:6" ht="15">
      <c r="C1702" s="512"/>
      <c r="D1702" s="863" t="str">
        <f>IFERROR(INDEX('Übersicht IS-Massnahmen'!$I$10:$I$4969, MATCH(C1702,  'Übersicht IS-Massnahmen'!$H$10:$H$4969,1)),"")</f>
        <v/>
      </c>
      <c r="E1702" s="863"/>
      <c r="F1702" s="759"/>
    </row>
    <row r="1703" spans="3:6" ht="15">
      <c r="C1703" s="512"/>
      <c r="D1703" s="863" t="str">
        <f>IFERROR(INDEX('Übersicht IS-Massnahmen'!$I$10:$I$4969, MATCH(C1703,  'Übersicht IS-Massnahmen'!$H$10:$H$4969,1)),"")</f>
        <v/>
      </c>
      <c r="E1703" s="863"/>
      <c r="F1703" s="759"/>
    </row>
    <row r="1704" spans="3:6" ht="15">
      <c r="C1704" s="512"/>
      <c r="D1704" s="863" t="str">
        <f>IFERROR(INDEX('Übersicht IS-Massnahmen'!$I$10:$I$4969, MATCH(C1704,  'Übersicht IS-Massnahmen'!$H$10:$H$4969,1)),"")</f>
        <v/>
      </c>
      <c r="E1704" s="863"/>
      <c r="F1704" s="759"/>
    </row>
    <row r="1705" spans="3:6" ht="15">
      <c r="C1705" s="512"/>
      <c r="D1705" s="863" t="str">
        <f>IFERROR(INDEX('Übersicht IS-Massnahmen'!$I$10:$I$4969, MATCH(C1705,  'Übersicht IS-Massnahmen'!$H$10:$H$4969,1)),"")</f>
        <v/>
      </c>
      <c r="E1705" s="863"/>
      <c r="F1705" s="759"/>
    </row>
    <row r="1706" spans="3:6" ht="15">
      <c r="C1706" s="512"/>
      <c r="D1706" s="863" t="str">
        <f>IFERROR(INDEX('Übersicht IS-Massnahmen'!$I$10:$I$4969, MATCH(C1706,  'Übersicht IS-Massnahmen'!$H$10:$H$4969,1)),"")</f>
        <v/>
      </c>
      <c r="E1706" s="863"/>
      <c r="F1706" s="759"/>
    </row>
    <row r="1707" spans="3:6" ht="15">
      <c r="C1707" s="512"/>
      <c r="D1707" s="863" t="str">
        <f>IFERROR(INDEX('Übersicht IS-Massnahmen'!$I$10:$I$4969, MATCH(C1707,  'Übersicht IS-Massnahmen'!$H$10:$H$4969,1)),"")</f>
        <v/>
      </c>
      <c r="E1707" s="863"/>
      <c r="F1707" s="759"/>
    </row>
    <row r="1708" spans="3:6" ht="15">
      <c r="C1708" s="512"/>
      <c r="D1708" s="863" t="str">
        <f>IFERROR(INDEX('Übersicht IS-Massnahmen'!$I$10:$I$4969, MATCH(C1708,  'Übersicht IS-Massnahmen'!$H$10:$H$4969,1)),"")</f>
        <v/>
      </c>
      <c r="E1708" s="863"/>
      <c r="F1708" s="759"/>
    </row>
    <row r="1709" spans="3:6" ht="15">
      <c r="C1709" s="512"/>
      <c r="D1709" s="863" t="str">
        <f>IFERROR(INDEX('Übersicht IS-Massnahmen'!$I$10:$I$4969, MATCH(C1709,  'Übersicht IS-Massnahmen'!$H$10:$H$4969,1)),"")</f>
        <v/>
      </c>
      <c r="E1709" s="863"/>
      <c r="F1709" s="759"/>
    </row>
    <row r="1710" spans="3:6" ht="15">
      <c r="C1710" s="512"/>
      <c r="D1710" s="863" t="str">
        <f>IFERROR(INDEX('Übersicht IS-Massnahmen'!$I$10:$I$4969, MATCH(C1710,  'Übersicht IS-Massnahmen'!$H$10:$H$4969,1)),"")</f>
        <v/>
      </c>
      <c r="E1710" s="863"/>
      <c r="F1710" s="759"/>
    </row>
    <row r="1711" spans="3:6" ht="15">
      <c r="C1711" s="512"/>
      <c r="D1711" s="863" t="str">
        <f>IFERROR(INDEX('Übersicht IS-Massnahmen'!$I$10:$I$4969, MATCH(C1711,  'Übersicht IS-Massnahmen'!$H$10:$H$4969,1)),"")</f>
        <v/>
      </c>
      <c r="E1711" s="863"/>
      <c r="F1711" s="759"/>
    </row>
    <row r="1712" spans="3:6" ht="15">
      <c r="C1712" s="512"/>
      <c r="D1712" s="863" t="str">
        <f>IFERROR(INDEX('Übersicht IS-Massnahmen'!$I$10:$I$4969, MATCH(C1712,  'Übersicht IS-Massnahmen'!$H$10:$H$4969,1)),"")</f>
        <v/>
      </c>
      <c r="E1712" s="863"/>
      <c r="F1712" s="759"/>
    </row>
    <row r="1713" spans="3:6" ht="15">
      <c r="C1713" s="512"/>
      <c r="D1713" s="863" t="str">
        <f>IFERROR(INDEX('Übersicht IS-Massnahmen'!$I$10:$I$4969, MATCH(C1713,  'Übersicht IS-Massnahmen'!$H$10:$H$4969,1)),"")</f>
        <v/>
      </c>
      <c r="E1713" s="863"/>
      <c r="F1713" s="759"/>
    </row>
    <row r="1714" spans="3:6" ht="15">
      <c r="C1714" s="512"/>
      <c r="D1714" s="863" t="str">
        <f>IFERROR(INDEX('Übersicht IS-Massnahmen'!$I$10:$I$4969, MATCH(C1714,  'Übersicht IS-Massnahmen'!$H$10:$H$4969,1)),"")</f>
        <v/>
      </c>
      <c r="E1714" s="863"/>
      <c r="F1714" s="759"/>
    </row>
    <row r="1715" spans="3:6" ht="15">
      <c r="C1715" s="512"/>
      <c r="D1715" s="863" t="str">
        <f>IFERROR(INDEX('Übersicht IS-Massnahmen'!$I$10:$I$4969, MATCH(C1715,  'Übersicht IS-Massnahmen'!$H$10:$H$4969,1)),"")</f>
        <v/>
      </c>
      <c r="E1715" s="863"/>
      <c r="F1715" s="759"/>
    </row>
    <row r="1716" spans="3:6" ht="15">
      <c r="C1716" s="512"/>
      <c r="D1716" s="863" t="str">
        <f>IFERROR(INDEX('Übersicht IS-Massnahmen'!$I$10:$I$4969, MATCH(C1716,  'Übersicht IS-Massnahmen'!$H$10:$H$4969,1)),"")</f>
        <v/>
      </c>
      <c r="E1716" s="863"/>
      <c r="F1716" s="759"/>
    </row>
    <row r="1717" spans="3:6" ht="15">
      <c r="C1717" s="512"/>
      <c r="D1717" s="863" t="str">
        <f>IFERROR(INDEX('Übersicht IS-Massnahmen'!$I$10:$I$4969, MATCH(C1717,  'Übersicht IS-Massnahmen'!$H$10:$H$4969,1)),"")</f>
        <v/>
      </c>
      <c r="E1717" s="863"/>
      <c r="F1717" s="759"/>
    </row>
    <row r="1718" spans="3:6" ht="15">
      <c r="C1718" s="512"/>
      <c r="D1718" s="863" t="str">
        <f>IFERROR(INDEX('Übersicht IS-Massnahmen'!$I$10:$I$4969, MATCH(C1718,  'Übersicht IS-Massnahmen'!$H$10:$H$4969,1)),"")</f>
        <v/>
      </c>
      <c r="E1718" s="863"/>
      <c r="F1718" s="759"/>
    </row>
    <row r="1719" spans="3:6" ht="15">
      <c r="C1719" s="512"/>
      <c r="D1719" s="863" t="str">
        <f>IFERROR(INDEX('Übersicht IS-Massnahmen'!$I$10:$I$4969, MATCH(C1719,  'Übersicht IS-Massnahmen'!$H$10:$H$4969,1)),"")</f>
        <v/>
      </c>
      <c r="E1719" s="863"/>
      <c r="F1719" s="759"/>
    </row>
    <row r="1720" spans="3:6" ht="15">
      <c r="C1720" s="512"/>
      <c r="D1720" s="863" t="str">
        <f>IFERROR(INDEX('Übersicht IS-Massnahmen'!$I$10:$I$4969, MATCH(C1720,  'Übersicht IS-Massnahmen'!$H$10:$H$4969,1)),"")</f>
        <v/>
      </c>
      <c r="E1720" s="863"/>
      <c r="F1720" s="759"/>
    </row>
    <row r="1721" spans="3:6" ht="15">
      <c r="C1721" s="512"/>
      <c r="D1721" s="863" t="str">
        <f>IFERROR(INDEX('Übersicht IS-Massnahmen'!$I$10:$I$4969, MATCH(C1721,  'Übersicht IS-Massnahmen'!$H$10:$H$4969,1)),"")</f>
        <v/>
      </c>
      <c r="E1721" s="863"/>
      <c r="F1721" s="759"/>
    </row>
    <row r="1722" spans="3:6" ht="15">
      <c r="C1722" s="512"/>
      <c r="D1722" s="863" t="str">
        <f>IFERROR(INDEX('Übersicht IS-Massnahmen'!$I$10:$I$4969, MATCH(C1722,  'Übersicht IS-Massnahmen'!$H$10:$H$4969,1)),"")</f>
        <v/>
      </c>
      <c r="E1722" s="863"/>
      <c r="F1722" s="759"/>
    </row>
    <row r="1723" spans="3:6" ht="15">
      <c r="C1723" s="512"/>
      <c r="D1723" s="863" t="str">
        <f>IFERROR(INDEX('Übersicht IS-Massnahmen'!$I$10:$I$4969, MATCH(C1723,  'Übersicht IS-Massnahmen'!$H$10:$H$4969,1)),"")</f>
        <v/>
      </c>
      <c r="E1723" s="863"/>
      <c r="F1723" s="759"/>
    </row>
    <row r="1724" spans="3:6" ht="15">
      <c r="C1724" s="512"/>
      <c r="D1724" s="863" t="str">
        <f>IFERROR(INDEX('Übersicht IS-Massnahmen'!$I$10:$I$4969, MATCH(C1724,  'Übersicht IS-Massnahmen'!$H$10:$H$4969,1)),"")</f>
        <v/>
      </c>
      <c r="E1724" s="863"/>
      <c r="F1724" s="759"/>
    </row>
    <row r="1725" spans="3:6" ht="15">
      <c r="C1725" s="512"/>
      <c r="D1725" s="863" t="str">
        <f>IFERROR(INDEX('Übersicht IS-Massnahmen'!$I$10:$I$4969, MATCH(C1725,  'Übersicht IS-Massnahmen'!$H$10:$H$4969,1)),"")</f>
        <v/>
      </c>
      <c r="E1725" s="863"/>
      <c r="F1725" s="759"/>
    </row>
    <row r="1726" spans="3:6" ht="15">
      <c r="C1726" s="512"/>
      <c r="D1726" s="863" t="str">
        <f>IFERROR(INDEX('Übersicht IS-Massnahmen'!$I$10:$I$4969, MATCH(C1726,  'Übersicht IS-Massnahmen'!$H$10:$H$4969,1)),"")</f>
        <v/>
      </c>
      <c r="E1726" s="863"/>
      <c r="F1726" s="759"/>
    </row>
    <row r="1727" spans="3:6" ht="15">
      <c r="C1727" s="512"/>
      <c r="D1727" s="863" t="str">
        <f>IFERROR(INDEX('Übersicht IS-Massnahmen'!$I$10:$I$4969, MATCH(C1727,  'Übersicht IS-Massnahmen'!$H$10:$H$4969,1)),"")</f>
        <v/>
      </c>
      <c r="E1727" s="863"/>
      <c r="F1727" s="759"/>
    </row>
    <row r="1728" spans="3:6" ht="15">
      <c r="C1728" s="512"/>
      <c r="D1728" s="863" t="str">
        <f>IFERROR(INDEX('Übersicht IS-Massnahmen'!$I$10:$I$4969, MATCH(C1728,  'Übersicht IS-Massnahmen'!$H$10:$H$4969,1)),"")</f>
        <v/>
      </c>
      <c r="E1728" s="863"/>
      <c r="F1728" s="759"/>
    </row>
    <row r="1729" spans="3:6" ht="15">
      <c r="C1729" s="512"/>
      <c r="D1729" s="863" t="str">
        <f>IFERROR(INDEX('Übersicht IS-Massnahmen'!$I$10:$I$4969, MATCH(C1729,  'Übersicht IS-Massnahmen'!$H$10:$H$4969,1)),"")</f>
        <v/>
      </c>
      <c r="E1729" s="863"/>
      <c r="F1729" s="759"/>
    </row>
    <row r="1730" spans="3:6" ht="15">
      <c r="C1730" s="512"/>
      <c r="D1730" s="863" t="str">
        <f>IFERROR(INDEX('Übersicht IS-Massnahmen'!$I$10:$I$4969, MATCH(C1730,  'Übersicht IS-Massnahmen'!$H$10:$H$4969,1)),"")</f>
        <v/>
      </c>
      <c r="E1730" s="863"/>
      <c r="F1730" s="759"/>
    </row>
    <row r="1731" spans="3:6" ht="15">
      <c r="C1731" s="512"/>
      <c r="D1731" s="863" t="str">
        <f>IFERROR(INDEX('Übersicht IS-Massnahmen'!$I$10:$I$4969, MATCH(C1731,  'Übersicht IS-Massnahmen'!$H$10:$H$4969,1)),"")</f>
        <v/>
      </c>
      <c r="E1731" s="863"/>
      <c r="F1731" s="759"/>
    </row>
    <row r="1732" spans="3:6" ht="15">
      <c r="C1732" s="512"/>
      <c r="D1732" s="863" t="str">
        <f>IFERROR(INDEX('Übersicht IS-Massnahmen'!$I$10:$I$4969, MATCH(C1732,  'Übersicht IS-Massnahmen'!$H$10:$H$4969,1)),"")</f>
        <v/>
      </c>
      <c r="E1732" s="863"/>
      <c r="F1732" s="759"/>
    </row>
    <row r="1733" spans="3:6" ht="15">
      <c r="C1733" s="512"/>
      <c r="D1733" s="863" t="str">
        <f>IFERROR(INDEX('Übersicht IS-Massnahmen'!$I$10:$I$4969, MATCH(C1733,  'Übersicht IS-Massnahmen'!$H$10:$H$4969,1)),"")</f>
        <v/>
      </c>
      <c r="E1733" s="863"/>
      <c r="F1733" s="759"/>
    </row>
    <row r="1734" spans="3:6" ht="15">
      <c r="C1734" s="512"/>
      <c r="D1734" s="863" t="str">
        <f>IFERROR(INDEX('Übersicht IS-Massnahmen'!$I$10:$I$4969, MATCH(C1734,  'Übersicht IS-Massnahmen'!$H$10:$H$4969,1)),"")</f>
        <v/>
      </c>
      <c r="E1734" s="863"/>
      <c r="F1734" s="759"/>
    </row>
    <row r="1735" spans="3:6" ht="15">
      <c r="C1735" s="512"/>
      <c r="D1735" s="863" t="str">
        <f>IFERROR(INDEX('Übersicht IS-Massnahmen'!$I$10:$I$4969, MATCH(C1735,  'Übersicht IS-Massnahmen'!$H$10:$H$4969,1)),"")</f>
        <v/>
      </c>
      <c r="E1735" s="863"/>
      <c r="F1735" s="759"/>
    </row>
    <row r="1736" spans="3:6" ht="15">
      <c r="C1736" s="512"/>
      <c r="D1736" s="863" t="str">
        <f>IFERROR(INDEX('Übersicht IS-Massnahmen'!$I$10:$I$4969, MATCH(C1736,  'Übersicht IS-Massnahmen'!$H$10:$H$4969,1)),"")</f>
        <v/>
      </c>
      <c r="E1736" s="863"/>
      <c r="F1736" s="759"/>
    </row>
    <row r="1737" spans="3:6" ht="15">
      <c r="C1737" s="512"/>
      <c r="D1737" s="863" t="str">
        <f>IFERROR(INDEX('Übersicht IS-Massnahmen'!$I$10:$I$4969, MATCH(C1737,  'Übersicht IS-Massnahmen'!$H$10:$H$4969,1)),"")</f>
        <v/>
      </c>
      <c r="E1737" s="863"/>
      <c r="F1737" s="759"/>
    </row>
    <row r="1738" spans="3:6" ht="15">
      <c r="C1738" s="512"/>
      <c r="D1738" s="863" t="str">
        <f>IFERROR(INDEX('Übersicht IS-Massnahmen'!$I$10:$I$4969, MATCH(C1738,  'Übersicht IS-Massnahmen'!$H$10:$H$4969,1)),"")</f>
        <v/>
      </c>
      <c r="E1738" s="863"/>
      <c r="F1738" s="759"/>
    </row>
    <row r="1739" spans="3:6" ht="15">
      <c r="C1739" s="512"/>
      <c r="D1739" s="863" t="str">
        <f>IFERROR(INDEX('Übersicht IS-Massnahmen'!$I$10:$I$4969, MATCH(C1739,  'Übersicht IS-Massnahmen'!$H$10:$H$4969,1)),"")</f>
        <v/>
      </c>
      <c r="E1739" s="863"/>
      <c r="F1739" s="759"/>
    </row>
    <row r="1740" spans="3:6" ht="15">
      <c r="C1740" s="512"/>
      <c r="D1740" s="863" t="str">
        <f>IFERROR(INDEX('Übersicht IS-Massnahmen'!$I$10:$I$4969, MATCH(C1740,  'Übersicht IS-Massnahmen'!$H$10:$H$4969,1)),"")</f>
        <v/>
      </c>
      <c r="E1740" s="863"/>
      <c r="F1740" s="759"/>
    </row>
    <row r="1741" spans="3:6" ht="15">
      <c r="C1741" s="512"/>
      <c r="D1741" s="863" t="str">
        <f>IFERROR(INDEX('Übersicht IS-Massnahmen'!$I$10:$I$4969, MATCH(C1741,  'Übersicht IS-Massnahmen'!$H$10:$H$4969,1)),"")</f>
        <v/>
      </c>
      <c r="E1741" s="863"/>
      <c r="F1741" s="759"/>
    </row>
    <row r="1742" spans="3:6" ht="15">
      <c r="C1742" s="512"/>
      <c r="D1742" s="863" t="str">
        <f>IFERROR(INDEX('Übersicht IS-Massnahmen'!$I$10:$I$4969, MATCH(C1742,  'Übersicht IS-Massnahmen'!$H$10:$H$4969,1)),"")</f>
        <v/>
      </c>
      <c r="E1742" s="863"/>
      <c r="F1742" s="759"/>
    </row>
    <row r="1743" spans="3:6" ht="15">
      <c r="C1743" s="512"/>
      <c r="D1743" s="863" t="str">
        <f>IFERROR(INDEX('Übersicht IS-Massnahmen'!$I$10:$I$4969, MATCH(C1743,  'Übersicht IS-Massnahmen'!$H$10:$H$4969,1)),"")</f>
        <v/>
      </c>
      <c r="E1743" s="863"/>
      <c r="F1743" s="759"/>
    </row>
    <row r="1744" spans="3:6" ht="15">
      <c r="C1744" s="512"/>
      <c r="D1744" s="863" t="str">
        <f>IFERROR(INDEX('Übersicht IS-Massnahmen'!$I$10:$I$4969, MATCH(C1744,  'Übersicht IS-Massnahmen'!$H$10:$H$4969,1)),"")</f>
        <v/>
      </c>
      <c r="E1744" s="863"/>
      <c r="F1744" s="759"/>
    </row>
    <row r="1745" spans="3:6" ht="15">
      <c r="C1745" s="512"/>
      <c r="D1745" s="863" t="str">
        <f>IFERROR(INDEX('Übersicht IS-Massnahmen'!$I$10:$I$4969, MATCH(C1745,  'Übersicht IS-Massnahmen'!$H$10:$H$4969,1)),"")</f>
        <v/>
      </c>
      <c r="E1745" s="863"/>
      <c r="F1745" s="759"/>
    </row>
    <row r="1746" spans="3:6" ht="15">
      <c r="C1746" s="512"/>
      <c r="D1746" s="863" t="str">
        <f>IFERROR(INDEX('Übersicht IS-Massnahmen'!$I$10:$I$4969, MATCH(C1746,  'Übersicht IS-Massnahmen'!$H$10:$H$4969,1)),"")</f>
        <v/>
      </c>
      <c r="E1746" s="863"/>
      <c r="F1746" s="759"/>
    </row>
    <row r="1747" spans="3:6" ht="15">
      <c r="C1747" s="512"/>
      <c r="D1747" s="863" t="str">
        <f>IFERROR(INDEX('Übersicht IS-Massnahmen'!$I$10:$I$4969, MATCH(C1747,  'Übersicht IS-Massnahmen'!$H$10:$H$4969,1)),"")</f>
        <v/>
      </c>
      <c r="E1747" s="863"/>
      <c r="F1747" s="759"/>
    </row>
    <row r="1748" spans="3:6" ht="15">
      <c r="C1748" s="512"/>
      <c r="D1748" s="863" t="str">
        <f>IFERROR(INDEX('Übersicht IS-Massnahmen'!$I$10:$I$4969, MATCH(C1748,  'Übersicht IS-Massnahmen'!$H$10:$H$4969,1)),"")</f>
        <v/>
      </c>
      <c r="E1748" s="863"/>
      <c r="F1748" s="759"/>
    </row>
    <row r="1749" spans="3:6" ht="15">
      <c r="C1749" s="512"/>
      <c r="D1749" s="863" t="str">
        <f>IFERROR(INDEX('Übersicht IS-Massnahmen'!$I$10:$I$4969, MATCH(C1749,  'Übersicht IS-Massnahmen'!$H$10:$H$4969,1)),"")</f>
        <v/>
      </c>
      <c r="E1749" s="863"/>
      <c r="F1749" s="759"/>
    </row>
    <row r="1750" spans="3:6" ht="15">
      <c r="C1750" s="512"/>
      <c r="D1750" s="863" t="str">
        <f>IFERROR(INDEX('Übersicht IS-Massnahmen'!$I$10:$I$4969, MATCH(C1750,  'Übersicht IS-Massnahmen'!$H$10:$H$4969,1)),"")</f>
        <v/>
      </c>
      <c r="E1750" s="863"/>
      <c r="F1750" s="759"/>
    </row>
    <row r="1751" spans="3:6" ht="15">
      <c r="C1751" s="512"/>
      <c r="D1751" s="863" t="str">
        <f>IFERROR(INDEX('Übersicht IS-Massnahmen'!$I$10:$I$4969, MATCH(C1751,  'Übersicht IS-Massnahmen'!$H$10:$H$4969,1)),"")</f>
        <v/>
      </c>
      <c r="E1751" s="863"/>
      <c r="F1751" s="759"/>
    </row>
    <row r="1752" spans="3:6" ht="15">
      <c r="C1752" s="512"/>
      <c r="D1752" s="863" t="str">
        <f>IFERROR(INDEX('Übersicht IS-Massnahmen'!$I$10:$I$4969, MATCH(C1752,  'Übersicht IS-Massnahmen'!$H$10:$H$4969,1)),"")</f>
        <v/>
      </c>
      <c r="E1752" s="863"/>
      <c r="F1752" s="759"/>
    </row>
    <row r="1753" spans="3:6" ht="15">
      <c r="C1753" s="512"/>
      <c r="D1753" s="863" t="str">
        <f>IFERROR(INDEX('Übersicht IS-Massnahmen'!$I$10:$I$4969, MATCH(C1753,  'Übersicht IS-Massnahmen'!$H$10:$H$4969,1)),"")</f>
        <v/>
      </c>
      <c r="E1753" s="863"/>
      <c r="F1753" s="759"/>
    </row>
    <row r="1754" spans="3:6" ht="15">
      <c r="C1754" s="512"/>
      <c r="D1754" s="863" t="str">
        <f>IFERROR(INDEX('Übersicht IS-Massnahmen'!$I$10:$I$4969, MATCH(C1754,  'Übersicht IS-Massnahmen'!$H$10:$H$4969,1)),"")</f>
        <v/>
      </c>
      <c r="E1754" s="863"/>
      <c r="F1754" s="759"/>
    </row>
    <row r="1755" spans="3:6" ht="15">
      <c r="C1755" s="512"/>
      <c r="D1755" s="863" t="str">
        <f>IFERROR(INDEX('Übersicht IS-Massnahmen'!$I$10:$I$4969, MATCH(C1755,  'Übersicht IS-Massnahmen'!$H$10:$H$4969,1)),"")</f>
        <v/>
      </c>
      <c r="E1755" s="863"/>
      <c r="F1755" s="759"/>
    </row>
    <row r="1756" spans="3:6" ht="15">
      <c r="C1756" s="512"/>
      <c r="D1756" s="863" t="str">
        <f>IFERROR(INDEX('Übersicht IS-Massnahmen'!$I$10:$I$4969, MATCH(C1756,  'Übersicht IS-Massnahmen'!$H$10:$H$4969,1)),"")</f>
        <v/>
      </c>
      <c r="E1756" s="863"/>
      <c r="F1756" s="759"/>
    </row>
    <row r="1757" spans="3:6" ht="15">
      <c r="C1757" s="512"/>
      <c r="D1757" s="863" t="str">
        <f>IFERROR(INDEX('Übersicht IS-Massnahmen'!$I$10:$I$4969, MATCH(C1757,  'Übersicht IS-Massnahmen'!$H$10:$H$4969,1)),"")</f>
        <v/>
      </c>
      <c r="E1757" s="863"/>
      <c r="F1757" s="759"/>
    </row>
    <row r="1758" spans="3:6" ht="15">
      <c r="C1758" s="512"/>
      <c r="D1758" s="863" t="str">
        <f>IFERROR(INDEX('Übersicht IS-Massnahmen'!$I$10:$I$4969, MATCH(C1758,  'Übersicht IS-Massnahmen'!$H$10:$H$4969,1)),"")</f>
        <v/>
      </c>
      <c r="E1758" s="863"/>
      <c r="F1758" s="759"/>
    </row>
    <row r="1759" spans="3:6" ht="15">
      <c r="C1759" s="512"/>
      <c r="D1759" s="863" t="str">
        <f>IFERROR(INDEX('Übersicht IS-Massnahmen'!$I$10:$I$4969, MATCH(C1759,  'Übersicht IS-Massnahmen'!$H$10:$H$4969,1)),"")</f>
        <v/>
      </c>
      <c r="E1759" s="863"/>
      <c r="F1759" s="759"/>
    </row>
    <row r="1760" spans="3:6" ht="15">
      <c r="C1760" s="512"/>
      <c r="D1760" s="863" t="str">
        <f>IFERROR(INDEX('Übersicht IS-Massnahmen'!$I$10:$I$4969, MATCH(C1760,  'Übersicht IS-Massnahmen'!$H$10:$H$4969,1)),"")</f>
        <v/>
      </c>
      <c r="E1760" s="863"/>
      <c r="F1760" s="759"/>
    </row>
    <row r="1761" spans="3:6" ht="15">
      <c r="C1761" s="512"/>
      <c r="D1761" s="863" t="str">
        <f>IFERROR(INDEX('Übersicht IS-Massnahmen'!$I$10:$I$4969, MATCH(C1761,  'Übersicht IS-Massnahmen'!$H$10:$H$4969,1)),"")</f>
        <v/>
      </c>
      <c r="E1761" s="863"/>
      <c r="F1761" s="759"/>
    </row>
    <row r="1762" spans="3:6" ht="15">
      <c r="C1762" s="512"/>
      <c r="D1762" s="863" t="str">
        <f>IFERROR(INDEX('Übersicht IS-Massnahmen'!$I$10:$I$4969, MATCH(C1762,  'Übersicht IS-Massnahmen'!$H$10:$H$4969,1)),"")</f>
        <v/>
      </c>
      <c r="E1762" s="863"/>
      <c r="F1762" s="759"/>
    </row>
    <row r="1763" spans="3:6" ht="15">
      <c r="C1763" s="512"/>
      <c r="D1763" s="863" t="str">
        <f>IFERROR(INDEX('Übersicht IS-Massnahmen'!$I$10:$I$4969, MATCH(C1763,  'Übersicht IS-Massnahmen'!$H$10:$H$4969,1)),"")</f>
        <v/>
      </c>
      <c r="E1763" s="863"/>
      <c r="F1763" s="759"/>
    </row>
    <row r="1764" spans="3:6" ht="15">
      <c r="C1764" s="512"/>
      <c r="D1764" s="863" t="str">
        <f>IFERROR(INDEX('Übersicht IS-Massnahmen'!$I$10:$I$4969, MATCH(C1764,  'Übersicht IS-Massnahmen'!$H$10:$H$4969,1)),"")</f>
        <v/>
      </c>
      <c r="E1764" s="863"/>
      <c r="F1764" s="759"/>
    </row>
    <row r="1765" spans="3:6" ht="15">
      <c r="C1765" s="512"/>
      <c r="D1765" s="863" t="str">
        <f>IFERROR(INDEX('Übersicht IS-Massnahmen'!$I$10:$I$4969, MATCH(C1765,  'Übersicht IS-Massnahmen'!$H$10:$H$4969,1)),"")</f>
        <v/>
      </c>
      <c r="E1765" s="863"/>
      <c r="F1765" s="759"/>
    </row>
    <row r="1766" spans="3:6" ht="15">
      <c r="C1766" s="512"/>
      <c r="D1766" s="863" t="str">
        <f>IFERROR(INDEX('Übersicht IS-Massnahmen'!$I$10:$I$4969, MATCH(C1766,  'Übersicht IS-Massnahmen'!$H$10:$H$4969,1)),"")</f>
        <v/>
      </c>
      <c r="E1766" s="863"/>
      <c r="F1766" s="759"/>
    </row>
    <row r="1767" spans="3:6" ht="15">
      <c r="C1767" s="512"/>
      <c r="D1767" s="863" t="str">
        <f>IFERROR(INDEX('Übersicht IS-Massnahmen'!$I$10:$I$4969, MATCH(C1767,  'Übersicht IS-Massnahmen'!$H$10:$H$4969,1)),"")</f>
        <v/>
      </c>
      <c r="E1767" s="863"/>
      <c r="F1767" s="759"/>
    </row>
    <row r="1768" spans="3:6" ht="15">
      <c r="C1768" s="512"/>
      <c r="D1768" s="863" t="str">
        <f>IFERROR(INDEX('Übersicht IS-Massnahmen'!$I$10:$I$4969, MATCH(C1768,  'Übersicht IS-Massnahmen'!$H$10:$H$4969,1)),"")</f>
        <v/>
      </c>
      <c r="E1768" s="863"/>
      <c r="F1768" s="759"/>
    </row>
    <row r="1769" spans="3:6" ht="15">
      <c r="C1769" s="512"/>
      <c r="D1769" s="863" t="str">
        <f>IFERROR(INDEX('Übersicht IS-Massnahmen'!$I$10:$I$4969, MATCH(C1769,  'Übersicht IS-Massnahmen'!$H$10:$H$4969,1)),"")</f>
        <v/>
      </c>
      <c r="E1769" s="863"/>
      <c r="F1769" s="759"/>
    </row>
    <row r="1770" spans="3:6" ht="15">
      <c r="C1770" s="512"/>
      <c r="D1770" s="863" t="str">
        <f>IFERROR(INDEX('Übersicht IS-Massnahmen'!$I$10:$I$4969, MATCH(C1770,  'Übersicht IS-Massnahmen'!$H$10:$H$4969,1)),"")</f>
        <v/>
      </c>
      <c r="E1770" s="863"/>
      <c r="F1770" s="759"/>
    </row>
    <row r="1771" spans="3:6" ht="15">
      <c r="C1771" s="512"/>
      <c r="D1771" s="863" t="str">
        <f>IFERROR(INDEX('Übersicht IS-Massnahmen'!$I$10:$I$4969, MATCH(C1771,  'Übersicht IS-Massnahmen'!$H$10:$H$4969,1)),"")</f>
        <v/>
      </c>
      <c r="E1771" s="863"/>
      <c r="F1771" s="759"/>
    </row>
    <row r="1772" spans="3:6" ht="15">
      <c r="C1772" s="512"/>
      <c r="D1772" s="863" t="str">
        <f>IFERROR(INDEX('Übersicht IS-Massnahmen'!$I$10:$I$4969, MATCH(C1772,  'Übersicht IS-Massnahmen'!$H$10:$H$4969,1)),"")</f>
        <v/>
      </c>
      <c r="E1772" s="863"/>
      <c r="F1772" s="759"/>
    </row>
    <row r="1773" spans="3:6" ht="15">
      <c r="C1773" s="512"/>
      <c r="D1773" s="863" t="str">
        <f>IFERROR(INDEX('Übersicht IS-Massnahmen'!$I$10:$I$4969, MATCH(C1773,  'Übersicht IS-Massnahmen'!$H$10:$H$4969,1)),"")</f>
        <v/>
      </c>
      <c r="E1773" s="863"/>
      <c r="F1773" s="759"/>
    </row>
    <row r="1774" spans="3:6" ht="15">
      <c r="C1774" s="512"/>
      <c r="D1774" s="863" t="str">
        <f>IFERROR(INDEX('Übersicht IS-Massnahmen'!$I$10:$I$4969, MATCH(C1774,  'Übersicht IS-Massnahmen'!$H$10:$H$4969,1)),"")</f>
        <v/>
      </c>
      <c r="E1774" s="863"/>
      <c r="F1774" s="759"/>
    </row>
    <row r="1775" spans="3:6" ht="15">
      <c r="C1775" s="512"/>
      <c r="D1775" s="863" t="str">
        <f>IFERROR(INDEX('Übersicht IS-Massnahmen'!$I$10:$I$4969, MATCH(C1775,  'Übersicht IS-Massnahmen'!$H$10:$H$4969,1)),"")</f>
        <v/>
      </c>
      <c r="E1775" s="863"/>
      <c r="F1775" s="759"/>
    </row>
    <row r="1776" spans="3:6" ht="15">
      <c r="C1776" s="512"/>
      <c r="D1776" s="863" t="str">
        <f>IFERROR(INDEX('Übersicht IS-Massnahmen'!$I$10:$I$4969, MATCH(C1776,  'Übersicht IS-Massnahmen'!$H$10:$H$4969,1)),"")</f>
        <v/>
      </c>
      <c r="E1776" s="863"/>
      <c r="F1776" s="759"/>
    </row>
    <row r="1777" spans="3:6" ht="15">
      <c r="C1777" s="512"/>
      <c r="D1777" s="863" t="str">
        <f>IFERROR(INDEX('Übersicht IS-Massnahmen'!$I$10:$I$4969, MATCH(C1777,  'Übersicht IS-Massnahmen'!$H$10:$H$4969,1)),"")</f>
        <v/>
      </c>
      <c r="E1777" s="863"/>
      <c r="F1777" s="759"/>
    </row>
    <row r="1778" spans="3:6" ht="15">
      <c r="C1778" s="512"/>
      <c r="D1778" s="863" t="str">
        <f>IFERROR(INDEX('Übersicht IS-Massnahmen'!$I$10:$I$4969, MATCH(C1778,  'Übersicht IS-Massnahmen'!$H$10:$H$4969,1)),"")</f>
        <v/>
      </c>
      <c r="E1778" s="863"/>
      <c r="F1778" s="759"/>
    </row>
    <row r="1779" spans="3:6" ht="15">
      <c r="C1779" s="512"/>
      <c r="D1779" s="863" t="str">
        <f>IFERROR(INDEX('Übersicht IS-Massnahmen'!$I$10:$I$4969, MATCH(C1779,  'Übersicht IS-Massnahmen'!$H$10:$H$4969,1)),"")</f>
        <v/>
      </c>
      <c r="E1779" s="863"/>
      <c r="F1779" s="759"/>
    </row>
    <row r="1780" spans="3:6" ht="15">
      <c r="C1780" s="512"/>
      <c r="D1780" s="863" t="str">
        <f>IFERROR(INDEX('Übersicht IS-Massnahmen'!$I$10:$I$4969, MATCH(C1780,  'Übersicht IS-Massnahmen'!$H$10:$H$4969,1)),"")</f>
        <v/>
      </c>
      <c r="E1780" s="863"/>
      <c r="F1780" s="759"/>
    </row>
    <row r="1781" spans="3:6" ht="15">
      <c r="C1781" s="512"/>
      <c r="D1781" s="863" t="str">
        <f>IFERROR(INDEX('Übersicht IS-Massnahmen'!$I$10:$I$4969, MATCH(C1781,  'Übersicht IS-Massnahmen'!$H$10:$H$4969,1)),"")</f>
        <v/>
      </c>
      <c r="E1781" s="863"/>
      <c r="F1781" s="759"/>
    </row>
    <row r="1782" spans="3:6" ht="15">
      <c r="C1782" s="512"/>
      <c r="D1782" s="863" t="str">
        <f>IFERROR(INDEX('Übersicht IS-Massnahmen'!$I$10:$I$4969, MATCH(C1782,  'Übersicht IS-Massnahmen'!$H$10:$H$4969,1)),"")</f>
        <v/>
      </c>
      <c r="E1782" s="863"/>
      <c r="F1782" s="759"/>
    </row>
    <row r="1783" spans="3:6" ht="15">
      <c r="C1783" s="512"/>
      <c r="D1783" s="863" t="str">
        <f>IFERROR(INDEX('Übersicht IS-Massnahmen'!$I$10:$I$4969, MATCH(C1783,  'Übersicht IS-Massnahmen'!$H$10:$H$4969,1)),"")</f>
        <v/>
      </c>
      <c r="E1783" s="863"/>
      <c r="F1783" s="759"/>
    </row>
    <row r="1784" spans="3:6" ht="15">
      <c r="C1784" s="512"/>
      <c r="D1784" s="863" t="str">
        <f>IFERROR(INDEX('Übersicht IS-Massnahmen'!$I$10:$I$4969, MATCH(C1784,  'Übersicht IS-Massnahmen'!$H$10:$H$4969,1)),"")</f>
        <v/>
      </c>
      <c r="E1784" s="863"/>
      <c r="F1784" s="759"/>
    </row>
    <row r="1785" spans="3:6" ht="15">
      <c r="C1785" s="512"/>
      <c r="D1785" s="863" t="str">
        <f>IFERROR(INDEX('Übersicht IS-Massnahmen'!$I$10:$I$4969, MATCH(C1785,  'Übersicht IS-Massnahmen'!$H$10:$H$4969,1)),"")</f>
        <v/>
      </c>
      <c r="E1785" s="863"/>
      <c r="F1785" s="759"/>
    </row>
    <row r="1786" spans="3:6" ht="15">
      <c r="C1786" s="512"/>
      <c r="D1786" s="863" t="str">
        <f>IFERROR(INDEX('Übersicht IS-Massnahmen'!$I$10:$I$4969, MATCH(C1786,  'Übersicht IS-Massnahmen'!$H$10:$H$4969,1)),"")</f>
        <v/>
      </c>
      <c r="E1786" s="863"/>
      <c r="F1786" s="759"/>
    </row>
    <row r="1787" spans="3:6" ht="15">
      <c r="C1787" s="512"/>
      <c r="D1787" s="863" t="str">
        <f>IFERROR(INDEX('Übersicht IS-Massnahmen'!$I$10:$I$4969, MATCH(C1787,  'Übersicht IS-Massnahmen'!$H$10:$H$4969,1)),"")</f>
        <v/>
      </c>
      <c r="E1787" s="863"/>
      <c r="F1787" s="759"/>
    </row>
    <row r="1788" spans="3:6" ht="15">
      <c r="C1788" s="512"/>
      <c r="D1788" s="863" t="str">
        <f>IFERROR(INDEX('Übersicht IS-Massnahmen'!$I$10:$I$4969, MATCH(C1788,  'Übersicht IS-Massnahmen'!$H$10:$H$4969,1)),"")</f>
        <v/>
      </c>
      <c r="E1788" s="863"/>
      <c r="F1788" s="759"/>
    </row>
    <row r="1789" spans="3:6" ht="15">
      <c r="C1789" s="512"/>
      <c r="D1789" s="863" t="str">
        <f>IFERROR(INDEX('Übersicht IS-Massnahmen'!$I$10:$I$4969, MATCH(C1789,  'Übersicht IS-Massnahmen'!$H$10:$H$4969,1)),"")</f>
        <v/>
      </c>
      <c r="E1789" s="863"/>
      <c r="F1789" s="759"/>
    </row>
    <row r="1790" spans="3:6" ht="15">
      <c r="C1790" s="512"/>
      <c r="D1790" s="863" t="str">
        <f>IFERROR(INDEX('Übersicht IS-Massnahmen'!$I$10:$I$4969, MATCH(C1790,  'Übersicht IS-Massnahmen'!$H$10:$H$4969,1)),"")</f>
        <v/>
      </c>
      <c r="E1790" s="863"/>
      <c r="F1790" s="759"/>
    </row>
    <row r="1791" spans="3:6" ht="15">
      <c r="C1791" s="512"/>
      <c r="D1791" s="863" t="str">
        <f>IFERROR(INDEX('Übersicht IS-Massnahmen'!$I$10:$I$4969, MATCH(C1791,  'Übersicht IS-Massnahmen'!$H$10:$H$4969,1)),"")</f>
        <v/>
      </c>
      <c r="E1791" s="863"/>
      <c r="F1791" s="759"/>
    </row>
    <row r="1792" spans="3:6" ht="15">
      <c r="C1792" s="512"/>
      <c r="D1792" s="863" t="str">
        <f>IFERROR(INDEX('Übersicht IS-Massnahmen'!$I$10:$I$4969, MATCH(C1792,  'Übersicht IS-Massnahmen'!$H$10:$H$4969,1)),"")</f>
        <v/>
      </c>
      <c r="E1792" s="863"/>
      <c r="F1792" s="759"/>
    </row>
    <row r="1793" spans="3:6" ht="15">
      <c r="C1793" s="512"/>
      <c r="D1793" s="863" t="str">
        <f>IFERROR(INDEX('Übersicht IS-Massnahmen'!$I$10:$I$4969, MATCH(C1793,  'Übersicht IS-Massnahmen'!$H$10:$H$4969,1)),"")</f>
        <v/>
      </c>
      <c r="E1793" s="863"/>
      <c r="F1793" s="759"/>
    </row>
    <row r="1794" spans="3:6" ht="15">
      <c r="C1794" s="512"/>
      <c r="D1794" s="863" t="str">
        <f>IFERROR(INDEX('Übersicht IS-Massnahmen'!$I$10:$I$4969, MATCH(C1794,  'Übersicht IS-Massnahmen'!$H$10:$H$4969,1)),"")</f>
        <v/>
      </c>
      <c r="E1794" s="863"/>
      <c r="F1794" s="759"/>
    </row>
    <row r="1795" spans="3:6" ht="15">
      <c r="C1795" s="512"/>
      <c r="D1795" s="863" t="str">
        <f>IFERROR(INDEX('Übersicht IS-Massnahmen'!$I$10:$I$4969, MATCH(C1795,  'Übersicht IS-Massnahmen'!$H$10:$H$4969,1)),"")</f>
        <v/>
      </c>
      <c r="E1795" s="863"/>
      <c r="F1795" s="759"/>
    </row>
    <row r="1796" spans="3:6" ht="15">
      <c r="C1796" s="512"/>
      <c r="D1796" s="863" t="str">
        <f>IFERROR(INDEX('Übersicht IS-Massnahmen'!$I$10:$I$4969, MATCH(C1796,  'Übersicht IS-Massnahmen'!$H$10:$H$4969,1)),"")</f>
        <v/>
      </c>
      <c r="E1796" s="863"/>
      <c r="F1796" s="759"/>
    </row>
    <row r="1797" spans="3:6" ht="15">
      <c r="C1797" s="512"/>
      <c r="D1797" s="863" t="str">
        <f>IFERROR(INDEX('Übersicht IS-Massnahmen'!$I$10:$I$4969, MATCH(C1797,  'Übersicht IS-Massnahmen'!$H$10:$H$4969,1)),"")</f>
        <v/>
      </c>
      <c r="E1797" s="863"/>
      <c r="F1797" s="759"/>
    </row>
    <row r="1798" spans="3:6" ht="15">
      <c r="C1798" s="512"/>
      <c r="D1798" s="863" t="str">
        <f>IFERROR(INDEX('Übersicht IS-Massnahmen'!$I$10:$I$4969, MATCH(C1798,  'Übersicht IS-Massnahmen'!$H$10:$H$4969,1)),"")</f>
        <v/>
      </c>
      <c r="E1798" s="863"/>
      <c r="F1798" s="759"/>
    </row>
    <row r="1799" spans="3:6" ht="15">
      <c r="C1799" s="512"/>
      <c r="D1799" s="863" t="str">
        <f>IFERROR(INDEX('Übersicht IS-Massnahmen'!$I$10:$I$4969, MATCH(C1799,  'Übersicht IS-Massnahmen'!$H$10:$H$4969,1)),"")</f>
        <v/>
      </c>
      <c r="E1799" s="863"/>
      <c r="F1799" s="759"/>
    </row>
    <row r="1800" spans="3:6" ht="15">
      <c r="C1800" s="512"/>
      <c r="D1800" s="863" t="str">
        <f>IFERROR(INDEX('Übersicht IS-Massnahmen'!$I$10:$I$4969, MATCH(C1800,  'Übersicht IS-Massnahmen'!$H$10:$H$4969,1)),"")</f>
        <v/>
      </c>
      <c r="E1800" s="863"/>
      <c r="F1800" s="759"/>
    </row>
    <row r="1801" spans="3:6" ht="15">
      <c r="C1801" s="512"/>
      <c r="D1801" s="863" t="str">
        <f>IFERROR(INDEX('Übersicht IS-Massnahmen'!$I$10:$I$4969, MATCH(C1801,  'Übersicht IS-Massnahmen'!$H$10:$H$4969,1)),"")</f>
        <v/>
      </c>
      <c r="E1801" s="863"/>
      <c r="F1801" s="759"/>
    </row>
    <row r="1802" spans="3:6" ht="15">
      <c r="C1802" s="512"/>
      <c r="D1802" s="863" t="str">
        <f>IFERROR(INDEX('Übersicht IS-Massnahmen'!$I$10:$I$4969, MATCH(C1802,  'Übersicht IS-Massnahmen'!$H$10:$H$4969,1)),"")</f>
        <v/>
      </c>
      <c r="E1802" s="863"/>
      <c r="F1802" s="759"/>
    </row>
    <row r="1803" spans="3:6" ht="15">
      <c r="C1803" s="512"/>
      <c r="D1803" s="863" t="str">
        <f>IFERROR(INDEX('Übersicht IS-Massnahmen'!$I$10:$I$4969, MATCH(C1803,  'Übersicht IS-Massnahmen'!$H$10:$H$4969,1)),"")</f>
        <v/>
      </c>
      <c r="E1803" s="863"/>
      <c r="F1803" s="759"/>
    </row>
    <row r="1804" spans="3:6" ht="15">
      <c r="C1804" s="512"/>
      <c r="D1804" s="863" t="str">
        <f>IFERROR(INDEX('Übersicht IS-Massnahmen'!$I$10:$I$4969, MATCH(C1804,  'Übersicht IS-Massnahmen'!$H$10:$H$4969,1)),"")</f>
        <v/>
      </c>
      <c r="E1804" s="863"/>
      <c r="F1804" s="759"/>
    </row>
    <row r="1805" spans="3:6" ht="15">
      <c r="C1805" s="512"/>
      <c r="D1805" s="863" t="str">
        <f>IFERROR(INDEX('Übersicht IS-Massnahmen'!$I$10:$I$4969, MATCH(C1805,  'Übersicht IS-Massnahmen'!$H$10:$H$4969,1)),"")</f>
        <v/>
      </c>
      <c r="E1805" s="863"/>
      <c r="F1805" s="759"/>
    </row>
    <row r="1806" spans="3:6" ht="15">
      <c r="C1806" s="512"/>
      <c r="D1806" s="863" t="str">
        <f>IFERROR(INDEX('Übersicht IS-Massnahmen'!$I$10:$I$4969, MATCH(C1806,  'Übersicht IS-Massnahmen'!$H$10:$H$4969,1)),"")</f>
        <v/>
      </c>
      <c r="E1806" s="863"/>
      <c r="F1806" s="759"/>
    </row>
    <row r="1807" spans="3:6" ht="15">
      <c r="C1807" s="512"/>
      <c r="D1807" s="863" t="str">
        <f>IFERROR(INDEX('Übersicht IS-Massnahmen'!$I$10:$I$4969, MATCH(C1807,  'Übersicht IS-Massnahmen'!$H$10:$H$4969,1)),"")</f>
        <v/>
      </c>
      <c r="E1807" s="863"/>
      <c r="F1807" s="759"/>
    </row>
    <row r="1808" spans="3:6" ht="15">
      <c r="C1808" s="512"/>
      <c r="D1808" s="863" t="str">
        <f>IFERROR(INDEX('Übersicht IS-Massnahmen'!$I$10:$I$4969, MATCH(C1808,  'Übersicht IS-Massnahmen'!$H$10:$H$4969,1)),"")</f>
        <v/>
      </c>
      <c r="E1808" s="863"/>
      <c r="F1808" s="759"/>
    </row>
    <row r="1809" spans="3:6" ht="15">
      <c r="C1809" s="512"/>
      <c r="D1809" s="863" t="str">
        <f>IFERROR(INDEX('Übersicht IS-Massnahmen'!$I$10:$I$4969, MATCH(C1809,  'Übersicht IS-Massnahmen'!$H$10:$H$4969,1)),"")</f>
        <v/>
      </c>
      <c r="E1809" s="863"/>
      <c r="F1809" s="759"/>
    </row>
    <row r="1810" spans="3:6" ht="15">
      <c r="C1810" s="512"/>
      <c r="D1810" s="863" t="str">
        <f>IFERROR(INDEX('Übersicht IS-Massnahmen'!$I$10:$I$4969, MATCH(C1810,  'Übersicht IS-Massnahmen'!$H$10:$H$4969,1)),"")</f>
        <v/>
      </c>
      <c r="E1810" s="863"/>
      <c r="F1810" s="759"/>
    </row>
    <row r="1811" spans="3:6" ht="15">
      <c r="C1811" s="512"/>
      <c r="D1811" s="863" t="str">
        <f>IFERROR(INDEX('Übersicht IS-Massnahmen'!$I$10:$I$4969, MATCH(C1811,  'Übersicht IS-Massnahmen'!$H$10:$H$4969,1)),"")</f>
        <v/>
      </c>
      <c r="E1811" s="863"/>
      <c r="F1811" s="759"/>
    </row>
    <row r="1812" spans="3:6" ht="15">
      <c r="C1812" s="512"/>
      <c r="D1812" s="863" t="str">
        <f>IFERROR(INDEX('Übersicht IS-Massnahmen'!$I$10:$I$4969, MATCH(C1812,  'Übersicht IS-Massnahmen'!$H$10:$H$4969,1)),"")</f>
        <v/>
      </c>
      <c r="E1812" s="863"/>
      <c r="F1812" s="759"/>
    </row>
    <row r="1813" spans="3:6" ht="15">
      <c r="C1813" s="512"/>
      <c r="D1813" s="863" t="str">
        <f>IFERROR(INDEX('Übersicht IS-Massnahmen'!$I$10:$I$4969, MATCH(C1813,  'Übersicht IS-Massnahmen'!$H$10:$H$4969,1)),"")</f>
        <v/>
      </c>
      <c r="E1813" s="863"/>
      <c r="F1813" s="759"/>
    </row>
    <row r="1814" spans="3:6" ht="15">
      <c r="C1814" s="512"/>
      <c r="D1814" s="863" t="str">
        <f>IFERROR(INDEX('Übersicht IS-Massnahmen'!$I$10:$I$4969, MATCH(C1814,  'Übersicht IS-Massnahmen'!$H$10:$H$4969,1)),"")</f>
        <v/>
      </c>
      <c r="E1814" s="863"/>
      <c r="F1814" s="759"/>
    </row>
    <row r="1815" spans="3:6" ht="15">
      <c r="C1815" s="512"/>
      <c r="D1815" s="863" t="str">
        <f>IFERROR(INDEX('Übersicht IS-Massnahmen'!$I$10:$I$4969, MATCH(C1815,  'Übersicht IS-Massnahmen'!$H$10:$H$4969,1)),"")</f>
        <v/>
      </c>
      <c r="E1815" s="863"/>
      <c r="F1815" s="759"/>
    </row>
    <row r="1816" spans="3:6" ht="15">
      <c r="C1816" s="512"/>
      <c r="D1816" s="863" t="str">
        <f>IFERROR(INDEX('Übersicht IS-Massnahmen'!$I$10:$I$4969, MATCH(C1816,  'Übersicht IS-Massnahmen'!$H$10:$H$4969,1)),"")</f>
        <v/>
      </c>
      <c r="E1816" s="863"/>
      <c r="F1816" s="759"/>
    </row>
    <row r="1817" spans="3:6" ht="15">
      <c r="C1817" s="512"/>
      <c r="D1817" s="863" t="str">
        <f>IFERROR(INDEX('Übersicht IS-Massnahmen'!$I$10:$I$4969, MATCH(C1817,  'Übersicht IS-Massnahmen'!$H$10:$H$4969,1)),"")</f>
        <v/>
      </c>
      <c r="E1817" s="863"/>
      <c r="F1817" s="759"/>
    </row>
    <row r="1818" spans="3:6" ht="15">
      <c r="C1818" s="512"/>
      <c r="D1818" s="863" t="str">
        <f>IFERROR(INDEX('Übersicht IS-Massnahmen'!$I$10:$I$4969, MATCH(C1818,  'Übersicht IS-Massnahmen'!$H$10:$H$4969,1)),"")</f>
        <v/>
      </c>
      <c r="E1818" s="863"/>
      <c r="F1818" s="759"/>
    </row>
    <row r="1819" spans="3:6" ht="15">
      <c r="C1819" s="512"/>
      <c r="D1819" s="863" t="str">
        <f>IFERROR(INDEX('Übersicht IS-Massnahmen'!$I$10:$I$4969, MATCH(C1819,  'Übersicht IS-Massnahmen'!$H$10:$H$4969,1)),"")</f>
        <v/>
      </c>
      <c r="E1819" s="863"/>
      <c r="F1819" s="759"/>
    </row>
    <row r="1820" spans="3:6" ht="15">
      <c r="C1820" s="512"/>
      <c r="D1820" s="863" t="str">
        <f>IFERROR(INDEX('Übersicht IS-Massnahmen'!$I$10:$I$4969, MATCH(C1820,  'Übersicht IS-Massnahmen'!$H$10:$H$4969,1)),"")</f>
        <v/>
      </c>
      <c r="E1820" s="863"/>
      <c r="F1820" s="759"/>
    </row>
    <row r="1821" spans="3:6" ht="15">
      <c r="C1821" s="512"/>
      <c r="D1821" s="863" t="str">
        <f>IFERROR(INDEX('Übersicht IS-Massnahmen'!$I$10:$I$4969, MATCH(C1821,  'Übersicht IS-Massnahmen'!$H$10:$H$4969,1)),"")</f>
        <v/>
      </c>
      <c r="E1821" s="863"/>
      <c r="F1821" s="759"/>
    </row>
    <row r="1822" spans="3:6" ht="15">
      <c r="C1822" s="512"/>
      <c r="D1822" s="863" t="str">
        <f>IFERROR(INDEX('Übersicht IS-Massnahmen'!$I$10:$I$4969, MATCH(C1822,  'Übersicht IS-Massnahmen'!$H$10:$H$4969,1)),"")</f>
        <v/>
      </c>
      <c r="E1822" s="863"/>
      <c r="F1822" s="759"/>
    </row>
    <row r="1823" spans="3:6" ht="15">
      <c r="C1823" s="512"/>
      <c r="D1823" s="863" t="str">
        <f>IFERROR(INDEX('Übersicht IS-Massnahmen'!$I$10:$I$4969, MATCH(C1823,  'Übersicht IS-Massnahmen'!$H$10:$H$4969,1)),"")</f>
        <v/>
      </c>
      <c r="E1823" s="863"/>
      <c r="F1823" s="759"/>
    </row>
    <row r="1824" spans="3:6" ht="15">
      <c r="C1824" s="512"/>
      <c r="D1824" s="863" t="str">
        <f>IFERROR(INDEX('Übersicht IS-Massnahmen'!$I$10:$I$4969, MATCH(C1824,  'Übersicht IS-Massnahmen'!$H$10:$H$4969,1)),"")</f>
        <v/>
      </c>
      <c r="E1824" s="863"/>
      <c r="F1824" s="759"/>
    </row>
    <row r="1825" spans="3:6" ht="15">
      <c r="C1825" s="512"/>
      <c r="D1825" s="863" t="str">
        <f>IFERROR(INDEX('Übersicht IS-Massnahmen'!$I$10:$I$4969, MATCH(C1825,  'Übersicht IS-Massnahmen'!$H$10:$H$4969,1)),"")</f>
        <v/>
      </c>
      <c r="E1825" s="863"/>
      <c r="F1825" s="759"/>
    </row>
    <row r="1826" spans="3:6" ht="15">
      <c r="C1826" s="512"/>
      <c r="D1826" s="863" t="str">
        <f>IFERROR(INDEX('Übersicht IS-Massnahmen'!$I$10:$I$4969, MATCH(C1826,  'Übersicht IS-Massnahmen'!$H$10:$H$4969,1)),"")</f>
        <v/>
      </c>
      <c r="E1826" s="863"/>
      <c r="F1826" s="759"/>
    </row>
    <row r="1827" spans="3:6" ht="15">
      <c r="C1827" s="512"/>
      <c r="D1827" s="863" t="str">
        <f>IFERROR(INDEX('Übersicht IS-Massnahmen'!$I$10:$I$4969, MATCH(C1827,  'Übersicht IS-Massnahmen'!$H$10:$H$4969,1)),"")</f>
        <v/>
      </c>
      <c r="E1827" s="863"/>
      <c r="F1827" s="759"/>
    </row>
    <row r="1828" spans="3:6" ht="15">
      <c r="C1828" s="512"/>
      <c r="D1828" s="863" t="str">
        <f>IFERROR(INDEX('Übersicht IS-Massnahmen'!$I$10:$I$4969, MATCH(C1828,  'Übersicht IS-Massnahmen'!$H$10:$H$4969,1)),"")</f>
        <v/>
      </c>
      <c r="E1828" s="863"/>
      <c r="F1828" s="759"/>
    </row>
    <row r="1829" spans="3:6" ht="15">
      <c r="C1829" s="512"/>
      <c r="D1829" s="863" t="str">
        <f>IFERROR(INDEX('Übersicht IS-Massnahmen'!$I$10:$I$4969, MATCH(C1829,  'Übersicht IS-Massnahmen'!$H$10:$H$4969,1)),"")</f>
        <v/>
      </c>
      <c r="E1829" s="863"/>
      <c r="F1829" s="759"/>
    </row>
    <row r="1830" spans="3:6" ht="15">
      <c r="C1830" s="512"/>
      <c r="D1830" s="863" t="str">
        <f>IFERROR(INDEX('Übersicht IS-Massnahmen'!$I$10:$I$4969, MATCH(C1830,  'Übersicht IS-Massnahmen'!$H$10:$H$4969,1)),"")</f>
        <v/>
      </c>
      <c r="E1830" s="863"/>
      <c r="F1830" s="759"/>
    </row>
    <row r="1831" spans="3:6" ht="15">
      <c r="C1831" s="512"/>
      <c r="D1831" s="863" t="str">
        <f>IFERROR(INDEX('Übersicht IS-Massnahmen'!$I$10:$I$4969, MATCH(C1831,  'Übersicht IS-Massnahmen'!$H$10:$H$4969,1)),"")</f>
        <v/>
      </c>
      <c r="E1831" s="863"/>
      <c r="F1831" s="759"/>
    </row>
    <row r="1832" spans="3:6" ht="15">
      <c r="C1832" s="512"/>
      <c r="D1832" s="863" t="str">
        <f>IFERROR(INDEX('Übersicht IS-Massnahmen'!$I$10:$I$4969, MATCH(C1832,  'Übersicht IS-Massnahmen'!$H$10:$H$4969,1)),"")</f>
        <v/>
      </c>
      <c r="E1832" s="863"/>
      <c r="F1832" s="759"/>
    </row>
    <row r="1833" spans="3:6" ht="15">
      <c r="C1833" s="512"/>
      <c r="D1833" s="863" t="str">
        <f>IFERROR(INDEX('Übersicht IS-Massnahmen'!$I$10:$I$4969, MATCH(C1833,  'Übersicht IS-Massnahmen'!$H$10:$H$4969,1)),"")</f>
        <v/>
      </c>
      <c r="E1833" s="863"/>
      <c r="F1833" s="759"/>
    </row>
    <row r="1834" spans="3:6" ht="15">
      <c r="C1834" s="512"/>
      <c r="D1834" s="863" t="str">
        <f>IFERROR(INDEX('Übersicht IS-Massnahmen'!$I$10:$I$4969, MATCH(C1834,  'Übersicht IS-Massnahmen'!$H$10:$H$4969,1)),"")</f>
        <v/>
      </c>
      <c r="E1834" s="863"/>
      <c r="F1834" s="759"/>
    </row>
    <row r="1835" spans="3:6" ht="15">
      <c r="C1835" s="512"/>
      <c r="D1835" s="863" t="str">
        <f>IFERROR(INDEX('Übersicht IS-Massnahmen'!$I$10:$I$4969, MATCH(C1835,  'Übersicht IS-Massnahmen'!$H$10:$H$4969,1)),"")</f>
        <v/>
      </c>
      <c r="E1835" s="863"/>
      <c r="F1835" s="759"/>
    </row>
    <row r="1836" spans="3:6" ht="15">
      <c r="C1836" s="512"/>
      <c r="D1836" s="863" t="str">
        <f>IFERROR(INDEX('Übersicht IS-Massnahmen'!$I$10:$I$4969, MATCH(C1836,  'Übersicht IS-Massnahmen'!$H$10:$H$4969,1)),"")</f>
        <v/>
      </c>
      <c r="E1836" s="863"/>
      <c r="F1836" s="759"/>
    </row>
    <row r="1837" spans="3:6" ht="15">
      <c r="C1837" s="512"/>
      <c r="D1837" s="863" t="str">
        <f>IFERROR(INDEX('Übersicht IS-Massnahmen'!$I$10:$I$4969, MATCH(C1837,  'Übersicht IS-Massnahmen'!$H$10:$H$4969,1)),"")</f>
        <v/>
      </c>
      <c r="E1837" s="863"/>
      <c r="F1837" s="759"/>
    </row>
    <row r="1838" spans="3:6" ht="15">
      <c r="C1838" s="512"/>
      <c r="D1838" s="863" t="str">
        <f>IFERROR(INDEX('Übersicht IS-Massnahmen'!$I$10:$I$4969, MATCH(C1838,  'Übersicht IS-Massnahmen'!$H$10:$H$4969,1)),"")</f>
        <v/>
      </c>
      <c r="E1838" s="863"/>
      <c r="F1838" s="759"/>
    </row>
    <row r="1839" spans="3:6" ht="15">
      <c r="C1839" s="512"/>
      <c r="D1839" s="863" t="str">
        <f>IFERROR(INDEX('Übersicht IS-Massnahmen'!$I$10:$I$4969, MATCH(C1839,  'Übersicht IS-Massnahmen'!$H$10:$H$4969,1)),"")</f>
        <v/>
      </c>
      <c r="E1839" s="863"/>
      <c r="F1839" s="759"/>
    </row>
    <row r="1840" spans="3:6" ht="15">
      <c r="C1840" s="512"/>
      <c r="D1840" s="863" t="str">
        <f>IFERROR(INDEX('Übersicht IS-Massnahmen'!$I$10:$I$4969, MATCH(C1840,  'Übersicht IS-Massnahmen'!$H$10:$H$4969,1)),"")</f>
        <v/>
      </c>
      <c r="E1840" s="863"/>
      <c r="F1840" s="759"/>
    </row>
    <row r="1841" spans="3:6" ht="15">
      <c r="C1841" s="512"/>
      <c r="D1841" s="863" t="str">
        <f>IFERROR(INDEX('Übersicht IS-Massnahmen'!$I$10:$I$4969, MATCH(C1841,  'Übersicht IS-Massnahmen'!$H$10:$H$4969,1)),"")</f>
        <v/>
      </c>
      <c r="E1841" s="863"/>
      <c r="F1841" s="759"/>
    </row>
    <row r="1842" spans="3:6" ht="15">
      <c r="C1842" s="512"/>
      <c r="D1842" s="863" t="str">
        <f>IFERROR(INDEX('Übersicht IS-Massnahmen'!$I$10:$I$4969, MATCH(C1842,  'Übersicht IS-Massnahmen'!$H$10:$H$4969,1)),"")</f>
        <v/>
      </c>
      <c r="E1842" s="863"/>
      <c r="F1842" s="759"/>
    </row>
    <row r="1843" spans="3:6" ht="15">
      <c r="C1843" s="512"/>
      <c r="D1843" s="863" t="str">
        <f>IFERROR(INDEX('Übersicht IS-Massnahmen'!$I$10:$I$4969, MATCH(C1843,  'Übersicht IS-Massnahmen'!$H$10:$H$4969,1)),"")</f>
        <v/>
      </c>
      <c r="E1843" s="863"/>
      <c r="F1843" s="759"/>
    </row>
    <row r="1844" spans="3:6" ht="15">
      <c r="C1844" s="512"/>
      <c r="D1844" s="863" t="str">
        <f>IFERROR(INDEX('Übersicht IS-Massnahmen'!$I$10:$I$4969, MATCH(C1844,  'Übersicht IS-Massnahmen'!$H$10:$H$4969,1)),"")</f>
        <v/>
      </c>
      <c r="E1844" s="863"/>
      <c r="F1844" s="759"/>
    </row>
    <row r="1845" spans="3:6" ht="15">
      <c r="C1845" s="512"/>
      <c r="D1845" s="863" t="str">
        <f>IFERROR(INDEX('Übersicht IS-Massnahmen'!$I$10:$I$4969, MATCH(C1845,  'Übersicht IS-Massnahmen'!$H$10:$H$4969,1)),"")</f>
        <v/>
      </c>
      <c r="E1845" s="863"/>
      <c r="F1845" s="759"/>
    </row>
    <row r="1846" spans="3:6" ht="15">
      <c r="C1846" s="512"/>
      <c r="D1846" s="863" t="str">
        <f>IFERROR(INDEX('Übersicht IS-Massnahmen'!$I$10:$I$4969, MATCH(C1846,  'Übersicht IS-Massnahmen'!$H$10:$H$4969,1)),"")</f>
        <v/>
      </c>
      <c r="E1846" s="863"/>
      <c r="F1846" s="759"/>
    </row>
    <row r="1847" spans="3:6" ht="15">
      <c r="C1847" s="512"/>
      <c r="D1847" s="863" t="str">
        <f>IFERROR(INDEX('Übersicht IS-Massnahmen'!$I$10:$I$4969, MATCH(C1847,  'Übersicht IS-Massnahmen'!$H$10:$H$4969,1)),"")</f>
        <v/>
      </c>
      <c r="E1847" s="863"/>
      <c r="F1847" s="759"/>
    </row>
    <row r="1848" spans="3:6" ht="15">
      <c r="C1848" s="512"/>
      <c r="D1848" s="863" t="str">
        <f>IFERROR(INDEX('Übersicht IS-Massnahmen'!$I$10:$I$4969, MATCH(C1848,  'Übersicht IS-Massnahmen'!$H$10:$H$4969,1)),"")</f>
        <v/>
      </c>
      <c r="E1848" s="863"/>
      <c r="F1848" s="759"/>
    </row>
    <row r="1849" spans="3:6" ht="15">
      <c r="C1849" s="512"/>
      <c r="D1849" s="863" t="str">
        <f>IFERROR(INDEX('Übersicht IS-Massnahmen'!$I$10:$I$4969, MATCH(C1849,  'Übersicht IS-Massnahmen'!$H$10:$H$4969,1)),"")</f>
        <v/>
      </c>
      <c r="E1849" s="863"/>
      <c r="F1849" s="759"/>
    </row>
    <row r="1850" spans="3:6" ht="15">
      <c r="C1850" s="512"/>
      <c r="D1850" s="863" t="str">
        <f>IFERROR(INDEX('Übersicht IS-Massnahmen'!$I$10:$I$4969, MATCH(C1850,  'Übersicht IS-Massnahmen'!$H$10:$H$4969,1)),"")</f>
        <v/>
      </c>
      <c r="E1850" s="863"/>
      <c r="F1850" s="759"/>
    </row>
    <row r="1851" spans="3:6" ht="15">
      <c r="C1851" s="512"/>
      <c r="D1851" s="863" t="str">
        <f>IFERROR(INDEX('Übersicht IS-Massnahmen'!$I$10:$I$4969, MATCH(C1851,  'Übersicht IS-Massnahmen'!$H$10:$H$4969,1)),"")</f>
        <v/>
      </c>
      <c r="E1851" s="863"/>
      <c r="F1851" s="759"/>
    </row>
    <row r="1852" spans="3:6" ht="15">
      <c r="C1852" s="512"/>
      <c r="D1852" s="863" t="str">
        <f>IFERROR(INDEX('Übersicht IS-Massnahmen'!$I$10:$I$4969, MATCH(C1852,  'Übersicht IS-Massnahmen'!$H$10:$H$4969,1)),"")</f>
        <v/>
      </c>
      <c r="E1852" s="863"/>
      <c r="F1852" s="759"/>
    </row>
    <row r="1853" spans="3:6" ht="15">
      <c r="C1853" s="512"/>
      <c r="D1853" s="863" t="str">
        <f>IFERROR(INDEX('Übersicht IS-Massnahmen'!$I$10:$I$4969, MATCH(C1853,  'Übersicht IS-Massnahmen'!$H$10:$H$4969,1)),"")</f>
        <v/>
      </c>
      <c r="E1853" s="863"/>
      <c r="F1853" s="759"/>
    </row>
    <row r="1854" spans="3:6" ht="15">
      <c r="C1854" s="512"/>
      <c r="D1854" s="863" t="str">
        <f>IFERROR(INDEX('Übersicht IS-Massnahmen'!$I$10:$I$4969, MATCH(C1854,  'Übersicht IS-Massnahmen'!$H$10:$H$4969,1)),"")</f>
        <v/>
      </c>
      <c r="E1854" s="863"/>
      <c r="F1854" s="759"/>
    </row>
    <row r="1855" spans="3:6" ht="15">
      <c r="C1855" s="512"/>
      <c r="D1855" s="863" t="str">
        <f>IFERROR(INDEX('Übersicht IS-Massnahmen'!$I$10:$I$4969, MATCH(C1855,  'Übersicht IS-Massnahmen'!$H$10:$H$4969,1)),"")</f>
        <v/>
      </c>
      <c r="E1855" s="863"/>
      <c r="F1855" s="759"/>
    </row>
    <row r="1856" spans="3:6" ht="15">
      <c r="C1856" s="512"/>
      <c r="D1856" s="863" t="str">
        <f>IFERROR(INDEX('Übersicht IS-Massnahmen'!$I$10:$I$4969, MATCH(C1856,  'Übersicht IS-Massnahmen'!$H$10:$H$4969,1)),"")</f>
        <v/>
      </c>
      <c r="E1856" s="863"/>
      <c r="F1856" s="759"/>
    </row>
    <row r="1857" spans="3:6" ht="15">
      <c r="C1857" s="512"/>
      <c r="D1857" s="863" t="str">
        <f>IFERROR(INDEX('Übersicht IS-Massnahmen'!$I$10:$I$4969, MATCH(C1857,  'Übersicht IS-Massnahmen'!$H$10:$H$4969,1)),"")</f>
        <v/>
      </c>
      <c r="E1857" s="863"/>
      <c r="F1857" s="759"/>
    </row>
    <row r="1858" spans="3:6" ht="15">
      <c r="C1858" s="512"/>
      <c r="D1858" s="863" t="str">
        <f>IFERROR(INDEX('Übersicht IS-Massnahmen'!$I$10:$I$4969, MATCH(C1858,  'Übersicht IS-Massnahmen'!$H$10:$H$4969,1)),"")</f>
        <v/>
      </c>
      <c r="E1858" s="863"/>
      <c r="F1858" s="759"/>
    </row>
    <row r="1859" spans="3:6" ht="15">
      <c r="C1859" s="512"/>
      <c r="D1859" s="863" t="str">
        <f>IFERROR(INDEX('Übersicht IS-Massnahmen'!$I$10:$I$4969, MATCH(C1859,  'Übersicht IS-Massnahmen'!$H$10:$H$4969,1)),"")</f>
        <v/>
      </c>
      <c r="E1859" s="863"/>
      <c r="F1859" s="759"/>
    </row>
    <row r="1860" spans="3:6" ht="15">
      <c r="C1860" s="512"/>
      <c r="D1860" s="863" t="str">
        <f>IFERROR(INDEX('Übersicht IS-Massnahmen'!$I$10:$I$4969, MATCH(C1860,  'Übersicht IS-Massnahmen'!$H$10:$H$4969,1)),"")</f>
        <v/>
      </c>
      <c r="E1860" s="863"/>
      <c r="F1860" s="759"/>
    </row>
    <row r="1861" spans="3:6" ht="15">
      <c r="C1861" s="512"/>
      <c r="D1861" s="863" t="str">
        <f>IFERROR(INDEX('Übersicht IS-Massnahmen'!$I$10:$I$4969, MATCH(C1861,  'Übersicht IS-Massnahmen'!$H$10:$H$4969,1)),"")</f>
        <v/>
      </c>
      <c r="E1861" s="863"/>
      <c r="F1861" s="759"/>
    </row>
    <row r="1862" spans="3:6" ht="15">
      <c r="C1862" s="512"/>
      <c r="D1862" s="863" t="str">
        <f>IFERROR(INDEX('Übersicht IS-Massnahmen'!$I$10:$I$4969, MATCH(C1862,  'Übersicht IS-Massnahmen'!$H$10:$H$4969,1)),"")</f>
        <v/>
      </c>
      <c r="E1862" s="863"/>
      <c r="F1862" s="759"/>
    </row>
    <row r="1863" spans="3:6" ht="15">
      <c r="C1863" s="512"/>
      <c r="D1863" s="863" t="str">
        <f>IFERROR(INDEX('Übersicht IS-Massnahmen'!$I$10:$I$4969, MATCH(C1863,  'Übersicht IS-Massnahmen'!$H$10:$H$4969,1)),"")</f>
        <v/>
      </c>
      <c r="E1863" s="863"/>
      <c r="F1863" s="759"/>
    </row>
    <row r="1864" spans="3:6" ht="15">
      <c r="C1864" s="512"/>
      <c r="D1864" s="863" t="str">
        <f>IFERROR(INDEX('Übersicht IS-Massnahmen'!$I$10:$I$4969, MATCH(C1864,  'Übersicht IS-Massnahmen'!$H$10:$H$4969,1)),"")</f>
        <v/>
      </c>
      <c r="E1864" s="863"/>
      <c r="F1864" s="759"/>
    </row>
    <row r="1865" spans="3:6" ht="15">
      <c r="C1865" s="512"/>
      <c r="D1865" s="863" t="str">
        <f>IFERROR(INDEX('Übersicht IS-Massnahmen'!$I$10:$I$4969, MATCH(C1865,  'Übersicht IS-Massnahmen'!$H$10:$H$4969,1)),"")</f>
        <v/>
      </c>
      <c r="E1865" s="863"/>
      <c r="F1865" s="759"/>
    </row>
    <row r="1866" spans="3:6" ht="15">
      <c r="C1866" s="512"/>
      <c r="D1866" s="863" t="str">
        <f>IFERROR(INDEX('Übersicht IS-Massnahmen'!$I$10:$I$4969, MATCH(C1866,  'Übersicht IS-Massnahmen'!$H$10:$H$4969,1)),"")</f>
        <v/>
      </c>
      <c r="E1866" s="863"/>
      <c r="F1866" s="759"/>
    </row>
    <row r="1867" spans="3:6" ht="15">
      <c r="C1867" s="512"/>
      <c r="D1867" s="863" t="str">
        <f>IFERROR(INDEX('Übersicht IS-Massnahmen'!$I$10:$I$4969, MATCH(C1867,  'Übersicht IS-Massnahmen'!$H$10:$H$4969,1)),"")</f>
        <v/>
      </c>
      <c r="E1867" s="863"/>
      <c r="F1867" s="759"/>
    </row>
    <row r="1868" spans="3:6" ht="15">
      <c r="C1868" s="512"/>
      <c r="D1868" s="863" t="str">
        <f>IFERROR(INDEX('Übersicht IS-Massnahmen'!$I$10:$I$4969, MATCH(C1868,  'Übersicht IS-Massnahmen'!$H$10:$H$4969,1)),"")</f>
        <v/>
      </c>
      <c r="E1868" s="863"/>
      <c r="F1868" s="759"/>
    </row>
    <row r="1869" spans="3:6" ht="15">
      <c r="C1869" s="512"/>
      <c r="D1869" s="863" t="str">
        <f>IFERROR(INDEX('Übersicht IS-Massnahmen'!$I$10:$I$4969, MATCH(C1869,  'Übersicht IS-Massnahmen'!$H$10:$H$4969,1)),"")</f>
        <v/>
      </c>
      <c r="E1869" s="863"/>
      <c r="F1869" s="759"/>
    </row>
    <row r="1870" spans="3:6" ht="15">
      <c r="C1870" s="512"/>
      <c r="D1870" s="863" t="str">
        <f>IFERROR(INDEX('Übersicht IS-Massnahmen'!$I$10:$I$4969, MATCH(C1870,  'Übersicht IS-Massnahmen'!$H$10:$H$4969,1)),"")</f>
        <v/>
      </c>
      <c r="E1870" s="863"/>
      <c r="F1870" s="759"/>
    </row>
    <row r="1871" spans="3:6" ht="15">
      <c r="C1871" s="512"/>
      <c r="D1871" s="863" t="str">
        <f>IFERROR(INDEX('Übersicht IS-Massnahmen'!$I$10:$I$4969, MATCH(C1871,  'Übersicht IS-Massnahmen'!$H$10:$H$4969,1)),"")</f>
        <v/>
      </c>
      <c r="E1871" s="863"/>
      <c r="F1871" s="759"/>
    </row>
    <row r="1872" spans="3:6" ht="15">
      <c r="C1872" s="512"/>
      <c r="D1872" s="863" t="str">
        <f>IFERROR(INDEX('Übersicht IS-Massnahmen'!$I$10:$I$4969, MATCH(C1872,  'Übersicht IS-Massnahmen'!$H$10:$H$4969,1)),"")</f>
        <v/>
      </c>
      <c r="E1872" s="863"/>
      <c r="F1872" s="759"/>
    </row>
    <row r="1873" spans="3:6" ht="15">
      <c r="C1873" s="512"/>
      <c r="D1873" s="863" t="str">
        <f>IFERROR(INDEX('Übersicht IS-Massnahmen'!$I$10:$I$4969, MATCH(C1873,  'Übersicht IS-Massnahmen'!$H$10:$H$4969,1)),"")</f>
        <v/>
      </c>
      <c r="E1873" s="863"/>
      <c r="F1873" s="759"/>
    </row>
    <row r="1874" spans="3:6" ht="15">
      <c r="C1874" s="512"/>
      <c r="D1874" s="863" t="str">
        <f>IFERROR(INDEX('Übersicht IS-Massnahmen'!$I$10:$I$4969, MATCH(C1874,  'Übersicht IS-Massnahmen'!$H$10:$H$4969,1)),"")</f>
        <v/>
      </c>
      <c r="E1874" s="863"/>
      <c r="F1874" s="759"/>
    </row>
    <row r="1875" spans="3:6" ht="15">
      <c r="C1875" s="512"/>
      <c r="D1875" s="863" t="str">
        <f>IFERROR(INDEX('Übersicht IS-Massnahmen'!$I$10:$I$4969, MATCH(C1875,  'Übersicht IS-Massnahmen'!$H$10:$H$4969,1)),"")</f>
        <v/>
      </c>
      <c r="E1875" s="863"/>
      <c r="F1875" s="759"/>
    </row>
    <row r="1876" spans="3:6" ht="15">
      <c r="C1876" s="512"/>
      <c r="D1876" s="863" t="str">
        <f>IFERROR(INDEX('Übersicht IS-Massnahmen'!$I$10:$I$4969, MATCH(C1876,  'Übersicht IS-Massnahmen'!$H$10:$H$4969,1)),"")</f>
        <v/>
      </c>
      <c r="E1876" s="863"/>
      <c r="F1876" s="759"/>
    </row>
    <row r="1877" spans="3:6" ht="15">
      <c r="C1877" s="512"/>
      <c r="D1877" s="863" t="str">
        <f>IFERROR(INDEX('Übersicht IS-Massnahmen'!$I$10:$I$4969, MATCH(C1877,  'Übersicht IS-Massnahmen'!$H$10:$H$4969,1)),"")</f>
        <v/>
      </c>
      <c r="E1877" s="863"/>
      <c r="F1877" s="759"/>
    </row>
    <row r="1878" spans="3:6" ht="15">
      <c r="C1878" s="512"/>
      <c r="D1878" s="863" t="str">
        <f>IFERROR(INDEX('Übersicht IS-Massnahmen'!$I$10:$I$4969, MATCH(C1878,  'Übersicht IS-Massnahmen'!$H$10:$H$4969,1)),"")</f>
        <v/>
      </c>
      <c r="E1878" s="863"/>
      <c r="F1878" s="759"/>
    </row>
    <row r="1879" spans="3:6" ht="15">
      <c r="C1879" s="512"/>
      <c r="D1879" s="863" t="str">
        <f>IFERROR(INDEX('Übersicht IS-Massnahmen'!$I$10:$I$4969, MATCH(C1879,  'Übersicht IS-Massnahmen'!$H$10:$H$4969,1)),"")</f>
        <v/>
      </c>
      <c r="E1879" s="863"/>
      <c r="F1879" s="759"/>
    </row>
    <row r="1880" spans="3:6" ht="15">
      <c r="C1880" s="512"/>
      <c r="D1880" s="863" t="str">
        <f>IFERROR(INDEX('Übersicht IS-Massnahmen'!$I$10:$I$4969, MATCH(C1880,  'Übersicht IS-Massnahmen'!$H$10:$H$4969,1)),"")</f>
        <v/>
      </c>
      <c r="E1880" s="863"/>
      <c r="F1880" s="759"/>
    </row>
    <row r="1881" spans="3:6" ht="15">
      <c r="C1881" s="512"/>
      <c r="D1881" s="863" t="str">
        <f>IFERROR(INDEX('Übersicht IS-Massnahmen'!$I$10:$I$4969, MATCH(C1881,  'Übersicht IS-Massnahmen'!$H$10:$H$4969,1)),"")</f>
        <v/>
      </c>
      <c r="E1881" s="863"/>
      <c r="F1881" s="759"/>
    </row>
    <row r="1882" spans="3:6" ht="15">
      <c r="C1882" s="512"/>
      <c r="D1882" s="863" t="str">
        <f>IFERROR(INDEX('Übersicht IS-Massnahmen'!$I$10:$I$4969, MATCH(C1882,  'Übersicht IS-Massnahmen'!$H$10:$H$4969,1)),"")</f>
        <v/>
      </c>
      <c r="E1882" s="863"/>
      <c r="F1882" s="759"/>
    </row>
    <row r="1883" spans="3:6" ht="15">
      <c r="C1883" s="512"/>
      <c r="D1883" s="863" t="str">
        <f>IFERROR(INDEX('Übersicht IS-Massnahmen'!$I$10:$I$4969, MATCH(C1883,  'Übersicht IS-Massnahmen'!$H$10:$H$4969,1)),"")</f>
        <v/>
      </c>
      <c r="E1883" s="863"/>
      <c r="F1883" s="759"/>
    </row>
    <row r="1884" spans="3:6" ht="15">
      <c r="C1884" s="512"/>
      <c r="D1884" s="863" t="str">
        <f>IFERROR(INDEX('Übersicht IS-Massnahmen'!$I$10:$I$4969, MATCH(C1884,  'Übersicht IS-Massnahmen'!$H$10:$H$4969,1)),"")</f>
        <v/>
      </c>
      <c r="E1884" s="863"/>
      <c r="F1884" s="759"/>
    </row>
    <row r="1885" spans="3:6" ht="15">
      <c r="C1885" s="512"/>
      <c r="D1885" s="863" t="str">
        <f>IFERROR(INDEX('Übersicht IS-Massnahmen'!$I$10:$I$4969, MATCH(C1885,  'Übersicht IS-Massnahmen'!$H$10:$H$4969,1)),"")</f>
        <v/>
      </c>
      <c r="E1885" s="863"/>
      <c r="F1885" s="759"/>
    </row>
    <row r="1886" spans="3:6" ht="15">
      <c r="C1886" s="512"/>
      <c r="D1886" s="863" t="str">
        <f>IFERROR(INDEX('Übersicht IS-Massnahmen'!$I$10:$I$4969, MATCH(C1886,  'Übersicht IS-Massnahmen'!$H$10:$H$4969,1)),"")</f>
        <v/>
      </c>
      <c r="E1886" s="863"/>
      <c r="F1886" s="759"/>
    </row>
    <row r="1887" spans="3:6" ht="15">
      <c r="C1887" s="512"/>
      <c r="D1887" s="863" t="str">
        <f>IFERROR(INDEX('Übersicht IS-Massnahmen'!$I$10:$I$4969, MATCH(C1887,  'Übersicht IS-Massnahmen'!$H$10:$H$4969,1)),"")</f>
        <v/>
      </c>
      <c r="E1887" s="863"/>
      <c r="F1887" s="759"/>
    </row>
    <row r="1888" spans="3:6" ht="15">
      <c r="C1888" s="512"/>
      <c r="D1888" s="863" t="str">
        <f>IFERROR(INDEX('Übersicht IS-Massnahmen'!$I$10:$I$4969, MATCH(C1888,  'Übersicht IS-Massnahmen'!$H$10:$H$4969,1)),"")</f>
        <v/>
      </c>
      <c r="E1888" s="863"/>
      <c r="F1888" s="759"/>
    </row>
    <row r="1889" spans="3:6" ht="15">
      <c r="C1889" s="512"/>
      <c r="D1889" s="863" t="str">
        <f>IFERROR(INDEX('Übersicht IS-Massnahmen'!$I$10:$I$4969, MATCH(C1889,  'Übersicht IS-Massnahmen'!$H$10:$H$4969,1)),"")</f>
        <v/>
      </c>
      <c r="E1889" s="863"/>
      <c r="F1889" s="759"/>
    </row>
    <row r="1890" spans="3:6" ht="15">
      <c r="C1890" s="512"/>
      <c r="D1890" s="863" t="str">
        <f>IFERROR(INDEX('Übersicht IS-Massnahmen'!$I$10:$I$4969, MATCH(C1890,  'Übersicht IS-Massnahmen'!$H$10:$H$4969,1)),"")</f>
        <v/>
      </c>
      <c r="E1890" s="863"/>
      <c r="F1890" s="759"/>
    </row>
    <row r="1891" spans="3:6" ht="15">
      <c r="C1891" s="512"/>
      <c r="D1891" s="863" t="str">
        <f>IFERROR(INDEX('Übersicht IS-Massnahmen'!$I$10:$I$4969, MATCH(C1891,  'Übersicht IS-Massnahmen'!$H$10:$H$4969,1)),"")</f>
        <v/>
      </c>
      <c r="E1891" s="863"/>
      <c r="F1891" s="759"/>
    </row>
    <row r="1892" spans="3:6" ht="15">
      <c r="C1892" s="512"/>
      <c r="D1892" s="863" t="str">
        <f>IFERROR(INDEX('Übersicht IS-Massnahmen'!$I$10:$I$4969, MATCH(C1892,  'Übersicht IS-Massnahmen'!$H$10:$H$4969,1)),"")</f>
        <v/>
      </c>
      <c r="E1892" s="863"/>
      <c r="F1892" s="759"/>
    </row>
    <row r="1893" spans="3:6" ht="15">
      <c r="C1893" s="512"/>
      <c r="D1893" s="863" t="str">
        <f>IFERROR(INDEX('Übersicht IS-Massnahmen'!$I$10:$I$4969, MATCH(C1893,  'Übersicht IS-Massnahmen'!$H$10:$H$4969,1)),"")</f>
        <v/>
      </c>
      <c r="E1893" s="863"/>
      <c r="F1893" s="759"/>
    </row>
    <row r="1894" spans="3:6" ht="15">
      <c r="C1894" s="512"/>
      <c r="D1894" s="863" t="str">
        <f>IFERROR(INDEX('Übersicht IS-Massnahmen'!$I$10:$I$4969, MATCH(C1894,  'Übersicht IS-Massnahmen'!$H$10:$H$4969,1)),"")</f>
        <v/>
      </c>
      <c r="E1894" s="863"/>
      <c r="F1894" s="759"/>
    </row>
    <row r="1895" spans="3:6" ht="15">
      <c r="C1895" s="512"/>
      <c r="D1895" s="863" t="str">
        <f>IFERROR(INDEX('Übersicht IS-Massnahmen'!$I$10:$I$4969, MATCH(C1895,  'Übersicht IS-Massnahmen'!$H$10:$H$4969,1)),"")</f>
        <v/>
      </c>
      <c r="E1895" s="863"/>
      <c r="F1895" s="759"/>
    </row>
    <row r="1896" spans="3:6" ht="15">
      <c r="C1896" s="512"/>
      <c r="D1896" s="863" t="str">
        <f>IFERROR(INDEX('Übersicht IS-Massnahmen'!$I$10:$I$4969, MATCH(C1896,  'Übersicht IS-Massnahmen'!$H$10:$H$4969,1)),"")</f>
        <v/>
      </c>
      <c r="E1896" s="863"/>
      <c r="F1896" s="759"/>
    </row>
    <row r="1897" spans="3:6" ht="15">
      <c r="C1897" s="512"/>
      <c r="D1897" s="863" t="str">
        <f>IFERROR(INDEX('Übersicht IS-Massnahmen'!$I$10:$I$4969, MATCH(C1897,  'Übersicht IS-Massnahmen'!$H$10:$H$4969,1)),"")</f>
        <v/>
      </c>
      <c r="E1897" s="863"/>
      <c r="F1897" s="759"/>
    </row>
    <row r="1898" spans="3:6" ht="15">
      <c r="C1898" s="512"/>
      <c r="D1898" s="863" t="str">
        <f>IFERROR(INDEX('Übersicht IS-Massnahmen'!$I$10:$I$4969, MATCH(C1898,  'Übersicht IS-Massnahmen'!$H$10:$H$4969,1)),"")</f>
        <v/>
      </c>
      <c r="E1898" s="863"/>
      <c r="F1898" s="759"/>
    </row>
    <row r="1899" spans="3:6" ht="15">
      <c r="C1899" s="512"/>
      <c r="D1899" s="863" t="str">
        <f>IFERROR(INDEX('Übersicht IS-Massnahmen'!$I$10:$I$4969, MATCH(C1899,  'Übersicht IS-Massnahmen'!$H$10:$H$4969,1)),"")</f>
        <v/>
      </c>
      <c r="E1899" s="863"/>
      <c r="F1899" s="759"/>
    </row>
    <row r="1900" spans="3:6" ht="15">
      <c r="C1900" s="512"/>
      <c r="D1900" s="863" t="str">
        <f>IFERROR(INDEX('Übersicht IS-Massnahmen'!$I$10:$I$4969, MATCH(C1900,  'Übersicht IS-Massnahmen'!$H$10:$H$4969,1)),"")</f>
        <v/>
      </c>
      <c r="E1900" s="863"/>
      <c r="F1900" s="759"/>
    </row>
    <row r="1901" spans="3:6" ht="15">
      <c r="C1901" s="512"/>
      <c r="D1901" s="863" t="str">
        <f>IFERROR(INDEX('Übersicht IS-Massnahmen'!$I$10:$I$4969, MATCH(C1901,  'Übersicht IS-Massnahmen'!$H$10:$H$4969,1)),"")</f>
        <v/>
      </c>
      <c r="E1901" s="863"/>
      <c r="F1901" s="759"/>
    </row>
    <row r="1902" spans="3:6" ht="15">
      <c r="C1902" s="512"/>
      <c r="D1902" s="863" t="str">
        <f>IFERROR(INDEX('Übersicht IS-Massnahmen'!$I$10:$I$4969, MATCH(C1902,  'Übersicht IS-Massnahmen'!$H$10:$H$4969,1)),"")</f>
        <v/>
      </c>
      <c r="E1902" s="863"/>
      <c r="F1902" s="759"/>
    </row>
    <row r="1903" spans="3:6" ht="15">
      <c r="C1903" s="512"/>
      <c r="D1903" s="863" t="str">
        <f>IFERROR(INDEX('Übersicht IS-Massnahmen'!$I$10:$I$4969, MATCH(C1903,  'Übersicht IS-Massnahmen'!$H$10:$H$4969,1)),"")</f>
        <v/>
      </c>
      <c r="E1903" s="863"/>
      <c r="F1903" s="759"/>
    </row>
    <row r="1904" spans="3:6" ht="15">
      <c r="C1904" s="512"/>
      <c r="D1904" s="863" t="str">
        <f>IFERROR(INDEX('Übersicht IS-Massnahmen'!$I$10:$I$4969, MATCH(C1904,  'Übersicht IS-Massnahmen'!$H$10:$H$4969,1)),"")</f>
        <v/>
      </c>
      <c r="E1904" s="863"/>
      <c r="F1904" s="759"/>
    </row>
    <row r="1905" spans="3:6" ht="15">
      <c r="C1905" s="512"/>
      <c r="D1905" s="863" t="str">
        <f>IFERROR(INDEX('Übersicht IS-Massnahmen'!$I$10:$I$4969, MATCH(C1905,  'Übersicht IS-Massnahmen'!$H$10:$H$4969,1)),"")</f>
        <v/>
      </c>
      <c r="E1905" s="863"/>
      <c r="F1905" s="759"/>
    </row>
    <row r="1906" spans="3:6" ht="15">
      <c r="C1906" s="512"/>
      <c r="D1906" s="863" t="str">
        <f>IFERROR(INDEX('Übersicht IS-Massnahmen'!$I$10:$I$4969, MATCH(C1906,  'Übersicht IS-Massnahmen'!$H$10:$H$4969,1)),"")</f>
        <v/>
      </c>
      <c r="E1906" s="863"/>
      <c r="F1906" s="759"/>
    </row>
    <row r="1907" spans="3:6" ht="15">
      <c r="C1907" s="512"/>
      <c r="D1907" s="863" t="str">
        <f>IFERROR(INDEX('Übersicht IS-Massnahmen'!$I$10:$I$4969, MATCH(C1907,  'Übersicht IS-Massnahmen'!$H$10:$H$4969,1)),"")</f>
        <v/>
      </c>
      <c r="E1907" s="863"/>
      <c r="F1907" s="759"/>
    </row>
    <row r="1908" spans="3:6" ht="15">
      <c r="C1908" s="512"/>
      <c r="D1908" s="863" t="str">
        <f>IFERROR(INDEX('Übersicht IS-Massnahmen'!$I$10:$I$4969, MATCH(C1908,  'Übersicht IS-Massnahmen'!$H$10:$H$4969,1)),"")</f>
        <v/>
      </c>
      <c r="E1908" s="863"/>
      <c r="F1908" s="759"/>
    </row>
    <row r="1909" spans="3:6" ht="15">
      <c r="C1909" s="512"/>
      <c r="D1909" s="863" t="str">
        <f>IFERROR(INDEX('Übersicht IS-Massnahmen'!$I$10:$I$4969, MATCH(C1909,  'Übersicht IS-Massnahmen'!$H$10:$H$4969,1)),"")</f>
        <v/>
      </c>
      <c r="E1909" s="863"/>
      <c r="F1909" s="759"/>
    </row>
    <row r="1910" spans="3:6" ht="15">
      <c r="C1910" s="512"/>
      <c r="D1910" s="863" t="str">
        <f>IFERROR(INDEX('Übersicht IS-Massnahmen'!$I$10:$I$4969, MATCH(C1910,  'Übersicht IS-Massnahmen'!$H$10:$H$4969,1)),"")</f>
        <v/>
      </c>
      <c r="E1910" s="863"/>
      <c r="F1910" s="759"/>
    </row>
    <row r="1911" spans="3:6" ht="15">
      <c r="C1911" s="512"/>
      <c r="D1911" s="863" t="str">
        <f>IFERROR(INDEX('Übersicht IS-Massnahmen'!$I$10:$I$4969, MATCH(C1911,  'Übersicht IS-Massnahmen'!$H$10:$H$4969,1)),"")</f>
        <v/>
      </c>
      <c r="E1911" s="863"/>
      <c r="F1911" s="759"/>
    </row>
    <row r="1912" spans="3:6" ht="15">
      <c r="C1912" s="512"/>
      <c r="D1912" s="863" t="str">
        <f>IFERROR(INDEX('Übersicht IS-Massnahmen'!$I$10:$I$4969, MATCH(C1912,  'Übersicht IS-Massnahmen'!$H$10:$H$4969,1)),"")</f>
        <v/>
      </c>
      <c r="E1912" s="863"/>
      <c r="F1912" s="759"/>
    </row>
    <row r="1913" spans="3:6" ht="15">
      <c r="C1913" s="512"/>
      <c r="D1913" s="863" t="str">
        <f>IFERROR(INDEX('Übersicht IS-Massnahmen'!$I$10:$I$4969, MATCH(C1913,  'Übersicht IS-Massnahmen'!$H$10:$H$4969,1)),"")</f>
        <v/>
      </c>
      <c r="E1913" s="863"/>
      <c r="F1913" s="759"/>
    </row>
    <row r="1914" spans="3:6" ht="15">
      <c r="C1914" s="512"/>
      <c r="D1914" s="863" t="str">
        <f>IFERROR(INDEX('Übersicht IS-Massnahmen'!$I$10:$I$4969, MATCH(C1914,  'Übersicht IS-Massnahmen'!$H$10:$H$4969,1)),"")</f>
        <v/>
      </c>
      <c r="E1914" s="863"/>
      <c r="F1914" s="759"/>
    </row>
    <row r="1915" spans="3:6" ht="15">
      <c r="C1915" s="512"/>
      <c r="D1915" s="863" t="str">
        <f>IFERROR(INDEX('Übersicht IS-Massnahmen'!$I$10:$I$4969, MATCH(C1915,  'Übersicht IS-Massnahmen'!$H$10:$H$4969,1)),"")</f>
        <v/>
      </c>
      <c r="E1915" s="863"/>
      <c r="F1915" s="759"/>
    </row>
    <row r="1916" spans="3:6" ht="15">
      <c r="C1916" s="512"/>
      <c r="D1916" s="863" t="str">
        <f>IFERROR(INDEX('Übersicht IS-Massnahmen'!$I$10:$I$4969, MATCH(C1916,  'Übersicht IS-Massnahmen'!$H$10:$H$4969,1)),"")</f>
        <v/>
      </c>
      <c r="E1916" s="863"/>
      <c r="F1916" s="759"/>
    </row>
    <row r="1917" spans="3:6" ht="15">
      <c r="C1917" s="512"/>
      <c r="D1917" s="863" t="str">
        <f>IFERROR(INDEX('Übersicht IS-Massnahmen'!$I$10:$I$4969, MATCH(C1917,  'Übersicht IS-Massnahmen'!$H$10:$H$4969,1)),"")</f>
        <v/>
      </c>
      <c r="E1917" s="863"/>
      <c r="F1917" s="759"/>
    </row>
    <row r="1918" spans="3:6" ht="15">
      <c r="C1918" s="512"/>
      <c r="D1918" s="863" t="str">
        <f>IFERROR(INDEX('Übersicht IS-Massnahmen'!$I$10:$I$4969, MATCH(C1918,  'Übersicht IS-Massnahmen'!$H$10:$H$4969,1)),"")</f>
        <v/>
      </c>
      <c r="E1918" s="863"/>
      <c r="F1918" s="759"/>
    </row>
    <row r="1919" spans="3:6" ht="15">
      <c r="C1919" s="512"/>
      <c r="D1919" s="863" t="str">
        <f>IFERROR(INDEX('Übersicht IS-Massnahmen'!$I$10:$I$4969, MATCH(C1919,  'Übersicht IS-Massnahmen'!$H$10:$H$4969,1)),"")</f>
        <v/>
      </c>
      <c r="E1919" s="863"/>
      <c r="F1919" s="759"/>
    </row>
    <row r="1920" spans="3:6" ht="15">
      <c r="C1920" s="512"/>
      <c r="D1920" s="863" t="str">
        <f>IFERROR(INDEX('Übersicht IS-Massnahmen'!$I$10:$I$4969, MATCH(C1920,  'Übersicht IS-Massnahmen'!$H$10:$H$4969,1)),"")</f>
        <v/>
      </c>
      <c r="E1920" s="863"/>
      <c r="F1920" s="759"/>
    </row>
    <row r="1921" spans="3:6" ht="15">
      <c r="C1921" s="512"/>
      <c r="D1921" s="863" t="str">
        <f>IFERROR(INDEX('Übersicht IS-Massnahmen'!$I$10:$I$4969, MATCH(C1921,  'Übersicht IS-Massnahmen'!$H$10:$H$4969,1)),"")</f>
        <v/>
      </c>
      <c r="E1921" s="863"/>
      <c r="F1921" s="759"/>
    </row>
    <row r="1922" spans="3:6" ht="15">
      <c r="C1922" s="512"/>
      <c r="D1922" s="863" t="str">
        <f>IFERROR(INDEX('Übersicht IS-Massnahmen'!$I$10:$I$4969, MATCH(C1922,  'Übersicht IS-Massnahmen'!$H$10:$H$4969,1)),"")</f>
        <v/>
      </c>
      <c r="E1922" s="863"/>
      <c r="F1922" s="759"/>
    </row>
    <row r="1923" spans="3:6" ht="15">
      <c r="C1923" s="512"/>
      <c r="D1923" s="863" t="str">
        <f>IFERROR(INDEX('Übersicht IS-Massnahmen'!$I$10:$I$4969, MATCH(C1923,  'Übersicht IS-Massnahmen'!$H$10:$H$4969,1)),"")</f>
        <v/>
      </c>
      <c r="E1923" s="863"/>
      <c r="F1923" s="759"/>
    </row>
    <row r="1924" spans="3:6" ht="15">
      <c r="C1924" s="512"/>
      <c r="D1924" s="863" t="str">
        <f>IFERROR(INDEX('Übersicht IS-Massnahmen'!$I$10:$I$4969, MATCH(C1924,  'Übersicht IS-Massnahmen'!$H$10:$H$4969,1)),"")</f>
        <v/>
      </c>
      <c r="E1924" s="863"/>
      <c r="F1924" s="759"/>
    </row>
    <row r="1925" spans="3:6" ht="15">
      <c r="C1925" s="512"/>
      <c r="D1925" s="863" t="str">
        <f>IFERROR(INDEX('Übersicht IS-Massnahmen'!$I$10:$I$4969, MATCH(C1925,  'Übersicht IS-Massnahmen'!$H$10:$H$4969,1)),"")</f>
        <v/>
      </c>
      <c r="E1925" s="863"/>
      <c r="F1925" s="759"/>
    </row>
    <row r="1926" spans="3:6" ht="15">
      <c r="C1926" s="512"/>
      <c r="D1926" s="863" t="str">
        <f>IFERROR(INDEX('Übersicht IS-Massnahmen'!$I$10:$I$4969, MATCH(C1926,  'Übersicht IS-Massnahmen'!$H$10:$H$4969,1)),"")</f>
        <v/>
      </c>
      <c r="E1926" s="863"/>
      <c r="F1926" s="759"/>
    </row>
    <row r="1927" spans="3:6" ht="15">
      <c r="C1927" s="512"/>
      <c r="D1927" s="863" t="str">
        <f>IFERROR(INDEX('Übersicht IS-Massnahmen'!$I$10:$I$4969, MATCH(C1927,  'Übersicht IS-Massnahmen'!$H$10:$H$4969,1)),"")</f>
        <v/>
      </c>
      <c r="E1927" s="863"/>
      <c r="F1927" s="759"/>
    </row>
    <row r="1928" spans="3:6" ht="15">
      <c r="C1928" s="512"/>
      <c r="D1928" s="863" t="str">
        <f>IFERROR(INDEX('Übersicht IS-Massnahmen'!$I$10:$I$4969, MATCH(C1928,  'Übersicht IS-Massnahmen'!$H$10:$H$4969,1)),"")</f>
        <v/>
      </c>
      <c r="E1928" s="863"/>
      <c r="F1928" s="759"/>
    </row>
    <row r="1929" spans="3:6" ht="15">
      <c r="C1929" s="512"/>
      <c r="D1929" s="863" t="str">
        <f>IFERROR(INDEX('Übersicht IS-Massnahmen'!$I$10:$I$4969, MATCH(C1929,  'Übersicht IS-Massnahmen'!$H$10:$H$4969,1)),"")</f>
        <v/>
      </c>
      <c r="E1929" s="863"/>
      <c r="F1929" s="759"/>
    </row>
    <row r="1930" spans="3:6" ht="15">
      <c r="C1930" s="512"/>
      <c r="D1930" s="863" t="str">
        <f>IFERROR(INDEX('Übersicht IS-Massnahmen'!$I$10:$I$4969, MATCH(C1930,  'Übersicht IS-Massnahmen'!$H$10:$H$4969,1)),"")</f>
        <v/>
      </c>
      <c r="E1930" s="863"/>
      <c r="F1930" s="759"/>
    </row>
    <row r="1931" spans="3:6" ht="15">
      <c r="C1931" s="512"/>
      <c r="D1931" s="863" t="str">
        <f>IFERROR(INDEX('Übersicht IS-Massnahmen'!$I$10:$I$4969, MATCH(C1931,  'Übersicht IS-Massnahmen'!$H$10:$H$4969,1)),"")</f>
        <v/>
      </c>
      <c r="E1931" s="863"/>
      <c r="F1931" s="759"/>
    </row>
    <row r="1932" spans="3:6" ht="15">
      <c r="C1932" s="512"/>
      <c r="D1932" s="863" t="str">
        <f>IFERROR(INDEX('Übersicht IS-Massnahmen'!$I$10:$I$4969, MATCH(C1932,  'Übersicht IS-Massnahmen'!$H$10:$H$4969,1)),"")</f>
        <v/>
      </c>
      <c r="E1932" s="863"/>
      <c r="F1932" s="759"/>
    </row>
    <row r="1933" spans="3:6" ht="15">
      <c r="C1933" s="512"/>
      <c r="D1933" s="863" t="str">
        <f>IFERROR(INDEX('Übersicht IS-Massnahmen'!$I$10:$I$4969, MATCH(C1933,  'Übersicht IS-Massnahmen'!$H$10:$H$4969,1)),"")</f>
        <v/>
      </c>
      <c r="E1933" s="863"/>
      <c r="F1933" s="759"/>
    </row>
    <row r="1934" spans="3:6" ht="15">
      <c r="C1934" s="512"/>
      <c r="D1934" s="863" t="str">
        <f>IFERROR(INDEX('Übersicht IS-Massnahmen'!$I$10:$I$4969, MATCH(C1934,  'Übersicht IS-Massnahmen'!$H$10:$H$4969,1)),"")</f>
        <v/>
      </c>
      <c r="E1934" s="863"/>
      <c r="F1934" s="759"/>
    </row>
    <row r="1935" spans="3:6" ht="15">
      <c r="C1935" s="512"/>
      <c r="D1935" s="863" t="str">
        <f>IFERROR(INDEX('Übersicht IS-Massnahmen'!$I$10:$I$4969, MATCH(C1935,  'Übersicht IS-Massnahmen'!$H$10:$H$4969,1)),"")</f>
        <v/>
      </c>
      <c r="E1935" s="863"/>
      <c r="F1935" s="759"/>
    </row>
    <row r="1936" spans="3:6" ht="15">
      <c r="C1936" s="512"/>
      <c r="D1936" s="863" t="str">
        <f>IFERROR(INDEX('Übersicht IS-Massnahmen'!$I$10:$I$4969, MATCH(C1936,  'Übersicht IS-Massnahmen'!$H$10:$H$4969,1)),"")</f>
        <v/>
      </c>
      <c r="E1936" s="863"/>
      <c r="F1936" s="759"/>
    </row>
    <row r="1937" spans="3:6" ht="15">
      <c r="C1937" s="512"/>
      <c r="D1937" s="863" t="str">
        <f>IFERROR(INDEX('Übersicht IS-Massnahmen'!$I$10:$I$4969, MATCH(C1937,  'Übersicht IS-Massnahmen'!$H$10:$H$4969,1)),"")</f>
        <v/>
      </c>
      <c r="E1937" s="863"/>
      <c r="F1937" s="759"/>
    </row>
    <row r="1938" spans="3:6" ht="15">
      <c r="C1938" s="512"/>
      <c r="D1938" s="863" t="str">
        <f>IFERROR(INDEX('Übersicht IS-Massnahmen'!$I$10:$I$4969, MATCH(C1938,  'Übersicht IS-Massnahmen'!$H$10:$H$4969,1)),"")</f>
        <v/>
      </c>
      <c r="E1938" s="863"/>
      <c r="F1938" s="759"/>
    </row>
    <row r="1939" spans="3:6" ht="15">
      <c r="C1939" s="512"/>
      <c r="D1939" s="863" t="str">
        <f>IFERROR(INDEX('Übersicht IS-Massnahmen'!$I$10:$I$4969, MATCH(C1939,  'Übersicht IS-Massnahmen'!$H$10:$H$4969,1)),"")</f>
        <v/>
      </c>
      <c r="E1939" s="863"/>
      <c r="F1939" s="759"/>
    </row>
    <row r="1940" spans="3:6" ht="15">
      <c r="C1940" s="512"/>
      <c r="D1940" s="863" t="str">
        <f>IFERROR(INDEX('Übersicht IS-Massnahmen'!$I$10:$I$4969, MATCH(C1940,  'Übersicht IS-Massnahmen'!$H$10:$H$4969,1)),"")</f>
        <v/>
      </c>
      <c r="E1940" s="863"/>
      <c r="F1940" s="759"/>
    </row>
    <row r="1941" spans="3:6" ht="15">
      <c r="C1941" s="512"/>
      <c r="D1941" s="863" t="str">
        <f>IFERROR(INDEX('Übersicht IS-Massnahmen'!$I$10:$I$4969, MATCH(C1941,  'Übersicht IS-Massnahmen'!$H$10:$H$4969,1)),"")</f>
        <v/>
      </c>
      <c r="E1941" s="863"/>
      <c r="F1941" s="759"/>
    </row>
    <row r="1942" spans="3:6" ht="15">
      <c r="C1942" s="512"/>
      <c r="D1942" s="863" t="str">
        <f>IFERROR(INDEX('Übersicht IS-Massnahmen'!$I$10:$I$4969, MATCH(C1942,  'Übersicht IS-Massnahmen'!$H$10:$H$4969,1)),"")</f>
        <v/>
      </c>
      <c r="E1942" s="863"/>
      <c r="F1942" s="759"/>
    </row>
    <row r="1943" spans="3:6" ht="15">
      <c r="C1943" s="512"/>
      <c r="D1943" s="863" t="str">
        <f>IFERROR(INDEX('Übersicht IS-Massnahmen'!$I$10:$I$4969, MATCH(C1943,  'Übersicht IS-Massnahmen'!$H$10:$H$4969,1)),"")</f>
        <v/>
      </c>
      <c r="E1943" s="863"/>
      <c r="F1943" s="759"/>
    </row>
    <row r="1944" spans="3:6" ht="15">
      <c r="C1944" s="512"/>
      <c r="D1944" s="863" t="str">
        <f>IFERROR(INDEX('Übersicht IS-Massnahmen'!$I$10:$I$4969, MATCH(C1944,  'Übersicht IS-Massnahmen'!$H$10:$H$4969,1)),"")</f>
        <v/>
      </c>
      <c r="E1944" s="863"/>
      <c r="F1944" s="759"/>
    </row>
    <row r="1945" spans="3:6" ht="15">
      <c r="C1945" s="512"/>
      <c r="D1945" s="863" t="str">
        <f>IFERROR(INDEX('Übersicht IS-Massnahmen'!$I$10:$I$4969, MATCH(C1945,  'Übersicht IS-Massnahmen'!$H$10:$H$4969,1)),"")</f>
        <v/>
      </c>
      <c r="E1945" s="863"/>
      <c r="F1945" s="759"/>
    </row>
    <row r="1946" spans="3:6" ht="15">
      <c r="C1946" s="512"/>
      <c r="D1946" s="863" t="str">
        <f>IFERROR(INDEX('Übersicht IS-Massnahmen'!$I$10:$I$4969, MATCH(C1946,  'Übersicht IS-Massnahmen'!$H$10:$H$4969,1)),"")</f>
        <v/>
      </c>
      <c r="E1946" s="863"/>
      <c r="F1946" s="759"/>
    </row>
    <row r="1947" spans="3:6" ht="15">
      <c r="C1947" s="512"/>
      <c r="D1947" s="863" t="str">
        <f>IFERROR(INDEX('Übersicht IS-Massnahmen'!$I$10:$I$4969, MATCH(C1947,  'Übersicht IS-Massnahmen'!$H$10:$H$4969,1)),"")</f>
        <v/>
      </c>
      <c r="E1947" s="863"/>
      <c r="F1947" s="759"/>
    </row>
    <row r="1948" spans="3:6" ht="15">
      <c r="C1948" s="512"/>
      <c r="D1948" s="863" t="str">
        <f>IFERROR(INDEX('Übersicht IS-Massnahmen'!$I$10:$I$4969, MATCH(C1948,  'Übersicht IS-Massnahmen'!$H$10:$H$4969,1)),"")</f>
        <v/>
      </c>
      <c r="E1948" s="863"/>
      <c r="F1948" s="759"/>
    </row>
    <row r="1949" spans="3:6" ht="15">
      <c r="C1949" s="512"/>
      <c r="D1949" s="863" t="str">
        <f>IFERROR(INDEX('Übersicht IS-Massnahmen'!$I$10:$I$4969, MATCH(C1949,  'Übersicht IS-Massnahmen'!$H$10:$H$4969,1)),"")</f>
        <v/>
      </c>
      <c r="E1949" s="863"/>
      <c r="F1949" s="759"/>
    </row>
    <row r="1950" spans="3:6" ht="15">
      <c r="C1950" s="512"/>
      <c r="D1950" s="863" t="str">
        <f>IFERROR(INDEX('Übersicht IS-Massnahmen'!$I$10:$I$4969, MATCH(C1950,  'Übersicht IS-Massnahmen'!$H$10:$H$4969,1)),"")</f>
        <v/>
      </c>
      <c r="E1950" s="863"/>
      <c r="F1950" s="759"/>
    </row>
    <row r="1951" spans="3:6" ht="15">
      <c r="C1951" s="512"/>
      <c r="D1951" s="863" t="str">
        <f>IFERROR(INDEX('Übersicht IS-Massnahmen'!$I$10:$I$4969, MATCH(C1951,  'Übersicht IS-Massnahmen'!$H$10:$H$4969,1)),"")</f>
        <v/>
      </c>
      <c r="E1951" s="863"/>
      <c r="F1951" s="759"/>
    </row>
    <row r="1952" spans="3:6" ht="15">
      <c r="C1952" s="512"/>
      <c r="D1952" s="863" t="str">
        <f>IFERROR(INDEX('Übersicht IS-Massnahmen'!$I$10:$I$4969, MATCH(C1952,  'Übersicht IS-Massnahmen'!$H$10:$H$4969,1)),"")</f>
        <v/>
      </c>
      <c r="E1952" s="863"/>
      <c r="F1952" s="759"/>
    </row>
    <row r="1953" spans="3:6" ht="15">
      <c r="C1953" s="512"/>
      <c r="D1953" s="863" t="str">
        <f>IFERROR(INDEX('Übersicht IS-Massnahmen'!$I$10:$I$4969, MATCH(C1953,  'Übersicht IS-Massnahmen'!$H$10:$H$4969,1)),"")</f>
        <v/>
      </c>
      <c r="E1953" s="863"/>
      <c r="F1953" s="759"/>
    </row>
    <row r="1954" spans="3:6" ht="15">
      <c r="C1954" s="512"/>
      <c r="D1954" s="863" t="str">
        <f>IFERROR(INDEX('Übersicht IS-Massnahmen'!$I$10:$I$4969, MATCH(C1954,  'Übersicht IS-Massnahmen'!$H$10:$H$4969,1)),"")</f>
        <v/>
      </c>
      <c r="E1954" s="863"/>
      <c r="F1954" s="759"/>
    </row>
    <row r="1955" spans="3:6" ht="15">
      <c r="C1955" s="512"/>
      <c r="D1955" s="863" t="str">
        <f>IFERROR(INDEX('Übersicht IS-Massnahmen'!$I$10:$I$4969, MATCH(C1955,  'Übersicht IS-Massnahmen'!$H$10:$H$4969,1)),"")</f>
        <v/>
      </c>
      <c r="E1955" s="863"/>
      <c r="F1955" s="759"/>
    </row>
    <row r="1956" spans="3:6" ht="15">
      <c r="C1956" s="512"/>
      <c r="D1956" s="863" t="str">
        <f>IFERROR(INDEX('Übersicht IS-Massnahmen'!$I$10:$I$4969, MATCH(C1956,  'Übersicht IS-Massnahmen'!$H$10:$H$4969,1)),"")</f>
        <v/>
      </c>
      <c r="E1956" s="863"/>
      <c r="F1956" s="759"/>
    </row>
    <row r="1957" spans="3:6" ht="15">
      <c r="C1957" s="512"/>
      <c r="D1957" s="863" t="str">
        <f>IFERROR(INDEX('Übersicht IS-Massnahmen'!$I$10:$I$4969, MATCH(C1957,  'Übersicht IS-Massnahmen'!$H$10:$H$4969,1)),"")</f>
        <v/>
      </c>
      <c r="E1957" s="863"/>
      <c r="F1957" s="759"/>
    </row>
    <row r="1958" spans="3:6" ht="15">
      <c r="C1958" s="512"/>
      <c r="D1958" s="863" t="str">
        <f>IFERROR(INDEX('Übersicht IS-Massnahmen'!$I$10:$I$4969, MATCH(C1958,  'Übersicht IS-Massnahmen'!$H$10:$H$4969,1)),"")</f>
        <v/>
      </c>
      <c r="E1958" s="863"/>
      <c r="F1958" s="759"/>
    </row>
    <row r="1959" spans="3:6" ht="15">
      <c r="C1959" s="512"/>
      <c r="D1959" s="863" t="str">
        <f>IFERROR(INDEX('Übersicht IS-Massnahmen'!$I$10:$I$4969, MATCH(C1959,  'Übersicht IS-Massnahmen'!$H$10:$H$4969,1)),"")</f>
        <v/>
      </c>
      <c r="E1959" s="863"/>
      <c r="F1959" s="759"/>
    </row>
    <row r="1960" spans="3:6" ht="15">
      <c r="C1960" s="512"/>
      <c r="D1960" s="863" t="str">
        <f>IFERROR(INDEX('Übersicht IS-Massnahmen'!$I$10:$I$4969, MATCH(C1960,  'Übersicht IS-Massnahmen'!$H$10:$H$4969,1)),"")</f>
        <v/>
      </c>
      <c r="E1960" s="863"/>
      <c r="F1960" s="759"/>
    </row>
    <row r="1961" spans="3:6" ht="15">
      <c r="C1961" s="512"/>
      <c r="D1961" s="863" t="str">
        <f>IFERROR(INDEX('Übersicht IS-Massnahmen'!$I$10:$I$4969, MATCH(C1961,  'Übersicht IS-Massnahmen'!$H$10:$H$4969,1)),"")</f>
        <v/>
      </c>
      <c r="E1961" s="863"/>
      <c r="F1961" s="759"/>
    </row>
    <row r="1962" spans="3:6" ht="15">
      <c r="C1962" s="512"/>
      <c r="D1962" s="863" t="str">
        <f>IFERROR(INDEX('Übersicht IS-Massnahmen'!$I$10:$I$4969, MATCH(C1962,  'Übersicht IS-Massnahmen'!$H$10:$H$4969,1)),"")</f>
        <v/>
      </c>
      <c r="E1962" s="863"/>
      <c r="F1962" s="759"/>
    </row>
    <row r="1963" spans="3:6" ht="15">
      <c r="C1963" s="512"/>
      <c r="D1963" s="863" t="str">
        <f>IFERROR(INDEX('Übersicht IS-Massnahmen'!$I$10:$I$4969, MATCH(C1963,  'Übersicht IS-Massnahmen'!$H$10:$H$4969,1)),"")</f>
        <v/>
      </c>
      <c r="E1963" s="863"/>
      <c r="F1963" s="759"/>
    </row>
    <row r="1964" spans="3:6" ht="15">
      <c r="C1964" s="512"/>
      <c r="D1964" s="863" t="str">
        <f>IFERROR(INDEX('Übersicht IS-Massnahmen'!$I$10:$I$4969, MATCH(C1964,  'Übersicht IS-Massnahmen'!$H$10:$H$4969,1)),"")</f>
        <v/>
      </c>
      <c r="E1964" s="863"/>
      <c r="F1964" s="759"/>
    </row>
    <row r="1965" spans="3:6" ht="15">
      <c r="C1965" s="512"/>
      <c r="D1965" s="863" t="str">
        <f>IFERROR(INDEX('Übersicht IS-Massnahmen'!$I$10:$I$4969, MATCH(C1965,  'Übersicht IS-Massnahmen'!$H$10:$H$4969,1)),"")</f>
        <v/>
      </c>
      <c r="E1965" s="863"/>
      <c r="F1965" s="759"/>
    </row>
    <row r="1966" spans="3:6" ht="15">
      <c r="C1966" s="512"/>
      <c r="D1966" s="863" t="str">
        <f>IFERROR(INDEX('Übersicht IS-Massnahmen'!$I$10:$I$4969, MATCH(C1966,  'Übersicht IS-Massnahmen'!$H$10:$H$4969,1)),"")</f>
        <v/>
      </c>
      <c r="E1966" s="863"/>
      <c r="F1966" s="759"/>
    </row>
    <row r="1967" spans="3:6" ht="15">
      <c r="C1967" s="512"/>
      <c r="D1967" s="863" t="str">
        <f>IFERROR(INDEX('Übersicht IS-Massnahmen'!$I$10:$I$4969, MATCH(C1967,  'Übersicht IS-Massnahmen'!$H$10:$H$4969,1)),"")</f>
        <v/>
      </c>
      <c r="E1967" s="863"/>
      <c r="F1967" s="759"/>
    </row>
    <row r="1968" spans="3:6" ht="15">
      <c r="C1968" s="512"/>
      <c r="D1968" s="863" t="str">
        <f>IFERROR(INDEX('Übersicht IS-Massnahmen'!$I$10:$I$4969, MATCH(C1968,  'Übersicht IS-Massnahmen'!$H$10:$H$4969,1)),"")</f>
        <v/>
      </c>
      <c r="E1968" s="863"/>
      <c r="F1968" s="759"/>
    </row>
    <row r="1969" spans="3:6" ht="15">
      <c r="C1969" s="512"/>
      <c r="D1969" s="863" t="str">
        <f>IFERROR(INDEX('Übersicht IS-Massnahmen'!$I$10:$I$4969, MATCH(C1969,  'Übersicht IS-Massnahmen'!$H$10:$H$4969,1)),"")</f>
        <v/>
      </c>
      <c r="E1969" s="863"/>
      <c r="F1969" s="759"/>
    </row>
    <row r="1970" spans="3:6" ht="15">
      <c r="C1970" s="512"/>
      <c r="D1970" s="863" t="str">
        <f>IFERROR(INDEX('Übersicht IS-Massnahmen'!$I$10:$I$4969, MATCH(C1970,  'Übersicht IS-Massnahmen'!$H$10:$H$4969,1)),"")</f>
        <v/>
      </c>
      <c r="E1970" s="863"/>
      <c r="F1970" s="759"/>
    </row>
    <row r="1971" spans="3:6" ht="15">
      <c r="C1971" s="512"/>
      <c r="D1971" s="863" t="str">
        <f>IFERROR(INDEX('Übersicht IS-Massnahmen'!$I$10:$I$4969, MATCH(C1971,  'Übersicht IS-Massnahmen'!$H$10:$H$4969,1)),"")</f>
        <v/>
      </c>
      <c r="E1971" s="863"/>
      <c r="F1971" s="759"/>
    </row>
    <row r="1972" spans="3:6" ht="15">
      <c r="C1972" s="512"/>
      <c r="D1972" s="863" t="str">
        <f>IFERROR(INDEX('Übersicht IS-Massnahmen'!$I$10:$I$4969, MATCH(C1972,  'Übersicht IS-Massnahmen'!$H$10:$H$4969,1)),"")</f>
        <v/>
      </c>
      <c r="E1972" s="863"/>
      <c r="F1972" s="759"/>
    </row>
    <row r="1973" spans="3:6" ht="15">
      <c r="C1973" s="512"/>
      <c r="D1973" s="863" t="str">
        <f>IFERROR(INDEX('Übersicht IS-Massnahmen'!$I$10:$I$4969, MATCH(C1973,  'Übersicht IS-Massnahmen'!$H$10:$H$4969,1)),"")</f>
        <v/>
      </c>
      <c r="E1973" s="863"/>
      <c r="F1973" s="759"/>
    </row>
    <row r="1974" spans="3:6" ht="15">
      <c r="C1974" s="512"/>
      <c r="D1974" s="863" t="str">
        <f>IFERROR(INDEX('Übersicht IS-Massnahmen'!$I$10:$I$4969, MATCH(C1974,  'Übersicht IS-Massnahmen'!$H$10:$H$4969,1)),"")</f>
        <v/>
      </c>
      <c r="E1974" s="863"/>
      <c r="F1974" s="759"/>
    </row>
    <row r="1975" spans="3:6" ht="15">
      <c r="C1975" s="512"/>
      <c r="D1975" s="863" t="str">
        <f>IFERROR(INDEX('Übersicht IS-Massnahmen'!$I$10:$I$4969, MATCH(C1975,  'Übersicht IS-Massnahmen'!$H$10:$H$4969,1)),"")</f>
        <v/>
      </c>
      <c r="E1975" s="863"/>
      <c r="F1975" s="759"/>
    </row>
    <row r="1976" spans="3:6" ht="15">
      <c r="C1976" s="512"/>
      <c r="D1976" s="863" t="str">
        <f>IFERROR(INDEX('Übersicht IS-Massnahmen'!$I$10:$I$4969, MATCH(C1976,  'Übersicht IS-Massnahmen'!$H$10:$H$4969,1)),"")</f>
        <v/>
      </c>
      <c r="E1976" s="863"/>
      <c r="F1976" s="759"/>
    </row>
    <row r="1977" spans="3:6" ht="15">
      <c r="C1977" s="512"/>
      <c r="D1977" s="863" t="str">
        <f>IFERROR(INDEX('Übersicht IS-Massnahmen'!$I$10:$I$4969, MATCH(C1977,  'Übersicht IS-Massnahmen'!$H$10:$H$4969,1)),"")</f>
        <v/>
      </c>
      <c r="E1977" s="863"/>
      <c r="F1977" s="759"/>
    </row>
    <row r="1978" spans="3:6" ht="15">
      <c r="C1978" s="512"/>
      <c r="D1978" s="863" t="str">
        <f>IFERROR(INDEX('Übersicht IS-Massnahmen'!$I$10:$I$4969, MATCH(C1978,  'Übersicht IS-Massnahmen'!$H$10:$H$4969,1)),"")</f>
        <v/>
      </c>
      <c r="E1978" s="863"/>
      <c r="F1978" s="759"/>
    </row>
    <row r="1979" spans="3:6" ht="15">
      <c r="C1979" s="512"/>
      <c r="D1979" s="863" t="str">
        <f>IFERROR(INDEX('Übersicht IS-Massnahmen'!$I$10:$I$4969, MATCH(C1979,  'Übersicht IS-Massnahmen'!$H$10:$H$4969,1)),"")</f>
        <v/>
      </c>
      <c r="E1979" s="863"/>
      <c r="F1979" s="759"/>
    </row>
    <row r="1980" spans="3:6" ht="15">
      <c r="C1980" s="512"/>
      <c r="D1980" s="863" t="str">
        <f>IFERROR(INDEX('Übersicht IS-Massnahmen'!$I$10:$I$4969, MATCH(C1980,  'Übersicht IS-Massnahmen'!$H$10:$H$4969,1)),"")</f>
        <v/>
      </c>
      <c r="E1980" s="863"/>
      <c r="F1980" s="759"/>
    </row>
    <row r="1981" spans="3:6" ht="15">
      <c r="C1981" s="512"/>
      <c r="D1981" s="863" t="str">
        <f>IFERROR(INDEX('Übersicht IS-Massnahmen'!$I$10:$I$4969, MATCH(C1981,  'Übersicht IS-Massnahmen'!$H$10:$H$4969,1)),"")</f>
        <v/>
      </c>
      <c r="E1981" s="863"/>
      <c r="F1981" s="759"/>
    </row>
    <row r="1982" spans="3:6" ht="15">
      <c r="C1982" s="512"/>
      <c r="D1982" s="863" t="str">
        <f>IFERROR(INDEX('Übersicht IS-Massnahmen'!$I$10:$I$4969, MATCH(C1982,  'Übersicht IS-Massnahmen'!$H$10:$H$4969,1)),"")</f>
        <v/>
      </c>
      <c r="E1982" s="863"/>
      <c r="F1982" s="759"/>
    </row>
    <row r="1983" spans="3:6" ht="15">
      <c r="C1983" s="512"/>
      <c r="D1983" s="863" t="str">
        <f>IFERROR(INDEX('Übersicht IS-Massnahmen'!$I$10:$I$4969, MATCH(C1983,  'Übersicht IS-Massnahmen'!$H$10:$H$4969,1)),"")</f>
        <v/>
      </c>
      <c r="E1983" s="863"/>
      <c r="F1983" s="759"/>
    </row>
    <row r="1984" spans="3:6" ht="15">
      <c r="C1984" s="512"/>
      <c r="D1984" s="863" t="str">
        <f>IFERROR(INDEX('Übersicht IS-Massnahmen'!$I$10:$I$4969, MATCH(C1984,  'Übersicht IS-Massnahmen'!$H$10:$H$4969,1)),"")</f>
        <v/>
      </c>
      <c r="E1984" s="863"/>
      <c r="F1984" s="759"/>
    </row>
    <row r="1985" spans="3:6" ht="15">
      <c r="C1985" s="512"/>
      <c r="D1985" s="863" t="str">
        <f>IFERROR(INDEX('Übersicht IS-Massnahmen'!$I$10:$I$4969, MATCH(C1985,  'Übersicht IS-Massnahmen'!$H$10:$H$4969,1)),"")</f>
        <v/>
      </c>
      <c r="E1985" s="863"/>
      <c r="F1985" s="759"/>
    </row>
    <row r="1986" spans="3:6" ht="15">
      <c r="C1986" s="512"/>
      <c r="D1986" s="863" t="str">
        <f>IFERROR(INDEX('Übersicht IS-Massnahmen'!$I$10:$I$4969, MATCH(C1986,  'Übersicht IS-Massnahmen'!$H$10:$H$4969,1)),"")</f>
        <v/>
      </c>
      <c r="E1986" s="863"/>
      <c r="F1986" s="759"/>
    </row>
    <row r="1987" spans="3:6" ht="15">
      <c r="C1987" s="512"/>
      <c r="D1987" s="863" t="str">
        <f>IFERROR(INDEX('Übersicht IS-Massnahmen'!$I$10:$I$4969, MATCH(C1987,  'Übersicht IS-Massnahmen'!$H$10:$H$4969,1)),"")</f>
        <v/>
      </c>
      <c r="E1987" s="863"/>
      <c r="F1987" s="759"/>
    </row>
    <row r="1988" spans="3:6" ht="15">
      <c r="C1988" s="512"/>
      <c r="D1988" s="863" t="str">
        <f>IFERROR(INDEX('Übersicht IS-Massnahmen'!$I$10:$I$4969, MATCH(C1988,  'Übersicht IS-Massnahmen'!$H$10:$H$4969,1)),"")</f>
        <v/>
      </c>
      <c r="E1988" s="863"/>
      <c r="F1988" s="759"/>
    </row>
    <row r="1989" spans="3:6" ht="15">
      <c r="C1989" s="512"/>
      <c r="D1989" s="863" t="str">
        <f>IFERROR(INDEX('Übersicht IS-Massnahmen'!$I$10:$I$4969, MATCH(C1989,  'Übersicht IS-Massnahmen'!$H$10:$H$4969,1)),"")</f>
        <v/>
      </c>
      <c r="E1989" s="863"/>
      <c r="F1989" s="759"/>
    </row>
    <row r="1990" spans="3:6" ht="15">
      <c r="C1990" s="512"/>
      <c r="D1990" s="863" t="str">
        <f>IFERROR(INDEX('Übersicht IS-Massnahmen'!$I$10:$I$4969, MATCH(C1990,  'Übersicht IS-Massnahmen'!$H$10:$H$4969,1)),"")</f>
        <v/>
      </c>
      <c r="E1990" s="863"/>
      <c r="F1990" s="759"/>
    </row>
    <row r="1991" spans="3:6" ht="15">
      <c r="C1991" s="512"/>
      <c r="D1991" s="863" t="str">
        <f>IFERROR(INDEX('Übersicht IS-Massnahmen'!$I$10:$I$4969, MATCH(C1991,  'Übersicht IS-Massnahmen'!$H$10:$H$4969,1)),"")</f>
        <v/>
      </c>
      <c r="E1991" s="863"/>
      <c r="F1991" s="759"/>
    </row>
    <row r="1992" spans="3:6" ht="15">
      <c r="C1992" s="512"/>
      <c r="D1992" s="863" t="str">
        <f>IFERROR(INDEX('Übersicht IS-Massnahmen'!$I$10:$I$4969, MATCH(C1992,  'Übersicht IS-Massnahmen'!$H$10:$H$4969,1)),"")</f>
        <v/>
      </c>
      <c r="E1992" s="863"/>
      <c r="F1992" s="759"/>
    </row>
    <row r="1993" spans="3:6" ht="15">
      <c r="C1993" s="512"/>
      <c r="D1993" s="863" t="str">
        <f>IFERROR(INDEX('Übersicht IS-Massnahmen'!$I$10:$I$4969, MATCH(C1993,  'Übersicht IS-Massnahmen'!$H$10:$H$4969,1)),"")</f>
        <v/>
      </c>
      <c r="E1993" s="863"/>
      <c r="F1993" s="759"/>
    </row>
    <row r="1994" spans="3:6" ht="15">
      <c r="C1994" s="512"/>
      <c r="D1994" s="863" t="str">
        <f>IFERROR(INDEX('Übersicht IS-Massnahmen'!$I$10:$I$4969, MATCH(C1994,  'Übersicht IS-Massnahmen'!$H$10:$H$4969,1)),"")</f>
        <v/>
      </c>
      <c r="E1994" s="863"/>
      <c r="F1994" s="759"/>
    </row>
    <row r="1995" spans="3:6" ht="15">
      <c r="C1995" s="512"/>
      <c r="D1995" s="863" t="str">
        <f>IFERROR(INDEX('Übersicht IS-Massnahmen'!$I$10:$I$4969, MATCH(C1995,  'Übersicht IS-Massnahmen'!$H$10:$H$4969,1)),"")</f>
        <v/>
      </c>
      <c r="E1995" s="863"/>
      <c r="F1995" s="759"/>
    </row>
    <row r="1996" spans="3:6" ht="15">
      <c r="C1996" s="512"/>
      <c r="D1996" s="863" t="str">
        <f>IFERROR(INDEX('Übersicht IS-Massnahmen'!$I$10:$I$4969, MATCH(C1996,  'Übersicht IS-Massnahmen'!$H$10:$H$4969,1)),"")</f>
        <v/>
      </c>
      <c r="E1996" s="863"/>
      <c r="F1996" s="759"/>
    </row>
    <row r="1997" spans="3:6" ht="15">
      <c r="C1997" s="512"/>
      <c r="D1997" s="863" t="str">
        <f>IFERROR(INDEX('Übersicht IS-Massnahmen'!$I$10:$I$4969, MATCH(C1997,  'Übersicht IS-Massnahmen'!$H$10:$H$4969,1)),"")</f>
        <v/>
      </c>
      <c r="E1997" s="863"/>
      <c r="F1997" s="759"/>
    </row>
    <row r="1998" spans="3:6" ht="15">
      <c r="C1998" s="512"/>
      <c r="D1998" s="863" t="str">
        <f>IFERROR(INDEX('Übersicht IS-Massnahmen'!$I$10:$I$4969, MATCH(C1998,  'Übersicht IS-Massnahmen'!$H$10:$H$4969,1)),"")</f>
        <v/>
      </c>
      <c r="E1998" s="863"/>
      <c r="F1998" s="759"/>
    </row>
    <row r="1999" spans="3:6" ht="15">
      <c r="C1999" s="512"/>
      <c r="D1999" s="863" t="str">
        <f>IFERROR(INDEX('Übersicht IS-Massnahmen'!$I$10:$I$4969, MATCH(C1999,  'Übersicht IS-Massnahmen'!$H$10:$H$4969,1)),"")</f>
        <v/>
      </c>
      <c r="E1999" s="863"/>
      <c r="F1999" s="759"/>
    </row>
    <row r="2000" spans="3:6" ht="15">
      <c r="C2000" s="512"/>
      <c r="D2000" s="863" t="str">
        <f>IFERROR(INDEX('Übersicht IS-Massnahmen'!$I$10:$I$4969, MATCH(C2000,  'Übersicht IS-Massnahmen'!$H$10:$H$4969,1)),"")</f>
        <v/>
      </c>
      <c r="E2000" s="863"/>
      <c r="F2000" s="759"/>
    </row>
    <row r="2001" spans="3:6" ht="15">
      <c r="C2001" s="512"/>
      <c r="D2001" s="863" t="str">
        <f>IFERROR(INDEX('Übersicht IS-Massnahmen'!$I$10:$I$4969, MATCH(C2001,  'Übersicht IS-Massnahmen'!$H$10:$H$4969,1)),"")</f>
        <v/>
      </c>
      <c r="E2001" s="863"/>
      <c r="F2001" s="759"/>
    </row>
    <row r="2002" spans="3:6" ht="15">
      <c r="C2002" s="512"/>
      <c r="D2002" s="863" t="str">
        <f>IFERROR(INDEX('Übersicht IS-Massnahmen'!$I$10:$I$4969, MATCH(C2002,  'Übersicht IS-Massnahmen'!$H$10:$H$4969,1)),"")</f>
        <v/>
      </c>
      <c r="E2002" s="863"/>
      <c r="F2002" s="759"/>
    </row>
    <row r="2003" spans="3:6" ht="15">
      <c r="C2003" s="512"/>
      <c r="D2003" s="863" t="str">
        <f>IFERROR(INDEX('Übersicht IS-Massnahmen'!$I$10:$I$4969, MATCH(C2003,  'Übersicht IS-Massnahmen'!$H$10:$H$4969,1)),"")</f>
        <v/>
      </c>
      <c r="E2003" s="863"/>
      <c r="F2003" s="759"/>
    </row>
    <row r="2004" spans="3:6" ht="15">
      <c r="C2004" s="512"/>
      <c r="D2004" s="863" t="str">
        <f>IFERROR(INDEX('Übersicht IS-Massnahmen'!$I$10:$I$4969, MATCH(C2004,  'Übersicht IS-Massnahmen'!$H$10:$H$4969,1)),"")</f>
        <v/>
      </c>
      <c r="E2004" s="863"/>
      <c r="F2004" s="759"/>
    </row>
    <row r="2005" spans="3:6" ht="15">
      <c r="C2005" s="512"/>
      <c r="D2005" s="863" t="str">
        <f>IFERROR(INDEX('Übersicht IS-Massnahmen'!$I$10:$I$4969, MATCH(C2005,  'Übersicht IS-Massnahmen'!$H$10:$H$4969,1)),"")</f>
        <v/>
      </c>
      <c r="E2005" s="863"/>
      <c r="F2005" s="759"/>
    </row>
    <row r="2006" spans="3:6" ht="15">
      <c r="C2006" s="512"/>
      <c r="D2006" s="863" t="str">
        <f>IFERROR(INDEX('Übersicht IS-Massnahmen'!$I$10:$I$4969, MATCH(C2006,  'Übersicht IS-Massnahmen'!$H$10:$H$4969,1)),"")</f>
        <v/>
      </c>
      <c r="E2006" s="863"/>
      <c r="F2006" s="759"/>
    </row>
    <row r="2007" spans="3:6" ht="15">
      <c r="C2007" s="512"/>
      <c r="D2007" s="863" t="str">
        <f>IFERROR(INDEX('Übersicht IS-Massnahmen'!$I$10:$I$4969, MATCH(C2007,  'Übersicht IS-Massnahmen'!$H$10:$H$4969,1)),"")</f>
        <v/>
      </c>
      <c r="E2007" s="863"/>
      <c r="F2007" s="759"/>
    </row>
    <row r="2008" spans="3:6" ht="15">
      <c r="C2008" s="512"/>
      <c r="D2008" s="863" t="str">
        <f>IFERROR(INDEX('Übersicht IS-Massnahmen'!$I$10:$I$4969, MATCH(C2008,  'Übersicht IS-Massnahmen'!$H$10:$H$4969,1)),"")</f>
        <v/>
      </c>
      <c r="E2008" s="863"/>
      <c r="F2008" s="759"/>
    </row>
    <row r="2009" spans="3:6" ht="15">
      <c r="C2009" s="512"/>
      <c r="D2009" s="863" t="str">
        <f>IFERROR(INDEX('Übersicht IS-Massnahmen'!$I$10:$I$4969, MATCH(C2009,  'Übersicht IS-Massnahmen'!$H$10:$H$4969,1)),"")</f>
        <v/>
      </c>
      <c r="E2009" s="863"/>
      <c r="F2009" s="759"/>
    </row>
    <row r="2010" spans="3:6" ht="15">
      <c r="C2010" s="512"/>
      <c r="D2010" s="863" t="str">
        <f>IFERROR(INDEX('Übersicht IS-Massnahmen'!$I$10:$I$4969, MATCH(C2010,  'Übersicht IS-Massnahmen'!$H$10:$H$4969,1)),"")</f>
        <v/>
      </c>
      <c r="E2010" s="863"/>
      <c r="F2010" s="759"/>
    </row>
    <row r="2011" spans="3:6" ht="15">
      <c r="C2011" s="512"/>
      <c r="D2011" s="863" t="str">
        <f>IFERROR(INDEX('Übersicht IS-Massnahmen'!$I$10:$I$4969, MATCH(C2011,  'Übersicht IS-Massnahmen'!$H$10:$H$4969,1)),"")</f>
        <v/>
      </c>
      <c r="E2011" s="863"/>
      <c r="F2011" s="759"/>
    </row>
    <row r="2012" spans="3:6" ht="15">
      <c r="C2012" s="512"/>
      <c r="D2012" s="863" t="str">
        <f>IFERROR(INDEX('Übersicht IS-Massnahmen'!$I$10:$I$4969, MATCH(C2012,  'Übersicht IS-Massnahmen'!$H$10:$H$4969,1)),"")</f>
        <v/>
      </c>
      <c r="E2012" s="863"/>
      <c r="F2012" s="759"/>
    </row>
    <row r="2013" spans="3:6" ht="15">
      <c r="C2013" s="512"/>
      <c r="D2013" s="863" t="str">
        <f>IFERROR(INDEX('Übersicht IS-Massnahmen'!$I$10:$I$4969, MATCH(C2013,  'Übersicht IS-Massnahmen'!$H$10:$H$4969,1)),"")</f>
        <v/>
      </c>
      <c r="E2013" s="863"/>
      <c r="F2013" s="759"/>
    </row>
    <row r="2014" spans="3:6" ht="15">
      <c r="C2014" s="512"/>
      <c r="D2014" s="863" t="str">
        <f>IFERROR(INDEX('Übersicht IS-Massnahmen'!$I$10:$I$4969, MATCH(C2014,  'Übersicht IS-Massnahmen'!$H$10:$H$4969,1)),"")</f>
        <v/>
      </c>
      <c r="E2014" s="863"/>
      <c r="F2014" s="759"/>
    </row>
    <row r="2015" spans="3:6" ht="15">
      <c r="C2015" s="512"/>
      <c r="D2015" s="863" t="str">
        <f>IFERROR(INDEX('Übersicht IS-Massnahmen'!$I$10:$I$4969, MATCH(C2015,  'Übersicht IS-Massnahmen'!$H$10:$H$4969,1)),"")</f>
        <v/>
      </c>
      <c r="E2015" s="863"/>
      <c r="F2015" s="759"/>
    </row>
    <row r="2016" spans="3:6" ht="15">
      <c r="C2016" s="512"/>
      <c r="D2016" s="863" t="str">
        <f>IFERROR(INDEX('Übersicht IS-Massnahmen'!$I$10:$I$4969, MATCH(C2016,  'Übersicht IS-Massnahmen'!$H$10:$H$4969,1)),"")</f>
        <v/>
      </c>
      <c r="E2016" s="863"/>
      <c r="F2016" s="759"/>
    </row>
    <row r="2017" spans="3:6" ht="15">
      <c r="C2017" s="512"/>
      <c r="D2017" s="863" t="str">
        <f>IFERROR(INDEX('Übersicht IS-Massnahmen'!$I$10:$I$4969, MATCH(C2017,  'Übersicht IS-Massnahmen'!$H$10:$H$4969,1)),"")</f>
        <v/>
      </c>
      <c r="E2017" s="863"/>
      <c r="F2017" s="759"/>
    </row>
    <row r="2018" spans="3:6" ht="15">
      <c r="C2018" s="512"/>
      <c r="D2018" s="863" t="str">
        <f>IFERROR(INDEX('Übersicht IS-Massnahmen'!$I$10:$I$4969, MATCH(C2018,  'Übersicht IS-Massnahmen'!$H$10:$H$4969,1)),"")</f>
        <v/>
      </c>
      <c r="E2018" s="863"/>
      <c r="F2018" s="759"/>
    </row>
    <row r="2019" spans="3:6" ht="15">
      <c r="C2019" s="512"/>
      <c r="D2019" s="863" t="str">
        <f>IFERROR(INDEX('Übersicht IS-Massnahmen'!$I$10:$I$4969, MATCH(C2019,  'Übersicht IS-Massnahmen'!$H$10:$H$4969,1)),"")</f>
        <v/>
      </c>
      <c r="E2019" s="863"/>
      <c r="F2019" s="759"/>
    </row>
    <row r="2020" spans="3:6" ht="15">
      <c r="C2020" s="512"/>
      <c r="D2020" s="863" t="str">
        <f>IFERROR(INDEX('Übersicht IS-Massnahmen'!$I$10:$I$4969, MATCH(C2020,  'Übersicht IS-Massnahmen'!$H$10:$H$4969,1)),"")</f>
        <v/>
      </c>
      <c r="E2020" s="863"/>
      <c r="F2020" s="759"/>
    </row>
    <row r="2021" spans="3:6" ht="15">
      <c r="C2021" s="512"/>
      <c r="D2021" s="863" t="str">
        <f>IFERROR(INDEX('Übersicht IS-Massnahmen'!$I$10:$I$4969, MATCH(C2021,  'Übersicht IS-Massnahmen'!$H$10:$H$4969,1)),"")</f>
        <v/>
      </c>
      <c r="E2021" s="863"/>
      <c r="F2021" s="759"/>
    </row>
    <row r="2022" spans="3:6" ht="15">
      <c r="C2022" s="512"/>
      <c r="D2022" s="863" t="str">
        <f>IFERROR(INDEX('Übersicht IS-Massnahmen'!$I$10:$I$4969, MATCH(C2022,  'Übersicht IS-Massnahmen'!$H$10:$H$4969,1)),"")</f>
        <v/>
      </c>
      <c r="E2022" s="863"/>
      <c r="F2022" s="759"/>
    </row>
    <row r="2023" spans="3:6" ht="15">
      <c r="C2023" s="512"/>
      <c r="D2023" s="863" t="str">
        <f>IFERROR(INDEX('Übersicht IS-Massnahmen'!$I$10:$I$4969, MATCH(C2023,  'Übersicht IS-Massnahmen'!$H$10:$H$4969,1)),"")</f>
        <v/>
      </c>
      <c r="E2023" s="863"/>
      <c r="F2023" s="759"/>
    </row>
    <row r="2024" spans="3:6" ht="15">
      <c r="C2024" s="512"/>
      <c r="D2024" s="863" t="str">
        <f>IFERROR(INDEX('Übersicht IS-Massnahmen'!$I$10:$I$4969, MATCH(C2024,  'Übersicht IS-Massnahmen'!$H$10:$H$4969,1)),"")</f>
        <v/>
      </c>
      <c r="E2024" s="863"/>
      <c r="F2024" s="759"/>
    </row>
    <row r="2025" spans="3:6" ht="15">
      <c r="C2025" s="512"/>
      <c r="D2025" s="863" t="str">
        <f>IFERROR(INDEX('Übersicht IS-Massnahmen'!$I$10:$I$4969, MATCH(C2025,  'Übersicht IS-Massnahmen'!$H$10:$H$4969,1)),"")</f>
        <v/>
      </c>
      <c r="E2025" s="863"/>
      <c r="F2025" s="759"/>
    </row>
    <row r="2026" spans="3:6" ht="15">
      <c r="C2026" s="512"/>
      <c r="D2026" s="863" t="str">
        <f>IFERROR(INDEX('Übersicht IS-Massnahmen'!$I$10:$I$4969, MATCH(C2026,  'Übersicht IS-Massnahmen'!$H$10:$H$4969,1)),"")</f>
        <v/>
      </c>
      <c r="E2026" s="863"/>
      <c r="F2026" s="759"/>
    </row>
    <row r="2027" spans="3:6" ht="15">
      <c r="C2027" s="512"/>
      <c r="D2027" s="863" t="str">
        <f>IFERROR(INDEX('Übersicht IS-Massnahmen'!$I$10:$I$4969, MATCH(C2027,  'Übersicht IS-Massnahmen'!$H$10:$H$4969,1)),"")</f>
        <v/>
      </c>
      <c r="E2027" s="863"/>
      <c r="F2027" s="759"/>
    </row>
    <row r="2028" spans="3:6" ht="15">
      <c r="C2028" s="512"/>
      <c r="D2028" s="863" t="str">
        <f>IFERROR(INDEX('Übersicht IS-Massnahmen'!$I$10:$I$4969, MATCH(C2028,  'Übersicht IS-Massnahmen'!$H$10:$H$4969,1)),"")</f>
        <v/>
      </c>
      <c r="E2028" s="863"/>
      <c r="F2028" s="759"/>
    </row>
    <row r="2029" spans="3:6" ht="15">
      <c r="C2029" s="512"/>
      <c r="D2029" s="863" t="str">
        <f>IFERROR(INDEX('Übersicht IS-Massnahmen'!$I$10:$I$4969, MATCH(C2029,  'Übersicht IS-Massnahmen'!$H$10:$H$4969,1)),"")</f>
        <v/>
      </c>
      <c r="E2029" s="863"/>
      <c r="F2029" s="759"/>
    </row>
    <row r="2030" spans="3:6" ht="15">
      <c r="C2030" s="512"/>
      <c r="D2030" s="863" t="str">
        <f>IFERROR(INDEX('Übersicht IS-Massnahmen'!$I$10:$I$4969, MATCH(C2030,  'Übersicht IS-Massnahmen'!$H$10:$H$4969,1)),"")</f>
        <v/>
      </c>
      <c r="E2030" s="863"/>
      <c r="F2030" s="759"/>
    </row>
    <row r="2031" spans="3:6" ht="15">
      <c r="C2031" s="512"/>
      <c r="D2031" s="863" t="str">
        <f>IFERROR(INDEX('Übersicht IS-Massnahmen'!$I$10:$I$4969, MATCH(C2031,  'Übersicht IS-Massnahmen'!$H$10:$H$4969,1)),"")</f>
        <v/>
      </c>
      <c r="E2031" s="863"/>
      <c r="F2031" s="759"/>
    </row>
    <row r="2032" spans="3:6" ht="15">
      <c r="C2032" s="512"/>
      <c r="D2032" s="863" t="str">
        <f>IFERROR(INDEX('Übersicht IS-Massnahmen'!$I$10:$I$4969, MATCH(C2032,  'Übersicht IS-Massnahmen'!$H$10:$H$4969,1)),"")</f>
        <v/>
      </c>
      <c r="E2032" s="863"/>
      <c r="F2032" s="759"/>
    </row>
    <row r="2033" spans="3:6" ht="15">
      <c r="C2033" s="512"/>
      <c r="D2033" s="863" t="str">
        <f>IFERROR(INDEX('Übersicht IS-Massnahmen'!$I$10:$I$4969, MATCH(C2033,  'Übersicht IS-Massnahmen'!$H$10:$H$4969,1)),"")</f>
        <v/>
      </c>
      <c r="E2033" s="863"/>
      <c r="F2033" s="759"/>
    </row>
    <row r="2034" spans="3:6" ht="15">
      <c r="C2034" s="512"/>
      <c r="D2034" s="863" t="str">
        <f>IFERROR(INDEX('Übersicht IS-Massnahmen'!$I$10:$I$4969, MATCH(C2034,  'Übersicht IS-Massnahmen'!$H$10:$H$4969,1)),"")</f>
        <v/>
      </c>
      <c r="E2034" s="863"/>
      <c r="F2034" s="759"/>
    </row>
    <row r="2035" spans="3:6" ht="15">
      <c r="C2035" s="512"/>
      <c r="D2035" s="863" t="str">
        <f>IFERROR(INDEX('Übersicht IS-Massnahmen'!$I$10:$I$4969, MATCH(C2035,  'Übersicht IS-Massnahmen'!$H$10:$H$4969,1)),"")</f>
        <v/>
      </c>
      <c r="E2035" s="863"/>
      <c r="F2035" s="759"/>
    </row>
    <row r="2036" spans="3:6" ht="15">
      <c r="C2036" s="512"/>
      <c r="D2036" s="863" t="str">
        <f>IFERROR(INDEX('Übersicht IS-Massnahmen'!$I$10:$I$4969, MATCH(C2036,  'Übersicht IS-Massnahmen'!$H$10:$H$4969,1)),"")</f>
        <v/>
      </c>
      <c r="E2036" s="863"/>
      <c r="F2036" s="759"/>
    </row>
    <row r="2037" spans="3:6" ht="15">
      <c r="C2037" s="512"/>
      <c r="D2037" s="863" t="str">
        <f>IFERROR(INDEX('Übersicht IS-Massnahmen'!$I$10:$I$4969, MATCH(C2037,  'Übersicht IS-Massnahmen'!$H$10:$H$4969,1)),"")</f>
        <v/>
      </c>
      <c r="E2037" s="863"/>
      <c r="F2037" s="759"/>
    </row>
    <row r="2038" spans="3:6" ht="15">
      <c r="C2038" s="512"/>
      <c r="D2038" s="863" t="str">
        <f>IFERROR(INDEX('Übersicht IS-Massnahmen'!$I$10:$I$4969, MATCH(C2038,  'Übersicht IS-Massnahmen'!$H$10:$H$4969,1)),"")</f>
        <v/>
      </c>
      <c r="E2038" s="863"/>
      <c r="F2038" s="759"/>
    </row>
    <row r="2039" spans="3:6" ht="15">
      <c r="C2039" s="512"/>
      <c r="D2039" s="863" t="str">
        <f>IFERROR(INDEX('Übersicht IS-Massnahmen'!$I$10:$I$4969, MATCH(C2039,  'Übersicht IS-Massnahmen'!$H$10:$H$4969,1)),"")</f>
        <v/>
      </c>
      <c r="E2039" s="863"/>
      <c r="F2039" s="759"/>
    </row>
    <row r="2040" spans="3:6" ht="15">
      <c r="C2040" s="512"/>
      <c r="D2040" s="863" t="str">
        <f>IFERROR(INDEX('Übersicht IS-Massnahmen'!$I$10:$I$4969, MATCH(C2040,  'Übersicht IS-Massnahmen'!$H$10:$H$4969,1)),"")</f>
        <v/>
      </c>
      <c r="E2040" s="863"/>
      <c r="F2040" s="759"/>
    </row>
    <row r="2041" spans="3:6" ht="15">
      <c r="C2041" s="512"/>
      <c r="D2041" s="863" t="str">
        <f>IFERROR(INDEX('Übersicht IS-Massnahmen'!$I$10:$I$4969, MATCH(C2041,  'Übersicht IS-Massnahmen'!$H$10:$H$4969,1)),"")</f>
        <v/>
      </c>
      <c r="E2041" s="863"/>
      <c r="F2041" s="759"/>
    </row>
    <row r="2042" spans="3:6" ht="15">
      <c r="C2042" s="512"/>
      <c r="D2042" s="863" t="str">
        <f>IFERROR(INDEX('Übersicht IS-Massnahmen'!$I$10:$I$4969, MATCH(C2042,  'Übersicht IS-Massnahmen'!$H$10:$H$4969,1)),"")</f>
        <v/>
      </c>
      <c r="E2042" s="863"/>
      <c r="F2042" s="759"/>
    </row>
    <row r="2043" spans="3:6" ht="15">
      <c r="C2043" s="512"/>
      <c r="D2043" s="863" t="str">
        <f>IFERROR(INDEX('Übersicht IS-Massnahmen'!$I$10:$I$4969, MATCH(C2043,  'Übersicht IS-Massnahmen'!$H$10:$H$4969,1)),"")</f>
        <v/>
      </c>
      <c r="E2043" s="863"/>
      <c r="F2043" s="759"/>
    </row>
    <row r="2044" spans="3:6" ht="15">
      <c r="C2044" s="512"/>
      <c r="D2044" s="863" t="str">
        <f>IFERROR(INDEX('Übersicht IS-Massnahmen'!$I$10:$I$4969, MATCH(C2044,  'Übersicht IS-Massnahmen'!$H$10:$H$4969,1)),"")</f>
        <v/>
      </c>
      <c r="E2044" s="863"/>
      <c r="F2044" s="759"/>
    </row>
    <row r="2045" spans="3:6" ht="15">
      <c r="C2045" s="512"/>
      <c r="D2045" s="863" t="str">
        <f>IFERROR(INDEX('Übersicht IS-Massnahmen'!$I$10:$I$4969, MATCH(C2045,  'Übersicht IS-Massnahmen'!$H$10:$H$4969,1)),"")</f>
        <v/>
      </c>
      <c r="E2045" s="863"/>
      <c r="F2045" s="759"/>
    </row>
    <row r="2046" spans="3:6" ht="15">
      <c r="C2046" s="512"/>
      <c r="D2046" s="863" t="str">
        <f>IFERROR(INDEX('Übersicht IS-Massnahmen'!$I$10:$I$4969, MATCH(C2046,  'Übersicht IS-Massnahmen'!$H$10:$H$4969,1)),"")</f>
        <v/>
      </c>
      <c r="E2046" s="863"/>
      <c r="F2046" s="759"/>
    </row>
    <row r="2047" spans="3:6" ht="15">
      <c r="C2047" s="512"/>
      <c r="D2047" s="863" t="str">
        <f>IFERROR(INDEX('Übersicht IS-Massnahmen'!$I$10:$I$4969, MATCH(C2047,  'Übersicht IS-Massnahmen'!$H$10:$H$4969,1)),"")</f>
        <v/>
      </c>
      <c r="E2047" s="863"/>
      <c r="F2047" s="759"/>
    </row>
    <row r="2048" spans="3:6" ht="15">
      <c r="C2048" s="512"/>
      <c r="D2048" s="863" t="str">
        <f>IFERROR(INDEX('Übersicht IS-Massnahmen'!$I$10:$I$4969, MATCH(C2048,  'Übersicht IS-Massnahmen'!$H$10:$H$4969,1)),"")</f>
        <v/>
      </c>
      <c r="E2048" s="863"/>
      <c r="F2048" s="759"/>
    </row>
    <row r="2049" spans="3:6" ht="15">
      <c r="C2049" s="512"/>
      <c r="D2049" s="863" t="str">
        <f>IFERROR(INDEX('Übersicht IS-Massnahmen'!$I$10:$I$4969, MATCH(C2049,  'Übersicht IS-Massnahmen'!$H$10:$H$4969,1)),"")</f>
        <v/>
      </c>
      <c r="E2049" s="863"/>
      <c r="F2049" s="759"/>
    </row>
    <row r="2050" spans="3:6" ht="15">
      <c r="C2050" s="512"/>
      <c r="D2050" s="863" t="str">
        <f>IFERROR(INDEX('Übersicht IS-Massnahmen'!$I$10:$I$4969, MATCH(C2050,  'Übersicht IS-Massnahmen'!$H$10:$H$4969,1)),"")</f>
        <v/>
      </c>
      <c r="E2050" s="863"/>
      <c r="F2050" s="759"/>
    </row>
    <row r="2051" spans="3:6" ht="15">
      <c r="C2051" s="512"/>
      <c r="D2051" s="863" t="str">
        <f>IFERROR(INDEX('Übersicht IS-Massnahmen'!$I$10:$I$4969, MATCH(C2051,  'Übersicht IS-Massnahmen'!$H$10:$H$4969,1)),"")</f>
        <v/>
      </c>
      <c r="E2051" s="863"/>
      <c r="F2051" s="759"/>
    </row>
    <row r="2052" spans="3:6" ht="15">
      <c r="C2052" s="512"/>
      <c r="D2052" s="863" t="str">
        <f>IFERROR(INDEX('Übersicht IS-Massnahmen'!$I$10:$I$4969, MATCH(C2052,  'Übersicht IS-Massnahmen'!$H$10:$H$4969,1)),"")</f>
        <v/>
      </c>
      <c r="E2052" s="863"/>
      <c r="F2052" s="759"/>
    </row>
    <row r="2053" spans="3:6" ht="15">
      <c r="C2053" s="512"/>
      <c r="D2053" s="863" t="str">
        <f>IFERROR(INDEX('Übersicht IS-Massnahmen'!$I$10:$I$4969, MATCH(C2053,  'Übersicht IS-Massnahmen'!$H$10:$H$4969,1)),"")</f>
        <v/>
      </c>
      <c r="E2053" s="863"/>
      <c r="F2053" s="759"/>
    </row>
    <row r="2054" spans="3:6" ht="15">
      <c r="C2054" s="512"/>
      <c r="D2054" s="863" t="str">
        <f>IFERROR(INDEX('Übersicht IS-Massnahmen'!$I$10:$I$4969, MATCH(C2054,  'Übersicht IS-Massnahmen'!$H$10:$H$4969,1)),"")</f>
        <v/>
      </c>
      <c r="E2054" s="863"/>
      <c r="F2054" s="759"/>
    </row>
    <row r="2055" spans="3:6" ht="15">
      <c r="C2055" s="512"/>
      <c r="D2055" s="863" t="str">
        <f>IFERROR(INDEX('Übersicht IS-Massnahmen'!$I$10:$I$4969, MATCH(C2055,  'Übersicht IS-Massnahmen'!$H$10:$H$4969,1)),"")</f>
        <v/>
      </c>
      <c r="E2055" s="863"/>
      <c r="F2055" s="759"/>
    </row>
    <row r="2056" spans="3:6" ht="15">
      <c r="C2056" s="512"/>
      <c r="D2056" s="863" t="str">
        <f>IFERROR(INDEX('Übersicht IS-Massnahmen'!$I$10:$I$4969, MATCH(C2056,  'Übersicht IS-Massnahmen'!$H$10:$H$4969,1)),"")</f>
        <v/>
      </c>
      <c r="E2056" s="863"/>
      <c r="F2056" s="759"/>
    </row>
    <row r="2057" spans="3:6" ht="15">
      <c r="C2057" s="512"/>
      <c r="D2057" s="863" t="str">
        <f>IFERROR(INDEX('Übersicht IS-Massnahmen'!$I$10:$I$4969, MATCH(C2057,  'Übersicht IS-Massnahmen'!$H$10:$H$4969,1)),"")</f>
        <v/>
      </c>
      <c r="E2057" s="863"/>
      <c r="F2057" s="759"/>
    </row>
    <row r="2058" spans="3:6" ht="15">
      <c r="C2058" s="512"/>
      <c r="D2058" s="863" t="str">
        <f>IFERROR(INDEX('Übersicht IS-Massnahmen'!$I$10:$I$4969, MATCH(C2058,  'Übersicht IS-Massnahmen'!$H$10:$H$4969,1)),"")</f>
        <v/>
      </c>
      <c r="E2058" s="863"/>
      <c r="F2058" s="759"/>
    </row>
    <row r="2059" spans="3:6" ht="15">
      <c r="C2059" s="512"/>
      <c r="D2059" s="863" t="str">
        <f>IFERROR(INDEX('Übersicht IS-Massnahmen'!$I$10:$I$4969, MATCH(C2059,  'Übersicht IS-Massnahmen'!$H$10:$H$4969,1)),"")</f>
        <v/>
      </c>
      <c r="E2059" s="863"/>
      <c r="F2059" s="759"/>
    </row>
    <row r="2060" spans="3:6" ht="15">
      <c r="C2060" s="512"/>
      <c r="D2060" s="863" t="str">
        <f>IFERROR(INDEX('Übersicht IS-Massnahmen'!$I$10:$I$4969, MATCH(C2060,  'Übersicht IS-Massnahmen'!$H$10:$H$4969,1)),"")</f>
        <v/>
      </c>
      <c r="E2060" s="863"/>
      <c r="F2060" s="759"/>
    </row>
    <row r="2061" spans="3:6" ht="15">
      <c r="C2061" s="512"/>
      <c r="D2061" s="863" t="str">
        <f>IFERROR(INDEX('Übersicht IS-Massnahmen'!$I$10:$I$4969, MATCH(C2061,  'Übersicht IS-Massnahmen'!$H$10:$H$4969,1)),"")</f>
        <v/>
      </c>
      <c r="E2061" s="863"/>
      <c r="F2061" s="759"/>
    </row>
    <row r="2062" spans="3:6" ht="15">
      <c r="C2062" s="512"/>
      <c r="D2062" s="863" t="str">
        <f>IFERROR(INDEX('Übersicht IS-Massnahmen'!$I$10:$I$4969, MATCH(C2062,  'Übersicht IS-Massnahmen'!$H$10:$H$4969,1)),"")</f>
        <v/>
      </c>
      <c r="E2062" s="863"/>
      <c r="F2062" s="759"/>
    </row>
    <row r="2063" spans="3:6" ht="15">
      <c r="C2063" s="512"/>
      <c r="D2063" s="863" t="str">
        <f>IFERROR(INDEX('Übersicht IS-Massnahmen'!$I$10:$I$4969, MATCH(C2063,  'Übersicht IS-Massnahmen'!$H$10:$H$4969,1)),"")</f>
        <v/>
      </c>
      <c r="E2063" s="863"/>
      <c r="F2063" s="759"/>
    </row>
    <row r="2064" spans="3:6" ht="15">
      <c r="C2064" s="512"/>
      <c r="D2064" s="863" t="str">
        <f>IFERROR(INDEX('Übersicht IS-Massnahmen'!$I$10:$I$4969, MATCH(C2064,  'Übersicht IS-Massnahmen'!$H$10:$H$4969,1)),"")</f>
        <v/>
      </c>
      <c r="E2064" s="863"/>
      <c r="F2064" s="759"/>
    </row>
    <row r="2065" spans="3:6" ht="15">
      <c r="C2065" s="512"/>
      <c r="D2065" s="863" t="str">
        <f>IFERROR(INDEX('Übersicht IS-Massnahmen'!$I$10:$I$4969, MATCH(C2065,  'Übersicht IS-Massnahmen'!$H$10:$H$4969,1)),"")</f>
        <v/>
      </c>
      <c r="E2065" s="863"/>
      <c r="F2065" s="759"/>
    </row>
    <row r="2066" spans="3:6" ht="15">
      <c r="C2066" s="512"/>
      <c r="D2066" s="863" t="str">
        <f>IFERROR(INDEX('Übersicht IS-Massnahmen'!$I$10:$I$4969, MATCH(C2066,  'Übersicht IS-Massnahmen'!$H$10:$H$4969,1)),"")</f>
        <v/>
      </c>
      <c r="E2066" s="863"/>
      <c r="F2066" s="759"/>
    </row>
    <row r="2067" spans="3:6" ht="15">
      <c r="C2067" s="512"/>
      <c r="D2067" s="863" t="str">
        <f>IFERROR(INDEX('Übersicht IS-Massnahmen'!$I$10:$I$4969, MATCH(C2067,  'Übersicht IS-Massnahmen'!$H$10:$H$4969,1)),"")</f>
        <v/>
      </c>
      <c r="E2067" s="863"/>
      <c r="F2067" s="759"/>
    </row>
    <row r="2068" spans="3:6" ht="15">
      <c r="C2068" s="512"/>
      <c r="D2068" s="863" t="str">
        <f>IFERROR(INDEX('Übersicht IS-Massnahmen'!$I$10:$I$4969, MATCH(C2068,  'Übersicht IS-Massnahmen'!$H$10:$H$4969,1)),"")</f>
        <v/>
      </c>
      <c r="E2068" s="863"/>
      <c r="F2068" s="759"/>
    </row>
    <row r="2069" spans="3:6" ht="15">
      <c r="C2069" s="512"/>
      <c r="D2069" s="863" t="str">
        <f>IFERROR(INDEX('Übersicht IS-Massnahmen'!$I$10:$I$4969, MATCH(C2069,  'Übersicht IS-Massnahmen'!$H$10:$H$4969,1)),"")</f>
        <v/>
      </c>
      <c r="E2069" s="863"/>
      <c r="F2069" s="759"/>
    </row>
    <row r="2070" spans="3:6" ht="15">
      <c r="C2070" s="512"/>
      <c r="D2070" s="863" t="str">
        <f>IFERROR(INDEX('Übersicht IS-Massnahmen'!$I$10:$I$4969, MATCH(C2070,  'Übersicht IS-Massnahmen'!$H$10:$H$4969,1)),"")</f>
        <v/>
      </c>
      <c r="E2070" s="863"/>
      <c r="F2070" s="759"/>
    </row>
    <row r="2071" spans="3:6" ht="15">
      <c r="C2071" s="512"/>
      <c r="D2071" s="863" t="str">
        <f>IFERROR(INDEX('Übersicht IS-Massnahmen'!$I$10:$I$4969, MATCH(C2071,  'Übersicht IS-Massnahmen'!$H$10:$H$4969,1)),"")</f>
        <v/>
      </c>
      <c r="E2071" s="863"/>
      <c r="F2071" s="759"/>
    </row>
    <row r="2072" spans="3:6" ht="15">
      <c r="C2072" s="512"/>
      <c r="D2072" s="863" t="str">
        <f>IFERROR(INDEX('Übersicht IS-Massnahmen'!$I$10:$I$4969, MATCH(C2072,  'Übersicht IS-Massnahmen'!$H$10:$H$4969,1)),"")</f>
        <v/>
      </c>
      <c r="E2072" s="863"/>
      <c r="F2072" s="759"/>
    </row>
    <row r="2073" spans="3:6" ht="15">
      <c r="C2073" s="512"/>
      <c r="D2073" s="863" t="str">
        <f>IFERROR(INDEX('Übersicht IS-Massnahmen'!$I$10:$I$4969, MATCH(C2073,  'Übersicht IS-Massnahmen'!$H$10:$H$4969,1)),"")</f>
        <v/>
      </c>
      <c r="E2073" s="863"/>
      <c r="F2073" s="759"/>
    </row>
    <row r="2074" spans="3:6" ht="15">
      <c r="C2074" s="512"/>
      <c r="D2074" s="863" t="str">
        <f>IFERROR(INDEX('Übersicht IS-Massnahmen'!$I$10:$I$4969, MATCH(C2074,  'Übersicht IS-Massnahmen'!$H$10:$H$4969,1)),"")</f>
        <v/>
      </c>
      <c r="E2074" s="863"/>
      <c r="F2074" s="759"/>
    </row>
    <row r="2075" spans="3:6" ht="15">
      <c r="C2075" s="512"/>
      <c r="D2075" s="863" t="str">
        <f>IFERROR(INDEX('Übersicht IS-Massnahmen'!$I$10:$I$4969, MATCH(C2075,  'Übersicht IS-Massnahmen'!$H$10:$H$4969,1)),"")</f>
        <v/>
      </c>
      <c r="E2075" s="863"/>
      <c r="F2075" s="759"/>
    </row>
    <row r="2076" spans="3:6" ht="15">
      <c r="C2076" s="512"/>
      <c r="D2076" s="863" t="str">
        <f>IFERROR(INDEX('Übersicht IS-Massnahmen'!$I$10:$I$4969, MATCH(C2076,  'Übersicht IS-Massnahmen'!$H$10:$H$4969,1)),"")</f>
        <v/>
      </c>
      <c r="E2076" s="863"/>
      <c r="F2076" s="759"/>
    </row>
    <row r="2077" spans="3:6" ht="15">
      <c r="C2077" s="512"/>
      <c r="D2077" s="863" t="str">
        <f>IFERROR(INDEX('Übersicht IS-Massnahmen'!$I$10:$I$4969, MATCH(C2077,  'Übersicht IS-Massnahmen'!$H$10:$H$4969,1)),"")</f>
        <v/>
      </c>
      <c r="E2077" s="863"/>
      <c r="F2077" s="759"/>
    </row>
    <row r="2078" spans="3:6" ht="15">
      <c r="C2078" s="512"/>
      <c r="D2078" s="863" t="str">
        <f>IFERROR(INDEX('Übersicht IS-Massnahmen'!$I$10:$I$4969, MATCH(C2078,  'Übersicht IS-Massnahmen'!$H$10:$H$4969,1)),"")</f>
        <v/>
      </c>
      <c r="E2078" s="863"/>
      <c r="F2078" s="759"/>
    </row>
    <row r="2079" spans="3:6" ht="15">
      <c r="C2079" s="512"/>
      <c r="D2079" s="863" t="str">
        <f>IFERROR(INDEX('Übersicht IS-Massnahmen'!$I$10:$I$4969, MATCH(C2079,  'Übersicht IS-Massnahmen'!$H$10:$H$4969,1)),"")</f>
        <v/>
      </c>
      <c r="E2079" s="863"/>
      <c r="F2079" s="759"/>
    </row>
    <row r="2080" spans="3:6" ht="15">
      <c r="C2080" s="512"/>
      <c r="D2080" s="863" t="str">
        <f>IFERROR(INDEX('Übersicht IS-Massnahmen'!$I$10:$I$4969, MATCH(C2080,  'Übersicht IS-Massnahmen'!$H$10:$H$4969,1)),"")</f>
        <v/>
      </c>
      <c r="E2080" s="863"/>
      <c r="F2080" s="759"/>
    </row>
    <row r="2081" spans="3:6" ht="15">
      <c r="C2081" s="512"/>
      <c r="D2081" s="863" t="str">
        <f>IFERROR(INDEX('Übersicht IS-Massnahmen'!$I$10:$I$4969, MATCH(C2081,  'Übersicht IS-Massnahmen'!$H$10:$H$4969,1)),"")</f>
        <v/>
      </c>
      <c r="E2081" s="863"/>
      <c r="F2081" s="759"/>
    </row>
    <row r="2082" spans="3:6" ht="15">
      <c r="C2082" s="512"/>
      <c r="D2082" s="863" t="str">
        <f>IFERROR(INDEX('Übersicht IS-Massnahmen'!$I$10:$I$4969, MATCH(C2082,  'Übersicht IS-Massnahmen'!$H$10:$H$4969,1)),"")</f>
        <v/>
      </c>
      <c r="E2082" s="863"/>
      <c r="F2082" s="759"/>
    </row>
    <row r="2083" spans="3:6" ht="15">
      <c r="C2083" s="512"/>
      <c r="D2083" s="863" t="str">
        <f>IFERROR(INDEX('Übersicht IS-Massnahmen'!$I$10:$I$4969, MATCH(C2083,  'Übersicht IS-Massnahmen'!$H$10:$H$4969,1)),"")</f>
        <v/>
      </c>
      <c r="E2083" s="863"/>
      <c r="F2083" s="759"/>
    </row>
    <row r="2084" spans="3:6" ht="15">
      <c r="C2084" s="512"/>
      <c r="D2084" s="863" t="str">
        <f>IFERROR(INDEX('Übersicht IS-Massnahmen'!$I$10:$I$4969, MATCH(C2084,  'Übersicht IS-Massnahmen'!$H$10:$H$4969,1)),"")</f>
        <v/>
      </c>
      <c r="E2084" s="863"/>
      <c r="F2084" s="759"/>
    </row>
    <row r="2085" spans="3:6" ht="15">
      <c r="C2085" s="512"/>
      <c r="D2085" s="863" t="str">
        <f>IFERROR(INDEX('Übersicht IS-Massnahmen'!$I$10:$I$4969, MATCH(C2085,  'Übersicht IS-Massnahmen'!$H$10:$H$4969,1)),"")</f>
        <v/>
      </c>
      <c r="E2085" s="863"/>
      <c r="F2085" s="759"/>
    </row>
    <row r="2086" spans="3:6" ht="15">
      <c r="C2086" s="512"/>
      <c r="D2086" s="863" t="str">
        <f>IFERROR(INDEX('Übersicht IS-Massnahmen'!$I$10:$I$4969, MATCH(C2086,  'Übersicht IS-Massnahmen'!$H$10:$H$4969,1)),"")</f>
        <v/>
      </c>
      <c r="E2086" s="863"/>
      <c r="F2086" s="759"/>
    </row>
    <row r="2087" spans="3:6" ht="15">
      <c r="C2087" s="512"/>
      <c r="D2087" s="863" t="str">
        <f>IFERROR(INDEX('Übersicht IS-Massnahmen'!$I$10:$I$4969, MATCH(C2087,  'Übersicht IS-Massnahmen'!$H$10:$H$4969,1)),"")</f>
        <v/>
      </c>
      <c r="E2087" s="863"/>
      <c r="F2087" s="759"/>
    </row>
    <row r="2088" spans="3:6" ht="15">
      <c r="C2088" s="512"/>
      <c r="D2088" s="863" t="str">
        <f>IFERROR(INDEX('Übersicht IS-Massnahmen'!$I$10:$I$4969, MATCH(C2088,  'Übersicht IS-Massnahmen'!$H$10:$H$4969,1)),"")</f>
        <v/>
      </c>
      <c r="E2088" s="863"/>
      <c r="F2088" s="759"/>
    </row>
    <row r="2089" spans="3:6" ht="15">
      <c r="C2089" s="512"/>
      <c r="D2089" s="863" t="str">
        <f>IFERROR(INDEX('Übersicht IS-Massnahmen'!$I$10:$I$4969, MATCH(C2089,  'Übersicht IS-Massnahmen'!$H$10:$H$4969,1)),"")</f>
        <v/>
      </c>
      <c r="E2089" s="863"/>
      <c r="F2089" s="759"/>
    </row>
    <row r="2090" spans="3:6" ht="15">
      <c r="C2090" s="512"/>
      <c r="D2090" s="863" t="str">
        <f>IFERROR(INDEX('Übersicht IS-Massnahmen'!$I$10:$I$4969, MATCH(C2090,  'Übersicht IS-Massnahmen'!$H$10:$H$4969,1)),"")</f>
        <v/>
      </c>
      <c r="E2090" s="863"/>
      <c r="F2090" s="759"/>
    </row>
    <row r="2091" spans="3:6" ht="15">
      <c r="C2091" s="512"/>
      <c r="D2091" s="863" t="str">
        <f>IFERROR(INDEX('Übersicht IS-Massnahmen'!$I$10:$I$4969, MATCH(C2091,  'Übersicht IS-Massnahmen'!$H$10:$H$4969,1)),"")</f>
        <v/>
      </c>
      <c r="E2091" s="863"/>
      <c r="F2091" s="759"/>
    </row>
    <row r="2092" spans="3:6" ht="15">
      <c r="C2092" s="512"/>
      <c r="D2092" s="863" t="str">
        <f>IFERROR(INDEX('Übersicht IS-Massnahmen'!$I$10:$I$4969, MATCH(C2092,  'Übersicht IS-Massnahmen'!$H$10:$H$4969,1)),"")</f>
        <v/>
      </c>
      <c r="E2092" s="863"/>
      <c r="F2092" s="759"/>
    </row>
    <row r="2093" spans="3:6" ht="15">
      <c r="C2093" s="512"/>
      <c r="D2093" s="863" t="str">
        <f>IFERROR(INDEX('Übersicht IS-Massnahmen'!$I$10:$I$4969, MATCH(C2093,  'Übersicht IS-Massnahmen'!$H$10:$H$4969,1)),"")</f>
        <v/>
      </c>
      <c r="E2093" s="863"/>
      <c r="F2093" s="759"/>
    </row>
    <row r="2094" spans="3:6" ht="15">
      <c r="C2094" s="512"/>
      <c r="D2094" s="863" t="str">
        <f>IFERROR(INDEX('Übersicht IS-Massnahmen'!$I$10:$I$4969, MATCH(C2094,  'Übersicht IS-Massnahmen'!$H$10:$H$4969,1)),"")</f>
        <v/>
      </c>
      <c r="E2094" s="863"/>
      <c r="F2094" s="759"/>
    </row>
    <row r="2095" spans="3:6" ht="15">
      <c r="C2095" s="512"/>
      <c r="D2095" s="863" t="str">
        <f>IFERROR(INDEX('Übersicht IS-Massnahmen'!$I$10:$I$4969, MATCH(C2095,  'Übersicht IS-Massnahmen'!$H$10:$H$4969,1)),"")</f>
        <v/>
      </c>
      <c r="E2095" s="863"/>
      <c r="F2095" s="759"/>
    </row>
    <row r="2096" spans="3:6">
      <c r="C2096" s="57"/>
      <c r="D2096" s="57"/>
      <c r="E2096" s="57"/>
    </row>
    <row r="2097" spans="3:5">
      <c r="C2097" s="57"/>
      <c r="D2097" s="57"/>
      <c r="E2097" s="57"/>
    </row>
    <row r="2098" spans="3:5">
      <c r="C2098" s="57"/>
      <c r="D2098" s="57"/>
      <c r="E2098" s="57"/>
    </row>
    <row r="2099" spans="3:5">
      <c r="C2099" s="57"/>
      <c r="D2099" s="57"/>
      <c r="E2099" s="57"/>
    </row>
    <row r="2100" spans="3:5">
      <c r="C2100" s="57"/>
      <c r="D2100" s="57"/>
      <c r="E2100" s="57"/>
    </row>
    <row r="2101" spans="3:5">
      <c r="C2101" s="57"/>
      <c r="D2101" s="57"/>
      <c r="E2101" s="57"/>
    </row>
    <row r="2102" spans="3:5">
      <c r="C2102" s="57"/>
      <c r="D2102" s="57"/>
      <c r="E2102" s="57"/>
    </row>
    <row r="2103" spans="3:5">
      <c r="C2103" s="57"/>
      <c r="D2103" s="57"/>
      <c r="E2103" s="57"/>
    </row>
    <row r="2104" spans="3:5">
      <c r="C2104" s="57"/>
      <c r="D2104" s="57"/>
      <c r="E2104" s="57"/>
    </row>
    <row r="2105" spans="3:5">
      <c r="C2105" s="57"/>
      <c r="D2105" s="57"/>
      <c r="E2105" s="57"/>
    </row>
    <row r="2106" spans="3:5">
      <c r="C2106" s="57"/>
      <c r="D2106" s="57"/>
      <c r="E2106" s="57"/>
    </row>
    <row r="2107" spans="3:5">
      <c r="C2107" s="57"/>
      <c r="D2107" s="57"/>
      <c r="E2107" s="57"/>
    </row>
    <row r="2108" spans="3:5">
      <c r="C2108" s="57"/>
      <c r="D2108" s="57"/>
      <c r="E2108" s="57"/>
    </row>
    <row r="2109" spans="3:5">
      <c r="C2109" s="57"/>
      <c r="D2109" s="57"/>
      <c r="E2109" s="57"/>
    </row>
    <row r="2110" spans="3:5">
      <c r="C2110" s="57"/>
      <c r="D2110" s="57"/>
      <c r="E2110" s="57"/>
    </row>
    <row r="2111" spans="3:5">
      <c r="C2111" s="57"/>
      <c r="D2111" s="57"/>
      <c r="E2111" s="57"/>
    </row>
    <row r="2112" spans="3:5">
      <c r="C2112" s="57"/>
      <c r="D2112" s="57"/>
      <c r="E2112" s="57"/>
    </row>
    <row r="2113" spans="3:5">
      <c r="C2113" s="57"/>
      <c r="D2113" s="57"/>
      <c r="E2113" s="57"/>
    </row>
    <row r="2114" spans="3:5">
      <c r="C2114" s="57"/>
      <c r="D2114" s="57"/>
      <c r="E2114" s="57"/>
    </row>
    <row r="2115" spans="3:5">
      <c r="C2115" s="57"/>
      <c r="D2115" s="57"/>
      <c r="E2115" s="57"/>
    </row>
    <row r="2116" spans="3:5">
      <c r="C2116" s="57"/>
      <c r="D2116" s="57"/>
      <c r="E2116" s="57"/>
    </row>
    <row r="2117" spans="3:5">
      <c r="C2117" s="57"/>
      <c r="D2117" s="57"/>
      <c r="E2117" s="57"/>
    </row>
    <row r="2118" spans="3:5">
      <c r="C2118" s="57"/>
      <c r="D2118" s="57"/>
      <c r="E2118" s="57"/>
    </row>
    <row r="2119" spans="3:5">
      <c r="C2119" s="57"/>
      <c r="D2119" s="57"/>
      <c r="E2119" s="57"/>
    </row>
    <row r="2120" spans="3:5">
      <c r="C2120" s="57"/>
      <c r="D2120" s="57"/>
      <c r="E2120" s="57"/>
    </row>
    <row r="2121" spans="3:5">
      <c r="C2121" s="57"/>
      <c r="D2121" s="57"/>
      <c r="E2121" s="57"/>
    </row>
    <row r="2122" spans="3:5">
      <c r="C2122" s="57"/>
      <c r="D2122" s="57"/>
      <c r="E2122" s="57"/>
    </row>
    <row r="2123" spans="3:5">
      <c r="C2123" s="57"/>
      <c r="D2123" s="57"/>
      <c r="E2123" s="57"/>
    </row>
    <row r="2124" spans="3:5">
      <c r="C2124" s="57"/>
      <c r="D2124" s="57"/>
      <c r="E2124" s="57"/>
    </row>
    <row r="2125" spans="3:5">
      <c r="C2125" s="57"/>
      <c r="D2125" s="57"/>
      <c r="E2125" s="57"/>
    </row>
    <row r="2126" spans="3:5">
      <c r="C2126" s="57"/>
      <c r="D2126" s="57"/>
      <c r="E2126" s="57"/>
    </row>
    <row r="2127" spans="3:5">
      <c r="C2127" s="57"/>
      <c r="D2127" s="57"/>
      <c r="E2127" s="57"/>
    </row>
    <row r="2128" spans="3:5">
      <c r="C2128" s="57"/>
      <c r="D2128" s="57"/>
      <c r="E2128" s="57"/>
    </row>
    <row r="2129" spans="3:5">
      <c r="C2129" s="57"/>
      <c r="D2129" s="57"/>
      <c r="E2129" s="57"/>
    </row>
    <row r="2130" spans="3:5">
      <c r="C2130" s="57"/>
      <c r="D2130" s="57"/>
      <c r="E2130" s="57"/>
    </row>
    <row r="2131" spans="3:5">
      <c r="C2131" s="57"/>
      <c r="D2131" s="57"/>
      <c r="E2131" s="57"/>
    </row>
    <row r="2132" spans="3:5">
      <c r="C2132" s="57"/>
      <c r="D2132" s="57"/>
      <c r="E2132" s="57"/>
    </row>
    <row r="2133" spans="3:5">
      <c r="C2133" s="57"/>
      <c r="D2133" s="57"/>
      <c r="E2133" s="57"/>
    </row>
    <row r="2134" spans="3:5">
      <c r="C2134" s="57"/>
      <c r="D2134" s="57"/>
      <c r="E2134" s="57"/>
    </row>
    <row r="2135" spans="3:5">
      <c r="C2135" s="57"/>
      <c r="D2135" s="57"/>
      <c r="E2135" s="57"/>
    </row>
    <row r="2136" spans="3:5">
      <c r="C2136" s="57"/>
      <c r="D2136" s="57"/>
      <c r="E2136" s="57"/>
    </row>
    <row r="2137" spans="3:5">
      <c r="C2137" s="57"/>
      <c r="D2137" s="57"/>
      <c r="E2137" s="57"/>
    </row>
    <row r="2138" spans="3:5">
      <c r="C2138" s="57"/>
      <c r="D2138" s="57"/>
      <c r="E2138" s="57"/>
    </row>
    <row r="2139" spans="3:5">
      <c r="C2139" s="57"/>
      <c r="D2139" s="57"/>
      <c r="E2139" s="57"/>
    </row>
    <row r="2140" spans="3:5">
      <c r="C2140" s="57"/>
      <c r="D2140" s="57"/>
      <c r="E2140" s="57"/>
    </row>
    <row r="2141" spans="3:5">
      <c r="C2141" s="57"/>
      <c r="D2141" s="57"/>
      <c r="E2141" s="57"/>
    </row>
    <row r="2142" spans="3:5">
      <c r="C2142" s="57"/>
      <c r="D2142" s="57"/>
      <c r="E2142" s="57"/>
    </row>
    <row r="2143" spans="3:5">
      <c r="C2143" s="57"/>
      <c r="D2143" s="57"/>
      <c r="E2143" s="57"/>
    </row>
    <row r="2144" spans="3:5">
      <c r="C2144" s="57"/>
      <c r="D2144" s="57"/>
      <c r="E2144" s="57"/>
    </row>
    <row r="2145" spans="3:5">
      <c r="C2145" s="57"/>
      <c r="D2145" s="57"/>
      <c r="E2145" s="57"/>
    </row>
    <row r="2146" spans="3:5">
      <c r="C2146" s="57"/>
      <c r="D2146" s="57"/>
      <c r="E2146" s="57"/>
    </row>
    <row r="2147" spans="3:5">
      <c r="C2147" s="57"/>
      <c r="D2147" s="57"/>
      <c r="E2147" s="57"/>
    </row>
    <row r="2148" spans="3:5">
      <c r="C2148" s="57"/>
      <c r="D2148" s="57"/>
      <c r="E2148" s="57"/>
    </row>
    <row r="2149" spans="3:5">
      <c r="C2149" s="57"/>
      <c r="D2149" s="57"/>
      <c r="E2149" s="57"/>
    </row>
    <row r="2150" spans="3:5">
      <c r="C2150" s="57"/>
      <c r="D2150" s="57"/>
      <c r="E2150" s="57"/>
    </row>
    <row r="2151" spans="3:5">
      <c r="C2151" s="57"/>
      <c r="D2151" s="57"/>
      <c r="E2151" s="57"/>
    </row>
    <row r="2152" spans="3:5">
      <c r="C2152" s="57"/>
      <c r="D2152" s="57"/>
      <c r="E2152" s="57"/>
    </row>
    <row r="2153" spans="3:5">
      <c r="C2153" s="57"/>
      <c r="D2153" s="57"/>
      <c r="E2153" s="57"/>
    </row>
    <row r="2154" spans="3:5">
      <c r="C2154" s="57"/>
      <c r="D2154" s="57"/>
      <c r="E2154" s="57"/>
    </row>
    <row r="2155" spans="3:5">
      <c r="C2155" s="57"/>
      <c r="D2155" s="57"/>
      <c r="E2155" s="57"/>
    </row>
    <row r="2156" spans="3:5">
      <c r="C2156" s="57"/>
      <c r="D2156" s="57"/>
      <c r="E2156" s="57"/>
    </row>
    <row r="2157" spans="3:5">
      <c r="C2157" s="57"/>
      <c r="D2157" s="57"/>
      <c r="E2157" s="57"/>
    </row>
    <row r="2158" spans="3:5">
      <c r="C2158" s="57"/>
      <c r="D2158" s="57"/>
      <c r="E2158" s="57"/>
    </row>
    <row r="2159" spans="3:5">
      <c r="C2159" s="57"/>
      <c r="D2159" s="57"/>
      <c r="E2159" s="57"/>
    </row>
    <row r="2160" spans="3:5">
      <c r="C2160" s="57"/>
      <c r="D2160" s="57"/>
      <c r="E2160" s="57"/>
    </row>
    <row r="2161" spans="3:5">
      <c r="C2161" s="57"/>
      <c r="D2161" s="57"/>
      <c r="E2161" s="57"/>
    </row>
    <row r="2162" spans="3:5">
      <c r="C2162" s="57"/>
      <c r="D2162" s="57"/>
      <c r="E2162" s="57"/>
    </row>
    <row r="2163" spans="3:5">
      <c r="C2163" s="57"/>
      <c r="D2163" s="57"/>
      <c r="E2163" s="57"/>
    </row>
    <row r="2164" spans="3:5">
      <c r="C2164" s="57"/>
      <c r="D2164" s="57"/>
      <c r="E2164" s="57"/>
    </row>
    <row r="2165" spans="3:5">
      <c r="C2165" s="57"/>
      <c r="D2165" s="57"/>
      <c r="E2165" s="57"/>
    </row>
    <row r="2166" spans="3:5">
      <c r="C2166" s="57"/>
      <c r="D2166" s="57"/>
      <c r="E2166" s="57"/>
    </row>
    <row r="2167" spans="3:5">
      <c r="C2167" s="57"/>
      <c r="D2167" s="57"/>
      <c r="E2167" s="57"/>
    </row>
    <row r="2168" spans="3:5">
      <c r="C2168" s="57"/>
      <c r="D2168" s="57"/>
      <c r="E2168" s="57"/>
    </row>
    <row r="2169" spans="3:5">
      <c r="C2169" s="57"/>
      <c r="D2169" s="57"/>
      <c r="E2169" s="57"/>
    </row>
    <row r="2170" spans="3:5">
      <c r="C2170" s="57"/>
      <c r="D2170" s="57"/>
      <c r="E2170" s="57"/>
    </row>
    <row r="2171" spans="3:5">
      <c r="C2171" s="57"/>
      <c r="D2171" s="57"/>
      <c r="E2171" s="57"/>
    </row>
    <row r="2172" spans="3:5">
      <c r="C2172" s="57"/>
      <c r="D2172" s="57"/>
      <c r="E2172" s="57"/>
    </row>
    <row r="2173" spans="3:5">
      <c r="C2173" s="57"/>
      <c r="D2173" s="57"/>
      <c r="E2173" s="57"/>
    </row>
    <row r="2174" spans="3:5">
      <c r="C2174" s="57"/>
      <c r="D2174" s="57"/>
      <c r="E2174" s="57"/>
    </row>
    <row r="2175" spans="3:5">
      <c r="C2175" s="57"/>
      <c r="D2175" s="57"/>
      <c r="E2175" s="57"/>
    </row>
    <row r="2176" spans="3:5">
      <c r="C2176" s="57"/>
      <c r="D2176" s="57"/>
      <c r="E2176" s="57"/>
    </row>
    <row r="2177" spans="3:5">
      <c r="C2177" s="57"/>
      <c r="D2177" s="57"/>
      <c r="E2177" s="57"/>
    </row>
    <row r="2178" spans="3:5">
      <c r="C2178" s="57"/>
      <c r="D2178" s="57"/>
      <c r="E2178" s="57"/>
    </row>
    <row r="2179" spans="3:5">
      <c r="C2179" s="57"/>
      <c r="D2179" s="57"/>
      <c r="E2179" s="57"/>
    </row>
    <row r="2180" spans="3:5">
      <c r="C2180" s="57"/>
      <c r="D2180" s="57"/>
      <c r="E2180" s="57"/>
    </row>
    <row r="2181" spans="3:5">
      <c r="C2181" s="57"/>
      <c r="D2181" s="57"/>
      <c r="E2181" s="57"/>
    </row>
    <row r="2182" spans="3:5">
      <c r="C2182" s="57"/>
      <c r="D2182" s="57"/>
      <c r="E2182" s="57"/>
    </row>
    <row r="2183" spans="3:5">
      <c r="C2183" s="57"/>
      <c r="D2183" s="57"/>
      <c r="E2183" s="57"/>
    </row>
    <row r="2184" spans="3:5">
      <c r="C2184" s="57"/>
      <c r="D2184" s="57"/>
      <c r="E2184" s="57"/>
    </row>
    <row r="2185" spans="3:5">
      <c r="C2185" s="57"/>
      <c r="D2185" s="57"/>
      <c r="E2185" s="57"/>
    </row>
    <row r="2186" spans="3:5">
      <c r="C2186" s="57"/>
      <c r="D2186" s="57"/>
      <c r="E2186" s="57"/>
    </row>
    <row r="2187" spans="3:5">
      <c r="C2187" s="57"/>
      <c r="D2187" s="57"/>
      <c r="E2187" s="57"/>
    </row>
    <row r="2188" spans="3:5">
      <c r="C2188" s="57"/>
      <c r="D2188" s="57"/>
      <c r="E2188" s="57"/>
    </row>
    <row r="2189" spans="3:5">
      <c r="C2189" s="57"/>
      <c r="D2189" s="57"/>
      <c r="E2189" s="57"/>
    </row>
    <row r="2190" spans="3:5">
      <c r="C2190" s="57"/>
      <c r="D2190" s="57"/>
      <c r="E2190" s="57"/>
    </row>
    <row r="2191" spans="3:5">
      <c r="C2191" s="57"/>
      <c r="D2191" s="57"/>
      <c r="E2191" s="57"/>
    </row>
    <row r="2192" spans="3:5">
      <c r="C2192" s="57"/>
      <c r="D2192" s="57"/>
      <c r="E2192" s="57"/>
    </row>
    <row r="2193" spans="3:5">
      <c r="C2193" s="57"/>
      <c r="D2193" s="57"/>
      <c r="E2193" s="57"/>
    </row>
    <row r="2194" spans="3:5">
      <c r="C2194" s="57"/>
      <c r="D2194" s="57"/>
      <c r="E2194" s="57"/>
    </row>
    <row r="2195" spans="3:5">
      <c r="C2195" s="57"/>
      <c r="D2195" s="57"/>
      <c r="E2195" s="57"/>
    </row>
    <row r="2196" spans="3:5">
      <c r="C2196" s="57"/>
      <c r="D2196" s="57"/>
      <c r="E2196" s="57"/>
    </row>
    <row r="2197" spans="3:5">
      <c r="C2197" s="57"/>
      <c r="D2197" s="57"/>
      <c r="E2197" s="57"/>
    </row>
    <row r="2198" spans="3:5">
      <c r="C2198" s="57"/>
      <c r="D2198" s="57"/>
      <c r="E2198" s="57"/>
    </row>
    <row r="2199" spans="3:5">
      <c r="C2199" s="57"/>
      <c r="D2199" s="57"/>
      <c r="E2199" s="57"/>
    </row>
    <row r="2200" spans="3:5">
      <c r="C2200" s="57"/>
      <c r="D2200" s="57"/>
      <c r="E2200" s="57"/>
    </row>
    <row r="2201" spans="3:5">
      <c r="C2201" s="57"/>
      <c r="D2201" s="57"/>
      <c r="E2201" s="57"/>
    </row>
    <row r="2202" spans="3:5">
      <c r="C2202" s="57"/>
      <c r="D2202" s="57"/>
      <c r="E2202" s="57"/>
    </row>
    <row r="2203" spans="3:5">
      <c r="C2203" s="57"/>
      <c r="D2203" s="57"/>
      <c r="E2203" s="57"/>
    </row>
    <row r="2204" spans="3:5">
      <c r="C2204" s="57"/>
      <c r="D2204" s="57"/>
      <c r="E2204" s="57"/>
    </row>
    <row r="2205" spans="3:5">
      <c r="C2205" s="57"/>
      <c r="D2205" s="57"/>
      <c r="E2205" s="57"/>
    </row>
    <row r="2206" spans="3:5">
      <c r="C2206" s="57"/>
      <c r="D2206" s="57"/>
      <c r="E2206" s="57"/>
    </row>
    <row r="2207" spans="3:5">
      <c r="C2207" s="57"/>
      <c r="D2207" s="57"/>
      <c r="E2207" s="57"/>
    </row>
    <row r="2208" spans="3:5">
      <c r="C2208" s="57"/>
      <c r="D2208" s="57"/>
      <c r="E2208" s="57"/>
    </row>
    <row r="2209" spans="3:5">
      <c r="C2209" s="57"/>
      <c r="D2209" s="57"/>
      <c r="E2209" s="57"/>
    </row>
    <row r="2210" spans="3:5">
      <c r="C2210" s="57"/>
      <c r="D2210" s="57"/>
      <c r="E2210" s="57"/>
    </row>
    <row r="2211" spans="3:5">
      <c r="C2211" s="57"/>
      <c r="D2211" s="57"/>
      <c r="E2211" s="57"/>
    </row>
    <row r="2212" spans="3:5">
      <c r="C2212" s="57"/>
      <c r="D2212" s="57"/>
      <c r="E2212" s="57"/>
    </row>
    <row r="2213" spans="3:5">
      <c r="C2213" s="57"/>
      <c r="D2213" s="57"/>
      <c r="E2213" s="57"/>
    </row>
    <row r="2214" spans="3:5">
      <c r="C2214" s="57"/>
      <c r="D2214" s="57"/>
      <c r="E2214" s="57"/>
    </row>
    <row r="2215" spans="3:5">
      <c r="C2215" s="57"/>
      <c r="D2215" s="57"/>
      <c r="E2215" s="57"/>
    </row>
    <row r="2216" spans="3:5">
      <c r="C2216" s="57"/>
      <c r="D2216" s="57"/>
      <c r="E2216" s="57"/>
    </row>
    <row r="2217" spans="3:5">
      <c r="C2217" s="57"/>
      <c r="D2217" s="57"/>
      <c r="E2217" s="57"/>
    </row>
    <row r="2218" spans="3:5">
      <c r="C2218" s="57"/>
      <c r="D2218" s="57"/>
      <c r="E2218" s="57"/>
    </row>
    <row r="2219" spans="3:5">
      <c r="C2219" s="57"/>
      <c r="D2219" s="57"/>
      <c r="E2219" s="57"/>
    </row>
    <row r="2220" spans="3:5">
      <c r="C2220" s="57"/>
      <c r="D2220" s="57"/>
      <c r="E2220" s="57"/>
    </row>
    <row r="2221" spans="3:5">
      <c r="C2221" s="57"/>
      <c r="D2221" s="57"/>
      <c r="E2221" s="57"/>
    </row>
    <row r="2222" spans="3:5">
      <c r="C2222" s="57"/>
      <c r="D2222" s="57"/>
      <c r="E2222" s="57"/>
    </row>
    <row r="2223" spans="3:5">
      <c r="C2223" s="57"/>
      <c r="D2223" s="57"/>
      <c r="E2223" s="57"/>
    </row>
    <row r="2224" spans="3:5">
      <c r="C2224" s="57"/>
      <c r="D2224" s="57"/>
      <c r="E2224" s="57"/>
    </row>
    <row r="2225" spans="3:5">
      <c r="C2225" s="57"/>
      <c r="D2225" s="57"/>
      <c r="E2225" s="57"/>
    </row>
    <row r="2226" spans="3:5">
      <c r="C2226" s="57"/>
      <c r="D2226" s="57"/>
      <c r="E2226" s="57"/>
    </row>
    <row r="2227" spans="3:5">
      <c r="C2227" s="57"/>
      <c r="D2227" s="57"/>
      <c r="E2227" s="57"/>
    </row>
    <row r="2228" spans="3:5">
      <c r="C2228" s="57"/>
      <c r="D2228" s="57"/>
      <c r="E2228" s="57"/>
    </row>
    <row r="2229" spans="3:5">
      <c r="C2229" s="57"/>
      <c r="D2229" s="57"/>
      <c r="E2229" s="57"/>
    </row>
    <row r="2230" spans="3:5">
      <c r="C2230" s="57"/>
      <c r="D2230" s="57"/>
      <c r="E2230" s="57"/>
    </row>
    <row r="2231" spans="3:5">
      <c r="C2231" s="57"/>
      <c r="D2231" s="57"/>
      <c r="E2231" s="57"/>
    </row>
    <row r="2232" spans="3:5">
      <c r="C2232" s="57"/>
      <c r="D2232" s="57"/>
      <c r="E2232" s="57"/>
    </row>
    <row r="2233" spans="3:5">
      <c r="C2233" s="57"/>
      <c r="D2233" s="57"/>
      <c r="E2233" s="57"/>
    </row>
    <row r="2234" spans="3:5">
      <c r="C2234" s="57"/>
      <c r="D2234" s="57"/>
      <c r="E2234" s="57"/>
    </row>
    <row r="2235" spans="3:5">
      <c r="C2235" s="57"/>
      <c r="D2235" s="57"/>
      <c r="E2235" s="57"/>
    </row>
    <row r="2236" spans="3:5">
      <c r="C2236" s="57"/>
      <c r="D2236" s="57"/>
      <c r="E2236" s="57"/>
    </row>
    <row r="2237" spans="3:5">
      <c r="C2237" s="57"/>
      <c r="D2237" s="57"/>
      <c r="E2237" s="57"/>
    </row>
    <row r="2238" spans="3:5">
      <c r="C2238" s="57"/>
      <c r="D2238" s="57"/>
      <c r="E2238" s="57"/>
    </row>
    <row r="2239" spans="3:5">
      <c r="C2239" s="57"/>
      <c r="D2239" s="57"/>
      <c r="E2239" s="57"/>
    </row>
    <row r="2240" spans="3:5">
      <c r="C2240" s="57"/>
      <c r="D2240" s="57"/>
      <c r="E2240" s="57"/>
    </row>
    <row r="2241" spans="3:5">
      <c r="C2241" s="57"/>
      <c r="D2241" s="57"/>
      <c r="E2241" s="57"/>
    </row>
    <row r="2242" spans="3:5">
      <c r="C2242" s="57"/>
      <c r="D2242" s="57"/>
      <c r="E2242" s="57"/>
    </row>
    <row r="2243" spans="3:5">
      <c r="C2243" s="57"/>
      <c r="D2243" s="57"/>
      <c r="E2243" s="57"/>
    </row>
    <row r="2244" spans="3:5">
      <c r="C2244" s="57"/>
      <c r="D2244" s="57"/>
      <c r="E2244" s="57"/>
    </row>
    <row r="2245" spans="3:5">
      <c r="C2245" s="57"/>
      <c r="D2245" s="57"/>
      <c r="E2245" s="57"/>
    </row>
    <row r="2246" spans="3:5">
      <c r="C2246" s="57"/>
      <c r="D2246" s="57"/>
      <c r="E2246" s="57"/>
    </row>
    <row r="2247" spans="3:5">
      <c r="C2247" s="57"/>
      <c r="D2247" s="57"/>
      <c r="E2247" s="57"/>
    </row>
    <row r="2248" spans="3:5">
      <c r="C2248" s="57"/>
      <c r="D2248" s="57"/>
      <c r="E2248" s="57"/>
    </row>
    <row r="2249" spans="3:5">
      <c r="C2249" s="57"/>
      <c r="D2249" s="57"/>
      <c r="E2249" s="57"/>
    </row>
    <row r="2250" spans="3:5">
      <c r="C2250" s="57"/>
      <c r="D2250" s="57"/>
      <c r="E2250" s="57"/>
    </row>
    <row r="2251" spans="3:5">
      <c r="C2251" s="57"/>
      <c r="D2251" s="57"/>
      <c r="E2251" s="57"/>
    </row>
    <row r="2252" spans="3:5">
      <c r="C2252" s="57"/>
      <c r="D2252" s="57"/>
      <c r="E2252" s="57"/>
    </row>
    <row r="2253" spans="3:5">
      <c r="C2253" s="57"/>
      <c r="D2253" s="57"/>
      <c r="E2253" s="57"/>
    </row>
    <row r="2254" spans="3:5">
      <c r="C2254" s="57"/>
      <c r="D2254" s="57"/>
      <c r="E2254" s="57"/>
    </row>
    <row r="2255" spans="3:5">
      <c r="C2255" s="57"/>
      <c r="D2255" s="57"/>
      <c r="E2255" s="57"/>
    </row>
    <row r="2256" spans="3:5">
      <c r="C2256" s="57"/>
      <c r="D2256" s="57"/>
      <c r="E2256" s="57"/>
    </row>
    <row r="2257" spans="3:5">
      <c r="C2257" s="57"/>
      <c r="D2257" s="57"/>
      <c r="E2257" s="57"/>
    </row>
    <row r="2258" spans="3:5">
      <c r="C2258" s="57"/>
      <c r="D2258" s="57"/>
      <c r="E2258" s="57"/>
    </row>
    <row r="2259" spans="3:5">
      <c r="C2259" s="57"/>
      <c r="D2259" s="57"/>
      <c r="E2259" s="57"/>
    </row>
    <row r="2260" spans="3:5">
      <c r="C2260" s="57"/>
      <c r="D2260" s="57"/>
      <c r="E2260" s="57"/>
    </row>
    <row r="2261" spans="3:5">
      <c r="C2261" s="57"/>
      <c r="D2261" s="57"/>
      <c r="E2261" s="57"/>
    </row>
    <row r="2262" spans="3:5">
      <c r="C2262" s="57"/>
      <c r="D2262" s="57"/>
      <c r="E2262" s="57"/>
    </row>
    <row r="2263" spans="3:5">
      <c r="C2263" s="57"/>
      <c r="D2263" s="57"/>
      <c r="E2263" s="57"/>
    </row>
    <row r="2264" spans="3:5">
      <c r="C2264" s="57"/>
      <c r="D2264" s="57"/>
      <c r="E2264" s="57"/>
    </row>
    <row r="2265" spans="3:5">
      <c r="C2265" s="57"/>
      <c r="D2265" s="57"/>
      <c r="E2265" s="57"/>
    </row>
    <row r="2266" spans="3:5">
      <c r="C2266" s="57"/>
      <c r="D2266" s="57"/>
      <c r="E2266" s="57"/>
    </row>
    <row r="2267" spans="3:5">
      <c r="C2267" s="57"/>
      <c r="D2267" s="57"/>
      <c r="E2267" s="57"/>
    </row>
    <row r="2268" spans="3:5">
      <c r="C2268" s="57"/>
      <c r="D2268" s="57"/>
      <c r="E2268" s="57"/>
    </row>
    <row r="2269" spans="3:5">
      <c r="C2269" s="57"/>
      <c r="D2269" s="57"/>
      <c r="E2269" s="57"/>
    </row>
    <row r="2270" spans="3:5">
      <c r="C2270" s="57"/>
      <c r="D2270" s="57"/>
      <c r="E2270" s="57"/>
    </row>
    <row r="2271" spans="3:5">
      <c r="C2271" s="57"/>
      <c r="D2271" s="57"/>
      <c r="E2271" s="57"/>
    </row>
    <row r="2272" spans="3:5">
      <c r="C2272" s="57"/>
      <c r="D2272" s="57"/>
      <c r="E2272" s="57"/>
    </row>
    <row r="2273" spans="3:5">
      <c r="C2273" s="57"/>
      <c r="D2273" s="57"/>
      <c r="E2273" s="57"/>
    </row>
    <row r="2274" spans="3:5">
      <c r="C2274" s="57"/>
      <c r="D2274" s="57"/>
      <c r="E2274" s="57"/>
    </row>
    <row r="2275" spans="3:5">
      <c r="C2275" s="57"/>
      <c r="D2275" s="57"/>
      <c r="E2275" s="57"/>
    </row>
    <row r="2276" spans="3:5">
      <c r="C2276" s="57"/>
      <c r="D2276" s="57"/>
      <c r="E2276" s="57"/>
    </row>
    <row r="2277" spans="3:5">
      <c r="C2277" s="57"/>
      <c r="D2277" s="57"/>
      <c r="E2277" s="57"/>
    </row>
    <row r="2278" spans="3:5">
      <c r="C2278" s="57"/>
      <c r="D2278" s="57"/>
      <c r="E2278" s="57"/>
    </row>
    <row r="2279" spans="3:5">
      <c r="C2279" s="57"/>
      <c r="D2279" s="57"/>
      <c r="E2279" s="57"/>
    </row>
    <row r="2280" spans="3:5">
      <c r="C2280" s="57"/>
      <c r="D2280" s="57"/>
      <c r="E2280" s="57"/>
    </row>
    <row r="2281" spans="3:5">
      <c r="C2281" s="57"/>
      <c r="D2281" s="57"/>
      <c r="E2281" s="57"/>
    </row>
    <row r="2282" spans="3:5">
      <c r="C2282" s="57"/>
      <c r="D2282" s="57"/>
      <c r="E2282" s="57"/>
    </row>
    <row r="2283" spans="3:5">
      <c r="C2283" s="57"/>
      <c r="D2283" s="57"/>
      <c r="E2283" s="57"/>
    </row>
    <row r="2284" spans="3:5">
      <c r="C2284" s="57"/>
      <c r="D2284" s="57"/>
      <c r="E2284" s="57"/>
    </row>
    <row r="2285" spans="3:5">
      <c r="C2285" s="57"/>
      <c r="D2285" s="57"/>
      <c r="E2285" s="57"/>
    </row>
    <row r="2286" spans="3:5">
      <c r="C2286" s="57"/>
      <c r="D2286" s="57"/>
      <c r="E2286" s="57"/>
    </row>
    <row r="2287" spans="3:5">
      <c r="C2287" s="57"/>
      <c r="D2287" s="57"/>
      <c r="E2287" s="57"/>
    </row>
    <row r="2288" spans="3:5">
      <c r="C2288" s="57"/>
      <c r="D2288" s="57"/>
      <c r="E2288" s="57"/>
    </row>
    <row r="2289" spans="3:5">
      <c r="C2289" s="57"/>
      <c r="D2289" s="57"/>
      <c r="E2289" s="57"/>
    </row>
    <row r="2290" spans="3:5">
      <c r="C2290" s="57"/>
      <c r="D2290" s="57"/>
      <c r="E2290" s="57"/>
    </row>
    <row r="2291" spans="3:5">
      <c r="C2291" s="57"/>
      <c r="D2291" s="57"/>
      <c r="E2291" s="57"/>
    </row>
    <row r="2292" spans="3:5">
      <c r="C2292" s="57"/>
      <c r="D2292" s="57"/>
      <c r="E2292" s="57"/>
    </row>
    <row r="2293" spans="3:5">
      <c r="C2293" s="57"/>
      <c r="D2293" s="57"/>
      <c r="E2293" s="57"/>
    </row>
    <row r="2294" spans="3:5">
      <c r="C2294" s="57"/>
      <c r="D2294" s="57"/>
      <c r="E2294" s="57"/>
    </row>
    <row r="2295" spans="3:5">
      <c r="C2295" s="57"/>
      <c r="D2295" s="57"/>
      <c r="E2295" s="57"/>
    </row>
    <row r="2296" spans="3:5">
      <c r="C2296" s="57"/>
      <c r="D2296" s="57"/>
      <c r="E2296" s="57"/>
    </row>
    <row r="2297" spans="3:5">
      <c r="C2297" s="57"/>
      <c r="D2297" s="57"/>
      <c r="E2297" s="57"/>
    </row>
    <row r="2298" spans="3:5">
      <c r="C2298" s="57"/>
      <c r="D2298" s="57"/>
      <c r="E2298" s="57"/>
    </row>
    <row r="2299" spans="3:5">
      <c r="C2299" s="57"/>
      <c r="D2299" s="57"/>
      <c r="E2299" s="57"/>
    </row>
    <row r="2300" spans="3:5">
      <c r="C2300" s="57"/>
      <c r="D2300" s="57"/>
      <c r="E2300" s="57"/>
    </row>
    <row r="2301" spans="3:5">
      <c r="C2301" s="57"/>
      <c r="D2301" s="57"/>
      <c r="E2301" s="57"/>
    </row>
    <row r="2302" spans="3:5">
      <c r="C2302" s="57"/>
      <c r="D2302" s="57"/>
      <c r="E2302" s="57"/>
    </row>
    <row r="2303" spans="3:5">
      <c r="C2303" s="57"/>
      <c r="D2303" s="57"/>
      <c r="E2303" s="57"/>
    </row>
    <row r="2304" spans="3:5">
      <c r="C2304" s="57"/>
      <c r="D2304" s="57"/>
      <c r="E2304" s="57"/>
    </row>
    <row r="2305" spans="3:5">
      <c r="C2305" s="57"/>
      <c r="D2305" s="57"/>
      <c r="E2305" s="57"/>
    </row>
    <row r="2306" spans="3:5">
      <c r="C2306" s="57"/>
      <c r="D2306" s="57"/>
      <c r="E2306" s="57"/>
    </row>
    <row r="2307" spans="3:5">
      <c r="C2307" s="57"/>
      <c r="D2307" s="57"/>
      <c r="E2307" s="57"/>
    </row>
    <row r="2308" spans="3:5">
      <c r="C2308" s="57"/>
      <c r="D2308" s="57"/>
      <c r="E2308" s="57"/>
    </row>
    <row r="2309" spans="3:5">
      <c r="C2309" s="57"/>
      <c r="D2309" s="57"/>
      <c r="E2309" s="57"/>
    </row>
    <row r="2310" spans="3:5">
      <c r="C2310" s="57"/>
      <c r="D2310" s="57"/>
      <c r="E2310" s="57"/>
    </row>
    <row r="2311" spans="3:5">
      <c r="C2311" s="57"/>
      <c r="D2311" s="57"/>
      <c r="E2311" s="57"/>
    </row>
    <row r="2312" spans="3:5">
      <c r="C2312" s="57"/>
      <c r="D2312" s="57"/>
      <c r="E2312" s="57"/>
    </row>
    <row r="2313" spans="3:5">
      <c r="C2313" s="57"/>
      <c r="D2313" s="57"/>
      <c r="E2313" s="57"/>
    </row>
    <row r="2314" spans="3:5">
      <c r="C2314" s="57"/>
      <c r="D2314" s="57"/>
      <c r="E2314" s="57"/>
    </row>
    <row r="2315" spans="3:5">
      <c r="C2315" s="57"/>
      <c r="D2315" s="57"/>
      <c r="E2315" s="57"/>
    </row>
    <row r="2316" spans="3:5">
      <c r="C2316" s="57"/>
      <c r="D2316" s="57"/>
      <c r="E2316" s="57"/>
    </row>
    <row r="2317" spans="3:5">
      <c r="C2317" s="57"/>
      <c r="D2317" s="57"/>
      <c r="E2317" s="57"/>
    </row>
    <row r="2318" spans="3:5">
      <c r="C2318" s="57"/>
      <c r="D2318" s="57"/>
      <c r="E2318" s="57"/>
    </row>
    <row r="2319" spans="3:5">
      <c r="C2319" s="57"/>
      <c r="D2319" s="57"/>
      <c r="E2319" s="57"/>
    </row>
    <row r="2320" spans="3:5">
      <c r="C2320" s="57"/>
      <c r="D2320" s="57"/>
      <c r="E2320" s="57"/>
    </row>
    <row r="2321" spans="3:5">
      <c r="C2321" s="57"/>
      <c r="D2321" s="57"/>
      <c r="E2321" s="57"/>
    </row>
    <row r="2322" spans="3:5">
      <c r="C2322" s="57"/>
      <c r="D2322" s="57"/>
      <c r="E2322" s="57"/>
    </row>
    <row r="2323" spans="3:5">
      <c r="C2323" s="57"/>
      <c r="D2323" s="57"/>
      <c r="E2323" s="57"/>
    </row>
    <row r="2324" spans="3:5">
      <c r="C2324" s="57"/>
      <c r="D2324" s="57"/>
      <c r="E2324" s="57"/>
    </row>
    <row r="2325" spans="3:5">
      <c r="C2325" s="57"/>
      <c r="D2325" s="57"/>
      <c r="E2325" s="57"/>
    </row>
    <row r="2326" spans="3:5">
      <c r="C2326" s="57"/>
      <c r="D2326" s="57"/>
      <c r="E2326" s="57"/>
    </row>
    <row r="2327" spans="3:5">
      <c r="C2327" s="57"/>
      <c r="D2327" s="57"/>
      <c r="E2327" s="57"/>
    </row>
    <row r="2328" spans="3:5">
      <c r="C2328" s="57"/>
      <c r="D2328" s="57"/>
      <c r="E2328" s="57"/>
    </row>
    <row r="2329" spans="3:5">
      <c r="C2329" s="57"/>
      <c r="D2329" s="57"/>
      <c r="E2329" s="57"/>
    </row>
    <row r="2330" spans="3:5">
      <c r="C2330" s="57"/>
      <c r="D2330" s="57"/>
      <c r="E2330" s="57"/>
    </row>
    <row r="2331" spans="3:5">
      <c r="C2331" s="57"/>
      <c r="D2331" s="57"/>
      <c r="E2331" s="57"/>
    </row>
    <row r="2332" spans="3:5">
      <c r="C2332" s="57"/>
      <c r="D2332" s="57"/>
      <c r="E2332" s="57"/>
    </row>
    <row r="2333" spans="3:5">
      <c r="C2333" s="57"/>
      <c r="D2333" s="57"/>
      <c r="E2333" s="57"/>
    </row>
    <row r="2334" spans="3:5">
      <c r="C2334" s="57"/>
      <c r="D2334" s="57"/>
      <c r="E2334" s="57"/>
    </row>
    <row r="2335" spans="3:5">
      <c r="C2335" s="57"/>
      <c r="D2335" s="57"/>
      <c r="E2335" s="57"/>
    </row>
    <row r="2336" spans="3:5">
      <c r="C2336" s="57"/>
      <c r="D2336" s="57"/>
      <c r="E2336" s="57"/>
    </row>
    <row r="2337" spans="3:5">
      <c r="C2337" s="57"/>
      <c r="D2337" s="57"/>
      <c r="E2337" s="57"/>
    </row>
    <row r="2338" spans="3:5">
      <c r="C2338" s="57"/>
      <c r="D2338" s="57"/>
      <c r="E2338" s="57"/>
    </row>
    <row r="2339" spans="3:5">
      <c r="C2339" s="57"/>
      <c r="D2339" s="57"/>
      <c r="E2339" s="57"/>
    </row>
    <row r="2340" spans="3:5">
      <c r="C2340" s="57"/>
      <c r="D2340" s="57"/>
      <c r="E2340" s="57"/>
    </row>
    <row r="2341" spans="3:5">
      <c r="C2341" s="57"/>
      <c r="D2341" s="57"/>
      <c r="E2341" s="57"/>
    </row>
    <row r="2342" spans="3:5">
      <c r="C2342" s="57"/>
      <c r="D2342" s="57"/>
      <c r="E2342" s="57"/>
    </row>
    <row r="2343" spans="3:5">
      <c r="C2343" s="57"/>
      <c r="D2343" s="57"/>
      <c r="E2343" s="57"/>
    </row>
    <row r="2344" spans="3:5">
      <c r="C2344" s="57"/>
      <c r="D2344" s="57"/>
      <c r="E2344" s="57"/>
    </row>
    <row r="2345" spans="3:5">
      <c r="C2345" s="57"/>
      <c r="D2345" s="57"/>
      <c r="E2345" s="57"/>
    </row>
    <row r="2346" spans="3:5">
      <c r="C2346" s="57"/>
      <c r="D2346" s="57"/>
      <c r="E2346" s="57"/>
    </row>
    <row r="2347" spans="3:5">
      <c r="C2347" s="57"/>
      <c r="D2347" s="57"/>
      <c r="E2347" s="57"/>
    </row>
    <row r="2348" spans="3:5">
      <c r="C2348" s="57"/>
      <c r="D2348" s="57"/>
      <c r="E2348" s="57"/>
    </row>
    <row r="2349" spans="3:5">
      <c r="C2349" s="57"/>
      <c r="D2349" s="57"/>
      <c r="E2349" s="57"/>
    </row>
    <row r="2350" spans="3:5">
      <c r="C2350" s="57"/>
      <c r="D2350" s="57"/>
      <c r="E2350" s="57"/>
    </row>
    <row r="2351" spans="3:5">
      <c r="C2351" s="57"/>
      <c r="D2351" s="57"/>
      <c r="E2351" s="57"/>
    </row>
    <row r="2352" spans="3:5">
      <c r="C2352" s="57"/>
      <c r="D2352" s="57"/>
      <c r="E2352" s="57"/>
    </row>
    <row r="2353" spans="3:5">
      <c r="C2353" s="57"/>
      <c r="D2353" s="57"/>
      <c r="E2353" s="57"/>
    </row>
    <row r="2354" spans="3:5">
      <c r="C2354" s="57"/>
      <c r="D2354" s="57"/>
      <c r="E2354" s="57"/>
    </row>
    <row r="2355" spans="3:5">
      <c r="C2355" s="57"/>
      <c r="D2355" s="57"/>
      <c r="E2355" s="57"/>
    </row>
    <row r="2356" spans="3:5">
      <c r="C2356" s="57"/>
      <c r="D2356" s="57"/>
      <c r="E2356" s="57"/>
    </row>
    <row r="2357" spans="3:5">
      <c r="C2357" s="57"/>
      <c r="D2357" s="57"/>
      <c r="E2357" s="57"/>
    </row>
    <row r="2358" spans="3:5">
      <c r="C2358" s="57"/>
      <c r="D2358" s="57"/>
      <c r="E2358" s="57"/>
    </row>
    <row r="2359" spans="3:5">
      <c r="C2359" s="57"/>
      <c r="D2359" s="57"/>
      <c r="E2359" s="57"/>
    </row>
    <row r="2360" spans="3:5">
      <c r="C2360" s="57"/>
      <c r="D2360" s="57"/>
      <c r="E2360" s="57"/>
    </row>
    <row r="2361" spans="3:5">
      <c r="C2361" s="57"/>
      <c r="D2361" s="57"/>
      <c r="E2361" s="57"/>
    </row>
    <row r="2362" spans="3:5">
      <c r="C2362" s="57"/>
      <c r="D2362" s="57"/>
      <c r="E2362" s="57"/>
    </row>
    <row r="2363" spans="3:5">
      <c r="C2363" s="57"/>
      <c r="D2363" s="57"/>
      <c r="E2363" s="57"/>
    </row>
    <row r="2364" spans="3:5">
      <c r="C2364" s="57"/>
      <c r="D2364" s="57"/>
      <c r="E2364" s="57"/>
    </row>
    <row r="2365" spans="3:5">
      <c r="C2365" s="57"/>
      <c r="D2365" s="57"/>
      <c r="E2365" s="57"/>
    </row>
    <row r="2366" spans="3:5">
      <c r="C2366" s="57"/>
      <c r="D2366" s="57"/>
      <c r="E2366" s="57"/>
    </row>
    <row r="2367" spans="3:5">
      <c r="C2367" s="57"/>
      <c r="D2367" s="57"/>
      <c r="E2367" s="57"/>
    </row>
    <row r="2368" spans="3:5">
      <c r="C2368" s="57"/>
      <c r="D2368" s="57"/>
      <c r="E2368" s="57"/>
    </row>
    <row r="2369" spans="3:5">
      <c r="C2369" s="57"/>
      <c r="D2369" s="57"/>
      <c r="E2369" s="57"/>
    </row>
    <row r="2370" spans="3:5">
      <c r="C2370" s="57"/>
      <c r="D2370" s="57"/>
      <c r="E2370" s="57"/>
    </row>
    <row r="2371" spans="3:5">
      <c r="C2371" s="57"/>
      <c r="D2371" s="57"/>
      <c r="E2371" s="57"/>
    </row>
    <row r="2372" spans="3:5">
      <c r="C2372" s="57"/>
      <c r="D2372" s="57"/>
      <c r="E2372" s="57"/>
    </row>
    <row r="2373" spans="3:5">
      <c r="C2373" s="57"/>
      <c r="D2373" s="57"/>
      <c r="E2373" s="57"/>
    </row>
    <row r="2374" spans="3:5">
      <c r="C2374" s="57"/>
      <c r="D2374" s="57"/>
      <c r="E2374" s="57"/>
    </row>
    <row r="2375" spans="3:5">
      <c r="C2375" s="57"/>
      <c r="D2375" s="57"/>
      <c r="E2375" s="57"/>
    </row>
    <row r="2376" spans="3:5">
      <c r="C2376" s="57"/>
      <c r="D2376" s="57"/>
      <c r="E2376" s="57"/>
    </row>
    <row r="2377" spans="3:5">
      <c r="C2377" s="57"/>
      <c r="D2377" s="57"/>
      <c r="E2377" s="57"/>
    </row>
    <row r="2378" spans="3:5">
      <c r="C2378" s="57"/>
      <c r="D2378" s="57"/>
      <c r="E2378" s="57"/>
    </row>
    <row r="2379" spans="3:5">
      <c r="C2379" s="57"/>
      <c r="D2379" s="57"/>
      <c r="E2379" s="57"/>
    </row>
    <row r="2380" spans="3:5">
      <c r="C2380" s="57"/>
      <c r="D2380" s="57"/>
      <c r="E2380" s="57"/>
    </row>
    <row r="2381" spans="3:5">
      <c r="C2381" s="57"/>
      <c r="D2381" s="57"/>
      <c r="E2381" s="57"/>
    </row>
    <row r="2382" spans="3:5">
      <c r="C2382" s="57"/>
      <c r="D2382" s="57"/>
      <c r="E2382" s="57"/>
    </row>
    <row r="2383" spans="3:5">
      <c r="C2383" s="57"/>
      <c r="D2383" s="57"/>
      <c r="E2383" s="57"/>
    </row>
    <row r="2384" spans="3:5">
      <c r="C2384" s="57"/>
      <c r="D2384" s="57"/>
      <c r="E2384" s="57"/>
    </row>
    <row r="2385" spans="3:5">
      <c r="C2385" s="57"/>
      <c r="D2385" s="57"/>
      <c r="E2385" s="57"/>
    </row>
    <row r="2386" spans="3:5">
      <c r="C2386" s="57"/>
      <c r="D2386" s="57"/>
      <c r="E2386" s="57"/>
    </row>
    <row r="2387" spans="3:5">
      <c r="C2387" s="57"/>
      <c r="D2387" s="57"/>
      <c r="E2387" s="57"/>
    </row>
    <row r="2388" spans="3:5">
      <c r="C2388" s="57"/>
      <c r="D2388" s="57"/>
      <c r="E2388" s="57"/>
    </row>
    <row r="2389" spans="3:5">
      <c r="C2389" s="57"/>
      <c r="D2389" s="57"/>
      <c r="E2389" s="57"/>
    </row>
    <row r="2390" spans="3:5">
      <c r="C2390" s="57"/>
      <c r="D2390" s="57"/>
      <c r="E2390" s="57"/>
    </row>
    <row r="2391" spans="3:5">
      <c r="C2391" s="57"/>
      <c r="D2391" s="57"/>
      <c r="E2391" s="57"/>
    </row>
    <row r="2392" spans="3:5">
      <c r="C2392" s="57"/>
      <c r="D2392" s="57"/>
      <c r="E2392" s="57"/>
    </row>
    <row r="2393" spans="3:5">
      <c r="C2393" s="57"/>
      <c r="D2393" s="57"/>
      <c r="E2393" s="57"/>
    </row>
    <row r="2394" spans="3:5">
      <c r="C2394" s="57"/>
      <c r="D2394" s="57"/>
      <c r="E2394" s="57"/>
    </row>
    <row r="2395" spans="3:5">
      <c r="C2395" s="57"/>
      <c r="D2395" s="57"/>
      <c r="E2395" s="57"/>
    </row>
    <row r="2396" spans="3:5">
      <c r="C2396" s="57"/>
      <c r="D2396" s="57"/>
      <c r="E2396" s="57"/>
    </row>
    <row r="2397" spans="3:5">
      <c r="C2397" s="57"/>
      <c r="D2397" s="57"/>
      <c r="E2397" s="57"/>
    </row>
    <row r="2398" spans="3:5">
      <c r="C2398" s="57"/>
      <c r="D2398" s="57"/>
      <c r="E2398" s="57"/>
    </row>
    <row r="2399" spans="3:5">
      <c r="C2399" s="57"/>
      <c r="D2399" s="57"/>
      <c r="E2399" s="57"/>
    </row>
    <row r="2400" spans="3:5">
      <c r="C2400" s="57"/>
      <c r="D2400" s="57"/>
      <c r="E2400" s="57"/>
    </row>
    <row r="2401" spans="3:5">
      <c r="C2401" s="57"/>
      <c r="D2401" s="57"/>
      <c r="E2401" s="57"/>
    </row>
    <row r="2402" spans="3:5">
      <c r="C2402" s="57"/>
      <c r="D2402" s="57"/>
      <c r="E2402" s="57"/>
    </row>
    <row r="2403" spans="3:5">
      <c r="C2403" s="57"/>
      <c r="D2403" s="57"/>
      <c r="E2403" s="57"/>
    </row>
    <row r="2404" spans="3:5">
      <c r="C2404" s="57"/>
      <c r="D2404" s="57"/>
      <c r="E2404" s="57"/>
    </row>
    <row r="2405" spans="3:5">
      <c r="C2405" s="57"/>
      <c r="D2405" s="57"/>
      <c r="E2405" s="57"/>
    </row>
    <row r="2406" spans="3:5">
      <c r="C2406" s="57"/>
      <c r="D2406" s="57"/>
      <c r="E2406" s="57"/>
    </row>
    <row r="2407" spans="3:5">
      <c r="C2407" s="57"/>
      <c r="D2407" s="57"/>
      <c r="E2407" s="57"/>
    </row>
    <row r="2408" spans="3:5">
      <c r="C2408" s="57"/>
      <c r="D2408" s="57"/>
      <c r="E2408" s="57"/>
    </row>
    <row r="2409" spans="3:5">
      <c r="C2409" s="57"/>
      <c r="D2409" s="57"/>
      <c r="E2409" s="57"/>
    </row>
    <row r="2410" spans="3:5">
      <c r="C2410" s="57"/>
      <c r="D2410" s="57"/>
      <c r="E2410" s="57"/>
    </row>
    <row r="2411" spans="3:5">
      <c r="C2411" s="57"/>
      <c r="D2411" s="57"/>
      <c r="E2411" s="57"/>
    </row>
    <row r="2412" spans="3:5">
      <c r="C2412" s="57"/>
      <c r="D2412" s="57"/>
      <c r="E2412" s="57"/>
    </row>
    <row r="2413" spans="3:5">
      <c r="C2413" s="57"/>
      <c r="D2413" s="57"/>
      <c r="E2413" s="57"/>
    </row>
    <row r="2414" spans="3:5">
      <c r="C2414" s="57"/>
      <c r="D2414" s="57"/>
      <c r="E2414" s="57"/>
    </row>
    <row r="2415" spans="3:5">
      <c r="C2415" s="57"/>
      <c r="D2415" s="57"/>
      <c r="E2415" s="57"/>
    </row>
    <row r="2416" spans="3:5">
      <c r="C2416" s="57"/>
      <c r="D2416" s="57"/>
      <c r="E2416" s="57"/>
    </row>
    <row r="2417" spans="3:5">
      <c r="C2417" s="57"/>
      <c r="D2417" s="57"/>
      <c r="E2417" s="57"/>
    </row>
    <row r="2418" spans="3:5">
      <c r="C2418" s="57"/>
      <c r="D2418" s="57"/>
      <c r="E2418" s="57"/>
    </row>
    <row r="2419" spans="3:5">
      <c r="C2419" s="57"/>
      <c r="D2419" s="57"/>
      <c r="E2419" s="57"/>
    </row>
    <row r="2420" spans="3:5">
      <c r="C2420" s="57"/>
      <c r="D2420" s="57"/>
      <c r="E2420" s="57"/>
    </row>
    <row r="2421" spans="3:5">
      <c r="C2421" s="57"/>
      <c r="D2421" s="57"/>
      <c r="E2421" s="57"/>
    </row>
    <row r="2422" spans="3:5">
      <c r="C2422" s="57"/>
      <c r="D2422" s="57"/>
      <c r="E2422" s="57"/>
    </row>
    <row r="2423" spans="3:5">
      <c r="C2423" s="57"/>
      <c r="D2423" s="57"/>
      <c r="E2423" s="57"/>
    </row>
    <row r="2424" spans="3:5">
      <c r="C2424" s="57"/>
      <c r="D2424" s="57"/>
      <c r="E2424" s="57"/>
    </row>
    <row r="2425" spans="3:5">
      <c r="C2425" s="57"/>
      <c r="D2425" s="57"/>
      <c r="E2425" s="57"/>
    </row>
    <row r="2426" spans="3:5">
      <c r="C2426" s="57"/>
      <c r="D2426" s="57"/>
      <c r="E2426" s="57"/>
    </row>
    <row r="2427" spans="3:5">
      <c r="C2427" s="57"/>
      <c r="D2427" s="57"/>
      <c r="E2427" s="57"/>
    </row>
    <row r="2428" spans="3:5">
      <c r="C2428" s="57"/>
      <c r="D2428" s="57"/>
      <c r="E2428" s="57"/>
    </row>
    <row r="2429" spans="3:5">
      <c r="C2429" s="57"/>
      <c r="D2429" s="57"/>
      <c r="E2429" s="57"/>
    </row>
    <row r="2430" spans="3:5">
      <c r="C2430" s="57"/>
      <c r="D2430" s="57"/>
      <c r="E2430" s="57"/>
    </row>
    <row r="2431" spans="3:5">
      <c r="C2431" s="57"/>
      <c r="D2431" s="57"/>
      <c r="E2431" s="57"/>
    </row>
    <row r="2432" spans="3:5">
      <c r="C2432" s="57"/>
      <c r="D2432" s="57"/>
      <c r="E2432" s="57"/>
    </row>
    <row r="2433" spans="3:5">
      <c r="C2433" s="57"/>
      <c r="D2433" s="57"/>
      <c r="E2433" s="57"/>
    </row>
    <row r="2434" spans="3:5">
      <c r="C2434" s="57"/>
      <c r="D2434" s="57"/>
      <c r="E2434" s="57"/>
    </row>
    <row r="2435" spans="3:5">
      <c r="C2435" s="57"/>
      <c r="D2435" s="57"/>
      <c r="E2435" s="57"/>
    </row>
    <row r="2436" spans="3:5">
      <c r="C2436" s="57"/>
      <c r="D2436" s="57"/>
      <c r="E2436" s="57"/>
    </row>
    <row r="2437" spans="3:5">
      <c r="C2437" s="57"/>
      <c r="D2437" s="57"/>
      <c r="E2437" s="57"/>
    </row>
    <row r="2438" spans="3:5">
      <c r="C2438" s="57"/>
      <c r="D2438" s="57"/>
      <c r="E2438" s="57"/>
    </row>
    <row r="2439" spans="3:5">
      <c r="C2439" s="57"/>
      <c r="D2439" s="57"/>
      <c r="E2439" s="57"/>
    </row>
    <row r="2440" spans="3:5">
      <c r="C2440" s="57"/>
      <c r="D2440" s="57"/>
      <c r="E2440" s="57"/>
    </row>
    <row r="2441" spans="3:5">
      <c r="C2441" s="57"/>
      <c r="D2441" s="57"/>
      <c r="E2441" s="57"/>
    </row>
    <row r="2442" spans="3:5">
      <c r="C2442" s="57"/>
      <c r="D2442" s="57"/>
      <c r="E2442" s="57"/>
    </row>
    <row r="2443" spans="3:5">
      <c r="C2443" s="57"/>
      <c r="D2443" s="57"/>
      <c r="E2443" s="57"/>
    </row>
    <row r="2444" spans="3:5">
      <c r="C2444" s="57"/>
      <c r="D2444" s="57"/>
      <c r="E2444" s="57"/>
    </row>
    <row r="2445" spans="3:5">
      <c r="C2445" s="57"/>
      <c r="D2445" s="57"/>
      <c r="E2445" s="57"/>
    </row>
    <row r="2446" spans="3:5">
      <c r="C2446" s="57"/>
      <c r="D2446" s="57"/>
      <c r="E2446" s="57"/>
    </row>
    <row r="2447" spans="3:5">
      <c r="C2447" s="57"/>
      <c r="D2447" s="57"/>
      <c r="E2447" s="57"/>
    </row>
    <row r="2448" spans="3:5">
      <c r="C2448" s="57"/>
      <c r="D2448" s="57"/>
      <c r="E2448" s="57"/>
    </row>
    <row r="2449" spans="3:5">
      <c r="C2449" s="57"/>
      <c r="D2449" s="57"/>
      <c r="E2449" s="57"/>
    </row>
    <row r="2450" spans="3:5">
      <c r="C2450" s="57"/>
      <c r="D2450" s="57"/>
      <c r="E2450" s="57"/>
    </row>
    <row r="2451" spans="3:5">
      <c r="C2451" s="57"/>
      <c r="D2451" s="57"/>
      <c r="E2451" s="57"/>
    </row>
    <row r="2452" spans="3:5">
      <c r="C2452" s="57"/>
      <c r="D2452" s="57"/>
      <c r="E2452" s="57"/>
    </row>
    <row r="2453" spans="3:5">
      <c r="C2453" s="57"/>
      <c r="D2453" s="57"/>
      <c r="E2453" s="57"/>
    </row>
    <row r="2454" spans="3:5">
      <c r="C2454" s="57"/>
      <c r="D2454" s="57"/>
      <c r="E2454" s="57"/>
    </row>
    <row r="2455" spans="3:5">
      <c r="C2455" s="57"/>
      <c r="D2455" s="57"/>
      <c r="E2455" s="57"/>
    </row>
    <row r="2456" spans="3:5">
      <c r="C2456" s="57"/>
      <c r="D2456" s="57"/>
      <c r="E2456" s="57"/>
    </row>
    <row r="2457" spans="3:5">
      <c r="C2457" s="57"/>
      <c r="D2457" s="57"/>
      <c r="E2457" s="57"/>
    </row>
    <row r="2458" spans="3:5">
      <c r="C2458" s="57"/>
      <c r="D2458" s="57"/>
      <c r="E2458" s="57"/>
    </row>
    <row r="2459" spans="3:5">
      <c r="C2459" s="57"/>
      <c r="D2459" s="57"/>
      <c r="E2459" s="57"/>
    </row>
    <row r="2460" spans="3:5">
      <c r="C2460" s="57"/>
      <c r="D2460" s="57"/>
      <c r="E2460" s="57"/>
    </row>
    <row r="2461" spans="3:5">
      <c r="C2461" s="57"/>
      <c r="D2461" s="57"/>
      <c r="E2461" s="57"/>
    </row>
    <row r="2462" spans="3:5">
      <c r="C2462" s="57"/>
      <c r="D2462" s="57"/>
      <c r="E2462" s="57"/>
    </row>
    <row r="2463" spans="3:5">
      <c r="C2463" s="57"/>
      <c r="D2463" s="57"/>
      <c r="E2463" s="57"/>
    </row>
    <row r="2464" spans="3:5">
      <c r="C2464" s="57"/>
      <c r="D2464" s="57"/>
      <c r="E2464" s="57"/>
    </row>
    <row r="2465" spans="3:5">
      <c r="C2465" s="57"/>
      <c r="D2465" s="57"/>
      <c r="E2465" s="57"/>
    </row>
    <row r="2466" spans="3:5">
      <c r="C2466" s="57"/>
      <c r="D2466" s="57"/>
      <c r="E2466" s="57"/>
    </row>
    <row r="2467" spans="3:5">
      <c r="C2467" s="57"/>
      <c r="D2467" s="57"/>
      <c r="E2467" s="57"/>
    </row>
    <row r="2468" spans="3:5">
      <c r="C2468" s="57"/>
      <c r="D2468" s="57"/>
      <c r="E2468" s="57"/>
    </row>
    <row r="2469" spans="3:5">
      <c r="C2469" s="57"/>
      <c r="D2469" s="57"/>
      <c r="E2469" s="57"/>
    </row>
    <row r="2470" spans="3:5">
      <c r="C2470" s="57"/>
      <c r="D2470" s="57"/>
      <c r="E2470" s="57"/>
    </row>
    <row r="2471" spans="3:5">
      <c r="C2471" s="57"/>
      <c r="D2471" s="57"/>
      <c r="E2471" s="57"/>
    </row>
    <row r="2472" spans="3:5">
      <c r="C2472" s="57"/>
      <c r="D2472" s="57"/>
      <c r="E2472" s="57"/>
    </row>
    <row r="2473" spans="3:5">
      <c r="C2473" s="57"/>
      <c r="D2473" s="57"/>
      <c r="E2473" s="57"/>
    </row>
    <row r="2474" spans="3:5">
      <c r="C2474" s="57"/>
      <c r="D2474" s="57"/>
      <c r="E2474" s="57"/>
    </row>
    <row r="2475" spans="3:5">
      <c r="C2475" s="57"/>
      <c r="D2475" s="57"/>
      <c r="E2475" s="57"/>
    </row>
    <row r="2476" spans="3:5">
      <c r="C2476" s="57"/>
      <c r="D2476" s="57"/>
      <c r="E2476" s="57"/>
    </row>
    <row r="2477" spans="3:5">
      <c r="C2477" s="57"/>
      <c r="D2477" s="57"/>
      <c r="E2477" s="57"/>
    </row>
    <row r="2478" spans="3:5">
      <c r="C2478" s="57"/>
      <c r="D2478" s="57"/>
      <c r="E2478" s="57"/>
    </row>
    <row r="2479" spans="3:5">
      <c r="C2479" s="57"/>
      <c r="D2479" s="57"/>
      <c r="E2479" s="57"/>
    </row>
    <row r="2480" spans="3:5">
      <c r="C2480" s="57"/>
      <c r="D2480" s="57"/>
      <c r="E2480" s="57"/>
    </row>
    <row r="2481" spans="3:5">
      <c r="C2481" s="57"/>
      <c r="D2481" s="57"/>
      <c r="E2481" s="57"/>
    </row>
    <row r="2482" spans="3:5">
      <c r="C2482" s="57"/>
      <c r="D2482" s="57"/>
      <c r="E2482" s="57"/>
    </row>
    <row r="2483" spans="3:5">
      <c r="C2483" s="57"/>
      <c r="D2483" s="57"/>
      <c r="E2483" s="57"/>
    </row>
    <row r="2484" spans="3:5">
      <c r="C2484" s="57"/>
      <c r="D2484" s="57"/>
      <c r="E2484" s="57"/>
    </row>
    <row r="2485" spans="3:5">
      <c r="C2485" s="57"/>
      <c r="D2485" s="57"/>
      <c r="E2485" s="57"/>
    </row>
    <row r="2486" spans="3:5">
      <c r="C2486" s="57"/>
      <c r="D2486" s="57"/>
      <c r="E2486" s="57"/>
    </row>
    <row r="2487" spans="3:5">
      <c r="C2487" s="57"/>
      <c r="D2487" s="57"/>
      <c r="E2487" s="57"/>
    </row>
    <row r="2488" spans="3:5">
      <c r="C2488" s="57"/>
      <c r="D2488" s="57"/>
      <c r="E2488" s="57"/>
    </row>
    <row r="2489" spans="3:5">
      <c r="C2489" s="57"/>
      <c r="D2489" s="57"/>
      <c r="E2489" s="57"/>
    </row>
    <row r="2490" spans="3:5">
      <c r="C2490" s="57"/>
      <c r="D2490" s="57"/>
      <c r="E2490" s="57"/>
    </row>
    <row r="2491" spans="3:5">
      <c r="C2491" s="57"/>
      <c r="D2491" s="57"/>
      <c r="E2491" s="57"/>
    </row>
    <row r="2492" spans="3:5">
      <c r="C2492" s="57"/>
      <c r="D2492" s="57"/>
      <c r="E2492" s="57"/>
    </row>
    <row r="2493" spans="3:5">
      <c r="C2493" s="57"/>
      <c r="D2493" s="57"/>
      <c r="E2493" s="57"/>
    </row>
    <row r="2494" spans="3:5">
      <c r="C2494" s="57"/>
      <c r="D2494" s="57"/>
      <c r="E2494" s="57"/>
    </row>
    <row r="2495" spans="3:5">
      <c r="C2495" s="57"/>
      <c r="D2495" s="57"/>
      <c r="E2495" s="57"/>
    </row>
    <row r="2496" spans="3:5">
      <c r="C2496" s="57"/>
      <c r="D2496" s="57"/>
      <c r="E2496" s="57"/>
    </row>
    <row r="2497" spans="3:5">
      <c r="C2497" s="57"/>
      <c r="D2497" s="57"/>
      <c r="E2497" s="57"/>
    </row>
    <row r="2498" spans="3:5">
      <c r="C2498" s="57"/>
      <c r="D2498" s="57"/>
      <c r="E2498" s="57"/>
    </row>
    <row r="2499" spans="3:5">
      <c r="C2499" s="57"/>
      <c r="D2499" s="57"/>
      <c r="E2499" s="57"/>
    </row>
    <row r="2500" spans="3:5">
      <c r="C2500" s="57"/>
      <c r="D2500" s="57"/>
      <c r="E2500" s="57"/>
    </row>
    <row r="2501" spans="3:5">
      <c r="C2501" s="57"/>
      <c r="D2501" s="57"/>
      <c r="E2501" s="57"/>
    </row>
    <row r="2502" spans="3:5">
      <c r="C2502" s="57"/>
      <c r="D2502" s="57"/>
      <c r="E2502" s="57"/>
    </row>
    <row r="2503" spans="3:5">
      <c r="C2503" s="57"/>
      <c r="D2503" s="57"/>
      <c r="E2503" s="57"/>
    </row>
    <row r="2504" spans="3:5">
      <c r="C2504" s="57"/>
      <c r="D2504" s="57"/>
      <c r="E2504" s="57"/>
    </row>
    <row r="2505" spans="3:5">
      <c r="C2505" s="57"/>
      <c r="D2505" s="57"/>
      <c r="E2505" s="57"/>
    </row>
    <row r="2506" spans="3:5">
      <c r="C2506" s="57"/>
      <c r="D2506" s="57"/>
      <c r="E2506" s="57"/>
    </row>
    <row r="2507" spans="3:5">
      <c r="C2507" s="57"/>
      <c r="D2507" s="57"/>
      <c r="E2507" s="57"/>
    </row>
    <row r="2508" spans="3:5">
      <c r="C2508" s="57"/>
      <c r="D2508" s="57"/>
      <c r="E2508" s="57"/>
    </row>
    <row r="2509" spans="3:5">
      <c r="C2509" s="57"/>
      <c r="D2509" s="57"/>
      <c r="E2509" s="57"/>
    </row>
    <row r="2510" spans="3:5">
      <c r="C2510" s="57"/>
      <c r="D2510" s="57"/>
      <c r="E2510" s="57"/>
    </row>
    <row r="2511" spans="3:5">
      <c r="C2511" s="57"/>
      <c r="D2511" s="57"/>
      <c r="E2511" s="57"/>
    </row>
    <row r="2512" spans="3:5">
      <c r="C2512" s="57"/>
      <c r="D2512" s="57"/>
      <c r="E2512" s="57"/>
    </row>
    <row r="2513" spans="3:5">
      <c r="C2513" s="57"/>
      <c r="D2513" s="57"/>
      <c r="E2513" s="57"/>
    </row>
    <row r="2514" spans="3:5">
      <c r="C2514" s="57"/>
      <c r="D2514" s="57"/>
      <c r="E2514" s="57"/>
    </row>
    <row r="2515" spans="3:5">
      <c r="C2515" s="57"/>
      <c r="D2515" s="57"/>
      <c r="E2515" s="57"/>
    </row>
    <row r="2516" spans="3:5">
      <c r="C2516" s="57"/>
      <c r="D2516" s="57"/>
      <c r="E2516" s="57"/>
    </row>
    <row r="2517" spans="3:5">
      <c r="C2517" s="57"/>
      <c r="D2517" s="57"/>
      <c r="E2517" s="57"/>
    </row>
    <row r="2518" spans="3:5">
      <c r="C2518" s="57"/>
      <c r="D2518" s="57"/>
      <c r="E2518" s="57"/>
    </row>
    <row r="2519" spans="3:5">
      <c r="C2519" s="57"/>
      <c r="D2519" s="57"/>
      <c r="E2519" s="57"/>
    </row>
    <row r="2520" spans="3:5">
      <c r="C2520" s="57"/>
      <c r="D2520" s="57"/>
      <c r="E2520" s="57"/>
    </row>
    <row r="2521" spans="3:5">
      <c r="C2521" s="57"/>
      <c r="D2521" s="57"/>
      <c r="E2521" s="57"/>
    </row>
    <row r="2522" spans="3:5">
      <c r="C2522" s="57"/>
      <c r="D2522" s="57"/>
      <c r="E2522" s="57"/>
    </row>
    <row r="2523" spans="3:5">
      <c r="C2523" s="57"/>
      <c r="D2523" s="57"/>
      <c r="E2523" s="57"/>
    </row>
    <row r="2524" spans="3:5">
      <c r="C2524" s="57"/>
      <c r="D2524" s="57"/>
      <c r="E2524" s="57"/>
    </row>
    <row r="2525" spans="3:5">
      <c r="C2525" s="57"/>
      <c r="D2525" s="57"/>
      <c r="E2525" s="57"/>
    </row>
    <row r="2526" spans="3:5">
      <c r="C2526" s="57"/>
      <c r="D2526" s="57"/>
      <c r="E2526" s="57"/>
    </row>
    <row r="2527" spans="3:5">
      <c r="C2527" s="57"/>
      <c r="D2527" s="57"/>
      <c r="E2527" s="57"/>
    </row>
    <row r="2528" spans="3:5">
      <c r="C2528" s="57"/>
      <c r="D2528" s="57"/>
      <c r="E2528" s="57"/>
    </row>
    <row r="2529" spans="3:5">
      <c r="C2529" s="57"/>
      <c r="D2529" s="57"/>
      <c r="E2529" s="57"/>
    </row>
    <row r="2530" spans="3:5">
      <c r="C2530" s="57"/>
      <c r="D2530" s="57"/>
      <c r="E2530" s="57"/>
    </row>
    <row r="2531" spans="3:5">
      <c r="C2531" s="57"/>
      <c r="D2531" s="57"/>
      <c r="E2531" s="57"/>
    </row>
    <row r="2532" spans="3:5">
      <c r="C2532" s="57"/>
      <c r="D2532" s="57"/>
      <c r="E2532" s="57"/>
    </row>
    <row r="2533" spans="3:5">
      <c r="C2533" s="57"/>
      <c r="D2533" s="57"/>
      <c r="E2533" s="57"/>
    </row>
    <row r="2534" spans="3:5">
      <c r="C2534" s="57"/>
      <c r="D2534" s="57"/>
      <c r="E2534" s="57"/>
    </row>
    <row r="2535" spans="3:5">
      <c r="C2535" s="57"/>
      <c r="D2535" s="57"/>
      <c r="E2535" s="57"/>
    </row>
    <row r="2536" spans="3:5">
      <c r="C2536" s="57"/>
      <c r="D2536" s="57"/>
      <c r="E2536" s="57"/>
    </row>
    <row r="2537" spans="3:5">
      <c r="C2537" s="57"/>
      <c r="D2537" s="57"/>
      <c r="E2537" s="57"/>
    </row>
    <row r="2538" spans="3:5">
      <c r="C2538" s="57"/>
      <c r="D2538" s="57"/>
      <c r="E2538" s="57"/>
    </row>
    <row r="2539" spans="3:5">
      <c r="C2539" s="57"/>
      <c r="D2539" s="57"/>
      <c r="E2539" s="57"/>
    </row>
    <row r="2540" spans="3:5">
      <c r="C2540" s="57"/>
      <c r="D2540" s="57"/>
      <c r="E2540" s="57"/>
    </row>
    <row r="2541" spans="3:5">
      <c r="C2541" s="57"/>
      <c r="D2541" s="57"/>
      <c r="E2541" s="57"/>
    </row>
    <row r="2542" spans="3:5">
      <c r="C2542" s="57"/>
      <c r="D2542" s="57"/>
      <c r="E2542" s="57"/>
    </row>
    <row r="2543" spans="3:5">
      <c r="C2543" s="57"/>
      <c r="D2543" s="57"/>
      <c r="E2543" s="57"/>
    </row>
    <row r="2544" spans="3:5">
      <c r="C2544" s="57"/>
      <c r="D2544" s="57"/>
      <c r="E2544" s="57"/>
    </row>
    <row r="2545" spans="3:5">
      <c r="C2545" s="57"/>
      <c r="D2545" s="57"/>
      <c r="E2545" s="57"/>
    </row>
    <row r="2546" spans="3:5">
      <c r="C2546" s="57"/>
      <c r="D2546" s="57"/>
      <c r="E2546" s="57"/>
    </row>
    <row r="2547" spans="3:5">
      <c r="C2547" s="57"/>
      <c r="D2547" s="57"/>
      <c r="E2547" s="57"/>
    </row>
    <row r="2548" spans="3:5">
      <c r="C2548" s="57"/>
      <c r="D2548" s="57"/>
      <c r="E2548" s="57"/>
    </row>
    <row r="2549" spans="3:5">
      <c r="C2549" s="57"/>
      <c r="D2549" s="57"/>
      <c r="E2549" s="57"/>
    </row>
    <row r="2550" spans="3:5">
      <c r="C2550" s="57"/>
      <c r="D2550" s="57"/>
      <c r="E2550" s="57"/>
    </row>
    <row r="2551" spans="3:5">
      <c r="C2551" s="57"/>
      <c r="D2551" s="57"/>
      <c r="E2551" s="57"/>
    </row>
    <row r="2552" spans="3:5">
      <c r="C2552" s="57"/>
      <c r="D2552" s="57"/>
      <c r="E2552" s="57"/>
    </row>
    <row r="2553" spans="3:5">
      <c r="C2553" s="57"/>
      <c r="D2553" s="57"/>
      <c r="E2553" s="57"/>
    </row>
    <row r="2554" spans="3:5">
      <c r="C2554" s="57"/>
      <c r="D2554" s="57"/>
      <c r="E2554" s="57"/>
    </row>
    <row r="2555" spans="3:5">
      <c r="C2555" s="57"/>
      <c r="D2555" s="57"/>
      <c r="E2555" s="57"/>
    </row>
    <row r="2556" spans="3:5">
      <c r="C2556" s="57"/>
      <c r="D2556" s="57"/>
      <c r="E2556" s="57"/>
    </row>
    <row r="2557" spans="3:5">
      <c r="C2557" s="57"/>
      <c r="D2557" s="57"/>
      <c r="E2557" s="57"/>
    </row>
    <row r="2558" spans="3:5">
      <c r="C2558" s="57"/>
      <c r="D2558" s="57"/>
      <c r="E2558" s="57"/>
    </row>
    <row r="2559" spans="3:5">
      <c r="C2559" s="57"/>
      <c r="D2559" s="57"/>
      <c r="E2559" s="57"/>
    </row>
    <row r="2560" spans="3:5">
      <c r="C2560" s="57"/>
      <c r="D2560" s="57"/>
      <c r="E2560" s="57"/>
    </row>
    <row r="2561" spans="3:5">
      <c r="C2561" s="57"/>
      <c r="D2561" s="57"/>
      <c r="E2561" s="57"/>
    </row>
    <row r="2562" spans="3:5">
      <c r="C2562" s="57"/>
      <c r="D2562" s="57"/>
      <c r="E2562" s="57"/>
    </row>
    <row r="2563" spans="3:5">
      <c r="C2563" s="57"/>
      <c r="D2563" s="57"/>
      <c r="E2563" s="57"/>
    </row>
    <row r="2564" spans="3:5">
      <c r="C2564" s="57"/>
      <c r="D2564" s="57"/>
      <c r="E2564" s="57"/>
    </row>
    <row r="2565" spans="3:5">
      <c r="C2565" s="57"/>
      <c r="D2565" s="57"/>
      <c r="E2565" s="57"/>
    </row>
    <row r="2566" spans="3:5">
      <c r="C2566" s="57"/>
      <c r="D2566" s="57"/>
      <c r="E2566" s="57"/>
    </row>
    <row r="2567" spans="3:5">
      <c r="C2567" s="57"/>
      <c r="D2567" s="57"/>
      <c r="E2567" s="57"/>
    </row>
    <row r="2568" spans="3:5">
      <c r="C2568" s="57"/>
      <c r="D2568" s="57"/>
      <c r="E2568" s="57"/>
    </row>
    <row r="2569" spans="3:5">
      <c r="C2569" s="57"/>
      <c r="D2569" s="57"/>
      <c r="E2569" s="57"/>
    </row>
    <row r="2570" spans="3:5">
      <c r="C2570" s="57"/>
      <c r="D2570" s="57"/>
      <c r="E2570" s="57"/>
    </row>
    <row r="2571" spans="3:5">
      <c r="C2571" s="57"/>
      <c r="D2571" s="57"/>
      <c r="E2571" s="57"/>
    </row>
    <row r="2572" spans="3:5">
      <c r="C2572" s="57"/>
      <c r="D2572" s="57"/>
      <c r="E2572" s="57"/>
    </row>
    <row r="2573" spans="3:5">
      <c r="C2573" s="57"/>
      <c r="D2573" s="57"/>
      <c r="E2573" s="57"/>
    </row>
    <row r="2574" spans="3:5">
      <c r="C2574" s="57"/>
      <c r="D2574" s="57"/>
      <c r="E2574" s="57"/>
    </row>
    <row r="2575" spans="3:5">
      <c r="C2575" s="57"/>
      <c r="D2575" s="57"/>
      <c r="E2575" s="57"/>
    </row>
    <row r="2576" spans="3:5">
      <c r="C2576" s="57"/>
      <c r="D2576" s="57"/>
      <c r="E2576" s="57"/>
    </row>
    <row r="2577" spans="3:5">
      <c r="C2577" s="57"/>
      <c r="D2577" s="57"/>
      <c r="E2577" s="57"/>
    </row>
    <row r="2578" spans="3:5">
      <c r="C2578" s="57"/>
      <c r="D2578" s="57"/>
      <c r="E2578" s="57"/>
    </row>
    <row r="2579" spans="3:5">
      <c r="C2579" s="57"/>
      <c r="D2579" s="57"/>
      <c r="E2579" s="57"/>
    </row>
    <row r="2580" spans="3:5">
      <c r="C2580" s="57"/>
      <c r="D2580" s="57"/>
      <c r="E2580" s="57"/>
    </row>
    <row r="2581" spans="3:5">
      <c r="C2581" s="57"/>
      <c r="D2581" s="57"/>
      <c r="E2581" s="57"/>
    </row>
    <row r="2582" spans="3:5">
      <c r="C2582" s="57"/>
      <c r="D2582" s="57"/>
      <c r="E2582" s="57"/>
    </row>
    <row r="2583" spans="3:5">
      <c r="C2583" s="57"/>
      <c r="D2583" s="57"/>
      <c r="E2583" s="57"/>
    </row>
    <row r="2584" spans="3:5">
      <c r="C2584" s="57"/>
      <c r="D2584" s="57"/>
      <c r="E2584" s="57"/>
    </row>
    <row r="2585" spans="3:5">
      <c r="C2585" s="57"/>
      <c r="D2585" s="57"/>
      <c r="E2585" s="57"/>
    </row>
    <row r="2586" spans="3:5">
      <c r="C2586" s="57"/>
      <c r="D2586" s="57"/>
      <c r="E2586" s="57"/>
    </row>
    <row r="2587" spans="3:5">
      <c r="C2587" s="57"/>
      <c r="D2587" s="57"/>
      <c r="E2587" s="57"/>
    </row>
    <row r="2588" spans="3:5">
      <c r="C2588" s="57"/>
      <c r="D2588" s="57"/>
      <c r="E2588" s="57"/>
    </row>
    <row r="2589" spans="3:5">
      <c r="C2589" s="57"/>
      <c r="D2589" s="57"/>
      <c r="E2589" s="57"/>
    </row>
    <row r="2590" spans="3:5">
      <c r="C2590" s="57"/>
      <c r="D2590" s="57"/>
      <c r="E2590" s="57"/>
    </row>
    <row r="2591" spans="3:5">
      <c r="C2591" s="57"/>
      <c r="D2591" s="57"/>
      <c r="E2591" s="57"/>
    </row>
    <row r="2592" spans="3:5">
      <c r="C2592" s="57"/>
      <c r="D2592" s="57"/>
      <c r="E2592" s="57"/>
    </row>
    <row r="2593" spans="3:5">
      <c r="C2593" s="57"/>
      <c r="D2593" s="57"/>
      <c r="E2593" s="57"/>
    </row>
    <row r="2594" spans="3:5">
      <c r="C2594" s="57"/>
      <c r="D2594" s="57"/>
      <c r="E2594" s="57"/>
    </row>
    <row r="2595" spans="3:5">
      <c r="C2595" s="57"/>
      <c r="D2595" s="57"/>
      <c r="E2595" s="57"/>
    </row>
    <row r="2596" spans="3:5">
      <c r="C2596" s="57"/>
      <c r="D2596" s="57"/>
      <c r="E2596" s="57"/>
    </row>
    <row r="2597" spans="3:5">
      <c r="C2597" s="57"/>
      <c r="D2597" s="57"/>
      <c r="E2597" s="57"/>
    </row>
    <row r="2598" spans="3:5">
      <c r="C2598" s="57"/>
      <c r="D2598" s="57"/>
      <c r="E2598" s="57"/>
    </row>
    <row r="2599" spans="3:5">
      <c r="C2599" s="57"/>
      <c r="D2599" s="57"/>
      <c r="E2599" s="57"/>
    </row>
    <row r="2600" spans="3:5">
      <c r="C2600" s="57"/>
      <c r="D2600" s="57"/>
      <c r="E2600" s="57"/>
    </row>
    <row r="2601" spans="3:5">
      <c r="C2601" s="57"/>
      <c r="D2601" s="57"/>
      <c r="E2601" s="57"/>
    </row>
    <row r="2602" spans="3:5">
      <c r="C2602" s="57"/>
      <c r="D2602" s="57"/>
      <c r="E2602" s="57"/>
    </row>
    <row r="2603" spans="3:5">
      <c r="C2603" s="57"/>
      <c r="D2603" s="57"/>
      <c r="E2603" s="57"/>
    </row>
    <row r="2604" spans="3:5">
      <c r="C2604" s="57"/>
      <c r="D2604" s="57"/>
      <c r="E2604" s="57"/>
    </row>
    <row r="2605" spans="3:5">
      <c r="C2605" s="57"/>
      <c r="D2605" s="57"/>
      <c r="E2605" s="57"/>
    </row>
    <row r="2606" spans="3:5">
      <c r="C2606" s="57"/>
      <c r="D2606" s="57"/>
      <c r="E2606" s="57"/>
    </row>
    <row r="2607" spans="3:5">
      <c r="C2607" s="57"/>
      <c r="D2607" s="57"/>
      <c r="E2607" s="57"/>
    </row>
    <row r="2608" spans="3:5">
      <c r="C2608" s="57"/>
      <c r="D2608" s="57"/>
      <c r="E2608" s="57"/>
    </row>
    <row r="2609" spans="3:5">
      <c r="C2609" s="57"/>
      <c r="D2609" s="57"/>
      <c r="E2609" s="57"/>
    </row>
    <row r="2610" spans="3:5">
      <c r="C2610" s="57"/>
      <c r="D2610" s="57"/>
      <c r="E2610" s="57"/>
    </row>
    <row r="2611" spans="3:5">
      <c r="C2611" s="57"/>
      <c r="D2611" s="57"/>
      <c r="E2611" s="57"/>
    </row>
    <row r="2612" spans="3:5">
      <c r="C2612" s="57"/>
      <c r="D2612" s="57"/>
      <c r="E2612" s="57"/>
    </row>
    <row r="2613" spans="3:5">
      <c r="C2613" s="57"/>
      <c r="D2613" s="57"/>
      <c r="E2613" s="57"/>
    </row>
    <row r="2614" spans="3:5">
      <c r="C2614" s="57"/>
      <c r="D2614" s="57"/>
      <c r="E2614" s="57"/>
    </row>
    <row r="2615" spans="3:5">
      <c r="C2615" s="57"/>
      <c r="D2615" s="57"/>
      <c r="E2615" s="57"/>
    </row>
    <row r="2616" spans="3:5">
      <c r="C2616" s="57"/>
      <c r="D2616" s="57"/>
      <c r="E2616" s="57"/>
    </row>
    <row r="2617" spans="3:5">
      <c r="C2617" s="57"/>
      <c r="D2617" s="57"/>
      <c r="E2617" s="57"/>
    </row>
    <row r="2618" spans="3:5">
      <c r="C2618" s="57"/>
      <c r="D2618" s="57"/>
      <c r="E2618" s="57"/>
    </row>
    <row r="2619" spans="3:5">
      <c r="C2619" s="57"/>
      <c r="D2619" s="57"/>
      <c r="E2619" s="57"/>
    </row>
    <row r="2620" spans="3:5">
      <c r="C2620" s="57"/>
      <c r="D2620" s="57"/>
      <c r="E2620" s="57"/>
    </row>
    <row r="2621" spans="3:5">
      <c r="C2621" s="57"/>
      <c r="D2621" s="57"/>
      <c r="E2621" s="57"/>
    </row>
    <row r="2622" spans="3:5">
      <c r="C2622" s="57"/>
      <c r="D2622" s="57"/>
      <c r="E2622" s="57"/>
    </row>
    <row r="2623" spans="3:5">
      <c r="C2623" s="57"/>
      <c r="D2623" s="57"/>
      <c r="E2623" s="57"/>
    </row>
    <row r="2624" spans="3:5">
      <c r="C2624" s="57"/>
      <c r="D2624" s="57"/>
      <c r="E2624" s="57"/>
    </row>
    <row r="2625" spans="3:5">
      <c r="C2625" s="57"/>
      <c r="D2625" s="57"/>
      <c r="E2625" s="57"/>
    </row>
    <row r="2626" spans="3:5">
      <c r="C2626" s="57"/>
      <c r="D2626" s="57"/>
      <c r="E2626" s="57"/>
    </row>
    <row r="2627" spans="3:5">
      <c r="C2627" s="57"/>
      <c r="D2627" s="57"/>
      <c r="E2627" s="57"/>
    </row>
    <row r="2628" spans="3:5">
      <c r="C2628" s="57"/>
      <c r="D2628" s="57"/>
      <c r="E2628" s="57"/>
    </row>
    <row r="2629" spans="3:5">
      <c r="C2629" s="57"/>
      <c r="D2629" s="57"/>
      <c r="E2629" s="57"/>
    </row>
    <row r="2630" spans="3:5">
      <c r="C2630" s="57"/>
      <c r="D2630" s="57"/>
      <c r="E2630" s="57"/>
    </row>
    <row r="2631" spans="3:5">
      <c r="C2631" s="57"/>
      <c r="D2631" s="57"/>
      <c r="E2631" s="57"/>
    </row>
    <row r="2632" spans="3:5">
      <c r="C2632" s="57"/>
      <c r="D2632" s="57"/>
      <c r="E2632" s="57"/>
    </row>
    <row r="2633" spans="3:5">
      <c r="C2633" s="57"/>
      <c r="D2633" s="57"/>
      <c r="E2633" s="57"/>
    </row>
    <row r="2634" spans="3:5">
      <c r="C2634" s="57"/>
      <c r="D2634" s="57"/>
      <c r="E2634" s="57"/>
    </row>
    <row r="2635" spans="3:5">
      <c r="C2635" s="57"/>
      <c r="D2635" s="57"/>
      <c r="E2635" s="57"/>
    </row>
    <row r="2636" spans="3:5">
      <c r="C2636" s="57"/>
      <c r="D2636" s="57"/>
      <c r="E2636" s="57"/>
    </row>
    <row r="2637" spans="3:5">
      <c r="C2637" s="57"/>
      <c r="D2637" s="57"/>
      <c r="E2637" s="57"/>
    </row>
    <row r="2638" spans="3:5">
      <c r="C2638" s="57"/>
      <c r="D2638" s="57"/>
      <c r="E2638" s="57"/>
    </row>
    <row r="2639" spans="3:5">
      <c r="C2639" s="57"/>
      <c r="D2639" s="57"/>
      <c r="E2639" s="57"/>
    </row>
    <row r="2640" spans="3:5">
      <c r="C2640" s="57"/>
      <c r="D2640" s="57"/>
      <c r="E2640" s="57"/>
    </row>
    <row r="2641" spans="3:5">
      <c r="C2641" s="57"/>
      <c r="D2641" s="57"/>
      <c r="E2641" s="57"/>
    </row>
    <row r="2642" spans="3:5">
      <c r="C2642" s="57"/>
      <c r="D2642" s="57"/>
      <c r="E2642" s="57"/>
    </row>
    <row r="2643" spans="3:5">
      <c r="C2643" s="57"/>
      <c r="D2643" s="57"/>
      <c r="E2643" s="57"/>
    </row>
    <row r="2644" spans="3:5">
      <c r="C2644" s="57"/>
      <c r="D2644" s="57"/>
      <c r="E2644" s="57"/>
    </row>
    <row r="2645" spans="3:5">
      <c r="C2645" s="57"/>
      <c r="D2645" s="57"/>
      <c r="E2645" s="57"/>
    </row>
    <row r="2646" spans="3:5">
      <c r="C2646" s="57"/>
      <c r="D2646" s="57"/>
      <c r="E2646" s="57"/>
    </row>
    <row r="2647" spans="3:5">
      <c r="C2647" s="57"/>
      <c r="D2647" s="57"/>
      <c r="E2647" s="57"/>
    </row>
    <row r="2648" spans="3:5">
      <c r="C2648" s="57"/>
      <c r="D2648" s="57"/>
      <c r="E2648" s="57"/>
    </row>
    <row r="2649" spans="3:5">
      <c r="C2649" s="57"/>
      <c r="D2649" s="57"/>
      <c r="E2649" s="57"/>
    </row>
    <row r="2650" spans="3:5">
      <c r="C2650" s="57"/>
      <c r="D2650" s="57"/>
      <c r="E2650" s="57"/>
    </row>
    <row r="2651" spans="3:5">
      <c r="C2651" s="57"/>
      <c r="D2651" s="57"/>
      <c r="E2651" s="57"/>
    </row>
    <row r="2652" spans="3:5">
      <c r="C2652" s="57"/>
      <c r="D2652" s="57"/>
      <c r="E2652" s="57"/>
    </row>
    <row r="2653" spans="3:5">
      <c r="C2653" s="57"/>
      <c r="D2653" s="57"/>
      <c r="E2653" s="57"/>
    </row>
    <row r="2654" spans="3:5">
      <c r="C2654" s="57"/>
      <c r="D2654" s="57"/>
      <c r="E2654" s="57"/>
    </row>
    <row r="2655" spans="3:5">
      <c r="C2655" s="57"/>
      <c r="D2655" s="57"/>
      <c r="E2655" s="57"/>
    </row>
    <row r="2656" spans="3:5">
      <c r="C2656" s="57"/>
      <c r="D2656" s="57"/>
      <c r="E2656" s="57"/>
    </row>
    <row r="2657" spans="3:5">
      <c r="C2657" s="57"/>
      <c r="D2657" s="57"/>
      <c r="E2657" s="57"/>
    </row>
    <row r="2658" spans="3:5">
      <c r="C2658" s="57"/>
      <c r="D2658" s="57"/>
      <c r="E2658" s="57"/>
    </row>
    <row r="2659" spans="3:5">
      <c r="C2659" s="57"/>
      <c r="D2659" s="57"/>
      <c r="E2659" s="57"/>
    </row>
    <row r="2660" spans="3:5">
      <c r="C2660" s="57"/>
      <c r="D2660" s="57"/>
      <c r="E2660" s="57"/>
    </row>
    <row r="2661" spans="3:5">
      <c r="C2661" s="57"/>
      <c r="D2661" s="57"/>
      <c r="E2661" s="57"/>
    </row>
    <row r="2662" spans="3:5">
      <c r="C2662" s="57"/>
      <c r="D2662" s="57"/>
      <c r="E2662" s="57"/>
    </row>
    <row r="2663" spans="3:5">
      <c r="C2663" s="57"/>
      <c r="D2663" s="57"/>
      <c r="E2663" s="57"/>
    </row>
    <row r="2664" spans="3:5">
      <c r="C2664" s="57"/>
      <c r="D2664" s="57"/>
      <c r="E2664" s="57"/>
    </row>
    <row r="2665" spans="3:5">
      <c r="C2665" s="57"/>
      <c r="D2665" s="57"/>
      <c r="E2665" s="57"/>
    </row>
    <row r="2666" spans="3:5">
      <c r="C2666" s="57"/>
      <c r="D2666" s="57"/>
      <c r="E2666" s="57"/>
    </row>
    <row r="2667" spans="3:5">
      <c r="C2667" s="57"/>
      <c r="D2667" s="57"/>
      <c r="E2667" s="57"/>
    </row>
    <row r="2668" spans="3:5">
      <c r="C2668" s="57"/>
      <c r="D2668" s="57"/>
      <c r="E2668" s="57"/>
    </row>
    <row r="2669" spans="3:5">
      <c r="C2669" s="57"/>
      <c r="D2669" s="57"/>
      <c r="E2669" s="57"/>
    </row>
    <row r="2670" spans="3:5">
      <c r="C2670" s="57"/>
      <c r="D2670" s="57"/>
      <c r="E2670" s="57"/>
    </row>
    <row r="2671" spans="3:5">
      <c r="C2671" s="57"/>
      <c r="D2671" s="57"/>
      <c r="E2671" s="57"/>
    </row>
    <row r="2672" spans="3:5">
      <c r="C2672" s="57"/>
      <c r="D2672" s="57"/>
      <c r="E2672" s="57"/>
    </row>
    <row r="2673" spans="3:5">
      <c r="C2673" s="57"/>
      <c r="D2673" s="57"/>
      <c r="E2673" s="57"/>
    </row>
    <row r="2674" spans="3:5">
      <c r="C2674" s="57"/>
      <c r="D2674" s="57"/>
      <c r="E2674" s="57"/>
    </row>
    <row r="2675" spans="3:5">
      <c r="C2675" s="57"/>
      <c r="D2675" s="57"/>
      <c r="E2675" s="57"/>
    </row>
    <row r="2676" spans="3:5">
      <c r="C2676" s="57"/>
      <c r="D2676" s="57"/>
      <c r="E2676" s="57"/>
    </row>
    <row r="2677" spans="3:5">
      <c r="C2677" s="57"/>
      <c r="D2677" s="57"/>
      <c r="E2677" s="57"/>
    </row>
    <row r="2678" spans="3:5">
      <c r="C2678" s="57"/>
      <c r="D2678" s="57"/>
      <c r="E2678" s="57"/>
    </row>
    <row r="2679" spans="3:5">
      <c r="C2679" s="57"/>
      <c r="D2679" s="57"/>
      <c r="E2679" s="57"/>
    </row>
    <row r="2680" spans="3:5">
      <c r="C2680" s="57"/>
      <c r="D2680" s="57"/>
      <c r="E2680" s="57"/>
    </row>
    <row r="2681" spans="3:5">
      <c r="C2681" s="57"/>
      <c r="D2681" s="57"/>
      <c r="E2681" s="57"/>
    </row>
    <row r="2682" spans="3:5">
      <c r="C2682" s="57"/>
      <c r="D2682" s="57"/>
      <c r="E2682" s="57"/>
    </row>
    <row r="2683" spans="3:5">
      <c r="C2683" s="57"/>
      <c r="D2683" s="57"/>
      <c r="E2683" s="57"/>
    </row>
    <row r="2684" spans="3:5">
      <c r="C2684" s="57"/>
      <c r="D2684" s="57"/>
      <c r="E2684" s="57"/>
    </row>
    <row r="2685" spans="3:5">
      <c r="C2685" s="57"/>
      <c r="D2685" s="57"/>
      <c r="E2685" s="57"/>
    </row>
    <row r="2686" spans="3:5">
      <c r="C2686" s="57"/>
      <c r="D2686" s="57"/>
      <c r="E2686" s="57"/>
    </row>
    <row r="2687" spans="3:5">
      <c r="C2687" s="57"/>
      <c r="D2687" s="57"/>
      <c r="E2687" s="57"/>
    </row>
    <row r="2688" spans="3:5">
      <c r="C2688" s="57"/>
      <c r="D2688" s="57"/>
      <c r="E2688" s="57"/>
    </row>
    <row r="2689" spans="3:5">
      <c r="C2689" s="57"/>
      <c r="D2689" s="57"/>
      <c r="E2689" s="57"/>
    </row>
    <row r="2690" spans="3:5">
      <c r="C2690" s="57"/>
      <c r="D2690" s="57"/>
      <c r="E2690" s="57"/>
    </row>
    <row r="2691" spans="3:5">
      <c r="C2691" s="57"/>
      <c r="D2691" s="57"/>
      <c r="E2691" s="57"/>
    </row>
    <row r="2692" spans="3:5">
      <c r="C2692" s="57"/>
      <c r="D2692" s="57"/>
      <c r="E2692" s="57"/>
    </row>
    <row r="2693" spans="3:5">
      <c r="C2693" s="57"/>
      <c r="D2693" s="57"/>
      <c r="E2693" s="57"/>
    </row>
    <row r="2694" spans="3:5">
      <c r="C2694" s="57"/>
      <c r="D2694" s="57"/>
      <c r="E2694" s="57"/>
    </row>
    <row r="2695" spans="3:5">
      <c r="C2695" s="57"/>
      <c r="D2695" s="57"/>
      <c r="E2695" s="57"/>
    </row>
    <row r="2696" spans="3:5">
      <c r="C2696" s="57"/>
      <c r="D2696" s="57"/>
      <c r="E2696" s="57"/>
    </row>
    <row r="2697" spans="3:5">
      <c r="C2697" s="57"/>
      <c r="D2697" s="57"/>
      <c r="E2697" s="57"/>
    </row>
    <row r="2698" spans="3:5">
      <c r="C2698" s="57"/>
      <c r="D2698" s="57"/>
      <c r="E2698" s="57"/>
    </row>
    <row r="2699" spans="3:5">
      <c r="C2699" s="57"/>
      <c r="D2699" s="57"/>
      <c r="E2699" s="57"/>
    </row>
    <row r="2700" spans="3:5">
      <c r="C2700" s="57"/>
      <c r="D2700" s="57"/>
      <c r="E2700" s="57"/>
    </row>
    <row r="2701" spans="3:5">
      <c r="C2701" s="57"/>
      <c r="D2701" s="57"/>
      <c r="E2701" s="57"/>
    </row>
    <row r="2702" spans="3:5">
      <c r="C2702" s="57"/>
      <c r="D2702" s="57"/>
      <c r="E2702" s="57"/>
    </row>
    <row r="2703" spans="3:5">
      <c r="C2703" s="57"/>
      <c r="D2703" s="57"/>
      <c r="E2703" s="57"/>
    </row>
    <row r="2704" spans="3:5">
      <c r="C2704" s="57"/>
      <c r="D2704" s="57"/>
      <c r="E2704" s="57"/>
    </row>
    <row r="2705" spans="3:5">
      <c r="C2705" s="57"/>
      <c r="D2705" s="57"/>
      <c r="E2705" s="57"/>
    </row>
    <row r="2706" spans="3:5">
      <c r="C2706" s="57"/>
      <c r="D2706" s="57"/>
      <c r="E2706" s="57"/>
    </row>
    <row r="2707" spans="3:5">
      <c r="C2707" s="57"/>
      <c r="D2707" s="57"/>
      <c r="E2707" s="57"/>
    </row>
    <row r="2708" spans="3:5">
      <c r="C2708" s="57"/>
      <c r="D2708" s="57"/>
      <c r="E2708" s="57"/>
    </row>
    <row r="2709" spans="3:5">
      <c r="C2709" s="57"/>
      <c r="D2709" s="57"/>
      <c r="E2709" s="57"/>
    </row>
    <row r="2710" spans="3:5">
      <c r="C2710" s="57"/>
      <c r="D2710" s="57"/>
      <c r="E2710" s="57"/>
    </row>
    <row r="2711" spans="3:5">
      <c r="C2711" s="57"/>
      <c r="D2711" s="57"/>
      <c r="E2711" s="57"/>
    </row>
    <row r="2712" spans="3:5">
      <c r="C2712" s="57"/>
      <c r="D2712" s="57"/>
      <c r="E2712" s="57"/>
    </row>
    <row r="2713" spans="3:5">
      <c r="C2713" s="57"/>
      <c r="D2713" s="57"/>
      <c r="E2713" s="57"/>
    </row>
    <row r="2714" spans="3:5">
      <c r="C2714" s="57"/>
      <c r="D2714" s="57"/>
      <c r="E2714" s="57"/>
    </row>
    <row r="2715" spans="3:5">
      <c r="C2715" s="57"/>
      <c r="D2715" s="57"/>
      <c r="E2715" s="57"/>
    </row>
    <row r="2716" spans="3:5">
      <c r="C2716" s="57"/>
      <c r="D2716" s="57"/>
      <c r="E2716" s="57"/>
    </row>
    <row r="2717" spans="3:5">
      <c r="C2717" s="57"/>
      <c r="D2717" s="57"/>
      <c r="E2717" s="57"/>
    </row>
    <row r="2718" spans="3:5">
      <c r="C2718" s="57"/>
      <c r="D2718" s="57"/>
      <c r="E2718" s="57"/>
    </row>
    <row r="2719" spans="3:5">
      <c r="C2719" s="57"/>
      <c r="D2719" s="57"/>
      <c r="E2719" s="57"/>
    </row>
    <row r="2720" spans="3:5">
      <c r="C2720" s="57"/>
      <c r="D2720" s="57"/>
      <c r="E2720" s="57"/>
    </row>
    <row r="2721" spans="3:5">
      <c r="C2721" s="57"/>
      <c r="D2721" s="57"/>
      <c r="E2721" s="57"/>
    </row>
    <row r="2722" spans="3:5">
      <c r="C2722" s="57"/>
      <c r="D2722" s="57"/>
      <c r="E2722" s="57"/>
    </row>
    <row r="2723" spans="3:5">
      <c r="C2723" s="57"/>
      <c r="D2723" s="57"/>
      <c r="E2723" s="57"/>
    </row>
    <row r="2724" spans="3:5">
      <c r="C2724" s="57"/>
      <c r="D2724" s="57"/>
      <c r="E2724" s="57"/>
    </row>
    <row r="2725" spans="3:5">
      <c r="C2725" s="57"/>
      <c r="D2725" s="57"/>
      <c r="E2725" s="57"/>
    </row>
    <row r="2726" spans="3:5">
      <c r="C2726" s="57"/>
      <c r="D2726" s="57"/>
      <c r="E2726" s="57"/>
    </row>
    <row r="2727" spans="3:5">
      <c r="C2727" s="57"/>
      <c r="D2727" s="57"/>
      <c r="E2727" s="57"/>
    </row>
    <row r="2728" spans="3:5">
      <c r="C2728" s="57"/>
      <c r="D2728" s="57"/>
      <c r="E2728" s="57"/>
    </row>
    <row r="2729" spans="3:5">
      <c r="C2729" s="57"/>
      <c r="D2729" s="57"/>
      <c r="E2729" s="57"/>
    </row>
    <row r="2730" spans="3:5">
      <c r="C2730" s="57"/>
      <c r="D2730" s="57"/>
      <c r="E2730" s="57"/>
    </row>
    <row r="2731" spans="3:5">
      <c r="C2731" s="57"/>
      <c r="D2731" s="57"/>
      <c r="E2731" s="57"/>
    </row>
    <row r="2732" spans="3:5">
      <c r="C2732" s="57"/>
      <c r="D2732" s="57"/>
      <c r="E2732" s="57"/>
    </row>
    <row r="2733" spans="3:5">
      <c r="C2733" s="57"/>
      <c r="D2733" s="57"/>
      <c r="E2733" s="57"/>
    </row>
    <row r="2734" spans="3:5">
      <c r="C2734" s="57"/>
      <c r="D2734" s="57"/>
      <c r="E2734" s="57"/>
    </row>
    <row r="2735" spans="3:5">
      <c r="C2735" s="57"/>
      <c r="D2735" s="57"/>
      <c r="E2735" s="57"/>
    </row>
    <row r="2736" spans="3:5">
      <c r="C2736" s="57"/>
      <c r="D2736" s="57"/>
      <c r="E2736" s="57"/>
    </row>
    <row r="2737" spans="3:5">
      <c r="C2737" s="57"/>
      <c r="D2737" s="57"/>
      <c r="E2737" s="57"/>
    </row>
    <row r="2738" spans="3:5">
      <c r="C2738" s="57"/>
      <c r="D2738" s="57"/>
      <c r="E2738" s="57"/>
    </row>
    <row r="2739" spans="3:5">
      <c r="C2739" s="57"/>
      <c r="D2739" s="57"/>
      <c r="E2739" s="57"/>
    </row>
    <row r="2740" spans="3:5">
      <c r="C2740" s="57"/>
      <c r="D2740" s="57"/>
      <c r="E2740" s="57"/>
    </row>
    <row r="2741" spans="3:5">
      <c r="C2741" s="57"/>
      <c r="D2741" s="57"/>
      <c r="E2741" s="57"/>
    </row>
    <row r="2742" spans="3:5">
      <c r="C2742" s="57"/>
      <c r="D2742" s="57"/>
      <c r="E2742" s="57"/>
    </row>
    <row r="2743" spans="3:5">
      <c r="C2743" s="57"/>
      <c r="D2743" s="57"/>
      <c r="E2743" s="57"/>
    </row>
    <row r="2744" spans="3:5">
      <c r="C2744" s="57"/>
      <c r="D2744" s="57"/>
      <c r="E2744" s="57"/>
    </row>
    <row r="2745" spans="3:5">
      <c r="C2745" s="57"/>
      <c r="D2745" s="57"/>
      <c r="E2745" s="57"/>
    </row>
    <row r="2746" spans="3:5">
      <c r="C2746" s="57"/>
      <c r="D2746" s="57"/>
      <c r="E2746" s="57"/>
    </row>
    <row r="2747" spans="3:5">
      <c r="C2747" s="57"/>
      <c r="D2747" s="57"/>
      <c r="E2747" s="57"/>
    </row>
    <row r="2748" spans="3:5">
      <c r="C2748" s="57"/>
      <c r="D2748" s="57"/>
      <c r="E2748" s="57"/>
    </row>
    <row r="2749" spans="3:5">
      <c r="C2749" s="57"/>
      <c r="D2749" s="57"/>
      <c r="E2749" s="57"/>
    </row>
    <row r="2750" spans="3:5">
      <c r="C2750" s="57"/>
      <c r="D2750" s="57"/>
      <c r="E2750" s="57"/>
    </row>
    <row r="2751" spans="3:5">
      <c r="C2751" s="57"/>
      <c r="D2751" s="57"/>
      <c r="E2751" s="57"/>
    </row>
    <row r="2752" spans="3:5">
      <c r="C2752" s="57"/>
      <c r="D2752" s="57"/>
      <c r="E2752" s="57"/>
    </row>
    <row r="2753" spans="3:5">
      <c r="C2753" s="57"/>
      <c r="D2753" s="57"/>
      <c r="E2753" s="57"/>
    </row>
    <row r="2754" spans="3:5">
      <c r="C2754" s="57"/>
      <c r="D2754" s="57"/>
      <c r="E2754" s="57"/>
    </row>
    <row r="2755" spans="3:5">
      <c r="C2755" s="57"/>
      <c r="D2755" s="57"/>
      <c r="E2755" s="57"/>
    </row>
    <row r="2756" spans="3:5">
      <c r="C2756" s="57"/>
      <c r="D2756" s="57"/>
      <c r="E2756" s="57"/>
    </row>
    <row r="2757" spans="3:5">
      <c r="C2757" s="57"/>
      <c r="D2757" s="57"/>
      <c r="E2757" s="57"/>
    </row>
    <row r="2758" spans="3:5">
      <c r="C2758" s="57"/>
      <c r="D2758" s="57"/>
      <c r="E2758" s="57"/>
    </row>
    <row r="2759" spans="3:5">
      <c r="C2759" s="57"/>
      <c r="D2759" s="57"/>
      <c r="E2759" s="57"/>
    </row>
    <row r="2760" spans="3:5">
      <c r="C2760" s="57"/>
      <c r="D2760" s="57"/>
      <c r="E2760" s="57"/>
    </row>
    <row r="2761" spans="3:5">
      <c r="C2761" s="57"/>
      <c r="D2761" s="57"/>
      <c r="E2761" s="57"/>
    </row>
    <row r="2762" spans="3:5">
      <c r="C2762" s="57"/>
      <c r="D2762" s="57"/>
      <c r="E2762" s="57"/>
    </row>
    <row r="2763" spans="3:5">
      <c r="C2763" s="57"/>
      <c r="D2763" s="57"/>
      <c r="E2763" s="57"/>
    </row>
    <row r="2764" spans="3:5">
      <c r="C2764" s="57"/>
      <c r="D2764" s="57"/>
      <c r="E2764" s="57"/>
    </row>
    <row r="2765" spans="3:5">
      <c r="C2765" s="57"/>
      <c r="D2765" s="57"/>
      <c r="E2765" s="57"/>
    </row>
    <row r="2766" spans="3:5">
      <c r="C2766" s="57"/>
      <c r="D2766" s="57"/>
      <c r="E2766" s="57"/>
    </row>
    <row r="2767" spans="3:5">
      <c r="C2767" s="57"/>
      <c r="D2767" s="57"/>
      <c r="E2767" s="57"/>
    </row>
    <row r="2768" spans="3:5">
      <c r="C2768" s="57"/>
      <c r="D2768" s="57"/>
      <c r="E2768" s="57"/>
    </row>
    <row r="2769" spans="3:5">
      <c r="C2769" s="57"/>
      <c r="D2769" s="57"/>
      <c r="E2769" s="57"/>
    </row>
    <row r="2770" spans="3:5">
      <c r="C2770" s="57"/>
      <c r="D2770" s="57"/>
      <c r="E2770" s="57"/>
    </row>
    <row r="2771" spans="3:5">
      <c r="C2771" s="57"/>
      <c r="D2771" s="57"/>
      <c r="E2771" s="57"/>
    </row>
    <row r="2772" spans="3:5">
      <c r="C2772" s="57"/>
      <c r="D2772" s="57"/>
      <c r="E2772" s="57"/>
    </row>
    <row r="2773" spans="3:5">
      <c r="C2773" s="57"/>
      <c r="D2773" s="57"/>
      <c r="E2773" s="57"/>
    </row>
    <row r="2774" spans="3:5">
      <c r="C2774" s="57"/>
      <c r="D2774" s="57"/>
      <c r="E2774" s="57"/>
    </row>
    <row r="2775" spans="3:5">
      <c r="C2775" s="57"/>
      <c r="D2775" s="57"/>
      <c r="E2775" s="57"/>
    </row>
    <row r="2776" spans="3:5">
      <c r="C2776" s="57"/>
      <c r="D2776" s="57"/>
      <c r="E2776" s="57"/>
    </row>
    <row r="2777" spans="3:5">
      <c r="C2777" s="57"/>
      <c r="D2777" s="57"/>
      <c r="E2777" s="57"/>
    </row>
    <row r="2778" spans="3:5">
      <c r="C2778" s="57"/>
      <c r="D2778" s="57"/>
      <c r="E2778" s="57"/>
    </row>
    <row r="2779" spans="3:5">
      <c r="C2779" s="57"/>
      <c r="D2779" s="57"/>
      <c r="E2779" s="57"/>
    </row>
    <row r="2780" spans="3:5">
      <c r="C2780" s="57"/>
      <c r="D2780" s="57"/>
      <c r="E2780" s="57"/>
    </row>
    <row r="2781" spans="3:5">
      <c r="C2781" s="57"/>
      <c r="D2781" s="57"/>
      <c r="E2781" s="57"/>
    </row>
    <row r="2782" spans="3:5">
      <c r="C2782" s="57"/>
      <c r="D2782" s="57"/>
      <c r="E2782" s="57"/>
    </row>
    <row r="2783" spans="3:5">
      <c r="C2783" s="57"/>
      <c r="D2783" s="57"/>
      <c r="E2783" s="57"/>
    </row>
    <row r="2784" spans="3:5">
      <c r="C2784" s="57"/>
      <c r="D2784" s="57"/>
      <c r="E2784" s="57"/>
    </row>
    <row r="2785" spans="3:5">
      <c r="C2785" s="57"/>
      <c r="D2785" s="57"/>
      <c r="E2785" s="57"/>
    </row>
    <row r="2786" spans="3:5">
      <c r="C2786" s="57"/>
      <c r="D2786" s="57"/>
      <c r="E2786" s="57"/>
    </row>
    <row r="2787" spans="3:5">
      <c r="C2787" s="57"/>
      <c r="D2787" s="57"/>
      <c r="E2787" s="57"/>
    </row>
    <row r="2788" spans="3:5">
      <c r="C2788" s="57"/>
      <c r="D2788" s="57"/>
      <c r="E2788" s="57"/>
    </row>
    <row r="2789" spans="3:5">
      <c r="C2789" s="57"/>
      <c r="D2789" s="57"/>
      <c r="E2789" s="57"/>
    </row>
    <row r="2790" spans="3:5">
      <c r="C2790" s="57"/>
      <c r="D2790" s="57"/>
      <c r="E2790" s="57"/>
    </row>
    <row r="2791" spans="3:5">
      <c r="C2791" s="57"/>
      <c r="D2791" s="57"/>
      <c r="E2791" s="57"/>
    </row>
    <row r="2792" spans="3:5">
      <c r="C2792" s="57"/>
      <c r="D2792" s="57"/>
      <c r="E2792" s="57"/>
    </row>
    <row r="2793" spans="3:5">
      <c r="C2793" s="57"/>
      <c r="D2793" s="57"/>
      <c r="E2793" s="57"/>
    </row>
    <row r="2794" spans="3:5">
      <c r="C2794" s="57"/>
      <c r="D2794" s="57"/>
      <c r="E2794" s="57"/>
    </row>
    <row r="2795" spans="3:5">
      <c r="C2795" s="57"/>
      <c r="D2795" s="57"/>
      <c r="E2795" s="57"/>
    </row>
    <row r="2796" spans="3:5">
      <c r="C2796" s="57"/>
      <c r="D2796" s="57"/>
      <c r="E2796" s="57"/>
    </row>
    <row r="2797" spans="3:5">
      <c r="C2797" s="57"/>
      <c r="D2797" s="57"/>
      <c r="E2797" s="57"/>
    </row>
    <row r="2798" spans="3:5">
      <c r="C2798" s="57"/>
      <c r="D2798" s="57"/>
      <c r="E2798" s="57"/>
    </row>
    <row r="2799" spans="3:5">
      <c r="C2799" s="57"/>
      <c r="D2799" s="57"/>
      <c r="E2799" s="57"/>
    </row>
    <row r="2800" spans="3:5">
      <c r="C2800" s="57"/>
      <c r="D2800" s="57"/>
      <c r="E2800" s="57"/>
    </row>
    <row r="2801" spans="3:5">
      <c r="C2801" s="57"/>
      <c r="D2801" s="57"/>
      <c r="E2801" s="57"/>
    </row>
    <row r="2802" spans="3:5">
      <c r="C2802" s="57"/>
      <c r="D2802" s="57"/>
      <c r="E2802" s="57"/>
    </row>
    <row r="2803" spans="3:5">
      <c r="C2803" s="57"/>
      <c r="D2803" s="57"/>
      <c r="E2803" s="57"/>
    </row>
    <row r="2804" spans="3:5">
      <c r="C2804" s="57"/>
      <c r="D2804" s="57"/>
      <c r="E2804" s="57"/>
    </row>
    <row r="2805" spans="3:5">
      <c r="C2805" s="57"/>
      <c r="D2805" s="57"/>
      <c r="E2805" s="57"/>
    </row>
    <row r="2806" spans="3:5">
      <c r="C2806" s="57"/>
      <c r="D2806" s="57"/>
      <c r="E2806" s="57"/>
    </row>
    <row r="2807" spans="3:5">
      <c r="C2807" s="57"/>
      <c r="D2807" s="57"/>
      <c r="E2807" s="57"/>
    </row>
    <row r="2808" spans="3:5">
      <c r="C2808" s="57"/>
      <c r="D2808" s="57"/>
      <c r="E2808" s="57"/>
    </row>
    <row r="2809" spans="3:5">
      <c r="C2809" s="57"/>
      <c r="D2809" s="57"/>
      <c r="E2809" s="57"/>
    </row>
    <row r="2810" spans="3:5">
      <c r="C2810" s="57"/>
      <c r="D2810" s="57"/>
      <c r="E2810" s="57"/>
    </row>
    <row r="2811" spans="3:5">
      <c r="C2811" s="57"/>
      <c r="D2811" s="57"/>
      <c r="E2811" s="57"/>
    </row>
    <row r="2812" spans="3:5">
      <c r="C2812" s="57"/>
      <c r="D2812" s="57"/>
      <c r="E2812" s="57"/>
    </row>
    <row r="2813" spans="3:5">
      <c r="C2813" s="57"/>
      <c r="D2813" s="57"/>
      <c r="E2813" s="57"/>
    </row>
    <row r="2814" spans="3:5">
      <c r="C2814" s="57"/>
      <c r="D2814" s="57"/>
      <c r="E2814" s="57"/>
    </row>
    <row r="2815" spans="3:5">
      <c r="C2815" s="57"/>
      <c r="D2815" s="57"/>
      <c r="E2815" s="57"/>
    </row>
    <row r="2816" spans="3:5">
      <c r="C2816" s="57"/>
      <c r="D2816" s="57"/>
      <c r="E2816" s="57"/>
    </row>
    <row r="2817" spans="3:5">
      <c r="C2817" s="57"/>
      <c r="D2817" s="57"/>
      <c r="E2817" s="57"/>
    </row>
    <row r="2818" spans="3:5">
      <c r="C2818" s="57"/>
      <c r="D2818" s="57"/>
      <c r="E2818" s="57"/>
    </row>
    <row r="2819" spans="3:5">
      <c r="C2819" s="57"/>
      <c r="D2819" s="57"/>
      <c r="E2819" s="57"/>
    </row>
    <row r="2820" spans="3:5">
      <c r="C2820" s="57"/>
      <c r="D2820" s="57"/>
      <c r="E2820" s="57"/>
    </row>
    <row r="2821" spans="3:5">
      <c r="C2821" s="57"/>
      <c r="D2821" s="57"/>
      <c r="E2821" s="57"/>
    </row>
    <row r="2822" spans="3:5">
      <c r="C2822" s="57"/>
      <c r="D2822" s="57"/>
      <c r="E2822" s="57"/>
    </row>
    <row r="2823" spans="3:5">
      <c r="C2823" s="57"/>
      <c r="D2823" s="57"/>
      <c r="E2823" s="57"/>
    </row>
    <row r="2824" spans="3:5">
      <c r="C2824" s="57"/>
      <c r="D2824" s="57"/>
      <c r="E2824" s="57"/>
    </row>
    <row r="2825" spans="3:5">
      <c r="C2825" s="57"/>
      <c r="D2825" s="57"/>
      <c r="E2825" s="57"/>
    </row>
    <row r="2826" spans="3:5">
      <c r="C2826" s="57"/>
      <c r="D2826" s="57"/>
      <c r="E2826" s="57"/>
    </row>
    <row r="2827" spans="3:5">
      <c r="C2827" s="57"/>
      <c r="D2827" s="57"/>
      <c r="E2827" s="57"/>
    </row>
    <row r="2828" spans="3:5">
      <c r="C2828" s="57"/>
      <c r="D2828" s="57"/>
      <c r="E2828" s="57"/>
    </row>
    <row r="2829" spans="3:5">
      <c r="C2829" s="57"/>
      <c r="D2829" s="57"/>
      <c r="E2829" s="57"/>
    </row>
    <row r="2830" spans="3:5">
      <c r="C2830" s="57"/>
      <c r="D2830" s="57"/>
      <c r="E2830" s="57"/>
    </row>
    <row r="2831" spans="3:5">
      <c r="C2831" s="57"/>
      <c r="D2831" s="57"/>
      <c r="E2831" s="57"/>
    </row>
    <row r="2832" spans="3:5">
      <c r="C2832" s="57"/>
      <c r="D2832" s="57"/>
      <c r="E2832" s="57"/>
    </row>
    <row r="2833" spans="3:5">
      <c r="C2833" s="57"/>
      <c r="D2833" s="57"/>
      <c r="E2833" s="57"/>
    </row>
    <row r="2834" spans="3:5">
      <c r="C2834" s="57"/>
      <c r="D2834" s="57"/>
      <c r="E2834" s="57"/>
    </row>
    <row r="2835" spans="3:5">
      <c r="C2835" s="57"/>
      <c r="D2835" s="57"/>
      <c r="E2835" s="57"/>
    </row>
    <row r="2836" spans="3:5">
      <c r="C2836" s="57"/>
      <c r="D2836" s="57"/>
      <c r="E2836" s="57"/>
    </row>
    <row r="2837" spans="3:5">
      <c r="C2837" s="57"/>
      <c r="D2837" s="57"/>
      <c r="E2837" s="57"/>
    </row>
    <row r="2838" spans="3:5">
      <c r="C2838" s="57"/>
      <c r="D2838" s="57"/>
      <c r="E2838" s="57"/>
    </row>
    <row r="2839" spans="3:5">
      <c r="C2839" s="57"/>
      <c r="D2839" s="57"/>
      <c r="E2839" s="57"/>
    </row>
    <row r="2840" spans="3:5">
      <c r="C2840" s="57"/>
      <c r="D2840" s="57"/>
      <c r="E2840" s="57"/>
    </row>
    <row r="2841" spans="3:5">
      <c r="C2841" s="57"/>
      <c r="D2841" s="57"/>
      <c r="E2841" s="57"/>
    </row>
    <row r="2842" spans="3:5">
      <c r="C2842" s="57"/>
      <c r="D2842" s="57"/>
      <c r="E2842" s="57"/>
    </row>
    <row r="2843" spans="3:5">
      <c r="C2843" s="57"/>
      <c r="D2843" s="57"/>
      <c r="E2843" s="57"/>
    </row>
    <row r="2844" spans="3:5">
      <c r="C2844" s="57"/>
      <c r="D2844" s="57"/>
      <c r="E2844" s="57"/>
    </row>
    <row r="2845" spans="3:5">
      <c r="C2845" s="57"/>
      <c r="D2845" s="57"/>
      <c r="E2845" s="57"/>
    </row>
    <row r="2846" spans="3:5">
      <c r="C2846" s="57"/>
      <c r="D2846" s="57"/>
      <c r="E2846" s="57"/>
    </row>
    <row r="2847" spans="3:5">
      <c r="C2847" s="57"/>
      <c r="D2847" s="57"/>
      <c r="E2847" s="57"/>
    </row>
    <row r="2848" spans="3:5">
      <c r="C2848" s="57"/>
      <c r="D2848" s="57"/>
      <c r="E2848" s="57"/>
    </row>
    <row r="2849" spans="3:5">
      <c r="C2849" s="57"/>
      <c r="D2849" s="57"/>
      <c r="E2849" s="57"/>
    </row>
    <row r="2850" spans="3:5">
      <c r="C2850" s="57"/>
      <c r="D2850" s="57"/>
      <c r="E2850" s="57"/>
    </row>
    <row r="2851" spans="3:5">
      <c r="C2851" s="57"/>
      <c r="D2851" s="57"/>
      <c r="E2851" s="57"/>
    </row>
    <row r="2852" spans="3:5">
      <c r="C2852" s="57"/>
      <c r="D2852" s="57"/>
      <c r="E2852" s="57"/>
    </row>
    <row r="2853" spans="3:5">
      <c r="C2853" s="57"/>
      <c r="D2853" s="57"/>
      <c r="E2853" s="57"/>
    </row>
    <row r="2854" spans="3:5">
      <c r="C2854" s="57"/>
      <c r="D2854" s="57"/>
      <c r="E2854" s="57"/>
    </row>
    <row r="2855" spans="3:5">
      <c r="C2855" s="57"/>
      <c r="D2855" s="57"/>
      <c r="E2855" s="57"/>
    </row>
    <row r="2856" spans="3:5">
      <c r="C2856" s="57"/>
      <c r="D2856" s="57"/>
      <c r="E2856" s="57"/>
    </row>
    <row r="2857" spans="3:5">
      <c r="C2857" s="57"/>
      <c r="D2857" s="57"/>
      <c r="E2857" s="57"/>
    </row>
    <row r="2858" spans="3:5">
      <c r="C2858" s="57"/>
      <c r="D2858" s="57"/>
      <c r="E2858" s="57"/>
    </row>
    <row r="2859" spans="3:5">
      <c r="C2859" s="57"/>
      <c r="D2859" s="57"/>
      <c r="E2859" s="57"/>
    </row>
    <row r="2860" spans="3:5">
      <c r="C2860" s="57"/>
      <c r="D2860" s="57"/>
      <c r="E2860" s="57"/>
    </row>
    <row r="2861" spans="3:5">
      <c r="C2861" s="57"/>
      <c r="D2861" s="57"/>
      <c r="E2861" s="57"/>
    </row>
    <row r="2862" spans="3:5">
      <c r="C2862" s="57"/>
      <c r="D2862" s="57"/>
      <c r="E2862" s="57"/>
    </row>
    <row r="2863" spans="3:5">
      <c r="C2863" s="57"/>
      <c r="D2863" s="57"/>
      <c r="E2863" s="57"/>
    </row>
    <row r="2864" spans="3:5">
      <c r="C2864" s="57"/>
      <c r="D2864" s="57"/>
      <c r="E2864" s="57"/>
    </row>
    <row r="2865" spans="3:5">
      <c r="C2865" s="57"/>
      <c r="D2865" s="57"/>
      <c r="E2865" s="57"/>
    </row>
    <row r="2866" spans="3:5">
      <c r="C2866" s="57"/>
      <c r="D2866" s="57"/>
      <c r="E2866" s="57"/>
    </row>
    <row r="2867" spans="3:5">
      <c r="C2867" s="57"/>
      <c r="D2867" s="57"/>
      <c r="E2867" s="57"/>
    </row>
    <row r="2868" spans="3:5">
      <c r="C2868" s="57"/>
      <c r="D2868" s="57"/>
      <c r="E2868" s="57"/>
    </row>
    <row r="2869" spans="3:5">
      <c r="C2869" s="57"/>
      <c r="D2869" s="57"/>
      <c r="E2869" s="57"/>
    </row>
    <row r="2870" spans="3:5">
      <c r="C2870" s="57"/>
      <c r="D2870" s="57"/>
      <c r="E2870" s="57"/>
    </row>
    <row r="2871" spans="3:5">
      <c r="C2871" s="57"/>
      <c r="D2871" s="57"/>
      <c r="E2871" s="57"/>
    </row>
    <row r="2872" spans="3:5">
      <c r="C2872" s="57"/>
      <c r="D2872" s="57"/>
      <c r="E2872" s="57"/>
    </row>
    <row r="2873" spans="3:5">
      <c r="C2873" s="57"/>
      <c r="D2873" s="57"/>
      <c r="E2873" s="57"/>
    </row>
    <row r="2874" spans="3:5">
      <c r="C2874" s="57"/>
      <c r="D2874" s="57"/>
      <c r="E2874" s="57"/>
    </row>
    <row r="2875" spans="3:5">
      <c r="C2875" s="57"/>
      <c r="D2875" s="57"/>
      <c r="E2875" s="57"/>
    </row>
    <row r="2876" spans="3:5">
      <c r="C2876" s="57"/>
      <c r="D2876" s="57"/>
      <c r="E2876" s="57"/>
    </row>
    <row r="2877" spans="3:5">
      <c r="C2877" s="57"/>
      <c r="D2877" s="57"/>
      <c r="E2877" s="57"/>
    </row>
    <row r="2878" spans="3:5">
      <c r="C2878" s="57"/>
      <c r="D2878" s="57"/>
      <c r="E2878" s="57"/>
    </row>
    <row r="2879" spans="3:5">
      <c r="C2879" s="57"/>
      <c r="D2879" s="57"/>
      <c r="E2879" s="57"/>
    </row>
    <row r="2880" spans="3:5">
      <c r="C2880" s="57"/>
      <c r="D2880" s="57"/>
      <c r="E2880" s="57"/>
    </row>
    <row r="2881" spans="3:5">
      <c r="C2881" s="57"/>
      <c r="D2881" s="57"/>
      <c r="E2881" s="57"/>
    </row>
    <row r="2882" spans="3:5">
      <c r="C2882" s="57"/>
      <c r="D2882" s="57"/>
      <c r="E2882" s="57"/>
    </row>
    <row r="2883" spans="3:5">
      <c r="C2883" s="57"/>
      <c r="D2883" s="57"/>
      <c r="E2883" s="57"/>
    </row>
    <row r="2884" spans="3:5">
      <c r="C2884" s="57"/>
      <c r="D2884" s="57"/>
      <c r="E2884" s="57"/>
    </row>
    <row r="2885" spans="3:5">
      <c r="C2885" s="57"/>
      <c r="D2885" s="57"/>
      <c r="E2885" s="57"/>
    </row>
    <row r="2886" spans="3:5">
      <c r="C2886" s="57"/>
      <c r="D2886" s="57"/>
      <c r="E2886" s="57"/>
    </row>
    <row r="2887" spans="3:5">
      <c r="C2887" s="57"/>
      <c r="D2887" s="57"/>
      <c r="E2887" s="57"/>
    </row>
    <row r="2888" spans="3:5">
      <c r="C2888" s="57"/>
      <c r="D2888" s="57"/>
      <c r="E2888" s="57"/>
    </row>
    <row r="2889" spans="3:5">
      <c r="C2889" s="57"/>
      <c r="D2889" s="57"/>
      <c r="E2889" s="57"/>
    </row>
    <row r="2890" spans="3:5">
      <c r="C2890" s="57"/>
      <c r="D2890" s="57"/>
      <c r="E2890" s="57"/>
    </row>
    <row r="2891" spans="3:5">
      <c r="C2891" s="57"/>
      <c r="D2891" s="57"/>
      <c r="E2891" s="57"/>
    </row>
    <row r="2892" spans="3:5">
      <c r="C2892" s="57"/>
      <c r="D2892" s="57"/>
      <c r="E2892" s="57"/>
    </row>
    <row r="2893" spans="3:5">
      <c r="C2893" s="57"/>
      <c r="D2893" s="57"/>
      <c r="E2893" s="57"/>
    </row>
    <row r="2894" spans="3:5">
      <c r="C2894" s="57"/>
      <c r="D2894" s="57"/>
      <c r="E2894" s="57"/>
    </row>
    <row r="2895" spans="3:5">
      <c r="C2895" s="57"/>
      <c r="D2895" s="57"/>
      <c r="E2895" s="57"/>
    </row>
    <row r="2896" spans="3:5">
      <c r="C2896" s="57"/>
      <c r="D2896" s="57"/>
      <c r="E2896" s="57"/>
    </row>
    <row r="2897" spans="3:5">
      <c r="C2897" s="57"/>
      <c r="D2897" s="57"/>
      <c r="E2897" s="57"/>
    </row>
    <row r="2898" spans="3:5">
      <c r="C2898" s="57"/>
      <c r="D2898" s="57"/>
      <c r="E2898" s="57"/>
    </row>
    <row r="2899" spans="3:5">
      <c r="C2899" s="57"/>
      <c r="D2899" s="57"/>
      <c r="E2899" s="57"/>
    </row>
    <row r="2900" spans="3:5">
      <c r="C2900" s="57"/>
      <c r="D2900" s="57"/>
      <c r="E2900" s="57"/>
    </row>
    <row r="2901" spans="3:5">
      <c r="C2901" s="57"/>
      <c r="D2901" s="57"/>
      <c r="E2901" s="57"/>
    </row>
    <row r="2902" spans="3:5">
      <c r="C2902" s="57"/>
      <c r="D2902" s="57"/>
      <c r="E2902" s="57"/>
    </row>
    <row r="2903" spans="3:5">
      <c r="C2903" s="57"/>
      <c r="D2903" s="57"/>
      <c r="E2903" s="57"/>
    </row>
    <row r="2904" spans="3:5">
      <c r="C2904" s="57"/>
      <c r="D2904" s="57"/>
      <c r="E2904" s="57"/>
    </row>
    <row r="2905" spans="3:5">
      <c r="C2905" s="57"/>
      <c r="D2905" s="57"/>
      <c r="E2905" s="57"/>
    </row>
    <row r="2906" spans="3:5">
      <c r="C2906" s="57"/>
      <c r="D2906" s="57"/>
      <c r="E2906" s="57"/>
    </row>
    <row r="2907" spans="3:5">
      <c r="C2907" s="57"/>
      <c r="D2907" s="57"/>
      <c r="E2907" s="57"/>
    </row>
    <row r="2908" spans="3:5">
      <c r="C2908" s="57"/>
      <c r="D2908" s="57"/>
      <c r="E2908" s="57"/>
    </row>
    <row r="2909" spans="3:5">
      <c r="C2909" s="57"/>
      <c r="D2909" s="57"/>
      <c r="E2909" s="57"/>
    </row>
    <row r="2910" spans="3:5">
      <c r="C2910" s="57"/>
      <c r="D2910" s="57"/>
      <c r="E2910" s="57"/>
    </row>
    <row r="2911" spans="3:5">
      <c r="C2911" s="57"/>
      <c r="D2911" s="57"/>
      <c r="E2911" s="57"/>
    </row>
    <row r="2912" spans="3:5">
      <c r="C2912" s="57"/>
      <c r="D2912" s="57"/>
      <c r="E2912" s="57"/>
    </row>
    <row r="2913" spans="3:5">
      <c r="C2913" s="57"/>
      <c r="D2913" s="57"/>
      <c r="E2913" s="57"/>
    </row>
    <row r="2914" spans="3:5">
      <c r="C2914" s="57"/>
      <c r="D2914" s="57"/>
      <c r="E2914" s="57"/>
    </row>
    <row r="2915" spans="3:5">
      <c r="C2915" s="57"/>
      <c r="D2915" s="57"/>
      <c r="E2915" s="57"/>
    </row>
    <row r="2916" spans="3:5">
      <c r="C2916" s="57"/>
      <c r="D2916" s="57"/>
      <c r="E2916" s="57"/>
    </row>
    <row r="2917" spans="3:5">
      <c r="C2917" s="57"/>
      <c r="D2917" s="57"/>
      <c r="E2917" s="57"/>
    </row>
    <row r="2918" spans="3:5">
      <c r="C2918" s="57"/>
      <c r="D2918" s="57"/>
      <c r="E2918" s="57"/>
    </row>
    <row r="2919" spans="3:5">
      <c r="C2919" s="57"/>
      <c r="D2919" s="57"/>
      <c r="E2919" s="57"/>
    </row>
    <row r="2920" spans="3:5">
      <c r="C2920" s="57"/>
      <c r="D2920" s="57"/>
      <c r="E2920" s="57"/>
    </row>
    <row r="2921" spans="3:5">
      <c r="C2921" s="57"/>
      <c r="D2921" s="57"/>
      <c r="E2921" s="57"/>
    </row>
    <row r="2922" spans="3:5">
      <c r="C2922" s="57"/>
      <c r="D2922" s="57"/>
      <c r="E2922" s="57"/>
    </row>
    <row r="2923" spans="3:5">
      <c r="C2923" s="57"/>
      <c r="D2923" s="57"/>
      <c r="E2923" s="57"/>
    </row>
    <row r="2924" spans="3:5">
      <c r="C2924" s="57"/>
      <c r="D2924" s="57"/>
      <c r="E2924" s="57"/>
    </row>
    <row r="2925" spans="3:5">
      <c r="C2925" s="57"/>
      <c r="D2925" s="57"/>
      <c r="E2925" s="57"/>
    </row>
    <row r="2926" spans="3:5">
      <c r="C2926" s="57"/>
      <c r="D2926" s="57"/>
      <c r="E2926" s="57"/>
    </row>
    <row r="2927" spans="3:5">
      <c r="C2927" s="57"/>
      <c r="D2927" s="57"/>
      <c r="E2927" s="57"/>
    </row>
    <row r="2928" spans="3:5">
      <c r="C2928" s="57"/>
      <c r="D2928" s="57"/>
      <c r="E2928" s="57"/>
    </row>
    <row r="2929" spans="3:5">
      <c r="C2929" s="57"/>
      <c r="D2929" s="57"/>
      <c r="E2929" s="57"/>
    </row>
    <row r="2930" spans="3:5">
      <c r="C2930" s="57"/>
      <c r="D2930" s="57"/>
      <c r="E2930" s="57"/>
    </row>
    <row r="2931" spans="3:5">
      <c r="C2931" s="57"/>
      <c r="D2931" s="57"/>
      <c r="E2931" s="57"/>
    </row>
    <row r="2932" spans="3:5">
      <c r="C2932" s="57"/>
      <c r="D2932" s="57"/>
      <c r="E2932" s="57"/>
    </row>
    <row r="2933" spans="3:5">
      <c r="C2933" s="57"/>
      <c r="D2933" s="57"/>
      <c r="E2933" s="57"/>
    </row>
    <row r="2934" spans="3:5">
      <c r="C2934" s="57"/>
      <c r="D2934" s="57"/>
      <c r="E2934" s="57"/>
    </row>
    <row r="2935" spans="3:5">
      <c r="C2935" s="57"/>
      <c r="D2935" s="57"/>
      <c r="E2935" s="57"/>
    </row>
    <row r="2936" spans="3:5">
      <c r="C2936" s="57"/>
      <c r="D2936" s="57"/>
      <c r="E2936" s="57"/>
    </row>
    <row r="2937" spans="3:5">
      <c r="C2937" s="57"/>
      <c r="D2937" s="57"/>
      <c r="E2937" s="57"/>
    </row>
    <row r="2938" spans="3:5">
      <c r="C2938" s="57"/>
      <c r="D2938" s="57"/>
      <c r="E2938" s="57"/>
    </row>
    <row r="2939" spans="3:5">
      <c r="C2939" s="57"/>
      <c r="D2939" s="57"/>
      <c r="E2939" s="57"/>
    </row>
    <row r="2940" spans="3:5">
      <c r="C2940" s="57"/>
      <c r="D2940" s="57"/>
      <c r="E2940" s="57"/>
    </row>
    <row r="2941" spans="3:5">
      <c r="C2941" s="57"/>
      <c r="D2941" s="57"/>
      <c r="E2941" s="57"/>
    </row>
    <row r="2942" spans="3:5">
      <c r="C2942" s="57"/>
      <c r="D2942" s="57"/>
      <c r="E2942" s="57"/>
    </row>
    <row r="2943" spans="3:5">
      <c r="C2943" s="57"/>
      <c r="D2943" s="57"/>
      <c r="E2943" s="57"/>
    </row>
    <row r="2944" spans="3:5">
      <c r="C2944" s="57"/>
      <c r="D2944" s="57"/>
      <c r="E2944" s="57"/>
    </row>
    <row r="2945" spans="3:5">
      <c r="C2945" s="57"/>
      <c r="D2945" s="57"/>
      <c r="E2945" s="57"/>
    </row>
    <row r="2946" spans="3:5">
      <c r="C2946" s="57"/>
      <c r="D2946" s="57"/>
      <c r="E2946" s="57"/>
    </row>
    <row r="2947" spans="3:5">
      <c r="C2947" s="57"/>
      <c r="D2947" s="57"/>
      <c r="E2947" s="57"/>
    </row>
    <row r="2948" spans="3:5">
      <c r="C2948" s="57"/>
      <c r="D2948" s="57"/>
      <c r="E2948" s="57"/>
    </row>
    <row r="2949" spans="3:5">
      <c r="C2949" s="57"/>
      <c r="D2949" s="57"/>
      <c r="E2949" s="57"/>
    </row>
    <row r="2950" spans="3:5">
      <c r="C2950" s="57"/>
      <c r="D2950" s="57"/>
      <c r="E2950" s="57"/>
    </row>
    <row r="2951" spans="3:5">
      <c r="C2951" s="57"/>
      <c r="D2951" s="57"/>
      <c r="E2951" s="57"/>
    </row>
    <row r="2952" spans="3:5">
      <c r="C2952" s="57"/>
      <c r="D2952" s="57"/>
      <c r="E2952" s="57"/>
    </row>
    <row r="2953" spans="3:5">
      <c r="C2953" s="57"/>
      <c r="D2953" s="57"/>
      <c r="E2953" s="57"/>
    </row>
    <row r="2954" spans="3:5">
      <c r="C2954" s="57"/>
      <c r="D2954" s="57"/>
      <c r="E2954" s="57"/>
    </row>
    <row r="2955" spans="3:5">
      <c r="C2955" s="57"/>
      <c r="D2955" s="57"/>
      <c r="E2955" s="57"/>
    </row>
    <row r="2956" spans="3:5">
      <c r="C2956" s="57"/>
      <c r="D2956" s="57"/>
      <c r="E2956" s="57"/>
    </row>
    <row r="2957" spans="3:5">
      <c r="C2957" s="57"/>
      <c r="D2957" s="57"/>
      <c r="E2957" s="57"/>
    </row>
    <row r="2958" spans="3:5">
      <c r="C2958" s="57"/>
      <c r="D2958" s="57"/>
      <c r="E2958" s="57"/>
    </row>
    <row r="2959" spans="3:5">
      <c r="C2959" s="57"/>
      <c r="D2959" s="57"/>
      <c r="E2959" s="57"/>
    </row>
    <row r="2960" spans="3:5">
      <c r="C2960" s="57"/>
      <c r="D2960" s="57"/>
      <c r="E2960" s="57"/>
    </row>
    <row r="2961" spans="3:5">
      <c r="C2961" s="57"/>
      <c r="D2961" s="57"/>
      <c r="E2961" s="57"/>
    </row>
    <row r="2962" spans="3:5">
      <c r="C2962" s="57"/>
      <c r="D2962" s="57"/>
      <c r="E2962" s="57"/>
    </row>
    <row r="2963" spans="3:5">
      <c r="C2963" s="57"/>
      <c r="D2963" s="57"/>
      <c r="E2963" s="57"/>
    </row>
    <row r="2964" spans="3:5">
      <c r="C2964" s="57"/>
      <c r="D2964" s="57"/>
      <c r="E2964" s="57"/>
    </row>
    <row r="2965" spans="3:5">
      <c r="C2965" s="57"/>
      <c r="D2965" s="57"/>
      <c r="E2965" s="57"/>
    </row>
    <row r="2966" spans="3:5">
      <c r="C2966" s="57"/>
      <c r="D2966" s="57"/>
      <c r="E2966" s="57"/>
    </row>
    <row r="2967" spans="3:5">
      <c r="C2967" s="57"/>
      <c r="D2967" s="57"/>
      <c r="E2967" s="57"/>
    </row>
    <row r="2968" spans="3:5">
      <c r="C2968" s="57"/>
      <c r="D2968" s="57"/>
      <c r="E2968" s="57"/>
    </row>
    <row r="2969" spans="3:5">
      <c r="C2969" s="57"/>
      <c r="D2969" s="57"/>
      <c r="E2969" s="57"/>
    </row>
    <row r="2970" spans="3:5">
      <c r="C2970" s="57"/>
      <c r="D2970" s="57"/>
      <c r="E2970" s="57"/>
    </row>
    <row r="2971" spans="3:5">
      <c r="C2971" s="57"/>
      <c r="D2971" s="57"/>
      <c r="E2971" s="57"/>
    </row>
    <row r="2972" spans="3:5">
      <c r="C2972" s="57"/>
      <c r="D2972" s="57"/>
      <c r="E2972" s="57"/>
    </row>
    <row r="2973" spans="3:5">
      <c r="C2973" s="57"/>
      <c r="D2973" s="57"/>
      <c r="E2973" s="57"/>
    </row>
    <row r="2974" spans="3:5">
      <c r="C2974" s="57"/>
      <c r="D2974" s="57"/>
      <c r="E2974" s="57"/>
    </row>
    <row r="2975" spans="3:5">
      <c r="C2975" s="57"/>
      <c r="D2975" s="57"/>
      <c r="E2975" s="57"/>
    </row>
    <row r="2976" spans="3:5">
      <c r="C2976" s="57"/>
      <c r="D2976" s="57"/>
      <c r="E2976" s="57"/>
    </row>
    <row r="2977" spans="3:5">
      <c r="C2977" s="57"/>
      <c r="D2977" s="57"/>
      <c r="E2977" s="57"/>
    </row>
    <row r="2978" spans="3:5">
      <c r="C2978" s="57"/>
      <c r="D2978" s="57"/>
      <c r="E2978" s="57"/>
    </row>
    <row r="2979" spans="3:5">
      <c r="C2979" s="57"/>
      <c r="D2979" s="57"/>
      <c r="E2979" s="57"/>
    </row>
    <row r="2980" spans="3:5">
      <c r="C2980" s="57"/>
      <c r="D2980" s="57"/>
      <c r="E2980" s="57"/>
    </row>
    <row r="2981" spans="3:5">
      <c r="C2981" s="57"/>
      <c r="D2981" s="57"/>
      <c r="E2981" s="57"/>
    </row>
    <row r="2982" spans="3:5">
      <c r="C2982" s="57"/>
      <c r="D2982" s="57"/>
      <c r="E2982" s="57"/>
    </row>
    <row r="2983" spans="3:5">
      <c r="C2983" s="57"/>
      <c r="D2983" s="57"/>
      <c r="E2983" s="57"/>
    </row>
    <row r="2984" spans="3:5">
      <c r="C2984" s="57"/>
      <c r="D2984" s="57"/>
      <c r="E2984" s="57"/>
    </row>
    <row r="2985" spans="3:5">
      <c r="C2985" s="57"/>
      <c r="D2985" s="57"/>
      <c r="E2985" s="57"/>
    </row>
    <row r="2986" spans="3:5">
      <c r="C2986" s="57"/>
      <c r="D2986" s="57"/>
      <c r="E2986" s="57"/>
    </row>
    <row r="2987" spans="3:5">
      <c r="C2987" s="57"/>
      <c r="D2987" s="57"/>
      <c r="E2987" s="57"/>
    </row>
    <row r="2988" spans="3:5">
      <c r="C2988" s="57"/>
      <c r="D2988" s="57"/>
      <c r="E2988" s="57"/>
    </row>
    <row r="2989" spans="3:5">
      <c r="C2989" s="57"/>
      <c r="D2989" s="57"/>
      <c r="E2989" s="57"/>
    </row>
    <row r="2990" spans="3:5">
      <c r="C2990" s="57"/>
      <c r="D2990" s="57"/>
      <c r="E2990" s="57"/>
    </row>
    <row r="2991" spans="3:5">
      <c r="C2991" s="57"/>
      <c r="D2991" s="57"/>
      <c r="E2991" s="57"/>
    </row>
    <row r="2992" spans="3:5">
      <c r="C2992" s="57"/>
      <c r="D2992" s="57"/>
      <c r="E2992" s="57"/>
    </row>
    <row r="2993" spans="3:5">
      <c r="C2993" s="57"/>
      <c r="D2993" s="57"/>
      <c r="E2993" s="57"/>
    </row>
    <row r="2994" spans="3:5">
      <c r="C2994" s="57"/>
      <c r="D2994" s="57"/>
      <c r="E2994" s="57"/>
    </row>
    <row r="2995" spans="3:5">
      <c r="C2995" s="57"/>
      <c r="D2995" s="57"/>
      <c r="E2995" s="57"/>
    </row>
    <row r="2996" spans="3:5">
      <c r="C2996" s="57"/>
      <c r="D2996" s="57"/>
      <c r="E2996" s="57"/>
    </row>
    <row r="2997" spans="3:5">
      <c r="C2997" s="57"/>
      <c r="D2997" s="57"/>
      <c r="E2997" s="57"/>
    </row>
    <row r="2998" spans="3:5">
      <c r="C2998" s="57"/>
      <c r="D2998" s="57"/>
      <c r="E2998" s="57"/>
    </row>
    <row r="2999" spans="3:5">
      <c r="C2999" s="57"/>
      <c r="D2999" s="57"/>
      <c r="E2999" s="57"/>
    </row>
    <row r="3000" spans="3:5">
      <c r="C3000" s="57"/>
      <c r="D3000" s="57"/>
      <c r="E3000" s="57"/>
    </row>
    <row r="3001" spans="3:5">
      <c r="C3001" s="57"/>
      <c r="D3001" s="57"/>
      <c r="E3001" s="57"/>
    </row>
    <row r="3002" spans="3:5">
      <c r="C3002" s="57"/>
      <c r="D3002" s="57"/>
      <c r="E3002" s="57"/>
    </row>
    <row r="3003" spans="3:5">
      <c r="C3003" s="57"/>
      <c r="D3003" s="57"/>
      <c r="E3003" s="57"/>
    </row>
    <row r="3004" spans="3:5">
      <c r="C3004" s="57"/>
      <c r="D3004" s="57"/>
      <c r="E3004" s="57"/>
    </row>
    <row r="3005" spans="3:5">
      <c r="C3005" s="57"/>
      <c r="D3005" s="57"/>
      <c r="E3005" s="57"/>
    </row>
    <row r="3006" spans="3:5">
      <c r="C3006" s="57"/>
      <c r="D3006" s="57"/>
      <c r="E3006" s="57"/>
    </row>
    <row r="3007" spans="3:5">
      <c r="C3007" s="57"/>
      <c r="D3007" s="57"/>
      <c r="E3007" s="57"/>
    </row>
    <row r="3008" spans="3:5">
      <c r="C3008" s="57"/>
      <c r="D3008" s="57"/>
      <c r="E3008" s="57"/>
    </row>
    <row r="3009" spans="3:5">
      <c r="C3009" s="57"/>
      <c r="D3009" s="57"/>
      <c r="E3009" s="57"/>
    </row>
    <row r="3010" spans="3:5">
      <c r="C3010" s="57"/>
      <c r="D3010" s="57"/>
      <c r="E3010" s="57"/>
    </row>
    <row r="3011" spans="3:5">
      <c r="C3011" s="57"/>
      <c r="D3011" s="57"/>
      <c r="E3011" s="57"/>
    </row>
    <row r="3012" spans="3:5">
      <c r="C3012" s="57"/>
      <c r="D3012" s="57"/>
      <c r="E3012" s="57"/>
    </row>
    <row r="3013" spans="3:5">
      <c r="C3013" s="57"/>
      <c r="D3013" s="57"/>
      <c r="E3013" s="57"/>
    </row>
    <row r="3014" spans="3:5">
      <c r="C3014" s="57"/>
      <c r="D3014" s="57"/>
      <c r="E3014" s="57"/>
    </row>
    <row r="3015" spans="3:5">
      <c r="C3015" s="57"/>
      <c r="D3015" s="57"/>
      <c r="E3015" s="57"/>
    </row>
    <row r="3016" spans="3:5">
      <c r="C3016" s="57"/>
      <c r="D3016" s="57"/>
      <c r="E3016" s="57"/>
    </row>
    <row r="3017" spans="3:5">
      <c r="C3017" s="57"/>
      <c r="D3017" s="57"/>
      <c r="E3017" s="57"/>
    </row>
    <row r="3018" spans="3:5">
      <c r="C3018" s="57"/>
      <c r="D3018" s="57"/>
      <c r="E3018" s="57"/>
    </row>
    <row r="3019" spans="3:5">
      <c r="C3019" s="57"/>
      <c r="D3019" s="57"/>
      <c r="E3019" s="57"/>
    </row>
    <row r="3020" spans="3:5">
      <c r="C3020" s="57"/>
      <c r="D3020" s="57"/>
      <c r="E3020" s="57"/>
    </row>
    <row r="3021" spans="3:5">
      <c r="C3021" s="57"/>
      <c r="D3021" s="57"/>
      <c r="E3021" s="57"/>
    </row>
    <row r="3022" spans="3:5">
      <c r="C3022" s="57"/>
      <c r="D3022" s="57"/>
      <c r="E3022" s="57"/>
    </row>
    <row r="3023" spans="3:5">
      <c r="C3023" s="57"/>
      <c r="D3023" s="57"/>
      <c r="E3023" s="57"/>
    </row>
    <row r="3024" spans="3:5">
      <c r="C3024" s="57"/>
      <c r="D3024" s="57"/>
      <c r="E3024" s="57"/>
    </row>
    <row r="3025" spans="3:5">
      <c r="C3025" s="57"/>
      <c r="D3025" s="57"/>
      <c r="E3025" s="57"/>
    </row>
    <row r="3026" spans="3:5">
      <c r="C3026" s="57"/>
      <c r="D3026" s="57"/>
      <c r="E3026" s="57"/>
    </row>
    <row r="3027" spans="3:5">
      <c r="C3027" s="57"/>
      <c r="D3027" s="57"/>
      <c r="E3027" s="57"/>
    </row>
    <row r="3028" spans="3:5">
      <c r="C3028" s="57"/>
      <c r="D3028" s="57"/>
      <c r="E3028" s="57"/>
    </row>
    <row r="3029" spans="3:5">
      <c r="C3029" s="57"/>
      <c r="D3029" s="57"/>
      <c r="E3029" s="57"/>
    </row>
    <row r="3030" spans="3:5">
      <c r="C3030" s="57"/>
      <c r="D3030" s="57"/>
      <c r="E3030" s="57"/>
    </row>
    <row r="3031" spans="3:5">
      <c r="C3031" s="57"/>
      <c r="D3031" s="57"/>
      <c r="E3031" s="57"/>
    </row>
    <row r="3032" spans="3:5">
      <c r="C3032" s="57"/>
      <c r="D3032" s="57"/>
      <c r="E3032" s="57"/>
    </row>
    <row r="3033" spans="3:5">
      <c r="C3033" s="57"/>
      <c r="D3033" s="57"/>
      <c r="E3033" s="57"/>
    </row>
    <row r="3034" spans="3:5">
      <c r="C3034" s="57"/>
      <c r="D3034" s="57"/>
      <c r="E3034" s="57"/>
    </row>
    <row r="3035" spans="3:5">
      <c r="C3035" s="57"/>
      <c r="D3035" s="57"/>
      <c r="E3035" s="57"/>
    </row>
    <row r="3036" spans="3:5">
      <c r="C3036" s="57"/>
      <c r="D3036" s="57"/>
      <c r="E3036" s="57"/>
    </row>
    <row r="3037" spans="3:5">
      <c r="C3037" s="57"/>
      <c r="D3037" s="57"/>
      <c r="E3037" s="57"/>
    </row>
    <row r="3038" spans="3:5">
      <c r="C3038" s="57"/>
      <c r="D3038" s="57"/>
      <c r="E3038" s="57"/>
    </row>
    <row r="3039" spans="3:5">
      <c r="C3039" s="57"/>
      <c r="D3039" s="57"/>
      <c r="E3039" s="57"/>
    </row>
    <row r="3040" spans="3:5">
      <c r="C3040" s="57"/>
      <c r="D3040" s="57"/>
      <c r="E3040" s="57"/>
    </row>
    <row r="3041" spans="3:5">
      <c r="C3041" s="57"/>
      <c r="D3041" s="57"/>
      <c r="E3041" s="57"/>
    </row>
    <row r="3042" spans="3:5">
      <c r="C3042" s="57"/>
      <c r="D3042" s="57"/>
      <c r="E3042" s="57"/>
    </row>
    <row r="3043" spans="3:5">
      <c r="C3043" s="57"/>
      <c r="D3043" s="57"/>
      <c r="E3043" s="57"/>
    </row>
    <row r="3044" spans="3:5">
      <c r="C3044" s="57"/>
      <c r="D3044" s="57"/>
      <c r="E3044" s="57"/>
    </row>
    <row r="3045" spans="3:5">
      <c r="C3045" s="57"/>
      <c r="D3045" s="57"/>
      <c r="E3045" s="57"/>
    </row>
    <row r="3046" spans="3:5">
      <c r="C3046" s="57"/>
      <c r="D3046" s="57"/>
      <c r="E3046" s="57"/>
    </row>
    <row r="3047" spans="3:5">
      <c r="C3047" s="57"/>
      <c r="D3047" s="57"/>
      <c r="E3047" s="57"/>
    </row>
    <row r="3048" spans="3:5">
      <c r="C3048" s="57"/>
      <c r="D3048" s="57"/>
      <c r="E3048" s="57"/>
    </row>
    <row r="3049" spans="3:5">
      <c r="C3049" s="57"/>
      <c r="D3049" s="57"/>
      <c r="E3049" s="57"/>
    </row>
    <row r="3050" spans="3:5">
      <c r="C3050" s="57"/>
      <c r="D3050" s="57"/>
      <c r="E3050" s="57"/>
    </row>
    <row r="3051" spans="3:5">
      <c r="C3051" s="57"/>
      <c r="D3051" s="57"/>
      <c r="E3051" s="57"/>
    </row>
    <row r="3052" spans="3:5">
      <c r="C3052" s="57"/>
      <c r="D3052" s="57"/>
      <c r="E3052" s="57"/>
    </row>
    <row r="3053" spans="3:5">
      <c r="C3053" s="57"/>
      <c r="D3053" s="57"/>
      <c r="E3053" s="57"/>
    </row>
    <row r="3054" spans="3:5">
      <c r="C3054" s="57"/>
      <c r="D3054" s="57"/>
      <c r="E3054" s="57"/>
    </row>
    <row r="3055" spans="3:5">
      <c r="C3055" s="57"/>
      <c r="D3055" s="57"/>
      <c r="E3055" s="57"/>
    </row>
    <row r="3056" spans="3:5">
      <c r="C3056" s="57"/>
      <c r="D3056" s="57"/>
      <c r="E3056" s="57"/>
    </row>
    <row r="3057" spans="3:5">
      <c r="C3057" s="57"/>
      <c r="D3057" s="57"/>
      <c r="E3057" s="57"/>
    </row>
    <row r="3058" spans="3:5">
      <c r="C3058" s="57"/>
      <c r="D3058" s="57"/>
      <c r="E3058" s="57"/>
    </row>
    <row r="3059" spans="3:5">
      <c r="C3059" s="57"/>
      <c r="D3059" s="57"/>
      <c r="E3059" s="57"/>
    </row>
    <row r="3060" spans="3:5">
      <c r="C3060" s="57"/>
      <c r="D3060" s="57"/>
      <c r="E3060" s="57"/>
    </row>
    <row r="3061" spans="3:5">
      <c r="C3061" s="57"/>
      <c r="D3061" s="57"/>
      <c r="E3061" s="57"/>
    </row>
    <row r="3062" spans="3:5">
      <c r="C3062" s="57"/>
      <c r="D3062" s="57"/>
      <c r="E3062" s="57"/>
    </row>
    <row r="3063" spans="3:5">
      <c r="C3063" s="57"/>
      <c r="D3063" s="57"/>
      <c r="E3063" s="57"/>
    </row>
    <row r="3064" spans="3:5">
      <c r="C3064" s="57"/>
      <c r="D3064" s="57"/>
      <c r="E3064" s="57"/>
    </row>
    <row r="3065" spans="3:5">
      <c r="C3065" s="57"/>
      <c r="D3065" s="57"/>
      <c r="E3065" s="57"/>
    </row>
    <row r="3066" spans="3:5">
      <c r="C3066" s="57"/>
      <c r="D3066" s="57"/>
      <c r="E3066" s="57"/>
    </row>
    <row r="3067" spans="3:5">
      <c r="C3067" s="57"/>
      <c r="D3067" s="57"/>
      <c r="E3067" s="57"/>
    </row>
    <row r="3068" spans="3:5">
      <c r="C3068" s="57"/>
      <c r="D3068" s="57"/>
      <c r="E3068" s="57"/>
    </row>
    <row r="3069" spans="3:5">
      <c r="C3069" s="57"/>
      <c r="D3069" s="57"/>
      <c r="E3069" s="57"/>
    </row>
    <row r="3070" spans="3:5">
      <c r="C3070" s="57"/>
      <c r="D3070" s="57"/>
      <c r="E3070" s="57"/>
    </row>
    <row r="3071" spans="3:5">
      <c r="C3071" s="57"/>
      <c r="D3071" s="57"/>
      <c r="E3071" s="57"/>
    </row>
    <row r="3072" spans="3:5">
      <c r="C3072" s="57"/>
      <c r="D3072" s="57"/>
      <c r="E3072" s="57"/>
    </row>
    <row r="3073" spans="3:5">
      <c r="C3073" s="57"/>
      <c r="D3073" s="57"/>
      <c r="E3073" s="57"/>
    </row>
    <row r="3074" spans="3:5">
      <c r="C3074" s="57"/>
      <c r="D3074" s="57"/>
      <c r="E3074" s="57"/>
    </row>
    <row r="3075" spans="3:5">
      <c r="C3075" s="57"/>
      <c r="D3075" s="57"/>
      <c r="E3075" s="57"/>
    </row>
    <row r="3076" spans="3:5">
      <c r="C3076" s="57"/>
      <c r="D3076" s="57"/>
      <c r="E3076" s="57"/>
    </row>
    <row r="3077" spans="3:5">
      <c r="C3077" s="57"/>
      <c r="D3077" s="57"/>
      <c r="E3077" s="57"/>
    </row>
    <row r="3078" spans="3:5">
      <c r="C3078" s="57"/>
      <c r="D3078" s="57"/>
      <c r="E3078" s="57"/>
    </row>
    <row r="3079" spans="3:5">
      <c r="C3079" s="57"/>
      <c r="D3079" s="57"/>
      <c r="E3079" s="57"/>
    </row>
    <row r="3080" spans="3:5">
      <c r="C3080" s="57"/>
      <c r="D3080" s="57"/>
      <c r="E3080" s="57"/>
    </row>
    <row r="3081" spans="3:5">
      <c r="C3081" s="57"/>
      <c r="D3081" s="57"/>
      <c r="E3081" s="57"/>
    </row>
    <row r="3082" spans="3:5">
      <c r="C3082" s="57"/>
      <c r="D3082" s="57"/>
      <c r="E3082" s="57"/>
    </row>
    <row r="3083" spans="3:5">
      <c r="C3083" s="57"/>
      <c r="D3083" s="57"/>
      <c r="E3083" s="57"/>
    </row>
    <row r="3084" spans="3:5">
      <c r="C3084" s="57"/>
      <c r="D3084" s="57"/>
      <c r="E3084" s="57"/>
    </row>
    <row r="3085" spans="3:5">
      <c r="C3085" s="57"/>
      <c r="D3085" s="57"/>
      <c r="E3085" s="57"/>
    </row>
    <row r="3086" spans="3:5">
      <c r="C3086" s="57"/>
      <c r="D3086" s="57"/>
      <c r="E3086" s="57"/>
    </row>
    <row r="3087" spans="3:5">
      <c r="C3087" s="57"/>
      <c r="D3087" s="57"/>
      <c r="E3087" s="57"/>
    </row>
    <row r="3088" spans="3:5">
      <c r="C3088" s="57"/>
      <c r="D3088" s="57"/>
      <c r="E3088" s="57"/>
    </row>
    <row r="3089" spans="3:5">
      <c r="C3089" s="57"/>
      <c r="D3089" s="57"/>
      <c r="E3089" s="57"/>
    </row>
    <row r="3090" spans="3:5">
      <c r="C3090" s="57"/>
      <c r="D3090" s="57"/>
      <c r="E3090" s="57"/>
    </row>
    <row r="3091" spans="3:5">
      <c r="C3091" s="57"/>
      <c r="D3091" s="57"/>
      <c r="E3091" s="57"/>
    </row>
    <row r="3092" spans="3:5">
      <c r="C3092" s="57"/>
      <c r="D3092" s="57"/>
      <c r="E3092" s="57"/>
    </row>
    <row r="3093" spans="3:5">
      <c r="C3093" s="57"/>
      <c r="D3093" s="57"/>
      <c r="E3093" s="57"/>
    </row>
    <row r="3094" spans="3:5">
      <c r="C3094" s="57"/>
      <c r="D3094" s="57"/>
      <c r="E3094" s="57"/>
    </row>
    <row r="3095" spans="3:5">
      <c r="C3095" s="57"/>
      <c r="D3095" s="57"/>
      <c r="E3095" s="57"/>
    </row>
    <row r="3096" spans="3:5">
      <c r="C3096" s="57"/>
      <c r="D3096" s="57"/>
      <c r="E3096" s="57"/>
    </row>
    <row r="3097" spans="3:5">
      <c r="C3097" s="57"/>
      <c r="D3097" s="57"/>
      <c r="E3097" s="57"/>
    </row>
    <row r="3098" spans="3:5">
      <c r="C3098" s="57"/>
      <c r="D3098" s="57"/>
      <c r="E3098" s="57"/>
    </row>
    <row r="3099" spans="3:5">
      <c r="C3099" s="57"/>
      <c r="D3099" s="57"/>
      <c r="E3099" s="57"/>
    </row>
    <row r="3100" spans="3:5">
      <c r="C3100" s="57"/>
      <c r="D3100" s="57"/>
      <c r="E3100" s="57"/>
    </row>
    <row r="3101" spans="3:5">
      <c r="C3101" s="57"/>
      <c r="D3101" s="57"/>
      <c r="E3101" s="57"/>
    </row>
    <row r="3102" spans="3:5">
      <c r="C3102" s="57"/>
      <c r="D3102" s="57"/>
      <c r="E3102" s="57"/>
    </row>
    <row r="3103" spans="3:5">
      <c r="C3103" s="57"/>
      <c r="D3103" s="57"/>
      <c r="E3103" s="57"/>
    </row>
    <row r="3104" spans="3:5">
      <c r="C3104" s="57"/>
      <c r="D3104" s="57"/>
      <c r="E3104" s="57"/>
    </row>
    <row r="3105" spans="3:5">
      <c r="C3105" s="57"/>
      <c r="D3105" s="57"/>
      <c r="E3105" s="57"/>
    </row>
    <row r="3106" spans="3:5">
      <c r="C3106" s="57"/>
      <c r="D3106" s="57"/>
      <c r="E3106" s="57"/>
    </row>
    <row r="3107" spans="3:5">
      <c r="C3107" s="57"/>
      <c r="D3107" s="57"/>
      <c r="E3107" s="57"/>
    </row>
    <row r="3108" spans="3:5">
      <c r="C3108" s="57"/>
      <c r="D3108" s="57"/>
      <c r="E3108" s="57"/>
    </row>
    <row r="3109" spans="3:5">
      <c r="C3109" s="57"/>
      <c r="D3109" s="57"/>
      <c r="E3109" s="57"/>
    </row>
    <row r="3110" spans="3:5">
      <c r="C3110" s="57"/>
      <c r="D3110" s="57"/>
      <c r="E3110" s="57"/>
    </row>
    <row r="3111" spans="3:5">
      <c r="C3111" s="57"/>
      <c r="D3111" s="57"/>
      <c r="E3111" s="57"/>
    </row>
    <row r="3112" spans="3:5">
      <c r="C3112" s="57"/>
      <c r="D3112" s="57"/>
      <c r="E3112" s="57"/>
    </row>
    <row r="3113" spans="3:5">
      <c r="C3113" s="57"/>
      <c r="D3113" s="57"/>
      <c r="E3113" s="57"/>
    </row>
    <row r="3114" spans="3:5">
      <c r="C3114" s="57"/>
      <c r="D3114" s="57"/>
      <c r="E3114" s="57"/>
    </row>
    <row r="3115" spans="3:5">
      <c r="C3115" s="57"/>
      <c r="D3115" s="57"/>
      <c r="E3115" s="57"/>
    </row>
    <row r="3116" spans="3:5">
      <c r="C3116" s="57"/>
      <c r="D3116" s="57"/>
      <c r="E3116" s="57"/>
    </row>
    <row r="3117" spans="3:5">
      <c r="C3117" s="57"/>
      <c r="D3117" s="57"/>
      <c r="E3117" s="57"/>
    </row>
    <row r="3118" spans="3:5">
      <c r="C3118" s="57"/>
      <c r="D3118" s="57"/>
      <c r="E3118" s="57"/>
    </row>
    <row r="3119" spans="3:5">
      <c r="C3119" s="57"/>
      <c r="D3119" s="57"/>
      <c r="E3119" s="57"/>
    </row>
    <row r="3120" spans="3:5">
      <c r="C3120" s="57"/>
      <c r="D3120" s="57"/>
      <c r="E3120" s="57"/>
    </row>
    <row r="3121" spans="3:5">
      <c r="C3121" s="57"/>
      <c r="D3121" s="57"/>
      <c r="E3121" s="57"/>
    </row>
    <row r="3122" spans="3:5">
      <c r="C3122" s="57"/>
      <c r="D3122" s="57"/>
      <c r="E3122" s="57"/>
    </row>
    <row r="3123" spans="3:5">
      <c r="C3123" s="57"/>
      <c r="D3123" s="57"/>
      <c r="E3123" s="57"/>
    </row>
    <row r="3124" spans="3:5">
      <c r="C3124" s="57"/>
      <c r="D3124" s="57"/>
      <c r="E3124" s="57"/>
    </row>
    <row r="3125" spans="3:5">
      <c r="C3125" s="57"/>
      <c r="D3125" s="57"/>
      <c r="E3125" s="57"/>
    </row>
    <row r="3126" spans="3:5">
      <c r="C3126" s="57"/>
      <c r="D3126" s="57"/>
      <c r="E3126" s="57"/>
    </row>
    <row r="3127" spans="3:5">
      <c r="C3127" s="57"/>
      <c r="D3127" s="57"/>
      <c r="E3127" s="57"/>
    </row>
    <row r="3128" spans="3:5">
      <c r="C3128" s="57"/>
      <c r="D3128" s="57"/>
      <c r="E3128" s="57"/>
    </row>
    <row r="3129" spans="3:5">
      <c r="C3129" s="57"/>
      <c r="D3129" s="57"/>
      <c r="E3129" s="57"/>
    </row>
    <row r="3130" spans="3:5">
      <c r="C3130" s="57"/>
      <c r="D3130" s="57"/>
      <c r="E3130" s="57"/>
    </row>
    <row r="3131" spans="3:5">
      <c r="C3131" s="57"/>
      <c r="D3131" s="57"/>
      <c r="E3131" s="57"/>
    </row>
    <row r="3132" spans="3:5">
      <c r="C3132" s="57"/>
      <c r="D3132" s="57"/>
      <c r="E3132" s="57"/>
    </row>
    <row r="3133" spans="3:5">
      <c r="C3133" s="57"/>
      <c r="D3133" s="57"/>
      <c r="E3133" s="57"/>
    </row>
    <row r="3134" spans="3:5">
      <c r="C3134" s="57"/>
      <c r="D3134" s="57"/>
      <c r="E3134" s="57"/>
    </row>
    <row r="3135" spans="3:5">
      <c r="C3135" s="57"/>
      <c r="D3135" s="57"/>
      <c r="E3135" s="57"/>
    </row>
    <row r="3136" spans="3:5">
      <c r="C3136" s="57"/>
      <c r="D3136" s="57"/>
      <c r="E3136" s="57"/>
    </row>
    <row r="3137" spans="3:5">
      <c r="C3137" s="57"/>
      <c r="D3137" s="57"/>
      <c r="E3137" s="57"/>
    </row>
    <row r="3138" spans="3:5">
      <c r="C3138" s="57"/>
      <c r="D3138" s="57"/>
      <c r="E3138" s="57"/>
    </row>
    <row r="3139" spans="3:5">
      <c r="C3139" s="57"/>
      <c r="D3139" s="57"/>
      <c r="E3139" s="57"/>
    </row>
    <row r="3140" spans="3:5">
      <c r="C3140" s="57"/>
      <c r="D3140" s="57"/>
      <c r="E3140" s="57"/>
    </row>
    <row r="3141" spans="3:5">
      <c r="C3141" s="57"/>
      <c r="D3141" s="57"/>
      <c r="E3141" s="57"/>
    </row>
    <row r="3142" spans="3:5">
      <c r="C3142" s="57"/>
      <c r="D3142" s="57"/>
      <c r="E3142" s="57"/>
    </row>
    <row r="3143" spans="3:5">
      <c r="C3143" s="57"/>
      <c r="D3143" s="57"/>
      <c r="E3143" s="57"/>
    </row>
    <row r="3144" spans="3:5">
      <c r="C3144" s="57"/>
      <c r="D3144" s="57"/>
      <c r="E3144" s="57"/>
    </row>
    <row r="3145" spans="3:5">
      <c r="C3145" s="57"/>
      <c r="D3145" s="57"/>
      <c r="E3145" s="57"/>
    </row>
    <row r="3146" spans="3:5">
      <c r="C3146" s="57"/>
      <c r="D3146" s="57"/>
      <c r="E3146" s="57"/>
    </row>
    <row r="3147" spans="3:5">
      <c r="C3147" s="57"/>
      <c r="D3147" s="57"/>
      <c r="E3147" s="57"/>
    </row>
    <row r="3148" spans="3:5">
      <c r="C3148" s="57"/>
      <c r="D3148" s="57"/>
      <c r="E3148" s="57"/>
    </row>
    <row r="3149" spans="3:5">
      <c r="C3149" s="57"/>
      <c r="D3149" s="57"/>
      <c r="E3149" s="57"/>
    </row>
    <row r="3150" spans="3:5">
      <c r="C3150" s="57"/>
      <c r="D3150" s="57"/>
      <c r="E3150" s="57"/>
    </row>
    <row r="3151" spans="3:5">
      <c r="C3151" s="57"/>
      <c r="D3151" s="57"/>
      <c r="E3151" s="57"/>
    </row>
    <row r="3152" spans="3:5">
      <c r="C3152" s="57"/>
      <c r="D3152" s="57"/>
      <c r="E3152" s="57"/>
    </row>
    <row r="3153" spans="3:5">
      <c r="C3153" s="57"/>
      <c r="D3153" s="57"/>
      <c r="E3153" s="57"/>
    </row>
    <row r="3154" spans="3:5">
      <c r="C3154" s="57"/>
      <c r="D3154" s="57"/>
      <c r="E3154" s="57"/>
    </row>
    <row r="3155" spans="3:5">
      <c r="C3155" s="57"/>
      <c r="D3155" s="57"/>
      <c r="E3155" s="57"/>
    </row>
    <row r="3156" spans="3:5">
      <c r="C3156" s="57"/>
      <c r="D3156" s="57"/>
      <c r="E3156" s="57"/>
    </row>
    <row r="3157" spans="3:5">
      <c r="C3157" s="57"/>
      <c r="D3157" s="57"/>
      <c r="E3157" s="57"/>
    </row>
    <row r="3158" spans="3:5">
      <c r="C3158" s="57"/>
      <c r="D3158" s="57"/>
      <c r="E3158" s="57"/>
    </row>
    <row r="3159" spans="3:5">
      <c r="C3159" s="57"/>
      <c r="D3159" s="57"/>
      <c r="E3159" s="57"/>
    </row>
    <row r="3160" spans="3:5">
      <c r="C3160" s="57"/>
      <c r="D3160" s="57"/>
      <c r="E3160" s="57"/>
    </row>
    <row r="3161" spans="3:5">
      <c r="C3161" s="57"/>
      <c r="D3161" s="57"/>
      <c r="E3161" s="57"/>
    </row>
    <row r="3162" spans="3:5">
      <c r="C3162" s="57"/>
      <c r="D3162" s="57"/>
      <c r="E3162" s="57"/>
    </row>
    <row r="3163" spans="3:5">
      <c r="C3163" s="57"/>
      <c r="D3163" s="57"/>
      <c r="E3163" s="57"/>
    </row>
    <row r="3164" spans="3:5">
      <c r="C3164" s="57"/>
      <c r="D3164" s="57"/>
      <c r="E3164" s="57"/>
    </row>
    <row r="3165" spans="3:5">
      <c r="C3165" s="57"/>
      <c r="D3165" s="57"/>
      <c r="E3165" s="57"/>
    </row>
    <row r="3166" spans="3:5">
      <c r="C3166" s="57"/>
      <c r="D3166" s="57"/>
      <c r="E3166" s="57"/>
    </row>
    <row r="3167" spans="3:5">
      <c r="C3167" s="57"/>
      <c r="D3167" s="57"/>
      <c r="E3167" s="57"/>
    </row>
    <row r="3168" spans="3:5">
      <c r="C3168" s="57"/>
      <c r="D3168" s="57"/>
      <c r="E3168" s="57"/>
    </row>
    <row r="3169" spans="3:5">
      <c r="C3169" s="57"/>
      <c r="D3169" s="57"/>
      <c r="E3169" s="57"/>
    </row>
    <row r="3170" spans="3:5">
      <c r="C3170" s="57"/>
      <c r="D3170" s="57"/>
      <c r="E3170" s="57"/>
    </row>
    <row r="3171" spans="3:5">
      <c r="C3171" s="57"/>
      <c r="D3171" s="57"/>
      <c r="E3171" s="57"/>
    </row>
    <row r="3172" spans="3:5">
      <c r="C3172" s="57"/>
      <c r="D3172" s="57"/>
      <c r="E3172" s="57"/>
    </row>
    <row r="3173" spans="3:5">
      <c r="C3173" s="57"/>
      <c r="D3173" s="57"/>
      <c r="E3173" s="57"/>
    </row>
    <row r="3174" spans="3:5">
      <c r="C3174" s="57"/>
      <c r="D3174" s="57"/>
      <c r="E3174" s="57"/>
    </row>
    <row r="3175" spans="3:5">
      <c r="C3175" s="57"/>
      <c r="D3175" s="57"/>
      <c r="E3175" s="57"/>
    </row>
    <row r="3176" spans="3:5">
      <c r="C3176" s="57"/>
      <c r="D3176" s="57"/>
      <c r="E3176" s="57"/>
    </row>
    <row r="3177" spans="3:5">
      <c r="C3177" s="57"/>
      <c r="D3177" s="57"/>
      <c r="E3177" s="57"/>
    </row>
    <row r="3178" spans="3:5">
      <c r="C3178" s="57"/>
      <c r="D3178" s="57"/>
      <c r="E3178" s="57"/>
    </row>
    <row r="3179" spans="3:5">
      <c r="C3179" s="57"/>
      <c r="D3179" s="57"/>
      <c r="E3179" s="57"/>
    </row>
    <row r="3180" spans="3:5">
      <c r="C3180" s="57"/>
      <c r="D3180" s="57"/>
      <c r="E3180" s="57"/>
    </row>
    <row r="3181" spans="3:5">
      <c r="C3181" s="57"/>
      <c r="D3181" s="57"/>
      <c r="E3181" s="57"/>
    </row>
    <row r="3182" spans="3:5">
      <c r="C3182" s="57"/>
      <c r="D3182" s="57"/>
      <c r="E3182" s="57"/>
    </row>
    <row r="3183" spans="3:5">
      <c r="C3183" s="57"/>
      <c r="D3183" s="57"/>
      <c r="E3183" s="57"/>
    </row>
    <row r="3184" spans="3:5">
      <c r="C3184" s="57"/>
      <c r="D3184" s="57"/>
      <c r="E3184" s="57"/>
    </row>
    <row r="3185" spans="3:5">
      <c r="C3185" s="57"/>
      <c r="D3185" s="57"/>
      <c r="E3185" s="57"/>
    </row>
    <row r="3186" spans="3:5">
      <c r="C3186" s="57"/>
      <c r="D3186" s="57"/>
      <c r="E3186" s="57"/>
    </row>
    <row r="3187" spans="3:5">
      <c r="C3187" s="57"/>
      <c r="D3187" s="57"/>
      <c r="E3187" s="57"/>
    </row>
    <row r="3188" spans="3:5">
      <c r="C3188" s="57"/>
      <c r="D3188" s="57"/>
      <c r="E3188" s="57"/>
    </row>
    <row r="3189" spans="3:5">
      <c r="C3189" s="57"/>
      <c r="D3189" s="57"/>
      <c r="E3189" s="57"/>
    </row>
    <row r="3190" spans="3:5">
      <c r="C3190" s="57"/>
      <c r="D3190" s="57"/>
      <c r="E3190" s="57"/>
    </row>
    <row r="3191" spans="3:5">
      <c r="C3191" s="57"/>
      <c r="D3191" s="57"/>
      <c r="E3191" s="57"/>
    </row>
    <row r="3192" spans="3:5">
      <c r="C3192" s="57"/>
      <c r="D3192" s="57"/>
      <c r="E3192" s="57"/>
    </row>
    <row r="3193" spans="3:5">
      <c r="C3193" s="57"/>
      <c r="D3193" s="57"/>
      <c r="E3193" s="57"/>
    </row>
    <row r="3194" spans="3:5">
      <c r="C3194" s="57"/>
      <c r="D3194" s="57"/>
      <c r="E3194" s="57"/>
    </row>
    <row r="3195" spans="3:5">
      <c r="C3195" s="57"/>
      <c r="D3195" s="57"/>
      <c r="E3195" s="57"/>
    </row>
    <row r="3196" spans="3:5">
      <c r="C3196" s="57"/>
      <c r="D3196" s="57"/>
      <c r="E3196" s="57"/>
    </row>
    <row r="3197" spans="3:5">
      <c r="C3197" s="57"/>
      <c r="D3197" s="57"/>
      <c r="E3197" s="57"/>
    </row>
    <row r="3198" spans="3:5">
      <c r="C3198" s="57"/>
      <c r="D3198" s="57"/>
      <c r="E3198" s="57"/>
    </row>
    <row r="3199" spans="3:5">
      <c r="C3199" s="57"/>
      <c r="D3199" s="57"/>
      <c r="E3199" s="57"/>
    </row>
    <row r="3200" spans="3:5">
      <c r="C3200" s="57"/>
      <c r="D3200" s="57"/>
      <c r="E3200" s="57"/>
    </row>
    <row r="3201" spans="3:5">
      <c r="C3201" s="57"/>
      <c r="D3201" s="57"/>
      <c r="E3201" s="57"/>
    </row>
    <row r="3202" spans="3:5">
      <c r="C3202" s="57"/>
      <c r="D3202" s="57"/>
      <c r="E3202" s="57"/>
    </row>
    <row r="3203" spans="3:5">
      <c r="C3203" s="57"/>
      <c r="D3203" s="57"/>
      <c r="E3203" s="57"/>
    </row>
    <row r="3204" spans="3:5">
      <c r="C3204" s="57"/>
      <c r="D3204" s="57"/>
      <c r="E3204" s="57"/>
    </row>
    <row r="3205" spans="3:5">
      <c r="C3205" s="57"/>
      <c r="D3205" s="57"/>
      <c r="E3205" s="57"/>
    </row>
    <row r="3206" spans="3:5">
      <c r="C3206" s="57"/>
      <c r="D3206" s="57"/>
      <c r="E3206" s="57"/>
    </row>
    <row r="3207" spans="3:5">
      <c r="C3207" s="57"/>
      <c r="D3207" s="57"/>
      <c r="E3207" s="57"/>
    </row>
    <row r="3208" spans="3:5">
      <c r="C3208" s="57"/>
      <c r="D3208" s="57"/>
      <c r="E3208" s="57"/>
    </row>
    <row r="3209" spans="3:5">
      <c r="C3209" s="57"/>
      <c r="D3209" s="57"/>
      <c r="E3209" s="57"/>
    </row>
    <row r="3210" spans="3:5">
      <c r="C3210" s="57"/>
      <c r="D3210" s="57"/>
      <c r="E3210" s="57"/>
    </row>
    <row r="3211" spans="3:5">
      <c r="C3211" s="57"/>
      <c r="D3211" s="57"/>
      <c r="E3211" s="57"/>
    </row>
    <row r="3212" spans="3:5">
      <c r="C3212" s="57"/>
      <c r="D3212" s="57"/>
      <c r="E3212" s="57"/>
    </row>
    <row r="3213" spans="3:5">
      <c r="C3213" s="57"/>
      <c r="D3213" s="57"/>
      <c r="E3213" s="57"/>
    </row>
    <row r="3214" spans="3:5">
      <c r="C3214" s="57"/>
      <c r="D3214" s="57"/>
      <c r="E3214" s="57"/>
    </row>
    <row r="3215" spans="3:5">
      <c r="C3215" s="57"/>
      <c r="D3215" s="57"/>
      <c r="E3215" s="57"/>
    </row>
    <row r="3216" spans="3:5">
      <c r="C3216" s="57"/>
      <c r="D3216" s="57"/>
      <c r="E3216" s="57"/>
    </row>
    <row r="3217" spans="3:5">
      <c r="C3217" s="57"/>
      <c r="D3217" s="57"/>
      <c r="E3217" s="57"/>
    </row>
    <row r="3218" spans="3:5">
      <c r="C3218" s="57"/>
      <c r="D3218" s="57"/>
      <c r="E3218" s="57"/>
    </row>
    <row r="3219" spans="3:5">
      <c r="C3219" s="57"/>
      <c r="D3219" s="57"/>
      <c r="E3219" s="57"/>
    </row>
    <row r="3220" spans="3:5">
      <c r="C3220" s="57"/>
      <c r="D3220" s="57"/>
      <c r="E3220" s="57"/>
    </row>
    <row r="3221" spans="3:5">
      <c r="C3221" s="57"/>
      <c r="D3221" s="57"/>
      <c r="E3221" s="57"/>
    </row>
    <row r="3222" spans="3:5">
      <c r="C3222" s="57"/>
      <c r="D3222" s="57"/>
      <c r="E3222" s="57"/>
    </row>
    <row r="3223" spans="3:5">
      <c r="C3223" s="57"/>
      <c r="D3223" s="57"/>
      <c r="E3223" s="57"/>
    </row>
    <row r="3224" spans="3:5">
      <c r="C3224" s="57"/>
      <c r="D3224" s="57"/>
      <c r="E3224" s="57"/>
    </row>
    <row r="3225" spans="3:5">
      <c r="C3225" s="57"/>
      <c r="D3225" s="57"/>
      <c r="E3225" s="57"/>
    </row>
    <row r="3226" spans="3:5">
      <c r="C3226" s="57"/>
      <c r="D3226" s="57"/>
      <c r="E3226" s="57"/>
    </row>
    <row r="3227" spans="3:5">
      <c r="C3227" s="57"/>
      <c r="D3227" s="57"/>
      <c r="E3227" s="57"/>
    </row>
    <row r="3228" spans="3:5">
      <c r="C3228" s="57"/>
      <c r="D3228" s="57"/>
      <c r="E3228" s="57"/>
    </row>
    <row r="3229" spans="3:5">
      <c r="C3229" s="57"/>
      <c r="D3229" s="57"/>
      <c r="E3229" s="57"/>
    </row>
    <row r="3230" spans="3:5">
      <c r="C3230" s="57"/>
      <c r="D3230" s="57"/>
      <c r="E3230" s="57"/>
    </row>
    <row r="3231" spans="3:5">
      <c r="C3231" s="57"/>
      <c r="D3231" s="57"/>
      <c r="E3231" s="57"/>
    </row>
    <row r="3232" spans="3:5">
      <c r="C3232" s="57"/>
      <c r="D3232" s="57"/>
      <c r="E3232" s="57"/>
    </row>
    <row r="3233" spans="3:5">
      <c r="C3233" s="57"/>
      <c r="D3233" s="57"/>
      <c r="E3233" s="57"/>
    </row>
    <row r="3234" spans="3:5">
      <c r="C3234" s="57"/>
      <c r="D3234" s="57"/>
      <c r="E3234" s="57"/>
    </row>
    <row r="3235" spans="3:5">
      <c r="C3235" s="57"/>
      <c r="D3235" s="57"/>
      <c r="E3235" s="57"/>
    </row>
    <row r="3236" spans="3:5">
      <c r="C3236" s="57"/>
      <c r="D3236" s="57"/>
      <c r="E3236" s="57"/>
    </row>
    <row r="3237" spans="3:5">
      <c r="C3237" s="57"/>
      <c r="D3237" s="57"/>
      <c r="E3237" s="57"/>
    </row>
    <row r="3238" spans="3:5">
      <c r="C3238" s="57"/>
      <c r="D3238" s="57"/>
      <c r="E3238" s="57"/>
    </row>
    <row r="3239" spans="3:5">
      <c r="C3239" s="57"/>
      <c r="D3239" s="57"/>
      <c r="E3239" s="57"/>
    </row>
    <row r="3240" spans="3:5">
      <c r="C3240" s="57"/>
      <c r="D3240" s="57"/>
      <c r="E3240" s="57"/>
    </row>
    <row r="3241" spans="3:5">
      <c r="C3241" s="57"/>
      <c r="D3241" s="57"/>
      <c r="E3241" s="57"/>
    </row>
    <row r="3242" spans="3:5">
      <c r="C3242" s="57"/>
      <c r="D3242" s="57"/>
      <c r="E3242" s="57"/>
    </row>
    <row r="3243" spans="3:5">
      <c r="C3243" s="57"/>
      <c r="D3243" s="57"/>
      <c r="E3243" s="57"/>
    </row>
    <row r="3244" spans="3:5">
      <c r="C3244" s="57"/>
      <c r="D3244" s="57"/>
      <c r="E3244" s="57"/>
    </row>
    <row r="3245" spans="3:5">
      <c r="C3245" s="57"/>
      <c r="D3245" s="57"/>
      <c r="E3245" s="57"/>
    </row>
    <row r="3246" spans="3:5">
      <c r="C3246" s="57"/>
      <c r="D3246" s="57"/>
      <c r="E3246" s="57"/>
    </row>
    <row r="3247" spans="3:5">
      <c r="C3247" s="57"/>
      <c r="D3247" s="57"/>
      <c r="E3247" s="57"/>
    </row>
    <row r="3248" spans="3:5">
      <c r="C3248" s="57"/>
      <c r="D3248" s="57"/>
      <c r="E3248" s="57"/>
    </row>
    <row r="3249" spans="3:5">
      <c r="C3249" s="57"/>
      <c r="D3249" s="57"/>
      <c r="E3249" s="57"/>
    </row>
    <row r="3250" spans="3:5">
      <c r="C3250" s="57"/>
      <c r="D3250" s="57"/>
      <c r="E3250" s="57"/>
    </row>
    <row r="3251" spans="3:5">
      <c r="C3251" s="57"/>
      <c r="D3251" s="57"/>
      <c r="E3251" s="57"/>
    </row>
    <row r="3252" spans="3:5">
      <c r="C3252" s="57"/>
      <c r="D3252" s="57"/>
      <c r="E3252" s="57"/>
    </row>
    <row r="3253" spans="3:5">
      <c r="C3253" s="57"/>
      <c r="D3253" s="57"/>
      <c r="E3253" s="57"/>
    </row>
    <row r="3254" spans="3:5">
      <c r="C3254" s="57"/>
      <c r="D3254" s="57"/>
      <c r="E3254" s="57"/>
    </row>
    <row r="3255" spans="3:5">
      <c r="C3255" s="57"/>
      <c r="D3255" s="57"/>
      <c r="E3255" s="57"/>
    </row>
    <row r="3256" spans="3:5">
      <c r="C3256" s="57"/>
      <c r="D3256" s="57"/>
      <c r="E3256" s="57"/>
    </row>
    <row r="3257" spans="3:5">
      <c r="C3257" s="57"/>
      <c r="D3257" s="57"/>
      <c r="E3257" s="57"/>
    </row>
    <row r="3258" spans="3:5">
      <c r="C3258" s="57"/>
      <c r="D3258" s="57"/>
      <c r="E3258" s="57"/>
    </row>
    <row r="3259" spans="3:5">
      <c r="C3259" s="57"/>
      <c r="D3259" s="57"/>
      <c r="E3259" s="57"/>
    </row>
    <row r="3260" spans="3:5">
      <c r="C3260" s="57"/>
      <c r="D3260" s="57"/>
      <c r="E3260" s="57"/>
    </row>
    <row r="3261" spans="3:5">
      <c r="C3261" s="57"/>
      <c r="D3261" s="57"/>
      <c r="E3261" s="57"/>
    </row>
    <row r="3262" spans="3:5">
      <c r="C3262" s="57"/>
      <c r="D3262" s="57"/>
      <c r="E3262" s="57"/>
    </row>
    <row r="3263" spans="3:5">
      <c r="C3263" s="57"/>
      <c r="D3263" s="57"/>
      <c r="E3263" s="57"/>
    </row>
    <row r="3264" spans="3:5">
      <c r="C3264" s="57"/>
      <c r="D3264" s="57"/>
      <c r="E3264" s="57"/>
    </row>
    <row r="3265" spans="3:5">
      <c r="C3265" s="57"/>
      <c r="D3265" s="57"/>
      <c r="E3265" s="57"/>
    </row>
    <row r="3266" spans="3:5">
      <c r="C3266" s="57"/>
      <c r="D3266" s="57"/>
      <c r="E3266" s="57"/>
    </row>
    <row r="3267" spans="3:5">
      <c r="C3267" s="57"/>
      <c r="D3267" s="57"/>
      <c r="E3267" s="57"/>
    </row>
    <row r="3268" spans="3:5">
      <c r="C3268" s="57"/>
      <c r="D3268" s="57"/>
      <c r="E3268" s="57"/>
    </row>
    <row r="3269" spans="3:5">
      <c r="C3269" s="57"/>
      <c r="D3269" s="57"/>
      <c r="E3269" s="57"/>
    </row>
    <row r="3270" spans="3:5">
      <c r="C3270" s="57"/>
      <c r="D3270" s="57"/>
      <c r="E3270" s="57"/>
    </row>
    <row r="3271" spans="3:5">
      <c r="C3271" s="57"/>
      <c r="D3271" s="57"/>
      <c r="E3271" s="57"/>
    </row>
    <row r="3272" spans="3:5">
      <c r="C3272" s="57"/>
      <c r="D3272" s="57"/>
      <c r="E3272" s="57"/>
    </row>
    <row r="3273" spans="3:5">
      <c r="C3273" s="57"/>
      <c r="D3273" s="57"/>
      <c r="E3273" s="57"/>
    </row>
    <row r="3274" spans="3:5">
      <c r="C3274" s="57"/>
      <c r="D3274" s="57"/>
      <c r="E3274" s="57"/>
    </row>
    <row r="3275" spans="3:5">
      <c r="C3275" s="57"/>
      <c r="D3275" s="57"/>
      <c r="E3275" s="57"/>
    </row>
    <row r="3276" spans="3:5">
      <c r="C3276" s="57"/>
      <c r="D3276" s="57"/>
      <c r="E3276" s="57"/>
    </row>
    <row r="3277" spans="3:5">
      <c r="C3277" s="57"/>
      <c r="D3277" s="57"/>
      <c r="E3277" s="57"/>
    </row>
    <row r="3278" spans="3:5">
      <c r="C3278" s="57"/>
      <c r="D3278" s="57"/>
      <c r="E3278" s="57"/>
    </row>
    <row r="3279" spans="3:5">
      <c r="C3279" s="57"/>
      <c r="D3279" s="57"/>
      <c r="E3279" s="57"/>
    </row>
    <row r="3280" spans="3:5">
      <c r="C3280" s="57"/>
      <c r="D3280" s="57"/>
      <c r="E3280" s="57"/>
    </row>
    <row r="3281" spans="3:5">
      <c r="C3281" s="57"/>
      <c r="D3281" s="57"/>
      <c r="E3281" s="57"/>
    </row>
    <row r="3282" spans="3:5">
      <c r="C3282" s="57"/>
      <c r="D3282" s="57"/>
      <c r="E3282" s="57"/>
    </row>
    <row r="3283" spans="3:5">
      <c r="C3283" s="57"/>
      <c r="D3283" s="57"/>
      <c r="E3283" s="57"/>
    </row>
    <row r="3284" spans="3:5">
      <c r="C3284" s="57"/>
      <c r="D3284" s="57"/>
      <c r="E3284" s="57"/>
    </row>
    <row r="3285" spans="3:5">
      <c r="C3285" s="57"/>
      <c r="D3285" s="57"/>
      <c r="E3285" s="57"/>
    </row>
    <row r="3286" spans="3:5">
      <c r="C3286" s="57"/>
      <c r="D3286" s="57"/>
      <c r="E3286" s="57"/>
    </row>
    <row r="3287" spans="3:5">
      <c r="C3287" s="57"/>
      <c r="D3287" s="57"/>
      <c r="E3287" s="57"/>
    </row>
    <row r="3288" spans="3:5">
      <c r="C3288" s="57"/>
      <c r="D3288" s="57"/>
      <c r="E3288" s="57"/>
    </row>
    <row r="3289" spans="3:5">
      <c r="C3289" s="57"/>
      <c r="D3289" s="57"/>
      <c r="E3289" s="57"/>
    </row>
    <row r="3290" spans="3:5">
      <c r="C3290" s="57"/>
      <c r="D3290" s="57"/>
      <c r="E3290" s="57"/>
    </row>
    <row r="3291" spans="3:5">
      <c r="C3291" s="57"/>
      <c r="D3291" s="57"/>
      <c r="E3291" s="57"/>
    </row>
    <row r="3292" spans="3:5">
      <c r="C3292" s="57"/>
      <c r="D3292" s="57"/>
      <c r="E3292" s="57"/>
    </row>
    <row r="3293" spans="3:5">
      <c r="C3293" s="57"/>
      <c r="D3293" s="57"/>
      <c r="E3293" s="57"/>
    </row>
    <row r="3294" spans="3:5">
      <c r="C3294" s="57"/>
      <c r="D3294" s="57"/>
      <c r="E3294" s="57"/>
    </row>
    <row r="3295" spans="3:5">
      <c r="C3295" s="57"/>
      <c r="D3295" s="57"/>
      <c r="E3295" s="57"/>
    </row>
    <row r="3296" spans="3:5">
      <c r="C3296" s="57"/>
      <c r="D3296" s="57"/>
      <c r="E3296" s="57"/>
    </row>
    <row r="3297" spans="3:5">
      <c r="C3297" s="57"/>
      <c r="D3297" s="57"/>
      <c r="E3297" s="57"/>
    </row>
    <row r="3298" spans="3:5">
      <c r="C3298" s="57"/>
      <c r="D3298" s="57"/>
      <c r="E3298" s="57"/>
    </row>
    <row r="3299" spans="3:5">
      <c r="C3299" s="57"/>
      <c r="D3299" s="57"/>
      <c r="E3299" s="57"/>
    </row>
    <row r="3300" spans="3:5">
      <c r="C3300" s="57"/>
      <c r="D3300" s="57"/>
      <c r="E3300" s="57"/>
    </row>
    <row r="3301" spans="3:5">
      <c r="C3301" s="57"/>
      <c r="D3301" s="57"/>
      <c r="E3301" s="57"/>
    </row>
    <row r="3302" spans="3:5">
      <c r="C3302" s="57"/>
      <c r="D3302" s="57"/>
      <c r="E3302" s="57"/>
    </row>
    <row r="3303" spans="3:5">
      <c r="C3303" s="57"/>
      <c r="D3303" s="57"/>
      <c r="E3303" s="57"/>
    </row>
    <row r="3304" spans="3:5">
      <c r="C3304" s="57"/>
      <c r="D3304" s="57"/>
      <c r="E3304" s="57"/>
    </row>
    <row r="3305" spans="3:5">
      <c r="C3305" s="57"/>
      <c r="D3305" s="57"/>
      <c r="E3305" s="57"/>
    </row>
    <row r="3306" spans="3:5">
      <c r="C3306" s="57"/>
      <c r="D3306" s="57"/>
      <c r="E3306" s="57"/>
    </row>
    <row r="3307" spans="3:5">
      <c r="C3307" s="57"/>
      <c r="D3307" s="57"/>
      <c r="E3307" s="57"/>
    </row>
    <row r="3308" spans="3:5">
      <c r="C3308" s="57"/>
      <c r="D3308" s="57"/>
      <c r="E3308" s="57"/>
    </row>
    <row r="3309" spans="3:5">
      <c r="C3309" s="57"/>
      <c r="D3309" s="57"/>
      <c r="E3309" s="57"/>
    </row>
    <row r="3310" spans="3:5">
      <c r="C3310" s="57"/>
      <c r="D3310" s="57"/>
      <c r="E3310" s="57"/>
    </row>
    <row r="3311" spans="3:5">
      <c r="C3311" s="57"/>
      <c r="D3311" s="57"/>
      <c r="E3311" s="57"/>
    </row>
    <row r="3312" spans="3:5">
      <c r="C3312" s="57"/>
      <c r="D3312" s="57"/>
      <c r="E3312" s="57"/>
    </row>
    <row r="3313" spans="3:5">
      <c r="C3313" s="57"/>
      <c r="D3313" s="57"/>
      <c r="E3313" s="57"/>
    </row>
    <row r="3314" spans="3:5">
      <c r="C3314" s="57"/>
      <c r="D3314" s="57"/>
      <c r="E3314" s="57"/>
    </row>
    <row r="3315" spans="3:5">
      <c r="C3315" s="57"/>
      <c r="D3315" s="57"/>
      <c r="E3315" s="57"/>
    </row>
    <row r="3316" spans="3:5">
      <c r="C3316" s="57"/>
      <c r="D3316" s="57"/>
      <c r="E3316" s="57"/>
    </row>
    <row r="3317" spans="3:5">
      <c r="C3317" s="57"/>
      <c r="D3317" s="57"/>
      <c r="E3317" s="57"/>
    </row>
    <row r="3318" spans="3:5">
      <c r="C3318" s="57"/>
      <c r="D3318" s="57"/>
      <c r="E3318" s="57"/>
    </row>
    <row r="3319" spans="3:5">
      <c r="C3319" s="57"/>
      <c r="D3319" s="57"/>
      <c r="E3319" s="57"/>
    </row>
    <row r="3320" spans="3:5">
      <c r="C3320" s="57"/>
      <c r="D3320" s="57"/>
      <c r="E3320" s="57"/>
    </row>
    <row r="3321" spans="3:5">
      <c r="C3321" s="57"/>
      <c r="D3321" s="57"/>
      <c r="E3321" s="57"/>
    </row>
    <row r="3322" spans="3:5">
      <c r="C3322" s="57"/>
      <c r="D3322" s="57"/>
      <c r="E3322" s="57"/>
    </row>
    <row r="3323" spans="3:5">
      <c r="C3323" s="57"/>
      <c r="D3323" s="57"/>
      <c r="E3323" s="57"/>
    </row>
    <row r="3324" spans="3:5">
      <c r="C3324" s="57"/>
      <c r="D3324" s="57"/>
      <c r="E3324" s="57"/>
    </row>
    <row r="3325" spans="3:5">
      <c r="C3325" s="57"/>
      <c r="D3325" s="57"/>
      <c r="E3325" s="57"/>
    </row>
    <row r="3326" spans="3:5">
      <c r="C3326" s="57"/>
      <c r="D3326" s="57"/>
      <c r="E3326" s="57"/>
    </row>
    <row r="3327" spans="3:5">
      <c r="C3327" s="57"/>
      <c r="D3327" s="57"/>
      <c r="E3327" s="57"/>
    </row>
    <row r="3328" spans="3:5">
      <c r="C3328" s="57"/>
      <c r="D3328" s="57"/>
      <c r="E3328" s="57"/>
    </row>
    <row r="3329" spans="3:5">
      <c r="C3329" s="57"/>
      <c r="D3329" s="57"/>
      <c r="E3329" s="57"/>
    </row>
    <row r="3330" spans="3:5">
      <c r="C3330" s="57"/>
      <c r="D3330" s="57"/>
      <c r="E3330" s="57"/>
    </row>
    <row r="3331" spans="3:5">
      <c r="C3331" s="57"/>
      <c r="D3331" s="57"/>
      <c r="E3331" s="57"/>
    </row>
    <row r="3332" spans="3:5">
      <c r="C3332" s="57"/>
      <c r="D3332" s="57"/>
      <c r="E3332" s="57"/>
    </row>
    <row r="3333" spans="3:5">
      <c r="C3333" s="57"/>
      <c r="D3333" s="57"/>
      <c r="E3333" s="57"/>
    </row>
    <row r="3334" spans="3:5">
      <c r="C3334" s="57"/>
      <c r="D3334" s="57"/>
      <c r="E3334" s="57"/>
    </row>
    <row r="3335" spans="3:5">
      <c r="C3335" s="57"/>
      <c r="D3335" s="57"/>
      <c r="E3335" s="57"/>
    </row>
    <row r="3336" spans="3:5">
      <c r="C3336" s="57"/>
      <c r="D3336" s="57"/>
      <c r="E3336" s="57"/>
    </row>
    <row r="3337" spans="3:5">
      <c r="C3337" s="57"/>
      <c r="D3337" s="57"/>
      <c r="E3337" s="57"/>
    </row>
    <row r="3338" spans="3:5">
      <c r="C3338" s="57"/>
      <c r="D3338" s="57"/>
      <c r="E3338" s="57"/>
    </row>
    <row r="3339" spans="3:5">
      <c r="C3339" s="57"/>
      <c r="D3339" s="57"/>
      <c r="E3339" s="57"/>
    </row>
    <row r="3340" spans="3:5">
      <c r="C3340" s="57"/>
      <c r="D3340" s="57"/>
      <c r="E3340" s="57"/>
    </row>
    <row r="3341" spans="3:5">
      <c r="C3341" s="57"/>
      <c r="D3341" s="57"/>
      <c r="E3341" s="57"/>
    </row>
    <row r="3342" spans="3:5">
      <c r="C3342" s="57"/>
      <c r="D3342" s="57"/>
      <c r="E3342" s="57"/>
    </row>
    <row r="3343" spans="3:5">
      <c r="C3343" s="57"/>
      <c r="D3343" s="57"/>
      <c r="E3343" s="57"/>
    </row>
    <row r="3344" spans="3:5">
      <c r="C3344" s="57"/>
      <c r="D3344" s="57"/>
      <c r="E3344" s="57"/>
    </row>
    <row r="3345" spans="3:5">
      <c r="C3345" s="57"/>
      <c r="D3345" s="57"/>
      <c r="E3345" s="57"/>
    </row>
    <row r="3346" spans="3:5">
      <c r="C3346" s="57"/>
      <c r="D3346" s="57"/>
      <c r="E3346" s="57"/>
    </row>
    <row r="3347" spans="3:5">
      <c r="C3347" s="57"/>
      <c r="D3347" s="57"/>
      <c r="E3347" s="57"/>
    </row>
    <row r="3348" spans="3:5">
      <c r="C3348" s="57"/>
      <c r="D3348" s="57"/>
      <c r="E3348" s="57"/>
    </row>
    <row r="3349" spans="3:5">
      <c r="C3349" s="57"/>
      <c r="D3349" s="57"/>
      <c r="E3349" s="57"/>
    </row>
    <row r="3350" spans="3:5">
      <c r="C3350" s="57"/>
      <c r="D3350" s="57"/>
      <c r="E3350" s="57"/>
    </row>
    <row r="3351" spans="3:5">
      <c r="C3351" s="57"/>
      <c r="D3351" s="57"/>
      <c r="E3351" s="57"/>
    </row>
    <row r="3352" spans="3:5">
      <c r="C3352" s="57"/>
      <c r="D3352" s="57"/>
      <c r="E3352" s="57"/>
    </row>
    <row r="3353" spans="3:5">
      <c r="C3353" s="57"/>
      <c r="D3353" s="57"/>
      <c r="E3353" s="57"/>
    </row>
    <row r="3354" spans="3:5">
      <c r="C3354" s="57"/>
      <c r="D3354" s="57"/>
      <c r="E3354" s="57"/>
    </row>
    <row r="3355" spans="3:5">
      <c r="C3355" s="57"/>
      <c r="D3355" s="57"/>
      <c r="E3355" s="57"/>
    </row>
    <row r="3356" spans="3:5">
      <c r="C3356" s="57"/>
      <c r="D3356" s="57"/>
      <c r="E3356" s="57"/>
    </row>
    <row r="3357" spans="3:5">
      <c r="C3357" s="57"/>
      <c r="D3357" s="57"/>
      <c r="E3357" s="57"/>
    </row>
    <row r="3358" spans="3:5">
      <c r="C3358" s="57"/>
      <c r="D3358" s="57"/>
      <c r="E3358" s="57"/>
    </row>
    <row r="3359" spans="3:5">
      <c r="C3359" s="57"/>
      <c r="D3359" s="57"/>
      <c r="E3359" s="57"/>
    </row>
    <row r="3360" spans="3:5">
      <c r="C3360" s="57"/>
      <c r="D3360" s="57"/>
      <c r="E3360" s="57"/>
    </row>
    <row r="3361" spans="3:5">
      <c r="C3361" s="57"/>
      <c r="D3361" s="57"/>
      <c r="E3361" s="57"/>
    </row>
    <row r="3362" spans="3:5">
      <c r="C3362" s="57"/>
      <c r="D3362" s="57"/>
      <c r="E3362" s="57"/>
    </row>
    <row r="3363" spans="3:5">
      <c r="C3363" s="57"/>
      <c r="D3363" s="57"/>
      <c r="E3363" s="57"/>
    </row>
    <row r="3364" spans="3:5">
      <c r="C3364" s="57"/>
      <c r="D3364" s="57"/>
      <c r="E3364" s="57"/>
    </row>
    <row r="3365" spans="3:5">
      <c r="C3365" s="57"/>
      <c r="D3365" s="57"/>
      <c r="E3365" s="57"/>
    </row>
    <row r="3366" spans="3:5">
      <c r="C3366" s="57"/>
      <c r="D3366" s="57"/>
      <c r="E3366" s="57"/>
    </row>
    <row r="3367" spans="3:5">
      <c r="C3367" s="57"/>
      <c r="D3367" s="57"/>
      <c r="E3367" s="57"/>
    </row>
    <row r="3368" spans="3:5">
      <c r="C3368" s="57"/>
      <c r="D3368" s="57"/>
      <c r="E3368" s="57"/>
    </row>
    <row r="3369" spans="3:5">
      <c r="C3369" s="57"/>
      <c r="D3369" s="57"/>
      <c r="E3369" s="57"/>
    </row>
    <row r="3370" spans="3:5">
      <c r="C3370" s="57"/>
      <c r="D3370" s="57"/>
      <c r="E3370" s="57"/>
    </row>
    <row r="3371" spans="3:5">
      <c r="C3371" s="57"/>
      <c r="D3371" s="57"/>
      <c r="E3371" s="57"/>
    </row>
    <row r="3372" spans="3:5">
      <c r="C3372" s="57"/>
      <c r="D3372" s="57"/>
      <c r="E3372" s="57"/>
    </row>
    <row r="3373" spans="3:5">
      <c r="C3373" s="57"/>
      <c r="D3373" s="57"/>
      <c r="E3373" s="57"/>
    </row>
    <row r="3374" spans="3:5">
      <c r="C3374" s="57"/>
      <c r="D3374" s="57"/>
      <c r="E3374" s="57"/>
    </row>
    <row r="3375" spans="3:5">
      <c r="C3375" s="57"/>
      <c r="D3375" s="57"/>
      <c r="E3375" s="57"/>
    </row>
    <row r="3376" spans="3:5">
      <c r="C3376" s="57"/>
      <c r="D3376" s="57"/>
      <c r="E3376" s="57"/>
    </row>
    <row r="3377" spans="3:5">
      <c r="C3377" s="57"/>
      <c r="D3377" s="57"/>
      <c r="E3377" s="57"/>
    </row>
    <row r="3378" spans="3:5">
      <c r="C3378" s="57"/>
      <c r="D3378" s="57"/>
      <c r="E3378" s="57"/>
    </row>
    <row r="3379" spans="3:5">
      <c r="C3379" s="57"/>
      <c r="D3379" s="57"/>
      <c r="E3379" s="57"/>
    </row>
    <row r="3380" spans="3:5">
      <c r="C3380" s="57"/>
      <c r="D3380" s="57"/>
      <c r="E3380" s="57"/>
    </row>
    <row r="3381" spans="3:5">
      <c r="C3381" s="57"/>
      <c r="D3381" s="57"/>
      <c r="E3381" s="57"/>
    </row>
    <row r="3382" spans="3:5">
      <c r="C3382" s="57"/>
      <c r="D3382" s="57"/>
      <c r="E3382" s="57"/>
    </row>
    <row r="3383" spans="3:5">
      <c r="C3383" s="57"/>
      <c r="D3383" s="57"/>
      <c r="E3383" s="57"/>
    </row>
    <row r="3384" spans="3:5">
      <c r="C3384" s="57"/>
      <c r="D3384" s="57"/>
      <c r="E3384" s="57"/>
    </row>
    <row r="3385" spans="3:5">
      <c r="C3385" s="57"/>
      <c r="D3385" s="57"/>
      <c r="E3385" s="57"/>
    </row>
    <row r="3386" spans="3:5">
      <c r="C3386" s="57"/>
      <c r="D3386" s="57"/>
      <c r="E3386" s="57"/>
    </row>
    <row r="3387" spans="3:5">
      <c r="C3387" s="57"/>
      <c r="D3387" s="57"/>
      <c r="E3387" s="57"/>
    </row>
    <row r="3388" spans="3:5">
      <c r="C3388" s="57"/>
      <c r="D3388" s="57"/>
      <c r="E3388" s="57"/>
    </row>
    <row r="3389" spans="3:5">
      <c r="C3389" s="57"/>
      <c r="D3389" s="57"/>
      <c r="E3389" s="57"/>
    </row>
    <row r="3390" spans="3:5">
      <c r="C3390" s="57"/>
      <c r="D3390" s="57"/>
      <c r="E3390" s="57"/>
    </row>
    <row r="3391" spans="3:5">
      <c r="C3391" s="57"/>
      <c r="D3391" s="57"/>
      <c r="E3391" s="57"/>
    </row>
    <row r="3392" spans="3:5">
      <c r="C3392" s="57"/>
      <c r="D3392" s="57"/>
      <c r="E3392" s="57"/>
    </row>
    <row r="3393" spans="3:5">
      <c r="C3393" s="57"/>
      <c r="D3393" s="57"/>
      <c r="E3393" s="57"/>
    </row>
    <row r="3394" spans="3:5">
      <c r="C3394" s="57"/>
      <c r="D3394" s="57"/>
      <c r="E3394" s="57"/>
    </row>
    <row r="3395" spans="3:5">
      <c r="C3395" s="57"/>
      <c r="D3395" s="57"/>
      <c r="E3395" s="57"/>
    </row>
    <row r="3396" spans="3:5">
      <c r="C3396" s="57"/>
      <c r="D3396" s="57"/>
      <c r="E3396" s="57"/>
    </row>
    <row r="3397" spans="3:5">
      <c r="C3397" s="57"/>
      <c r="D3397" s="57"/>
      <c r="E3397" s="57"/>
    </row>
    <row r="3398" spans="3:5">
      <c r="C3398" s="57"/>
      <c r="D3398" s="57"/>
      <c r="E3398" s="57"/>
    </row>
    <row r="3399" spans="3:5">
      <c r="C3399" s="57"/>
      <c r="D3399" s="57"/>
      <c r="E3399" s="57"/>
    </row>
    <row r="3400" spans="3:5">
      <c r="C3400" s="57"/>
      <c r="D3400" s="57"/>
      <c r="E3400" s="57"/>
    </row>
    <row r="3401" spans="3:5">
      <c r="C3401" s="57"/>
      <c r="D3401" s="57"/>
      <c r="E3401" s="57"/>
    </row>
    <row r="3402" spans="3:5">
      <c r="C3402" s="57"/>
      <c r="D3402" s="57"/>
      <c r="E3402" s="57"/>
    </row>
    <row r="3403" spans="3:5">
      <c r="C3403" s="57"/>
      <c r="D3403" s="57"/>
      <c r="E3403" s="57"/>
    </row>
    <row r="3404" spans="3:5">
      <c r="C3404" s="57"/>
      <c r="D3404" s="57"/>
      <c r="E3404" s="57"/>
    </row>
    <row r="3405" spans="3:5">
      <c r="C3405" s="57"/>
      <c r="D3405" s="57"/>
      <c r="E3405" s="57"/>
    </row>
    <row r="3406" spans="3:5">
      <c r="C3406" s="57"/>
      <c r="D3406" s="57"/>
      <c r="E3406" s="57"/>
    </row>
    <row r="3407" spans="3:5">
      <c r="C3407" s="57"/>
      <c r="D3407" s="57"/>
      <c r="E3407" s="57"/>
    </row>
    <row r="3408" spans="3:5">
      <c r="C3408" s="57"/>
      <c r="D3408" s="57"/>
      <c r="E3408" s="57"/>
    </row>
    <row r="3409" spans="3:5">
      <c r="C3409" s="57"/>
      <c r="D3409" s="57"/>
      <c r="E3409" s="57"/>
    </row>
    <row r="3410" spans="3:5">
      <c r="C3410" s="57"/>
      <c r="D3410" s="57"/>
      <c r="E3410" s="57"/>
    </row>
    <row r="3411" spans="3:5">
      <c r="C3411" s="57"/>
      <c r="D3411" s="57"/>
      <c r="E3411" s="57"/>
    </row>
    <row r="3412" spans="3:5">
      <c r="C3412" s="57"/>
      <c r="D3412" s="57"/>
      <c r="E3412" s="57"/>
    </row>
    <row r="3413" spans="3:5">
      <c r="C3413" s="57"/>
      <c r="D3413" s="57"/>
      <c r="E3413" s="57"/>
    </row>
    <row r="3414" spans="3:5">
      <c r="C3414" s="57"/>
      <c r="D3414" s="57"/>
      <c r="E3414" s="57"/>
    </row>
    <row r="3415" spans="3:5">
      <c r="C3415" s="57"/>
      <c r="D3415" s="57"/>
      <c r="E3415" s="57"/>
    </row>
    <row r="3416" spans="3:5">
      <c r="C3416" s="57"/>
      <c r="D3416" s="57"/>
      <c r="E3416" s="57"/>
    </row>
    <row r="3417" spans="3:5">
      <c r="C3417" s="57"/>
      <c r="D3417" s="57"/>
      <c r="E3417" s="57"/>
    </row>
    <row r="3418" spans="3:5">
      <c r="C3418" s="57"/>
      <c r="D3418" s="57"/>
      <c r="E3418" s="57"/>
    </row>
    <row r="3419" spans="3:5">
      <c r="C3419" s="57"/>
      <c r="D3419" s="57"/>
      <c r="E3419" s="57"/>
    </row>
    <row r="3420" spans="3:5">
      <c r="C3420" s="57"/>
      <c r="D3420" s="57"/>
      <c r="E3420" s="57"/>
    </row>
    <row r="3421" spans="3:5">
      <c r="C3421" s="57"/>
      <c r="D3421" s="57"/>
      <c r="E3421" s="57"/>
    </row>
    <row r="3422" spans="3:5">
      <c r="C3422" s="57"/>
      <c r="D3422" s="57"/>
      <c r="E3422" s="57"/>
    </row>
    <row r="3423" spans="3:5">
      <c r="C3423" s="57"/>
      <c r="D3423" s="57"/>
      <c r="E3423" s="57"/>
    </row>
    <row r="3424" spans="3:5">
      <c r="C3424" s="57"/>
      <c r="D3424" s="57"/>
      <c r="E3424" s="57"/>
    </row>
    <row r="3425" spans="3:5">
      <c r="C3425" s="57"/>
      <c r="D3425" s="57"/>
      <c r="E3425" s="57"/>
    </row>
    <row r="3426" spans="3:5">
      <c r="C3426" s="57"/>
      <c r="D3426" s="57"/>
      <c r="E3426" s="57"/>
    </row>
    <row r="3427" spans="3:5">
      <c r="C3427" s="57"/>
      <c r="D3427" s="57"/>
      <c r="E3427" s="57"/>
    </row>
    <row r="3428" spans="3:5">
      <c r="C3428" s="57"/>
      <c r="D3428" s="57"/>
      <c r="E3428" s="57"/>
    </row>
    <row r="3429" spans="3:5">
      <c r="C3429" s="57"/>
      <c r="D3429" s="57"/>
      <c r="E3429" s="57"/>
    </row>
    <row r="3430" spans="3:5">
      <c r="C3430" s="57"/>
      <c r="D3430" s="57"/>
      <c r="E3430" s="57"/>
    </row>
    <row r="3431" spans="3:5">
      <c r="C3431" s="57"/>
      <c r="D3431" s="57"/>
      <c r="E3431" s="57"/>
    </row>
    <row r="3432" spans="3:5">
      <c r="C3432" s="57"/>
      <c r="D3432" s="57"/>
      <c r="E3432" s="57"/>
    </row>
    <row r="3433" spans="3:5">
      <c r="C3433" s="57"/>
      <c r="D3433" s="57"/>
      <c r="E3433" s="57"/>
    </row>
    <row r="3434" spans="3:5">
      <c r="C3434" s="57"/>
      <c r="D3434" s="57"/>
      <c r="E3434" s="57"/>
    </row>
    <row r="3435" spans="3:5">
      <c r="C3435" s="57"/>
      <c r="D3435" s="57"/>
      <c r="E3435" s="57"/>
    </row>
    <row r="3436" spans="3:5">
      <c r="C3436" s="57"/>
      <c r="D3436" s="57"/>
      <c r="E3436" s="57"/>
    </row>
    <row r="3437" spans="3:5">
      <c r="C3437" s="57"/>
      <c r="D3437" s="57"/>
      <c r="E3437" s="57"/>
    </row>
    <row r="3438" spans="3:5">
      <c r="C3438" s="57"/>
      <c r="D3438" s="57"/>
      <c r="E3438" s="57"/>
    </row>
    <row r="3439" spans="3:5">
      <c r="C3439" s="57"/>
      <c r="D3439" s="57"/>
      <c r="E3439" s="57"/>
    </row>
    <row r="3440" spans="3:5">
      <c r="C3440" s="57"/>
      <c r="D3440" s="57"/>
      <c r="E3440" s="57"/>
    </row>
    <row r="3441" spans="3:5">
      <c r="C3441" s="57"/>
      <c r="D3441" s="57"/>
      <c r="E3441" s="57"/>
    </row>
    <row r="3442" spans="3:5">
      <c r="C3442" s="57"/>
      <c r="D3442" s="57"/>
      <c r="E3442" s="57"/>
    </row>
    <row r="3443" spans="3:5">
      <c r="C3443" s="57"/>
      <c r="D3443" s="57"/>
      <c r="E3443" s="57"/>
    </row>
    <row r="3444" spans="3:5">
      <c r="C3444" s="57"/>
      <c r="D3444" s="57"/>
      <c r="E3444" s="57"/>
    </row>
    <row r="3445" spans="3:5">
      <c r="C3445" s="57"/>
      <c r="D3445" s="57"/>
      <c r="E3445" s="57"/>
    </row>
    <row r="3446" spans="3:5">
      <c r="C3446" s="57"/>
      <c r="D3446" s="57"/>
      <c r="E3446" s="57"/>
    </row>
    <row r="3447" spans="3:5">
      <c r="C3447" s="57"/>
      <c r="D3447" s="57"/>
      <c r="E3447" s="57"/>
    </row>
    <row r="3448" spans="3:5">
      <c r="C3448" s="57"/>
      <c r="D3448" s="57"/>
      <c r="E3448" s="57"/>
    </row>
    <row r="3449" spans="3:5">
      <c r="C3449" s="57"/>
      <c r="D3449" s="57"/>
      <c r="E3449" s="57"/>
    </row>
    <row r="3450" spans="3:5">
      <c r="C3450" s="57"/>
      <c r="D3450" s="57"/>
      <c r="E3450" s="57"/>
    </row>
    <row r="3451" spans="3:5">
      <c r="C3451" s="57"/>
      <c r="D3451" s="57"/>
      <c r="E3451" s="57"/>
    </row>
    <row r="3452" spans="3:5">
      <c r="C3452" s="57"/>
      <c r="D3452" s="57"/>
      <c r="E3452" s="57"/>
    </row>
    <row r="3453" spans="3:5">
      <c r="C3453" s="57"/>
      <c r="D3453" s="57"/>
      <c r="E3453" s="57"/>
    </row>
    <row r="3454" spans="3:5">
      <c r="C3454" s="57"/>
      <c r="D3454" s="57"/>
      <c r="E3454" s="57"/>
    </row>
    <row r="3455" spans="3:5">
      <c r="C3455" s="57"/>
      <c r="D3455" s="57"/>
      <c r="E3455" s="57"/>
    </row>
    <row r="3456" spans="3:5">
      <c r="C3456" s="57"/>
      <c r="D3456" s="57"/>
      <c r="E3456" s="57"/>
    </row>
    <row r="3457" spans="3:5">
      <c r="C3457" s="57"/>
      <c r="D3457" s="57"/>
      <c r="E3457" s="57"/>
    </row>
    <row r="3458" spans="3:5">
      <c r="C3458" s="57"/>
      <c r="D3458" s="57"/>
      <c r="E3458" s="57"/>
    </row>
    <row r="3459" spans="3:5">
      <c r="C3459" s="57"/>
      <c r="D3459" s="57"/>
      <c r="E3459" s="57"/>
    </row>
    <row r="3460" spans="3:5">
      <c r="C3460" s="57"/>
      <c r="D3460" s="57"/>
      <c r="E3460" s="57"/>
    </row>
    <row r="3461" spans="3:5">
      <c r="C3461" s="57"/>
      <c r="D3461" s="57"/>
      <c r="E3461" s="57"/>
    </row>
    <row r="3462" spans="3:5">
      <c r="C3462" s="57"/>
      <c r="D3462" s="57"/>
      <c r="E3462" s="57"/>
    </row>
    <row r="3463" spans="3:5">
      <c r="C3463" s="57"/>
      <c r="D3463" s="57"/>
      <c r="E3463" s="57"/>
    </row>
    <row r="3464" spans="3:5">
      <c r="C3464" s="57"/>
      <c r="D3464" s="57"/>
      <c r="E3464" s="57"/>
    </row>
    <row r="3465" spans="3:5">
      <c r="C3465" s="57"/>
      <c r="D3465" s="57"/>
      <c r="E3465" s="57"/>
    </row>
    <row r="3466" spans="3:5">
      <c r="C3466" s="57"/>
      <c r="D3466" s="57"/>
      <c r="E3466" s="57"/>
    </row>
    <row r="3467" spans="3:5">
      <c r="C3467" s="57"/>
      <c r="D3467" s="57"/>
      <c r="E3467" s="57"/>
    </row>
    <row r="3468" spans="3:5">
      <c r="C3468" s="57"/>
      <c r="D3468" s="57"/>
      <c r="E3468" s="57"/>
    </row>
    <row r="3469" spans="3:5">
      <c r="C3469" s="57"/>
      <c r="D3469" s="57"/>
      <c r="E3469" s="57"/>
    </row>
    <row r="3470" spans="3:5">
      <c r="C3470" s="57"/>
      <c r="D3470" s="57"/>
      <c r="E3470" s="57"/>
    </row>
    <row r="3471" spans="3:5">
      <c r="C3471" s="57"/>
      <c r="D3471" s="57"/>
      <c r="E3471" s="57"/>
    </row>
    <row r="3472" spans="3:5">
      <c r="C3472" s="57"/>
      <c r="D3472" s="57"/>
      <c r="E3472" s="57"/>
    </row>
    <row r="3473" spans="3:5">
      <c r="C3473" s="57"/>
      <c r="D3473" s="57"/>
      <c r="E3473" s="57"/>
    </row>
  </sheetData>
  <sheetProtection algorithmName="SHA-512" hashValue="gjkKQhs+Umolv00VLgY0vUncMwzYzABp74cMC94eQEIoxDbZ2cjJokOKHf7e3QncTAPDNve6s0/e9u6MRzhDBw==" saltValue="ET/hAjliZUHbHaOdphJAPA==" spinCount="100000" sheet="1" objects="1" scenarios="1"/>
  <mergeCells count="2090">
    <mergeCell ref="D6:E6"/>
    <mergeCell ref="D14:E14"/>
    <mergeCell ref="D16:E16"/>
    <mergeCell ref="D17:E17"/>
    <mergeCell ref="D18:E18"/>
    <mergeCell ref="D15:E15"/>
    <mergeCell ref="D8:E8"/>
    <mergeCell ref="C7:E7"/>
    <mergeCell ref="D9:E9"/>
    <mergeCell ref="D10:E10"/>
    <mergeCell ref="D11:E11"/>
    <mergeCell ref="D12:E12"/>
    <mergeCell ref="D13:E13"/>
    <mergeCell ref="D34:E34"/>
    <mergeCell ref="D35:E35"/>
    <mergeCell ref="D36:E36"/>
    <mergeCell ref="D37:E37"/>
    <mergeCell ref="D38:E38"/>
    <mergeCell ref="D29:E29"/>
    <mergeCell ref="D30:E30"/>
    <mergeCell ref="D31:E31"/>
    <mergeCell ref="D32:E32"/>
    <mergeCell ref="D33:E33"/>
    <mergeCell ref="D24:E24"/>
    <mergeCell ref="D25:E25"/>
    <mergeCell ref="D26:E26"/>
    <mergeCell ref="D27:E27"/>
    <mergeCell ref="D28:E28"/>
    <mergeCell ref="D19:E19"/>
    <mergeCell ref="D20:E20"/>
    <mergeCell ref="D21:E21"/>
    <mergeCell ref="D22:E22"/>
    <mergeCell ref="D23:E23"/>
    <mergeCell ref="D54:E54"/>
    <mergeCell ref="D55:E55"/>
    <mergeCell ref="D56:E56"/>
    <mergeCell ref="D57:E57"/>
    <mergeCell ref="D58:E58"/>
    <mergeCell ref="D49:E49"/>
    <mergeCell ref="D50:E50"/>
    <mergeCell ref="D51:E51"/>
    <mergeCell ref="D52:E52"/>
    <mergeCell ref="D53:E53"/>
    <mergeCell ref="D44:E44"/>
    <mergeCell ref="D45:E45"/>
    <mergeCell ref="D46:E46"/>
    <mergeCell ref="D47:E47"/>
    <mergeCell ref="D48:E48"/>
    <mergeCell ref="D39:E39"/>
    <mergeCell ref="D40:E40"/>
    <mergeCell ref="D41:E41"/>
    <mergeCell ref="D42:E42"/>
    <mergeCell ref="D43:E43"/>
    <mergeCell ref="D74:E74"/>
    <mergeCell ref="D75:E75"/>
    <mergeCell ref="D76:E76"/>
    <mergeCell ref="D77:E77"/>
    <mergeCell ref="D78:E78"/>
    <mergeCell ref="D69:E69"/>
    <mergeCell ref="D70:E70"/>
    <mergeCell ref="D71:E71"/>
    <mergeCell ref="D72:E72"/>
    <mergeCell ref="D73:E73"/>
    <mergeCell ref="D64:E64"/>
    <mergeCell ref="D65:E65"/>
    <mergeCell ref="D66:E66"/>
    <mergeCell ref="D67:E67"/>
    <mergeCell ref="D68:E68"/>
    <mergeCell ref="D59:E59"/>
    <mergeCell ref="D60:E60"/>
    <mergeCell ref="D61:E61"/>
    <mergeCell ref="D62:E62"/>
    <mergeCell ref="D63:E63"/>
    <mergeCell ref="D94:E94"/>
    <mergeCell ref="D95:E95"/>
    <mergeCell ref="D96:E96"/>
    <mergeCell ref="D97:E97"/>
    <mergeCell ref="D98:E98"/>
    <mergeCell ref="D89:E89"/>
    <mergeCell ref="D90:E90"/>
    <mergeCell ref="D91:E91"/>
    <mergeCell ref="D92:E92"/>
    <mergeCell ref="D93:E93"/>
    <mergeCell ref="D84:E84"/>
    <mergeCell ref="D85:E85"/>
    <mergeCell ref="D86:E86"/>
    <mergeCell ref="D87:E87"/>
    <mergeCell ref="D88:E88"/>
    <mergeCell ref="D79:E79"/>
    <mergeCell ref="D80:E80"/>
    <mergeCell ref="D81:E81"/>
    <mergeCell ref="D82:E82"/>
    <mergeCell ref="D83:E83"/>
    <mergeCell ref="D114:E114"/>
    <mergeCell ref="D115:E115"/>
    <mergeCell ref="D116:E116"/>
    <mergeCell ref="D117:E117"/>
    <mergeCell ref="D118:E118"/>
    <mergeCell ref="D109:E109"/>
    <mergeCell ref="D110:E110"/>
    <mergeCell ref="D111:E111"/>
    <mergeCell ref="D112:E112"/>
    <mergeCell ref="D113:E113"/>
    <mergeCell ref="D104:E104"/>
    <mergeCell ref="D105:E105"/>
    <mergeCell ref="D106:E106"/>
    <mergeCell ref="D107:E107"/>
    <mergeCell ref="D108:E108"/>
    <mergeCell ref="D99:E99"/>
    <mergeCell ref="D100:E100"/>
    <mergeCell ref="D101:E101"/>
    <mergeCell ref="D102:E102"/>
    <mergeCell ref="D103:E103"/>
    <mergeCell ref="D134:E134"/>
    <mergeCell ref="D135:E135"/>
    <mergeCell ref="D136:E136"/>
    <mergeCell ref="D137:E137"/>
    <mergeCell ref="D138:E138"/>
    <mergeCell ref="D129:E129"/>
    <mergeCell ref="D130:E130"/>
    <mergeCell ref="D131:E131"/>
    <mergeCell ref="D132:E132"/>
    <mergeCell ref="D133:E133"/>
    <mergeCell ref="D124:E124"/>
    <mergeCell ref="D125:E125"/>
    <mergeCell ref="D126:E126"/>
    <mergeCell ref="D127:E127"/>
    <mergeCell ref="D128:E128"/>
    <mergeCell ref="D119:E119"/>
    <mergeCell ref="D120:E120"/>
    <mergeCell ref="D121:E121"/>
    <mergeCell ref="D122:E122"/>
    <mergeCell ref="D123:E123"/>
    <mergeCell ref="D154:E154"/>
    <mergeCell ref="D155:E155"/>
    <mergeCell ref="D156:E156"/>
    <mergeCell ref="D157:E157"/>
    <mergeCell ref="D158:E158"/>
    <mergeCell ref="D149:E149"/>
    <mergeCell ref="D150:E150"/>
    <mergeCell ref="D151:E151"/>
    <mergeCell ref="D152:E152"/>
    <mergeCell ref="D153:E153"/>
    <mergeCell ref="D144:E144"/>
    <mergeCell ref="D145:E145"/>
    <mergeCell ref="D146:E146"/>
    <mergeCell ref="D147:E147"/>
    <mergeCell ref="D148:E148"/>
    <mergeCell ref="D139:E139"/>
    <mergeCell ref="D140:E140"/>
    <mergeCell ref="D141:E141"/>
    <mergeCell ref="D142:E142"/>
    <mergeCell ref="D143:E143"/>
    <mergeCell ref="D174:E174"/>
    <mergeCell ref="D175:E175"/>
    <mergeCell ref="D176:E176"/>
    <mergeCell ref="D177:E177"/>
    <mergeCell ref="D178:E178"/>
    <mergeCell ref="D169:E169"/>
    <mergeCell ref="D170:E170"/>
    <mergeCell ref="D171:E171"/>
    <mergeCell ref="D172:E172"/>
    <mergeCell ref="D173:E173"/>
    <mergeCell ref="D164:E164"/>
    <mergeCell ref="D165:E165"/>
    <mergeCell ref="D166:E166"/>
    <mergeCell ref="D167:E167"/>
    <mergeCell ref="D168:E168"/>
    <mergeCell ref="D159:E159"/>
    <mergeCell ref="D160:E160"/>
    <mergeCell ref="D161:E161"/>
    <mergeCell ref="D162:E162"/>
    <mergeCell ref="D163:E163"/>
    <mergeCell ref="D194:E194"/>
    <mergeCell ref="D195:E195"/>
    <mergeCell ref="D196:E196"/>
    <mergeCell ref="D197:E197"/>
    <mergeCell ref="D198:E198"/>
    <mergeCell ref="D189:E189"/>
    <mergeCell ref="D190:E190"/>
    <mergeCell ref="D191:E191"/>
    <mergeCell ref="D192:E192"/>
    <mergeCell ref="D193:E193"/>
    <mergeCell ref="D184:E184"/>
    <mergeCell ref="D185:E185"/>
    <mergeCell ref="D186:E186"/>
    <mergeCell ref="D187:E187"/>
    <mergeCell ref="D188:E188"/>
    <mergeCell ref="D179:E179"/>
    <mergeCell ref="D180:E180"/>
    <mergeCell ref="D181:E181"/>
    <mergeCell ref="D182:E182"/>
    <mergeCell ref="D183:E183"/>
    <mergeCell ref="D214:E214"/>
    <mergeCell ref="D215:E215"/>
    <mergeCell ref="D216:E216"/>
    <mergeCell ref="D217:E217"/>
    <mergeCell ref="D218:E218"/>
    <mergeCell ref="D209:E209"/>
    <mergeCell ref="D210:E210"/>
    <mergeCell ref="D211:E211"/>
    <mergeCell ref="D212:E212"/>
    <mergeCell ref="D213:E213"/>
    <mergeCell ref="D204:E204"/>
    <mergeCell ref="D205:E205"/>
    <mergeCell ref="D206:E206"/>
    <mergeCell ref="D207:E207"/>
    <mergeCell ref="D208:E208"/>
    <mergeCell ref="D199:E199"/>
    <mergeCell ref="D200:E200"/>
    <mergeCell ref="D201:E201"/>
    <mergeCell ref="D202:E202"/>
    <mergeCell ref="D203:E203"/>
    <mergeCell ref="D234:E234"/>
    <mergeCell ref="D235:E235"/>
    <mergeCell ref="D236:E236"/>
    <mergeCell ref="D237:E237"/>
    <mergeCell ref="D238:E238"/>
    <mergeCell ref="D229:E229"/>
    <mergeCell ref="D230:E230"/>
    <mergeCell ref="D231:E231"/>
    <mergeCell ref="D232:E232"/>
    <mergeCell ref="D233:E233"/>
    <mergeCell ref="D224:E224"/>
    <mergeCell ref="D225:E225"/>
    <mergeCell ref="D226:E226"/>
    <mergeCell ref="D227:E227"/>
    <mergeCell ref="D228:E228"/>
    <mergeCell ref="D219:E219"/>
    <mergeCell ref="D220:E220"/>
    <mergeCell ref="D221:E221"/>
    <mergeCell ref="D222:E222"/>
    <mergeCell ref="D223:E223"/>
    <mergeCell ref="D254:E254"/>
    <mergeCell ref="D255:E255"/>
    <mergeCell ref="D256:E256"/>
    <mergeCell ref="D257:E257"/>
    <mergeCell ref="D258:E258"/>
    <mergeCell ref="D249:E249"/>
    <mergeCell ref="D250:E250"/>
    <mergeCell ref="D251:E251"/>
    <mergeCell ref="D252:E252"/>
    <mergeCell ref="D253:E253"/>
    <mergeCell ref="D244:E244"/>
    <mergeCell ref="D245:E245"/>
    <mergeCell ref="D246:E246"/>
    <mergeCell ref="D247:E247"/>
    <mergeCell ref="D248:E248"/>
    <mergeCell ref="D239:E239"/>
    <mergeCell ref="D240:E240"/>
    <mergeCell ref="D241:E241"/>
    <mergeCell ref="D242:E242"/>
    <mergeCell ref="D243:E243"/>
    <mergeCell ref="D274:E274"/>
    <mergeCell ref="D275:E275"/>
    <mergeCell ref="D276:E276"/>
    <mergeCell ref="D277:E277"/>
    <mergeCell ref="D278:E278"/>
    <mergeCell ref="D269:E269"/>
    <mergeCell ref="D270:E270"/>
    <mergeCell ref="D271:E271"/>
    <mergeCell ref="D272:E272"/>
    <mergeCell ref="D273:E273"/>
    <mergeCell ref="D264:E264"/>
    <mergeCell ref="D265:E265"/>
    <mergeCell ref="D266:E266"/>
    <mergeCell ref="D267:E267"/>
    <mergeCell ref="D268:E268"/>
    <mergeCell ref="D259:E259"/>
    <mergeCell ref="D260:E260"/>
    <mergeCell ref="D261:E261"/>
    <mergeCell ref="D262:E262"/>
    <mergeCell ref="D263:E263"/>
    <mergeCell ref="D294:E294"/>
    <mergeCell ref="D295:E295"/>
    <mergeCell ref="D296:E296"/>
    <mergeCell ref="D297:E297"/>
    <mergeCell ref="D298:E298"/>
    <mergeCell ref="D289:E289"/>
    <mergeCell ref="D290:E290"/>
    <mergeCell ref="D291:E291"/>
    <mergeCell ref="D292:E292"/>
    <mergeCell ref="D293:E293"/>
    <mergeCell ref="D284:E284"/>
    <mergeCell ref="D285:E285"/>
    <mergeCell ref="D286:E286"/>
    <mergeCell ref="D287:E287"/>
    <mergeCell ref="D288:E288"/>
    <mergeCell ref="D279:E279"/>
    <mergeCell ref="D280:E280"/>
    <mergeCell ref="D281:E281"/>
    <mergeCell ref="D282:E282"/>
    <mergeCell ref="D283:E283"/>
    <mergeCell ref="D314:E314"/>
    <mergeCell ref="D315:E315"/>
    <mergeCell ref="D316:E316"/>
    <mergeCell ref="D317:E317"/>
    <mergeCell ref="D318:E318"/>
    <mergeCell ref="D309:E309"/>
    <mergeCell ref="D310:E310"/>
    <mergeCell ref="D311:E311"/>
    <mergeCell ref="D312:E312"/>
    <mergeCell ref="D313:E313"/>
    <mergeCell ref="D304:E304"/>
    <mergeCell ref="D305:E305"/>
    <mergeCell ref="D306:E306"/>
    <mergeCell ref="D307:E307"/>
    <mergeCell ref="D308:E308"/>
    <mergeCell ref="D299:E299"/>
    <mergeCell ref="D300:E300"/>
    <mergeCell ref="D301:E301"/>
    <mergeCell ref="D302:E302"/>
    <mergeCell ref="D303:E303"/>
    <mergeCell ref="D334:E334"/>
    <mergeCell ref="D335:E335"/>
    <mergeCell ref="D336:E336"/>
    <mergeCell ref="D337:E337"/>
    <mergeCell ref="D338:E338"/>
    <mergeCell ref="D329:E329"/>
    <mergeCell ref="D330:E330"/>
    <mergeCell ref="D331:E331"/>
    <mergeCell ref="D332:E332"/>
    <mergeCell ref="D333:E333"/>
    <mergeCell ref="D324:E324"/>
    <mergeCell ref="D325:E325"/>
    <mergeCell ref="D326:E326"/>
    <mergeCell ref="D327:E327"/>
    <mergeCell ref="D328:E328"/>
    <mergeCell ref="D319:E319"/>
    <mergeCell ref="D320:E320"/>
    <mergeCell ref="D321:E321"/>
    <mergeCell ref="D322:E322"/>
    <mergeCell ref="D323:E323"/>
    <mergeCell ref="D354:E354"/>
    <mergeCell ref="D355:E355"/>
    <mergeCell ref="D356:E356"/>
    <mergeCell ref="D357:E357"/>
    <mergeCell ref="D358:E358"/>
    <mergeCell ref="D349:E349"/>
    <mergeCell ref="D350:E350"/>
    <mergeCell ref="D351:E351"/>
    <mergeCell ref="D352:E352"/>
    <mergeCell ref="D353:E353"/>
    <mergeCell ref="D344:E344"/>
    <mergeCell ref="D345:E345"/>
    <mergeCell ref="D346:E346"/>
    <mergeCell ref="D347:E347"/>
    <mergeCell ref="D348:E348"/>
    <mergeCell ref="D339:E339"/>
    <mergeCell ref="D340:E340"/>
    <mergeCell ref="D341:E341"/>
    <mergeCell ref="D342:E342"/>
    <mergeCell ref="D343:E343"/>
    <mergeCell ref="D374:E374"/>
    <mergeCell ref="D375:E375"/>
    <mergeCell ref="D376:E376"/>
    <mergeCell ref="D377:E377"/>
    <mergeCell ref="D378:E378"/>
    <mergeCell ref="D369:E369"/>
    <mergeCell ref="D370:E370"/>
    <mergeCell ref="D371:E371"/>
    <mergeCell ref="D372:E372"/>
    <mergeCell ref="D373:E373"/>
    <mergeCell ref="D364:E364"/>
    <mergeCell ref="D365:E365"/>
    <mergeCell ref="D366:E366"/>
    <mergeCell ref="D367:E367"/>
    <mergeCell ref="D368:E368"/>
    <mergeCell ref="D359:E359"/>
    <mergeCell ref="D360:E360"/>
    <mergeCell ref="D361:E361"/>
    <mergeCell ref="D362:E362"/>
    <mergeCell ref="D363:E363"/>
    <mergeCell ref="D394:E394"/>
    <mergeCell ref="D395:E395"/>
    <mergeCell ref="D396:E396"/>
    <mergeCell ref="D397:E397"/>
    <mergeCell ref="D398:E398"/>
    <mergeCell ref="D389:E389"/>
    <mergeCell ref="D390:E390"/>
    <mergeCell ref="D391:E391"/>
    <mergeCell ref="D392:E392"/>
    <mergeCell ref="D393:E393"/>
    <mergeCell ref="D384:E384"/>
    <mergeCell ref="D385:E385"/>
    <mergeCell ref="D386:E386"/>
    <mergeCell ref="D387:E387"/>
    <mergeCell ref="D388:E388"/>
    <mergeCell ref="D379:E379"/>
    <mergeCell ref="D380:E380"/>
    <mergeCell ref="D381:E381"/>
    <mergeCell ref="D382:E382"/>
    <mergeCell ref="D383:E383"/>
    <mergeCell ref="D414:E414"/>
    <mergeCell ref="D415:E415"/>
    <mergeCell ref="D416:E416"/>
    <mergeCell ref="D417:E417"/>
    <mergeCell ref="D418:E418"/>
    <mergeCell ref="D409:E409"/>
    <mergeCell ref="D410:E410"/>
    <mergeCell ref="D411:E411"/>
    <mergeCell ref="D412:E412"/>
    <mergeCell ref="D413:E413"/>
    <mergeCell ref="D404:E404"/>
    <mergeCell ref="D405:E405"/>
    <mergeCell ref="D406:E406"/>
    <mergeCell ref="D407:E407"/>
    <mergeCell ref="D408:E408"/>
    <mergeCell ref="D399:E399"/>
    <mergeCell ref="D400:E400"/>
    <mergeCell ref="D401:E401"/>
    <mergeCell ref="D402:E402"/>
    <mergeCell ref="D403:E403"/>
    <mergeCell ref="D434:E434"/>
    <mergeCell ref="D435:E435"/>
    <mergeCell ref="D436:E436"/>
    <mergeCell ref="D437:E437"/>
    <mergeCell ref="D438:E438"/>
    <mergeCell ref="D429:E429"/>
    <mergeCell ref="D430:E430"/>
    <mergeCell ref="D431:E431"/>
    <mergeCell ref="D432:E432"/>
    <mergeCell ref="D433:E433"/>
    <mergeCell ref="D424:E424"/>
    <mergeCell ref="D425:E425"/>
    <mergeCell ref="D426:E426"/>
    <mergeCell ref="D427:E427"/>
    <mergeCell ref="D428:E428"/>
    <mergeCell ref="D419:E419"/>
    <mergeCell ref="D420:E420"/>
    <mergeCell ref="D421:E421"/>
    <mergeCell ref="D422:E422"/>
    <mergeCell ref="D423:E423"/>
    <mergeCell ref="D454:E454"/>
    <mergeCell ref="D455:E455"/>
    <mergeCell ref="D456:E456"/>
    <mergeCell ref="D457:E457"/>
    <mergeCell ref="D458:E458"/>
    <mergeCell ref="D449:E449"/>
    <mergeCell ref="D450:E450"/>
    <mergeCell ref="D451:E451"/>
    <mergeCell ref="D452:E452"/>
    <mergeCell ref="D453:E453"/>
    <mergeCell ref="D444:E444"/>
    <mergeCell ref="D445:E445"/>
    <mergeCell ref="D446:E446"/>
    <mergeCell ref="D447:E447"/>
    <mergeCell ref="D448:E448"/>
    <mergeCell ref="D439:E439"/>
    <mergeCell ref="D440:E440"/>
    <mergeCell ref="D441:E441"/>
    <mergeCell ref="D442:E442"/>
    <mergeCell ref="D443:E443"/>
    <mergeCell ref="D474:E474"/>
    <mergeCell ref="D475:E475"/>
    <mergeCell ref="D476:E476"/>
    <mergeCell ref="D477:E477"/>
    <mergeCell ref="D478:E478"/>
    <mergeCell ref="D469:E469"/>
    <mergeCell ref="D470:E470"/>
    <mergeCell ref="D471:E471"/>
    <mergeCell ref="D472:E472"/>
    <mergeCell ref="D473:E473"/>
    <mergeCell ref="D464:E464"/>
    <mergeCell ref="D465:E465"/>
    <mergeCell ref="D466:E466"/>
    <mergeCell ref="D467:E467"/>
    <mergeCell ref="D468:E468"/>
    <mergeCell ref="D459:E459"/>
    <mergeCell ref="D460:E460"/>
    <mergeCell ref="D461:E461"/>
    <mergeCell ref="D462:E462"/>
    <mergeCell ref="D463:E463"/>
    <mergeCell ref="D494:E494"/>
    <mergeCell ref="D495:E495"/>
    <mergeCell ref="D496:E496"/>
    <mergeCell ref="D497:E497"/>
    <mergeCell ref="D498:E498"/>
    <mergeCell ref="D489:E489"/>
    <mergeCell ref="D490:E490"/>
    <mergeCell ref="D491:E491"/>
    <mergeCell ref="D492:E492"/>
    <mergeCell ref="D493:E493"/>
    <mergeCell ref="D484:E484"/>
    <mergeCell ref="D485:E485"/>
    <mergeCell ref="D486:E486"/>
    <mergeCell ref="D487:E487"/>
    <mergeCell ref="D488:E488"/>
    <mergeCell ref="D479:E479"/>
    <mergeCell ref="D480:E480"/>
    <mergeCell ref="D481:E481"/>
    <mergeCell ref="D482:E482"/>
    <mergeCell ref="D483:E483"/>
    <mergeCell ref="D514:E514"/>
    <mergeCell ref="D515:E515"/>
    <mergeCell ref="D516:E516"/>
    <mergeCell ref="D517:E517"/>
    <mergeCell ref="D518:E518"/>
    <mergeCell ref="D509:E509"/>
    <mergeCell ref="D510:E510"/>
    <mergeCell ref="D511:E511"/>
    <mergeCell ref="D512:E512"/>
    <mergeCell ref="D513:E513"/>
    <mergeCell ref="D504:E504"/>
    <mergeCell ref="D505:E505"/>
    <mergeCell ref="D506:E506"/>
    <mergeCell ref="D507:E507"/>
    <mergeCell ref="D508:E508"/>
    <mergeCell ref="D499:E499"/>
    <mergeCell ref="D500:E500"/>
    <mergeCell ref="D501:E501"/>
    <mergeCell ref="D502:E502"/>
    <mergeCell ref="D503:E503"/>
    <mergeCell ref="D534:E534"/>
    <mergeCell ref="D535:E535"/>
    <mergeCell ref="D536:E536"/>
    <mergeCell ref="D537:E537"/>
    <mergeCell ref="D538:E538"/>
    <mergeCell ref="D529:E529"/>
    <mergeCell ref="D530:E530"/>
    <mergeCell ref="D531:E531"/>
    <mergeCell ref="D532:E532"/>
    <mergeCell ref="D533:E533"/>
    <mergeCell ref="D524:E524"/>
    <mergeCell ref="D525:E525"/>
    <mergeCell ref="D526:E526"/>
    <mergeCell ref="D527:E527"/>
    <mergeCell ref="D528:E528"/>
    <mergeCell ref="D519:E519"/>
    <mergeCell ref="D520:E520"/>
    <mergeCell ref="D521:E521"/>
    <mergeCell ref="D522:E522"/>
    <mergeCell ref="D523:E523"/>
    <mergeCell ref="D554:E554"/>
    <mergeCell ref="D555:E555"/>
    <mergeCell ref="D556:E556"/>
    <mergeCell ref="D557:E557"/>
    <mergeCell ref="D558:E558"/>
    <mergeCell ref="D549:E549"/>
    <mergeCell ref="D550:E550"/>
    <mergeCell ref="D551:E551"/>
    <mergeCell ref="D552:E552"/>
    <mergeCell ref="D553:E553"/>
    <mergeCell ref="D544:E544"/>
    <mergeCell ref="D545:E545"/>
    <mergeCell ref="D546:E546"/>
    <mergeCell ref="D547:E547"/>
    <mergeCell ref="D548:E548"/>
    <mergeCell ref="D539:E539"/>
    <mergeCell ref="D540:E540"/>
    <mergeCell ref="D541:E541"/>
    <mergeCell ref="D542:E542"/>
    <mergeCell ref="D543:E543"/>
    <mergeCell ref="D574:E574"/>
    <mergeCell ref="D575:E575"/>
    <mergeCell ref="D576:E576"/>
    <mergeCell ref="D577:E577"/>
    <mergeCell ref="D578:E578"/>
    <mergeCell ref="D569:E569"/>
    <mergeCell ref="D570:E570"/>
    <mergeCell ref="D571:E571"/>
    <mergeCell ref="D572:E572"/>
    <mergeCell ref="D573:E573"/>
    <mergeCell ref="D564:E564"/>
    <mergeCell ref="D565:E565"/>
    <mergeCell ref="D566:E566"/>
    <mergeCell ref="D567:E567"/>
    <mergeCell ref="D568:E568"/>
    <mergeCell ref="D559:E559"/>
    <mergeCell ref="D560:E560"/>
    <mergeCell ref="D561:E561"/>
    <mergeCell ref="D562:E562"/>
    <mergeCell ref="D563:E563"/>
    <mergeCell ref="D594:E594"/>
    <mergeCell ref="D595:E595"/>
    <mergeCell ref="D596:E596"/>
    <mergeCell ref="D597:E597"/>
    <mergeCell ref="D598:E598"/>
    <mergeCell ref="D589:E589"/>
    <mergeCell ref="D590:E590"/>
    <mergeCell ref="D591:E591"/>
    <mergeCell ref="D592:E592"/>
    <mergeCell ref="D593:E593"/>
    <mergeCell ref="D584:E584"/>
    <mergeCell ref="D585:E585"/>
    <mergeCell ref="D586:E586"/>
    <mergeCell ref="D587:E587"/>
    <mergeCell ref="D588:E588"/>
    <mergeCell ref="D579:E579"/>
    <mergeCell ref="D580:E580"/>
    <mergeCell ref="D581:E581"/>
    <mergeCell ref="D582:E582"/>
    <mergeCell ref="D583:E583"/>
    <mergeCell ref="D614:E614"/>
    <mergeCell ref="D615:E615"/>
    <mergeCell ref="D616:E616"/>
    <mergeCell ref="D617:E617"/>
    <mergeCell ref="D618:E618"/>
    <mergeCell ref="D609:E609"/>
    <mergeCell ref="D610:E610"/>
    <mergeCell ref="D611:E611"/>
    <mergeCell ref="D612:E612"/>
    <mergeCell ref="D613:E613"/>
    <mergeCell ref="D604:E604"/>
    <mergeCell ref="D605:E605"/>
    <mergeCell ref="D606:E606"/>
    <mergeCell ref="D607:E607"/>
    <mergeCell ref="D608:E608"/>
    <mergeCell ref="D599:E599"/>
    <mergeCell ref="D600:E600"/>
    <mergeCell ref="D601:E601"/>
    <mergeCell ref="D602:E602"/>
    <mergeCell ref="D603:E603"/>
    <mergeCell ref="D634:E634"/>
    <mergeCell ref="D635:E635"/>
    <mergeCell ref="D636:E636"/>
    <mergeCell ref="D637:E637"/>
    <mergeCell ref="D638:E638"/>
    <mergeCell ref="D629:E629"/>
    <mergeCell ref="D630:E630"/>
    <mergeCell ref="D631:E631"/>
    <mergeCell ref="D632:E632"/>
    <mergeCell ref="D633:E633"/>
    <mergeCell ref="D624:E624"/>
    <mergeCell ref="D625:E625"/>
    <mergeCell ref="D626:E626"/>
    <mergeCell ref="D627:E627"/>
    <mergeCell ref="D628:E628"/>
    <mergeCell ref="D619:E619"/>
    <mergeCell ref="D620:E620"/>
    <mergeCell ref="D621:E621"/>
    <mergeCell ref="D622:E622"/>
    <mergeCell ref="D623:E623"/>
    <mergeCell ref="D654:E654"/>
    <mergeCell ref="D655:E655"/>
    <mergeCell ref="D656:E656"/>
    <mergeCell ref="D657:E657"/>
    <mergeCell ref="D658:E658"/>
    <mergeCell ref="D649:E649"/>
    <mergeCell ref="D650:E650"/>
    <mergeCell ref="D651:E651"/>
    <mergeCell ref="D652:E652"/>
    <mergeCell ref="D653:E653"/>
    <mergeCell ref="D644:E644"/>
    <mergeCell ref="D645:E645"/>
    <mergeCell ref="D646:E646"/>
    <mergeCell ref="D647:E647"/>
    <mergeCell ref="D648:E648"/>
    <mergeCell ref="D639:E639"/>
    <mergeCell ref="D640:E640"/>
    <mergeCell ref="D641:E641"/>
    <mergeCell ref="D642:E642"/>
    <mergeCell ref="D643:E643"/>
    <mergeCell ref="D674:E674"/>
    <mergeCell ref="D675:E675"/>
    <mergeCell ref="D676:E676"/>
    <mergeCell ref="D677:E677"/>
    <mergeCell ref="D678:E678"/>
    <mergeCell ref="D669:E669"/>
    <mergeCell ref="D670:E670"/>
    <mergeCell ref="D671:E671"/>
    <mergeCell ref="D672:E672"/>
    <mergeCell ref="D673:E673"/>
    <mergeCell ref="D664:E664"/>
    <mergeCell ref="D665:E665"/>
    <mergeCell ref="D666:E666"/>
    <mergeCell ref="D667:E667"/>
    <mergeCell ref="D668:E668"/>
    <mergeCell ref="D659:E659"/>
    <mergeCell ref="D660:E660"/>
    <mergeCell ref="D661:E661"/>
    <mergeCell ref="D662:E662"/>
    <mergeCell ref="D663:E663"/>
    <mergeCell ref="D694:E694"/>
    <mergeCell ref="D695:E695"/>
    <mergeCell ref="D696:E696"/>
    <mergeCell ref="D697:E697"/>
    <mergeCell ref="D698:E698"/>
    <mergeCell ref="D689:E689"/>
    <mergeCell ref="D690:E690"/>
    <mergeCell ref="D691:E691"/>
    <mergeCell ref="D692:E692"/>
    <mergeCell ref="D693:E693"/>
    <mergeCell ref="D684:E684"/>
    <mergeCell ref="D685:E685"/>
    <mergeCell ref="D686:E686"/>
    <mergeCell ref="D687:E687"/>
    <mergeCell ref="D688:E688"/>
    <mergeCell ref="D679:E679"/>
    <mergeCell ref="D680:E680"/>
    <mergeCell ref="D681:E681"/>
    <mergeCell ref="D682:E682"/>
    <mergeCell ref="D683:E683"/>
    <mergeCell ref="D714:E714"/>
    <mergeCell ref="D715:E715"/>
    <mergeCell ref="D716:E716"/>
    <mergeCell ref="D717:E717"/>
    <mergeCell ref="D718:E718"/>
    <mergeCell ref="D709:E709"/>
    <mergeCell ref="D710:E710"/>
    <mergeCell ref="D711:E711"/>
    <mergeCell ref="D712:E712"/>
    <mergeCell ref="D713:E713"/>
    <mergeCell ref="D704:E704"/>
    <mergeCell ref="D705:E705"/>
    <mergeCell ref="D706:E706"/>
    <mergeCell ref="D707:E707"/>
    <mergeCell ref="D708:E708"/>
    <mergeCell ref="D699:E699"/>
    <mergeCell ref="D700:E700"/>
    <mergeCell ref="D701:E701"/>
    <mergeCell ref="D702:E702"/>
    <mergeCell ref="D703:E703"/>
    <mergeCell ref="D734:E734"/>
    <mergeCell ref="D735:E735"/>
    <mergeCell ref="D736:E736"/>
    <mergeCell ref="D737:E737"/>
    <mergeCell ref="D738:E738"/>
    <mergeCell ref="D729:E729"/>
    <mergeCell ref="D730:E730"/>
    <mergeCell ref="D731:E731"/>
    <mergeCell ref="D732:E732"/>
    <mergeCell ref="D733:E733"/>
    <mergeCell ref="D724:E724"/>
    <mergeCell ref="D725:E725"/>
    <mergeCell ref="D726:E726"/>
    <mergeCell ref="D727:E727"/>
    <mergeCell ref="D728:E728"/>
    <mergeCell ref="D719:E719"/>
    <mergeCell ref="D720:E720"/>
    <mergeCell ref="D721:E721"/>
    <mergeCell ref="D722:E722"/>
    <mergeCell ref="D723:E723"/>
    <mergeCell ref="D754:E754"/>
    <mergeCell ref="D755:E755"/>
    <mergeCell ref="D756:E756"/>
    <mergeCell ref="D757:E757"/>
    <mergeCell ref="D758:E758"/>
    <mergeCell ref="D749:E749"/>
    <mergeCell ref="D750:E750"/>
    <mergeCell ref="D751:E751"/>
    <mergeCell ref="D752:E752"/>
    <mergeCell ref="D753:E753"/>
    <mergeCell ref="D744:E744"/>
    <mergeCell ref="D745:E745"/>
    <mergeCell ref="D746:E746"/>
    <mergeCell ref="D747:E747"/>
    <mergeCell ref="D748:E748"/>
    <mergeCell ref="D739:E739"/>
    <mergeCell ref="D740:E740"/>
    <mergeCell ref="D741:E741"/>
    <mergeCell ref="D742:E742"/>
    <mergeCell ref="D743:E743"/>
    <mergeCell ref="D774:E774"/>
    <mergeCell ref="D775:E775"/>
    <mergeCell ref="D776:E776"/>
    <mergeCell ref="D777:E777"/>
    <mergeCell ref="D778:E778"/>
    <mergeCell ref="D769:E769"/>
    <mergeCell ref="D770:E770"/>
    <mergeCell ref="D771:E771"/>
    <mergeCell ref="D772:E772"/>
    <mergeCell ref="D773:E773"/>
    <mergeCell ref="D764:E764"/>
    <mergeCell ref="D765:E765"/>
    <mergeCell ref="D766:E766"/>
    <mergeCell ref="D767:E767"/>
    <mergeCell ref="D768:E768"/>
    <mergeCell ref="D759:E759"/>
    <mergeCell ref="D760:E760"/>
    <mergeCell ref="D761:E761"/>
    <mergeCell ref="D762:E762"/>
    <mergeCell ref="D763:E763"/>
    <mergeCell ref="D794:E794"/>
    <mergeCell ref="D795:E795"/>
    <mergeCell ref="D796:E796"/>
    <mergeCell ref="D797:E797"/>
    <mergeCell ref="D798:E798"/>
    <mergeCell ref="D789:E789"/>
    <mergeCell ref="D790:E790"/>
    <mergeCell ref="D791:E791"/>
    <mergeCell ref="D792:E792"/>
    <mergeCell ref="D793:E793"/>
    <mergeCell ref="D784:E784"/>
    <mergeCell ref="D785:E785"/>
    <mergeCell ref="D786:E786"/>
    <mergeCell ref="D787:E787"/>
    <mergeCell ref="D788:E788"/>
    <mergeCell ref="D779:E779"/>
    <mergeCell ref="D780:E780"/>
    <mergeCell ref="D781:E781"/>
    <mergeCell ref="D782:E782"/>
    <mergeCell ref="D783:E783"/>
    <mergeCell ref="D814:E814"/>
    <mergeCell ref="D815:E815"/>
    <mergeCell ref="D816:E816"/>
    <mergeCell ref="D817:E817"/>
    <mergeCell ref="D818:E818"/>
    <mergeCell ref="D809:E809"/>
    <mergeCell ref="D810:E810"/>
    <mergeCell ref="D811:E811"/>
    <mergeCell ref="D812:E812"/>
    <mergeCell ref="D813:E813"/>
    <mergeCell ref="D804:E804"/>
    <mergeCell ref="D805:E805"/>
    <mergeCell ref="D806:E806"/>
    <mergeCell ref="D807:E807"/>
    <mergeCell ref="D808:E808"/>
    <mergeCell ref="D799:E799"/>
    <mergeCell ref="D800:E800"/>
    <mergeCell ref="D801:E801"/>
    <mergeCell ref="D802:E802"/>
    <mergeCell ref="D803:E803"/>
    <mergeCell ref="D834:E834"/>
    <mergeCell ref="D835:E835"/>
    <mergeCell ref="D836:E836"/>
    <mergeCell ref="D837:E837"/>
    <mergeCell ref="D838:E838"/>
    <mergeCell ref="D829:E829"/>
    <mergeCell ref="D830:E830"/>
    <mergeCell ref="D831:E831"/>
    <mergeCell ref="D832:E832"/>
    <mergeCell ref="D833:E833"/>
    <mergeCell ref="D824:E824"/>
    <mergeCell ref="D825:E825"/>
    <mergeCell ref="D826:E826"/>
    <mergeCell ref="D827:E827"/>
    <mergeCell ref="D828:E828"/>
    <mergeCell ref="D819:E819"/>
    <mergeCell ref="D820:E820"/>
    <mergeCell ref="D821:E821"/>
    <mergeCell ref="D822:E822"/>
    <mergeCell ref="D823:E823"/>
    <mergeCell ref="D854:E854"/>
    <mergeCell ref="D855:E855"/>
    <mergeCell ref="D856:E856"/>
    <mergeCell ref="D857:E857"/>
    <mergeCell ref="D858:E858"/>
    <mergeCell ref="D849:E849"/>
    <mergeCell ref="D850:E850"/>
    <mergeCell ref="D851:E851"/>
    <mergeCell ref="D852:E852"/>
    <mergeCell ref="D853:E853"/>
    <mergeCell ref="D844:E844"/>
    <mergeCell ref="D845:E845"/>
    <mergeCell ref="D846:E846"/>
    <mergeCell ref="D847:E847"/>
    <mergeCell ref="D848:E848"/>
    <mergeCell ref="D839:E839"/>
    <mergeCell ref="D840:E840"/>
    <mergeCell ref="D841:E841"/>
    <mergeCell ref="D842:E842"/>
    <mergeCell ref="D843:E843"/>
    <mergeCell ref="D874:E874"/>
    <mergeCell ref="D875:E875"/>
    <mergeCell ref="D876:E876"/>
    <mergeCell ref="D877:E877"/>
    <mergeCell ref="D878:E878"/>
    <mergeCell ref="D869:E869"/>
    <mergeCell ref="D870:E870"/>
    <mergeCell ref="D871:E871"/>
    <mergeCell ref="D872:E872"/>
    <mergeCell ref="D873:E873"/>
    <mergeCell ref="D864:E864"/>
    <mergeCell ref="D865:E865"/>
    <mergeCell ref="D866:E866"/>
    <mergeCell ref="D867:E867"/>
    <mergeCell ref="D868:E868"/>
    <mergeCell ref="D859:E859"/>
    <mergeCell ref="D860:E860"/>
    <mergeCell ref="D861:E861"/>
    <mergeCell ref="D862:E862"/>
    <mergeCell ref="D863:E863"/>
    <mergeCell ref="D894:E894"/>
    <mergeCell ref="D895:E895"/>
    <mergeCell ref="D896:E896"/>
    <mergeCell ref="D897:E897"/>
    <mergeCell ref="D898:E898"/>
    <mergeCell ref="D889:E889"/>
    <mergeCell ref="D890:E890"/>
    <mergeCell ref="D891:E891"/>
    <mergeCell ref="D892:E892"/>
    <mergeCell ref="D893:E893"/>
    <mergeCell ref="D884:E884"/>
    <mergeCell ref="D885:E885"/>
    <mergeCell ref="D886:E886"/>
    <mergeCell ref="D887:E887"/>
    <mergeCell ref="D888:E888"/>
    <mergeCell ref="D879:E879"/>
    <mergeCell ref="D880:E880"/>
    <mergeCell ref="D881:E881"/>
    <mergeCell ref="D882:E882"/>
    <mergeCell ref="D883:E883"/>
    <mergeCell ref="D914:E914"/>
    <mergeCell ref="D915:E915"/>
    <mergeCell ref="D916:E916"/>
    <mergeCell ref="D917:E917"/>
    <mergeCell ref="D918:E918"/>
    <mergeCell ref="D909:E909"/>
    <mergeCell ref="D910:E910"/>
    <mergeCell ref="D911:E911"/>
    <mergeCell ref="D912:E912"/>
    <mergeCell ref="D913:E913"/>
    <mergeCell ref="D904:E904"/>
    <mergeCell ref="D905:E905"/>
    <mergeCell ref="D906:E906"/>
    <mergeCell ref="D907:E907"/>
    <mergeCell ref="D908:E908"/>
    <mergeCell ref="D899:E899"/>
    <mergeCell ref="D900:E900"/>
    <mergeCell ref="D901:E901"/>
    <mergeCell ref="D902:E902"/>
    <mergeCell ref="D903:E903"/>
    <mergeCell ref="D934:E934"/>
    <mergeCell ref="D935:E935"/>
    <mergeCell ref="D936:E936"/>
    <mergeCell ref="D937:E937"/>
    <mergeCell ref="D938:E938"/>
    <mergeCell ref="D929:E929"/>
    <mergeCell ref="D930:E930"/>
    <mergeCell ref="D931:E931"/>
    <mergeCell ref="D932:E932"/>
    <mergeCell ref="D933:E933"/>
    <mergeCell ref="D924:E924"/>
    <mergeCell ref="D925:E925"/>
    <mergeCell ref="D926:E926"/>
    <mergeCell ref="D927:E927"/>
    <mergeCell ref="D928:E928"/>
    <mergeCell ref="D919:E919"/>
    <mergeCell ref="D920:E920"/>
    <mergeCell ref="D921:E921"/>
    <mergeCell ref="D922:E922"/>
    <mergeCell ref="D923:E923"/>
    <mergeCell ref="D954:E954"/>
    <mergeCell ref="D955:E955"/>
    <mergeCell ref="D956:E956"/>
    <mergeCell ref="D957:E957"/>
    <mergeCell ref="D958:E958"/>
    <mergeCell ref="D949:E949"/>
    <mergeCell ref="D950:E950"/>
    <mergeCell ref="D951:E951"/>
    <mergeCell ref="D952:E952"/>
    <mergeCell ref="D953:E953"/>
    <mergeCell ref="D944:E944"/>
    <mergeCell ref="D945:E945"/>
    <mergeCell ref="D946:E946"/>
    <mergeCell ref="D947:E947"/>
    <mergeCell ref="D948:E948"/>
    <mergeCell ref="D939:E939"/>
    <mergeCell ref="D940:E940"/>
    <mergeCell ref="D941:E941"/>
    <mergeCell ref="D942:E942"/>
    <mergeCell ref="D943:E943"/>
    <mergeCell ref="D974:E974"/>
    <mergeCell ref="D975:E975"/>
    <mergeCell ref="D976:E976"/>
    <mergeCell ref="D977:E977"/>
    <mergeCell ref="D978:E978"/>
    <mergeCell ref="D969:E969"/>
    <mergeCell ref="D970:E970"/>
    <mergeCell ref="D971:E971"/>
    <mergeCell ref="D972:E972"/>
    <mergeCell ref="D973:E973"/>
    <mergeCell ref="D964:E964"/>
    <mergeCell ref="D965:E965"/>
    <mergeCell ref="D966:E966"/>
    <mergeCell ref="D967:E967"/>
    <mergeCell ref="D968:E968"/>
    <mergeCell ref="D959:E959"/>
    <mergeCell ref="D960:E960"/>
    <mergeCell ref="D961:E961"/>
    <mergeCell ref="D962:E962"/>
    <mergeCell ref="D963:E963"/>
    <mergeCell ref="D994:E994"/>
    <mergeCell ref="D995:E995"/>
    <mergeCell ref="D996:E996"/>
    <mergeCell ref="D997:E997"/>
    <mergeCell ref="D998:E998"/>
    <mergeCell ref="D989:E989"/>
    <mergeCell ref="D990:E990"/>
    <mergeCell ref="D991:E991"/>
    <mergeCell ref="D992:E992"/>
    <mergeCell ref="D993:E993"/>
    <mergeCell ref="D984:E984"/>
    <mergeCell ref="D985:E985"/>
    <mergeCell ref="D986:E986"/>
    <mergeCell ref="D987:E987"/>
    <mergeCell ref="D988:E988"/>
    <mergeCell ref="D979:E979"/>
    <mergeCell ref="D980:E980"/>
    <mergeCell ref="D981:E981"/>
    <mergeCell ref="D982:E982"/>
    <mergeCell ref="D983:E983"/>
    <mergeCell ref="D1014:E1014"/>
    <mergeCell ref="D1015:E1015"/>
    <mergeCell ref="D1016:E1016"/>
    <mergeCell ref="D1017:E1017"/>
    <mergeCell ref="D1018:E1018"/>
    <mergeCell ref="D1009:E1009"/>
    <mergeCell ref="D1010:E1010"/>
    <mergeCell ref="D1011:E1011"/>
    <mergeCell ref="D1012:E1012"/>
    <mergeCell ref="D1013:E1013"/>
    <mergeCell ref="D1004:E1004"/>
    <mergeCell ref="D1005:E1005"/>
    <mergeCell ref="D1006:E1006"/>
    <mergeCell ref="D1007:E1007"/>
    <mergeCell ref="D1008:E1008"/>
    <mergeCell ref="D999:E999"/>
    <mergeCell ref="D1000:E1000"/>
    <mergeCell ref="D1001:E1001"/>
    <mergeCell ref="D1002:E1002"/>
    <mergeCell ref="D1003:E1003"/>
    <mergeCell ref="D1034:E1034"/>
    <mergeCell ref="D1035:E1035"/>
    <mergeCell ref="D1036:E1036"/>
    <mergeCell ref="D1037:E1037"/>
    <mergeCell ref="D1038:E1038"/>
    <mergeCell ref="D1029:E1029"/>
    <mergeCell ref="D1030:E1030"/>
    <mergeCell ref="D1031:E1031"/>
    <mergeCell ref="D1032:E1032"/>
    <mergeCell ref="D1033:E1033"/>
    <mergeCell ref="D1024:E1024"/>
    <mergeCell ref="D1025:E1025"/>
    <mergeCell ref="D1026:E1026"/>
    <mergeCell ref="D1027:E1027"/>
    <mergeCell ref="D1028:E1028"/>
    <mergeCell ref="D1019:E1019"/>
    <mergeCell ref="D1020:E1020"/>
    <mergeCell ref="D1021:E1021"/>
    <mergeCell ref="D1022:E1022"/>
    <mergeCell ref="D1023:E1023"/>
    <mergeCell ref="D1054:E1054"/>
    <mergeCell ref="D1055:E1055"/>
    <mergeCell ref="D1056:E1056"/>
    <mergeCell ref="D1057:E1057"/>
    <mergeCell ref="D1058:E1058"/>
    <mergeCell ref="D1049:E1049"/>
    <mergeCell ref="D1050:E1050"/>
    <mergeCell ref="D1051:E1051"/>
    <mergeCell ref="D1052:E1052"/>
    <mergeCell ref="D1053:E1053"/>
    <mergeCell ref="D1044:E1044"/>
    <mergeCell ref="D1045:E1045"/>
    <mergeCell ref="D1046:E1046"/>
    <mergeCell ref="D1047:E1047"/>
    <mergeCell ref="D1048:E1048"/>
    <mergeCell ref="D1039:E1039"/>
    <mergeCell ref="D1040:E1040"/>
    <mergeCell ref="D1041:E1041"/>
    <mergeCell ref="D1042:E1042"/>
    <mergeCell ref="D1043:E1043"/>
    <mergeCell ref="D1074:E1074"/>
    <mergeCell ref="D1075:E1075"/>
    <mergeCell ref="D1076:E1076"/>
    <mergeCell ref="D1077:E1077"/>
    <mergeCell ref="D1078:E1078"/>
    <mergeCell ref="D1069:E1069"/>
    <mergeCell ref="D1070:E1070"/>
    <mergeCell ref="D1071:E1071"/>
    <mergeCell ref="D1072:E1072"/>
    <mergeCell ref="D1073:E1073"/>
    <mergeCell ref="D1064:E1064"/>
    <mergeCell ref="D1065:E1065"/>
    <mergeCell ref="D1066:E1066"/>
    <mergeCell ref="D1067:E1067"/>
    <mergeCell ref="D1068:E1068"/>
    <mergeCell ref="D1059:E1059"/>
    <mergeCell ref="D1060:E1060"/>
    <mergeCell ref="D1061:E1061"/>
    <mergeCell ref="D1062:E1062"/>
    <mergeCell ref="D1063:E1063"/>
    <mergeCell ref="D1094:E1094"/>
    <mergeCell ref="D1095:E1095"/>
    <mergeCell ref="D1096:E1096"/>
    <mergeCell ref="D1097:E1097"/>
    <mergeCell ref="D1098:E1098"/>
    <mergeCell ref="D1089:E1089"/>
    <mergeCell ref="D1090:E1090"/>
    <mergeCell ref="D1091:E1091"/>
    <mergeCell ref="D1092:E1092"/>
    <mergeCell ref="D1093:E1093"/>
    <mergeCell ref="D1084:E1084"/>
    <mergeCell ref="D1085:E1085"/>
    <mergeCell ref="D1086:E1086"/>
    <mergeCell ref="D1087:E1087"/>
    <mergeCell ref="D1088:E1088"/>
    <mergeCell ref="D1079:E1079"/>
    <mergeCell ref="D1080:E1080"/>
    <mergeCell ref="D1081:E1081"/>
    <mergeCell ref="D1082:E1082"/>
    <mergeCell ref="D1083:E1083"/>
    <mergeCell ref="D1114:E1114"/>
    <mergeCell ref="D1115:E1115"/>
    <mergeCell ref="D1116:E1116"/>
    <mergeCell ref="D1117:E1117"/>
    <mergeCell ref="D1118:E1118"/>
    <mergeCell ref="D1109:E1109"/>
    <mergeCell ref="D1110:E1110"/>
    <mergeCell ref="D1111:E1111"/>
    <mergeCell ref="D1112:E1112"/>
    <mergeCell ref="D1113:E1113"/>
    <mergeCell ref="D1104:E1104"/>
    <mergeCell ref="D1105:E1105"/>
    <mergeCell ref="D1106:E1106"/>
    <mergeCell ref="D1107:E1107"/>
    <mergeCell ref="D1108:E1108"/>
    <mergeCell ref="D1099:E1099"/>
    <mergeCell ref="D1100:E1100"/>
    <mergeCell ref="D1101:E1101"/>
    <mergeCell ref="D1102:E1102"/>
    <mergeCell ref="D1103:E1103"/>
    <mergeCell ref="D1134:E1134"/>
    <mergeCell ref="D1135:E1135"/>
    <mergeCell ref="D1136:E1136"/>
    <mergeCell ref="D1137:E1137"/>
    <mergeCell ref="D1138:E1138"/>
    <mergeCell ref="D1129:E1129"/>
    <mergeCell ref="D1130:E1130"/>
    <mergeCell ref="D1131:E1131"/>
    <mergeCell ref="D1132:E1132"/>
    <mergeCell ref="D1133:E1133"/>
    <mergeCell ref="D1124:E1124"/>
    <mergeCell ref="D1125:E1125"/>
    <mergeCell ref="D1126:E1126"/>
    <mergeCell ref="D1127:E1127"/>
    <mergeCell ref="D1128:E1128"/>
    <mergeCell ref="D1119:E1119"/>
    <mergeCell ref="D1120:E1120"/>
    <mergeCell ref="D1121:E1121"/>
    <mergeCell ref="D1122:E1122"/>
    <mergeCell ref="D1123:E1123"/>
    <mergeCell ref="D1154:E1154"/>
    <mergeCell ref="D1155:E1155"/>
    <mergeCell ref="D1156:E1156"/>
    <mergeCell ref="D1157:E1157"/>
    <mergeCell ref="D1158:E1158"/>
    <mergeCell ref="D1149:E1149"/>
    <mergeCell ref="D1150:E1150"/>
    <mergeCell ref="D1151:E1151"/>
    <mergeCell ref="D1152:E1152"/>
    <mergeCell ref="D1153:E1153"/>
    <mergeCell ref="D1144:E1144"/>
    <mergeCell ref="D1145:E1145"/>
    <mergeCell ref="D1146:E1146"/>
    <mergeCell ref="D1147:E1147"/>
    <mergeCell ref="D1148:E1148"/>
    <mergeCell ref="D1139:E1139"/>
    <mergeCell ref="D1140:E1140"/>
    <mergeCell ref="D1141:E1141"/>
    <mergeCell ref="D1142:E1142"/>
    <mergeCell ref="D1143:E1143"/>
    <mergeCell ref="D1174:E1174"/>
    <mergeCell ref="D1175:E1175"/>
    <mergeCell ref="D1176:E1176"/>
    <mergeCell ref="D1177:E1177"/>
    <mergeCell ref="D1178:E1178"/>
    <mergeCell ref="D1169:E1169"/>
    <mergeCell ref="D1170:E1170"/>
    <mergeCell ref="D1171:E1171"/>
    <mergeCell ref="D1172:E1172"/>
    <mergeCell ref="D1173:E1173"/>
    <mergeCell ref="D1164:E1164"/>
    <mergeCell ref="D1165:E1165"/>
    <mergeCell ref="D1166:E1166"/>
    <mergeCell ref="D1167:E1167"/>
    <mergeCell ref="D1168:E1168"/>
    <mergeCell ref="D1159:E1159"/>
    <mergeCell ref="D1160:E1160"/>
    <mergeCell ref="D1161:E1161"/>
    <mergeCell ref="D1162:E1162"/>
    <mergeCell ref="D1163:E1163"/>
    <mergeCell ref="D1194:E1194"/>
    <mergeCell ref="D1195:E1195"/>
    <mergeCell ref="D1196:E1196"/>
    <mergeCell ref="D1197:E1197"/>
    <mergeCell ref="D1198:E1198"/>
    <mergeCell ref="D1189:E1189"/>
    <mergeCell ref="D1190:E1190"/>
    <mergeCell ref="D1191:E1191"/>
    <mergeCell ref="D1192:E1192"/>
    <mergeCell ref="D1193:E1193"/>
    <mergeCell ref="D1184:E1184"/>
    <mergeCell ref="D1185:E1185"/>
    <mergeCell ref="D1186:E1186"/>
    <mergeCell ref="D1187:E1187"/>
    <mergeCell ref="D1188:E1188"/>
    <mergeCell ref="D1179:E1179"/>
    <mergeCell ref="D1180:E1180"/>
    <mergeCell ref="D1181:E1181"/>
    <mergeCell ref="D1182:E1182"/>
    <mergeCell ref="D1183:E1183"/>
    <mergeCell ref="D1214:E1214"/>
    <mergeCell ref="D1215:E1215"/>
    <mergeCell ref="D1216:E1216"/>
    <mergeCell ref="D1217:E1217"/>
    <mergeCell ref="D1218:E1218"/>
    <mergeCell ref="D1209:E1209"/>
    <mergeCell ref="D1210:E1210"/>
    <mergeCell ref="D1211:E1211"/>
    <mergeCell ref="D1212:E1212"/>
    <mergeCell ref="D1213:E1213"/>
    <mergeCell ref="D1204:E1204"/>
    <mergeCell ref="D1205:E1205"/>
    <mergeCell ref="D1206:E1206"/>
    <mergeCell ref="D1207:E1207"/>
    <mergeCell ref="D1208:E1208"/>
    <mergeCell ref="D1199:E1199"/>
    <mergeCell ref="D1200:E1200"/>
    <mergeCell ref="D1201:E1201"/>
    <mergeCell ref="D1202:E1202"/>
    <mergeCell ref="D1203:E1203"/>
    <mergeCell ref="D1234:E1234"/>
    <mergeCell ref="D1235:E1235"/>
    <mergeCell ref="D1236:E1236"/>
    <mergeCell ref="D1237:E1237"/>
    <mergeCell ref="D1238:E1238"/>
    <mergeCell ref="D1229:E1229"/>
    <mergeCell ref="D1230:E1230"/>
    <mergeCell ref="D1231:E1231"/>
    <mergeCell ref="D1232:E1232"/>
    <mergeCell ref="D1233:E1233"/>
    <mergeCell ref="D1224:E1224"/>
    <mergeCell ref="D1225:E1225"/>
    <mergeCell ref="D1226:E1226"/>
    <mergeCell ref="D1227:E1227"/>
    <mergeCell ref="D1228:E1228"/>
    <mergeCell ref="D1219:E1219"/>
    <mergeCell ref="D1220:E1220"/>
    <mergeCell ref="D1221:E1221"/>
    <mergeCell ref="D1222:E1222"/>
    <mergeCell ref="D1223:E1223"/>
    <mergeCell ref="D1254:E1254"/>
    <mergeCell ref="D1255:E1255"/>
    <mergeCell ref="D1256:E1256"/>
    <mergeCell ref="D1257:E1257"/>
    <mergeCell ref="D1258:E1258"/>
    <mergeCell ref="D1249:E1249"/>
    <mergeCell ref="D1250:E1250"/>
    <mergeCell ref="D1251:E1251"/>
    <mergeCell ref="D1252:E1252"/>
    <mergeCell ref="D1253:E1253"/>
    <mergeCell ref="D1244:E1244"/>
    <mergeCell ref="D1245:E1245"/>
    <mergeCell ref="D1246:E1246"/>
    <mergeCell ref="D1247:E1247"/>
    <mergeCell ref="D1248:E1248"/>
    <mergeCell ref="D1239:E1239"/>
    <mergeCell ref="D1240:E1240"/>
    <mergeCell ref="D1241:E1241"/>
    <mergeCell ref="D1242:E1242"/>
    <mergeCell ref="D1243:E1243"/>
    <mergeCell ref="D1274:E1274"/>
    <mergeCell ref="D1275:E1275"/>
    <mergeCell ref="D1276:E1276"/>
    <mergeCell ref="D1277:E1277"/>
    <mergeCell ref="D1278:E1278"/>
    <mergeCell ref="D1269:E1269"/>
    <mergeCell ref="D1270:E1270"/>
    <mergeCell ref="D1271:E1271"/>
    <mergeCell ref="D1272:E1272"/>
    <mergeCell ref="D1273:E1273"/>
    <mergeCell ref="D1264:E1264"/>
    <mergeCell ref="D1265:E1265"/>
    <mergeCell ref="D1266:E1266"/>
    <mergeCell ref="D1267:E1267"/>
    <mergeCell ref="D1268:E1268"/>
    <mergeCell ref="D1259:E1259"/>
    <mergeCell ref="D1260:E1260"/>
    <mergeCell ref="D1261:E1261"/>
    <mergeCell ref="D1262:E1262"/>
    <mergeCell ref="D1263:E1263"/>
    <mergeCell ref="D1294:E1294"/>
    <mergeCell ref="D1295:E1295"/>
    <mergeCell ref="D1296:E1296"/>
    <mergeCell ref="D1297:E1297"/>
    <mergeCell ref="D1298:E1298"/>
    <mergeCell ref="D1289:E1289"/>
    <mergeCell ref="D1290:E1290"/>
    <mergeCell ref="D1291:E1291"/>
    <mergeCell ref="D1292:E1292"/>
    <mergeCell ref="D1293:E1293"/>
    <mergeCell ref="D1284:E1284"/>
    <mergeCell ref="D1285:E1285"/>
    <mergeCell ref="D1286:E1286"/>
    <mergeCell ref="D1287:E1287"/>
    <mergeCell ref="D1288:E1288"/>
    <mergeCell ref="D1279:E1279"/>
    <mergeCell ref="D1280:E1280"/>
    <mergeCell ref="D1281:E1281"/>
    <mergeCell ref="D1282:E1282"/>
    <mergeCell ref="D1283:E1283"/>
    <mergeCell ref="D1314:E1314"/>
    <mergeCell ref="D1315:E1315"/>
    <mergeCell ref="D1316:E1316"/>
    <mergeCell ref="D1317:E1317"/>
    <mergeCell ref="D1318:E1318"/>
    <mergeCell ref="D1309:E1309"/>
    <mergeCell ref="D1310:E1310"/>
    <mergeCell ref="D1311:E1311"/>
    <mergeCell ref="D1312:E1312"/>
    <mergeCell ref="D1313:E1313"/>
    <mergeCell ref="D1304:E1304"/>
    <mergeCell ref="D1305:E1305"/>
    <mergeCell ref="D1306:E1306"/>
    <mergeCell ref="D1307:E1307"/>
    <mergeCell ref="D1308:E1308"/>
    <mergeCell ref="D1299:E1299"/>
    <mergeCell ref="D1300:E1300"/>
    <mergeCell ref="D1301:E1301"/>
    <mergeCell ref="D1302:E1302"/>
    <mergeCell ref="D1303:E1303"/>
    <mergeCell ref="D1334:E1334"/>
    <mergeCell ref="D1335:E1335"/>
    <mergeCell ref="D1336:E1336"/>
    <mergeCell ref="D1337:E1337"/>
    <mergeCell ref="D1338:E1338"/>
    <mergeCell ref="D1329:E1329"/>
    <mergeCell ref="D1330:E1330"/>
    <mergeCell ref="D1331:E1331"/>
    <mergeCell ref="D1332:E1332"/>
    <mergeCell ref="D1333:E1333"/>
    <mergeCell ref="D1324:E1324"/>
    <mergeCell ref="D1325:E1325"/>
    <mergeCell ref="D1326:E1326"/>
    <mergeCell ref="D1327:E1327"/>
    <mergeCell ref="D1328:E1328"/>
    <mergeCell ref="D1319:E1319"/>
    <mergeCell ref="D1320:E1320"/>
    <mergeCell ref="D1321:E1321"/>
    <mergeCell ref="D1322:E1322"/>
    <mergeCell ref="D1323:E1323"/>
    <mergeCell ref="D1354:E1354"/>
    <mergeCell ref="D1355:E1355"/>
    <mergeCell ref="D1356:E1356"/>
    <mergeCell ref="D1357:E1357"/>
    <mergeCell ref="D1358:E1358"/>
    <mergeCell ref="D1349:E1349"/>
    <mergeCell ref="D1350:E1350"/>
    <mergeCell ref="D1351:E1351"/>
    <mergeCell ref="D1352:E1352"/>
    <mergeCell ref="D1353:E1353"/>
    <mergeCell ref="D1344:E1344"/>
    <mergeCell ref="D1345:E1345"/>
    <mergeCell ref="D1346:E1346"/>
    <mergeCell ref="D1347:E1347"/>
    <mergeCell ref="D1348:E1348"/>
    <mergeCell ref="D1339:E1339"/>
    <mergeCell ref="D1340:E1340"/>
    <mergeCell ref="D1341:E1341"/>
    <mergeCell ref="D1342:E1342"/>
    <mergeCell ref="D1343:E1343"/>
    <mergeCell ref="D1374:E1374"/>
    <mergeCell ref="D1375:E1375"/>
    <mergeCell ref="D1376:E1376"/>
    <mergeCell ref="D1377:E1377"/>
    <mergeCell ref="D1378:E1378"/>
    <mergeCell ref="D1369:E1369"/>
    <mergeCell ref="D1370:E1370"/>
    <mergeCell ref="D1371:E1371"/>
    <mergeCell ref="D1372:E1372"/>
    <mergeCell ref="D1373:E1373"/>
    <mergeCell ref="D1364:E1364"/>
    <mergeCell ref="D1365:E1365"/>
    <mergeCell ref="D1366:E1366"/>
    <mergeCell ref="D1367:E1367"/>
    <mergeCell ref="D1368:E1368"/>
    <mergeCell ref="D1359:E1359"/>
    <mergeCell ref="D1360:E1360"/>
    <mergeCell ref="D1361:E1361"/>
    <mergeCell ref="D1362:E1362"/>
    <mergeCell ref="D1363:E1363"/>
    <mergeCell ref="D1394:E1394"/>
    <mergeCell ref="D1395:E1395"/>
    <mergeCell ref="D1396:E1396"/>
    <mergeCell ref="D1397:E1397"/>
    <mergeCell ref="D1398:E1398"/>
    <mergeCell ref="D1389:E1389"/>
    <mergeCell ref="D1390:E1390"/>
    <mergeCell ref="D1391:E1391"/>
    <mergeCell ref="D1392:E1392"/>
    <mergeCell ref="D1393:E1393"/>
    <mergeCell ref="D1384:E1384"/>
    <mergeCell ref="D1385:E1385"/>
    <mergeCell ref="D1386:E1386"/>
    <mergeCell ref="D1387:E1387"/>
    <mergeCell ref="D1388:E1388"/>
    <mergeCell ref="D1379:E1379"/>
    <mergeCell ref="D1380:E1380"/>
    <mergeCell ref="D1381:E1381"/>
    <mergeCell ref="D1382:E1382"/>
    <mergeCell ref="D1383:E1383"/>
    <mergeCell ref="D1414:E1414"/>
    <mergeCell ref="D1415:E1415"/>
    <mergeCell ref="D1416:E1416"/>
    <mergeCell ref="D1417:E1417"/>
    <mergeCell ref="D1418:E1418"/>
    <mergeCell ref="D1409:E1409"/>
    <mergeCell ref="D1410:E1410"/>
    <mergeCell ref="D1411:E1411"/>
    <mergeCell ref="D1412:E1412"/>
    <mergeCell ref="D1413:E1413"/>
    <mergeCell ref="D1404:E1404"/>
    <mergeCell ref="D1405:E1405"/>
    <mergeCell ref="D1406:E1406"/>
    <mergeCell ref="D1407:E1407"/>
    <mergeCell ref="D1408:E1408"/>
    <mergeCell ref="D1399:E1399"/>
    <mergeCell ref="D1400:E1400"/>
    <mergeCell ref="D1401:E1401"/>
    <mergeCell ref="D1402:E1402"/>
    <mergeCell ref="D1403:E1403"/>
    <mergeCell ref="D1434:E1434"/>
    <mergeCell ref="D1435:E1435"/>
    <mergeCell ref="D1436:E1436"/>
    <mergeCell ref="D1437:E1437"/>
    <mergeCell ref="D1438:E1438"/>
    <mergeCell ref="D1429:E1429"/>
    <mergeCell ref="D1430:E1430"/>
    <mergeCell ref="D1431:E1431"/>
    <mergeCell ref="D1432:E1432"/>
    <mergeCell ref="D1433:E1433"/>
    <mergeCell ref="D1424:E1424"/>
    <mergeCell ref="D1425:E1425"/>
    <mergeCell ref="D1426:E1426"/>
    <mergeCell ref="D1427:E1427"/>
    <mergeCell ref="D1428:E1428"/>
    <mergeCell ref="D1419:E1419"/>
    <mergeCell ref="D1420:E1420"/>
    <mergeCell ref="D1421:E1421"/>
    <mergeCell ref="D1422:E1422"/>
    <mergeCell ref="D1423:E1423"/>
    <mergeCell ref="D1454:E1454"/>
    <mergeCell ref="D1455:E1455"/>
    <mergeCell ref="D1456:E1456"/>
    <mergeCell ref="D1457:E1457"/>
    <mergeCell ref="D1458:E1458"/>
    <mergeCell ref="D1449:E1449"/>
    <mergeCell ref="D1450:E1450"/>
    <mergeCell ref="D1451:E1451"/>
    <mergeCell ref="D1452:E1452"/>
    <mergeCell ref="D1453:E1453"/>
    <mergeCell ref="D1444:E1444"/>
    <mergeCell ref="D1445:E1445"/>
    <mergeCell ref="D1446:E1446"/>
    <mergeCell ref="D1447:E1447"/>
    <mergeCell ref="D1448:E1448"/>
    <mergeCell ref="D1439:E1439"/>
    <mergeCell ref="D1440:E1440"/>
    <mergeCell ref="D1441:E1441"/>
    <mergeCell ref="D1442:E1442"/>
    <mergeCell ref="D1443:E1443"/>
    <mergeCell ref="D1474:E1474"/>
    <mergeCell ref="D1475:E1475"/>
    <mergeCell ref="D1476:E1476"/>
    <mergeCell ref="D1477:E1477"/>
    <mergeCell ref="D1478:E1478"/>
    <mergeCell ref="D1469:E1469"/>
    <mergeCell ref="D1470:E1470"/>
    <mergeCell ref="D1471:E1471"/>
    <mergeCell ref="D1472:E1472"/>
    <mergeCell ref="D1473:E1473"/>
    <mergeCell ref="D1464:E1464"/>
    <mergeCell ref="D1465:E1465"/>
    <mergeCell ref="D1466:E1466"/>
    <mergeCell ref="D1467:E1467"/>
    <mergeCell ref="D1468:E1468"/>
    <mergeCell ref="D1459:E1459"/>
    <mergeCell ref="D1460:E1460"/>
    <mergeCell ref="D1461:E1461"/>
    <mergeCell ref="D1462:E1462"/>
    <mergeCell ref="D1463:E1463"/>
    <mergeCell ref="D1494:E1494"/>
    <mergeCell ref="D1495:E1495"/>
    <mergeCell ref="D1496:E1496"/>
    <mergeCell ref="D1497:E1497"/>
    <mergeCell ref="D1498:E1498"/>
    <mergeCell ref="D1489:E1489"/>
    <mergeCell ref="D1490:E1490"/>
    <mergeCell ref="D1491:E1491"/>
    <mergeCell ref="D1492:E1492"/>
    <mergeCell ref="D1493:E1493"/>
    <mergeCell ref="D1484:E1484"/>
    <mergeCell ref="D1485:E1485"/>
    <mergeCell ref="D1486:E1486"/>
    <mergeCell ref="D1487:E1487"/>
    <mergeCell ref="D1488:E1488"/>
    <mergeCell ref="D1479:E1479"/>
    <mergeCell ref="D1480:E1480"/>
    <mergeCell ref="D1481:E1481"/>
    <mergeCell ref="D1482:E1482"/>
    <mergeCell ref="D1483:E1483"/>
    <mergeCell ref="D1514:E1514"/>
    <mergeCell ref="D1515:E1515"/>
    <mergeCell ref="D1516:E1516"/>
    <mergeCell ref="D1517:E1517"/>
    <mergeCell ref="D1518:E1518"/>
    <mergeCell ref="D1509:E1509"/>
    <mergeCell ref="D1510:E1510"/>
    <mergeCell ref="D1511:E1511"/>
    <mergeCell ref="D1512:E1512"/>
    <mergeCell ref="D1513:E1513"/>
    <mergeCell ref="D1504:E1504"/>
    <mergeCell ref="D1505:E1505"/>
    <mergeCell ref="D1506:E1506"/>
    <mergeCell ref="D1507:E1507"/>
    <mergeCell ref="D1508:E1508"/>
    <mergeCell ref="D1499:E1499"/>
    <mergeCell ref="D1500:E1500"/>
    <mergeCell ref="D1501:E1501"/>
    <mergeCell ref="D1502:E1502"/>
    <mergeCell ref="D1503:E1503"/>
    <mergeCell ref="D1534:E1534"/>
    <mergeCell ref="D1535:E1535"/>
    <mergeCell ref="D1536:E1536"/>
    <mergeCell ref="D1537:E1537"/>
    <mergeCell ref="D1538:E1538"/>
    <mergeCell ref="D1529:E1529"/>
    <mergeCell ref="D1530:E1530"/>
    <mergeCell ref="D1531:E1531"/>
    <mergeCell ref="D1532:E1532"/>
    <mergeCell ref="D1533:E1533"/>
    <mergeCell ref="D1524:E1524"/>
    <mergeCell ref="D1525:E1525"/>
    <mergeCell ref="D1526:E1526"/>
    <mergeCell ref="D1527:E1527"/>
    <mergeCell ref="D1528:E1528"/>
    <mergeCell ref="D1519:E1519"/>
    <mergeCell ref="D1520:E1520"/>
    <mergeCell ref="D1521:E1521"/>
    <mergeCell ref="D1522:E1522"/>
    <mergeCell ref="D1523:E1523"/>
    <mergeCell ref="D1554:E1554"/>
    <mergeCell ref="D1555:E1555"/>
    <mergeCell ref="D1556:E1556"/>
    <mergeCell ref="D1557:E1557"/>
    <mergeCell ref="D1558:E1558"/>
    <mergeCell ref="D1549:E1549"/>
    <mergeCell ref="D1550:E1550"/>
    <mergeCell ref="D1551:E1551"/>
    <mergeCell ref="D1552:E1552"/>
    <mergeCell ref="D1553:E1553"/>
    <mergeCell ref="D1544:E1544"/>
    <mergeCell ref="D1545:E1545"/>
    <mergeCell ref="D1546:E1546"/>
    <mergeCell ref="D1547:E1547"/>
    <mergeCell ref="D1548:E1548"/>
    <mergeCell ref="D1539:E1539"/>
    <mergeCell ref="D1540:E1540"/>
    <mergeCell ref="D1541:E1541"/>
    <mergeCell ref="D1542:E1542"/>
    <mergeCell ref="D1543:E1543"/>
    <mergeCell ref="D1574:E1574"/>
    <mergeCell ref="D1575:E1575"/>
    <mergeCell ref="D1576:E1576"/>
    <mergeCell ref="D1577:E1577"/>
    <mergeCell ref="D1578:E1578"/>
    <mergeCell ref="D1569:E1569"/>
    <mergeCell ref="D1570:E1570"/>
    <mergeCell ref="D1571:E1571"/>
    <mergeCell ref="D1572:E1572"/>
    <mergeCell ref="D1573:E1573"/>
    <mergeCell ref="D1564:E1564"/>
    <mergeCell ref="D1565:E1565"/>
    <mergeCell ref="D1566:E1566"/>
    <mergeCell ref="D1567:E1567"/>
    <mergeCell ref="D1568:E1568"/>
    <mergeCell ref="D1559:E1559"/>
    <mergeCell ref="D1560:E1560"/>
    <mergeCell ref="D1561:E1561"/>
    <mergeCell ref="D1562:E1562"/>
    <mergeCell ref="D1563:E1563"/>
    <mergeCell ref="D1594:E1594"/>
    <mergeCell ref="D1595:E1595"/>
    <mergeCell ref="D1596:E1596"/>
    <mergeCell ref="D1597:E1597"/>
    <mergeCell ref="D1598:E1598"/>
    <mergeCell ref="D1589:E1589"/>
    <mergeCell ref="D1590:E1590"/>
    <mergeCell ref="D1591:E1591"/>
    <mergeCell ref="D1592:E1592"/>
    <mergeCell ref="D1593:E1593"/>
    <mergeCell ref="D1584:E1584"/>
    <mergeCell ref="D1585:E1585"/>
    <mergeCell ref="D1586:E1586"/>
    <mergeCell ref="D1587:E1587"/>
    <mergeCell ref="D1588:E1588"/>
    <mergeCell ref="D1579:E1579"/>
    <mergeCell ref="D1580:E1580"/>
    <mergeCell ref="D1581:E1581"/>
    <mergeCell ref="D1582:E1582"/>
    <mergeCell ref="D1583:E1583"/>
    <mergeCell ref="D1614:E1614"/>
    <mergeCell ref="D1615:E1615"/>
    <mergeCell ref="D1616:E1616"/>
    <mergeCell ref="D1617:E1617"/>
    <mergeCell ref="D1618:E1618"/>
    <mergeCell ref="D1609:E1609"/>
    <mergeCell ref="D1610:E1610"/>
    <mergeCell ref="D1611:E1611"/>
    <mergeCell ref="D1612:E1612"/>
    <mergeCell ref="D1613:E1613"/>
    <mergeCell ref="D1604:E1604"/>
    <mergeCell ref="D1605:E1605"/>
    <mergeCell ref="D1606:E1606"/>
    <mergeCell ref="D1607:E1607"/>
    <mergeCell ref="D1608:E1608"/>
    <mergeCell ref="D1599:E1599"/>
    <mergeCell ref="D1600:E1600"/>
    <mergeCell ref="D1601:E1601"/>
    <mergeCell ref="D1602:E1602"/>
    <mergeCell ref="D1603:E1603"/>
    <mergeCell ref="D1634:E1634"/>
    <mergeCell ref="D1635:E1635"/>
    <mergeCell ref="D1636:E1636"/>
    <mergeCell ref="D1637:E1637"/>
    <mergeCell ref="D1638:E1638"/>
    <mergeCell ref="D1629:E1629"/>
    <mergeCell ref="D1630:E1630"/>
    <mergeCell ref="D1631:E1631"/>
    <mergeCell ref="D1632:E1632"/>
    <mergeCell ref="D1633:E1633"/>
    <mergeCell ref="D1624:E1624"/>
    <mergeCell ref="D1625:E1625"/>
    <mergeCell ref="D1626:E1626"/>
    <mergeCell ref="D1627:E1627"/>
    <mergeCell ref="D1628:E1628"/>
    <mergeCell ref="D1619:E1619"/>
    <mergeCell ref="D1620:E1620"/>
    <mergeCell ref="D1621:E1621"/>
    <mergeCell ref="D1622:E1622"/>
    <mergeCell ref="D1623:E1623"/>
    <mergeCell ref="D1654:E1654"/>
    <mergeCell ref="D1655:E1655"/>
    <mergeCell ref="D1656:E1656"/>
    <mergeCell ref="D1657:E1657"/>
    <mergeCell ref="D1658:E1658"/>
    <mergeCell ref="D1649:E1649"/>
    <mergeCell ref="D1650:E1650"/>
    <mergeCell ref="D1651:E1651"/>
    <mergeCell ref="D1652:E1652"/>
    <mergeCell ref="D1653:E1653"/>
    <mergeCell ref="D1644:E1644"/>
    <mergeCell ref="D1645:E1645"/>
    <mergeCell ref="D1646:E1646"/>
    <mergeCell ref="D1647:E1647"/>
    <mergeCell ref="D1648:E1648"/>
    <mergeCell ref="D1639:E1639"/>
    <mergeCell ref="D1640:E1640"/>
    <mergeCell ref="D1641:E1641"/>
    <mergeCell ref="D1642:E1642"/>
    <mergeCell ref="D1643:E1643"/>
    <mergeCell ref="D1674:E1674"/>
    <mergeCell ref="D1675:E1675"/>
    <mergeCell ref="D1676:E1676"/>
    <mergeCell ref="D1677:E1677"/>
    <mergeCell ref="D1678:E1678"/>
    <mergeCell ref="D1669:E1669"/>
    <mergeCell ref="D1670:E1670"/>
    <mergeCell ref="D1671:E1671"/>
    <mergeCell ref="D1672:E1672"/>
    <mergeCell ref="D1673:E1673"/>
    <mergeCell ref="D1664:E1664"/>
    <mergeCell ref="D1665:E1665"/>
    <mergeCell ref="D1666:E1666"/>
    <mergeCell ref="D1667:E1667"/>
    <mergeCell ref="D1668:E1668"/>
    <mergeCell ref="D1659:E1659"/>
    <mergeCell ref="D1660:E1660"/>
    <mergeCell ref="D1661:E1661"/>
    <mergeCell ref="D1662:E1662"/>
    <mergeCell ref="D1663:E1663"/>
    <mergeCell ref="D1694:E1694"/>
    <mergeCell ref="D1695:E1695"/>
    <mergeCell ref="D1696:E1696"/>
    <mergeCell ref="D1697:E1697"/>
    <mergeCell ref="D1698:E1698"/>
    <mergeCell ref="D1689:E1689"/>
    <mergeCell ref="D1690:E1690"/>
    <mergeCell ref="D1691:E1691"/>
    <mergeCell ref="D1692:E1692"/>
    <mergeCell ref="D1693:E1693"/>
    <mergeCell ref="D1684:E1684"/>
    <mergeCell ref="D1685:E1685"/>
    <mergeCell ref="D1686:E1686"/>
    <mergeCell ref="D1687:E1687"/>
    <mergeCell ref="D1688:E1688"/>
    <mergeCell ref="D1679:E1679"/>
    <mergeCell ref="D1680:E1680"/>
    <mergeCell ref="D1681:E1681"/>
    <mergeCell ref="D1682:E1682"/>
    <mergeCell ref="D1683:E1683"/>
    <mergeCell ref="D1714:E1714"/>
    <mergeCell ref="D1715:E1715"/>
    <mergeCell ref="D1716:E1716"/>
    <mergeCell ref="D1717:E1717"/>
    <mergeCell ref="D1718:E1718"/>
    <mergeCell ref="D1709:E1709"/>
    <mergeCell ref="D1710:E1710"/>
    <mergeCell ref="D1711:E1711"/>
    <mergeCell ref="D1712:E1712"/>
    <mergeCell ref="D1713:E1713"/>
    <mergeCell ref="D1704:E1704"/>
    <mergeCell ref="D1705:E1705"/>
    <mergeCell ref="D1706:E1706"/>
    <mergeCell ref="D1707:E1707"/>
    <mergeCell ref="D1708:E1708"/>
    <mergeCell ref="D1699:E1699"/>
    <mergeCell ref="D1700:E1700"/>
    <mergeCell ref="D1701:E1701"/>
    <mergeCell ref="D1702:E1702"/>
    <mergeCell ref="D1703:E1703"/>
    <mergeCell ref="D1734:E1734"/>
    <mergeCell ref="D1735:E1735"/>
    <mergeCell ref="D1736:E1736"/>
    <mergeCell ref="D1737:E1737"/>
    <mergeCell ref="D1738:E1738"/>
    <mergeCell ref="D1729:E1729"/>
    <mergeCell ref="D1730:E1730"/>
    <mergeCell ref="D1731:E1731"/>
    <mergeCell ref="D1732:E1732"/>
    <mergeCell ref="D1733:E1733"/>
    <mergeCell ref="D1724:E1724"/>
    <mergeCell ref="D1725:E1725"/>
    <mergeCell ref="D1726:E1726"/>
    <mergeCell ref="D1727:E1727"/>
    <mergeCell ref="D1728:E1728"/>
    <mergeCell ref="D1719:E1719"/>
    <mergeCell ref="D1720:E1720"/>
    <mergeCell ref="D1721:E1721"/>
    <mergeCell ref="D1722:E1722"/>
    <mergeCell ref="D1723:E1723"/>
    <mergeCell ref="D1754:E1754"/>
    <mergeCell ref="D1755:E1755"/>
    <mergeCell ref="D1756:E1756"/>
    <mergeCell ref="D1757:E1757"/>
    <mergeCell ref="D1758:E1758"/>
    <mergeCell ref="D1749:E1749"/>
    <mergeCell ref="D1750:E1750"/>
    <mergeCell ref="D1751:E1751"/>
    <mergeCell ref="D1752:E1752"/>
    <mergeCell ref="D1753:E1753"/>
    <mergeCell ref="D1744:E1744"/>
    <mergeCell ref="D1745:E1745"/>
    <mergeCell ref="D1746:E1746"/>
    <mergeCell ref="D1747:E1747"/>
    <mergeCell ref="D1748:E1748"/>
    <mergeCell ref="D1739:E1739"/>
    <mergeCell ref="D1740:E1740"/>
    <mergeCell ref="D1741:E1741"/>
    <mergeCell ref="D1742:E1742"/>
    <mergeCell ref="D1743:E1743"/>
    <mergeCell ref="D1774:E1774"/>
    <mergeCell ref="D1775:E1775"/>
    <mergeCell ref="D1776:E1776"/>
    <mergeCell ref="D1777:E1777"/>
    <mergeCell ref="D1778:E1778"/>
    <mergeCell ref="D1769:E1769"/>
    <mergeCell ref="D1770:E1770"/>
    <mergeCell ref="D1771:E1771"/>
    <mergeCell ref="D1772:E1772"/>
    <mergeCell ref="D1773:E1773"/>
    <mergeCell ref="D1764:E1764"/>
    <mergeCell ref="D1765:E1765"/>
    <mergeCell ref="D1766:E1766"/>
    <mergeCell ref="D1767:E1767"/>
    <mergeCell ref="D1768:E1768"/>
    <mergeCell ref="D1759:E1759"/>
    <mergeCell ref="D1760:E1760"/>
    <mergeCell ref="D1761:E1761"/>
    <mergeCell ref="D1762:E1762"/>
    <mergeCell ref="D1763:E1763"/>
    <mergeCell ref="D1794:E1794"/>
    <mergeCell ref="D1795:E1795"/>
    <mergeCell ref="D1796:E1796"/>
    <mergeCell ref="D1797:E1797"/>
    <mergeCell ref="D1798:E1798"/>
    <mergeCell ref="D1789:E1789"/>
    <mergeCell ref="D1790:E1790"/>
    <mergeCell ref="D1791:E1791"/>
    <mergeCell ref="D1792:E1792"/>
    <mergeCell ref="D1793:E1793"/>
    <mergeCell ref="D1784:E1784"/>
    <mergeCell ref="D1785:E1785"/>
    <mergeCell ref="D1786:E1786"/>
    <mergeCell ref="D1787:E1787"/>
    <mergeCell ref="D1788:E1788"/>
    <mergeCell ref="D1779:E1779"/>
    <mergeCell ref="D1780:E1780"/>
    <mergeCell ref="D1781:E1781"/>
    <mergeCell ref="D1782:E1782"/>
    <mergeCell ref="D1783:E1783"/>
    <mergeCell ref="D1814:E1814"/>
    <mergeCell ref="D1815:E1815"/>
    <mergeCell ref="D1816:E1816"/>
    <mergeCell ref="D1817:E1817"/>
    <mergeCell ref="D1818:E1818"/>
    <mergeCell ref="D1809:E1809"/>
    <mergeCell ref="D1810:E1810"/>
    <mergeCell ref="D1811:E1811"/>
    <mergeCell ref="D1812:E1812"/>
    <mergeCell ref="D1813:E1813"/>
    <mergeCell ref="D1804:E1804"/>
    <mergeCell ref="D1805:E1805"/>
    <mergeCell ref="D1806:E1806"/>
    <mergeCell ref="D1807:E1807"/>
    <mergeCell ref="D1808:E1808"/>
    <mergeCell ref="D1799:E1799"/>
    <mergeCell ref="D1800:E1800"/>
    <mergeCell ref="D1801:E1801"/>
    <mergeCell ref="D1802:E1802"/>
    <mergeCell ref="D1803:E1803"/>
    <mergeCell ref="D1834:E1834"/>
    <mergeCell ref="D1835:E1835"/>
    <mergeCell ref="D1836:E1836"/>
    <mergeCell ref="D1837:E1837"/>
    <mergeCell ref="D1838:E1838"/>
    <mergeCell ref="D1829:E1829"/>
    <mergeCell ref="D1830:E1830"/>
    <mergeCell ref="D1831:E1831"/>
    <mergeCell ref="D1832:E1832"/>
    <mergeCell ref="D1833:E1833"/>
    <mergeCell ref="D1824:E1824"/>
    <mergeCell ref="D1825:E1825"/>
    <mergeCell ref="D1826:E1826"/>
    <mergeCell ref="D1827:E1827"/>
    <mergeCell ref="D1828:E1828"/>
    <mergeCell ref="D1819:E1819"/>
    <mergeCell ref="D1820:E1820"/>
    <mergeCell ref="D1821:E1821"/>
    <mergeCell ref="D1822:E1822"/>
    <mergeCell ref="D1823:E1823"/>
    <mergeCell ref="D1854:E1854"/>
    <mergeCell ref="D1855:E1855"/>
    <mergeCell ref="D1856:E1856"/>
    <mergeCell ref="D1857:E1857"/>
    <mergeCell ref="D1858:E1858"/>
    <mergeCell ref="D1849:E1849"/>
    <mergeCell ref="D1850:E1850"/>
    <mergeCell ref="D1851:E1851"/>
    <mergeCell ref="D1852:E1852"/>
    <mergeCell ref="D1853:E1853"/>
    <mergeCell ref="D1844:E1844"/>
    <mergeCell ref="D1845:E1845"/>
    <mergeCell ref="D1846:E1846"/>
    <mergeCell ref="D1847:E1847"/>
    <mergeCell ref="D1848:E1848"/>
    <mergeCell ref="D1839:E1839"/>
    <mergeCell ref="D1840:E1840"/>
    <mergeCell ref="D1841:E1841"/>
    <mergeCell ref="D1842:E1842"/>
    <mergeCell ref="D1843:E1843"/>
    <mergeCell ref="D1874:E1874"/>
    <mergeCell ref="D1875:E1875"/>
    <mergeCell ref="D1876:E1876"/>
    <mergeCell ref="D1877:E1877"/>
    <mergeCell ref="D1878:E1878"/>
    <mergeCell ref="D1869:E1869"/>
    <mergeCell ref="D1870:E1870"/>
    <mergeCell ref="D1871:E1871"/>
    <mergeCell ref="D1872:E1872"/>
    <mergeCell ref="D1873:E1873"/>
    <mergeCell ref="D1864:E1864"/>
    <mergeCell ref="D1865:E1865"/>
    <mergeCell ref="D1866:E1866"/>
    <mergeCell ref="D1867:E1867"/>
    <mergeCell ref="D1868:E1868"/>
    <mergeCell ref="D1859:E1859"/>
    <mergeCell ref="D1860:E1860"/>
    <mergeCell ref="D1861:E1861"/>
    <mergeCell ref="D1862:E1862"/>
    <mergeCell ref="D1863:E1863"/>
    <mergeCell ref="D1894:E1894"/>
    <mergeCell ref="D1895:E1895"/>
    <mergeCell ref="D1896:E1896"/>
    <mergeCell ref="D1897:E1897"/>
    <mergeCell ref="D1898:E1898"/>
    <mergeCell ref="D1889:E1889"/>
    <mergeCell ref="D1890:E1890"/>
    <mergeCell ref="D1891:E1891"/>
    <mergeCell ref="D1892:E1892"/>
    <mergeCell ref="D1893:E1893"/>
    <mergeCell ref="D1884:E1884"/>
    <mergeCell ref="D1885:E1885"/>
    <mergeCell ref="D1886:E1886"/>
    <mergeCell ref="D1887:E1887"/>
    <mergeCell ref="D1888:E1888"/>
    <mergeCell ref="D1879:E1879"/>
    <mergeCell ref="D1880:E1880"/>
    <mergeCell ref="D1881:E1881"/>
    <mergeCell ref="D1882:E1882"/>
    <mergeCell ref="D1883:E1883"/>
    <mergeCell ref="D1914:E1914"/>
    <mergeCell ref="D1915:E1915"/>
    <mergeCell ref="D1916:E1916"/>
    <mergeCell ref="D1917:E1917"/>
    <mergeCell ref="D1918:E1918"/>
    <mergeCell ref="D1909:E1909"/>
    <mergeCell ref="D1910:E1910"/>
    <mergeCell ref="D1911:E1911"/>
    <mergeCell ref="D1912:E1912"/>
    <mergeCell ref="D1913:E1913"/>
    <mergeCell ref="D1904:E1904"/>
    <mergeCell ref="D1905:E1905"/>
    <mergeCell ref="D1906:E1906"/>
    <mergeCell ref="D1907:E1907"/>
    <mergeCell ref="D1908:E1908"/>
    <mergeCell ref="D1899:E1899"/>
    <mergeCell ref="D1900:E1900"/>
    <mergeCell ref="D1901:E1901"/>
    <mergeCell ref="D1902:E1902"/>
    <mergeCell ref="D1903:E1903"/>
    <mergeCell ref="D1934:E1934"/>
    <mergeCell ref="D1935:E1935"/>
    <mergeCell ref="D1936:E1936"/>
    <mergeCell ref="D1937:E1937"/>
    <mergeCell ref="D1938:E1938"/>
    <mergeCell ref="D1929:E1929"/>
    <mergeCell ref="D1930:E1930"/>
    <mergeCell ref="D1931:E1931"/>
    <mergeCell ref="D1932:E1932"/>
    <mergeCell ref="D1933:E1933"/>
    <mergeCell ref="D1924:E1924"/>
    <mergeCell ref="D1925:E1925"/>
    <mergeCell ref="D1926:E1926"/>
    <mergeCell ref="D1927:E1927"/>
    <mergeCell ref="D1928:E1928"/>
    <mergeCell ref="D1919:E1919"/>
    <mergeCell ref="D1920:E1920"/>
    <mergeCell ref="D1921:E1921"/>
    <mergeCell ref="D1922:E1922"/>
    <mergeCell ref="D1923:E1923"/>
    <mergeCell ref="D1954:E1954"/>
    <mergeCell ref="D1955:E1955"/>
    <mergeCell ref="D1956:E1956"/>
    <mergeCell ref="D1957:E1957"/>
    <mergeCell ref="D1958:E1958"/>
    <mergeCell ref="D1949:E1949"/>
    <mergeCell ref="D1950:E1950"/>
    <mergeCell ref="D1951:E1951"/>
    <mergeCell ref="D1952:E1952"/>
    <mergeCell ref="D1953:E1953"/>
    <mergeCell ref="D1944:E1944"/>
    <mergeCell ref="D1945:E1945"/>
    <mergeCell ref="D1946:E1946"/>
    <mergeCell ref="D1947:E1947"/>
    <mergeCell ref="D1948:E1948"/>
    <mergeCell ref="D1939:E1939"/>
    <mergeCell ref="D1940:E1940"/>
    <mergeCell ref="D1941:E1941"/>
    <mergeCell ref="D1942:E1942"/>
    <mergeCell ref="D1943:E1943"/>
    <mergeCell ref="D1974:E1974"/>
    <mergeCell ref="D1975:E1975"/>
    <mergeCell ref="D1976:E1976"/>
    <mergeCell ref="D1977:E1977"/>
    <mergeCell ref="D1978:E1978"/>
    <mergeCell ref="D1969:E1969"/>
    <mergeCell ref="D1970:E1970"/>
    <mergeCell ref="D1971:E1971"/>
    <mergeCell ref="D1972:E1972"/>
    <mergeCell ref="D1973:E1973"/>
    <mergeCell ref="D1964:E1964"/>
    <mergeCell ref="D1965:E1965"/>
    <mergeCell ref="D1966:E1966"/>
    <mergeCell ref="D1967:E1967"/>
    <mergeCell ref="D1968:E1968"/>
    <mergeCell ref="D1959:E1959"/>
    <mergeCell ref="D1960:E1960"/>
    <mergeCell ref="D1961:E1961"/>
    <mergeCell ref="D1962:E1962"/>
    <mergeCell ref="D1963:E1963"/>
    <mergeCell ref="D1994:E1994"/>
    <mergeCell ref="D1995:E1995"/>
    <mergeCell ref="D1996:E1996"/>
    <mergeCell ref="D1997:E1997"/>
    <mergeCell ref="D1998:E1998"/>
    <mergeCell ref="D1989:E1989"/>
    <mergeCell ref="D1990:E1990"/>
    <mergeCell ref="D1991:E1991"/>
    <mergeCell ref="D1992:E1992"/>
    <mergeCell ref="D1993:E1993"/>
    <mergeCell ref="D1984:E1984"/>
    <mergeCell ref="D1985:E1985"/>
    <mergeCell ref="D1986:E1986"/>
    <mergeCell ref="D1987:E1987"/>
    <mergeCell ref="D1988:E1988"/>
    <mergeCell ref="D1979:E1979"/>
    <mergeCell ref="D1980:E1980"/>
    <mergeCell ref="D1981:E1981"/>
    <mergeCell ref="D1982:E1982"/>
    <mergeCell ref="D1983:E1983"/>
    <mergeCell ref="D2014:E2014"/>
    <mergeCell ref="D2015:E2015"/>
    <mergeCell ref="D2016:E2016"/>
    <mergeCell ref="D2017:E2017"/>
    <mergeCell ref="D2018:E2018"/>
    <mergeCell ref="D2009:E2009"/>
    <mergeCell ref="D2010:E2010"/>
    <mergeCell ref="D2011:E2011"/>
    <mergeCell ref="D2012:E2012"/>
    <mergeCell ref="D2013:E2013"/>
    <mergeCell ref="D2004:E2004"/>
    <mergeCell ref="D2005:E2005"/>
    <mergeCell ref="D2006:E2006"/>
    <mergeCell ref="D2007:E2007"/>
    <mergeCell ref="D2008:E2008"/>
    <mergeCell ref="D1999:E1999"/>
    <mergeCell ref="D2000:E2000"/>
    <mergeCell ref="D2001:E2001"/>
    <mergeCell ref="D2002:E2002"/>
    <mergeCell ref="D2003:E2003"/>
    <mergeCell ref="D2034:E2034"/>
    <mergeCell ref="D2035:E2035"/>
    <mergeCell ref="D2036:E2036"/>
    <mergeCell ref="D2037:E2037"/>
    <mergeCell ref="D2038:E2038"/>
    <mergeCell ref="D2029:E2029"/>
    <mergeCell ref="D2030:E2030"/>
    <mergeCell ref="D2031:E2031"/>
    <mergeCell ref="D2032:E2032"/>
    <mergeCell ref="D2033:E2033"/>
    <mergeCell ref="D2024:E2024"/>
    <mergeCell ref="D2025:E2025"/>
    <mergeCell ref="D2026:E2026"/>
    <mergeCell ref="D2027:E2027"/>
    <mergeCell ref="D2028:E2028"/>
    <mergeCell ref="D2019:E2019"/>
    <mergeCell ref="D2020:E2020"/>
    <mergeCell ref="D2021:E2021"/>
    <mergeCell ref="D2022:E2022"/>
    <mergeCell ref="D2023:E2023"/>
    <mergeCell ref="D2054:E2054"/>
    <mergeCell ref="D2055:E2055"/>
    <mergeCell ref="D2056:E2056"/>
    <mergeCell ref="D2057:E2057"/>
    <mergeCell ref="D2058:E2058"/>
    <mergeCell ref="D2049:E2049"/>
    <mergeCell ref="D2050:E2050"/>
    <mergeCell ref="D2051:E2051"/>
    <mergeCell ref="D2052:E2052"/>
    <mergeCell ref="D2053:E2053"/>
    <mergeCell ref="D2044:E2044"/>
    <mergeCell ref="D2045:E2045"/>
    <mergeCell ref="D2046:E2046"/>
    <mergeCell ref="D2047:E2047"/>
    <mergeCell ref="D2048:E2048"/>
    <mergeCell ref="D2039:E2039"/>
    <mergeCell ref="D2040:E2040"/>
    <mergeCell ref="D2041:E2041"/>
    <mergeCell ref="D2042:E2042"/>
    <mergeCell ref="D2043:E2043"/>
    <mergeCell ref="D2074:E2074"/>
    <mergeCell ref="D2075:E2075"/>
    <mergeCell ref="D2076:E2076"/>
    <mergeCell ref="D2077:E2077"/>
    <mergeCell ref="D2078:E2078"/>
    <mergeCell ref="D2069:E2069"/>
    <mergeCell ref="D2070:E2070"/>
    <mergeCell ref="D2071:E2071"/>
    <mergeCell ref="D2072:E2072"/>
    <mergeCell ref="D2073:E2073"/>
    <mergeCell ref="D2064:E2064"/>
    <mergeCell ref="D2065:E2065"/>
    <mergeCell ref="D2066:E2066"/>
    <mergeCell ref="D2067:E2067"/>
    <mergeCell ref="D2068:E2068"/>
    <mergeCell ref="D2059:E2059"/>
    <mergeCell ref="D2060:E2060"/>
    <mergeCell ref="D2061:E2061"/>
    <mergeCell ref="D2062:E2062"/>
    <mergeCell ref="D2063:E2063"/>
    <mergeCell ref="D2094:E2094"/>
    <mergeCell ref="D2095:E2095"/>
    <mergeCell ref="D2089:E2089"/>
    <mergeCell ref="D2090:E2090"/>
    <mergeCell ref="D2091:E2091"/>
    <mergeCell ref="D2092:E2092"/>
    <mergeCell ref="D2093:E2093"/>
    <mergeCell ref="D2084:E2084"/>
    <mergeCell ref="D2085:E2085"/>
    <mergeCell ref="D2086:E2086"/>
    <mergeCell ref="D2087:E2087"/>
    <mergeCell ref="D2088:E2088"/>
    <mergeCell ref="D2079:E2079"/>
    <mergeCell ref="D2080:E2080"/>
    <mergeCell ref="D2081:E2081"/>
    <mergeCell ref="D2082:E2082"/>
    <mergeCell ref="D2083:E2083"/>
  </mergeCells>
  <phoneticPr fontId="136" type="noConversion"/>
  <pageMargins left="0.7" right="0.7" top="0.75" bottom="0.75" header="0.3" footer="0.3"/>
  <pageSetup paperSize="9" scale="86" fitToHeight="0" orientation="portrait" r:id="rId1"/>
  <headerFooter>
    <oddHeader>&amp;L344 qq&amp;CINTERN&amp;R16.03.2025</oddHeader>
    <oddFooter>&amp;LVersion: ETab_v1.0b3 (2025-02-28)&amp;Cebp - Lukas&amp;R&amp;P/&amp;N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7030A0"/>
  </sheetPr>
  <dimension ref="A2:X10763"/>
  <sheetViews>
    <sheetView zoomScaleNormal="100" workbookViewId="0">
      <selection activeCell="K2" sqref="K2"/>
    </sheetView>
  </sheetViews>
  <sheetFormatPr baseColWidth="10" defaultColWidth="9.109375" defaultRowHeight="12" customHeight="1"/>
  <cols>
    <col min="3" max="3" width="12.44140625" customWidth="1"/>
    <col min="4" max="4" width="21.44140625" customWidth="1"/>
    <col min="5" max="5" width="3.44140625" customWidth="1"/>
    <col min="6" max="6" width="26" customWidth="1"/>
    <col min="7" max="7" width="2.44140625" customWidth="1"/>
    <col min="8" max="8" width="19.109375" bestFit="1" customWidth="1"/>
    <col min="13" max="13" width="12.33203125" customWidth="1"/>
    <col min="14" max="14" width="27.88671875" customWidth="1"/>
  </cols>
  <sheetData>
    <row r="2" spans="3:23" ht="22.5" customHeight="1">
      <c r="I2" s="16" t="s">
        <v>470</v>
      </c>
      <c r="J2" s="16"/>
      <c r="K2" s="136" t="str">
        <f>LNG!D1</f>
        <v>ETab_v1.0b3 (2025-02-28)</v>
      </c>
      <c r="L2" s="119"/>
      <c r="M2" s="119"/>
      <c r="N2" s="16" t="s">
        <v>471</v>
      </c>
    </row>
    <row r="3" spans="3:23" ht="12" customHeight="1">
      <c r="I3" s="16"/>
      <c r="J3" s="16"/>
      <c r="K3" s="16"/>
      <c r="L3" s="16"/>
      <c r="M3" s="16"/>
      <c r="N3" s="16"/>
    </row>
    <row r="4" spans="3:23" ht="15.75" customHeight="1">
      <c r="C4" s="50" t="str">
        <f>LNG!F230</f>
        <v>Settings</v>
      </c>
      <c r="D4" s="51"/>
      <c r="E4" s="51"/>
      <c r="F4" s="51"/>
      <c r="G4" s="51"/>
      <c r="H4" s="51"/>
      <c r="I4" s="51"/>
      <c r="J4" s="51"/>
      <c r="K4" s="51"/>
      <c r="L4" s="51"/>
      <c r="M4" s="51"/>
      <c r="N4" s="51"/>
      <c r="O4" s="51"/>
      <c r="P4" s="51"/>
      <c r="Q4" s="51"/>
      <c r="R4" s="51"/>
      <c r="S4" s="51"/>
      <c r="T4" s="51"/>
      <c r="U4" s="51"/>
      <c r="V4" s="51"/>
    </row>
    <row r="5" spans="3:23" ht="12" customHeight="1">
      <c r="C5" s="16"/>
    </row>
    <row r="7" spans="3:23" ht="12" customHeight="1">
      <c r="C7" s="18" t="str">
        <f>LNG!F231</f>
        <v>Sheet</v>
      </c>
      <c r="D7" s="18" t="str">
        <f>LNG!F232</f>
        <v>Deckblatt</v>
      </c>
      <c r="J7" s="37" t="str">
        <f>LNG!F233</f>
        <v>object:</v>
      </c>
      <c r="K7" s="37" t="str">
        <f>LNG!F234</f>
        <v>Checkliste Beauftragung</v>
      </c>
      <c r="L7" s="35"/>
      <c r="M7" s="35"/>
      <c r="O7" s="39" t="str">
        <f>LNG!F235</f>
        <v>object: ComputerName /BenutzerName</v>
      </c>
      <c r="P7" s="39"/>
      <c r="Q7" s="39"/>
      <c r="R7" s="39"/>
      <c r="U7" s="37" t="s">
        <v>472</v>
      </c>
      <c r="V7" s="37"/>
      <c r="W7" s="37"/>
    </row>
    <row r="8" spans="3:23" ht="12" customHeight="1">
      <c r="O8" s="52" t="e">
        <f>LNG!#REF!</f>
        <v>#REF!</v>
      </c>
      <c r="P8" s="1" t="str">
        <f>LNG!F236</f>
        <v>computer</v>
      </c>
      <c r="U8" s="23" t="str">
        <f>LNG!F33</f>
        <v>FM Bedarfsmeldung</v>
      </c>
    </row>
    <row r="9" spans="3:23" ht="12" customHeight="1">
      <c r="D9" s="17" t="str">
        <f>LNG!F237</f>
        <v>Auswahlfeld Klassifizierung:</v>
      </c>
      <c r="E9" s="17"/>
      <c r="F9" s="17" t="str">
        <f>LNG!F238</f>
        <v>Auswahlfeld Objektzustandscode:</v>
      </c>
      <c r="G9" s="40"/>
      <c r="H9" s="17" t="str">
        <f>LNG!F239</f>
        <v>Auswahlfeld Normstrategie</v>
      </c>
      <c r="K9" s="22" t="str">
        <f>LNG!F240</f>
        <v>Yes/No</v>
      </c>
      <c r="O9" s="52" t="e">
        <f>LNG!#REF!</f>
        <v>#REF!</v>
      </c>
      <c r="P9" s="1" t="str">
        <f>LNG!F241</f>
        <v>benutzer</v>
      </c>
      <c r="U9" s="23" t="str">
        <f>LNG!F32</f>
        <v>LBA Einzelmeldung</v>
      </c>
    </row>
    <row r="10" spans="3:23" ht="12" customHeight="1">
      <c r="D10" s="10" t="str">
        <f>LNG!F242</f>
        <v>INTERN</v>
      </c>
      <c r="E10" s="10"/>
      <c r="F10" s="10" t="str">
        <f>LNG!F243</f>
        <v>1    Wartungsobjekt</v>
      </c>
      <c r="H10" s="1" t="str">
        <f>LNG!F67</f>
        <v>KB1 Kernbestand langfristig</v>
      </c>
      <c r="J10" s="142" t="s">
        <v>473</v>
      </c>
      <c r="K10" s="133" t="s">
        <v>474</v>
      </c>
    </row>
    <row r="11" spans="3:23" ht="12" customHeight="1">
      <c r="D11" s="10" t="str">
        <f>LNG!F246</f>
        <v>VERTRAULICH</v>
      </c>
      <c r="E11" s="10"/>
      <c r="F11" s="10" t="str">
        <f>LNG!F247</f>
        <v>2    Instandsetzungsobjekt</v>
      </c>
      <c r="H11" s="1" t="str">
        <f>LNG!F69</f>
        <v>KB2 Kernbestand mittelfristig militärisch genutzt</v>
      </c>
      <c r="J11" s="142" t="s">
        <v>320</v>
      </c>
      <c r="K11" s="133" t="s">
        <v>475</v>
      </c>
      <c r="U11" s="23" t="e">
        <f>LNG!#REF!</f>
        <v>#REF!</v>
      </c>
    </row>
    <row r="12" spans="3:23" ht="12" customHeight="1">
      <c r="D12" s="10" t="str">
        <f>LNG!F250</f>
        <v>GEHEIM</v>
      </c>
      <c r="E12" s="10"/>
      <c r="F12" s="10" t="str">
        <f>LNG!F251</f>
        <v>3    Teilsanierungsobjekt</v>
      </c>
      <c r="H12" s="1" t="str">
        <f>LNG!F70</f>
        <v>KB4 Kernbestand in Überprüfung</v>
      </c>
      <c r="U12" s="23" t="e">
        <f>LNG!#REF!</f>
        <v>#REF!</v>
      </c>
    </row>
    <row r="13" spans="3:23" ht="12" customHeight="1">
      <c r="D13" s="10"/>
      <c r="E13" s="10"/>
      <c r="F13" s="10" t="str">
        <f>LNG!F253</f>
        <v>4    Gesamtsanierungsobjekt</v>
      </c>
      <c r="H13" s="1" t="str">
        <f>LNG!F71</f>
        <v>KB5 Kernbestand strategische Reserve</v>
      </c>
      <c r="O13" s="39" t="s">
        <v>476</v>
      </c>
      <c r="P13" s="39"/>
      <c r="U13" s="23" t="e">
        <f>LNG!#REF!</f>
        <v>#REF!</v>
      </c>
    </row>
    <row r="14" spans="3:23" ht="12" customHeight="1">
      <c r="D14" s="10"/>
      <c r="E14" s="10"/>
      <c r="H14" s="1" t="str">
        <f>LNG!F72</f>
        <v>KB6 Kernbestand Verzicht</v>
      </c>
      <c r="O14" s="52">
        <v>1</v>
      </c>
      <c r="P14" s="1" t="str">
        <f>LNG!F330</f>
        <v>zwingend</v>
      </c>
    </row>
    <row r="15" spans="3:23" ht="12" customHeight="1">
      <c r="H15" s="1" t="str">
        <f>LNG!F73</f>
        <v>DB1 Dispositionsbestand Verkauf</v>
      </c>
      <c r="O15" s="52">
        <v>2</v>
      </c>
      <c r="P15" s="133" t="str">
        <f>LNG!F331</f>
        <v>empfohlen</v>
      </c>
    </row>
    <row r="16" spans="3:23" ht="12" customHeight="1">
      <c r="H16" s="1" t="str">
        <f>LNG!F74</f>
        <v>DB2 Dispositionsbestand Stilllegung</v>
      </c>
    </row>
    <row r="17" spans="2:24" ht="12" customHeight="1">
      <c r="H17" s="1" t="str">
        <f>LNG!F75</f>
        <v>DB3 Dispositionsbestand Rückbau</v>
      </c>
    </row>
    <row r="18" spans="2:24" ht="12" customHeight="1">
      <c r="H18" s="1" t="str">
        <f>LNG!F76</f>
        <v>DB4 Dispositionsbestand Reserve des Bundes</v>
      </c>
    </row>
    <row r="19" spans="2:24" ht="12" customHeight="1">
      <c r="H19" s="1" t="str">
        <f>LNG!F77</f>
        <v>LB2 Liquidierter Bestand Stilllegung umgesetzt</v>
      </c>
    </row>
    <row r="20" spans="2:24" ht="12" customHeight="1">
      <c r="D20" s="2"/>
      <c r="E20" s="2"/>
      <c r="H20" s="1" t="str">
        <f>LNG!F78</f>
        <v>LB4 Liquidierter Bestand vertragliche Verpflichtung</v>
      </c>
    </row>
    <row r="21" spans="2:24" ht="12" customHeight="1">
      <c r="D21" s="1"/>
      <c r="E21" s="1"/>
    </row>
    <row r="22" spans="2:24" ht="12" customHeight="1">
      <c r="H22" s="1"/>
    </row>
    <row r="23" spans="2:24" ht="12" customHeight="1">
      <c r="C23" s="39" t="str">
        <f>LNG!F264</f>
        <v>Objects:</v>
      </c>
      <c r="D23" s="39" t="str">
        <f>LNG!F265</f>
        <v>Navigation</v>
      </c>
      <c r="E23" s="35"/>
      <c r="F23" s="35"/>
      <c r="G23" s="35"/>
      <c r="H23" s="35"/>
      <c r="I23" s="35"/>
      <c r="J23" s="35"/>
      <c r="K23" s="35"/>
      <c r="L23" s="35"/>
      <c r="M23" s="35"/>
      <c r="N23" s="35"/>
      <c r="O23" s="35"/>
      <c r="P23" s="35"/>
      <c r="Q23" s="35"/>
      <c r="R23" s="35"/>
      <c r="S23" s="35"/>
      <c r="T23" s="35"/>
      <c r="U23" s="35"/>
      <c r="V23" s="35"/>
      <c r="W23" s="35"/>
      <c r="X23" s="35"/>
    </row>
    <row r="25" spans="2:24" ht="12" customHeight="1">
      <c r="S25" s="16" t="str">
        <f>LNG!F266</f>
        <v>Hilfe</v>
      </c>
    </row>
    <row r="28" spans="2:24" ht="12" customHeight="1">
      <c r="M28" s="37" t="str">
        <f>LNG!F267</f>
        <v>Object:</v>
      </c>
      <c r="N28" s="37" t="str">
        <f>LNG!F268</f>
        <v>Sheet Navigation</v>
      </c>
    </row>
    <row r="29" spans="2:24" ht="12" customHeight="1">
      <c r="N29" s="36" t="str">
        <f>LNG!F269</f>
        <v>Get the exact position where we are</v>
      </c>
    </row>
    <row r="30" spans="2:24" ht="12" customHeight="1">
      <c r="D30" s="1"/>
    </row>
    <row r="31" spans="2:24" ht="12" customHeight="1">
      <c r="N31" t="str">
        <f>LNG!F271</f>
        <v>Sheet Name</v>
      </c>
      <c r="O31" t="str">
        <f>LNG!F272</f>
        <v>Value</v>
      </c>
    </row>
    <row r="32" spans="2:24" ht="12" customHeight="1">
      <c r="B32" s="38"/>
      <c r="M32" t="e">
        <f>LNG!#REF!</f>
        <v>#REF!</v>
      </c>
      <c r="N32" s="34" t="str">
        <f>LNG!F274</f>
        <v>Zustandsrfassung</v>
      </c>
      <c r="O32">
        <v>0</v>
      </c>
    </row>
    <row r="33" spans="2:16" ht="12" customHeight="1">
      <c r="B33" s="1"/>
      <c r="M33" t="e">
        <f>LNG!#REF!</f>
        <v>#REF!</v>
      </c>
      <c r="N33" s="34" t="str">
        <f>LNG!F276</f>
        <v>Zustandsbeurteilung</v>
      </c>
    </row>
    <row r="34" spans="2:16" ht="12" customHeight="1">
      <c r="M34" t="e">
        <f>LNG!#REF!</f>
        <v>#REF!</v>
      </c>
      <c r="N34" s="34" t="str">
        <f>LNG!F277</f>
        <v>ChangedSheetName</v>
      </c>
      <c r="O34" t="b">
        <v>0</v>
      </c>
    </row>
    <row r="35" spans="2:16" ht="12" customHeight="1">
      <c r="M35" t="e">
        <f>LNG!#REF!</f>
        <v>#REF!</v>
      </c>
      <c r="N35" s="34" t="str">
        <f>LNG!F278</f>
        <v>übersicht bedarf</v>
      </c>
      <c r="O35" t="b">
        <v>0</v>
      </c>
    </row>
    <row r="36" spans="2:16" ht="12" customHeight="1">
      <c r="D36" s="1"/>
      <c r="E36" s="1"/>
      <c r="N36" s="16" t="str">
        <f>LNG!F280</f>
        <v>Values</v>
      </c>
    </row>
    <row r="37" spans="2:16" ht="12" customHeight="1">
      <c r="N37" s="36" t="str">
        <f>LNG!F281</f>
        <v>0:  sheet was opened from the previous sheet navigation</v>
      </c>
    </row>
    <row r="38" spans="2:16" ht="12" customHeight="1">
      <c r="N38" s="36" t="str">
        <f>LNG!F282</f>
        <v>1: sheet was opened from Back/Next button event on Zustandserfassung &amp; Zustandsbeurteilung buttons</v>
      </c>
    </row>
    <row r="48" spans="2:16" ht="12" customHeight="1">
      <c r="C48" s="37" t="str">
        <f>LNG!F283</f>
        <v>Objects:</v>
      </c>
      <c r="D48" s="37" t="str">
        <f>LNG!F284</f>
        <v>auswahlfelden für Zustandsbeurteilungs sheet</v>
      </c>
      <c r="E48" s="37"/>
      <c r="F48" s="37"/>
      <c r="M48" s="37" t="str">
        <f>LNG!F285</f>
        <v>Object:</v>
      </c>
      <c r="N48" s="37" t="str">
        <f>LNG!F286</f>
        <v>Zustandserfassung / Zustandsbeurteilung Last lines</v>
      </c>
      <c r="O48" s="37"/>
      <c r="P48" s="35"/>
    </row>
    <row r="49" spans="4:15" ht="12" customHeight="1">
      <c r="D49" s="9" t="str">
        <f>LNG!F287</f>
        <v>Auswahlfeld Zustandskategorie:</v>
      </c>
      <c r="M49" s="38" t="str">
        <f>LNG!F288</f>
        <v>id</v>
      </c>
      <c r="N49" s="38" t="str">
        <f>LNG!F289</f>
        <v>Desc</v>
      </c>
      <c r="O49" s="38" t="str">
        <f>LNG!F290</f>
        <v>Value</v>
      </c>
    </row>
    <row r="50" spans="4:15" ht="12" customHeight="1">
      <c r="D50" s="10" t="str">
        <f>LNG!F317</f>
        <v>1    gleichbleibend</v>
      </c>
      <c r="M50" s="34">
        <v>1</v>
      </c>
      <c r="N50" s="34" t="str">
        <f>LNG!F292</f>
        <v>Last line of erfassung</v>
      </c>
      <c r="O50" s="34">
        <v>5000</v>
      </c>
    </row>
    <row r="51" spans="4:15" ht="12" customHeight="1">
      <c r="D51" s="10" t="str">
        <f>LNG!F318</f>
        <v>2    langsame Verschlechterung</v>
      </c>
      <c r="M51" s="34">
        <v>2</v>
      </c>
      <c r="N51" s="34" t="str">
        <f>LNG!F294</f>
        <v>Last line of beurteilung charts</v>
      </c>
      <c r="O51" s="34">
        <v>5000</v>
      </c>
    </row>
    <row r="52" spans="4:15" ht="12" customHeight="1">
      <c r="D52" s="10" t="str">
        <f>LNG!F319</f>
        <v>3    schnelle Verschlechterung</v>
      </c>
    </row>
    <row r="53" spans="4:15" ht="12" customHeight="1">
      <c r="D53" s="10"/>
      <c r="M53" s="34">
        <v>3</v>
      </c>
      <c r="N53" s="34" t="str">
        <f>LNG!F297</f>
        <v>Zustand</v>
      </c>
      <c r="O53" s="34">
        <v>1170</v>
      </c>
    </row>
    <row r="54" spans="4:15" ht="12" customHeight="1">
      <c r="D54" s="10"/>
      <c r="M54" s="34">
        <v>4</v>
      </c>
      <c r="N54" s="34" t="str">
        <f>LNG!F299</f>
        <v>Instandhakltungkosten</v>
      </c>
      <c r="O54" s="34">
        <v>1184</v>
      </c>
    </row>
    <row r="55" spans="4:15" ht="12" customHeight="1">
      <c r="D55" s="9"/>
      <c r="M55" s="34">
        <v>5</v>
      </c>
      <c r="N55" s="34" t="str">
        <f>LNG!F300</f>
        <v>objZustandCode</v>
      </c>
      <c r="O55" s="34">
        <v>1253</v>
      </c>
    </row>
    <row r="56" spans="4:15" ht="12" customHeight="1">
      <c r="D56" s="9" t="str">
        <f>LNG!F301</f>
        <v>Auswahlfeld Schadensumfang:</v>
      </c>
      <c r="M56" s="34"/>
      <c r="N56" s="34"/>
      <c r="O56" s="34"/>
    </row>
    <row r="57" spans="4:15" ht="12" customHeight="1">
      <c r="D57" s="9" t="str">
        <f>LNG!F302</f>
        <v>1    &lt; 5%</v>
      </c>
    </row>
    <row r="58" spans="4:15" ht="12" customHeight="1">
      <c r="D58" s="9" t="str">
        <f>LNG!F303</f>
        <v>2    5 - 20%</v>
      </c>
      <c r="M58" s="39" t="str">
        <f>LNG!F304</f>
        <v>Object</v>
      </c>
      <c r="N58" s="44" t="str">
        <f>LNG!F305</f>
        <v>Help Position Caller</v>
      </c>
    </row>
    <row r="59" spans="4:15" ht="12" customHeight="1">
      <c r="D59" s="9" t="str">
        <f>LNG!F306</f>
        <v>3    21 - 50%</v>
      </c>
      <c r="M59" s="34" t="e">
        <f>LNG!#REF!</f>
        <v>#REF!</v>
      </c>
      <c r="N59" s="34"/>
    </row>
    <row r="60" spans="4:15" ht="12" customHeight="1">
      <c r="D60" s="9" t="str">
        <f>LNG!F307</f>
        <v>4    &gt; 50%</v>
      </c>
      <c r="M60" s="34" t="e">
        <f>LNG!#REF!</f>
        <v>#REF!</v>
      </c>
      <c r="N60" s="34"/>
    </row>
    <row r="61" spans="4:15" ht="12" customHeight="1">
      <c r="D61" s="9"/>
    </row>
    <row r="62" spans="4:15" ht="12" customHeight="1">
      <c r="D62" s="9" t="str">
        <f>LNG!F308</f>
        <v>Auswahlfeld Gebrauchstauglichkeit:</v>
      </c>
    </row>
    <row r="63" spans="4:15" ht="12" customHeight="1">
      <c r="D63" s="10" t="str">
        <f>LNG!F309</f>
        <v>1    gut</v>
      </c>
    </row>
    <row r="64" spans="4:15" ht="12" customHeight="1">
      <c r="D64" s="10" t="str">
        <f>LNG!F310</f>
        <v>2    eingeschränkt</v>
      </c>
    </row>
    <row r="65" spans="4:19" ht="12" customHeight="1">
      <c r="D65" s="10" t="str">
        <f>LNG!F311</f>
        <v>3    ungenügend</v>
      </c>
    </row>
    <row r="66" spans="4:19" ht="12" customHeight="1">
      <c r="D66" s="9"/>
    </row>
    <row r="67" spans="4:19" ht="12" customHeight="1">
      <c r="D67" s="9" t="str">
        <f>LNG!F312</f>
        <v>Auswahlfeld Sicherheit:</v>
      </c>
    </row>
    <row r="68" spans="4:19" ht="12" customHeight="1">
      <c r="D68" s="10" t="str">
        <f>LNG!F313</f>
        <v>1    gewährleistet</v>
      </c>
    </row>
    <row r="69" spans="4:19" ht="12" customHeight="1">
      <c r="D69" s="10" t="str">
        <f>LNG!F314</f>
        <v>2    i.O. innerhalb 5 Jahre</v>
      </c>
    </row>
    <row r="70" spans="4:19" ht="12" customHeight="1">
      <c r="D70" s="10" t="str">
        <f>LNG!F315</f>
        <v>3    nicht gewährleistet</v>
      </c>
    </row>
    <row r="71" spans="4:19" ht="12" customHeight="1">
      <c r="D71" s="9"/>
    </row>
    <row r="72" spans="4:19" ht="12" customHeight="1">
      <c r="D72" s="9" t="str">
        <f>LNG!F316</f>
        <v>Auswahlfeld Zustandsentwicklung:</v>
      </c>
    </row>
    <row r="73" spans="4:19" ht="12" customHeight="1">
      <c r="D73" s="10" t="str">
        <f>LNG!F317</f>
        <v>1    gleichbleibend</v>
      </c>
    </row>
    <row r="74" spans="4:19" ht="12" customHeight="1">
      <c r="D74" s="10" t="str">
        <f>LNG!F318</f>
        <v>2    langsame Verschlechterung</v>
      </c>
    </row>
    <row r="75" spans="4:19" ht="12" customHeight="1">
      <c r="D75" s="10" t="str">
        <f>LNG!F319</f>
        <v>3    schnelle Verschlechterung</v>
      </c>
    </row>
    <row r="76" spans="4:19" ht="12" customHeight="1">
      <c r="D76" s="4"/>
    </row>
    <row r="77" spans="4:19" ht="12" customHeight="1">
      <c r="D77" s="9" t="str">
        <f>LNG!F320</f>
        <v>Auswahlfeld Objektzustandscode:</v>
      </c>
      <c r="N77" s="37" t="s">
        <v>477</v>
      </c>
      <c r="O77" t="s">
        <v>478</v>
      </c>
      <c r="Q77" s="37" t="s">
        <v>479</v>
      </c>
      <c r="R77" s="37"/>
      <c r="S77" s="37"/>
    </row>
    <row r="78" spans="4:19" ht="12" customHeight="1">
      <c r="D78" s="10" t="str">
        <f>LNG!F321</f>
        <v>1    Wartungsobjekt</v>
      </c>
      <c r="M78">
        <v>1</v>
      </c>
      <c r="N78" s="16" t="s">
        <v>478</v>
      </c>
      <c r="R78">
        <v>1</v>
      </c>
      <c r="S78" t="str">
        <f>LNG!F24</f>
        <v>Home</v>
      </c>
    </row>
    <row r="79" spans="4:19" ht="12" customHeight="1">
      <c r="D79" s="10" t="str">
        <f>LNG!F322</f>
        <v>2    Instandsetzungsobjekt</v>
      </c>
      <c r="M79">
        <v>2</v>
      </c>
      <c r="N79" t="s">
        <v>480</v>
      </c>
      <c r="R79">
        <v>2</v>
      </c>
      <c r="S79" t="str">
        <f>LNG!F25</f>
        <v>Deckblatt</v>
      </c>
    </row>
    <row r="80" spans="4:19" ht="12" customHeight="1">
      <c r="D80" s="10" t="str">
        <f>LNG!F323</f>
        <v>3    Teilsanierungsobjekt</v>
      </c>
      <c r="M80">
        <v>3</v>
      </c>
      <c r="N80" s="16" t="s">
        <v>481</v>
      </c>
      <c r="R80">
        <v>3</v>
      </c>
      <c r="S80" t="str">
        <f>LNG!F26</f>
        <v>Beauftragung</v>
      </c>
    </row>
    <row r="81" spans="3:19" ht="12" customHeight="1">
      <c r="D81" s="10" t="str">
        <f>LNG!F324</f>
        <v>4    Gesamtsanierungsobjekt</v>
      </c>
      <c r="R81">
        <v>4</v>
      </c>
      <c r="S81" t="str">
        <f>LNG!F27</f>
        <v>Zustandserfassung</v>
      </c>
    </row>
    <row r="82" spans="3:19" ht="12" customHeight="1">
      <c r="R82">
        <v>5</v>
      </c>
      <c r="S82" t="str">
        <f>LNG!F28</f>
        <v>Zustandsbeurteilung</v>
      </c>
    </row>
    <row r="83" spans="3:19" ht="12" customHeight="1">
      <c r="N83" s="56" t="s">
        <v>482</v>
      </c>
      <c r="R83">
        <v>6</v>
      </c>
      <c r="S83" t="str">
        <f>LNG!F29</f>
        <v>Zustandsauswertung</v>
      </c>
    </row>
    <row r="84" spans="3:19" ht="12" customHeight="1">
      <c r="R84">
        <v>7</v>
      </c>
      <c r="S84" s="16" t="str">
        <f>LNG!F30</f>
        <v>Übersicht IS-Massnahmen</v>
      </c>
    </row>
    <row r="86" spans="3:19" ht="12" customHeight="1">
      <c r="R86">
        <v>1</v>
      </c>
      <c r="S86" t="str">
        <f>LNG!F34</f>
        <v>Home</v>
      </c>
    </row>
    <row r="87" spans="3:19" ht="12" customHeight="1">
      <c r="C87" s="37" t="str">
        <f>LNG!F325</f>
        <v>Object:</v>
      </c>
      <c r="D87" s="37" t="str">
        <f>LNG!F326</f>
        <v>Beurteilungs Jahr</v>
      </c>
      <c r="R87">
        <v>2</v>
      </c>
      <c r="S87" t="str">
        <f>LNG!F35</f>
        <v>Hilfe</v>
      </c>
    </row>
    <row r="89" spans="3:19" ht="12" customHeight="1">
      <c r="C89" s="34" t="str">
        <f>LNG!F327</f>
        <v>Actule Jahr</v>
      </c>
      <c r="D89" s="41">
        <f ca="1">YEAR(NOW())</f>
        <v>2025</v>
      </c>
      <c r="E89" s="16"/>
    </row>
    <row r="90" spans="3:19" ht="12" customHeight="1">
      <c r="C90" s="34" t="str">
        <f>LNG!F328</f>
        <v>Beurteilungs Jahr</v>
      </c>
      <c r="D90" s="42" t="str">
        <f>IF(Objekterfassung!G23="","",(YEAR(Objekterfassung!G23)))</f>
        <v/>
      </c>
    </row>
    <row r="91" spans="3:19" ht="12" customHeight="1">
      <c r="C91" s="34" t="str">
        <f>LNG!F329</f>
        <v>Chart Jahr</v>
      </c>
      <c r="D91" s="43" t="str">
        <f>IF(D90="","",D90+1)</f>
        <v/>
      </c>
    </row>
    <row r="92" spans="3:19" ht="12" customHeight="1">
      <c r="C92" s="34"/>
    </row>
    <row r="94" spans="3:19" ht="12" customHeight="1">
      <c r="C94" s="37" t="str">
        <f>LNG!F325</f>
        <v>Object:</v>
      </c>
      <c r="D94" s="37" t="str">
        <f xml:space="preserve"> LNG!F337</f>
        <v>sicherheitsrelevanter Mangel [-/JA]</v>
      </c>
    </row>
    <row r="96" spans="3:19" ht="12" customHeight="1">
      <c r="D96" s="23" t="str">
        <f>LNG!F338</f>
        <v>-</v>
      </c>
    </row>
    <row r="97" spans="3:5" ht="12" customHeight="1">
      <c r="D97" s="23" t="str">
        <f>LNG!F339</f>
        <v>JA</v>
      </c>
    </row>
    <row r="99" spans="3:5" ht="12" customHeight="1">
      <c r="C99" s="38"/>
      <c r="D99" s="38"/>
      <c r="E99" s="38"/>
    </row>
    <row r="100" spans="3:5" ht="12" customHeight="1">
      <c r="C100" s="34"/>
      <c r="D100" s="34"/>
      <c r="E100" s="34"/>
    </row>
    <row r="101" spans="3:5" ht="12" customHeight="1">
      <c r="C101" s="34"/>
      <c r="D101" s="34"/>
      <c r="E101" s="34"/>
    </row>
    <row r="10763" spans="1:2" ht="12" customHeight="1">
      <c r="A10763" t="s">
        <v>483</v>
      </c>
      <c r="B10763" t="s">
        <v>484</v>
      </c>
    </row>
  </sheetData>
  <dataValidations disablePrompts="1" count="1">
    <dataValidation type="list" allowBlank="1" showInputMessage="1" showErrorMessage="1" sqref="O77" xr:uid="{00000000-0002-0000-0A00-000000000000}">
      <formula1>Sprache</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pageSetUpPr fitToPage="1"/>
  </sheetPr>
  <dimension ref="A1:AZ473"/>
  <sheetViews>
    <sheetView topLeftCell="E427" zoomScale="115" zoomScaleNormal="115" workbookViewId="0">
      <selection activeCell="C431" sqref="C431"/>
    </sheetView>
  </sheetViews>
  <sheetFormatPr baseColWidth="10" defaultColWidth="9.109375" defaultRowHeight="13.2"/>
  <cols>
    <col min="2" max="2" width="29.109375" customWidth="1"/>
    <col min="3" max="3" width="78.44140625" customWidth="1"/>
    <col min="4" max="5" width="84.5546875" customWidth="1"/>
    <col min="6" max="6" width="88.5546875" customWidth="1"/>
    <col min="11" max="14" width="0" hidden="1" customWidth="1"/>
  </cols>
  <sheetData>
    <row r="1" spans="2:52" ht="42" customHeight="1">
      <c r="C1" s="135" t="s">
        <v>470</v>
      </c>
      <c r="D1" s="134" t="s">
        <v>485</v>
      </c>
      <c r="E1" s="134"/>
    </row>
    <row r="2" spans="2:52">
      <c r="F2" s="16"/>
    </row>
    <row r="3" spans="2:52">
      <c r="B3" s="645">
        <v>1</v>
      </c>
      <c r="C3" t="s">
        <v>486</v>
      </c>
      <c r="D3" s="16"/>
      <c r="E3" s="16"/>
      <c r="F3" s="16"/>
    </row>
    <row r="4" spans="2:52">
      <c r="B4">
        <v>1</v>
      </c>
      <c r="C4" t="s">
        <v>478</v>
      </c>
      <c r="D4" s="16"/>
      <c r="E4" s="16"/>
      <c r="F4" s="16"/>
    </row>
    <row r="5" spans="2:52">
      <c r="B5">
        <v>2</v>
      </c>
      <c r="C5" t="s">
        <v>480</v>
      </c>
      <c r="F5" s="16"/>
    </row>
    <row r="6" spans="2:52">
      <c r="B6">
        <v>3</v>
      </c>
      <c r="C6" s="16" t="s">
        <v>481</v>
      </c>
      <c r="F6" s="16"/>
    </row>
    <row r="7" spans="2:52">
      <c r="F7" s="16"/>
    </row>
    <row r="8" spans="2:52" ht="13.8" thickBot="1">
      <c r="D8" s="16"/>
      <c r="E8" s="16"/>
    </row>
    <row r="9" spans="2:52" ht="15" thickBot="1">
      <c r="B9" s="646" t="s">
        <v>487</v>
      </c>
      <c r="C9" s="647" t="s">
        <v>478</v>
      </c>
      <c r="D9" s="647" t="s">
        <v>488</v>
      </c>
      <c r="E9" s="647" t="s">
        <v>489</v>
      </c>
      <c r="F9" s="648" t="s">
        <v>490</v>
      </c>
      <c r="O9" s="64"/>
    </row>
    <row r="10" spans="2:52" s="53" customFormat="1">
      <c r="B10" s="656"/>
      <c r="C10" s="650" t="s">
        <v>491</v>
      </c>
      <c r="D10" s="649" t="s">
        <v>492</v>
      </c>
      <c r="E10" s="649"/>
      <c r="F10" s="653" t="str">
        <f>CHOOSE($B$3,C10, D10, E10)</f>
        <v>Bitte Zustandsbeurteilung/ZK sowie Kosten/Bedarfsjahr prüfen!</v>
      </c>
      <c r="G10" s="127"/>
      <c r="AZ10" s="53" t="e">
        <f>LNG!A220:B220+LNG!A332</f>
        <v>#VALUE!</v>
      </c>
    </row>
    <row r="11" spans="2:52" s="53" customFormat="1">
      <c r="B11" s="656"/>
      <c r="C11" s="650" t="s">
        <v>493</v>
      </c>
      <c r="D11" s="649" t="s">
        <v>494</v>
      </c>
      <c r="E11" s="649"/>
      <c r="F11" s="653" t="str">
        <f t="shared" ref="F11:F42" si="0">IF($B$3=1,C11,D11)</f>
        <v>Bitte wählen Sie 'Meldung Bedarf' sowie 'zwingend/empfohlen' aus</v>
      </c>
      <c r="G11" s="127"/>
    </row>
    <row r="12" spans="2:52" s="53" customFormat="1">
      <c r="B12" s="656"/>
      <c r="C12" s="650" t="s">
        <v>495</v>
      </c>
      <c r="D12" s="649" t="s">
        <v>496</v>
      </c>
      <c r="E12" s="649"/>
      <c r="F12" s="653" t="str">
        <f t="shared" si="0"/>
        <v>Bitte alle Pflichtfelder ausfüllen</v>
      </c>
    </row>
    <row r="13" spans="2:52" s="53" customFormat="1">
      <c r="B13" s="656"/>
      <c r="C13" s="650" t="s">
        <v>497</v>
      </c>
      <c r="D13" s="649" t="s">
        <v>498</v>
      </c>
      <c r="E13" s="649"/>
      <c r="F13" s="653" t="str">
        <f t="shared" si="0"/>
        <v>Möchten Sie die Datei speichern?</v>
      </c>
    </row>
    <row r="14" spans="2:52" s="53" customFormat="1">
      <c r="B14" s="656"/>
      <c r="C14" s="650" t="s">
        <v>499</v>
      </c>
      <c r="D14" s="649" t="s">
        <v>500</v>
      </c>
      <c r="E14" s="649"/>
      <c r="F14" s="653" t="str">
        <f t="shared" si="0"/>
        <v>Möchten Sie die Zeile wirklich löschen?</v>
      </c>
    </row>
    <row r="15" spans="2:52" s="53" customFormat="1">
      <c r="B15" s="656"/>
      <c r="C15" s="650" t="s">
        <v>501</v>
      </c>
      <c r="D15" s="649" t="s">
        <v>502</v>
      </c>
      <c r="E15" s="649"/>
      <c r="F15" s="653" t="str">
        <f t="shared" si="0"/>
        <v>Zeile kann nicht gelöscht werden, da sie nicht manuell eingefügt wurde</v>
      </c>
    </row>
    <row r="16" spans="2:52" s="53" customFormat="1">
      <c r="B16" s="656" t="s">
        <v>503</v>
      </c>
      <c r="C16" s="649" t="s">
        <v>504</v>
      </c>
      <c r="D16" s="649" t="s">
        <v>505</v>
      </c>
      <c r="E16" s="649"/>
      <c r="F16" s="653" t="str">
        <f t="shared" si="0"/>
        <v>Erfassungstabelle starten</v>
      </c>
    </row>
    <row r="17" spans="1:6" s="53" customFormat="1">
      <c r="B17" s="656" t="s">
        <v>503</v>
      </c>
      <c r="C17" s="649" t="s">
        <v>506</v>
      </c>
      <c r="D17" s="649" t="s">
        <v>507</v>
      </c>
      <c r="E17" s="649"/>
      <c r="F17" s="653" t="str">
        <f t="shared" si="0"/>
        <v>Hilfe</v>
      </c>
    </row>
    <row r="18" spans="1:6" s="53" customFormat="1">
      <c r="B18" s="656" t="s">
        <v>503</v>
      </c>
      <c r="C18" s="649" t="s">
        <v>508</v>
      </c>
      <c r="D18" s="649" t="s">
        <v>509</v>
      </c>
      <c r="E18" s="649"/>
      <c r="F18" s="653" t="str">
        <f t="shared" si="0"/>
        <v>Info Objektzustand bilden</v>
      </c>
    </row>
    <row r="19" spans="1:6" s="53" customFormat="1">
      <c r="B19" s="656" t="s">
        <v>503</v>
      </c>
      <c r="C19" s="649" t="s">
        <v>510</v>
      </c>
      <c r="D19" s="649" t="s">
        <v>511</v>
      </c>
      <c r="E19" s="649"/>
      <c r="F19" s="653" t="str">
        <f t="shared" si="0"/>
        <v>Info Normstrategie</v>
      </c>
    </row>
    <row r="20" spans="1:6" s="53" customFormat="1">
      <c r="B20" s="656" t="s">
        <v>503</v>
      </c>
      <c r="C20" s="649" t="s">
        <v>512</v>
      </c>
      <c r="D20" s="649" t="s">
        <v>513</v>
      </c>
      <c r="E20" s="649"/>
      <c r="F20" s="653" t="str">
        <f t="shared" si="0"/>
        <v>Masterliste eBKP</v>
      </c>
    </row>
    <row r="21" spans="1:6" s="53" customFormat="1">
      <c r="B21" s="656" t="s">
        <v>503</v>
      </c>
      <c r="C21" s="649" t="s">
        <v>514</v>
      </c>
      <c r="D21" s="649" t="s">
        <v>515</v>
      </c>
      <c r="E21" s="649"/>
      <c r="F21" s="653" t="str">
        <f t="shared" si="0"/>
        <v>Info vom Zustand zum Bedarf</v>
      </c>
    </row>
    <row r="22" spans="1:6" s="53" customFormat="1">
      <c r="B22" s="656" t="s">
        <v>516</v>
      </c>
      <c r="C22" s="650" t="s">
        <v>517</v>
      </c>
      <c r="D22" s="649" t="s">
        <v>518</v>
      </c>
      <c r="E22" s="649"/>
      <c r="F22" s="653" t="str">
        <f t="shared" si="0"/>
        <v>Zeilen einfügen</v>
      </c>
    </row>
    <row r="23" spans="1:6" s="53" customFormat="1">
      <c r="B23" s="656" t="s">
        <v>516</v>
      </c>
      <c r="C23" s="649" t="s">
        <v>519</v>
      </c>
      <c r="D23" s="649" t="s">
        <v>520</v>
      </c>
      <c r="E23" s="649"/>
      <c r="F23" s="653" t="str">
        <f t="shared" si="0"/>
        <v>Zeilen löchen</v>
      </c>
    </row>
    <row r="24" spans="1:6" s="53" customFormat="1">
      <c r="A24" s="127"/>
      <c r="B24" s="657" t="s">
        <v>521</v>
      </c>
      <c r="C24" s="650" t="s">
        <v>522</v>
      </c>
      <c r="D24" s="649" t="s">
        <v>522</v>
      </c>
      <c r="E24" s="649"/>
      <c r="F24" s="653" t="str">
        <f t="shared" si="0"/>
        <v>Home</v>
      </c>
    </row>
    <row r="25" spans="1:6" s="53" customFormat="1">
      <c r="A25" s="127"/>
      <c r="B25" s="657" t="s">
        <v>521</v>
      </c>
      <c r="C25" s="650" t="s">
        <v>523</v>
      </c>
      <c r="D25" s="649" t="s">
        <v>524</v>
      </c>
      <c r="E25" s="649"/>
      <c r="F25" s="653" t="str">
        <f t="shared" si="0"/>
        <v>Deckblatt</v>
      </c>
    </row>
    <row r="26" spans="1:6" s="53" customFormat="1">
      <c r="A26" s="127"/>
      <c r="B26" s="657" t="s">
        <v>521</v>
      </c>
      <c r="C26" s="650" t="s">
        <v>525</v>
      </c>
      <c r="D26" s="649" t="s">
        <v>526</v>
      </c>
      <c r="E26" s="649"/>
      <c r="F26" s="653" t="str">
        <f t="shared" si="0"/>
        <v>Beauftragung</v>
      </c>
    </row>
    <row r="27" spans="1:6" s="53" customFormat="1">
      <c r="A27" s="127"/>
      <c r="B27" s="657" t="s">
        <v>521</v>
      </c>
      <c r="C27" s="650" t="s">
        <v>7</v>
      </c>
      <c r="D27" s="649" t="s">
        <v>527</v>
      </c>
      <c r="E27" s="649"/>
      <c r="F27" s="653" t="str">
        <f t="shared" si="0"/>
        <v>Zustandserfassung</v>
      </c>
    </row>
    <row r="28" spans="1:6" s="53" customFormat="1">
      <c r="A28" s="127"/>
      <c r="B28" s="657" t="s">
        <v>521</v>
      </c>
      <c r="C28" s="650" t="s">
        <v>528</v>
      </c>
      <c r="D28" s="649" t="s">
        <v>529</v>
      </c>
      <c r="E28" s="649"/>
      <c r="F28" s="653" t="str">
        <f t="shared" si="0"/>
        <v>Zustandsbeurteilung</v>
      </c>
    </row>
    <row r="29" spans="1:6" s="53" customFormat="1">
      <c r="A29" s="127"/>
      <c r="B29" s="657" t="s">
        <v>521</v>
      </c>
      <c r="C29" s="650" t="s">
        <v>530</v>
      </c>
      <c r="D29" s="658" t="s">
        <v>531</v>
      </c>
      <c r="E29" s="658"/>
      <c r="F29" s="653" t="str">
        <f t="shared" si="0"/>
        <v>Zustandsauswertung</v>
      </c>
    </row>
    <row r="30" spans="1:6" s="53" customFormat="1">
      <c r="A30" s="127"/>
      <c r="B30" s="657" t="s">
        <v>521</v>
      </c>
      <c r="C30" s="650" t="s">
        <v>532</v>
      </c>
      <c r="D30" s="649" t="s">
        <v>533</v>
      </c>
      <c r="E30" s="649"/>
      <c r="F30" s="653" t="str">
        <f t="shared" si="0"/>
        <v>Übersicht IS-Massnahmen</v>
      </c>
    </row>
    <row r="31" spans="1:6" s="53" customFormat="1">
      <c r="A31" s="127"/>
      <c r="B31" s="657" t="s">
        <v>521</v>
      </c>
      <c r="C31" s="650" t="s">
        <v>475</v>
      </c>
      <c r="D31" s="649" t="s">
        <v>534</v>
      </c>
      <c r="E31" s="649"/>
      <c r="F31" s="653" t="str">
        <f t="shared" si="0"/>
        <v>nein</v>
      </c>
    </row>
    <row r="32" spans="1:6" s="53" customFormat="1">
      <c r="A32" s="127"/>
      <c r="B32" s="657" t="s">
        <v>521</v>
      </c>
      <c r="C32" s="650" t="s">
        <v>535</v>
      </c>
      <c r="D32" s="658" t="s">
        <v>536</v>
      </c>
      <c r="E32" s="658"/>
      <c r="F32" s="653" t="str">
        <f t="shared" si="0"/>
        <v>LBA Einzelmeldung</v>
      </c>
    </row>
    <row r="33" spans="1:6" s="53" customFormat="1">
      <c r="A33" s="127"/>
      <c r="B33" s="657" t="s">
        <v>521</v>
      </c>
      <c r="C33" s="650" t="s">
        <v>537</v>
      </c>
      <c r="D33" s="658" t="s">
        <v>538</v>
      </c>
      <c r="E33" s="658"/>
      <c r="F33" s="653" t="str">
        <f t="shared" si="0"/>
        <v>FM Bedarfsmeldung</v>
      </c>
    </row>
    <row r="34" spans="1:6" s="53" customFormat="1">
      <c r="A34" s="127"/>
      <c r="B34" s="657" t="s">
        <v>521</v>
      </c>
      <c r="C34" s="650" t="s">
        <v>522</v>
      </c>
      <c r="D34" s="649" t="s">
        <v>522</v>
      </c>
      <c r="E34" s="649"/>
      <c r="F34" s="653" t="str">
        <f t="shared" si="0"/>
        <v>Home</v>
      </c>
    </row>
    <row r="35" spans="1:6" s="53" customFormat="1">
      <c r="A35" s="127"/>
      <c r="B35" s="657" t="s">
        <v>521</v>
      </c>
      <c r="C35" s="650" t="s">
        <v>506</v>
      </c>
      <c r="D35" s="649" t="s">
        <v>507</v>
      </c>
      <c r="E35" s="649"/>
      <c r="F35" s="653" t="str">
        <f t="shared" si="0"/>
        <v>Hilfe</v>
      </c>
    </row>
    <row r="36" spans="1:6" s="53" customFormat="1">
      <c r="A36" s="127"/>
      <c r="B36" s="657" t="s">
        <v>521</v>
      </c>
      <c r="C36" s="650" t="s">
        <v>539</v>
      </c>
      <c r="D36" s="649" t="s">
        <v>540</v>
      </c>
      <c r="E36" s="649"/>
      <c r="F36" s="653" t="str">
        <f t="shared" si="0"/>
        <v>Die mit * gekennzeichneten Felder sind Pflichtfelder</v>
      </c>
    </row>
    <row r="37" spans="1:6" s="53" customFormat="1" ht="39.6">
      <c r="A37" s="127"/>
      <c r="B37" s="657" t="s">
        <v>541</v>
      </c>
      <c r="C37" s="650" t="s">
        <v>542</v>
      </c>
      <c r="D37" s="649" t="s">
        <v>543</v>
      </c>
      <c r="E37" s="649"/>
      <c r="F37" s="653" t="str">
        <f t="shared" si="0"/>
        <v>Vollständige Zustandsbeurteilung über das ganze Objekt mit Bestimmung von zwingendem und empfehlenswertem Bedarf gemäss Strategie und 10-Jahres-Horizont sowie mit logischer Festlegung des Objektzustands.</v>
      </c>
    </row>
    <row r="38" spans="1:6" s="53" customFormat="1" ht="39.6">
      <c r="A38" s="127"/>
      <c r="B38" s="657" t="s">
        <v>541</v>
      </c>
      <c r="C38" s="650" t="s">
        <v>544</v>
      </c>
      <c r="D38" s="649" t="s">
        <v>545</v>
      </c>
      <c r="E38" s="649"/>
      <c r="F38" s="653" t="str">
        <f t="shared" si="0"/>
        <v>Reduzierte Zustandsbeurteilung der zwingenden, v.a. auch sicherheitsrelevanten Bedarfe mit 5-Jahreshorizont. Der Objektzustand wird aufgrund generellem Eindruck und Erfahrung («Bauchgefühl») abgeschätzt.</v>
      </c>
    </row>
    <row r="39" spans="1:6" s="53" customFormat="1">
      <c r="B39" s="656" t="s">
        <v>546</v>
      </c>
      <c r="C39" s="649" t="s">
        <v>547</v>
      </c>
      <c r="D39" s="649" t="s">
        <v>548</v>
      </c>
      <c r="E39" s="649"/>
      <c r="F39" s="653" t="str">
        <f t="shared" si="0"/>
        <v>Eidgenössisches Departement für Verteidigung, Bevölkerungsschutz und Sport VBS</v>
      </c>
    </row>
    <row r="40" spans="1:6" s="53" customFormat="1">
      <c r="B40" s="656" t="s">
        <v>503</v>
      </c>
      <c r="C40" s="649" t="s">
        <v>549</v>
      </c>
      <c r="D40" s="649" t="s">
        <v>550</v>
      </c>
      <c r="E40" s="649"/>
      <c r="F40" s="653" t="str">
        <f t="shared" si="0"/>
        <v>armasuisse Immobilien</v>
      </c>
    </row>
    <row r="41" spans="1:6" s="53" customFormat="1">
      <c r="B41" s="656" t="s">
        <v>503</v>
      </c>
      <c r="C41" s="649" t="str">
        <f>D1</f>
        <v>ETab_v1.0b3 (2025-02-28)</v>
      </c>
      <c r="D41" s="649" t="str">
        <f>C41</f>
        <v>ETab_v1.0b3 (2025-02-28)</v>
      </c>
      <c r="E41" s="649"/>
      <c r="F41" s="653" t="str">
        <f t="shared" si="0"/>
        <v>ETab_v1.0b3 (2025-02-28)</v>
      </c>
    </row>
    <row r="42" spans="1:6" s="53" customFormat="1">
      <c r="B42" s="656" t="s">
        <v>503</v>
      </c>
      <c r="C42" s="649" t="s">
        <v>551</v>
      </c>
      <c r="D42" s="649" t="s">
        <v>551</v>
      </c>
      <c r="E42" s="649"/>
      <c r="F42" s="653" t="str">
        <f t="shared" si="0"/>
        <v>Logged in Machine:</v>
      </c>
    </row>
    <row r="43" spans="1:6" s="53" customFormat="1">
      <c r="B43" s="656" t="s">
        <v>503</v>
      </c>
      <c r="C43" s="649" t="s">
        <v>552</v>
      </c>
      <c r="D43" s="649" t="s">
        <v>552</v>
      </c>
      <c r="E43" s="649"/>
      <c r="F43" s="653" t="str">
        <f t="shared" ref="F43:F74" si="1">IF($B$3=1,C43,D43)</f>
        <v>Logged in Machine User:</v>
      </c>
    </row>
    <row r="44" spans="1:6" s="53" customFormat="1">
      <c r="B44" s="656" t="s">
        <v>523</v>
      </c>
      <c r="C44" s="649" t="s">
        <v>553</v>
      </c>
      <c r="D44" s="649" t="s">
        <v>554</v>
      </c>
      <c r="E44" s="649"/>
      <c r="F44" s="653" t="str">
        <f t="shared" si="1"/>
        <v>Dep. leer</v>
      </c>
    </row>
    <row r="45" spans="1:6" s="53" customFormat="1">
      <c r="B45" s="656" t="s">
        <v>523</v>
      </c>
      <c r="C45" s="650" t="s">
        <v>555</v>
      </c>
      <c r="D45" s="649" t="s">
        <v>556</v>
      </c>
      <c r="E45" s="649"/>
      <c r="F45" s="653" t="str">
        <f t="shared" si="1"/>
        <v>Objekt erfassen</v>
      </c>
    </row>
    <row r="46" spans="1:6" s="53" customFormat="1">
      <c r="B46" s="656" t="s">
        <v>523</v>
      </c>
      <c r="C46" s="650" t="s">
        <v>557</v>
      </c>
      <c r="D46" s="649" t="s">
        <v>558</v>
      </c>
      <c r="E46" s="649"/>
      <c r="F46" s="653" t="str">
        <f t="shared" si="1"/>
        <v>Wirtschaftseinheit*</v>
      </c>
    </row>
    <row r="47" spans="1:6" s="53" customFormat="1">
      <c r="B47" s="656" t="s">
        <v>523</v>
      </c>
      <c r="C47" s="649" t="s">
        <v>559</v>
      </c>
      <c r="D47" s="649" t="s">
        <v>559</v>
      </c>
      <c r="E47" s="649"/>
      <c r="F47" s="653" t="str">
        <f t="shared" si="1"/>
        <v>*</v>
      </c>
    </row>
    <row r="48" spans="1:6" s="53" customFormat="1">
      <c r="B48" s="656" t="s">
        <v>523</v>
      </c>
      <c r="C48" s="650" t="s">
        <v>560</v>
      </c>
      <c r="D48" s="649" t="s">
        <v>561</v>
      </c>
      <c r="E48" s="649"/>
      <c r="F48" s="653" t="str">
        <f t="shared" si="1"/>
        <v>Objekt*</v>
      </c>
    </row>
    <row r="49" spans="2:6" s="53" customFormat="1">
      <c r="B49" s="656" t="s">
        <v>523</v>
      </c>
      <c r="C49" s="649" t="s">
        <v>559</v>
      </c>
      <c r="D49" s="649" t="s">
        <v>559</v>
      </c>
      <c r="E49" s="649"/>
      <c r="F49" s="653" t="str">
        <f t="shared" si="1"/>
        <v>*</v>
      </c>
    </row>
    <row r="50" spans="2:6" s="53" customFormat="1">
      <c r="B50" s="656" t="s">
        <v>523</v>
      </c>
      <c r="C50" s="650" t="s">
        <v>562</v>
      </c>
      <c r="D50" s="649" t="s">
        <v>563</v>
      </c>
      <c r="E50" s="649"/>
      <c r="F50" s="653" t="str">
        <f t="shared" si="1"/>
        <v>Klassifizierung</v>
      </c>
    </row>
    <row r="51" spans="2:6" s="53" customFormat="1">
      <c r="B51" s="656" t="s">
        <v>523</v>
      </c>
      <c r="C51" s="649" t="s">
        <v>559</v>
      </c>
      <c r="D51" s="649" t="s">
        <v>559</v>
      </c>
      <c r="E51" s="649"/>
      <c r="F51" s="653" t="str">
        <f t="shared" si="1"/>
        <v>*</v>
      </c>
    </row>
    <row r="52" spans="2:6" s="53" customFormat="1">
      <c r="B52" s="656" t="s">
        <v>523</v>
      </c>
      <c r="C52" s="649" t="s">
        <v>564</v>
      </c>
      <c r="D52" s="649" t="s">
        <v>565</v>
      </c>
      <c r="E52" s="649"/>
      <c r="F52" s="653" t="str">
        <f t="shared" si="1"/>
        <v>Objektzustandscode bisher:</v>
      </c>
    </row>
    <row r="53" spans="2:6" s="53" customFormat="1">
      <c r="B53" s="656" t="s">
        <v>523</v>
      </c>
      <c r="C53" s="650" t="s">
        <v>566</v>
      </c>
      <c r="D53" s="649" t="s">
        <v>567</v>
      </c>
      <c r="E53" s="649"/>
      <c r="F53" s="653" t="str">
        <f t="shared" si="1"/>
        <v>Segmentierung</v>
      </c>
    </row>
    <row r="54" spans="2:6" s="53" customFormat="1">
      <c r="B54" s="656" t="s">
        <v>523</v>
      </c>
      <c r="C54" s="650" t="s">
        <v>568</v>
      </c>
      <c r="D54" s="649" t="s">
        <v>569</v>
      </c>
      <c r="E54" s="649"/>
      <c r="F54" s="653" t="str">
        <f t="shared" si="1"/>
        <v>Ersteller (Firma)</v>
      </c>
    </row>
    <row r="55" spans="2:6" s="53" customFormat="1">
      <c r="B55" s="656" t="s">
        <v>523</v>
      </c>
      <c r="C55" s="650" t="s">
        <v>570</v>
      </c>
      <c r="D55" s="650" t="s">
        <v>571</v>
      </c>
      <c r="E55" s="650"/>
      <c r="F55" s="653" t="str">
        <f t="shared" si="1"/>
        <v>Datum Zustandserfassung vor Ort*</v>
      </c>
    </row>
    <row r="56" spans="2:6" s="53" customFormat="1">
      <c r="B56" s="656" t="s">
        <v>523</v>
      </c>
      <c r="C56" s="649" t="s">
        <v>572</v>
      </c>
      <c r="D56" s="650" t="s">
        <v>573</v>
      </c>
      <c r="E56" s="650"/>
      <c r="F56" s="653" t="str">
        <f t="shared" si="1"/>
        <v>Modul 1 abgeschlossen</v>
      </c>
    </row>
    <row r="57" spans="2:6" s="53" customFormat="1">
      <c r="B57" s="656" t="s">
        <v>523</v>
      </c>
      <c r="C57" s="649" t="s">
        <v>574</v>
      </c>
      <c r="D57" s="649" t="s">
        <v>575</v>
      </c>
      <c r="E57" s="649"/>
      <c r="F57" s="653" t="str">
        <f t="shared" si="1"/>
        <v>Auswahlfeld Klassifizierung:</v>
      </c>
    </row>
    <row r="58" spans="2:6" s="53" customFormat="1">
      <c r="B58" s="656" t="s">
        <v>523</v>
      </c>
      <c r="C58" s="649" t="s">
        <v>576</v>
      </c>
      <c r="D58" s="649" t="s">
        <v>577</v>
      </c>
      <c r="E58" s="649"/>
      <c r="F58" s="653" t="str">
        <f t="shared" si="1"/>
        <v>INTERN</v>
      </c>
    </row>
    <row r="59" spans="2:6" s="53" customFormat="1">
      <c r="B59" s="656" t="s">
        <v>523</v>
      </c>
      <c r="C59" s="649" t="s">
        <v>578</v>
      </c>
      <c r="D59" s="649" t="s">
        <v>579</v>
      </c>
      <c r="E59" s="649"/>
      <c r="F59" s="653" t="str">
        <f t="shared" si="1"/>
        <v>VERTRAULICH</v>
      </c>
    </row>
    <row r="60" spans="2:6" s="53" customFormat="1">
      <c r="B60" s="656" t="s">
        <v>523</v>
      </c>
      <c r="C60" s="649" t="s">
        <v>580</v>
      </c>
      <c r="D60" s="649" t="s">
        <v>581</v>
      </c>
      <c r="E60" s="649"/>
      <c r="F60" s="653" t="str">
        <f t="shared" si="1"/>
        <v>GEHEIM</v>
      </c>
    </row>
    <row r="61" spans="2:6" s="53" customFormat="1">
      <c r="B61" s="656" t="s">
        <v>523</v>
      </c>
      <c r="C61" s="649" t="s">
        <v>582</v>
      </c>
      <c r="D61" s="649" t="s">
        <v>583</v>
      </c>
      <c r="E61" s="649"/>
      <c r="F61" s="653" t="str">
        <f t="shared" si="1"/>
        <v>Auswahlfeld Objektzustandscode:</v>
      </c>
    </row>
    <row r="62" spans="2:6" s="53" customFormat="1">
      <c r="B62" s="656" t="s">
        <v>523</v>
      </c>
      <c r="C62" s="650" t="s">
        <v>584</v>
      </c>
      <c r="D62" s="649" t="s">
        <v>585</v>
      </c>
      <c r="E62" s="649"/>
      <c r="F62" s="653" t="str">
        <f t="shared" si="1"/>
        <v>1    Wartungsobjekt</v>
      </c>
    </row>
    <row r="63" spans="2:6" s="53" customFormat="1">
      <c r="B63" s="656" t="s">
        <v>523</v>
      </c>
      <c r="C63" s="649" t="s">
        <v>586</v>
      </c>
      <c r="D63" s="649" t="s">
        <v>587</v>
      </c>
      <c r="E63" s="649"/>
      <c r="F63" s="653" t="str">
        <f t="shared" si="1"/>
        <v>2    Instandsetzungsobjekt</v>
      </c>
    </row>
    <row r="64" spans="2:6" s="53" customFormat="1">
      <c r="B64" s="656" t="s">
        <v>523</v>
      </c>
      <c r="C64" s="649" t="s">
        <v>588</v>
      </c>
      <c r="D64" s="649" t="s">
        <v>589</v>
      </c>
      <c r="E64" s="649"/>
      <c r="F64" s="653" t="str">
        <f t="shared" si="1"/>
        <v>3    Teilsanierungsobjekt</v>
      </c>
    </row>
    <row r="65" spans="2:6" s="53" customFormat="1">
      <c r="B65" s="656" t="s">
        <v>523</v>
      </c>
      <c r="C65" s="649" t="s">
        <v>590</v>
      </c>
      <c r="D65" s="649" t="s">
        <v>591</v>
      </c>
      <c r="E65" s="649"/>
      <c r="F65" s="653" t="str">
        <f t="shared" si="1"/>
        <v>4    Gesamtsanierungsobjekt</v>
      </c>
    </row>
    <row r="66" spans="2:6" s="53" customFormat="1">
      <c r="B66" s="656" t="s">
        <v>523</v>
      </c>
      <c r="C66" s="649" t="s">
        <v>592</v>
      </c>
      <c r="D66" s="649" t="s">
        <v>593</v>
      </c>
      <c r="E66" s="649"/>
      <c r="F66" s="653" t="str">
        <f t="shared" si="1"/>
        <v>Auswahlfeld Normstrategie</v>
      </c>
    </row>
    <row r="67" spans="2:6" s="53" customFormat="1">
      <c r="B67" s="656" t="s">
        <v>523</v>
      </c>
      <c r="C67" s="644" t="s">
        <v>594</v>
      </c>
      <c r="D67" s="644" t="s">
        <v>595</v>
      </c>
      <c r="E67" s="644"/>
      <c r="F67" s="651" t="str">
        <f t="shared" si="1"/>
        <v>KB1 Kernbestand langfristig</v>
      </c>
    </row>
    <row r="68" spans="2:6" s="53" customFormat="1">
      <c r="B68" s="656" t="s">
        <v>523</v>
      </c>
      <c r="C68" s="644" t="s">
        <v>596</v>
      </c>
      <c r="D68" s="644" t="s">
        <v>597</v>
      </c>
      <c r="E68" s="644"/>
      <c r="F68" s="651" t="str">
        <f t="shared" si="1"/>
        <v>KB1.2 Kernbestand langfristig, Erhaltungsziel normal</v>
      </c>
    </row>
    <row r="69" spans="2:6" s="53" customFormat="1">
      <c r="B69" s="656" t="s">
        <v>523</v>
      </c>
      <c r="C69" s="644" t="s">
        <v>598</v>
      </c>
      <c r="D69" s="644" t="s">
        <v>599</v>
      </c>
      <c r="E69" s="644"/>
      <c r="F69" s="651" t="str">
        <f t="shared" si="1"/>
        <v>KB2 Kernbestand mittelfristig militärisch genutzt</v>
      </c>
    </row>
    <row r="70" spans="2:6" s="53" customFormat="1">
      <c r="B70" s="656" t="s">
        <v>523</v>
      </c>
      <c r="C70" s="644" t="s">
        <v>600</v>
      </c>
      <c r="D70" s="644" t="s">
        <v>601</v>
      </c>
      <c r="E70" s="644"/>
      <c r="F70" s="651" t="str">
        <f t="shared" si="1"/>
        <v>KB4 Kernbestand in Überprüfung</v>
      </c>
    </row>
    <row r="71" spans="2:6" s="53" customFormat="1">
      <c r="B71" s="656" t="s">
        <v>523</v>
      </c>
      <c r="C71" s="644" t="s">
        <v>602</v>
      </c>
      <c r="D71" s="644" t="s">
        <v>603</v>
      </c>
      <c r="E71" s="644"/>
      <c r="F71" s="651" t="str">
        <f t="shared" si="1"/>
        <v>KB5 Kernbestand strategische Reserve</v>
      </c>
    </row>
    <row r="72" spans="2:6" s="53" customFormat="1">
      <c r="B72" s="656" t="s">
        <v>523</v>
      </c>
      <c r="C72" s="644" t="s">
        <v>604</v>
      </c>
      <c r="D72" s="644" t="s">
        <v>605</v>
      </c>
      <c r="E72" s="644"/>
      <c r="F72" s="651" t="str">
        <f t="shared" si="1"/>
        <v>KB6 Kernbestand Verzicht</v>
      </c>
    </row>
    <row r="73" spans="2:6" s="53" customFormat="1">
      <c r="B73" s="656" t="s">
        <v>523</v>
      </c>
      <c r="C73" s="644" t="s">
        <v>606</v>
      </c>
      <c r="D73" s="644" t="s">
        <v>607</v>
      </c>
      <c r="E73" s="644"/>
      <c r="F73" s="651" t="str">
        <f t="shared" si="1"/>
        <v>DB1 Dispositionsbestand Verkauf</v>
      </c>
    </row>
    <row r="74" spans="2:6" s="53" customFormat="1">
      <c r="B74" s="656" t="s">
        <v>523</v>
      </c>
      <c r="C74" s="644" t="s">
        <v>608</v>
      </c>
      <c r="D74" s="644" t="s">
        <v>609</v>
      </c>
      <c r="E74" s="644"/>
      <c r="F74" s="651" t="str">
        <f t="shared" si="1"/>
        <v>DB2 Dispositionsbestand Stilllegung</v>
      </c>
    </row>
    <row r="75" spans="2:6" s="53" customFormat="1">
      <c r="B75" s="656" t="s">
        <v>523</v>
      </c>
      <c r="C75" s="644" t="s">
        <v>610</v>
      </c>
      <c r="D75" s="644" t="s">
        <v>611</v>
      </c>
      <c r="E75" s="644"/>
      <c r="F75" s="651" t="str">
        <f t="shared" ref="F75:F106" si="2">IF($B$3=1,C75,D75)</f>
        <v>DB3 Dispositionsbestand Rückbau</v>
      </c>
    </row>
    <row r="76" spans="2:6" s="53" customFormat="1">
      <c r="B76" s="656" t="s">
        <v>523</v>
      </c>
      <c r="C76" s="644" t="s">
        <v>612</v>
      </c>
      <c r="D76" s="644" t="s">
        <v>613</v>
      </c>
      <c r="E76" s="644"/>
      <c r="F76" s="651" t="str">
        <f t="shared" si="2"/>
        <v>DB4 Dispositionsbestand Reserve des Bundes</v>
      </c>
    </row>
    <row r="77" spans="2:6" s="53" customFormat="1">
      <c r="B77" s="656" t="s">
        <v>523</v>
      </c>
      <c r="C77" s="644" t="s">
        <v>614</v>
      </c>
      <c r="D77" s="644" t="s">
        <v>615</v>
      </c>
      <c r="E77" s="644"/>
      <c r="F77" s="651" t="str">
        <f t="shared" si="2"/>
        <v>LB2 Liquidierter Bestand Stilllegung umgesetzt</v>
      </c>
    </row>
    <row r="78" spans="2:6" s="53" customFormat="1">
      <c r="B78" s="656" t="s">
        <v>523</v>
      </c>
      <c r="C78" s="644" t="s">
        <v>616</v>
      </c>
      <c r="D78" s="644" t="s">
        <v>617</v>
      </c>
      <c r="E78" s="644"/>
      <c r="F78" s="651" t="str">
        <f t="shared" si="2"/>
        <v>LB4 Liquidierter Bestand vertragliche Verpflichtung</v>
      </c>
    </row>
    <row r="79" spans="2:6" s="53" customFormat="1">
      <c r="B79" s="656" t="s">
        <v>541</v>
      </c>
      <c r="C79" s="649" t="s">
        <v>553</v>
      </c>
      <c r="D79" s="649" t="s">
        <v>554</v>
      </c>
      <c r="E79" s="649"/>
      <c r="F79" s="653" t="str">
        <f t="shared" si="2"/>
        <v>Dep. leer</v>
      </c>
    </row>
    <row r="80" spans="2:6" s="53" customFormat="1">
      <c r="B80" s="656" t="s">
        <v>541</v>
      </c>
      <c r="C80" s="649" t="s">
        <v>541</v>
      </c>
      <c r="D80" s="649" t="s">
        <v>618</v>
      </c>
      <c r="E80" s="649"/>
      <c r="F80" s="653" t="str">
        <f t="shared" si="2"/>
        <v>Checkliste Beauftragung</v>
      </c>
    </row>
    <row r="81" spans="1:6" s="53" customFormat="1">
      <c r="B81" s="656" t="s">
        <v>541</v>
      </c>
      <c r="C81" s="650" t="s">
        <v>619</v>
      </c>
      <c r="D81" s="649" t="s">
        <v>620</v>
      </c>
      <c r="E81" s="649"/>
      <c r="F81" s="653" t="str">
        <f t="shared" si="2"/>
        <v>Grundlagen zu Objekt:</v>
      </c>
    </row>
    <row r="82" spans="1:6" s="53" customFormat="1">
      <c r="B82" s="656" t="s">
        <v>541</v>
      </c>
      <c r="C82" s="649" t="s">
        <v>621</v>
      </c>
      <c r="D82" s="649" t="s">
        <v>622</v>
      </c>
      <c r="E82" s="649"/>
      <c r="F82" s="653" t="str">
        <f t="shared" si="2"/>
        <v>Ja/Nein</v>
      </c>
    </row>
    <row r="83" spans="1:6" s="53" customFormat="1">
      <c r="B83" s="656" t="s">
        <v>541</v>
      </c>
      <c r="C83" s="650" t="s">
        <v>623</v>
      </c>
      <c r="D83" s="650" t="s">
        <v>624</v>
      </c>
      <c r="E83" s="650"/>
      <c r="F83" s="653" t="str">
        <f t="shared" si="2"/>
        <v>Datum Eingang</v>
      </c>
    </row>
    <row r="84" spans="1:6" s="53" customFormat="1">
      <c r="B84" s="656" t="s">
        <v>541</v>
      </c>
      <c r="C84" s="650" t="s">
        <v>625</v>
      </c>
      <c r="D84" s="649" t="s">
        <v>626</v>
      </c>
      <c r="E84" s="649"/>
      <c r="F84" s="653" t="str">
        <f t="shared" si="2"/>
        <v>Kommentar / Bemerkungen zu Grundlagenlieferung</v>
      </c>
    </row>
    <row r="85" spans="1:6" s="53" customFormat="1">
      <c r="B85" s="656" t="s">
        <v>541</v>
      </c>
      <c r="C85" s="650" t="s">
        <v>627</v>
      </c>
      <c r="D85" s="650" t="s">
        <v>628</v>
      </c>
      <c r="E85" s="650"/>
      <c r="F85" s="653" t="str">
        <f t="shared" si="2"/>
        <v>Grundlagen für Zustandsbeurteilung</v>
      </c>
    </row>
    <row r="86" spans="1:6" s="53" customFormat="1">
      <c r="B86" s="656" t="s">
        <v>541</v>
      </c>
      <c r="C86" s="650" t="s">
        <v>629</v>
      </c>
      <c r="D86" s="650" t="s">
        <v>630</v>
      </c>
      <c r="E86" s="650"/>
      <c r="F86" s="653" t="str">
        <f t="shared" si="2"/>
        <v>erhalten?</v>
      </c>
    </row>
    <row r="87" spans="1:6" s="53" customFormat="1">
      <c r="B87" s="656" t="s">
        <v>541</v>
      </c>
      <c r="C87" s="650" t="s">
        <v>631</v>
      </c>
      <c r="D87" s="650" t="s">
        <v>632</v>
      </c>
      <c r="E87" s="650"/>
      <c r="F87" s="653" t="str">
        <f t="shared" si="2"/>
        <v>Bemerkungen zu vorhandenen oder fehlenden Grundlagen:</v>
      </c>
    </row>
    <row r="88" spans="1:6" s="53" customFormat="1">
      <c r="A88" s="127"/>
      <c r="B88" s="656" t="s">
        <v>541</v>
      </c>
      <c r="C88" s="650" t="s">
        <v>633</v>
      </c>
      <c r="D88" s="650" t="s">
        <v>634</v>
      </c>
      <c r="E88" s="650"/>
      <c r="F88" s="653" t="str">
        <f t="shared" si="2"/>
        <v>Datum Meldung</v>
      </c>
    </row>
    <row r="89" spans="1:6" s="53" customFormat="1" ht="15" customHeight="1">
      <c r="A89" s="127"/>
      <c r="B89" s="656" t="s">
        <v>541</v>
      </c>
      <c r="C89" s="649" t="s">
        <v>635</v>
      </c>
      <c r="D89" s="650" t="s">
        <v>636</v>
      </c>
      <c r="E89" s="650"/>
      <c r="F89" s="653" t="str">
        <f t="shared" si="2"/>
        <v>Kommentar / Bemerkungen zur Rückmeldung</v>
      </c>
    </row>
    <row r="90" spans="1:6" s="53" customFormat="1">
      <c r="A90" s="127"/>
      <c r="B90" s="656" t="s">
        <v>541</v>
      </c>
      <c r="C90" s="650" t="s">
        <v>637</v>
      </c>
      <c r="D90" s="650" t="s">
        <v>638</v>
      </c>
      <c r="E90" s="650"/>
      <c r="F90" s="653" t="str">
        <f t="shared" si="2"/>
        <v>Änderungen Grundlagendaten Stammdatenblatt</v>
      </c>
    </row>
    <row r="91" spans="1:6" s="53" customFormat="1">
      <c r="A91" s="127"/>
      <c r="B91" s="656" t="s">
        <v>541</v>
      </c>
      <c r="C91" s="649" t="s">
        <v>639</v>
      </c>
      <c r="D91" s="650" t="s">
        <v>640</v>
      </c>
      <c r="E91" s="650"/>
      <c r="F91" s="653" t="str">
        <f t="shared" si="2"/>
        <v>gemeldet?</v>
      </c>
    </row>
    <row r="92" spans="1:6" s="53" customFormat="1">
      <c r="A92" s="127"/>
      <c r="B92" s="656" t="s">
        <v>541</v>
      </c>
      <c r="C92" s="650" t="s">
        <v>641</v>
      </c>
      <c r="D92" s="650" t="s">
        <v>642</v>
      </c>
      <c r="E92" s="650"/>
      <c r="F92" s="653" t="str">
        <f t="shared" si="2"/>
        <v>Bemerkungen zu geänderten Grundlagendaten:</v>
      </c>
    </row>
    <row r="93" spans="1:6" s="53" customFormat="1">
      <c r="B93" s="656" t="s">
        <v>541</v>
      </c>
      <c r="C93" s="649" t="s">
        <v>643</v>
      </c>
      <c r="D93" s="649" t="s">
        <v>644</v>
      </c>
      <c r="E93" s="649"/>
      <c r="F93" s="653" t="str">
        <f t="shared" si="2"/>
        <v>Modulentscheid:</v>
      </c>
    </row>
    <row r="94" spans="1:6" s="53" customFormat="1">
      <c r="B94" s="656" t="s">
        <v>541</v>
      </c>
      <c r="C94" s="650" t="s">
        <v>645</v>
      </c>
      <c r="D94" s="650" t="s">
        <v>646</v>
      </c>
      <c r="E94" s="650"/>
      <c r="F94" s="653" t="str">
        <f t="shared" si="2"/>
        <v>Vorschlag BeIMB:</v>
      </c>
    </row>
    <row r="95" spans="1:6" s="53" customFormat="1">
      <c r="B95" s="656" t="s">
        <v>541</v>
      </c>
      <c r="C95" s="649" t="s">
        <v>647</v>
      </c>
      <c r="D95" s="649" t="s">
        <v>648</v>
      </c>
      <c r="E95" s="649"/>
      <c r="F95" s="653" t="str">
        <f t="shared" si="2"/>
        <v>Modul 1 "Objekt genutzt"</v>
      </c>
    </row>
    <row r="96" spans="1:6" s="53" customFormat="1">
      <c r="B96" s="656" t="s">
        <v>541</v>
      </c>
      <c r="C96" s="649" t="s">
        <v>649</v>
      </c>
      <c r="D96" s="649" t="s">
        <v>650</v>
      </c>
      <c r="E96" s="649"/>
      <c r="F96" s="653" t="str">
        <f t="shared" si="2"/>
        <v>Modul 1 "Objekt ungenutzt"</v>
      </c>
    </row>
    <row r="97" spans="1:6" s="53" customFormat="1">
      <c r="B97" s="656" t="s">
        <v>541</v>
      </c>
      <c r="C97" s="649" t="s">
        <v>651</v>
      </c>
      <c r="D97" s="649" t="s">
        <v>652</v>
      </c>
      <c r="E97" s="649"/>
      <c r="F97" s="653" t="str">
        <f t="shared" si="2"/>
        <v>Modul 2</v>
      </c>
    </row>
    <row r="98" spans="1:6" s="53" customFormat="1">
      <c r="B98" s="656" t="s">
        <v>541</v>
      </c>
      <c r="C98" s="650" t="s">
        <v>653</v>
      </c>
      <c r="D98" s="650" t="s">
        <v>654</v>
      </c>
      <c r="E98" s="650"/>
      <c r="F98" s="653" t="str">
        <f t="shared" si="2"/>
        <v>Bemerkungen zu Modulentscheid / Bestätigung durch FM</v>
      </c>
    </row>
    <row r="99" spans="1:6" s="53" customFormat="1">
      <c r="B99" s="656" t="s">
        <v>541</v>
      </c>
      <c r="C99" s="650" t="s">
        <v>655</v>
      </c>
      <c r="D99" s="650" t="s">
        <v>656</v>
      </c>
      <c r="E99" s="650"/>
      <c r="F99" s="653" t="str">
        <f t="shared" si="2"/>
        <v>Datum Entscheid</v>
      </c>
    </row>
    <row r="100" spans="1:6" s="53" customFormat="1">
      <c r="B100" s="656" t="s">
        <v>541</v>
      </c>
      <c r="C100" s="650" t="s">
        <v>657</v>
      </c>
      <c r="D100" s="650" t="s">
        <v>656</v>
      </c>
      <c r="E100" s="650"/>
      <c r="F100" s="653" t="str">
        <f t="shared" si="2"/>
        <v>Datum  Ausführung</v>
      </c>
    </row>
    <row r="101" spans="1:6" s="53" customFormat="1">
      <c r="B101" s="656" t="s">
        <v>523</v>
      </c>
      <c r="C101" s="650" t="s">
        <v>658</v>
      </c>
      <c r="D101" s="650" t="s">
        <v>659</v>
      </c>
      <c r="E101" s="650"/>
      <c r="F101" s="653" t="str">
        <f t="shared" si="2"/>
        <v>Bearbeiterin / Bearbeiter</v>
      </c>
    </row>
    <row r="102" spans="1:6" s="53" customFormat="1">
      <c r="B102" s="656" t="s">
        <v>541</v>
      </c>
      <c r="C102" s="650" t="s">
        <v>660</v>
      </c>
      <c r="D102" s="649" t="s">
        <v>661</v>
      </c>
      <c r="E102" s="649"/>
      <c r="F102" s="653" t="str">
        <f t="shared" si="2"/>
        <v>Planung Zustandserfassung:</v>
      </c>
    </row>
    <row r="103" spans="1:6" s="53" customFormat="1">
      <c r="B103" s="656" t="s">
        <v>541</v>
      </c>
      <c r="C103" s="650" t="s">
        <v>662</v>
      </c>
      <c r="D103" s="649" t="s">
        <v>663</v>
      </c>
      <c r="E103" s="649"/>
      <c r="F103" s="653" t="str">
        <f t="shared" si="2"/>
        <v>Datum der Zustandserfassung (aktuell):</v>
      </c>
    </row>
    <row r="104" spans="1:6" s="53" customFormat="1">
      <c r="B104" s="656" t="s">
        <v>541</v>
      </c>
      <c r="C104" s="650" t="s">
        <v>664</v>
      </c>
      <c r="D104" s="650" t="s">
        <v>665</v>
      </c>
      <c r="E104" s="650"/>
      <c r="F104" s="653" t="str">
        <f t="shared" si="2"/>
        <v>Bemerkungen zu geplanter Zustandserfassung</v>
      </c>
    </row>
    <row r="105" spans="1:6" s="53" customFormat="1">
      <c r="B105" s="656" t="s">
        <v>541</v>
      </c>
      <c r="C105" s="649" t="s">
        <v>666</v>
      </c>
      <c r="D105" s="649" t="s">
        <v>667</v>
      </c>
      <c r="E105" s="649"/>
      <c r="F105" s="653" t="str">
        <f t="shared" si="2"/>
        <v>Modul 1  Objekt ungenutzt</v>
      </c>
    </row>
    <row r="106" spans="1:6" s="53" customFormat="1">
      <c r="B106" s="656" t="s">
        <v>541</v>
      </c>
      <c r="C106" s="649" t="s">
        <v>651</v>
      </c>
      <c r="D106" s="650" t="s">
        <v>652</v>
      </c>
      <c r="E106" s="650"/>
      <c r="F106" s="653" t="str">
        <f t="shared" si="2"/>
        <v>Modul 2</v>
      </c>
    </row>
    <row r="107" spans="1:6" s="53" customFormat="1">
      <c r="A107" s="127"/>
      <c r="B107" s="656" t="s">
        <v>541</v>
      </c>
      <c r="C107" s="650" t="s">
        <v>474</v>
      </c>
      <c r="D107" s="650" t="s">
        <v>668</v>
      </c>
      <c r="E107" s="650"/>
      <c r="F107" s="653" t="str">
        <f t="shared" ref="F107:F160" si="3">IF($B$3=1,C107,D107)</f>
        <v>ja</v>
      </c>
    </row>
    <row r="108" spans="1:6" s="53" customFormat="1">
      <c r="A108" s="127"/>
      <c r="B108" s="656" t="s">
        <v>541</v>
      </c>
      <c r="C108" s="650" t="s">
        <v>475</v>
      </c>
      <c r="D108" s="650" t="s">
        <v>534</v>
      </c>
      <c r="E108" s="650"/>
      <c r="F108" s="653" t="str">
        <f t="shared" si="3"/>
        <v>nein</v>
      </c>
    </row>
    <row r="109" spans="1:6" s="53" customFormat="1">
      <c r="B109" s="656" t="s">
        <v>523</v>
      </c>
      <c r="C109" s="649" t="s">
        <v>669</v>
      </c>
      <c r="D109" s="650" t="s">
        <v>670</v>
      </c>
      <c r="E109" s="650"/>
      <c r="F109" s="653" t="str">
        <f t="shared" si="3"/>
        <v>Import</v>
      </c>
    </row>
    <row r="110" spans="1:6" s="53" customFormat="1" ht="39.6">
      <c r="B110" s="656" t="s">
        <v>523</v>
      </c>
      <c r="C110" s="649" t="s">
        <v>671</v>
      </c>
      <c r="D110" s="659" t="s">
        <v>672</v>
      </c>
      <c r="E110" s="659"/>
      <c r="F110" s="653" t="str">
        <f t="shared" si="3"/>
        <v xml:space="preserve">Bitte aktualisieren Sie die Zustandskategorie, das Bedarfsjahr und die Kosten (Beurteilung bisher in grüner Schrift).
</v>
      </c>
    </row>
    <row r="111" spans="1:6" s="53" customFormat="1" ht="26.4">
      <c r="B111" s="656" t="s">
        <v>523</v>
      </c>
      <c r="C111" s="649" t="s">
        <v>673</v>
      </c>
      <c r="D111" s="649" t="s">
        <v>674</v>
      </c>
      <c r="E111" s="649"/>
      <c r="F111" s="653" t="str">
        <f t="shared" si="3"/>
        <v xml:space="preserve">Bitte aktualisieren Sie die Zustandskategorie (Beurteilung bisher in grüner Schrift).
</v>
      </c>
    </row>
    <row r="112" spans="1:6" s="53" customFormat="1">
      <c r="B112" s="656" t="s">
        <v>7</v>
      </c>
      <c r="C112" s="649" t="s">
        <v>675</v>
      </c>
      <c r="D112" s="658" t="s">
        <v>676</v>
      </c>
      <c r="E112" s="658"/>
      <c r="F112" s="653" t="str">
        <f t="shared" si="3"/>
        <v>Fenster fixieren</v>
      </c>
    </row>
    <row r="113" spans="2:6" s="53" customFormat="1">
      <c r="B113" s="656" t="s">
        <v>7</v>
      </c>
      <c r="C113" s="649" t="s">
        <v>677</v>
      </c>
      <c r="D113" s="649" t="s">
        <v>678</v>
      </c>
      <c r="E113" s="649"/>
      <c r="F113" s="653" t="str">
        <f t="shared" si="3"/>
        <v>Group 270</v>
      </c>
    </row>
    <row r="114" spans="2:6" s="53" customFormat="1">
      <c r="B114" s="656" t="s">
        <v>7</v>
      </c>
      <c r="C114" s="649" t="s">
        <v>553</v>
      </c>
      <c r="D114" s="649" t="s">
        <v>554</v>
      </c>
      <c r="E114" s="649"/>
      <c r="F114" s="653" t="str">
        <f t="shared" si="3"/>
        <v>Dep. leer</v>
      </c>
    </row>
    <row r="115" spans="2:6" s="53" customFormat="1">
      <c r="B115" s="656" t="s">
        <v>7</v>
      </c>
      <c r="C115" s="649" t="s">
        <v>553</v>
      </c>
      <c r="D115" s="649" t="s">
        <v>554</v>
      </c>
      <c r="E115" s="649"/>
      <c r="F115" s="653" t="str">
        <f t="shared" si="3"/>
        <v>Dep. leer</v>
      </c>
    </row>
    <row r="116" spans="2:6" s="53" customFormat="1">
      <c r="B116" s="656" t="s">
        <v>7</v>
      </c>
      <c r="C116" s="649" t="s">
        <v>7</v>
      </c>
      <c r="D116" s="649" t="s">
        <v>527</v>
      </c>
      <c r="E116" s="649"/>
      <c r="F116" s="653" t="str">
        <f t="shared" si="3"/>
        <v>Zustandserfassung</v>
      </c>
    </row>
    <row r="117" spans="2:6" s="53" customFormat="1">
      <c r="B117" s="656" t="s">
        <v>7</v>
      </c>
      <c r="C117" s="649" t="s">
        <v>679</v>
      </c>
      <c r="D117" s="649" t="s">
        <v>533</v>
      </c>
      <c r="E117" s="649"/>
      <c r="F117" s="653" t="str">
        <f t="shared" si="3"/>
        <v>Übersicht Bedarf</v>
      </c>
    </row>
    <row r="118" spans="2:6" s="53" customFormat="1">
      <c r="B118" s="656" t="s">
        <v>7</v>
      </c>
      <c r="C118" s="649" t="s">
        <v>680</v>
      </c>
      <c r="D118" s="649" t="s">
        <v>680</v>
      </c>
      <c r="E118" s="649"/>
      <c r="F118" s="653" t="str">
        <f t="shared" si="3"/>
        <v>ID: 34343/ aa</v>
      </c>
    </row>
    <row r="119" spans="2:6" s="53" customFormat="1">
      <c r="B119" s="656" t="s">
        <v>7</v>
      </c>
      <c r="C119" s="649" t="s">
        <v>680</v>
      </c>
      <c r="D119" s="649" t="s">
        <v>680</v>
      </c>
      <c r="E119" s="649"/>
      <c r="F119" s="653" t="str">
        <f t="shared" si="3"/>
        <v>ID: 34343/ aa</v>
      </c>
    </row>
    <row r="120" spans="2:6" s="53" customFormat="1">
      <c r="B120" s="656" t="s">
        <v>7</v>
      </c>
      <c r="C120" s="649" t="s">
        <v>681</v>
      </c>
      <c r="D120" s="649" t="s">
        <v>682</v>
      </c>
      <c r="E120" s="649"/>
      <c r="F120" s="653" t="str">
        <f t="shared" si="3"/>
        <v>eBKP</v>
      </c>
    </row>
    <row r="121" spans="2:6" s="53" customFormat="1">
      <c r="B121" s="656" t="s">
        <v>7</v>
      </c>
      <c r="C121" s="649" t="s">
        <v>681</v>
      </c>
      <c r="D121" s="649" t="s">
        <v>682</v>
      </c>
      <c r="E121" s="649"/>
      <c r="F121" s="653" t="str">
        <f t="shared" si="3"/>
        <v>eBKP</v>
      </c>
    </row>
    <row r="122" spans="2:6" s="53" customFormat="1">
      <c r="B122" s="656" t="s">
        <v>7</v>
      </c>
      <c r="C122" s="649" t="s">
        <v>683</v>
      </c>
      <c r="D122" s="649" t="s">
        <v>684</v>
      </c>
      <c r="E122" s="649"/>
      <c r="F122" s="653" t="str">
        <f t="shared" si="3"/>
        <v>eBKP (Info)</v>
      </c>
    </row>
    <row r="123" spans="2:6" s="53" customFormat="1">
      <c r="B123" s="656" t="s">
        <v>7</v>
      </c>
      <c r="C123" s="649" t="s">
        <v>685</v>
      </c>
      <c r="D123" s="649" t="s">
        <v>686</v>
      </c>
      <c r="E123" s="649"/>
      <c r="F123" s="653" t="str">
        <f t="shared" si="3"/>
        <v>Zusatzinformationen</v>
      </c>
    </row>
    <row r="124" spans="2:6" s="53" customFormat="1">
      <c r="B124" s="656" t="s">
        <v>7</v>
      </c>
      <c r="C124" s="649" t="s">
        <v>528</v>
      </c>
      <c r="D124" s="649" t="s">
        <v>687</v>
      </c>
      <c r="E124" s="649"/>
      <c r="F124" s="653" t="str">
        <f t="shared" si="3"/>
        <v>Zustandsbeurteilung</v>
      </c>
    </row>
    <row r="125" spans="2:6" s="53" customFormat="1">
      <c r="B125" s="656" t="s">
        <v>7</v>
      </c>
      <c r="C125" s="650" t="s">
        <v>688</v>
      </c>
      <c r="D125" s="650" t="s">
        <v>689</v>
      </c>
      <c r="E125" s="650"/>
      <c r="F125" s="653" t="str">
        <f t="shared" si="3"/>
        <v>Erhaltungsplanung</v>
      </c>
    </row>
    <row r="126" spans="2:6" s="53" customFormat="1">
      <c r="B126" s="656" t="s">
        <v>7</v>
      </c>
      <c r="C126" s="649" t="s">
        <v>681</v>
      </c>
      <c r="D126" s="649" t="s">
        <v>682</v>
      </c>
      <c r="E126" s="649"/>
      <c r="F126" s="653" t="str">
        <f t="shared" si="3"/>
        <v>eBKP</v>
      </c>
    </row>
    <row r="127" spans="2:6" s="53" customFormat="1">
      <c r="B127" s="656" t="s">
        <v>7</v>
      </c>
      <c r="C127" s="649" t="s">
        <v>681</v>
      </c>
      <c r="D127" s="649" t="s">
        <v>682</v>
      </c>
      <c r="E127" s="649"/>
      <c r="F127" s="653" t="str">
        <f t="shared" si="3"/>
        <v>eBKP</v>
      </c>
    </row>
    <row r="128" spans="2:6" s="53" customFormat="1">
      <c r="B128" s="656" t="s">
        <v>7</v>
      </c>
      <c r="C128" s="649" t="s">
        <v>690</v>
      </c>
      <c r="D128" s="649" t="s">
        <v>691</v>
      </c>
      <c r="E128" s="649"/>
      <c r="F128" s="653" t="str">
        <f t="shared" si="3"/>
        <v>Code</v>
      </c>
    </row>
    <row r="129" spans="2:6" s="53" customFormat="1">
      <c r="B129" s="656" t="s">
        <v>7</v>
      </c>
      <c r="C129" s="649" t="s">
        <v>692</v>
      </c>
      <c r="D129" s="649" t="s">
        <v>693</v>
      </c>
      <c r="E129" s="649"/>
      <c r="F129" s="653" t="str">
        <f t="shared" si="3"/>
        <v>Bezeichnung</v>
      </c>
    </row>
    <row r="130" spans="2:6" s="53" customFormat="1">
      <c r="B130" s="656" t="s">
        <v>7</v>
      </c>
      <c r="C130" s="649" t="s">
        <v>694</v>
      </c>
      <c r="D130" s="649" t="s">
        <v>695</v>
      </c>
      <c r="E130" s="649"/>
      <c r="F130" s="653" t="str">
        <f t="shared" si="3"/>
        <v>Erläuterung</v>
      </c>
    </row>
    <row r="131" spans="2:6" s="53" customFormat="1">
      <c r="B131" s="656" t="s">
        <v>7</v>
      </c>
      <c r="C131" s="649" t="s">
        <v>696</v>
      </c>
      <c r="D131" s="649" t="s">
        <v>697</v>
      </c>
      <c r="E131" s="649"/>
      <c r="F131" s="653" t="str">
        <f t="shared" si="3"/>
        <v>Anlage</v>
      </c>
    </row>
    <row r="132" spans="2:6" s="53" customFormat="1">
      <c r="B132" s="656" t="s">
        <v>7</v>
      </c>
      <c r="C132" s="649" t="s">
        <v>698</v>
      </c>
      <c r="D132" s="649" t="s">
        <v>699</v>
      </c>
      <c r="E132" s="649"/>
      <c r="F132" s="653" t="str">
        <f t="shared" si="3"/>
        <v>Anlageteil / Apparat</v>
      </c>
    </row>
    <row r="133" spans="2:6" s="53" customFormat="1">
      <c r="B133" s="656" t="s">
        <v>7</v>
      </c>
      <c r="C133" s="649" t="s">
        <v>700</v>
      </c>
      <c r="D133" s="649" t="s">
        <v>701</v>
      </c>
      <c r="E133" s="649"/>
      <c r="F133" s="653" t="str">
        <f t="shared" si="3"/>
        <v>Erläuterungen / Spezifikationen / Kennwerte / Details</v>
      </c>
    </row>
    <row r="134" spans="2:6" s="53" customFormat="1" ht="52.8">
      <c r="B134" s="656" t="s">
        <v>7</v>
      </c>
      <c r="C134" s="649" t="s">
        <v>702</v>
      </c>
      <c r="D134" s="649" t="s">
        <v>703</v>
      </c>
      <c r="E134" s="649"/>
      <c r="F134" s="653" t="str">
        <f t="shared" si="3"/>
        <v>Zustandsbeurteilung:
- Anlage / Bauteil / Apparat
- Beschreibung Schäden, Mängel, etc.
- Beschreibung Massnahmen u. Bedarf</v>
      </c>
    </row>
    <row r="135" spans="2:6" s="53" customFormat="1">
      <c r="B135" s="656" t="s">
        <v>7</v>
      </c>
      <c r="C135" s="649" t="s">
        <v>704</v>
      </c>
      <c r="D135" s="649" t="s">
        <v>705</v>
      </c>
      <c r="E135" s="649"/>
      <c r="F135" s="653" t="str">
        <f t="shared" si="3"/>
        <v>Anzahl</v>
      </c>
    </row>
    <row r="136" spans="2:6" s="53" customFormat="1">
      <c r="B136" s="656" t="s">
        <v>7</v>
      </c>
      <c r="C136" s="649" t="s">
        <v>706</v>
      </c>
      <c r="D136" s="649" t="s">
        <v>707</v>
      </c>
      <c r="E136" s="649"/>
      <c r="F136" s="653" t="str">
        <f t="shared" si="3"/>
        <v>Einheit</v>
      </c>
    </row>
    <row r="137" spans="2:6" s="53" customFormat="1">
      <c r="B137" s="656" t="s">
        <v>7</v>
      </c>
      <c r="C137" s="649" t="s">
        <v>708</v>
      </c>
      <c r="D137" s="649" t="s">
        <v>709</v>
      </c>
      <c r="E137" s="649"/>
      <c r="F137" s="653" t="str">
        <f t="shared" si="3"/>
        <v>Baujahr / Letzte Sanierung</v>
      </c>
    </row>
    <row r="138" spans="2:6" s="53" customFormat="1">
      <c r="B138" s="656" t="s">
        <v>7</v>
      </c>
      <c r="C138" s="649" t="s">
        <v>710</v>
      </c>
      <c r="D138" s="649" t="s">
        <v>711</v>
      </c>
      <c r="E138" s="649"/>
      <c r="F138" s="653" t="str">
        <f t="shared" si="3"/>
        <v>Nutzungsdauer</v>
      </c>
    </row>
    <row r="139" spans="2:6" s="53" customFormat="1">
      <c r="B139" s="656" t="s">
        <v>7</v>
      </c>
      <c r="C139" s="649" t="s">
        <v>712</v>
      </c>
      <c r="D139" s="649" t="s">
        <v>713</v>
      </c>
      <c r="E139" s="649"/>
      <c r="F139" s="653" t="str">
        <f t="shared" si="3"/>
        <v>Zustandskategorie (ZK)</v>
      </c>
    </row>
    <row r="140" spans="2:6" s="53" customFormat="1" ht="26.4">
      <c r="B140" s="656" t="s">
        <v>7</v>
      </c>
      <c r="C140" s="650" t="s">
        <v>714</v>
      </c>
      <c r="D140" s="650" t="s">
        <v>715</v>
      </c>
      <c r="E140" s="650"/>
      <c r="F140" s="653" t="str">
        <f t="shared" si="3"/>
        <v>Kosten
(gemäss Checkliste)</v>
      </c>
    </row>
    <row r="141" spans="2:6" s="53" customFormat="1">
      <c r="B141" s="656" t="s">
        <v>7</v>
      </c>
      <c r="C141" s="650" t="s">
        <v>716</v>
      </c>
      <c r="D141" s="649" t="s">
        <v>717</v>
      </c>
      <c r="E141" s="649"/>
      <c r="F141" s="653" t="str">
        <f t="shared" si="3"/>
        <v>Anteil werterhaltend [CHF]</v>
      </c>
    </row>
    <row r="142" spans="2:6" s="53" customFormat="1">
      <c r="B142" s="656" t="s">
        <v>7</v>
      </c>
      <c r="C142" s="650" t="s">
        <v>718</v>
      </c>
      <c r="D142" s="649" t="s">
        <v>719</v>
      </c>
      <c r="E142" s="649"/>
      <c r="F142" s="653" t="str">
        <f t="shared" si="3"/>
        <v>Anteil wertvermehrend [CHF]</v>
      </c>
    </row>
    <row r="143" spans="2:6" s="53" customFormat="1">
      <c r="B143" s="656" t="s">
        <v>7</v>
      </c>
      <c r="C143" s="649" t="s">
        <v>720</v>
      </c>
      <c r="D143" s="649" t="s">
        <v>721</v>
      </c>
      <c r="E143" s="649"/>
      <c r="F143" s="653" t="str">
        <f t="shared" si="3"/>
        <v>Kosten Bedarf</v>
      </c>
    </row>
    <row r="144" spans="2:6" s="53" customFormat="1" ht="26.4">
      <c r="B144" s="656" t="s">
        <v>7</v>
      </c>
      <c r="C144" s="650" t="s">
        <v>722</v>
      </c>
      <c r="D144" s="650" t="s">
        <v>723</v>
      </c>
      <c r="E144" s="650"/>
      <c r="F144" s="651" t="str">
        <f t="shared" si="3"/>
        <v>Berechneter Endtermin
[Nutzungsdauer]</v>
      </c>
    </row>
    <row r="145" spans="2:6" s="53" customFormat="1" ht="26.4">
      <c r="B145" s="656" t="s">
        <v>7</v>
      </c>
      <c r="C145" s="650" t="s">
        <v>724</v>
      </c>
      <c r="D145" s="650" t="s">
        <v>725</v>
      </c>
      <c r="E145" s="650"/>
      <c r="F145" s="651" t="str">
        <f t="shared" si="3"/>
        <v>Termin Umsetzung
IS-Massnahme [Jahr]</v>
      </c>
    </row>
    <row r="146" spans="2:6" s="53" customFormat="1">
      <c r="B146" s="656" t="s">
        <v>7</v>
      </c>
      <c r="C146" s="649" t="s">
        <v>690</v>
      </c>
      <c r="D146" s="649" t="s">
        <v>691</v>
      </c>
      <c r="E146" s="649"/>
      <c r="F146" s="653" t="str">
        <f t="shared" si="3"/>
        <v>Code</v>
      </c>
    </row>
    <row r="147" spans="2:6" s="53" customFormat="1">
      <c r="B147" s="656" t="s">
        <v>7</v>
      </c>
      <c r="C147" s="649" t="s">
        <v>692</v>
      </c>
      <c r="D147" s="649" t="s">
        <v>693</v>
      </c>
      <c r="E147" s="649"/>
      <c r="F147" s="653" t="str">
        <f t="shared" si="3"/>
        <v>Bezeichnung</v>
      </c>
    </row>
    <row r="148" spans="2:6" s="53" customFormat="1" ht="26.4">
      <c r="B148" s="656" t="s">
        <v>7</v>
      </c>
      <c r="C148" s="649" t="s">
        <v>726</v>
      </c>
      <c r="D148" s="649" t="s">
        <v>727</v>
      </c>
      <c r="E148" s="649"/>
      <c r="F148" s="653" t="str">
        <f t="shared" si="3"/>
        <v xml:space="preserve">Instandsetzungsmassnahme / Bedarf
</v>
      </c>
    </row>
    <row r="149" spans="2:6" s="53" customFormat="1">
      <c r="B149" s="656" t="s">
        <v>7</v>
      </c>
      <c r="C149" s="649" t="s">
        <v>728</v>
      </c>
      <c r="D149" s="649" t="s">
        <v>729</v>
      </c>
      <c r="E149" s="649"/>
      <c r="F149" s="653" t="str">
        <f t="shared" si="3"/>
        <v>Kosten Bedarf (CHF)</v>
      </c>
    </row>
    <row r="150" spans="2:6" s="53" customFormat="1">
      <c r="B150" s="656" t="s">
        <v>7</v>
      </c>
      <c r="C150" s="649" t="s">
        <v>730</v>
      </c>
      <c r="D150" s="658" t="s">
        <v>717</v>
      </c>
      <c r="E150" s="658"/>
      <c r="F150" s="653" t="str">
        <f t="shared" si="3"/>
        <v>Anteil werterhaltend [%]</v>
      </c>
    </row>
    <row r="151" spans="2:6" s="53" customFormat="1">
      <c r="B151" s="656" t="s">
        <v>7</v>
      </c>
      <c r="C151" s="649" t="s">
        <v>731</v>
      </c>
      <c r="D151" s="649" t="s">
        <v>719</v>
      </c>
      <c r="E151" s="649"/>
      <c r="F151" s="653" t="str">
        <f t="shared" si="3"/>
        <v>Anteil wertvermehrend [%]</v>
      </c>
    </row>
    <row r="152" spans="2:6" s="53" customFormat="1">
      <c r="B152" s="656" t="s">
        <v>7</v>
      </c>
      <c r="C152" s="649" t="s">
        <v>732</v>
      </c>
      <c r="D152" s="649" t="s">
        <v>733</v>
      </c>
      <c r="E152" s="649"/>
      <c r="F152" s="653" t="str">
        <f t="shared" si="3"/>
        <v>Bedarfsjahr (Zustand)</v>
      </c>
    </row>
    <row r="153" spans="2:6" s="53" customFormat="1">
      <c r="B153" s="656" t="s">
        <v>7</v>
      </c>
      <c r="C153" s="649" t="s">
        <v>734</v>
      </c>
      <c r="D153" s="649" t="s">
        <v>735</v>
      </c>
      <c r="E153" s="649"/>
      <c r="F153" s="653" t="str">
        <f t="shared" si="3"/>
        <v>Gesamt- / Teilsanierung</v>
      </c>
    </row>
    <row r="154" spans="2:6" s="53" customFormat="1">
      <c r="B154" s="656" t="s">
        <v>7</v>
      </c>
      <c r="C154" s="649" t="s">
        <v>736</v>
      </c>
      <c r="D154" s="649" t="s">
        <v>737</v>
      </c>
      <c r="E154" s="649"/>
      <c r="F154" s="653" t="str">
        <f t="shared" si="3"/>
        <v>zwingend</v>
      </c>
    </row>
    <row r="155" spans="2:6" s="53" customFormat="1">
      <c r="B155" s="656" t="s">
        <v>7</v>
      </c>
      <c r="C155" s="649" t="s">
        <v>738</v>
      </c>
      <c r="D155" s="650" t="s">
        <v>739</v>
      </c>
      <c r="E155" s="650"/>
      <c r="F155" s="653" t="str">
        <f t="shared" si="3"/>
        <v xml:space="preserve">empfohlen </v>
      </c>
    </row>
    <row r="156" spans="2:6" s="53" customFormat="1">
      <c r="B156" s="656" t="s">
        <v>7</v>
      </c>
      <c r="C156" s="650" t="s">
        <v>740</v>
      </c>
      <c r="D156" s="649" t="s">
        <v>741</v>
      </c>
      <c r="E156" s="649"/>
      <c r="F156" s="653" t="str">
        <f t="shared" si="3"/>
        <v>Verzicht</v>
      </c>
    </row>
    <row r="157" spans="2:6" s="53" customFormat="1">
      <c r="B157" s="656" t="s">
        <v>7</v>
      </c>
      <c r="C157" s="649" t="s">
        <v>742</v>
      </c>
      <c r="D157" s="650" t="s">
        <v>743</v>
      </c>
      <c r="E157" s="650"/>
      <c r="F157" s="653" t="str">
        <f t="shared" si="3"/>
        <v>Meldung Bedarf</v>
      </c>
    </row>
    <row r="158" spans="2:6" s="53" customFormat="1" ht="39.6">
      <c r="B158" s="656" t="s">
        <v>7</v>
      </c>
      <c r="C158" s="650" t="s">
        <v>744</v>
      </c>
      <c r="D158" s="650" t="s">
        <v>745</v>
      </c>
      <c r="E158" s="650"/>
      <c r="F158" s="653" t="str">
        <f t="shared" si="3"/>
        <v>Bemerkungen
Bei sicherheitsrelevanten Mängeln sind hier zwingend Angaben zum Vorgehen festzuhalten</v>
      </c>
    </row>
    <row r="159" spans="2:6" s="53" customFormat="1">
      <c r="B159" s="656" t="s">
        <v>7</v>
      </c>
      <c r="C159" s="649" t="s">
        <v>746</v>
      </c>
      <c r="D159" s="649" t="s">
        <v>747</v>
      </c>
      <c r="E159" s="649"/>
      <c r="F159" s="653" t="str">
        <f t="shared" si="3"/>
        <v>Zustand</v>
      </c>
    </row>
    <row r="160" spans="2:6" s="53" customFormat="1">
      <c r="B160" s="656" t="s">
        <v>7</v>
      </c>
      <c r="C160" s="649" t="s">
        <v>748</v>
      </c>
      <c r="D160" s="649" t="s">
        <v>749</v>
      </c>
      <c r="E160" s="649"/>
      <c r="F160" s="653" t="str">
        <f t="shared" si="3"/>
        <v>Automatische Auswertungen: Zustand</v>
      </c>
    </row>
    <row r="161" spans="2:6" s="53" customFormat="1">
      <c r="B161" s="656" t="s">
        <v>7</v>
      </c>
      <c r="C161" s="649" t="s">
        <v>750</v>
      </c>
      <c r="D161" s="649" t="s">
        <v>751</v>
      </c>
      <c r="E161" s="649"/>
      <c r="F161" s="653" t="str">
        <f t="shared" ref="F161:F209" si="4">IF($B$3=1,C161,D161)</f>
        <v>Anzahl Elemente Zustandskategorie ZK1</v>
      </c>
    </row>
    <row r="162" spans="2:6" s="53" customFormat="1">
      <c r="B162" s="656" t="s">
        <v>7</v>
      </c>
      <c r="C162" s="649" t="s">
        <v>752</v>
      </c>
      <c r="D162" s="649" t="s">
        <v>753</v>
      </c>
      <c r="E162" s="649"/>
      <c r="F162" s="653" t="str">
        <f t="shared" si="4"/>
        <v>Anzahl Elemente Zustandskategorie ZK2</v>
      </c>
    </row>
    <row r="163" spans="2:6" s="53" customFormat="1">
      <c r="B163" s="656" t="s">
        <v>7</v>
      </c>
      <c r="C163" s="649" t="s">
        <v>754</v>
      </c>
      <c r="D163" s="649" t="s">
        <v>755</v>
      </c>
      <c r="E163" s="649"/>
      <c r="F163" s="653" t="str">
        <f t="shared" si="4"/>
        <v>Anzahl Elemente Zustandskategorie ZK3</v>
      </c>
    </row>
    <row r="164" spans="2:6" s="53" customFormat="1">
      <c r="B164" s="656" t="s">
        <v>7</v>
      </c>
      <c r="C164" s="649" t="s">
        <v>756</v>
      </c>
      <c r="D164" s="649" t="s">
        <v>757</v>
      </c>
      <c r="E164" s="649"/>
      <c r="F164" s="653" t="str">
        <f t="shared" si="4"/>
        <v>Anzahl Elemente Zustandskategorie ZK4</v>
      </c>
    </row>
    <row r="165" spans="2:6" s="53" customFormat="1">
      <c r="B165" s="656" t="s">
        <v>7</v>
      </c>
      <c r="C165" s="649" t="s">
        <v>758</v>
      </c>
      <c r="D165" s="649" t="s">
        <v>759</v>
      </c>
      <c r="E165" s="649"/>
      <c r="F165" s="653" t="str">
        <f t="shared" si="4"/>
        <v>Anzahl Elemente Zustandskategorie ZK5</v>
      </c>
    </row>
    <row r="166" spans="2:6" s="53" customFormat="1">
      <c r="B166" s="656" t="s">
        <v>7</v>
      </c>
      <c r="C166" s="649" t="s">
        <v>760</v>
      </c>
      <c r="D166" s="649" t="s">
        <v>761</v>
      </c>
      <c r="E166" s="649"/>
      <c r="F166" s="653" t="str">
        <f t="shared" si="4"/>
        <v>Anzahl beurteilte Elemente</v>
      </c>
    </row>
    <row r="167" spans="2:6" s="53" customFormat="1">
      <c r="B167" s="656" t="s">
        <v>7</v>
      </c>
      <c r="C167" s="649" t="s">
        <v>762</v>
      </c>
      <c r="D167" s="649" t="s">
        <v>763</v>
      </c>
      <c r="E167" s="649"/>
      <c r="F167" s="653" t="str">
        <f t="shared" si="4"/>
        <v>Durchschnittliche Zustandskategorie (berechnet)</v>
      </c>
    </row>
    <row r="168" spans="2:6" s="53" customFormat="1">
      <c r="B168" s="656" t="s">
        <v>7</v>
      </c>
      <c r="C168" s="649" t="s">
        <v>764</v>
      </c>
      <c r="D168" s="649" t="s">
        <v>765</v>
      </c>
      <c r="E168" s="649"/>
      <c r="F168" s="653" t="str">
        <f t="shared" si="4"/>
        <v>Instandhaltungskosten</v>
      </c>
    </row>
    <row r="169" spans="2:6" s="53" customFormat="1">
      <c r="B169" s="656" t="s">
        <v>7</v>
      </c>
      <c r="C169" s="649" t="s">
        <v>766</v>
      </c>
      <c r="D169" s="649" t="s">
        <v>767</v>
      </c>
      <c r="E169" s="649"/>
      <c r="F169" s="653" t="str">
        <f t="shared" si="4"/>
        <v>Automatische Auswertungen: Instandhaltungskosten</v>
      </c>
    </row>
    <row r="170" spans="2:6" s="53" customFormat="1">
      <c r="B170" s="656" t="s">
        <v>7</v>
      </c>
      <c r="C170" s="649" t="s">
        <v>768</v>
      </c>
      <c r="D170" s="649" t="s">
        <v>769</v>
      </c>
      <c r="E170" s="649"/>
      <c r="F170" s="653" t="str">
        <f t="shared" si="4"/>
        <v>Anzahl Instandhaltungsmassnahmen innerhalb 5 Jahren:</v>
      </c>
    </row>
    <row r="171" spans="2:6" s="53" customFormat="1">
      <c r="B171" s="656" t="s">
        <v>7</v>
      </c>
      <c r="C171" s="649" t="s">
        <v>770</v>
      </c>
      <c r="D171" s="649" t="s">
        <v>771</v>
      </c>
      <c r="E171" s="649"/>
      <c r="F171" s="653" t="str">
        <f t="shared" si="4"/>
        <v>Summe Instandhaltungsmassnahmen innerhalb 5 Jahren:</v>
      </c>
    </row>
    <row r="172" spans="2:6" s="53" customFormat="1">
      <c r="B172" s="656" t="s">
        <v>7</v>
      </c>
      <c r="C172" s="649" t="s">
        <v>772</v>
      </c>
      <c r="D172" s="649" t="s">
        <v>773</v>
      </c>
      <c r="E172" s="649"/>
      <c r="F172" s="653" t="str">
        <f t="shared" si="4"/>
        <v>Summe Instandhaltungsmassnahmen innerhalb 10 Jahren:</v>
      </c>
    </row>
    <row r="173" spans="2:6" s="53" customFormat="1">
      <c r="B173" s="656" t="s">
        <v>7</v>
      </c>
      <c r="C173" s="649" t="s">
        <v>774</v>
      </c>
      <c r="D173" s="649" t="s">
        <v>775</v>
      </c>
      <c r="E173" s="649"/>
      <c r="F173" s="653" t="str">
        <f t="shared" si="4"/>
        <v>Gesamtbeurteilung Zustand</v>
      </c>
    </row>
    <row r="174" spans="2:6" s="53" customFormat="1">
      <c r="B174" s="656" t="s">
        <v>7</v>
      </c>
      <c r="C174" s="649" t="s">
        <v>776</v>
      </c>
      <c r="D174" s="649" t="s">
        <v>776</v>
      </c>
      <c r="E174" s="649"/>
      <c r="F174" s="653" t="str">
        <f t="shared" si="4"/>
        <v>cEof</v>
      </c>
    </row>
    <row r="175" spans="2:6" s="53" customFormat="1">
      <c r="B175" s="656" t="s">
        <v>7</v>
      </c>
      <c r="C175" s="649" t="s">
        <v>777</v>
      </c>
      <c r="D175" s="649" t="s">
        <v>778</v>
      </c>
      <c r="E175" s="649"/>
      <c r="F175" s="653" t="str">
        <f t="shared" si="4"/>
        <v>Sicherheitsrelevante Mängel</v>
      </c>
    </row>
    <row r="176" spans="2:6" s="53" customFormat="1">
      <c r="B176" s="656" t="s">
        <v>7</v>
      </c>
      <c r="C176" s="649" t="s">
        <v>779</v>
      </c>
      <c r="D176" s="649" t="s">
        <v>780</v>
      </c>
      <c r="E176" s="649"/>
      <c r="F176" s="653" t="str">
        <f t="shared" si="4"/>
        <v>Bemerkungen</v>
      </c>
    </row>
    <row r="177" spans="2:6" s="53" customFormat="1">
      <c r="B177" s="656" t="s">
        <v>7</v>
      </c>
      <c r="C177" s="649" t="s">
        <v>781</v>
      </c>
      <c r="D177" s="649" t="s">
        <v>782</v>
      </c>
      <c r="E177" s="649"/>
      <c r="F177" s="653" t="str">
        <f t="shared" si="4"/>
        <v>Bedarfe bisher (aus Modul 1 oder 2)</v>
      </c>
    </row>
    <row r="178" spans="2:6" s="53" customFormat="1">
      <c r="B178" s="656" t="s">
        <v>7</v>
      </c>
      <c r="C178" s="649" t="s">
        <v>783</v>
      </c>
      <c r="D178" s="649" t="s">
        <v>784</v>
      </c>
      <c r="E178" s="649"/>
      <c r="F178" s="653" t="str">
        <f t="shared" si="4"/>
        <v>Bedürfnisnummer, Status</v>
      </c>
    </row>
    <row r="179" spans="2:6" s="53" customFormat="1">
      <c r="B179" s="656" t="s">
        <v>7</v>
      </c>
      <c r="C179" s="649" t="s">
        <v>785</v>
      </c>
      <c r="D179" s="649" t="s">
        <v>786</v>
      </c>
      <c r="E179" s="649"/>
      <c r="F179" s="653" t="str">
        <f t="shared" si="4"/>
        <v>Bedarfsträger</v>
      </c>
    </row>
    <row r="180" spans="2:6" s="53" customFormat="1">
      <c r="B180" s="656" t="s">
        <v>7</v>
      </c>
      <c r="C180" s="649" t="s">
        <v>779</v>
      </c>
      <c r="D180" s="649" t="s">
        <v>780</v>
      </c>
      <c r="E180" s="649"/>
      <c r="F180" s="653" t="str">
        <f t="shared" si="4"/>
        <v>Bemerkungen</v>
      </c>
    </row>
    <row r="181" spans="2:6" s="53" customFormat="1">
      <c r="B181" s="656" t="s">
        <v>7</v>
      </c>
      <c r="C181" s="649" t="s">
        <v>787</v>
      </c>
      <c r="D181" s="649" t="s">
        <v>788</v>
      </c>
      <c r="E181" s="649"/>
      <c r="F181" s="653" t="str">
        <f t="shared" si="4"/>
        <v>Bedürfnisse (Projekte) geplant</v>
      </c>
    </row>
    <row r="182" spans="2:6" s="53" customFormat="1">
      <c r="B182" s="656" t="s">
        <v>7</v>
      </c>
      <c r="C182" s="649" t="s">
        <v>783</v>
      </c>
      <c r="D182" s="649" t="s">
        <v>784</v>
      </c>
      <c r="E182" s="649"/>
      <c r="F182" s="653" t="str">
        <f t="shared" si="4"/>
        <v>Bedürfnisnummer, Status</v>
      </c>
    </row>
    <row r="183" spans="2:6" s="53" customFormat="1">
      <c r="B183" s="656" t="s">
        <v>7</v>
      </c>
      <c r="C183" s="649" t="s">
        <v>785</v>
      </c>
      <c r="D183" s="649" t="s">
        <v>786</v>
      </c>
      <c r="E183" s="649"/>
      <c r="F183" s="653" t="str">
        <f t="shared" si="4"/>
        <v>Bedarfsträger</v>
      </c>
    </row>
    <row r="184" spans="2:6" s="53" customFormat="1">
      <c r="B184" s="656" t="s">
        <v>7</v>
      </c>
      <c r="C184" s="649" t="s">
        <v>779</v>
      </c>
      <c r="D184" s="649" t="s">
        <v>780</v>
      </c>
      <c r="E184" s="649"/>
      <c r="F184" s="653" t="str">
        <f t="shared" si="4"/>
        <v>Bemerkungen</v>
      </c>
    </row>
    <row r="185" spans="2:6" s="53" customFormat="1">
      <c r="B185" s="656" t="s">
        <v>7</v>
      </c>
      <c r="C185" s="650" t="s">
        <v>789</v>
      </c>
      <c r="D185" s="650" t="s">
        <v>790</v>
      </c>
      <c r="E185" s="650"/>
      <c r="F185" s="653" t="str">
        <f t="shared" si="4"/>
        <v>Bekannte Bedarfe Dritter</v>
      </c>
    </row>
    <row r="186" spans="2:6" s="53" customFormat="1">
      <c r="B186" s="656" t="s">
        <v>7</v>
      </c>
      <c r="C186" s="649" t="s">
        <v>791</v>
      </c>
      <c r="D186" s="649" t="s">
        <v>792</v>
      </c>
      <c r="E186" s="649"/>
      <c r="F186" s="653" t="str">
        <f t="shared" si="4"/>
        <v>(Nutzer / LBA / TGM / UNS / Sonstige)</v>
      </c>
    </row>
    <row r="187" spans="2:6" s="53" customFormat="1">
      <c r="B187" s="656" t="s">
        <v>7</v>
      </c>
      <c r="C187" s="649" t="s">
        <v>783</v>
      </c>
      <c r="D187" s="649" t="s">
        <v>784</v>
      </c>
      <c r="E187" s="649"/>
      <c r="F187" s="653" t="str">
        <f t="shared" si="4"/>
        <v>Bedürfnisnummer, Status</v>
      </c>
    </row>
    <row r="188" spans="2:6" s="53" customFormat="1">
      <c r="B188" s="656" t="s">
        <v>7</v>
      </c>
      <c r="C188" s="649" t="s">
        <v>785</v>
      </c>
      <c r="D188" s="649" t="s">
        <v>786</v>
      </c>
      <c r="E188" s="649"/>
      <c r="F188" s="653" t="str">
        <f t="shared" si="4"/>
        <v>Bedarfsträger</v>
      </c>
    </row>
    <row r="189" spans="2:6" s="53" customFormat="1">
      <c r="B189" s="656" t="s">
        <v>7</v>
      </c>
      <c r="C189" s="649" t="s">
        <v>779</v>
      </c>
      <c r="D189" s="649" t="s">
        <v>780</v>
      </c>
      <c r="E189" s="649"/>
      <c r="F189" s="653" t="str">
        <f t="shared" si="4"/>
        <v>Bemerkungen</v>
      </c>
    </row>
    <row r="190" spans="2:6" s="53" customFormat="1">
      <c r="B190" s="656" t="s">
        <v>793</v>
      </c>
      <c r="C190" s="649" t="s">
        <v>553</v>
      </c>
      <c r="D190" s="649" t="s">
        <v>554</v>
      </c>
      <c r="E190" s="649"/>
      <c r="F190" s="653" t="str">
        <f t="shared" si="4"/>
        <v>Dep. leer</v>
      </c>
    </row>
    <row r="191" spans="2:6" s="53" customFormat="1">
      <c r="B191" s="656" t="s">
        <v>793</v>
      </c>
      <c r="C191" s="649" t="s">
        <v>530</v>
      </c>
      <c r="D191" s="658" t="s">
        <v>794</v>
      </c>
      <c r="E191" s="658"/>
      <c r="F191" s="653" t="str">
        <f t="shared" si="4"/>
        <v>Zustandsauswertung</v>
      </c>
    </row>
    <row r="192" spans="2:6" s="53" customFormat="1">
      <c r="B192" s="656" t="s">
        <v>793</v>
      </c>
      <c r="C192" s="649" t="s">
        <v>750</v>
      </c>
      <c r="D192" s="649" t="s">
        <v>751</v>
      </c>
      <c r="E192" s="649"/>
      <c r="F192" s="653" t="str">
        <f t="shared" si="4"/>
        <v>Anzahl Elemente Zustandskategorie ZK1</v>
      </c>
    </row>
    <row r="193" spans="2:6" s="53" customFormat="1">
      <c r="B193" s="656" t="s">
        <v>793</v>
      </c>
      <c r="C193" s="649" t="s">
        <v>752</v>
      </c>
      <c r="D193" s="649" t="s">
        <v>753</v>
      </c>
      <c r="E193" s="649"/>
      <c r="F193" s="653" t="str">
        <f t="shared" si="4"/>
        <v>Anzahl Elemente Zustandskategorie ZK2</v>
      </c>
    </row>
    <row r="194" spans="2:6" s="53" customFormat="1">
      <c r="B194" s="656" t="s">
        <v>793</v>
      </c>
      <c r="C194" s="649" t="s">
        <v>754</v>
      </c>
      <c r="D194" s="649" t="s">
        <v>755</v>
      </c>
      <c r="E194" s="649"/>
      <c r="F194" s="653" t="str">
        <f t="shared" si="4"/>
        <v>Anzahl Elemente Zustandskategorie ZK3</v>
      </c>
    </row>
    <row r="195" spans="2:6" s="53" customFormat="1">
      <c r="B195" s="656" t="s">
        <v>793</v>
      </c>
      <c r="C195" s="649" t="s">
        <v>756</v>
      </c>
      <c r="D195" s="649" t="s">
        <v>757</v>
      </c>
      <c r="E195" s="649"/>
      <c r="F195" s="653" t="str">
        <f t="shared" si="4"/>
        <v>Anzahl Elemente Zustandskategorie ZK4</v>
      </c>
    </row>
    <row r="196" spans="2:6" s="53" customFormat="1">
      <c r="B196" s="656" t="s">
        <v>793</v>
      </c>
      <c r="C196" s="649" t="s">
        <v>758</v>
      </c>
      <c r="D196" s="649" t="s">
        <v>759</v>
      </c>
      <c r="E196" s="649"/>
      <c r="F196" s="653" t="str">
        <f t="shared" si="4"/>
        <v>Anzahl Elemente Zustandskategorie ZK5</v>
      </c>
    </row>
    <row r="197" spans="2:6" s="53" customFormat="1">
      <c r="B197" s="656" t="s">
        <v>793</v>
      </c>
      <c r="C197" s="649" t="s">
        <v>760</v>
      </c>
      <c r="D197" s="649" t="s">
        <v>761</v>
      </c>
      <c r="E197" s="649"/>
      <c r="F197" s="653" t="str">
        <f t="shared" si="4"/>
        <v>Anzahl beurteilte Elemente</v>
      </c>
    </row>
    <row r="198" spans="2:6" s="53" customFormat="1">
      <c r="B198" s="656" t="s">
        <v>793</v>
      </c>
      <c r="C198" s="649" t="s">
        <v>762</v>
      </c>
      <c r="D198" s="649" t="s">
        <v>763</v>
      </c>
      <c r="E198" s="649"/>
      <c r="F198" s="653" t="str">
        <f t="shared" si="4"/>
        <v>Durchschnittliche Zustandskategorie (berechnet)</v>
      </c>
    </row>
    <row r="199" spans="2:6" s="53" customFormat="1">
      <c r="B199" s="656" t="s">
        <v>793</v>
      </c>
      <c r="C199" s="649" t="s">
        <v>766</v>
      </c>
      <c r="D199" s="649" t="s">
        <v>767</v>
      </c>
      <c r="E199" s="649"/>
      <c r="F199" s="653" t="str">
        <f t="shared" si="4"/>
        <v>Automatische Auswertungen: Instandhaltungskosten</v>
      </c>
    </row>
    <row r="200" spans="2:6" s="53" customFormat="1">
      <c r="B200" s="656" t="s">
        <v>793</v>
      </c>
      <c r="C200" s="649" t="s">
        <v>768</v>
      </c>
      <c r="D200" s="649" t="s">
        <v>769</v>
      </c>
      <c r="E200" s="649"/>
      <c r="F200" s="653" t="str">
        <f t="shared" si="4"/>
        <v>Anzahl Instandhaltungsmassnahmen innerhalb 5 Jahren:</v>
      </c>
    </row>
    <row r="201" spans="2:6" s="53" customFormat="1">
      <c r="B201" s="656" t="s">
        <v>793</v>
      </c>
      <c r="C201" s="650" t="s">
        <v>795</v>
      </c>
      <c r="D201" s="650" t="s">
        <v>796</v>
      </c>
      <c r="E201" s="650"/>
      <c r="F201" s="653" t="str">
        <f t="shared" si="4"/>
        <v>Summe Instandhaltungskosten innerhalb 5 Jahren:</v>
      </c>
    </row>
    <row r="202" spans="2:6" s="53" customFormat="1">
      <c r="B202" s="656" t="s">
        <v>793</v>
      </c>
      <c r="C202" s="650" t="s">
        <v>797</v>
      </c>
      <c r="D202" s="650" t="s">
        <v>798</v>
      </c>
      <c r="E202" s="650"/>
      <c r="F202" s="653" t="str">
        <f t="shared" si="4"/>
        <v>Summe  Instandhaltungskosten innerhalb 10 Jahren:</v>
      </c>
    </row>
    <row r="203" spans="2:6" s="53" customFormat="1">
      <c r="B203" s="656" t="s">
        <v>793</v>
      </c>
      <c r="C203" s="649" t="s">
        <v>799</v>
      </c>
      <c r="D203" s="649" t="s">
        <v>800</v>
      </c>
      <c r="E203" s="649"/>
      <c r="F203" s="653" t="str">
        <f t="shared" si="4"/>
        <v>Gesamtbeurteilung Zustand:</v>
      </c>
    </row>
    <row r="204" spans="2:6" s="53" customFormat="1">
      <c r="B204" s="656" t="s">
        <v>793</v>
      </c>
      <c r="C204" s="649" t="s">
        <v>801</v>
      </c>
      <c r="D204" s="649" t="s">
        <v>802</v>
      </c>
      <c r="E204" s="649"/>
      <c r="F204" s="653" t="str">
        <f t="shared" si="4"/>
        <v>Zustandskategorie:</v>
      </c>
    </row>
    <row r="205" spans="2:6" s="53" customFormat="1">
      <c r="B205" s="656" t="s">
        <v>793</v>
      </c>
      <c r="C205" s="649" t="s">
        <v>803</v>
      </c>
      <c r="D205" s="649" t="s">
        <v>804</v>
      </c>
      <c r="E205" s="649"/>
      <c r="F205" s="653" t="str">
        <f t="shared" si="4"/>
        <v>Schadensumfang:</v>
      </c>
    </row>
    <row r="206" spans="2:6" s="53" customFormat="1">
      <c r="B206" s="656" t="s">
        <v>793</v>
      </c>
      <c r="C206" s="649" t="s">
        <v>805</v>
      </c>
      <c r="D206" s="649" t="s">
        <v>806</v>
      </c>
      <c r="E206" s="649"/>
      <c r="F206" s="653" t="str">
        <f t="shared" si="4"/>
        <v>Gebrauchstauglichkeit:</v>
      </c>
    </row>
    <row r="207" spans="2:6" s="53" customFormat="1">
      <c r="B207" s="656" t="s">
        <v>793</v>
      </c>
      <c r="C207" s="649" t="s">
        <v>807</v>
      </c>
      <c r="D207" s="649" t="s">
        <v>808</v>
      </c>
      <c r="E207" s="649"/>
      <c r="F207" s="653" t="str">
        <f t="shared" si="4"/>
        <v>Sicherheit:</v>
      </c>
    </row>
    <row r="208" spans="2:6" s="53" customFormat="1">
      <c r="B208" s="656" t="s">
        <v>793</v>
      </c>
      <c r="C208" s="649" t="s">
        <v>809</v>
      </c>
      <c r="D208" s="649" t="s">
        <v>810</v>
      </c>
      <c r="E208" s="649"/>
      <c r="F208" s="653" t="str">
        <f t="shared" si="4"/>
        <v>Zustandsentwicklung:</v>
      </c>
    </row>
    <row r="209" spans="1:6" s="53" customFormat="1">
      <c r="B209" s="656" t="s">
        <v>793</v>
      </c>
      <c r="C209" s="649" t="s">
        <v>811</v>
      </c>
      <c r="D209" s="649" t="s">
        <v>812</v>
      </c>
      <c r="E209" s="649"/>
      <c r="F209" s="653" t="str">
        <f t="shared" si="4"/>
        <v>Kommentar / Bemerkungen:</v>
      </c>
    </row>
    <row r="210" spans="1:6" s="53" customFormat="1">
      <c r="B210" s="656" t="s">
        <v>793</v>
      </c>
      <c r="C210" s="649" t="s">
        <v>813</v>
      </c>
      <c r="D210" s="649" t="s">
        <v>814</v>
      </c>
      <c r="E210" s="649"/>
      <c r="F210" s="653" t="str">
        <f t="shared" ref="F210:F273" si="5">IF($B$3=1,C210,D210)</f>
        <v>Festgestellte sicherheitsrelevante Mängel:</v>
      </c>
    </row>
    <row r="211" spans="1:6" s="53" customFormat="1">
      <c r="B211" s="656" t="s">
        <v>793</v>
      </c>
      <c r="C211" s="649" t="s">
        <v>815</v>
      </c>
      <c r="D211" s="649" t="s">
        <v>816</v>
      </c>
      <c r="E211" s="649"/>
      <c r="F211" s="653" t="str">
        <f t="shared" si="5"/>
        <v>Gebäudezustand:</v>
      </c>
    </row>
    <row r="212" spans="1:6" s="53" customFormat="1">
      <c r="B212" s="656" t="s">
        <v>793</v>
      </c>
      <c r="C212" s="649" t="s">
        <v>762</v>
      </c>
      <c r="D212" s="649" t="s">
        <v>763</v>
      </c>
      <c r="E212" s="649"/>
      <c r="F212" s="653" t="str">
        <f t="shared" si="5"/>
        <v>Durchschnittliche Zustandskategorie (berechnet)</v>
      </c>
    </row>
    <row r="213" spans="1:6" s="53" customFormat="1">
      <c r="B213" s="656" t="s">
        <v>793</v>
      </c>
      <c r="C213" s="649" t="s">
        <v>817</v>
      </c>
      <c r="D213" s="649" t="s">
        <v>818</v>
      </c>
      <c r="E213" s="649"/>
      <c r="F213" s="653" t="str">
        <f t="shared" si="5"/>
        <v>Anzahl Elemente ≥ ZK3</v>
      </c>
    </row>
    <row r="214" spans="1:6" s="53" customFormat="1">
      <c r="B214" s="656" t="s">
        <v>793</v>
      </c>
      <c r="C214" s="649" t="s">
        <v>819</v>
      </c>
      <c r="D214" s="649" t="s">
        <v>820</v>
      </c>
      <c r="E214" s="649"/>
      <c r="F214" s="653" t="str">
        <f t="shared" si="5"/>
        <v>Anzahl Elemente ≥ ZK4</v>
      </c>
    </row>
    <row r="215" spans="1:6" s="53" customFormat="1">
      <c r="B215" s="656" t="s">
        <v>793</v>
      </c>
      <c r="C215" s="649" t="s">
        <v>760</v>
      </c>
      <c r="D215" s="649" t="s">
        <v>761</v>
      </c>
      <c r="E215" s="649"/>
      <c r="F215" s="653" t="str">
        <f t="shared" si="5"/>
        <v>Anzahl beurteilte Elemente</v>
      </c>
    </row>
    <row r="216" spans="1:6" s="53" customFormat="1">
      <c r="B216" s="656" t="s">
        <v>793</v>
      </c>
      <c r="C216" s="650" t="s">
        <v>821</v>
      </c>
      <c r="D216" s="650" t="s">
        <v>822</v>
      </c>
      <c r="E216" s="650"/>
      <c r="F216" s="653" t="str">
        <f t="shared" si="5"/>
        <v>Anzahl Instandhaltungsmassnahmen innerhalb 6 Jahren</v>
      </c>
    </row>
    <row r="217" spans="1:6" s="53" customFormat="1">
      <c r="B217" s="656" t="s">
        <v>793</v>
      </c>
      <c r="C217" s="649" t="s">
        <v>823</v>
      </c>
      <c r="D217" s="649" t="s">
        <v>824</v>
      </c>
      <c r="E217" s="649"/>
      <c r="F217" s="653" t="str">
        <f t="shared" si="5"/>
        <v>Gebäudezustand (berechnet)</v>
      </c>
    </row>
    <row r="218" spans="1:6" s="53" customFormat="1">
      <c r="B218" s="656" t="s">
        <v>793</v>
      </c>
      <c r="C218" s="649" t="s">
        <v>815</v>
      </c>
      <c r="D218" s="649" t="s">
        <v>816</v>
      </c>
      <c r="E218" s="649"/>
      <c r="F218" s="653" t="str">
        <f t="shared" si="5"/>
        <v>Gebäudezustand:</v>
      </c>
    </row>
    <row r="219" spans="1:6" s="53" customFormat="1">
      <c r="B219" s="656" t="s">
        <v>793</v>
      </c>
      <c r="C219" s="649" t="s">
        <v>825</v>
      </c>
      <c r="D219" s="649" t="s">
        <v>826</v>
      </c>
      <c r="E219" s="649"/>
      <c r="F219" s="653" t="str">
        <f t="shared" si="5"/>
        <v>Automatische Auswertung: Zustand</v>
      </c>
    </row>
    <row r="220" spans="1:6" s="53" customFormat="1" ht="39.6">
      <c r="A220" s="643"/>
      <c r="B220" s="660" t="s">
        <v>827</v>
      </c>
      <c r="C220" s="650" t="s">
        <v>828</v>
      </c>
      <c r="D220" s="644" t="s">
        <v>829</v>
      </c>
      <c r="E220" s="644"/>
      <c r="F220" s="652" t="str">
        <f t="shared" si="5"/>
        <v>Hinweis: Die Übersicht der aktuellen Bedarfe ist mit den bereits vorhandenen bisherigen Bedarfen, den Bedarfen Dritter, sowie mit bereits vorhandenen Bedürfnissen (Vorhaben) abzugleichen.</v>
      </c>
    </row>
    <row r="221" spans="1:6" s="53" customFormat="1">
      <c r="B221" s="656" t="s">
        <v>827</v>
      </c>
      <c r="C221" s="649" t="s">
        <v>830</v>
      </c>
      <c r="D221" s="649" t="s">
        <v>831</v>
      </c>
      <c r="E221" s="649"/>
      <c r="F221" s="653" t="str">
        <f t="shared" si="5"/>
        <v>Info 01: Objektzustand bilden</v>
      </c>
    </row>
    <row r="222" spans="1:6" s="53" customFormat="1">
      <c r="B222" s="656" t="s">
        <v>827</v>
      </c>
      <c r="C222" s="649" t="s">
        <v>742</v>
      </c>
      <c r="D222" s="658" t="s">
        <v>832</v>
      </c>
      <c r="E222" s="658"/>
      <c r="F222" s="653" t="str">
        <f t="shared" si="5"/>
        <v>Meldung Bedarf</v>
      </c>
    </row>
    <row r="223" spans="1:6" s="53" customFormat="1">
      <c r="B223" s="656" t="s">
        <v>833</v>
      </c>
      <c r="C223" s="649" t="s">
        <v>553</v>
      </c>
      <c r="D223" s="649" t="s">
        <v>554</v>
      </c>
      <c r="E223" s="649"/>
      <c r="F223" s="653" t="str">
        <f t="shared" si="5"/>
        <v>Dep. leer</v>
      </c>
    </row>
    <row r="224" spans="1:6" s="53" customFormat="1">
      <c r="B224" s="656" t="s">
        <v>833</v>
      </c>
      <c r="C224" s="650" t="s">
        <v>834</v>
      </c>
      <c r="D224" s="650" t="s">
        <v>835</v>
      </c>
      <c r="E224" s="650"/>
      <c r="F224" s="653" t="str">
        <f t="shared" si="5"/>
        <v>Info 02 - Normstrategie</v>
      </c>
    </row>
    <row r="225" spans="1:6" s="53" customFormat="1">
      <c r="B225" s="656" t="s">
        <v>833</v>
      </c>
      <c r="C225" s="649" t="s">
        <v>836</v>
      </c>
      <c r="D225" s="649" t="s">
        <v>837</v>
      </c>
      <c r="E225" s="649"/>
      <c r="F225" s="653" t="str">
        <f t="shared" si="5"/>
        <v>Normstrategie</v>
      </c>
    </row>
    <row r="226" spans="1:6" s="53" customFormat="1">
      <c r="A226" s="127"/>
      <c r="B226" s="656" t="s">
        <v>838</v>
      </c>
      <c r="C226" s="650" t="s">
        <v>839</v>
      </c>
      <c r="D226" s="649" t="s">
        <v>840</v>
      </c>
      <c r="E226" s="649"/>
      <c r="F226" s="653" t="str">
        <f t="shared" si="5"/>
        <v>Info 03: Uebersicht vom Objektzustand mit Normstrategie zum Bedarf</v>
      </c>
    </row>
    <row r="227" spans="1:6" s="53" customFormat="1">
      <c r="B227" s="656" t="s">
        <v>512</v>
      </c>
      <c r="C227" s="649" t="s">
        <v>553</v>
      </c>
      <c r="D227" s="649" t="s">
        <v>554</v>
      </c>
      <c r="E227" s="649"/>
      <c r="F227" s="653" t="str">
        <f t="shared" si="5"/>
        <v>Dep. leer</v>
      </c>
    </row>
    <row r="228" spans="1:6" s="53" customFormat="1">
      <c r="B228" s="656" t="s">
        <v>512</v>
      </c>
      <c r="C228" s="649" t="s">
        <v>512</v>
      </c>
      <c r="D228" s="649" t="s">
        <v>513</v>
      </c>
      <c r="E228" s="649"/>
      <c r="F228" s="653" t="str">
        <f t="shared" si="5"/>
        <v>Masterliste eBKP</v>
      </c>
    </row>
    <row r="229" spans="1:6" s="53" customFormat="1">
      <c r="B229" s="656" t="s">
        <v>512</v>
      </c>
      <c r="C229" s="649" t="s">
        <v>680</v>
      </c>
      <c r="D229" s="649" t="s">
        <v>680</v>
      </c>
      <c r="E229" s="649"/>
      <c r="F229" s="653" t="str">
        <f t="shared" si="5"/>
        <v>ID: 34343/ aa</v>
      </c>
    </row>
    <row r="230" spans="1:6" s="53" customFormat="1">
      <c r="B230" s="656" t="s">
        <v>521</v>
      </c>
      <c r="C230" s="649" t="s">
        <v>841</v>
      </c>
      <c r="D230" s="649" t="s">
        <v>841</v>
      </c>
      <c r="E230" s="649"/>
      <c r="F230" s="653" t="str">
        <f t="shared" si="5"/>
        <v>Settings</v>
      </c>
    </row>
    <row r="231" spans="1:6" s="53" customFormat="1">
      <c r="B231" s="656" t="s">
        <v>521</v>
      </c>
      <c r="C231" s="649" t="s">
        <v>842</v>
      </c>
      <c r="D231" s="649" t="s">
        <v>842</v>
      </c>
      <c r="E231" s="649"/>
      <c r="F231" s="653" t="str">
        <f t="shared" si="5"/>
        <v>Sheet</v>
      </c>
    </row>
    <row r="232" spans="1:6" s="53" customFormat="1">
      <c r="B232" s="656" t="s">
        <v>521</v>
      </c>
      <c r="C232" s="649" t="s">
        <v>523</v>
      </c>
      <c r="D232" s="649" t="s">
        <v>524</v>
      </c>
      <c r="E232" s="649"/>
      <c r="F232" s="653" t="str">
        <f t="shared" si="5"/>
        <v>Deckblatt</v>
      </c>
    </row>
    <row r="233" spans="1:6" s="53" customFormat="1">
      <c r="B233" s="656" t="s">
        <v>521</v>
      </c>
      <c r="C233" s="649" t="s">
        <v>843</v>
      </c>
      <c r="D233" s="649" t="s">
        <v>844</v>
      </c>
      <c r="E233" s="649"/>
      <c r="F233" s="653" t="str">
        <f t="shared" si="5"/>
        <v>object:</v>
      </c>
    </row>
    <row r="234" spans="1:6" s="53" customFormat="1">
      <c r="B234" s="656" t="s">
        <v>521</v>
      </c>
      <c r="C234" s="649" t="s">
        <v>541</v>
      </c>
      <c r="D234" s="649" t="s">
        <v>845</v>
      </c>
      <c r="E234" s="649"/>
      <c r="F234" s="653" t="str">
        <f t="shared" si="5"/>
        <v>Checkliste Beauftragung</v>
      </c>
    </row>
    <row r="235" spans="1:6" s="53" customFormat="1">
      <c r="B235" s="656" t="s">
        <v>521</v>
      </c>
      <c r="C235" s="649" t="s">
        <v>846</v>
      </c>
      <c r="D235" s="649" t="s">
        <v>847</v>
      </c>
      <c r="E235" s="649"/>
      <c r="F235" s="653" t="str">
        <f t="shared" si="5"/>
        <v>object: ComputerName /BenutzerName</v>
      </c>
    </row>
    <row r="236" spans="1:6" s="53" customFormat="1">
      <c r="B236" s="656" t="s">
        <v>521</v>
      </c>
      <c r="C236" s="649" t="s">
        <v>848</v>
      </c>
      <c r="D236" s="649" t="s">
        <v>849</v>
      </c>
      <c r="E236" s="649"/>
      <c r="F236" s="653" t="str">
        <f t="shared" si="5"/>
        <v>computer</v>
      </c>
    </row>
    <row r="237" spans="1:6" s="53" customFormat="1">
      <c r="B237" s="656" t="s">
        <v>521</v>
      </c>
      <c r="C237" s="649" t="s">
        <v>574</v>
      </c>
      <c r="D237" s="649" t="s">
        <v>575</v>
      </c>
      <c r="E237" s="649"/>
      <c r="F237" s="653" t="str">
        <f t="shared" si="5"/>
        <v>Auswahlfeld Klassifizierung:</v>
      </c>
    </row>
    <row r="238" spans="1:6" s="53" customFormat="1">
      <c r="B238" s="656" t="s">
        <v>521</v>
      </c>
      <c r="C238" s="649" t="s">
        <v>582</v>
      </c>
      <c r="D238" s="649" t="s">
        <v>583</v>
      </c>
      <c r="E238" s="649"/>
      <c r="F238" s="653" t="str">
        <f t="shared" si="5"/>
        <v>Auswahlfeld Objektzustandscode:</v>
      </c>
    </row>
    <row r="239" spans="1:6" s="53" customFormat="1">
      <c r="B239" s="656" t="s">
        <v>521</v>
      </c>
      <c r="C239" s="649" t="s">
        <v>592</v>
      </c>
      <c r="D239" s="649" t="s">
        <v>593</v>
      </c>
      <c r="E239" s="649"/>
      <c r="F239" s="653" t="str">
        <f t="shared" si="5"/>
        <v>Auswahlfeld Normstrategie</v>
      </c>
    </row>
    <row r="240" spans="1:6" s="53" customFormat="1">
      <c r="B240" s="656" t="s">
        <v>521</v>
      </c>
      <c r="C240" s="649" t="s">
        <v>850</v>
      </c>
      <c r="D240" s="649" t="s">
        <v>851</v>
      </c>
      <c r="E240" s="649"/>
      <c r="F240" s="653" t="str">
        <f t="shared" si="5"/>
        <v>Yes/No</v>
      </c>
    </row>
    <row r="241" spans="2:6" s="53" customFormat="1">
      <c r="B241" s="656" t="s">
        <v>521</v>
      </c>
      <c r="C241" s="649" t="s">
        <v>852</v>
      </c>
      <c r="D241" s="649" t="s">
        <v>853</v>
      </c>
      <c r="E241" s="649"/>
      <c r="F241" s="653" t="str">
        <f t="shared" si="5"/>
        <v>benutzer</v>
      </c>
    </row>
    <row r="242" spans="2:6" s="53" customFormat="1">
      <c r="B242" s="656" t="s">
        <v>521</v>
      </c>
      <c r="C242" s="649" t="s">
        <v>576</v>
      </c>
      <c r="D242" s="649" t="s">
        <v>577</v>
      </c>
      <c r="E242" s="649"/>
      <c r="F242" s="653" t="str">
        <f t="shared" si="5"/>
        <v>INTERN</v>
      </c>
    </row>
    <row r="243" spans="2:6" s="53" customFormat="1">
      <c r="B243" s="656" t="s">
        <v>521</v>
      </c>
      <c r="C243" s="649" t="s">
        <v>584</v>
      </c>
      <c r="D243" s="649" t="s">
        <v>585</v>
      </c>
      <c r="E243" s="649"/>
      <c r="F243" s="653" t="str">
        <f t="shared" si="5"/>
        <v>1    Wartungsobjekt</v>
      </c>
    </row>
    <row r="244" spans="2:6" s="53" customFormat="1">
      <c r="B244" s="656" t="s">
        <v>521</v>
      </c>
      <c r="C244" s="649" t="s">
        <v>854</v>
      </c>
      <c r="D244" s="649" t="s">
        <v>855</v>
      </c>
      <c r="E244" s="649"/>
      <c r="F244" s="653" t="str">
        <f t="shared" si="5"/>
        <v>KB1    Kernbestand langfristig</v>
      </c>
    </row>
    <row r="245" spans="2:6" s="53" customFormat="1">
      <c r="B245" s="656" t="s">
        <v>521</v>
      </c>
      <c r="C245" s="649" t="s">
        <v>473</v>
      </c>
      <c r="D245" s="649" t="s">
        <v>473</v>
      </c>
      <c r="E245" s="649"/>
      <c r="F245" s="653" t="str">
        <f t="shared" si="5"/>
        <v>J</v>
      </c>
    </row>
    <row r="246" spans="2:6" s="53" customFormat="1">
      <c r="B246" s="656" t="s">
        <v>521</v>
      </c>
      <c r="C246" s="649" t="s">
        <v>578</v>
      </c>
      <c r="D246" s="649" t="s">
        <v>579</v>
      </c>
      <c r="E246" s="649"/>
      <c r="F246" s="653" t="str">
        <f t="shared" si="5"/>
        <v>VERTRAULICH</v>
      </c>
    </row>
    <row r="247" spans="2:6" s="53" customFormat="1">
      <c r="B247" s="656" t="s">
        <v>521</v>
      </c>
      <c r="C247" s="649" t="s">
        <v>586</v>
      </c>
      <c r="D247" s="649" t="s">
        <v>587</v>
      </c>
      <c r="E247" s="649"/>
      <c r="F247" s="653" t="str">
        <f t="shared" si="5"/>
        <v>2    Instandsetzungsobjekt</v>
      </c>
    </row>
    <row r="248" spans="2:6" s="53" customFormat="1">
      <c r="B248" s="656" t="s">
        <v>521</v>
      </c>
      <c r="C248" s="649" t="s">
        <v>856</v>
      </c>
      <c r="D248" s="649" t="s">
        <v>857</v>
      </c>
      <c r="E248" s="649"/>
      <c r="F248" s="653" t="str">
        <f t="shared" si="5"/>
        <v>KB2    Kernbestand tiefe Bereitschaft</v>
      </c>
    </row>
    <row r="249" spans="2:6" s="53" customFormat="1">
      <c r="B249" s="656" t="s">
        <v>521</v>
      </c>
      <c r="C249" s="649" t="s">
        <v>320</v>
      </c>
      <c r="D249" s="649" t="s">
        <v>320</v>
      </c>
      <c r="E249" s="649"/>
      <c r="F249" s="653" t="str">
        <f t="shared" si="5"/>
        <v>N</v>
      </c>
    </row>
    <row r="250" spans="2:6" s="53" customFormat="1">
      <c r="B250" s="656" t="s">
        <v>521</v>
      </c>
      <c r="C250" s="649" t="s">
        <v>580</v>
      </c>
      <c r="D250" s="649" t="s">
        <v>581</v>
      </c>
      <c r="E250" s="649"/>
      <c r="F250" s="653" t="str">
        <f t="shared" si="5"/>
        <v>GEHEIM</v>
      </c>
    </row>
    <row r="251" spans="2:6" s="53" customFormat="1">
      <c r="B251" s="656" t="s">
        <v>521</v>
      </c>
      <c r="C251" s="649" t="s">
        <v>588</v>
      </c>
      <c r="D251" s="649" t="s">
        <v>589</v>
      </c>
      <c r="E251" s="649"/>
      <c r="F251" s="653" t="str">
        <f t="shared" si="5"/>
        <v>3    Teilsanierungsobjekt</v>
      </c>
    </row>
    <row r="252" spans="2:6" s="53" customFormat="1">
      <c r="B252" s="656" t="s">
        <v>521</v>
      </c>
      <c r="C252" s="649" t="s">
        <v>858</v>
      </c>
      <c r="D252" s="649" t="s">
        <v>859</v>
      </c>
      <c r="E252" s="649"/>
      <c r="F252" s="653" t="str">
        <f t="shared" si="5"/>
        <v>KB3    Kernbestand klassifiziert, nicht genutzt</v>
      </c>
    </row>
    <row r="253" spans="2:6" s="53" customFormat="1">
      <c r="B253" s="656" t="s">
        <v>521</v>
      </c>
      <c r="C253" s="649" t="s">
        <v>590</v>
      </c>
      <c r="D253" s="649" t="s">
        <v>591</v>
      </c>
      <c r="E253" s="649"/>
      <c r="F253" s="653" t="str">
        <f t="shared" si="5"/>
        <v>4    Gesamtsanierungsobjekt</v>
      </c>
    </row>
    <row r="254" spans="2:6" s="53" customFormat="1">
      <c r="B254" s="656" t="s">
        <v>521</v>
      </c>
      <c r="C254" s="649" t="s">
        <v>860</v>
      </c>
      <c r="D254" s="649" t="s">
        <v>861</v>
      </c>
      <c r="E254" s="649"/>
      <c r="F254" s="653" t="str">
        <f t="shared" si="5"/>
        <v>KB4    Kernbestand in Überprüfung</v>
      </c>
    </row>
    <row r="255" spans="2:6" s="53" customFormat="1">
      <c r="B255" s="656" t="s">
        <v>521</v>
      </c>
      <c r="C255" s="649" t="s">
        <v>862</v>
      </c>
      <c r="D255" s="649" t="s">
        <v>863</v>
      </c>
      <c r="E255" s="649"/>
      <c r="F255" s="653" t="str">
        <f t="shared" si="5"/>
        <v>KB5    Kernbestand Zwischennutzungsbestand</v>
      </c>
    </row>
    <row r="256" spans="2:6" s="53" customFormat="1">
      <c r="B256" s="656" t="s">
        <v>521</v>
      </c>
      <c r="C256" s="649" t="s">
        <v>864</v>
      </c>
      <c r="D256" s="649" t="s">
        <v>865</v>
      </c>
      <c r="E256" s="649"/>
      <c r="F256" s="653" t="str">
        <f t="shared" si="5"/>
        <v>KB6    Kernbestand Verzicht</v>
      </c>
    </row>
    <row r="257" spans="2:6" s="53" customFormat="1">
      <c r="B257" s="656" t="s">
        <v>521</v>
      </c>
      <c r="C257" s="649" t="s">
        <v>866</v>
      </c>
      <c r="D257" s="649" t="s">
        <v>867</v>
      </c>
      <c r="E257" s="649"/>
      <c r="F257" s="653" t="str">
        <f t="shared" si="5"/>
        <v>DB1    Dispobestand in Entwicklung</v>
      </c>
    </row>
    <row r="258" spans="2:6" s="53" customFormat="1">
      <c r="B258" s="656" t="s">
        <v>521</v>
      </c>
      <c r="C258" s="649" t="s">
        <v>868</v>
      </c>
      <c r="D258" s="649" t="s">
        <v>869</v>
      </c>
      <c r="E258" s="649"/>
      <c r="F258" s="653" t="str">
        <f t="shared" si="5"/>
        <v>DB2    Dispobestand bleibt im Eigentum</v>
      </c>
    </row>
    <row r="259" spans="2:6" s="53" customFormat="1">
      <c r="B259" s="656" t="s">
        <v>521</v>
      </c>
      <c r="C259" s="649" t="s">
        <v>870</v>
      </c>
      <c r="D259" s="649" t="s">
        <v>871</v>
      </c>
      <c r="E259" s="649"/>
      <c r="F259" s="653" t="str">
        <f t="shared" si="5"/>
        <v>DB3    Dispobestand im Baurecht abgegeben</v>
      </c>
    </row>
    <row r="260" spans="2:6" s="53" customFormat="1">
      <c r="B260" s="656" t="s">
        <v>521</v>
      </c>
      <c r="C260" s="649" t="s">
        <v>872</v>
      </c>
      <c r="D260" s="649" t="s">
        <v>873</v>
      </c>
      <c r="E260" s="649"/>
      <c r="F260" s="653" t="str">
        <f t="shared" si="5"/>
        <v>DB4    Dispobestand Verkauf/Abtretung</v>
      </c>
    </row>
    <row r="261" spans="2:6" s="53" customFormat="1">
      <c r="B261" s="656" t="s">
        <v>521</v>
      </c>
      <c r="C261" s="649" t="s">
        <v>874</v>
      </c>
      <c r="D261" s="649" t="s">
        <v>875</v>
      </c>
      <c r="E261" s="649"/>
      <c r="F261" s="653" t="str">
        <f t="shared" si="5"/>
        <v>DB5    Dispobestand Stilllegung</v>
      </c>
    </row>
    <row r="262" spans="2:6" s="53" customFormat="1">
      <c r="B262" s="656" t="s">
        <v>521</v>
      </c>
      <c r="C262" s="649" t="s">
        <v>876</v>
      </c>
      <c r="D262" s="649" t="s">
        <v>877</v>
      </c>
      <c r="E262" s="649"/>
      <c r="F262" s="653" t="str">
        <f t="shared" si="5"/>
        <v>DB6    Dispobestand Rückbau</v>
      </c>
    </row>
    <row r="263" spans="2:6" s="53" customFormat="1">
      <c r="B263" s="656" t="s">
        <v>521</v>
      </c>
      <c r="C263" s="649" t="s">
        <v>878</v>
      </c>
      <c r="D263" s="649" t="s">
        <v>879</v>
      </c>
      <c r="E263" s="649"/>
      <c r="F263" s="653" t="str">
        <f t="shared" si="5"/>
        <v>DB7    Dispobestand vertragliche Verpflichtung</v>
      </c>
    </row>
    <row r="264" spans="2:6" s="53" customFormat="1">
      <c r="B264" s="656" t="s">
        <v>521</v>
      </c>
      <c r="C264" s="649" t="s">
        <v>880</v>
      </c>
      <c r="D264" s="649" t="s">
        <v>881</v>
      </c>
      <c r="E264" s="649"/>
      <c r="F264" s="653" t="str">
        <f t="shared" si="5"/>
        <v>Objects:</v>
      </c>
    </row>
    <row r="265" spans="2:6" s="53" customFormat="1">
      <c r="B265" s="656" t="s">
        <v>521</v>
      </c>
      <c r="C265" s="649" t="s">
        <v>882</v>
      </c>
      <c r="D265" s="649" t="s">
        <v>883</v>
      </c>
      <c r="E265" s="649"/>
      <c r="F265" s="653" t="str">
        <f t="shared" si="5"/>
        <v>Navigation</v>
      </c>
    </row>
    <row r="266" spans="2:6" s="53" customFormat="1">
      <c r="B266" s="656" t="s">
        <v>521</v>
      </c>
      <c r="C266" s="649" t="s">
        <v>506</v>
      </c>
      <c r="D266" s="649" t="s">
        <v>507</v>
      </c>
      <c r="E266" s="649"/>
      <c r="F266" s="653" t="str">
        <f t="shared" si="5"/>
        <v>Hilfe</v>
      </c>
    </row>
    <row r="267" spans="2:6" s="53" customFormat="1">
      <c r="B267" s="656" t="s">
        <v>521</v>
      </c>
      <c r="C267" s="649" t="s">
        <v>884</v>
      </c>
      <c r="D267" s="649" t="s">
        <v>844</v>
      </c>
      <c r="E267" s="649"/>
      <c r="F267" s="653" t="str">
        <f t="shared" si="5"/>
        <v>Object:</v>
      </c>
    </row>
    <row r="268" spans="2:6" s="53" customFormat="1">
      <c r="B268" s="656" t="s">
        <v>521</v>
      </c>
      <c r="C268" s="649" t="s">
        <v>885</v>
      </c>
      <c r="D268" s="649" t="s">
        <v>885</v>
      </c>
      <c r="E268" s="649"/>
      <c r="F268" s="653" t="str">
        <f t="shared" si="5"/>
        <v>Sheet Navigation</v>
      </c>
    </row>
    <row r="269" spans="2:6" s="53" customFormat="1">
      <c r="B269" s="656" t="s">
        <v>521</v>
      </c>
      <c r="C269" s="649" t="s">
        <v>886</v>
      </c>
      <c r="D269" s="649" t="s">
        <v>886</v>
      </c>
      <c r="E269" s="649"/>
      <c r="F269" s="653" t="str">
        <f t="shared" si="5"/>
        <v>Get the exact position where we are</v>
      </c>
    </row>
    <row r="270" spans="2:6" s="53" customFormat="1">
      <c r="B270" s="656" t="s">
        <v>521</v>
      </c>
      <c r="C270" s="649" t="s">
        <v>887</v>
      </c>
      <c r="D270" s="649" t="s">
        <v>888</v>
      </c>
      <c r="E270" s="649"/>
      <c r="F270" s="653" t="str">
        <f t="shared" si="5"/>
        <v>Group 19</v>
      </c>
    </row>
    <row r="271" spans="2:6" s="53" customFormat="1">
      <c r="B271" s="656" t="s">
        <v>521</v>
      </c>
      <c r="C271" s="649" t="s">
        <v>889</v>
      </c>
      <c r="D271" s="649" t="s">
        <v>889</v>
      </c>
      <c r="E271" s="649"/>
      <c r="F271" s="653" t="str">
        <f t="shared" si="5"/>
        <v>Sheet Name</v>
      </c>
    </row>
    <row r="272" spans="2:6" s="53" customFormat="1">
      <c r="B272" s="656" t="s">
        <v>521</v>
      </c>
      <c r="C272" s="649" t="s">
        <v>890</v>
      </c>
      <c r="D272" s="649" t="s">
        <v>890</v>
      </c>
      <c r="E272" s="649"/>
      <c r="F272" s="653" t="str">
        <f t="shared" si="5"/>
        <v>Value</v>
      </c>
    </row>
    <row r="273" spans="2:6" s="53" customFormat="1">
      <c r="B273" s="656" t="s">
        <v>521</v>
      </c>
      <c r="C273" s="649" t="s">
        <v>891</v>
      </c>
      <c r="D273" s="649" t="s">
        <v>891</v>
      </c>
      <c r="E273" s="649"/>
      <c r="F273" s="653" t="str">
        <f t="shared" si="5"/>
        <v>Current Nav</v>
      </c>
    </row>
    <row r="274" spans="2:6" s="53" customFormat="1">
      <c r="B274" s="656" t="s">
        <v>521</v>
      </c>
      <c r="C274" s="649" t="s">
        <v>892</v>
      </c>
      <c r="D274" s="649" t="s">
        <v>893</v>
      </c>
      <c r="E274" s="649"/>
      <c r="F274" s="653" t="str">
        <f t="shared" ref="F274:F337" si="6">IF($B$3=1,C274,D274)</f>
        <v>Zustandsrfassung</v>
      </c>
    </row>
    <row r="275" spans="2:6" s="53" customFormat="1">
      <c r="B275" s="656" t="s">
        <v>521</v>
      </c>
      <c r="C275" s="649" t="s">
        <v>894</v>
      </c>
      <c r="D275" s="649" t="s">
        <v>894</v>
      </c>
      <c r="E275" s="649"/>
      <c r="F275" s="653" t="str">
        <f t="shared" si="6"/>
        <v>erfassung_NAV</v>
      </c>
    </row>
    <row r="276" spans="2:6" s="53" customFormat="1">
      <c r="B276" s="656" t="s">
        <v>521</v>
      </c>
      <c r="C276" s="649" t="s">
        <v>528</v>
      </c>
      <c r="D276" s="649" t="s">
        <v>529</v>
      </c>
      <c r="E276" s="649"/>
      <c r="F276" s="653" t="str">
        <f t="shared" si="6"/>
        <v>Zustandsbeurteilung</v>
      </c>
    </row>
    <row r="277" spans="2:6" s="53" customFormat="1">
      <c r="B277" s="656" t="s">
        <v>521</v>
      </c>
      <c r="C277" s="649" t="s">
        <v>895</v>
      </c>
      <c r="D277" s="649" t="s">
        <v>895</v>
      </c>
      <c r="E277" s="649"/>
      <c r="F277" s="653" t="str">
        <f t="shared" si="6"/>
        <v>ChangedSheetName</v>
      </c>
    </row>
    <row r="278" spans="2:6" s="53" customFormat="1">
      <c r="B278" s="656" t="s">
        <v>521</v>
      </c>
      <c r="C278" s="649" t="s">
        <v>896</v>
      </c>
      <c r="D278" s="649" t="s">
        <v>533</v>
      </c>
      <c r="E278" s="649"/>
      <c r="F278" s="653" t="str">
        <f t="shared" si="6"/>
        <v>übersicht bedarf</v>
      </c>
    </row>
    <row r="279" spans="2:6" s="53" customFormat="1">
      <c r="B279" s="656" t="s">
        <v>521</v>
      </c>
      <c r="C279" s="649" t="s">
        <v>897</v>
      </c>
      <c r="D279" s="649" t="s">
        <v>898</v>
      </c>
      <c r="E279" s="649"/>
      <c r="F279" s="653" t="str">
        <f t="shared" si="6"/>
        <v>Group 27</v>
      </c>
    </row>
    <row r="280" spans="2:6" s="53" customFormat="1">
      <c r="B280" s="656" t="s">
        <v>521</v>
      </c>
      <c r="C280" s="649" t="s">
        <v>899</v>
      </c>
      <c r="D280" s="649" t="s">
        <v>899</v>
      </c>
      <c r="E280" s="649"/>
      <c r="F280" s="653" t="str">
        <f t="shared" si="6"/>
        <v>Values</v>
      </c>
    </row>
    <row r="281" spans="2:6" s="53" customFormat="1">
      <c r="B281" s="656" t="s">
        <v>521</v>
      </c>
      <c r="C281" s="649" t="s">
        <v>900</v>
      </c>
      <c r="D281" s="649" t="s">
        <v>900</v>
      </c>
      <c r="E281" s="649"/>
      <c r="F281" s="653" t="str">
        <f t="shared" si="6"/>
        <v>0:  sheet was opened from the previous sheet navigation</v>
      </c>
    </row>
    <row r="282" spans="2:6" s="53" customFormat="1" ht="26.4">
      <c r="B282" s="656" t="s">
        <v>521</v>
      </c>
      <c r="C282" s="649" t="s">
        <v>901</v>
      </c>
      <c r="D282" s="649" t="s">
        <v>901</v>
      </c>
      <c r="E282" s="649"/>
      <c r="F282" s="653" t="str">
        <f t="shared" si="6"/>
        <v>1: sheet was opened from Back/Next button event on Zustandserfassung &amp; Zustandsbeurteilung buttons</v>
      </c>
    </row>
    <row r="283" spans="2:6" s="53" customFormat="1">
      <c r="B283" s="656" t="s">
        <v>521</v>
      </c>
      <c r="C283" s="649" t="s">
        <v>880</v>
      </c>
      <c r="D283" s="649" t="s">
        <v>881</v>
      </c>
      <c r="E283" s="649"/>
      <c r="F283" s="653" t="str">
        <f t="shared" si="6"/>
        <v>Objects:</v>
      </c>
    </row>
    <row r="284" spans="2:6" s="53" customFormat="1">
      <c r="B284" s="656" t="s">
        <v>521</v>
      </c>
      <c r="C284" s="649" t="s">
        <v>902</v>
      </c>
      <c r="D284" s="649" t="s">
        <v>902</v>
      </c>
      <c r="E284" s="649"/>
      <c r="F284" s="653" t="str">
        <f t="shared" si="6"/>
        <v>auswahlfelden für Zustandsbeurteilungs sheet</v>
      </c>
    </row>
    <row r="285" spans="2:6" s="53" customFormat="1">
      <c r="B285" s="656" t="s">
        <v>521</v>
      </c>
      <c r="C285" s="649" t="s">
        <v>884</v>
      </c>
      <c r="D285" s="649" t="s">
        <v>844</v>
      </c>
      <c r="E285" s="649"/>
      <c r="F285" s="653" t="str">
        <f t="shared" si="6"/>
        <v>Object:</v>
      </c>
    </row>
    <row r="286" spans="2:6" s="53" customFormat="1">
      <c r="B286" s="656" t="s">
        <v>521</v>
      </c>
      <c r="C286" s="649" t="s">
        <v>903</v>
      </c>
      <c r="D286" s="649" t="s">
        <v>903</v>
      </c>
      <c r="E286" s="649"/>
      <c r="F286" s="653" t="str">
        <f t="shared" si="6"/>
        <v>Zustandserfassung / Zustandsbeurteilung Last lines</v>
      </c>
    </row>
    <row r="287" spans="2:6" s="53" customFormat="1">
      <c r="B287" s="656" t="s">
        <v>521</v>
      </c>
      <c r="C287" s="649" t="s">
        <v>904</v>
      </c>
      <c r="D287" s="649" t="s">
        <v>905</v>
      </c>
      <c r="E287" s="649"/>
      <c r="F287" s="653" t="str">
        <f t="shared" si="6"/>
        <v>Auswahlfeld Zustandskategorie:</v>
      </c>
    </row>
    <row r="288" spans="2:6" s="53" customFormat="1">
      <c r="B288" s="656" t="s">
        <v>521</v>
      </c>
      <c r="C288" s="649" t="s">
        <v>906</v>
      </c>
      <c r="D288" s="649" t="s">
        <v>906</v>
      </c>
      <c r="E288" s="649"/>
      <c r="F288" s="653" t="str">
        <f t="shared" si="6"/>
        <v>id</v>
      </c>
    </row>
    <row r="289" spans="2:6" s="53" customFormat="1">
      <c r="B289" s="656" t="s">
        <v>521</v>
      </c>
      <c r="C289" s="649" t="s">
        <v>907</v>
      </c>
      <c r="D289" s="649" t="s">
        <v>907</v>
      </c>
      <c r="E289" s="649"/>
      <c r="F289" s="653" t="str">
        <f t="shared" si="6"/>
        <v>Desc</v>
      </c>
    </row>
    <row r="290" spans="2:6" s="53" customFormat="1">
      <c r="B290" s="656" t="s">
        <v>521</v>
      </c>
      <c r="C290" s="649" t="s">
        <v>890</v>
      </c>
      <c r="D290" s="649" t="s">
        <v>890</v>
      </c>
      <c r="E290" s="649"/>
      <c r="F290" s="653" t="str">
        <f t="shared" si="6"/>
        <v>Value</v>
      </c>
    </row>
    <row r="291" spans="2:6" s="53" customFormat="1">
      <c r="B291" s="656" t="s">
        <v>521</v>
      </c>
      <c r="C291" s="649" t="s">
        <v>908</v>
      </c>
      <c r="D291" s="649" t="s">
        <v>909</v>
      </c>
      <c r="E291" s="649"/>
      <c r="F291" s="653" t="str">
        <f t="shared" si="6"/>
        <v>1    gut / schadfrei</v>
      </c>
    </row>
    <row r="292" spans="2:6" s="53" customFormat="1">
      <c r="B292" s="656" t="s">
        <v>521</v>
      </c>
      <c r="C292" s="649" t="s">
        <v>910</v>
      </c>
      <c r="D292" s="649" t="s">
        <v>910</v>
      </c>
      <c r="E292" s="649"/>
      <c r="F292" s="653" t="str">
        <f t="shared" si="6"/>
        <v>Last line of erfassung</v>
      </c>
    </row>
    <row r="293" spans="2:6" s="53" customFormat="1">
      <c r="B293" s="656" t="s">
        <v>521</v>
      </c>
      <c r="C293" s="649" t="s">
        <v>911</v>
      </c>
      <c r="D293" s="649" t="s">
        <v>912</v>
      </c>
      <c r="E293" s="649"/>
      <c r="F293" s="653" t="str">
        <f t="shared" si="6"/>
        <v>2    annehmbar</v>
      </c>
    </row>
    <row r="294" spans="2:6" s="53" customFormat="1">
      <c r="B294" s="656" t="s">
        <v>521</v>
      </c>
      <c r="C294" s="649" t="s">
        <v>913</v>
      </c>
      <c r="D294" s="649" t="s">
        <v>913</v>
      </c>
      <c r="E294" s="649"/>
      <c r="F294" s="653" t="str">
        <f t="shared" si="6"/>
        <v>Last line of beurteilung charts</v>
      </c>
    </row>
    <row r="295" spans="2:6" s="53" customFormat="1">
      <c r="B295" s="656" t="s">
        <v>521</v>
      </c>
      <c r="C295" s="649" t="s">
        <v>914</v>
      </c>
      <c r="D295" s="649" t="s">
        <v>915</v>
      </c>
      <c r="E295" s="649"/>
      <c r="F295" s="653" t="str">
        <f t="shared" si="6"/>
        <v>3    schadhaft</v>
      </c>
    </row>
    <row r="296" spans="2:6" s="53" customFormat="1">
      <c r="B296" s="656" t="s">
        <v>521</v>
      </c>
      <c r="C296" s="649" t="s">
        <v>916</v>
      </c>
      <c r="D296" s="649" t="s">
        <v>917</v>
      </c>
      <c r="E296" s="649"/>
      <c r="F296" s="653" t="str">
        <f t="shared" si="6"/>
        <v>4    schlecht</v>
      </c>
    </row>
    <row r="297" spans="2:6" s="53" customFormat="1">
      <c r="B297" s="656" t="s">
        <v>521</v>
      </c>
      <c r="C297" s="649" t="s">
        <v>746</v>
      </c>
      <c r="D297" s="649" t="s">
        <v>747</v>
      </c>
      <c r="E297" s="649"/>
      <c r="F297" s="653" t="str">
        <f t="shared" si="6"/>
        <v>Zustand</v>
      </c>
    </row>
    <row r="298" spans="2:6" s="53" customFormat="1">
      <c r="B298" s="656" t="s">
        <v>521</v>
      </c>
      <c r="C298" s="649" t="s">
        <v>918</v>
      </c>
      <c r="D298" s="649" t="s">
        <v>919</v>
      </c>
      <c r="E298" s="649"/>
      <c r="F298" s="653" t="str">
        <f t="shared" si="6"/>
        <v>5    alarmierend</v>
      </c>
    </row>
    <row r="299" spans="2:6" s="53" customFormat="1">
      <c r="B299" s="656" t="s">
        <v>521</v>
      </c>
      <c r="C299" s="649" t="s">
        <v>920</v>
      </c>
      <c r="D299" s="649" t="s">
        <v>765</v>
      </c>
      <c r="E299" s="649"/>
      <c r="F299" s="653" t="str">
        <f t="shared" si="6"/>
        <v>Instandhakltungkosten</v>
      </c>
    </row>
    <row r="300" spans="2:6" s="53" customFormat="1">
      <c r="B300" s="656" t="s">
        <v>521</v>
      </c>
      <c r="C300" s="649" t="s">
        <v>921</v>
      </c>
      <c r="D300" s="649" t="s">
        <v>922</v>
      </c>
      <c r="E300" s="649"/>
      <c r="F300" s="653" t="str">
        <f t="shared" si="6"/>
        <v>objZustandCode</v>
      </c>
    </row>
    <row r="301" spans="2:6" s="53" customFormat="1">
      <c r="B301" s="656" t="s">
        <v>521</v>
      </c>
      <c r="C301" s="649" t="s">
        <v>923</v>
      </c>
      <c r="D301" s="649" t="s">
        <v>924</v>
      </c>
      <c r="E301" s="649"/>
      <c r="F301" s="653" t="str">
        <f t="shared" si="6"/>
        <v>Auswahlfeld Schadensumfang:</v>
      </c>
    </row>
    <row r="302" spans="2:6" s="53" customFormat="1">
      <c r="B302" s="656" t="s">
        <v>521</v>
      </c>
      <c r="C302" s="649" t="s">
        <v>925</v>
      </c>
      <c r="D302" s="649" t="s">
        <v>925</v>
      </c>
      <c r="E302" s="649"/>
      <c r="F302" s="653" t="str">
        <f t="shared" si="6"/>
        <v>1    &lt; 5%</v>
      </c>
    </row>
    <row r="303" spans="2:6" s="53" customFormat="1">
      <c r="B303" s="656" t="s">
        <v>521</v>
      </c>
      <c r="C303" s="649" t="s">
        <v>926</v>
      </c>
      <c r="D303" s="649" t="s">
        <v>926</v>
      </c>
      <c r="E303" s="649"/>
      <c r="F303" s="653" t="str">
        <f t="shared" si="6"/>
        <v>2    5 - 20%</v>
      </c>
    </row>
    <row r="304" spans="2:6" s="53" customFormat="1">
      <c r="B304" s="656" t="s">
        <v>521</v>
      </c>
      <c r="C304" s="649" t="s">
        <v>927</v>
      </c>
      <c r="D304" s="649" t="s">
        <v>928</v>
      </c>
      <c r="E304" s="649"/>
      <c r="F304" s="653" t="str">
        <f t="shared" si="6"/>
        <v>Object</v>
      </c>
    </row>
    <row r="305" spans="2:6" s="53" customFormat="1">
      <c r="B305" s="656" t="s">
        <v>521</v>
      </c>
      <c r="C305" s="649" t="s">
        <v>929</v>
      </c>
      <c r="D305" s="649" t="s">
        <v>929</v>
      </c>
      <c r="E305" s="649"/>
      <c r="F305" s="653" t="str">
        <f t="shared" si="6"/>
        <v>Help Position Caller</v>
      </c>
    </row>
    <row r="306" spans="2:6" s="53" customFormat="1">
      <c r="B306" s="656" t="s">
        <v>521</v>
      </c>
      <c r="C306" s="649" t="s">
        <v>930</v>
      </c>
      <c r="D306" s="649" t="s">
        <v>930</v>
      </c>
      <c r="E306" s="649"/>
      <c r="F306" s="653" t="str">
        <f t="shared" si="6"/>
        <v>3    21 - 50%</v>
      </c>
    </row>
    <row r="307" spans="2:6" s="53" customFormat="1">
      <c r="B307" s="656" t="s">
        <v>521</v>
      </c>
      <c r="C307" s="649" t="s">
        <v>931</v>
      </c>
      <c r="D307" s="649" t="s">
        <v>931</v>
      </c>
      <c r="E307" s="649"/>
      <c r="F307" s="653" t="str">
        <f t="shared" si="6"/>
        <v>4    &gt; 50%</v>
      </c>
    </row>
    <row r="308" spans="2:6" s="53" customFormat="1">
      <c r="B308" s="656" t="s">
        <v>521</v>
      </c>
      <c r="C308" s="649" t="s">
        <v>932</v>
      </c>
      <c r="D308" s="649" t="s">
        <v>933</v>
      </c>
      <c r="E308" s="649"/>
      <c r="F308" s="653" t="str">
        <f t="shared" si="6"/>
        <v>Auswahlfeld Gebrauchstauglichkeit:</v>
      </c>
    </row>
    <row r="309" spans="2:6" s="53" customFormat="1">
      <c r="B309" s="656" t="s">
        <v>521</v>
      </c>
      <c r="C309" s="649" t="s">
        <v>934</v>
      </c>
      <c r="D309" s="649" t="s">
        <v>935</v>
      </c>
      <c r="E309" s="649"/>
      <c r="F309" s="653" t="str">
        <f t="shared" si="6"/>
        <v>1    gut</v>
      </c>
    </row>
    <row r="310" spans="2:6" s="53" customFormat="1">
      <c r="B310" s="656" t="s">
        <v>521</v>
      </c>
      <c r="C310" s="649" t="s">
        <v>936</v>
      </c>
      <c r="D310" s="649" t="s">
        <v>937</v>
      </c>
      <c r="E310" s="649"/>
      <c r="F310" s="653" t="str">
        <f t="shared" si="6"/>
        <v>2    eingeschränkt</v>
      </c>
    </row>
    <row r="311" spans="2:6" s="53" customFormat="1">
      <c r="B311" s="656" t="s">
        <v>521</v>
      </c>
      <c r="C311" s="649" t="s">
        <v>938</v>
      </c>
      <c r="D311" s="649" t="s">
        <v>939</v>
      </c>
      <c r="E311" s="649"/>
      <c r="F311" s="653" t="str">
        <f t="shared" si="6"/>
        <v>3    ungenügend</v>
      </c>
    </row>
    <row r="312" spans="2:6" s="53" customFormat="1">
      <c r="B312" s="656" t="s">
        <v>521</v>
      </c>
      <c r="C312" s="649" t="s">
        <v>940</v>
      </c>
      <c r="D312" s="649" t="s">
        <v>941</v>
      </c>
      <c r="E312" s="649"/>
      <c r="F312" s="653" t="str">
        <f t="shared" si="6"/>
        <v>Auswahlfeld Sicherheit:</v>
      </c>
    </row>
    <row r="313" spans="2:6" s="53" customFormat="1">
      <c r="B313" s="656" t="s">
        <v>521</v>
      </c>
      <c r="C313" s="649" t="s">
        <v>942</v>
      </c>
      <c r="D313" s="649" t="s">
        <v>943</v>
      </c>
      <c r="E313" s="649"/>
      <c r="F313" s="653" t="str">
        <f t="shared" si="6"/>
        <v>1    gewährleistet</v>
      </c>
    </row>
    <row r="314" spans="2:6" s="53" customFormat="1">
      <c r="B314" s="656" t="s">
        <v>521</v>
      </c>
      <c r="C314" s="649" t="s">
        <v>944</v>
      </c>
      <c r="D314" s="649" t="s">
        <v>945</v>
      </c>
      <c r="E314" s="649"/>
      <c r="F314" s="653" t="str">
        <f t="shared" si="6"/>
        <v>2    i.O. innerhalb 5 Jahre</v>
      </c>
    </row>
    <row r="315" spans="2:6" s="53" customFormat="1">
      <c r="B315" s="656" t="s">
        <v>521</v>
      </c>
      <c r="C315" s="649" t="s">
        <v>946</v>
      </c>
      <c r="D315" s="649" t="s">
        <v>947</v>
      </c>
      <c r="E315" s="649"/>
      <c r="F315" s="653" t="str">
        <f t="shared" si="6"/>
        <v>3    nicht gewährleistet</v>
      </c>
    </row>
    <row r="316" spans="2:6" s="53" customFormat="1">
      <c r="B316" s="656" t="s">
        <v>521</v>
      </c>
      <c r="C316" s="649" t="s">
        <v>948</v>
      </c>
      <c r="D316" s="649" t="s">
        <v>949</v>
      </c>
      <c r="E316" s="649"/>
      <c r="F316" s="653" t="str">
        <f t="shared" si="6"/>
        <v>Auswahlfeld Zustandsentwicklung:</v>
      </c>
    </row>
    <row r="317" spans="2:6" s="53" customFormat="1">
      <c r="B317" s="656" t="s">
        <v>521</v>
      </c>
      <c r="C317" s="649" t="s">
        <v>950</v>
      </c>
      <c r="D317" s="649" t="s">
        <v>951</v>
      </c>
      <c r="E317" s="649"/>
      <c r="F317" s="653" t="str">
        <f t="shared" si="6"/>
        <v>1    gleichbleibend</v>
      </c>
    </row>
    <row r="318" spans="2:6" s="53" customFormat="1">
      <c r="B318" s="656" t="s">
        <v>521</v>
      </c>
      <c r="C318" s="649" t="s">
        <v>952</v>
      </c>
      <c r="D318" s="649" t="s">
        <v>953</v>
      </c>
      <c r="E318" s="649"/>
      <c r="F318" s="653" t="str">
        <f t="shared" si="6"/>
        <v>2    langsame Verschlechterung</v>
      </c>
    </row>
    <row r="319" spans="2:6" s="53" customFormat="1">
      <c r="B319" s="656" t="s">
        <v>521</v>
      </c>
      <c r="C319" s="649" t="s">
        <v>954</v>
      </c>
      <c r="D319" s="649" t="s">
        <v>955</v>
      </c>
      <c r="E319" s="649"/>
      <c r="F319" s="653" t="str">
        <f t="shared" si="6"/>
        <v>3    schnelle Verschlechterung</v>
      </c>
    </row>
    <row r="320" spans="2:6" s="53" customFormat="1">
      <c r="B320" s="656" t="s">
        <v>521</v>
      </c>
      <c r="C320" s="649" t="s">
        <v>582</v>
      </c>
      <c r="D320" s="649" t="s">
        <v>583</v>
      </c>
      <c r="E320" s="649"/>
      <c r="F320" s="653" t="str">
        <f t="shared" si="6"/>
        <v>Auswahlfeld Objektzustandscode:</v>
      </c>
    </row>
    <row r="321" spans="1:6" s="53" customFormat="1">
      <c r="B321" s="656" t="s">
        <v>521</v>
      </c>
      <c r="C321" s="649" t="s">
        <v>584</v>
      </c>
      <c r="D321" s="649" t="s">
        <v>585</v>
      </c>
      <c r="E321" s="649"/>
      <c r="F321" s="653" t="str">
        <f t="shared" si="6"/>
        <v>1    Wartungsobjekt</v>
      </c>
    </row>
    <row r="322" spans="1:6" s="53" customFormat="1">
      <c r="B322" s="656" t="s">
        <v>521</v>
      </c>
      <c r="C322" s="649" t="s">
        <v>586</v>
      </c>
      <c r="D322" s="649" t="s">
        <v>587</v>
      </c>
      <c r="E322" s="649"/>
      <c r="F322" s="653" t="str">
        <f t="shared" si="6"/>
        <v>2    Instandsetzungsobjekt</v>
      </c>
    </row>
    <row r="323" spans="1:6" s="53" customFormat="1">
      <c r="B323" s="656" t="s">
        <v>521</v>
      </c>
      <c r="C323" s="649" t="s">
        <v>588</v>
      </c>
      <c r="D323" s="649" t="s">
        <v>589</v>
      </c>
      <c r="E323" s="649"/>
      <c r="F323" s="653" t="str">
        <f t="shared" si="6"/>
        <v>3    Teilsanierungsobjekt</v>
      </c>
    </row>
    <row r="324" spans="1:6" s="53" customFormat="1">
      <c r="B324" s="656" t="s">
        <v>521</v>
      </c>
      <c r="C324" s="649" t="s">
        <v>590</v>
      </c>
      <c r="D324" s="649" t="s">
        <v>591</v>
      </c>
      <c r="E324" s="649"/>
      <c r="F324" s="653" t="str">
        <f t="shared" si="6"/>
        <v>4    Gesamtsanierungsobjekt</v>
      </c>
    </row>
    <row r="325" spans="1:6" s="53" customFormat="1">
      <c r="B325" s="656" t="s">
        <v>521</v>
      </c>
      <c r="C325" s="649" t="s">
        <v>884</v>
      </c>
      <c r="D325" s="649" t="s">
        <v>844</v>
      </c>
      <c r="E325" s="649"/>
      <c r="F325" s="653" t="str">
        <f t="shared" si="6"/>
        <v>Object:</v>
      </c>
    </row>
    <row r="326" spans="1:6" s="53" customFormat="1">
      <c r="B326" s="656" t="s">
        <v>521</v>
      </c>
      <c r="C326" s="649" t="s">
        <v>956</v>
      </c>
      <c r="D326" s="649" t="s">
        <v>957</v>
      </c>
      <c r="E326" s="649"/>
      <c r="F326" s="653" t="str">
        <f t="shared" si="6"/>
        <v>Beurteilungs Jahr</v>
      </c>
    </row>
    <row r="327" spans="1:6" s="53" customFormat="1">
      <c r="B327" s="656" t="s">
        <v>521</v>
      </c>
      <c r="C327" s="649" t="s">
        <v>958</v>
      </c>
      <c r="D327" s="649" t="s">
        <v>959</v>
      </c>
      <c r="E327" s="649"/>
      <c r="F327" s="653" t="str">
        <f t="shared" si="6"/>
        <v>Actule Jahr</v>
      </c>
    </row>
    <row r="328" spans="1:6" s="53" customFormat="1">
      <c r="B328" s="656" t="s">
        <v>521</v>
      </c>
      <c r="C328" s="649" t="s">
        <v>956</v>
      </c>
      <c r="D328" s="649" t="s">
        <v>957</v>
      </c>
      <c r="E328" s="649"/>
      <c r="F328" s="653" t="str">
        <f t="shared" si="6"/>
        <v>Beurteilungs Jahr</v>
      </c>
    </row>
    <row r="329" spans="1:6" s="53" customFormat="1">
      <c r="B329" s="656" t="s">
        <v>521</v>
      </c>
      <c r="C329" s="649" t="s">
        <v>960</v>
      </c>
      <c r="D329" s="649" t="s">
        <v>961</v>
      </c>
      <c r="E329" s="649"/>
      <c r="F329" s="653" t="str">
        <f t="shared" si="6"/>
        <v>Chart Jahr</v>
      </c>
    </row>
    <row r="330" spans="1:6" s="53" customFormat="1">
      <c r="B330" s="656" t="s">
        <v>521</v>
      </c>
      <c r="C330" s="649" t="s">
        <v>736</v>
      </c>
      <c r="D330" s="649" t="s">
        <v>737</v>
      </c>
      <c r="E330" s="649"/>
      <c r="F330" s="653" t="str">
        <f t="shared" si="6"/>
        <v>zwingend</v>
      </c>
    </row>
    <row r="331" spans="1:6" s="53" customFormat="1">
      <c r="B331" s="656" t="s">
        <v>521</v>
      </c>
      <c r="C331" s="649" t="s">
        <v>962</v>
      </c>
      <c r="D331" s="649" t="s">
        <v>739</v>
      </c>
      <c r="E331" s="649"/>
      <c r="F331" s="653" t="str">
        <f t="shared" si="6"/>
        <v>empfohlen</v>
      </c>
    </row>
    <row r="332" spans="1:6" s="53" customFormat="1">
      <c r="A332" s="643"/>
      <c r="B332" s="660" t="s">
        <v>827</v>
      </c>
      <c r="C332" s="649" t="s">
        <v>963</v>
      </c>
      <c r="D332" s="649" t="s">
        <v>964</v>
      </c>
      <c r="E332" s="649"/>
      <c r="F332" s="653" t="str">
        <f t="shared" si="6"/>
        <v>Bedarfe aufgrund aktuellem Zustand</v>
      </c>
    </row>
    <row r="333" spans="1:6" s="53" customFormat="1">
      <c r="B333" s="657" t="s">
        <v>965</v>
      </c>
      <c r="C333" s="649" t="s">
        <v>966</v>
      </c>
      <c r="D333" s="649" t="s">
        <v>967</v>
      </c>
      <c r="E333" s="649"/>
      <c r="F333" s="653" t="str">
        <f t="shared" si="6"/>
        <v>Zustandsbeurteilungs-Tool</v>
      </c>
    </row>
    <row r="334" spans="1:6" s="53" customFormat="1">
      <c r="B334" s="657" t="s">
        <v>965</v>
      </c>
      <c r="C334" s="650" t="s">
        <v>968</v>
      </c>
      <c r="D334" s="650" t="s">
        <v>969</v>
      </c>
      <c r="E334" s="650"/>
      <c r="F334" s="653" t="str">
        <f t="shared" si="6"/>
        <v>ZB_Tool_Modul_1_vom</v>
      </c>
    </row>
    <row r="335" spans="1:6" s="53" customFormat="1">
      <c r="B335" s="656" t="s">
        <v>503</v>
      </c>
      <c r="C335" s="649" t="s">
        <v>970</v>
      </c>
      <c r="D335" s="649" t="s">
        <v>971</v>
      </c>
      <c r="E335" s="649"/>
      <c r="F335" s="653" t="str">
        <f t="shared" si="6"/>
        <v>Info Zustandskategorie</v>
      </c>
    </row>
    <row r="336" spans="1:6" s="53" customFormat="1">
      <c r="A336" s="127"/>
      <c r="B336" s="656" t="s">
        <v>972</v>
      </c>
      <c r="C336" s="650" t="s">
        <v>973</v>
      </c>
      <c r="D336" s="649" t="s">
        <v>974</v>
      </c>
      <c r="E336" s="649"/>
      <c r="F336" s="653" t="str">
        <f t="shared" si="6"/>
        <v>Info 04: Zustandskategorie</v>
      </c>
    </row>
    <row r="337" spans="1:6" s="53" customFormat="1">
      <c r="A337" s="127"/>
      <c r="B337" s="656" t="s">
        <v>7</v>
      </c>
      <c r="C337" s="650" t="s">
        <v>975</v>
      </c>
      <c r="D337" s="650" t="s">
        <v>976</v>
      </c>
      <c r="E337" s="650"/>
      <c r="F337" s="653" t="str">
        <f t="shared" si="6"/>
        <v>sicherheitsrelevanter Mangel [-/JA]</v>
      </c>
    </row>
    <row r="338" spans="1:6" s="53" customFormat="1">
      <c r="B338" s="656" t="s">
        <v>521</v>
      </c>
      <c r="C338" s="649" t="s">
        <v>3</v>
      </c>
      <c r="D338" s="649" t="s">
        <v>3</v>
      </c>
      <c r="E338" s="649"/>
      <c r="F338" s="653" t="str">
        <f t="shared" ref="F338:F401" si="7">IF($B$3=1,C338,D338)</f>
        <v>-</v>
      </c>
    </row>
    <row r="339" spans="1:6" s="53" customFormat="1">
      <c r="B339" s="656" t="s">
        <v>521</v>
      </c>
      <c r="C339" s="649" t="s">
        <v>977</v>
      </c>
      <c r="D339" s="649" t="s">
        <v>978</v>
      </c>
      <c r="E339" s="649"/>
      <c r="F339" s="653" t="str">
        <f t="shared" si="7"/>
        <v>JA</v>
      </c>
    </row>
    <row r="340" spans="1:6" s="53" customFormat="1" ht="26.4">
      <c r="A340" s="127"/>
      <c r="B340" s="656" t="s">
        <v>793</v>
      </c>
      <c r="C340" s="650" t="s">
        <v>979</v>
      </c>
      <c r="D340" s="650" t="s">
        <v>980</v>
      </c>
      <c r="E340" s="650"/>
      <c r="F340" s="653" t="str">
        <f t="shared" si="7"/>
        <v>Anzahl Elemente mit 
sicherheitsrelevanten Mängeln:</v>
      </c>
    </row>
    <row r="341" spans="1:6" s="53" customFormat="1">
      <c r="A341" s="127"/>
      <c r="B341" s="656" t="s">
        <v>528</v>
      </c>
      <c r="C341" s="650" t="s">
        <v>779</v>
      </c>
      <c r="D341" s="650" t="s">
        <v>780</v>
      </c>
      <c r="E341" s="650"/>
      <c r="F341" s="653" t="str">
        <f t="shared" si="7"/>
        <v>Bemerkungen</v>
      </c>
    </row>
    <row r="342" spans="1:6" s="53" customFormat="1">
      <c r="A342" s="127"/>
      <c r="B342" s="657" t="s">
        <v>7</v>
      </c>
      <c r="C342" s="650" t="s">
        <v>981</v>
      </c>
      <c r="D342" s="661" t="s">
        <v>982</v>
      </c>
      <c r="E342" s="661"/>
      <c r="F342" s="653" t="str">
        <f t="shared" si="7"/>
        <v>eBKP Hauptkategorien gruppieren</v>
      </c>
    </row>
    <row r="343" spans="1:6" s="53" customFormat="1" ht="26.4">
      <c r="B343" s="657" t="s">
        <v>523</v>
      </c>
      <c r="C343" s="650" t="s">
        <v>983</v>
      </c>
      <c r="D343" s="650" t="s">
        <v>984</v>
      </c>
      <c r="E343" s="650"/>
      <c r="F343" s="653" t="str">
        <f t="shared" si="7"/>
        <v>Importierte Datei:</v>
      </c>
    </row>
    <row r="344" spans="1:6" s="53" customFormat="1" ht="26.4">
      <c r="B344" s="657" t="s">
        <v>985</v>
      </c>
      <c r="C344" s="650" t="s">
        <v>986</v>
      </c>
      <c r="D344" s="650" t="s">
        <v>987</v>
      </c>
      <c r="E344" s="650"/>
      <c r="F344" s="653" t="str">
        <f t="shared" si="7"/>
        <v>Import erfolgt am:</v>
      </c>
    </row>
    <row r="345" spans="1:6" s="53" customFormat="1">
      <c r="B345" s="657" t="s">
        <v>523</v>
      </c>
      <c r="C345" s="650" t="s">
        <v>988</v>
      </c>
      <c r="D345" s="650" t="s">
        <v>989</v>
      </c>
      <c r="E345" s="650"/>
      <c r="F345" s="653" t="str">
        <f t="shared" si="7"/>
        <v>Bitte aktualisieren Sie die Felder in grüner Schrift (Beurteilung bisher).</v>
      </c>
    </row>
    <row r="346" spans="1:6" s="53" customFormat="1">
      <c r="B346" s="657" t="s">
        <v>7</v>
      </c>
      <c r="C346" s="650" t="s">
        <v>990</v>
      </c>
      <c r="D346" s="650" t="s">
        <v>991</v>
      </c>
      <c r="E346" s="650" t="s">
        <v>992</v>
      </c>
      <c r="F346" s="653" t="str">
        <f t="shared" si="7"/>
        <v>Beschreibung Anlage / Bauteil / Apparat</v>
      </c>
    </row>
    <row r="347" spans="1:6" s="53" customFormat="1">
      <c r="B347" s="657" t="s">
        <v>7</v>
      </c>
      <c r="C347" s="650" t="s">
        <v>993</v>
      </c>
      <c r="D347" s="650" t="s">
        <v>994</v>
      </c>
      <c r="E347" s="650" t="s">
        <v>995</v>
      </c>
      <c r="F347" s="653" t="str">
        <f t="shared" si="7"/>
        <v>Beschreibung Schäden, Mängel, etc.</v>
      </c>
    </row>
    <row r="348" spans="1:6" s="53" customFormat="1">
      <c r="B348" s="657" t="s">
        <v>7</v>
      </c>
      <c r="C348" s="649" t="s">
        <v>996</v>
      </c>
      <c r="D348" s="650" t="s">
        <v>997</v>
      </c>
      <c r="E348" s="649" t="s">
        <v>998</v>
      </c>
      <c r="F348" s="653" t="str">
        <f t="shared" si="7"/>
        <v>Beschreibung IS-Massnahme</v>
      </c>
    </row>
    <row r="349" spans="1:6" s="53" customFormat="1" ht="14.4">
      <c r="B349" s="657" t="s">
        <v>7</v>
      </c>
      <c r="C349" s="662" t="s">
        <v>999</v>
      </c>
      <c r="D349" s="763" t="s">
        <v>1000</v>
      </c>
      <c r="E349" s="766" t="s">
        <v>1001</v>
      </c>
      <c r="F349" s="653" t="str">
        <f t="shared" si="7"/>
        <v>Kosten IS-Massnahme</v>
      </c>
    </row>
    <row r="350" spans="1:6" s="53" customFormat="1" ht="14.4">
      <c r="B350" s="657" t="s">
        <v>7</v>
      </c>
      <c r="C350" s="662" t="s">
        <v>718</v>
      </c>
      <c r="D350" s="763" t="s">
        <v>1002</v>
      </c>
      <c r="E350" s="766" t="s">
        <v>1003</v>
      </c>
      <c r="F350" s="653" t="str">
        <f t="shared" si="7"/>
        <v>Anteil wertvermehrend [CHF]</v>
      </c>
    </row>
    <row r="351" spans="1:6" s="53" customFormat="1">
      <c r="B351" s="657" t="s">
        <v>7</v>
      </c>
      <c r="C351" s="650" t="s">
        <v>1004</v>
      </c>
      <c r="D351" s="650" t="s">
        <v>1005</v>
      </c>
      <c r="E351" s="650" t="s">
        <v>1006</v>
      </c>
      <c r="F351" s="653" t="str">
        <f t="shared" si="7"/>
        <v>Endtermin</v>
      </c>
    </row>
    <row r="352" spans="1:6" s="53" customFormat="1">
      <c r="B352" s="657" t="s">
        <v>7</v>
      </c>
      <c r="C352" s="650" t="s">
        <v>1007</v>
      </c>
      <c r="D352" s="650" t="s">
        <v>1008</v>
      </c>
      <c r="E352" s="650" t="s">
        <v>1009</v>
      </c>
      <c r="F352" s="653" t="str">
        <f t="shared" si="7"/>
        <v>Meldung IS-Massnahme*</v>
      </c>
    </row>
    <row r="353" spans="2:6" s="53" customFormat="1">
      <c r="B353" s="657" t="s">
        <v>7</v>
      </c>
      <c r="C353" s="650" t="s">
        <v>1010</v>
      </c>
      <c r="D353" s="650" t="s">
        <v>1011</v>
      </c>
      <c r="E353" s="650" t="s">
        <v>1012</v>
      </c>
      <c r="F353" s="653" t="str">
        <f t="shared" si="7"/>
        <v>Priorität (Begründung)*</v>
      </c>
    </row>
    <row r="354" spans="2:6" s="53" customFormat="1">
      <c r="B354" s="657" t="s">
        <v>7</v>
      </c>
      <c r="C354" s="650" t="s">
        <v>1013</v>
      </c>
      <c r="D354" s="650" t="s">
        <v>1014</v>
      </c>
      <c r="E354" s="650" t="s">
        <v>1015</v>
      </c>
      <c r="F354" s="653" t="str">
        <f t="shared" si="7"/>
        <v>Export als PDF</v>
      </c>
    </row>
    <row r="355" spans="2:6" s="53" customFormat="1">
      <c r="B355" s="657" t="s">
        <v>7</v>
      </c>
      <c r="C355" s="650" t="s">
        <v>1016</v>
      </c>
      <c r="D355" s="650" t="s">
        <v>1017</v>
      </c>
      <c r="E355" s="650" t="s">
        <v>1018</v>
      </c>
      <c r="F355" s="653" t="str">
        <f t="shared" si="7"/>
        <v>Export als Excel</v>
      </c>
    </row>
    <row r="356" spans="2:6" s="53" customFormat="1">
      <c r="B356" s="657" t="s">
        <v>7</v>
      </c>
      <c r="C356" s="650" t="s">
        <v>1019</v>
      </c>
      <c r="D356" s="650" t="s">
        <v>1020</v>
      </c>
      <c r="E356" s="650" t="s">
        <v>1021</v>
      </c>
      <c r="F356" s="653" t="str">
        <f t="shared" si="7"/>
        <v>Eingaben ZAPP</v>
      </c>
    </row>
    <row r="357" spans="2:6" s="53" customFormat="1" ht="26.4">
      <c r="B357" s="656"/>
      <c r="C357" s="650" t="s">
        <v>1022</v>
      </c>
      <c r="D357" s="650" t="s">
        <v>1023</v>
      </c>
      <c r="E357" s="650" t="s">
        <v>1024</v>
      </c>
      <c r="F357" s="653" t="str">
        <f t="shared" si="7"/>
        <v xml:space="preserve">Instandsetzungsmassnahme/Bedarf
</v>
      </c>
    </row>
    <row r="358" spans="2:6" s="53" customFormat="1">
      <c r="B358" s="656"/>
      <c r="C358" s="650" t="s">
        <v>728</v>
      </c>
      <c r="D358" s="650" t="s">
        <v>1025</v>
      </c>
      <c r="E358" s="650" t="s">
        <v>1026</v>
      </c>
      <c r="F358" s="653" t="str">
        <f t="shared" si="7"/>
        <v>Kosten Bedarf (CHF)</v>
      </c>
    </row>
    <row r="359" spans="2:6" s="53" customFormat="1">
      <c r="B359" s="656"/>
      <c r="C359" s="650" t="s">
        <v>730</v>
      </c>
      <c r="D359" s="650" t="s">
        <v>1027</v>
      </c>
      <c r="E359" s="650" t="s">
        <v>1028</v>
      </c>
      <c r="F359" s="653" t="str">
        <f t="shared" si="7"/>
        <v>Anteil werterhaltend [%]</v>
      </c>
    </row>
    <row r="360" spans="2:6" s="53" customFormat="1">
      <c r="B360" s="656"/>
      <c r="C360" s="650" t="s">
        <v>731</v>
      </c>
      <c r="D360" s="650" t="s">
        <v>1029</v>
      </c>
      <c r="E360" s="650" t="s">
        <v>1030</v>
      </c>
      <c r="F360" s="653" t="str">
        <f t="shared" si="7"/>
        <v>Anteil wertvermehrend [%]</v>
      </c>
    </row>
    <row r="361" spans="2:6" s="53" customFormat="1">
      <c r="B361" s="656"/>
      <c r="C361" s="650" t="s">
        <v>732</v>
      </c>
      <c r="D361" s="650" t="s">
        <v>733</v>
      </c>
      <c r="E361" s="650" t="s">
        <v>1031</v>
      </c>
      <c r="F361" s="653" t="str">
        <f t="shared" si="7"/>
        <v>Bedarfsjahr (Zustand)</v>
      </c>
    </row>
    <row r="362" spans="2:6" s="53" customFormat="1">
      <c r="B362" s="656"/>
      <c r="C362" s="650" t="s">
        <v>1032</v>
      </c>
      <c r="D362" s="650" t="s">
        <v>1033</v>
      </c>
      <c r="E362" s="650" t="s">
        <v>1034</v>
      </c>
      <c r="F362" s="653" t="str">
        <f t="shared" si="7"/>
        <v>Aktueller sicherheitsrelevanter Mangel [-/JA]</v>
      </c>
    </row>
    <row r="363" spans="2:6" s="53" customFormat="1">
      <c r="B363" s="656" t="s">
        <v>793</v>
      </c>
      <c r="C363" s="663" t="s">
        <v>1035</v>
      </c>
      <c r="D363" s="663" t="s">
        <v>1036</v>
      </c>
      <c r="E363" s="663" t="s">
        <v>1037</v>
      </c>
      <c r="F363" s="653" t="str">
        <f t="shared" si="7"/>
        <v>1 Neuwertig</v>
      </c>
    </row>
    <row r="364" spans="2:6" s="53" customFormat="1">
      <c r="B364" s="656" t="s">
        <v>793</v>
      </c>
      <c r="C364" s="663" t="s">
        <v>1038</v>
      </c>
      <c r="D364" s="663" t="s">
        <v>1039</v>
      </c>
      <c r="E364" s="663" t="s">
        <v>1040</v>
      </c>
      <c r="F364" s="653" t="str">
        <f t="shared" si="7"/>
        <v>2 Objekt mit kleinem IS-Bedarf</v>
      </c>
    </row>
    <row r="365" spans="2:6" s="53" customFormat="1">
      <c r="B365" s="656" t="s">
        <v>793</v>
      </c>
      <c r="C365" s="663" t="s">
        <v>1041</v>
      </c>
      <c r="D365" s="663" t="s">
        <v>1042</v>
      </c>
      <c r="E365" s="663" t="s">
        <v>1043</v>
      </c>
      <c r="F365" s="653" t="str">
        <f t="shared" si="7"/>
        <v>3 Objekt mit mittlerem IS-Bedarf</v>
      </c>
    </row>
    <row r="366" spans="2:6" s="53" customFormat="1">
      <c r="B366" s="656" t="s">
        <v>793</v>
      </c>
      <c r="C366" s="663" t="s">
        <v>1044</v>
      </c>
      <c r="D366" s="663" t="s">
        <v>1045</v>
      </c>
      <c r="E366" s="663" t="s">
        <v>1046</v>
      </c>
      <c r="F366" s="653" t="str">
        <f t="shared" si="7"/>
        <v>4 Objekt mit grossem IS-Bedarf</v>
      </c>
    </row>
    <row r="367" spans="2:6" s="53" customFormat="1">
      <c r="B367" s="656" t="s">
        <v>793</v>
      </c>
      <c r="C367" s="663" t="s">
        <v>1047</v>
      </c>
      <c r="D367" s="663" t="s">
        <v>1048</v>
      </c>
      <c r="E367" s="663" t="s">
        <v>1049</v>
      </c>
      <c r="F367" s="653" t="str">
        <f t="shared" si="7"/>
        <v>5 Gesamtsanierungsobjekt</v>
      </c>
    </row>
    <row r="368" spans="2:6" s="53" customFormat="1">
      <c r="B368" s="656" t="s">
        <v>793</v>
      </c>
      <c r="C368" s="663" t="s">
        <v>1050</v>
      </c>
      <c r="D368" s="663" t="s">
        <v>1051</v>
      </c>
      <c r="E368" s="663" t="s">
        <v>1052</v>
      </c>
      <c r="F368" s="653" t="str">
        <f t="shared" si="7"/>
        <v>9 Nicht relevant</v>
      </c>
    </row>
    <row r="369" spans="2:6" s="53" customFormat="1">
      <c r="B369" s="656" t="s">
        <v>793</v>
      </c>
      <c r="C369" s="663" t="s">
        <v>1053</v>
      </c>
      <c r="D369" s="663" t="s">
        <v>1054</v>
      </c>
      <c r="E369" s="663" t="s">
        <v>1055</v>
      </c>
      <c r="F369" s="653" t="str">
        <f t="shared" si="7"/>
        <v>Unbestimmt</v>
      </c>
    </row>
    <row r="370" spans="2:6" s="53" customFormat="1">
      <c r="B370" s="656" t="s">
        <v>793</v>
      </c>
      <c r="C370" s="649" t="s">
        <v>1056</v>
      </c>
      <c r="D370" s="650" t="s">
        <v>1057</v>
      </c>
      <c r="E370" s="649" t="s">
        <v>1058</v>
      </c>
      <c r="F370" s="653" t="str">
        <f t="shared" si="7"/>
        <v>&lt;1 Jahr</v>
      </c>
    </row>
    <row r="371" spans="2:6" s="53" customFormat="1">
      <c r="B371" s="656" t="s">
        <v>793</v>
      </c>
      <c r="C371" s="650" t="s">
        <v>1059</v>
      </c>
      <c r="D371" s="650" t="s">
        <v>1060</v>
      </c>
      <c r="E371" s="650" t="s">
        <v>1061</v>
      </c>
      <c r="F371" s="653" t="str">
        <f t="shared" si="7"/>
        <v>1-2 Jahre</v>
      </c>
    </row>
    <row r="372" spans="2:6" s="53" customFormat="1">
      <c r="B372" s="656" t="s">
        <v>793</v>
      </c>
      <c r="C372" s="650" t="s">
        <v>1062</v>
      </c>
      <c r="D372" s="650" t="s">
        <v>1063</v>
      </c>
      <c r="E372" s="650" t="s">
        <v>1064</v>
      </c>
      <c r="F372" s="653" t="str">
        <f t="shared" si="7"/>
        <v>3-6 Jahre</v>
      </c>
    </row>
    <row r="373" spans="2:6" s="53" customFormat="1">
      <c r="B373" s="656" t="s">
        <v>793</v>
      </c>
      <c r="C373" s="650" t="s">
        <v>1065</v>
      </c>
      <c r="D373" s="650" t="s">
        <v>1066</v>
      </c>
      <c r="E373" s="650" t="s">
        <v>1067</v>
      </c>
      <c r="F373" s="653" t="str">
        <f t="shared" si="7"/>
        <v>7-12 Jahre</v>
      </c>
    </row>
    <row r="374" spans="2:6" s="53" customFormat="1" ht="13.8">
      <c r="B374" s="657" t="s">
        <v>503</v>
      </c>
      <c r="C374" s="664" t="s">
        <v>1068</v>
      </c>
      <c r="D374" s="664" t="s">
        <v>1069</v>
      </c>
      <c r="E374" s="663" t="s">
        <v>1070</v>
      </c>
      <c r="F374" s="653" t="str">
        <f t="shared" si="7"/>
        <v>Erfassungstabelle oder ZB-Tool importieren</v>
      </c>
    </row>
    <row r="375" spans="2:6" s="53" customFormat="1">
      <c r="B375" s="657" t="s">
        <v>503</v>
      </c>
      <c r="C375" s="650" t="s">
        <v>1071</v>
      </c>
      <c r="D375" s="650" t="s">
        <v>1072</v>
      </c>
      <c r="E375" s="650" t="s">
        <v>1073</v>
      </c>
      <c r="F375" s="653" t="str">
        <f t="shared" si="7"/>
        <v>Bestehendes ZB-Tool importieren</v>
      </c>
    </row>
    <row r="376" spans="2:6" s="53" customFormat="1">
      <c r="B376" s="657" t="s">
        <v>503</v>
      </c>
      <c r="C376" s="650" t="s">
        <v>1074</v>
      </c>
      <c r="D376" s="650" t="s">
        <v>1075</v>
      </c>
      <c r="E376" s="650" t="s">
        <v>1076</v>
      </c>
      <c r="F376" s="653" t="str">
        <f t="shared" si="7"/>
        <v>Erfassungstabelle</v>
      </c>
    </row>
    <row r="377" spans="2:6" s="53" customFormat="1">
      <c r="B377" s="656" t="s">
        <v>1077</v>
      </c>
      <c r="C377" s="649" t="s">
        <v>1077</v>
      </c>
      <c r="D377" s="650" t="s">
        <v>1078</v>
      </c>
      <c r="E377" s="649" t="s">
        <v>1079</v>
      </c>
      <c r="F377" s="653" t="str">
        <f t="shared" si="7"/>
        <v>Überprüfung Stammdaten</v>
      </c>
    </row>
    <row r="378" spans="2:6" s="53" customFormat="1">
      <c r="B378" s="656" t="s">
        <v>1077</v>
      </c>
      <c r="C378" s="650" t="s">
        <v>1080</v>
      </c>
      <c r="D378" s="650" t="s">
        <v>1014</v>
      </c>
      <c r="E378" s="650" t="s">
        <v>1015</v>
      </c>
      <c r="F378" s="653" t="str">
        <f t="shared" si="7"/>
        <v>Als PDF exportieren</v>
      </c>
    </row>
    <row r="379" spans="2:6" s="53" customFormat="1">
      <c r="B379" s="656" t="s">
        <v>1077</v>
      </c>
      <c r="C379" s="649" t="s">
        <v>1081</v>
      </c>
      <c r="D379" s="650" t="s">
        <v>1082</v>
      </c>
      <c r="E379" s="649" t="s">
        <v>1083</v>
      </c>
      <c r="F379" s="653" t="str">
        <f t="shared" si="7"/>
        <v>Änderungen</v>
      </c>
    </row>
    <row r="380" spans="2:6" s="53" customFormat="1">
      <c r="B380" s="656" t="s">
        <v>1077</v>
      </c>
      <c r="C380" s="650" t="s">
        <v>1084</v>
      </c>
      <c r="D380" s="650" t="s">
        <v>1085</v>
      </c>
      <c r="E380" s="650" t="s">
        <v>1086</v>
      </c>
      <c r="F380" s="653" t="str">
        <f t="shared" si="7"/>
        <v>Status Kontrolle</v>
      </c>
    </row>
    <row r="381" spans="2:6" s="53" customFormat="1">
      <c r="B381" s="656" t="s">
        <v>1077</v>
      </c>
      <c r="C381" s="649" t="s">
        <v>1087</v>
      </c>
      <c r="D381" s="650" t="s">
        <v>1088</v>
      </c>
      <c r="E381" s="649" t="s">
        <v>1089</v>
      </c>
      <c r="F381" s="653" t="str">
        <f t="shared" si="7"/>
        <v>Objektbezeichnung</v>
      </c>
    </row>
    <row r="382" spans="2:6" s="53" customFormat="1">
      <c r="B382" s="656" t="s">
        <v>1077</v>
      </c>
      <c r="C382" s="649" t="s">
        <v>1090</v>
      </c>
      <c r="D382" s="650" t="s">
        <v>1091</v>
      </c>
      <c r="E382" s="649" t="s">
        <v>1092</v>
      </c>
      <c r="F382" s="653" t="str">
        <f t="shared" si="7"/>
        <v>Objekttyp</v>
      </c>
    </row>
    <row r="383" spans="2:6" s="53" customFormat="1">
      <c r="B383" s="656" t="s">
        <v>1077</v>
      </c>
      <c r="C383" s="649" t="s">
        <v>1093</v>
      </c>
      <c r="D383" s="650" t="s">
        <v>1094</v>
      </c>
      <c r="E383" s="649" t="s">
        <v>1095</v>
      </c>
      <c r="F383" s="653" t="str">
        <f t="shared" si="7"/>
        <v>Adresse (PLZ, Ort)</v>
      </c>
    </row>
    <row r="384" spans="2:6" s="53" customFormat="1">
      <c r="B384" s="656" t="s">
        <v>1077</v>
      </c>
      <c r="C384" s="649" t="s">
        <v>1096</v>
      </c>
      <c r="D384" s="650" t="s">
        <v>1097</v>
      </c>
      <c r="E384" s="649" t="s">
        <v>1098</v>
      </c>
      <c r="F384" s="653" t="str">
        <f t="shared" si="7"/>
        <v>Schutzzone</v>
      </c>
    </row>
    <row r="385" spans="2:6" s="53" customFormat="1">
      <c r="B385" s="656" t="s">
        <v>1077</v>
      </c>
      <c r="C385" s="649" t="s">
        <v>1099</v>
      </c>
      <c r="D385" s="650" t="s">
        <v>1100</v>
      </c>
      <c r="E385" s="649" t="s">
        <v>1101</v>
      </c>
      <c r="F385" s="653" t="str">
        <f t="shared" si="7"/>
        <v>Baujahr</v>
      </c>
    </row>
    <row r="386" spans="2:6" s="53" customFormat="1">
      <c r="B386" s="656" t="s">
        <v>1077</v>
      </c>
      <c r="C386" s="649" t="s">
        <v>1102</v>
      </c>
      <c r="D386" s="650" t="s">
        <v>1103</v>
      </c>
      <c r="E386" s="649" t="s">
        <v>1104</v>
      </c>
      <c r="F386" s="653" t="str">
        <f t="shared" si="7"/>
        <v>Koordinaten</v>
      </c>
    </row>
    <row r="387" spans="2:6" s="53" customFormat="1">
      <c r="B387" s="656" t="s">
        <v>1077</v>
      </c>
      <c r="C387" s="649" t="s">
        <v>1105</v>
      </c>
      <c r="D387" s="650" t="s">
        <v>1106</v>
      </c>
      <c r="E387" s="649" t="s">
        <v>1107</v>
      </c>
      <c r="F387" s="653" t="str">
        <f t="shared" si="7"/>
        <v>Betreiberorganisation</v>
      </c>
    </row>
    <row r="388" spans="2:6" s="53" customFormat="1">
      <c r="B388" s="656" t="s">
        <v>1077</v>
      </c>
      <c r="C388" s="649" t="s">
        <v>1108</v>
      </c>
      <c r="D388" s="650" t="s">
        <v>1109</v>
      </c>
      <c r="E388" s="649" t="s">
        <v>1110</v>
      </c>
      <c r="F388" s="653" t="str">
        <f t="shared" si="7"/>
        <v>SLA-Partner</v>
      </c>
    </row>
    <row r="389" spans="2:6" s="53" customFormat="1">
      <c r="B389" s="656" t="s">
        <v>1077</v>
      </c>
      <c r="C389" s="649" t="s">
        <v>1111</v>
      </c>
      <c r="D389" s="650" t="s">
        <v>1112</v>
      </c>
      <c r="E389" s="649" t="s">
        <v>1113</v>
      </c>
      <c r="F389" s="653" t="str">
        <f t="shared" si="7"/>
        <v>Eigentümer</v>
      </c>
    </row>
    <row r="390" spans="2:6" s="53" customFormat="1">
      <c r="B390" s="656" t="s">
        <v>1077</v>
      </c>
      <c r="C390" s="649" t="s">
        <v>1114</v>
      </c>
      <c r="D390" s="650" t="s">
        <v>1115</v>
      </c>
      <c r="E390" s="649" t="s">
        <v>1116</v>
      </c>
      <c r="F390" s="653" t="str">
        <f t="shared" si="7"/>
        <v>Immosegmentierung (IST und SOLL)</v>
      </c>
    </row>
    <row r="391" spans="2:6" s="53" customFormat="1">
      <c r="B391" s="656" t="s">
        <v>1077</v>
      </c>
      <c r="C391" s="649" t="s">
        <v>1117</v>
      </c>
      <c r="D391" s="650" t="s">
        <v>1118</v>
      </c>
      <c r="E391" s="649" t="s">
        <v>1119</v>
      </c>
      <c r="F391" s="653" t="str">
        <f t="shared" si="7"/>
        <v>Rücknahme am:</v>
      </c>
    </row>
    <row r="392" spans="2:6" s="53" customFormat="1">
      <c r="B392" s="656" t="s">
        <v>1077</v>
      </c>
      <c r="C392" s="649" t="s">
        <v>1120</v>
      </c>
      <c r="D392" s="650" t="s">
        <v>1121</v>
      </c>
      <c r="E392" s="649" t="s">
        <v>1122</v>
      </c>
      <c r="F392" s="653" t="str">
        <f t="shared" si="7"/>
        <v>SL Instandhaltung</v>
      </c>
    </row>
    <row r="393" spans="2:6" s="53" customFormat="1">
      <c r="B393" s="656" t="s">
        <v>1077</v>
      </c>
      <c r="C393" s="649" t="s">
        <v>1123</v>
      </c>
      <c r="D393" s="650" t="s">
        <v>1124</v>
      </c>
      <c r="E393" s="649" t="s">
        <v>1125</v>
      </c>
      <c r="F393" s="653" t="str">
        <f t="shared" si="7"/>
        <v>Indexreihe/Basisjahr</v>
      </c>
    </row>
    <row r="394" spans="2:6" s="53" customFormat="1">
      <c r="B394" s="656" t="s">
        <v>1077</v>
      </c>
      <c r="C394" s="649" t="s">
        <v>1126</v>
      </c>
      <c r="D394" s="650" t="s">
        <v>1127</v>
      </c>
      <c r="E394" s="649" t="s">
        <v>1128</v>
      </c>
      <c r="F394" s="653" t="str">
        <f t="shared" si="7"/>
        <v>Teuerung</v>
      </c>
    </row>
    <row r="395" spans="2:6" s="53" customFormat="1">
      <c r="B395" s="656" t="s">
        <v>1077</v>
      </c>
      <c r="C395" s="649" t="s">
        <v>1129</v>
      </c>
      <c r="D395" s="650" t="s">
        <v>1130</v>
      </c>
      <c r="E395" s="649" t="s">
        <v>1131</v>
      </c>
      <c r="F395" s="653" t="str">
        <f t="shared" si="7"/>
        <v>Objektzustand bestimmt am:</v>
      </c>
    </row>
    <row r="396" spans="2:6" s="53" customFormat="1">
      <c r="B396" s="656" t="s">
        <v>1077</v>
      </c>
      <c r="C396" s="649" t="s">
        <v>1132</v>
      </c>
      <c r="D396" s="650" t="s">
        <v>1133</v>
      </c>
      <c r="E396" s="649" t="s">
        <v>1134</v>
      </c>
      <c r="F396" s="653" t="str">
        <f t="shared" si="7"/>
        <v>Neuwert (Reprowert)</v>
      </c>
    </row>
    <row r="397" spans="2:6" s="53" customFormat="1">
      <c r="B397" s="656" t="s">
        <v>1077</v>
      </c>
      <c r="C397" s="649" t="s">
        <v>1135</v>
      </c>
      <c r="D397" s="650" t="s">
        <v>1136</v>
      </c>
      <c r="E397" s="649" t="s">
        <v>1137</v>
      </c>
      <c r="F397" s="653" t="str">
        <f t="shared" si="7"/>
        <v>Neuwert indexiert</v>
      </c>
    </row>
    <row r="398" spans="2:6" s="53" customFormat="1" ht="15.6">
      <c r="B398" s="656" t="s">
        <v>1077</v>
      </c>
      <c r="C398" s="649" t="s">
        <v>1138</v>
      </c>
      <c r="D398" s="650" t="s">
        <v>1139</v>
      </c>
      <c r="E398" s="649" t="s">
        <v>1140</v>
      </c>
      <c r="F398" s="653" t="str">
        <f t="shared" si="7"/>
        <v>Kosten m3 indexiert</v>
      </c>
    </row>
    <row r="399" spans="2:6" s="53" customFormat="1" ht="15.6">
      <c r="B399" s="656" t="s">
        <v>1077</v>
      </c>
      <c r="C399" s="649" t="s">
        <v>1141</v>
      </c>
      <c r="D399" s="650" t="s">
        <v>1142</v>
      </c>
      <c r="E399" s="649" t="s">
        <v>1143</v>
      </c>
      <c r="F399" s="653" t="str">
        <f t="shared" si="7"/>
        <v>Preis pro m2</v>
      </c>
    </row>
    <row r="400" spans="2:6" s="53" customFormat="1">
      <c r="B400" s="656" t="s">
        <v>1077</v>
      </c>
      <c r="C400" s="649" t="s">
        <v>1144</v>
      </c>
      <c r="D400" s="650" t="s">
        <v>1145</v>
      </c>
      <c r="E400" s="649" t="s">
        <v>1146</v>
      </c>
      <c r="F400" s="653" t="str">
        <f t="shared" si="7"/>
        <v>Masse (L, B, H etc.)</v>
      </c>
    </row>
    <row r="401" spans="2:6" s="53" customFormat="1">
      <c r="B401" s="656" t="s">
        <v>1077</v>
      </c>
      <c r="C401" s="649" t="s">
        <v>1147</v>
      </c>
      <c r="D401" s="650" t="s">
        <v>1148</v>
      </c>
      <c r="E401" s="649" t="s">
        <v>1149</v>
      </c>
      <c r="F401" s="653" t="str">
        <f t="shared" si="7"/>
        <v>Energiebezugsfläche</v>
      </c>
    </row>
    <row r="402" spans="2:6" s="53" customFormat="1">
      <c r="B402" s="656" t="s">
        <v>1077</v>
      </c>
      <c r="C402" s="649" t="s">
        <v>1150</v>
      </c>
      <c r="D402" s="650" t="s">
        <v>1151</v>
      </c>
      <c r="E402" s="649" t="s">
        <v>1152</v>
      </c>
      <c r="F402" s="653" t="str">
        <f t="shared" ref="F402:F473" si="8">IF($B$3=1,C402,D402)</f>
        <v>Raum umbaut nach SIA 116</v>
      </c>
    </row>
    <row r="403" spans="2:6" s="53" customFormat="1">
      <c r="B403" s="656" t="s">
        <v>1077</v>
      </c>
      <c r="C403" s="649" t="s">
        <v>1153</v>
      </c>
      <c r="D403" s="650" t="s">
        <v>1154</v>
      </c>
      <c r="E403" s="649" t="s">
        <v>1155</v>
      </c>
      <c r="F403" s="653" t="str">
        <f t="shared" si="8"/>
        <v>Raum brutto nach SIA 416</v>
      </c>
    </row>
    <row r="404" spans="2:6" s="53" customFormat="1">
      <c r="B404" s="656" t="s">
        <v>1077</v>
      </c>
      <c r="C404" s="649" t="s">
        <v>1156</v>
      </c>
      <c r="D404" s="650" t="s">
        <v>1157</v>
      </c>
      <c r="E404" s="649" t="s">
        <v>1158</v>
      </c>
      <c r="F404" s="653" t="str">
        <f t="shared" si="8"/>
        <v>Flächen</v>
      </c>
    </row>
    <row r="405" spans="2:6" s="53" customFormat="1">
      <c r="B405" s="656" t="s">
        <v>1077</v>
      </c>
      <c r="C405" s="649" t="s">
        <v>1159</v>
      </c>
      <c r="D405" s="650" t="s">
        <v>1160</v>
      </c>
      <c r="E405" s="649" t="s">
        <v>1161</v>
      </c>
      <c r="F405" s="653" t="str">
        <f t="shared" si="8"/>
        <v>Denkmalpflege</v>
      </c>
    </row>
    <row r="406" spans="2:6" s="53" customFormat="1">
      <c r="B406" s="656" t="s">
        <v>1077</v>
      </c>
      <c r="C406" s="649" t="s">
        <v>1162</v>
      </c>
      <c r="D406" s="650" t="s">
        <v>1163</v>
      </c>
      <c r="E406" s="649" t="s">
        <v>1162</v>
      </c>
      <c r="F406" s="653" t="str">
        <f t="shared" si="8"/>
        <v>Objektbeziehungen Architektur</v>
      </c>
    </row>
    <row r="407" spans="2:6" s="53" customFormat="1">
      <c r="B407" s="656" t="s">
        <v>1077</v>
      </c>
      <c r="C407" s="649" t="s">
        <v>1164</v>
      </c>
      <c r="D407" s="650" t="s">
        <v>1165</v>
      </c>
      <c r="E407" s="649" t="s">
        <v>1166</v>
      </c>
      <c r="F407" s="653" t="str">
        <f t="shared" si="8"/>
        <v>Steht auf (Parzelle)</v>
      </c>
    </row>
    <row r="408" spans="2:6" s="53" customFormat="1">
      <c r="B408" s="656" t="s">
        <v>1077</v>
      </c>
      <c r="C408" s="649" t="s">
        <v>1167</v>
      </c>
      <c r="D408" s="650" t="s">
        <v>1168</v>
      </c>
      <c r="E408" s="649" t="s">
        <v>1169</v>
      </c>
      <c r="F408" s="653" t="str">
        <f t="shared" si="8"/>
        <v>Stammdaten zu Objekt</v>
      </c>
    </row>
    <row r="409" spans="2:6" s="53" customFormat="1">
      <c r="B409" s="656" t="s">
        <v>793</v>
      </c>
      <c r="C409" s="650" t="s">
        <v>1170</v>
      </c>
      <c r="D409" s="650" t="s">
        <v>1171</v>
      </c>
      <c r="E409" s="650" t="s">
        <v>1172</v>
      </c>
      <c r="F409" s="653" t="str">
        <f t="shared" si="8"/>
        <v>Instandhaltungskosten innerhalb 1 Jahr:</v>
      </c>
    </row>
    <row r="410" spans="2:6" s="53" customFormat="1">
      <c r="B410" s="656" t="s">
        <v>793</v>
      </c>
      <c r="C410" s="650" t="s">
        <v>1173</v>
      </c>
      <c r="D410" s="650" t="s">
        <v>1174</v>
      </c>
      <c r="E410" s="650" t="s">
        <v>1175</v>
      </c>
      <c r="F410" s="653" t="str">
        <f t="shared" si="8"/>
        <v>Instandhaltungskosten innerhalb 1-2 Jahren:</v>
      </c>
    </row>
    <row r="411" spans="2:6" s="53" customFormat="1">
      <c r="B411" s="656" t="s">
        <v>793</v>
      </c>
      <c r="C411" s="650" t="s">
        <v>1176</v>
      </c>
      <c r="D411" s="650" t="s">
        <v>1177</v>
      </c>
      <c r="E411" s="650" t="s">
        <v>1178</v>
      </c>
      <c r="F411" s="653" t="str">
        <f t="shared" si="8"/>
        <v>Instandhaltungskosten innerhalb 3-6 Jahren:</v>
      </c>
    </row>
    <row r="412" spans="2:6" s="53" customFormat="1">
      <c r="B412" s="656" t="s">
        <v>793</v>
      </c>
      <c r="C412" s="650" t="s">
        <v>1179</v>
      </c>
      <c r="D412" s="650" t="s">
        <v>1180</v>
      </c>
      <c r="E412" s="650" t="s">
        <v>1181</v>
      </c>
      <c r="F412" s="653" t="str">
        <f t="shared" si="8"/>
        <v>Instandhaltungskosten innerhalb 7-12 Jahren:</v>
      </c>
    </row>
    <row r="413" spans="2:6" s="53" customFormat="1">
      <c r="B413" s="657" t="s">
        <v>7</v>
      </c>
      <c r="C413" s="650" t="s">
        <v>1182</v>
      </c>
      <c r="D413" s="650" t="s">
        <v>1183</v>
      </c>
      <c r="E413" s="650" t="s">
        <v>1184</v>
      </c>
      <c r="F413" s="653" t="str">
        <f t="shared" si="8"/>
        <v>Zeile duplizieren</v>
      </c>
    </row>
    <row r="414" spans="2:6" s="53" customFormat="1">
      <c r="B414" s="657" t="s">
        <v>7</v>
      </c>
      <c r="C414" s="650" t="s">
        <v>1185</v>
      </c>
      <c r="D414" s="650" t="s">
        <v>1186</v>
      </c>
      <c r="E414" s="650" t="s">
        <v>1187</v>
      </c>
      <c r="F414" s="653" t="str">
        <f t="shared" si="8"/>
        <v>Zeile entfernen</v>
      </c>
    </row>
    <row r="415" spans="2:6" s="53" customFormat="1">
      <c r="B415" s="657" t="s">
        <v>7</v>
      </c>
      <c r="C415" s="650" t="s">
        <v>6</v>
      </c>
      <c r="D415" s="650" t="s">
        <v>1188</v>
      </c>
      <c r="E415" s="650" t="s">
        <v>1189</v>
      </c>
      <c r="F415" s="653" t="str">
        <f t="shared" si="8"/>
        <v>Zustandserfassung und -beurteilung</v>
      </c>
    </row>
    <row r="416" spans="2:6" s="53" customFormat="1">
      <c r="B416" s="656" t="s">
        <v>793</v>
      </c>
      <c r="C416" s="650" t="s">
        <v>1190</v>
      </c>
      <c r="D416" s="650" t="s">
        <v>1191</v>
      </c>
      <c r="E416" s="650" t="s">
        <v>1192</v>
      </c>
      <c r="F416" s="653" t="str">
        <f t="shared" si="8"/>
        <v>Objekt</v>
      </c>
    </row>
    <row r="417" spans="2:6" s="53" customFormat="1">
      <c r="B417" s="656" t="s">
        <v>793</v>
      </c>
      <c r="C417" s="650" t="s">
        <v>1193</v>
      </c>
      <c r="D417" s="650" t="s">
        <v>1194</v>
      </c>
      <c r="E417" s="650" t="s">
        <v>1195</v>
      </c>
      <c r="F417" s="653" t="str">
        <f t="shared" si="8"/>
        <v>Zustandskategorie ZK</v>
      </c>
    </row>
    <row r="418" spans="2:6" s="53" customFormat="1">
      <c r="B418" s="656" t="s">
        <v>793</v>
      </c>
      <c r="C418" s="650" t="s">
        <v>1196</v>
      </c>
      <c r="D418" s="650" t="s">
        <v>1197</v>
      </c>
      <c r="E418" s="650" t="s">
        <v>1196</v>
      </c>
      <c r="F418" s="653" t="str">
        <f t="shared" si="8"/>
        <v>ZK 1:</v>
      </c>
    </row>
    <row r="419" spans="2:6" s="53" customFormat="1">
      <c r="B419" s="656" t="s">
        <v>793</v>
      </c>
      <c r="C419" s="650" t="s">
        <v>1198</v>
      </c>
      <c r="D419" s="650" t="s">
        <v>1199</v>
      </c>
      <c r="E419" s="650" t="s">
        <v>1198</v>
      </c>
      <c r="F419" s="653" t="str">
        <f t="shared" si="8"/>
        <v>ZK 2:</v>
      </c>
    </row>
    <row r="420" spans="2:6" s="53" customFormat="1">
      <c r="B420" s="656" t="s">
        <v>793</v>
      </c>
      <c r="C420" s="650" t="s">
        <v>1200</v>
      </c>
      <c r="D420" s="650" t="s">
        <v>1201</v>
      </c>
      <c r="E420" s="650" t="s">
        <v>1200</v>
      </c>
      <c r="F420" s="653" t="str">
        <f t="shared" si="8"/>
        <v>ZK 3:</v>
      </c>
    </row>
    <row r="421" spans="2:6" s="53" customFormat="1">
      <c r="B421" s="656" t="s">
        <v>793</v>
      </c>
      <c r="C421" s="650" t="s">
        <v>1202</v>
      </c>
      <c r="D421" s="650" t="s">
        <v>1203</v>
      </c>
      <c r="E421" s="650" t="s">
        <v>1202</v>
      </c>
      <c r="F421" s="653" t="str">
        <f t="shared" si="8"/>
        <v>ZK 4:</v>
      </c>
    </row>
    <row r="422" spans="2:6" s="53" customFormat="1">
      <c r="B422" s="656" t="s">
        <v>793</v>
      </c>
      <c r="C422" s="650" t="s">
        <v>1204</v>
      </c>
      <c r="D422" s="650" t="s">
        <v>1205</v>
      </c>
      <c r="E422" s="650" t="s">
        <v>1204</v>
      </c>
      <c r="F422" s="653" t="str">
        <f t="shared" si="8"/>
        <v>ZK 5:</v>
      </c>
    </row>
    <row r="423" spans="2:6" s="53" customFormat="1">
      <c r="B423" s="656" t="s">
        <v>793</v>
      </c>
      <c r="C423" s="650" t="s">
        <v>1206</v>
      </c>
      <c r="D423" s="650" t="s">
        <v>1207</v>
      </c>
      <c r="E423" s="650" t="s">
        <v>1208</v>
      </c>
      <c r="F423" s="653" t="str">
        <f t="shared" si="8"/>
        <v>Elemente</v>
      </c>
    </row>
    <row r="424" spans="2:6" s="53" customFormat="1">
      <c r="B424" s="656" t="s">
        <v>793</v>
      </c>
      <c r="C424" s="650" t="s">
        <v>1209</v>
      </c>
      <c r="D424" s="650" t="s">
        <v>1209</v>
      </c>
      <c r="E424" s="650" t="s">
        <v>1210</v>
      </c>
      <c r="F424" s="653" t="str">
        <f t="shared" si="8"/>
        <v>Total</v>
      </c>
    </row>
    <row r="425" spans="2:6" s="53" customFormat="1">
      <c r="B425" s="657" t="s">
        <v>7</v>
      </c>
      <c r="C425" s="650" t="s">
        <v>1211</v>
      </c>
      <c r="D425" s="650" t="s">
        <v>1212</v>
      </c>
      <c r="E425" s="650" t="s">
        <v>1213</v>
      </c>
      <c r="F425" s="653" t="str">
        <f t="shared" si="8"/>
        <v>Übersicht erfasste Anlagen, Bauteile und Apparate</v>
      </c>
    </row>
    <row r="426" spans="2:6" s="53" customFormat="1">
      <c r="B426" s="657" t="s">
        <v>7</v>
      </c>
      <c r="C426" s="650" t="s">
        <v>1214</v>
      </c>
      <c r="D426" s="650" t="s">
        <v>1215</v>
      </c>
      <c r="E426" s="650" t="s">
        <v>1216</v>
      </c>
      <c r="F426" s="653" t="str">
        <f t="shared" si="8"/>
        <v>Ja</v>
      </c>
    </row>
    <row r="427" spans="2:6" s="53" customFormat="1">
      <c r="B427" s="657" t="s">
        <v>7</v>
      </c>
      <c r="C427" s="650" t="s">
        <v>1217</v>
      </c>
      <c r="D427" s="650" t="s">
        <v>1218</v>
      </c>
      <c r="E427" s="650" t="s">
        <v>1219</v>
      </c>
      <c r="F427" s="653" t="str">
        <f t="shared" si="8"/>
        <v>Nein</v>
      </c>
    </row>
    <row r="428" spans="2:6" s="53" customFormat="1">
      <c r="B428" s="657" t="s">
        <v>523</v>
      </c>
      <c r="C428" s="649" t="s">
        <v>1220</v>
      </c>
      <c r="D428" s="650" t="s">
        <v>1221</v>
      </c>
      <c r="E428" s="649" t="s">
        <v>1222</v>
      </c>
      <c r="F428" s="653" t="str">
        <f t="shared" si="8"/>
        <v>Es wurde bereits eine Datei importiert. Bitte öffne eine neue Erfassungstabelle.</v>
      </c>
    </row>
    <row r="429" spans="2:6" s="53" customFormat="1" ht="52.8">
      <c r="B429" s="657" t="s">
        <v>503</v>
      </c>
      <c r="C429" s="650" t="s">
        <v>1223</v>
      </c>
      <c r="D429" s="650" t="s">
        <v>1224</v>
      </c>
      <c r="E429" s="650" t="s">
        <v>1225</v>
      </c>
      <c r="F429" s="653" t="str">
        <f t="shared" si="8"/>
        <v>Die importierten Daten sind in grüner Schriftfarbe dargestellt.
Bitte bestätigen Sie die einzelnen Angaben mittels Doppelklick in das entsprechende Feld und dem Drücken der Enter-Taste.</v>
      </c>
    </row>
    <row r="430" spans="2:6" s="53" customFormat="1">
      <c r="B430" s="657" t="s">
        <v>503</v>
      </c>
      <c r="C430" s="649" t="s">
        <v>1226</v>
      </c>
      <c r="D430" s="650" t="s">
        <v>1227</v>
      </c>
      <c r="E430" s="649" t="s">
        <v>1228</v>
      </c>
      <c r="F430" s="653" t="str">
        <f t="shared" si="8"/>
        <v>ZB-Tool erfolgreich importiert</v>
      </c>
    </row>
    <row r="431" spans="2:6" s="53" customFormat="1">
      <c r="B431" s="657" t="s">
        <v>503</v>
      </c>
      <c r="C431" s="649" t="s">
        <v>1229</v>
      </c>
      <c r="D431" s="650" t="s">
        <v>1230</v>
      </c>
      <c r="E431" s="649" t="s">
        <v>1231</v>
      </c>
      <c r="F431" s="653" t="str">
        <f t="shared" si="8"/>
        <v>Erfassungstabelle erfolgreich importiert</v>
      </c>
    </row>
    <row r="432" spans="2:6" s="53" customFormat="1">
      <c r="B432" s="657" t="s">
        <v>503</v>
      </c>
      <c r="C432" s="650" t="s">
        <v>1232</v>
      </c>
      <c r="D432" s="650" t="s">
        <v>1233</v>
      </c>
      <c r="E432" s="650" t="s">
        <v>1234</v>
      </c>
      <c r="F432" s="653" t="str">
        <f t="shared" si="8"/>
        <v>Bitte alle grünen Felder bestätigen</v>
      </c>
    </row>
    <row r="433" spans="2:6" s="53" customFormat="1">
      <c r="B433" s="657" t="s">
        <v>503</v>
      </c>
      <c r="C433" s="649" t="s">
        <v>1235</v>
      </c>
      <c r="D433" s="650" t="s">
        <v>1236</v>
      </c>
      <c r="E433" s="649" t="s">
        <v>1237</v>
      </c>
      <c r="F433" s="653" t="str">
        <f t="shared" si="8"/>
        <v>Bemerkung zu Objekt</v>
      </c>
    </row>
    <row r="434" spans="2:6" s="53" customFormat="1" ht="13.95" customHeight="1">
      <c r="B434" s="660" t="s">
        <v>827</v>
      </c>
      <c r="C434" s="649" t="s">
        <v>10</v>
      </c>
      <c r="D434" s="650" t="s">
        <v>1238</v>
      </c>
      <c r="E434" s="649" t="s">
        <v>1239</v>
      </c>
      <c r="F434" s="653" t="str">
        <f>IF($B$3=1,C434,D434)</f>
        <v>IH-Meldung/Meldungsart IM</v>
      </c>
    </row>
    <row r="435" spans="2:6" s="53" customFormat="1" ht="13.95" customHeight="1">
      <c r="B435" s="660" t="s">
        <v>827</v>
      </c>
      <c r="C435" s="650" t="s">
        <v>1240</v>
      </c>
      <c r="D435" s="650" t="s">
        <v>1241</v>
      </c>
      <c r="E435" s="650" t="s">
        <v>1242</v>
      </c>
      <c r="F435" s="653" t="str">
        <f t="shared" si="8"/>
        <v>Zuruf LBA</v>
      </c>
    </row>
    <row r="436" spans="2:6" s="53" customFormat="1">
      <c r="B436" s="660" t="s">
        <v>827</v>
      </c>
      <c r="C436" s="649" t="s">
        <v>1243</v>
      </c>
      <c r="D436" s="650" t="s">
        <v>1244</v>
      </c>
      <c r="E436" s="649" t="s">
        <v>1245</v>
      </c>
      <c r="F436" s="653" t="str">
        <f t="shared" si="8"/>
        <v>IS-Massnahme unplanbar an PUM (&gt; 100k)</v>
      </c>
    </row>
    <row r="437" spans="2:6" s="53" customFormat="1">
      <c r="B437" s="660" t="s">
        <v>827</v>
      </c>
      <c r="C437" s="649" t="s">
        <v>1246</v>
      </c>
      <c r="D437" s="650" t="s">
        <v>1247</v>
      </c>
      <c r="E437" s="649" t="s">
        <v>1248</v>
      </c>
      <c r="F437" s="653" t="str">
        <f t="shared" si="8"/>
        <v>IS-Massnahme planbar</v>
      </c>
    </row>
    <row r="438" spans="2:6" s="53" customFormat="1">
      <c r="B438" s="660" t="s">
        <v>827</v>
      </c>
      <c r="C438" s="649" t="s">
        <v>1249</v>
      </c>
      <c r="D438" s="650" t="s">
        <v>1250</v>
      </c>
      <c r="E438" s="649" t="s">
        <v>1251</v>
      </c>
      <c r="F438" s="653" t="str">
        <f t="shared" si="8"/>
        <v>Voranmeldung langfristig</v>
      </c>
    </row>
    <row r="439" spans="2:6" s="53" customFormat="1">
      <c r="B439" s="660" t="s">
        <v>827</v>
      </c>
      <c r="C439" s="649" t="s">
        <v>1252</v>
      </c>
      <c r="D439" s="650" t="s">
        <v>1253</v>
      </c>
      <c r="E439" s="649" t="s">
        <v>1254</v>
      </c>
      <c r="F439" s="653" t="str">
        <f t="shared" si="8"/>
        <v>Massnahme empfohlen</v>
      </c>
    </row>
    <row r="440" spans="2:6" s="53" customFormat="1">
      <c r="B440" s="660" t="s">
        <v>827</v>
      </c>
      <c r="C440" s="649" t="s">
        <v>1255</v>
      </c>
      <c r="D440" s="650" t="s">
        <v>1256</v>
      </c>
      <c r="E440" s="649" t="s">
        <v>1257</v>
      </c>
      <c r="F440" s="653" t="str">
        <f t="shared" si="8"/>
        <v>Eigentümerhaftung</v>
      </c>
    </row>
    <row r="441" spans="2:6" s="53" customFormat="1">
      <c r="B441" s="660" t="s">
        <v>827</v>
      </c>
      <c r="C441" s="649" t="s">
        <v>1258</v>
      </c>
      <c r="D441" s="650" t="s">
        <v>1259</v>
      </c>
      <c r="E441" s="649" t="s">
        <v>1260</v>
      </c>
      <c r="F441" s="653" t="str">
        <f t="shared" si="8"/>
        <v>Gesetzliche Auflagen</v>
      </c>
    </row>
    <row r="442" spans="2:6" s="53" customFormat="1">
      <c r="B442" s="660" t="s">
        <v>827</v>
      </c>
      <c r="C442" s="649" t="s">
        <v>1261</v>
      </c>
      <c r="D442" s="650" t="s">
        <v>1262</v>
      </c>
      <c r="E442" s="649" t="s">
        <v>1263</v>
      </c>
      <c r="F442" s="653" t="str">
        <f t="shared" si="8"/>
        <v>Betriebssicherheit</v>
      </c>
    </row>
    <row r="443" spans="2:6" s="53" customFormat="1">
      <c r="B443" s="660" t="s">
        <v>827</v>
      </c>
      <c r="C443" s="649" t="s">
        <v>1264</v>
      </c>
      <c r="D443" s="650" t="s">
        <v>1265</v>
      </c>
      <c r="E443" s="649" t="s">
        <v>1266</v>
      </c>
      <c r="F443" s="653" t="str">
        <f t="shared" si="8"/>
        <v>Auflagen Departement</v>
      </c>
    </row>
    <row r="444" spans="2:6" s="53" customFormat="1">
      <c r="B444" s="660" t="s">
        <v>827</v>
      </c>
      <c r="C444" s="649" t="s">
        <v>1267</v>
      </c>
      <c r="D444" s="650" t="s">
        <v>1268</v>
      </c>
      <c r="E444" s="649" t="s">
        <v>1269</v>
      </c>
      <c r="F444" s="653" t="str">
        <f t="shared" si="8"/>
        <v>Funktionstauglichkeit</v>
      </c>
    </row>
    <row r="445" spans="2:6" s="53" customFormat="1">
      <c r="B445" s="660" t="s">
        <v>827</v>
      </c>
      <c r="C445" s="649" t="s">
        <v>11</v>
      </c>
      <c r="D445" s="650" t="s">
        <v>1270</v>
      </c>
      <c r="E445" s="649" t="s">
        <v>1271</v>
      </c>
      <c r="F445" s="653" t="str">
        <f t="shared" si="8"/>
        <v>Werterhaltung</v>
      </c>
    </row>
    <row r="446" spans="2:6" s="53" customFormat="1">
      <c r="B446" s="657" t="s">
        <v>523</v>
      </c>
      <c r="C446" s="650" t="s">
        <v>1272</v>
      </c>
      <c r="D446" s="650" t="s">
        <v>1273</v>
      </c>
      <c r="E446" s="650" t="s">
        <v>1274</v>
      </c>
      <c r="F446" s="653" t="str">
        <f t="shared" si="8"/>
        <v>Erfassungstabelle ETab</v>
      </c>
    </row>
    <row r="447" spans="2:6" s="53" customFormat="1">
      <c r="B447" s="657" t="s">
        <v>523</v>
      </c>
      <c r="C447" s="649" t="s">
        <v>539</v>
      </c>
      <c r="D447" s="650" t="s">
        <v>1275</v>
      </c>
      <c r="E447" s="649" t="s">
        <v>1276</v>
      </c>
      <c r="F447" s="653" t="str">
        <f t="shared" si="8"/>
        <v>Die mit * gekennzeichneten Felder sind Pflichtfelder</v>
      </c>
    </row>
    <row r="448" spans="2:6" s="53" customFormat="1">
      <c r="B448" s="657" t="s">
        <v>523</v>
      </c>
      <c r="C448" s="649" t="s">
        <v>1277</v>
      </c>
      <c r="D448" s="650" t="s">
        <v>1278</v>
      </c>
      <c r="E448" s="649" t="s">
        <v>1279</v>
      </c>
      <c r="F448" s="653" t="str">
        <f t="shared" si="8"/>
        <v>(z.B. genutzt/ungenutzt, Plangrundlagen etc.)</v>
      </c>
    </row>
    <row r="449" spans="2:6" s="53" customFormat="1">
      <c r="B449" s="657" t="s">
        <v>7</v>
      </c>
      <c r="C449" s="649" t="s">
        <v>6</v>
      </c>
      <c r="D449" s="650" t="s">
        <v>1188</v>
      </c>
      <c r="E449" s="649" t="s">
        <v>1189</v>
      </c>
      <c r="F449" s="653" t="str">
        <f t="shared" si="8"/>
        <v>Zustandserfassung und -beurteilung</v>
      </c>
    </row>
    <row r="450" spans="2:6" s="53" customFormat="1" ht="26.4">
      <c r="B450" s="657" t="s">
        <v>523</v>
      </c>
      <c r="C450" s="650" t="s">
        <v>1280</v>
      </c>
      <c r="D450" s="650" t="s">
        <v>1281</v>
      </c>
      <c r="E450" s="650" t="s">
        <v>1282</v>
      </c>
      <c r="F450" s="653" t="str">
        <f t="shared" si="8"/>
        <v>Willkommen in der Erfassungstabelle von armasuisse Immobilien. Weitere Infos zur Zustandsbeurteilung sind unter dem folgenden Sharepoint-Link abrufbar: </v>
      </c>
    </row>
    <row r="451" spans="2:6" s="53" customFormat="1">
      <c r="B451" s="657" t="s">
        <v>7</v>
      </c>
      <c r="C451" s="665" t="s">
        <v>1283</v>
      </c>
      <c r="D451" s="764" t="s">
        <v>1284</v>
      </c>
      <c r="E451" s="665" t="s">
        <v>1285</v>
      </c>
      <c r="F451" s="653" t="str">
        <f t="shared" si="8"/>
        <v>eBKP-Code</v>
      </c>
    </row>
    <row r="452" spans="2:6" s="53" customFormat="1">
      <c r="B452" s="657" t="s">
        <v>1286</v>
      </c>
      <c r="C452" s="666" t="s">
        <v>1287</v>
      </c>
      <c r="D452" s="666" t="s">
        <v>1288</v>
      </c>
      <c r="E452" s="666" t="s">
        <v>1289</v>
      </c>
      <c r="F452" s="653" t="str">
        <f t="shared" si="8"/>
        <v>Zurück zu "Objekt erfassen"</v>
      </c>
    </row>
    <row r="453" spans="2:6" s="53" customFormat="1">
      <c r="B453" s="657" t="s">
        <v>1290</v>
      </c>
      <c r="C453" s="650" t="s">
        <v>1291</v>
      </c>
      <c r="D453" s="650" t="s">
        <v>1292</v>
      </c>
      <c r="E453" s="650" t="s">
        <v>1293</v>
      </c>
      <c r="F453" s="653" t="str">
        <f t="shared" si="8"/>
        <v>Abschluss ETab</v>
      </c>
    </row>
    <row r="454" spans="2:6" s="53" customFormat="1">
      <c r="B454" s="657" t="s">
        <v>1290</v>
      </c>
      <c r="C454" s="650" t="s">
        <v>1294</v>
      </c>
      <c r="D454" s="650" t="s">
        <v>1295</v>
      </c>
      <c r="E454" s="650" t="s">
        <v>1296</v>
      </c>
      <c r="F454" s="653" t="str">
        <f t="shared" si="8"/>
        <v>Zustandskategorie aggregiert</v>
      </c>
    </row>
    <row r="455" spans="2:6" s="53" customFormat="1" ht="66">
      <c r="B455" s="657" t="s">
        <v>1290</v>
      </c>
      <c r="C455" s="650" t="s">
        <v>1297</v>
      </c>
      <c r="D455" s="650" t="s">
        <v>1298</v>
      </c>
      <c r="E455" s="650" t="s">
        <v>1299</v>
      </c>
      <c r="F455" s="653" t="str">
        <f t="shared" si="8"/>
        <v xml:space="preserve">Die Zustandskategorie für den Übertrag ins ZAPP wird aufgrund der Eingaben auf der Seite Zustandserfassung automatisch berechnet. Dabei wird in einem ersten Schritt das arithmetische Mittel der eingegebenen ZK von gleichen Bauteilen gebildet, anschliessend wird das arithmetische Mittel aller erfassten ZK pro Bauteil auf eBKP Stufe 2 gebildet. Die berechnete ZK kann überschrieben werden. </v>
      </c>
    </row>
    <row r="456" spans="2:6" s="53" customFormat="1">
      <c r="B456" s="657" t="s">
        <v>1290</v>
      </c>
      <c r="C456" s="649" t="s">
        <v>1300</v>
      </c>
      <c r="D456" s="650" t="s">
        <v>1301</v>
      </c>
      <c r="E456" s="649" t="s">
        <v>1300</v>
      </c>
      <c r="F456" s="653" t="str">
        <f t="shared" si="8"/>
        <v>eBKP (ZAPP)</v>
      </c>
    </row>
    <row r="457" spans="2:6" s="53" customFormat="1">
      <c r="B457" s="657" t="s">
        <v>1290</v>
      </c>
      <c r="C457" s="654" t="s">
        <v>690</v>
      </c>
      <c r="D457" s="654" t="s">
        <v>690</v>
      </c>
      <c r="E457" s="654" t="s">
        <v>1302</v>
      </c>
      <c r="F457" s="653" t="str">
        <f t="shared" si="8"/>
        <v>Code</v>
      </c>
    </row>
    <row r="458" spans="2:6" s="53" customFormat="1">
      <c r="B458" s="657" t="s">
        <v>1290</v>
      </c>
      <c r="C458" s="649" t="s">
        <v>692</v>
      </c>
      <c r="D458" s="650" t="s">
        <v>693</v>
      </c>
      <c r="E458" s="649" t="s">
        <v>1303</v>
      </c>
      <c r="F458" s="653" t="str">
        <f t="shared" si="8"/>
        <v>Bezeichnung</v>
      </c>
    </row>
    <row r="459" spans="2:6" s="53" customFormat="1">
      <c r="B459" s="657" t="s">
        <v>523</v>
      </c>
      <c r="C459" s="650" t="s">
        <v>1304</v>
      </c>
      <c r="D459" s="650" t="s">
        <v>1305</v>
      </c>
      <c r="E459" s="650" t="s">
        <v>1306</v>
      </c>
      <c r="F459" s="653" t="str">
        <f t="shared" si="8"/>
        <v>Link zu Infos</v>
      </c>
    </row>
    <row r="460" spans="2:6" s="53" customFormat="1" ht="26.4">
      <c r="B460" s="657" t="s">
        <v>1077</v>
      </c>
      <c r="C460" s="650" t="s">
        <v>1307</v>
      </c>
      <c r="D460" s="650" t="s">
        <v>1308</v>
      </c>
      <c r="E460" s="650" t="s">
        <v>1309</v>
      </c>
      <c r="F460" s="653" t="str">
        <f t="shared" si="8"/>
        <v>Die folgenden Stammdaten sind durch den BeIMB im Rahmen des Modul 1 auf ihre Richtigkeit zu überprüfen.</v>
      </c>
    </row>
    <row r="461" spans="2:6" s="53" customFormat="1">
      <c r="B461" s="657" t="s">
        <v>1077</v>
      </c>
      <c r="C461" s="650" t="s">
        <v>1310</v>
      </c>
      <c r="D461" s="650" t="s">
        <v>1311</v>
      </c>
      <c r="E461" s="650" t="s">
        <v>1312</v>
      </c>
      <c r="F461" s="653" t="str">
        <f t="shared" si="8"/>
        <v>Bemerkung</v>
      </c>
    </row>
    <row r="462" spans="2:6" s="53" customFormat="1">
      <c r="B462" s="657" t="s">
        <v>1077</v>
      </c>
      <c r="C462" s="650" t="s">
        <v>1313</v>
      </c>
      <c r="D462" s="650" t="s">
        <v>1314</v>
      </c>
      <c r="E462" s="650" t="s">
        <v>1315</v>
      </c>
      <c r="F462" s="653" t="str">
        <f t="shared" si="8"/>
        <v>Stammdaten korrekt?</v>
      </c>
    </row>
    <row r="463" spans="2:6" s="53" customFormat="1">
      <c r="B463" s="657" t="s">
        <v>1077</v>
      </c>
      <c r="C463" s="650" t="s">
        <v>1316</v>
      </c>
      <c r="D463" s="650" t="s">
        <v>1317</v>
      </c>
      <c r="E463" s="650" t="s">
        <v>1318</v>
      </c>
      <c r="F463" s="653" t="str">
        <f t="shared" si="8"/>
        <v>PLAUSIBILISIERUNG STAMMDATEN</v>
      </c>
    </row>
    <row r="464" spans="2:6" s="53" customFormat="1" ht="26.4">
      <c r="B464" s="657" t="s">
        <v>1077</v>
      </c>
      <c r="C464" s="650" t="s">
        <v>1319</v>
      </c>
      <c r="D464" s="650" t="s">
        <v>1320</v>
      </c>
      <c r="E464" s="650" t="s">
        <v>1321</v>
      </c>
      <c r="F464" s="653" t="str">
        <f t="shared" si="8"/>
        <v>Falls der BeIMB im Rahmen des Moduls 1 Unstimmigkeiten bei den folgenden Stammdaten feststellt, können diese hier erfasst werden.</v>
      </c>
    </row>
    <row r="465" spans="2:6" s="53" customFormat="1">
      <c r="B465" s="657" t="s">
        <v>1077</v>
      </c>
      <c r="C465" s="650" t="s">
        <v>1322</v>
      </c>
      <c r="D465" s="650" t="s">
        <v>1323</v>
      </c>
      <c r="E465" s="650" t="s">
        <v>1324</v>
      </c>
      <c r="F465" s="653" t="str">
        <f t="shared" si="8"/>
        <v>ÜBERPRÜFUNG STAMMDATEN</v>
      </c>
    </row>
    <row r="466" spans="2:6" s="53" customFormat="1">
      <c r="B466" s="657" t="s">
        <v>1325</v>
      </c>
      <c r="C466" s="650" t="s">
        <v>1326</v>
      </c>
      <c r="D466" s="650" t="s">
        <v>1327</v>
      </c>
      <c r="E466" s="650" t="s">
        <v>1328</v>
      </c>
      <c r="F466" s="653" t="str">
        <f t="shared" si="8"/>
        <v>Optional</v>
      </c>
    </row>
    <row r="467" spans="2:6" s="53" customFormat="1" ht="39.6">
      <c r="B467" s="657" t="s">
        <v>1325</v>
      </c>
      <c r="C467" s="650" t="s">
        <v>1329</v>
      </c>
      <c r="D467" s="650" t="s">
        <v>1330</v>
      </c>
      <c r="E467" s="650" t="s">
        <v>1331</v>
      </c>
      <c r="F467" s="653" t="str">
        <f t="shared" si="8"/>
        <v>Als Hilfestellung wird der Gebäudezustand aufgrund des Reprowerts und der erfassten Instandhaltungskosten automatisch berechnet. Bitte geben Sie hierfür den Reprowert des Gebäudes an:</v>
      </c>
    </row>
    <row r="468" spans="2:6" s="53" customFormat="1">
      <c r="B468" s="657" t="s">
        <v>1325</v>
      </c>
      <c r="C468" s="650" t="s">
        <v>1332</v>
      </c>
      <c r="D468" s="650" t="s">
        <v>1333</v>
      </c>
      <c r="E468" s="650" t="s">
        <v>1334</v>
      </c>
      <c r="F468" s="653" t="str">
        <f t="shared" si="8"/>
        <v>Neuwert indexiert in CHF:</v>
      </c>
    </row>
    <row r="469" spans="2:6" s="53" customFormat="1">
      <c r="B469" s="657" t="s">
        <v>1325</v>
      </c>
      <c r="C469" s="650" t="s">
        <v>1335</v>
      </c>
      <c r="D469" s="650" t="s">
        <v>1336</v>
      </c>
      <c r="E469" s="650" t="s">
        <v>1337</v>
      </c>
      <c r="F469" s="653" t="str">
        <f t="shared" si="8"/>
        <v>Anteil Instandhaltungskosten bezogen auf Reprowert in %:</v>
      </c>
    </row>
    <row r="470" spans="2:6" s="53" customFormat="1">
      <c r="B470" s="657" t="s">
        <v>1325</v>
      </c>
      <c r="C470" s="650" t="s">
        <v>1338</v>
      </c>
      <c r="D470" s="650" t="s">
        <v>1339</v>
      </c>
      <c r="E470" s="650" t="s">
        <v>1340</v>
      </c>
      <c r="F470" s="653" t="str">
        <f t="shared" si="8"/>
        <v>berechneter Gebäudezustand:</v>
      </c>
    </row>
    <row r="471" spans="2:6" s="53" customFormat="1">
      <c r="B471" s="657"/>
      <c r="C471" s="650" t="s">
        <v>1341</v>
      </c>
      <c r="D471" s="650" t="s">
        <v>1342</v>
      </c>
      <c r="E471" s="650" t="s">
        <v>1343</v>
      </c>
      <c r="F471" s="653" t="str">
        <f t="shared" si="8"/>
        <v>Wollen Sie die Zustandsaggregation neu berechnen?</v>
      </c>
    </row>
    <row r="472" spans="2:6" s="53" customFormat="1">
      <c r="B472" s="657"/>
      <c r="C472" s="650" t="s">
        <v>1344</v>
      </c>
      <c r="D472" s="650" t="s">
        <v>1345</v>
      </c>
      <c r="E472" s="650" t="s">
        <v>1346</v>
      </c>
      <c r="F472" s="653" t="str">
        <f t="shared" si="8"/>
        <v>Gebäudezustand (GZ)</v>
      </c>
    </row>
    <row r="473" spans="2:6" s="53" customFormat="1" ht="13.8" thickBot="1">
      <c r="B473" s="667" t="s">
        <v>1290</v>
      </c>
      <c r="C473" s="668" t="s">
        <v>1019</v>
      </c>
      <c r="D473" s="765" t="s">
        <v>1020</v>
      </c>
      <c r="E473" s="668" t="s">
        <v>1021</v>
      </c>
      <c r="F473" s="655" t="str">
        <f t="shared" si="8"/>
        <v>Eingaben ZAPP</v>
      </c>
    </row>
  </sheetData>
  <pageMargins left="0.7" right="0.7" top="0.75" bottom="0.75" header="0.3" footer="0.3"/>
  <pageSetup scale="12" fitToHeight="0" orientation="portrait" r:id="rId1"/>
  <headerFooter>
    <oddFooter>&amp;LVersion: Version: V2.1.1 (v180320)&amp;R&amp;P/&amp;N</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
  <dimension ref="A1:X10763"/>
  <sheetViews>
    <sheetView topLeftCell="A29" zoomScale="85" zoomScaleNormal="85" workbookViewId="0">
      <selection activeCell="U5" sqref="U5"/>
    </sheetView>
  </sheetViews>
  <sheetFormatPr baseColWidth="10" defaultColWidth="11.44140625" defaultRowHeight="13.2"/>
  <cols>
    <col min="1" max="9" width="11.44140625" style="77"/>
    <col min="10" max="10" width="11.44140625" style="192"/>
    <col min="11" max="12" width="11.44140625" style="77"/>
    <col min="13" max="15" width="11.44140625" style="788"/>
    <col min="16" max="16" width="11.44140625" style="815"/>
    <col min="17" max="18" width="11.44140625" style="788"/>
  </cols>
  <sheetData>
    <row r="1" spans="1:24">
      <c r="J1" s="77"/>
      <c r="M1" s="77"/>
      <c r="N1" s="77"/>
      <c r="O1" s="77"/>
      <c r="P1" s="77"/>
      <c r="Q1" s="77"/>
      <c r="R1" s="77"/>
      <c r="S1" s="77"/>
    </row>
    <row r="2" spans="1:24">
      <c r="J2" s="77"/>
      <c r="M2" s="77"/>
      <c r="N2" s="77"/>
      <c r="O2" s="77"/>
      <c r="P2" s="77"/>
      <c r="Q2" s="77"/>
      <c r="R2" s="77"/>
      <c r="S2" s="77"/>
    </row>
    <row r="3" spans="1:24">
      <c r="J3" s="77"/>
      <c r="M3" s="77"/>
      <c r="N3" s="77"/>
      <c r="O3" s="77"/>
      <c r="P3" s="77"/>
      <c r="Q3" s="77"/>
      <c r="R3" s="77"/>
      <c r="S3" s="77"/>
    </row>
    <row r="4" spans="1:24" ht="24.6">
      <c r="A4" s="108" t="s">
        <v>1347</v>
      </c>
      <c r="J4" s="77"/>
      <c r="M4" s="77"/>
      <c r="N4" s="77"/>
      <c r="O4" s="77"/>
      <c r="P4" s="77"/>
      <c r="Q4" s="77"/>
      <c r="R4" s="77"/>
      <c r="S4" s="77"/>
    </row>
    <row r="5" spans="1:24">
      <c r="J5" s="77"/>
      <c r="M5" s="77"/>
      <c r="N5" s="77"/>
      <c r="O5" s="77"/>
      <c r="P5" s="77"/>
      <c r="Q5" s="77"/>
      <c r="R5" s="77"/>
      <c r="S5" s="77"/>
    </row>
    <row r="6" spans="1:24">
      <c r="J6" s="77"/>
      <c r="M6" s="77"/>
      <c r="N6" s="77"/>
      <c r="O6" s="77"/>
      <c r="P6" s="77"/>
      <c r="Q6" s="77"/>
      <c r="R6" s="77"/>
      <c r="S6" s="77"/>
    </row>
    <row r="7" spans="1:24">
      <c r="J7" s="77"/>
      <c r="M7" s="77"/>
      <c r="N7" s="77"/>
      <c r="O7" s="77"/>
      <c r="P7" s="77"/>
      <c r="Q7" s="77"/>
      <c r="R7" s="77"/>
      <c r="S7" s="77"/>
    </row>
    <row r="8" spans="1:24">
      <c r="J8" s="77"/>
      <c r="M8" s="77"/>
      <c r="N8" s="77"/>
      <c r="O8" s="77"/>
      <c r="P8" s="77"/>
      <c r="Q8" s="77"/>
      <c r="R8" s="77"/>
      <c r="S8" s="77"/>
    </row>
    <row r="9" spans="1:24">
      <c r="J9" s="77"/>
      <c r="M9" s="77"/>
      <c r="N9" s="77"/>
      <c r="O9" s="77"/>
      <c r="P9" s="77"/>
      <c r="Q9" s="77"/>
      <c r="R9" s="77"/>
      <c r="S9" s="77"/>
    </row>
    <row r="10" spans="1:24">
      <c r="A10" s="105" t="s">
        <v>1348</v>
      </c>
      <c r="J10" s="77"/>
      <c r="M10" s="77"/>
      <c r="N10" s="77"/>
      <c r="O10" s="77"/>
      <c r="P10" s="77"/>
      <c r="Q10" s="77"/>
      <c r="R10" s="77"/>
      <c r="S10" s="77"/>
    </row>
    <row r="11" spans="1:24" s="107" customFormat="1" ht="33">
      <c r="A11" s="867" t="s">
        <v>1349</v>
      </c>
      <c r="B11" s="868"/>
      <c r="C11" s="868"/>
      <c r="D11" s="868"/>
      <c r="E11" s="868"/>
      <c r="F11" s="869"/>
      <c r="G11" s="867" t="s">
        <v>1350</v>
      </c>
      <c r="H11" s="868"/>
      <c r="I11" s="868"/>
      <c r="J11" s="868"/>
      <c r="K11" s="868"/>
      <c r="L11" s="869"/>
      <c r="M11" s="867" t="s">
        <v>1351</v>
      </c>
      <c r="N11" s="868"/>
      <c r="O11" s="868"/>
      <c r="P11" s="868"/>
      <c r="Q11" s="868"/>
      <c r="R11" s="869"/>
      <c r="S11" s="867" t="s">
        <v>1352</v>
      </c>
      <c r="T11" s="868"/>
      <c r="U11" s="868"/>
      <c r="V11" s="868"/>
      <c r="W11" s="868"/>
      <c r="X11" s="869"/>
    </row>
    <row r="12" spans="1:24" ht="82.8">
      <c r="A12" s="109" t="s">
        <v>1353</v>
      </c>
      <c r="B12" s="110" t="s">
        <v>1354</v>
      </c>
      <c r="C12" s="111" t="s">
        <v>1355</v>
      </c>
      <c r="D12" s="112"/>
      <c r="E12" s="81"/>
      <c r="F12" s="112"/>
      <c r="G12" s="113" t="s">
        <v>1353</v>
      </c>
      <c r="H12" s="114" t="s">
        <v>1356</v>
      </c>
      <c r="I12" s="115" t="s">
        <v>1357</v>
      </c>
      <c r="J12" s="116"/>
      <c r="K12" s="116"/>
      <c r="L12" s="116"/>
      <c r="M12" s="789" t="s">
        <v>1353</v>
      </c>
      <c r="N12" s="790"/>
      <c r="O12" s="791"/>
      <c r="P12" s="792"/>
      <c r="Q12" s="792"/>
      <c r="R12" s="792"/>
      <c r="S12" s="106" t="str">
        <f>IF(LNG!$B$3=1,A12 &amp;"",G12 &amp;"" )</f>
        <v>A</v>
      </c>
      <c r="T12" s="106" t="str">
        <f>IF(LNG!$B$3=1,B12 &amp;"",H12 &amp;"" )</f>
        <v>Grundstück</v>
      </c>
      <c r="U12" s="106" t="str">
        <f>IF(LNG!$B$3=1,C12 &amp;"",I12 &amp;"" )</f>
        <v>Erwerb und Nebenkosten zu Grundstück und Baurecht</v>
      </c>
      <c r="V12" s="106" t="str">
        <f>IF(LNG!$B$3=1,D12 &amp;"",J12 &amp;"" )</f>
        <v/>
      </c>
      <c r="W12" s="106" t="str">
        <f>IF(LNG!$B$3=1,E12 &amp;"",K12 &amp;"" )</f>
        <v/>
      </c>
      <c r="X12" s="106" t="str">
        <f>IF(LNG!$B$3=1,F12 &amp;"",L12 &amp;"" )</f>
        <v/>
      </c>
    </row>
    <row r="13" spans="1:24" ht="158.4">
      <c r="A13" s="86" t="s">
        <v>1358</v>
      </c>
      <c r="B13" s="87" t="s">
        <v>1359</v>
      </c>
      <c r="C13" s="80" t="s">
        <v>1360</v>
      </c>
      <c r="D13" s="67"/>
      <c r="E13" s="67"/>
      <c r="F13" s="67"/>
      <c r="G13" s="88" t="s">
        <v>1358</v>
      </c>
      <c r="H13" s="89" t="s">
        <v>1361</v>
      </c>
      <c r="I13" s="84" t="s">
        <v>1362</v>
      </c>
      <c r="J13" s="73"/>
      <c r="K13" s="73"/>
      <c r="L13" s="73"/>
      <c r="M13" s="793" t="s">
        <v>1358</v>
      </c>
      <c r="N13" s="794"/>
      <c r="O13" s="795"/>
      <c r="P13" s="796"/>
      <c r="Q13" s="796"/>
      <c r="R13" s="796"/>
      <c r="S13" s="106" t="str">
        <f>IF(LNG!$B$3=1,A13 &amp;"",G13 &amp;"" )</f>
        <v>A01</v>
      </c>
      <c r="T13" s="106" t="str">
        <f>IF(LNG!$B$3=1,B13 &amp;"",H13 &amp;"" )</f>
        <v>Grundstück, Baurecht</v>
      </c>
      <c r="U13" s="106" t="str">
        <f>IF(LNG!$B$3=1,C13 &amp;"",I13 &amp;"" )</f>
        <v>Erwerb von Grundstücken und Baurecht
Hinweis: Nebenkosten zu Grundstück, Baurecht (A02); Planungskosten (V)</v>
      </c>
      <c r="V13" s="106" t="str">
        <f>IF(LNG!$B$3=1,D13 &amp;"",J13 &amp;"" )</f>
        <v/>
      </c>
      <c r="W13" s="106" t="str">
        <f>IF(LNG!$B$3=1,E13 &amp;"",K13 &amp;"" )</f>
        <v/>
      </c>
      <c r="X13" s="106" t="str">
        <f>IF(LNG!$B$3=1,F13 &amp;"",L13 &amp;"" )</f>
        <v/>
      </c>
    </row>
    <row r="14" spans="1:24" ht="96.6">
      <c r="A14" s="68" t="s">
        <v>1363</v>
      </c>
      <c r="B14" s="80" t="s">
        <v>1364</v>
      </c>
      <c r="C14" s="80" t="s">
        <v>1365</v>
      </c>
      <c r="D14" s="67"/>
      <c r="E14" s="67"/>
      <c r="F14" s="67"/>
      <c r="G14" s="74" t="s">
        <v>1363</v>
      </c>
      <c r="H14" s="84" t="s">
        <v>1366</v>
      </c>
      <c r="I14" s="84" t="s">
        <v>1367</v>
      </c>
      <c r="J14" s="73" t="s">
        <v>1368</v>
      </c>
      <c r="K14" s="73"/>
      <c r="L14" s="73"/>
      <c r="M14" s="797" t="s">
        <v>1363</v>
      </c>
      <c r="N14" s="795"/>
      <c r="O14" s="795"/>
      <c r="P14" s="796"/>
      <c r="Q14" s="796"/>
      <c r="R14" s="796"/>
      <c r="S14" s="106" t="str">
        <f>IF(LNG!$B$3=1,A14 &amp;"",G14 &amp;"" )</f>
        <v>A01.01</v>
      </c>
      <c r="T14" s="106" t="str">
        <f>IF(LNG!$B$3=1,B14 &amp;"",H14 &amp;"" )</f>
        <v>Grundstückserwerb</v>
      </c>
      <c r="U14" s="106" t="str">
        <f>IF(LNG!$B$3=1,C14 &amp;"",I14 &amp;"" )</f>
        <v>Grundstückserwerb und kalkulatorische Kosten für Grundstückserwerb</v>
      </c>
      <c r="V14" s="106" t="str">
        <f>IF(LNG!$B$3=1,D14 &amp;"",J14 &amp;"" )</f>
        <v/>
      </c>
      <c r="W14" s="106" t="str">
        <f>IF(LNG!$B$3=1,E14 &amp;"",K14 &amp;"" )</f>
        <v/>
      </c>
      <c r="X14" s="106" t="str">
        <f>IF(LNG!$B$3=1,F14 &amp;"",L14 &amp;"" )</f>
        <v/>
      </c>
    </row>
    <row r="15" spans="1:24" ht="193.2">
      <c r="A15" s="68" t="s">
        <v>1369</v>
      </c>
      <c r="B15" s="80" t="s">
        <v>1370</v>
      </c>
      <c r="C15" s="80" t="s">
        <v>1371</v>
      </c>
      <c r="D15" s="67"/>
      <c r="E15" s="67"/>
      <c r="F15" s="67"/>
      <c r="G15" s="74" t="s">
        <v>1369</v>
      </c>
      <c r="H15" s="84" t="s">
        <v>1372</v>
      </c>
      <c r="I15" s="84" t="s">
        <v>1373</v>
      </c>
      <c r="J15" s="73" t="s">
        <v>1374</v>
      </c>
      <c r="K15" s="73"/>
      <c r="L15" s="73"/>
      <c r="M15" s="797" t="s">
        <v>1369</v>
      </c>
      <c r="N15" s="795"/>
      <c r="O15" s="795"/>
      <c r="P15" s="796"/>
      <c r="Q15" s="796"/>
      <c r="R15" s="796"/>
      <c r="S15" s="106" t="str">
        <f>IF(LNG!$B$3=1,A15 &amp;"",G15 &amp;"" )</f>
        <v>A01.02</v>
      </c>
      <c r="T15" s="106" t="str">
        <f>IF(LNG!$B$3=1,B15 &amp;"",H15 &amp;"" )</f>
        <v>Baurechtserwerb</v>
      </c>
      <c r="U15" s="106" t="str">
        <f>IF(LNG!$B$3=1,C15 &amp;"",I15 &amp;"" )</f>
        <v>Erwerb des Baurechts und Baurechtszins bis zur Inbetriebnahme der gebrauchstauglichen und mängelfreien Anlage</v>
      </c>
      <c r="V15" s="106" t="str">
        <f>IF(LNG!$B$3=1,D15 &amp;"",J15 &amp;"" )</f>
        <v/>
      </c>
      <c r="W15" s="106" t="str">
        <f>IF(LNG!$B$3=1,E15 &amp;"",K15 &amp;"" )</f>
        <v/>
      </c>
      <c r="X15" s="106" t="str">
        <f>IF(LNG!$B$3=1,F15 &amp;"",L15 &amp;"" )</f>
        <v/>
      </c>
    </row>
    <row r="16" spans="1:24" ht="110.4">
      <c r="A16" s="68" t="s">
        <v>1375</v>
      </c>
      <c r="B16" s="80" t="s">
        <v>1376</v>
      </c>
      <c r="C16" s="80" t="s">
        <v>1377</v>
      </c>
      <c r="D16" s="67"/>
      <c r="E16" s="67"/>
      <c r="F16" s="67"/>
      <c r="G16" s="74" t="s">
        <v>1375</v>
      </c>
      <c r="H16" s="84" t="s">
        <v>1378</v>
      </c>
      <c r="I16" s="84" t="s">
        <v>1379</v>
      </c>
      <c r="J16" s="73" t="s">
        <v>1380</v>
      </c>
      <c r="K16" s="73"/>
      <c r="L16" s="73"/>
      <c r="M16" s="797" t="s">
        <v>1375</v>
      </c>
      <c r="N16" s="795"/>
      <c r="O16" s="795"/>
      <c r="P16" s="796"/>
      <c r="Q16" s="796"/>
      <c r="R16" s="796"/>
      <c r="S16" s="106" t="str">
        <f>IF(LNG!$B$3=1,A16 &amp;"",G16 &amp;"" )</f>
        <v>A01.03</v>
      </c>
      <c r="T16" s="106" t="str">
        <f>IF(LNG!$B$3=1,B16 &amp;"",H16 &amp;"" )</f>
        <v>Bauwerkserwerb</v>
      </c>
      <c r="U16" s="106" t="str">
        <f>IF(LNG!$B$3=1,C16 &amp;"",I16 &amp;"" )</f>
        <v>Erwerb von Bauwerken und Bauteilen, einschliesslich Brandmauereinkauf</v>
      </c>
      <c r="V16" s="106" t="str">
        <f>IF(LNG!$B$3=1,D16 &amp;"",J16 &amp;"" )</f>
        <v/>
      </c>
      <c r="W16" s="106" t="str">
        <f>IF(LNG!$B$3=1,E16 &amp;"",K16 &amp;"" )</f>
        <v/>
      </c>
      <c r="X16" s="106" t="str">
        <f>IF(LNG!$B$3=1,F16 &amp;"",L16 &amp;"" )</f>
        <v/>
      </c>
    </row>
    <row r="17" spans="1:24" ht="82.8">
      <c r="A17" s="68" t="s">
        <v>1381</v>
      </c>
      <c r="B17" s="80" t="s">
        <v>1382</v>
      </c>
      <c r="C17" s="80" t="s">
        <v>1383</v>
      </c>
      <c r="D17" s="67"/>
      <c r="E17" s="67"/>
      <c r="F17" s="67"/>
      <c r="G17" s="74" t="s">
        <v>1381</v>
      </c>
      <c r="H17" s="84" t="s">
        <v>1384</v>
      </c>
      <c r="I17" s="84" t="s">
        <v>1385</v>
      </c>
      <c r="J17" s="73" t="s">
        <v>1386</v>
      </c>
      <c r="K17" s="73"/>
      <c r="L17" s="73"/>
      <c r="M17" s="797" t="s">
        <v>1381</v>
      </c>
      <c r="N17" s="795"/>
      <c r="O17" s="795"/>
      <c r="P17" s="796"/>
      <c r="Q17" s="796"/>
      <c r="R17" s="796"/>
      <c r="S17" s="106" t="str">
        <f>IF(LNG!$B$3=1,A17 &amp;"",G17 &amp;"" )</f>
        <v>A01.04</v>
      </c>
      <c r="T17" s="106" t="str">
        <f>IF(LNG!$B$3=1,B17 &amp;"",H17 &amp;"" )</f>
        <v>Perimeterbeitrag</v>
      </c>
      <c r="U17" s="106" t="str">
        <f>IF(LNG!$B$3=1,C17 &amp;"",I17 &amp;"" )</f>
        <v>Beiträge an Erschliessungsperimeter</v>
      </c>
      <c r="V17" s="106" t="str">
        <f>IF(LNG!$B$3=1,D17 &amp;"",J17 &amp;"" )</f>
        <v/>
      </c>
      <c r="W17" s="106" t="str">
        <f>IF(LNG!$B$3=1,E17 &amp;"",K17 &amp;"" )</f>
        <v/>
      </c>
      <c r="X17" s="106" t="str">
        <f>IF(LNG!$B$3=1,F17 &amp;"",L17 &amp;"" )</f>
        <v/>
      </c>
    </row>
    <row r="18" spans="1:24" ht="118.8">
      <c r="A18" s="86" t="s">
        <v>1387</v>
      </c>
      <c r="B18" s="87" t="s">
        <v>1388</v>
      </c>
      <c r="C18" s="80" t="s">
        <v>1389</v>
      </c>
      <c r="D18" s="67"/>
      <c r="E18" s="67"/>
      <c r="F18" s="67"/>
      <c r="G18" s="88" t="s">
        <v>1387</v>
      </c>
      <c r="H18" s="89" t="s">
        <v>1390</v>
      </c>
      <c r="I18" s="84" t="s">
        <v>1391</v>
      </c>
      <c r="J18" s="73" t="s">
        <v>1392</v>
      </c>
      <c r="K18" s="73"/>
      <c r="L18" s="73"/>
      <c r="M18" s="793" t="s">
        <v>1387</v>
      </c>
      <c r="N18" s="794"/>
      <c r="O18" s="795"/>
      <c r="P18" s="796"/>
      <c r="Q18" s="796"/>
      <c r="R18" s="796"/>
      <c r="S18" s="106" t="str">
        <f>IF(LNG!$B$3=1,A18 &amp;"",G18 &amp;"" )</f>
        <v>A02</v>
      </c>
      <c r="T18" s="106" t="str">
        <f>IF(LNG!$B$3=1,B18 &amp;"",H18 &amp;"" )</f>
        <v>Nebenkosten zu Grundstück, Baurecht</v>
      </c>
      <c r="U18" s="106" t="str">
        <f>IF(LNG!$B$3=1,C18 &amp;"",I18 &amp;"" )</f>
        <v>Nebenkosten zu Grundstück und Baurecht
Hinweis: Nebenkosten zu Erstellung (W)</v>
      </c>
      <c r="V18" s="106" t="str">
        <f>IF(LNG!$B$3=1,D18 &amp;"",J18 &amp;"" )</f>
        <v/>
      </c>
      <c r="W18" s="106" t="str">
        <f>IF(LNG!$B$3=1,E18 &amp;"",K18 &amp;"" )</f>
        <v/>
      </c>
      <c r="X18" s="106" t="str">
        <f>IF(LNG!$B$3=1,F18 &amp;"",L18 &amp;"" )</f>
        <v/>
      </c>
    </row>
    <row r="19" spans="1:24" ht="69">
      <c r="A19" s="68" t="s">
        <v>1393</v>
      </c>
      <c r="B19" s="80" t="s">
        <v>1394</v>
      </c>
      <c r="C19" s="80" t="s">
        <v>1395</v>
      </c>
      <c r="D19" s="67"/>
      <c r="E19" s="67"/>
      <c r="F19" s="67"/>
      <c r="G19" s="74" t="s">
        <v>1393</v>
      </c>
      <c r="H19" s="84" t="s">
        <v>1396</v>
      </c>
      <c r="I19" s="84" t="s">
        <v>1397</v>
      </c>
      <c r="J19" s="73" t="s">
        <v>1398</v>
      </c>
      <c r="K19" s="73"/>
      <c r="L19" s="73"/>
      <c r="M19" s="797" t="s">
        <v>1393</v>
      </c>
      <c r="N19" s="795"/>
      <c r="O19" s="795"/>
      <c r="P19" s="796"/>
      <c r="Q19" s="796"/>
      <c r="R19" s="796"/>
      <c r="S19" s="106" t="str">
        <f>IF(LNG!$B$3=1,A19 &amp;"",G19 &amp;"" )</f>
        <v>A02.01</v>
      </c>
      <c r="T19" s="106" t="str">
        <f>IF(LNG!$B$3=1,B19 &amp;"",H19 &amp;"" )</f>
        <v>Handänderungssteuer, Gewinnsteuer</v>
      </c>
      <c r="U19" s="106" t="str">
        <f>IF(LNG!$B$3=1,C19 &amp;"",I19 &amp;"" )</f>
        <v>Handänderungs- und Grundstücksgewinnsteuer</v>
      </c>
      <c r="V19" s="106" t="str">
        <f>IF(LNG!$B$3=1,D19 &amp;"",J19 &amp;"" )</f>
        <v/>
      </c>
      <c r="W19" s="106" t="str">
        <f>IF(LNG!$B$3=1,E19 &amp;"",K19 &amp;"" )</f>
        <v/>
      </c>
      <c r="X19" s="106" t="str">
        <f>IF(LNG!$B$3=1,F19 &amp;"",L19 &amp;"" )</f>
        <v/>
      </c>
    </row>
    <row r="20" spans="1:24" ht="110.4">
      <c r="A20" s="68" t="s">
        <v>1399</v>
      </c>
      <c r="B20" s="80" t="s">
        <v>1400</v>
      </c>
      <c r="C20" s="80" t="s">
        <v>1400</v>
      </c>
      <c r="D20" s="67"/>
      <c r="E20" s="67"/>
      <c r="F20" s="67"/>
      <c r="G20" s="74" t="s">
        <v>1399</v>
      </c>
      <c r="H20" s="84" t="s">
        <v>1401</v>
      </c>
      <c r="I20" s="84" t="s">
        <v>1401</v>
      </c>
      <c r="J20" s="73" t="s">
        <v>1402</v>
      </c>
      <c r="K20" s="73"/>
      <c r="L20" s="73"/>
      <c r="M20" s="797" t="s">
        <v>1399</v>
      </c>
      <c r="N20" s="795"/>
      <c r="O20" s="795"/>
      <c r="P20" s="796"/>
      <c r="Q20" s="796"/>
      <c r="R20" s="796"/>
      <c r="S20" s="106" t="str">
        <f>IF(LNG!$B$3=1,A20 &amp;"",G20 &amp;"" )</f>
        <v>A02.02</v>
      </c>
      <c r="T20" s="106" t="str">
        <f>IF(LNG!$B$3=1,B20 &amp;"",H20 &amp;"" )</f>
        <v>Notariatskosten</v>
      </c>
      <c r="U20" s="106" t="str">
        <f>IF(LNG!$B$3=1,C20 &amp;"",I20 &amp;"" )</f>
        <v>Notariatskosten</v>
      </c>
      <c r="V20" s="106" t="str">
        <f>IF(LNG!$B$3=1,D20 &amp;"",J20 &amp;"" )</f>
        <v/>
      </c>
      <c r="W20" s="106" t="str">
        <f>IF(LNG!$B$3=1,E20 &amp;"",K20 &amp;"" )</f>
        <v/>
      </c>
      <c r="X20" s="106" t="str">
        <f>IF(LNG!$B$3=1,F20 &amp;"",L20 &amp;"" )</f>
        <v/>
      </c>
    </row>
    <row r="21" spans="1:24" ht="69">
      <c r="A21" s="68" t="s">
        <v>1403</v>
      </c>
      <c r="B21" s="80" t="s">
        <v>1404</v>
      </c>
      <c r="C21" s="80" t="s">
        <v>1405</v>
      </c>
      <c r="D21" s="67"/>
      <c r="E21" s="67"/>
      <c r="F21" s="67"/>
      <c r="G21" s="74" t="s">
        <v>1403</v>
      </c>
      <c r="H21" s="84" t="s">
        <v>1406</v>
      </c>
      <c r="I21" s="84" t="s">
        <v>1407</v>
      </c>
      <c r="J21" s="73" t="s">
        <v>1408</v>
      </c>
      <c r="K21" s="73"/>
      <c r="L21" s="73"/>
      <c r="M21" s="797" t="s">
        <v>1403</v>
      </c>
      <c r="N21" s="795"/>
      <c r="O21" s="795"/>
      <c r="P21" s="796"/>
      <c r="Q21" s="796"/>
      <c r="R21" s="796"/>
      <c r="S21" s="106" t="str">
        <f>IF(LNG!$B$3=1,A21 &amp;"",G21 &amp;"" )</f>
        <v>A02.03</v>
      </c>
      <c r="T21" s="106" t="str">
        <f>IF(LNG!$B$3=1,B21 &amp;"",H21 &amp;"" )</f>
        <v>Grundbuchgebühr</v>
      </c>
      <c r="U21" s="106" t="str">
        <f>IF(LNG!$B$3=1,C21 &amp;"",I21 &amp;"" )</f>
        <v>Gebühren für den Grundbucheintrag</v>
      </c>
      <c r="V21" s="106" t="str">
        <f>IF(LNG!$B$3=1,D21 &amp;"",J21 &amp;"" )</f>
        <v/>
      </c>
      <c r="W21" s="106" t="str">
        <f>IF(LNG!$B$3=1,E21 &amp;"",K21 &amp;"" )</f>
        <v/>
      </c>
      <c r="X21" s="106" t="str">
        <f>IF(LNG!$B$3=1,F21 &amp;"",L21 &amp;"" )</f>
        <v/>
      </c>
    </row>
    <row r="22" spans="1:24" ht="96.6">
      <c r="A22" s="68" t="s">
        <v>1409</v>
      </c>
      <c r="B22" s="80" t="s">
        <v>1410</v>
      </c>
      <c r="C22" s="80" t="s">
        <v>1411</v>
      </c>
      <c r="D22" s="67"/>
      <c r="E22" s="67"/>
      <c r="F22" s="67"/>
      <c r="G22" s="74" t="s">
        <v>1409</v>
      </c>
      <c r="H22" s="84" t="s">
        <v>1412</v>
      </c>
      <c r="I22" s="84" t="s">
        <v>1413</v>
      </c>
      <c r="J22" s="73"/>
      <c r="K22" s="73"/>
      <c r="L22" s="73"/>
      <c r="M22" s="797" t="s">
        <v>1409</v>
      </c>
      <c r="N22" s="795"/>
      <c r="O22" s="795"/>
      <c r="P22" s="796"/>
      <c r="Q22" s="796"/>
      <c r="R22" s="796"/>
      <c r="S22" s="106" t="str">
        <f>IF(LNG!$B$3=1,A22 &amp;"",G22 &amp;"" )</f>
        <v>A02.04</v>
      </c>
      <c r="T22" s="106" t="str">
        <f>IF(LNG!$B$3=1,B22 &amp;"",H22 &amp;"" )</f>
        <v>Anwaltskosten, Gerichtskosten</v>
      </c>
      <c r="U22" s="106" t="str">
        <f>IF(LNG!$B$3=1,C22 &amp;"",I22 &amp;"" )</f>
        <v>Anwalts- und Gerichtskosten zu Grundstücks- und Baurechtserwerb</v>
      </c>
      <c r="V22" s="106" t="str">
        <f>IF(LNG!$B$3=1,D22 &amp;"",J22 &amp;"" )</f>
        <v/>
      </c>
      <c r="W22" s="106" t="str">
        <f>IF(LNG!$B$3=1,E22 &amp;"",K22 &amp;"" )</f>
        <v/>
      </c>
      <c r="X22" s="106" t="str">
        <f>IF(LNG!$B$3=1,F22 &amp;"",L22 &amp;"" )</f>
        <v/>
      </c>
    </row>
    <row r="23" spans="1:24" ht="110.4">
      <c r="A23" s="68" t="s">
        <v>1414</v>
      </c>
      <c r="B23" s="80" t="s">
        <v>1415</v>
      </c>
      <c r="C23" s="80" t="s">
        <v>1416</v>
      </c>
      <c r="D23" s="67"/>
      <c r="E23" s="67"/>
      <c r="F23" s="67"/>
      <c r="G23" s="74" t="s">
        <v>1414</v>
      </c>
      <c r="H23" s="84" t="s">
        <v>1417</v>
      </c>
      <c r="I23" s="84" t="s">
        <v>1418</v>
      </c>
      <c r="J23" s="73"/>
      <c r="K23" s="73"/>
      <c r="L23" s="73"/>
      <c r="M23" s="797" t="s">
        <v>1414</v>
      </c>
      <c r="N23" s="795"/>
      <c r="O23" s="795"/>
      <c r="P23" s="796"/>
      <c r="Q23" s="796"/>
      <c r="R23" s="796"/>
      <c r="S23" s="106" t="str">
        <f>IF(LNG!$B$3=1,A23 &amp;"",G23 &amp;"" )</f>
        <v>A02.05</v>
      </c>
      <c r="T23" s="106" t="str">
        <f>IF(LNG!$B$3=1,B23 &amp;"",H23 &amp;"" )</f>
        <v>Vermittlungsprovision</v>
      </c>
      <c r="U23" s="106" t="str">
        <f>IF(LNG!$B$3=1,C23 &amp;"",I23 &amp;"" )</f>
        <v>Provisionen für die Vermittlung von Grundstücks- und Baurechtserwerb</v>
      </c>
      <c r="V23" s="106" t="str">
        <f>IF(LNG!$B$3=1,D23 &amp;"",J23 &amp;"" )</f>
        <v/>
      </c>
      <c r="W23" s="106" t="str">
        <f>IF(LNG!$B$3=1,E23 &amp;"",K23 &amp;"" )</f>
        <v/>
      </c>
      <c r="X23" s="106" t="str">
        <f>IF(LNG!$B$3=1,F23 &amp;"",L23 &amp;"" )</f>
        <v/>
      </c>
    </row>
    <row r="24" spans="1:24" ht="237.6">
      <c r="A24" s="68" t="s">
        <v>1419</v>
      </c>
      <c r="B24" s="80" t="s">
        <v>1420</v>
      </c>
      <c r="C24" s="80" t="s">
        <v>1421</v>
      </c>
      <c r="D24" s="67"/>
      <c r="E24" s="67"/>
      <c r="F24" s="67"/>
      <c r="G24" s="74" t="s">
        <v>1419</v>
      </c>
      <c r="H24" s="84" t="s">
        <v>1422</v>
      </c>
      <c r="I24" s="84" t="s">
        <v>1423</v>
      </c>
      <c r="J24" s="73" t="s">
        <v>1424</v>
      </c>
      <c r="K24" s="73"/>
      <c r="L24" s="73"/>
      <c r="M24" s="797" t="s">
        <v>1419</v>
      </c>
      <c r="N24" s="795"/>
      <c r="O24" s="795"/>
      <c r="P24" s="796"/>
      <c r="Q24" s="796"/>
      <c r="R24" s="796"/>
      <c r="S24" s="106" t="str">
        <f>IF(LNG!$B$3=1,A24 &amp;"",G24 &amp;"" )</f>
        <v>A02.06</v>
      </c>
      <c r="T24" s="106" t="str">
        <f>IF(LNG!$B$3=1,B24 &amp;"",H24 &amp;"" )</f>
        <v>Abfindung, Servitut</v>
      </c>
      <c r="U24" s="106" t="str">
        <f>IF(LNG!$B$3=1,C24 &amp;"",I24 &amp;"" )</f>
        <v>Entschädigungen an Dritte zu Grundstücks- und Baurechtserwerb, Abgeltung für Servitute, einschlieslich Inkonvenienzentschädigung und Entschädigungen für Ersatzmassnahmen</v>
      </c>
      <c r="V24" s="106" t="str">
        <f>IF(LNG!$B$3=1,D24 &amp;"",J24 &amp;"" )</f>
        <v/>
      </c>
      <c r="W24" s="106" t="str">
        <f>IF(LNG!$B$3=1,E24 &amp;"",K24 &amp;"" )</f>
        <v/>
      </c>
      <c r="X24" s="106" t="str">
        <f>IF(LNG!$B$3=1,F24 &amp;"",L24 &amp;"" )</f>
        <v/>
      </c>
    </row>
    <row r="25" spans="1:24" ht="118.8">
      <c r="A25" s="68" t="s">
        <v>1425</v>
      </c>
      <c r="B25" s="80" t="s">
        <v>1426</v>
      </c>
      <c r="C25" s="80" t="s">
        <v>1427</v>
      </c>
      <c r="D25" s="67"/>
      <c r="E25" s="67"/>
      <c r="F25" s="67"/>
      <c r="G25" s="74" t="s">
        <v>1425</v>
      </c>
      <c r="H25" s="84" t="s">
        <v>1428</v>
      </c>
      <c r="I25" s="84" t="s">
        <v>1429</v>
      </c>
      <c r="J25" s="73" t="s">
        <v>1430</v>
      </c>
      <c r="K25" s="73"/>
      <c r="L25" s="73"/>
      <c r="M25" s="797" t="s">
        <v>1425</v>
      </c>
      <c r="N25" s="795"/>
      <c r="O25" s="795"/>
      <c r="P25" s="796"/>
      <c r="Q25" s="796"/>
      <c r="R25" s="796"/>
      <c r="S25" s="106" t="str">
        <f>IF(LNG!$B$3=1,A25 &amp;"",G25 &amp;"" )</f>
        <v>A02.07</v>
      </c>
      <c r="T25" s="106" t="str">
        <f>IF(LNG!$B$3=1,B25 &amp;"",H25 &amp;"" )</f>
        <v>Vermessung, Vermarkung</v>
      </c>
      <c r="U25" s="106" t="str">
        <f>IF(LNG!$B$3=1,C25 &amp;"",I25 &amp;"" )</f>
        <v>Amtliche Vermessung, Vermarkung und Parzellierung von Grundstücken</v>
      </c>
      <c r="V25" s="106" t="str">
        <f>IF(LNG!$B$3=1,D25 &amp;"",J25 &amp;"" )</f>
        <v/>
      </c>
      <c r="W25" s="106" t="str">
        <f>IF(LNG!$B$3=1,E25 &amp;"",K25 &amp;"" )</f>
        <v/>
      </c>
      <c r="X25" s="106" t="str">
        <f>IF(LNG!$B$3=1,F25 &amp;"",L25 &amp;"" )</f>
        <v/>
      </c>
    </row>
    <row r="26" spans="1:24" ht="96.6">
      <c r="A26" s="78" t="s">
        <v>8</v>
      </c>
      <c r="B26" s="79" t="s">
        <v>1431</v>
      </c>
      <c r="C26" s="80" t="s">
        <v>1432</v>
      </c>
      <c r="D26" s="67"/>
      <c r="E26" s="67"/>
      <c r="F26" s="67"/>
      <c r="G26" s="82" t="s">
        <v>8</v>
      </c>
      <c r="H26" s="83" t="s">
        <v>1433</v>
      </c>
      <c r="I26" s="84" t="s">
        <v>1434</v>
      </c>
      <c r="J26" s="73" t="s">
        <v>1435</v>
      </c>
      <c r="K26" s="73"/>
      <c r="L26" s="73"/>
      <c r="M26" s="798" t="s">
        <v>8</v>
      </c>
      <c r="N26" s="799"/>
      <c r="O26" s="795"/>
      <c r="P26" s="796"/>
      <c r="Q26" s="796"/>
      <c r="R26" s="796"/>
      <c r="S26" s="106" t="str">
        <f>IF(LNG!$B$3=1,A26 &amp;"",G26 &amp;"" )</f>
        <v>B</v>
      </c>
      <c r="T26" s="106" t="str">
        <f>IF(LNG!$B$3=1,B26 &amp;"",H26 &amp;"" )</f>
        <v>Vorbereitung</v>
      </c>
      <c r="U26" s="106" t="str">
        <f>IF(LNG!$B$3=1,C26 &amp;"",I26 &amp;"" )</f>
        <v>Bauvorbereitung und Bauunterstützung</v>
      </c>
      <c r="V26" s="106" t="str">
        <f>IF(LNG!$B$3=1,D26 &amp;"",J26 &amp;"" )</f>
        <v/>
      </c>
      <c r="W26" s="106" t="str">
        <f>IF(LNG!$B$3=1,E26 &amp;"",K26 &amp;"" )</f>
        <v/>
      </c>
      <c r="X26" s="106" t="str">
        <f>IF(LNG!$B$3=1,F26 &amp;"",L26 &amp;"" )</f>
        <v/>
      </c>
    </row>
    <row r="27" spans="1:24" ht="92.4">
      <c r="A27" s="86" t="s">
        <v>1436</v>
      </c>
      <c r="B27" s="87" t="s">
        <v>1437</v>
      </c>
      <c r="C27" s="80" t="s">
        <v>1438</v>
      </c>
      <c r="D27" s="67"/>
      <c r="E27" s="67"/>
      <c r="F27" s="67"/>
      <c r="G27" s="88" t="s">
        <v>1436</v>
      </c>
      <c r="H27" s="89" t="s">
        <v>1439</v>
      </c>
      <c r="I27" s="84" t="s">
        <v>1440</v>
      </c>
      <c r="J27" s="73"/>
      <c r="K27" s="73"/>
      <c r="L27" s="73"/>
      <c r="M27" s="793" t="s">
        <v>1436</v>
      </c>
      <c r="N27" s="794"/>
      <c r="O27" s="795"/>
      <c r="P27" s="796"/>
      <c r="Q27" s="796"/>
      <c r="R27" s="796"/>
      <c r="S27" s="106" t="str">
        <f>IF(LNG!$B$3=1,A27 &amp;"",G27 &amp;"" )</f>
        <v>B01</v>
      </c>
      <c r="T27" s="106" t="str">
        <f>IF(LNG!$B$3=1,B27 &amp;"",H27 &amp;"" )</f>
        <v>Untersuchung, Aufnahme, Messung</v>
      </c>
      <c r="U27" s="106" t="str">
        <f>IF(LNG!$B$3=1,C27 &amp;"",I27 &amp;"" )</f>
        <v>Baugrunduntersuchungen, Bestandesaufnahmen und Messungen</v>
      </c>
      <c r="V27" s="106" t="str">
        <f>IF(LNG!$B$3=1,D27 &amp;"",J27 &amp;"" )</f>
        <v/>
      </c>
      <c r="W27" s="106" t="str">
        <f>IF(LNG!$B$3=1,E27 &amp;"",K27 &amp;"" )</f>
        <v/>
      </c>
      <c r="X27" s="106" t="str">
        <f>IF(LNG!$B$3=1,F27 &amp;"",L27 &amp;"" )</f>
        <v/>
      </c>
    </row>
    <row r="28" spans="1:24" ht="248.4">
      <c r="A28" s="68" t="s">
        <v>1441</v>
      </c>
      <c r="B28" s="80" t="s">
        <v>1442</v>
      </c>
      <c r="C28" s="80" t="s">
        <v>1443</v>
      </c>
      <c r="D28" s="67"/>
      <c r="E28" s="67"/>
      <c r="F28" s="67"/>
      <c r="G28" s="74" t="s">
        <v>1441</v>
      </c>
      <c r="H28" s="84" t="s">
        <v>1444</v>
      </c>
      <c r="I28" s="84" t="s">
        <v>1445</v>
      </c>
      <c r="J28" s="73"/>
      <c r="K28" s="73"/>
      <c r="L28" s="73"/>
      <c r="M28" s="797" t="s">
        <v>1441</v>
      </c>
      <c r="N28" s="795"/>
      <c r="O28" s="795"/>
      <c r="P28" s="796"/>
      <c r="Q28" s="796"/>
      <c r="R28" s="796"/>
      <c r="S28" s="106" t="str">
        <f>IF(LNG!$B$3=1,A28 &amp;"",G28 &amp;"" )</f>
        <v>B01.01</v>
      </c>
      <c r="T28" s="106" t="str">
        <f>IF(LNG!$B$3=1,B28 &amp;"",H28 &amp;"" )</f>
        <v>Baugrunduntersuchung</v>
      </c>
      <c r="U28" s="106" t="str">
        <f>IF(LNG!$B$3=1,C28 &amp;"",I28 &amp;"" )</f>
        <v>Untersuchungen zur Beschaffenheit des Untergrundes und der Grundwasssersituation sowie Vorversuche zur Fundamentdimensionierung wie Versuchsanker und dgl.</v>
      </c>
      <c r="V28" s="106" t="str">
        <f>IF(LNG!$B$3=1,D28 &amp;"",J28 &amp;"" )</f>
        <v/>
      </c>
      <c r="W28" s="106" t="str">
        <f>IF(LNG!$B$3=1,E28 &amp;"",K28 &amp;"" )</f>
        <v/>
      </c>
      <c r="X28" s="106" t="str">
        <f>IF(LNG!$B$3=1,F28 &amp;"",L28 &amp;"" )</f>
        <v/>
      </c>
    </row>
    <row r="29" spans="1:24" ht="290.39999999999998">
      <c r="A29" s="68" t="s">
        <v>1446</v>
      </c>
      <c r="B29" s="80" t="s">
        <v>1447</v>
      </c>
      <c r="C29" s="80" t="s">
        <v>1448</v>
      </c>
      <c r="D29" s="67"/>
      <c r="E29" s="67"/>
      <c r="F29" s="67"/>
      <c r="G29" s="74" t="s">
        <v>1446</v>
      </c>
      <c r="H29" s="84" t="s">
        <v>1449</v>
      </c>
      <c r="I29" s="84" t="s">
        <v>1450</v>
      </c>
      <c r="J29" s="73"/>
      <c r="K29" s="73"/>
      <c r="L29" s="73"/>
      <c r="M29" s="797" t="s">
        <v>1446</v>
      </c>
      <c r="N29" s="795"/>
      <c r="O29" s="795"/>
      <c r="P29" s="796"/>
      <c r="Q29" s="796"/>
      <c r="R29" s="796"/>
      <c r="S29" s="106" t="str">
        <f>IF(LNG!$B$3=1,A29 &amp;"",G29 &amp;"" )</f>
        <v>B01.02</v>
      </c>
      <c r="T29" s="106" t="str">
        <f>IF(LNG!$B$3=1,B29 &amp;"",H29 &amp;"" )</f>
        <v>Bestandesaufnahme</v>
      </c>
      <c r="U29" s="106" t="str">
        <f>IF(LNG!$B$3=1,C29 &amp;"",I29 &amp;"" )</f>
        <v>Bestands- und Zustandsaufnahmen von Bauwerken, Materialien, Gelände, Fauna, Flora, Oberflächen- und Grundwasser, einschliesslich Probenahmen, Prüfverfahren und Laboruntersuchungen und dgl.</v>
      </c>
      <c r="V29" s="106" t="str">
        <f>IF(LNG!$B$3=1,D29 &amp;"",J29 &amp;"" )</f>
        <v/>
      </c>
      <c r="W29" s="106" t="str">
        <f>IF(LNG!$B$3=1,E29 &amp;"",K29 &amp;"" )</f>
        <v/>
      </c>
      <c r="X29" s="106" t="str">
        <f>IF(LNG!$B$3=1,F29 &amp;"",L29 &amp;"" )</f>
        <v/>
      </c>
    </row>
    <row r="30" spans="1:24" ht="165.6">
      <c r="A30" s="68" t="s">
        <v>1451</v>
      </c>
      <c r="B30" s="80" t="s">
        <v>1452</v>
      </c>
      <c r="C30" s="80" t="s">
        <v>1453</v>
      </c>
      <c r="D30" s="67"/>
      <c r="E30" s="67"/>
      <c r="F30" s="67"/>
      <c r="G30" s="74" t="s">
        <v>1451</v>
      </c>
      <c r="H30" s="84" t="s">
        <v>1454</v>
      </c>
      <c r="I30" s="84" t="s">
        <v>1455</v>
      </c>
      <c r="J30" s="73" t="s">
        <v>1456</v>
      </c>
      <c r="K30" s="73"/>
      <c r="L30" s="73"/>
      <c r="M30" s="797" t="s">
        <v>1451</v>
      </c>
      <c r="N30" s="795"/>
      <c r="O30" s="795"/>
      <c r="P30" s="796"/>
      <c r="Q30" s="796"/>
      <c r="R30" s="796"/>
      <c r="S30" s="106" t="str">
        <f>IF(LNG!$B$3=1,A30 &amp;"",G30 &amp;"" )</f>
        <v>B01.03</v>
      </c>
      <c r="T30" s="106" t="str">
        <f>IF(LNG!$B$3=1,B30 &amp;"",H30 &amp;"" )</f>
        <v>Umweltmessung</v>
      </c>
      <c r="U30" s="106" t="str">
        <f>IF(LNG!$B$3=1,C30 &amp;"",I30 &amp;"" )</f>
        <v>Messungen von Umweltbelastungen durch Lärm, Schadstoffe und dgl. vor und während der Realisierung</v>
      </c>
      <c r="V30" s="106" t="str">
        <f>IF(LNG!$B$3=1,D30 &amp;"",J30 &amp;"" )</f>
        <v/>
      </c>
      <c r="W30" s="106" t="str">
        <f>IF(LNG!$B$3=1,E30 &amp;"",K30 &amp;"" )</f>
        <v/>
      </c>
      <c r="X30" s="106" t="str">
        <f>IF(LNG!$B$3=1,F30 &amp;"",L30 &amp;"" )</f>
        <v/>
      </c>
    </row>
    <row r="31" spans="1:24" ht="171.6">
      <c r="A31" s="68" t="s">
        <v>1457</v>
      </c>
      <c r="B31" s="80" t="s">
        <v>1458</v>
      </c>
      <c r="C31" s="80" t="s">
        <v>1459</v>
      </c>
      <c r="D31" s="67"/>
      <c r="E31" s="67"/>
      <c r="F31" s="67"/>
      <c r="G31" s="74" t="s">
        <v>1457</v>
      </c>
      <c r="H31" s="84" t="s">
        <v>1460</v>
      </c>
      <c r="I31" s="84" t="s">
        <v>1461</v>
      </c>
      <c r="J31" s="73" t="s">
        <v>1462</v>
      </c>
      <c r="K31" s="73"/>
      <c r="L31" s="73"/>
      <c r="M31" s="797" t="s">
        <v>1457</v>
      </c>
      <c r="N31" s="795"/>
      <c r="O31" s="795"/>
      <c r="P31" s="796"/>
      <c r="Q31" s="796"/>
      <c r="R31" s="796"/>
      <c r="S31" s="106" t="str">
        <f>IF(LNG!$B$3=1,A31 &amp;"",G31 &amp;"" )</f>
        <v>B01.04</v>
      </c>
      <c r="T31" s="106" t="str">
        <f>IF(LNG!$B$3=1,B31 &amp;"",H31 &amp;"" )</f>
        <v>Überwachung</v>
      </c>
      <c r="U31" s="106" t="str">
        <f>IF(LNG!$B$3=1,C31 &amp;"",I31 &amp;"" )</f>
        <v>Überwachungen wie Setzungsmessungen, Erschütterungsmessungen, Bauwerks- und Rissüberwachungen und dgl. während der Realisierung</v>
      </c>
      <c r="V31" s="106" t="str">
        <f>IF(LNG!$B$3=1,D31 &amp;"",J31 &amp;"" )</f>
        <v/>
      </c>
      <c r="W31" s="106" t="str">
        <f>IF(LNG!$B$3=1,E31 &amp;"",K31 &amp;"" )</f>
        <v/>
      </c>
      <c r="X31" s="106" t="str">
        <f>IF(LNG!$B$3=1,F31 &amp;"",L31 &amp;"" )</f>
        <v/>
      </c>
    </row>
    <row r="32" spans="1:24" ht="110.4">
      <c r="A32" s="86" t="s">
        <v>1463</v>
      </c>
      <c r="B32" s="87" t="s">
        <v>1464</v>
      </c>
      <c r="C32" s="80" t="s">
        <v>1465</v>
      </c>
      <c r="D32" s="67"/>
      <c r="E32" s="67"/>
      <c r="F32" s="67"/>
      <c r="G32" s="88" t="s">
        <v>1463</v>
      </c>
      <c r="H32" s="89" t="s">
        <v>1466</v>
      </c>
      <c r="I32" s="84" t="s">
        <v>1467</v>
      </c>
      <c r="J32" s="73"/>
      <c r="K32" s="73"/>
      <c r="L32" s="73"/>
      <c r="M32" s="793" t="s">
        <v>1463</v>
      </c>
      <c r="N32" s="794"/>
      <c r="O32" s="795"/>
      <c r="P32" s="796"/>
      <c r="Q32" s="796"/>
      <c r="R32" s="796"/>
      <c r="S32" s="106" t="str">
        <f>IF(LNG!$B$3=1,A32 &amp;"",G32 &amp;"" )</f>
        <v>B02</v>
      </c>
      <c r="T32" s="106" t="str">
        <f>IF(LNG!$B$3=1,B32 &amp;"",H32 &amp;"" )</f>
        <v>Baustelleneinrichtung</v>
      </c>
      <c r="U32" s="106" t="str">
        <f>IF(LNG!$B$3=1,C32 &amp;"",I32 &amp;"" )</f>
        <v>Einrichten, Vorhalten, Umstellen und Entfernen der Baustelleneinrichtungen</v>
      </c>
      <c r="V32" s="106" t="str">
        <f>IF(LNG!$B$3=1,D32 &amp;"",J32 &amp;"" )</f>
        <v/>
      </c>
      <c r="W32" s="106" t="str">
        <f>IF(LNG!$B$3=1,E32 &amp;"",K32 &amp;"" )</f>
        <v/>
      </c>
      <c r="X32" s="106" t="str">
        <f>IF(LNG!$B$3=1,F32 &amp;"",L32 &amp;"" )</f>
        <v/>
      </c>
    </row>
    <row r="33" spans="1:24" ht="171.6">
      <c r="A33" s="68" t="s">
        <v>1468</v>
      </c>
      <c r="B33" s="80" t="s">
        <v>1469</v>
      </c>
      <c r="C33" s="80" t="s">
        <v>1470</v>
      </c>
      <c r="D33" s="67"/>
      <c r="E33" s="67"/>
      <c r="F33" s="67"/>
      <c r="G33" s="74" t="s">
        <v>1468</v>
      </c>
      <c r="H33" s="84" t="s">
        <v>1471</v>
      </c>
      <c r="I33" s="84" t="s">
        <v>1472</v>
      </c>
      <c r="J33" s="73" t="s">
        <v>1473</v>
      </c>
      <c r="K33" s="73"/>
      <c r="L33" s="73"/>
      <c r="M33" s="797" t="s">
        <v>1468</v>
      </c>
      <c r="N33" s="795"/>
      <c r="O33" s="795"/>
      <c r="P33" s="796"/>
      <c r="Q33" s="796"/>
      <c r="R33" s="796"/>
      <c r="S33" s="106" t="str">
        <f>IF(LNG!$B$3=1,A33 &amp;"",G33 &amp;"" )</f>
        <v>B02.01</v>
      </c>
      <c r="T33" s="106" t="str">
        <f>IF(LNG!$B$3=1,B33 &amp;"",H33 &amp;"" )</f>
        <v>Baustellenerschliessung</v>
      </c>
      <c r="U33" s="106" t="str">
        <f>IF(LNG!$B$3=1,C33 &amp;"",I33 &amp;"" )</f>
        <v>Innere und äusserer Baustellenerschliessung, Umschlag- und Lagerplätze, einschliesslich Abschrankungen, Emissionsschutz und dgl.</v>
      </c>
      <c r="V33" s="106" t="str">
        <f>IF(LNG!$B$3=1,D33 &amp;"",J33 &amp;"" )</f>
        <v/>
      </c>
      <c r="W33" s="106" t="str">
        <f>IF(LNG!$B$3=1,E33 &amp;"",K33 &amp;"" )</f>
        <v/>
      </c>
      <c r="X33" s="106" t="str">
        <f>IF(LNG!$B$3=1,F33 &amp;"",L33 &amp;"" )</f>
        <v/>
      </c>
    </row>
    <row r="34" spans="1:24" ht="358.8">
      <c r="A34" s="68" t="s">
        <v>1474</v>
      </c>
      <c r="B34" s="80" t="s">
        <v>1475</v>
      </c>
      <c r="C34" s="80" t="s">
        <v>1476</v>
      </c>
      <c r="D34" s="67"/>
      <c r="E34" s="67"/>
      <c r="F34" s="67"/>
      <c r="G34" s="74" t="s">
        <v>1474</v>
      </c>
      <c r="H34" s="84" t="s">
        <v>1477</v>
      </c>
      <c r="I34" s="84" t="s">
        <v>1478</v>
      </c>
      <c r="J34" s="73" t="s">
        <v>1479</v>
      </c>
      <c r="K34" s="73"/>
      <c r="L34" s="73"/>
      <c r="M34" s="797" t="s">
        <v>1474</v>
      </c>
      <c r="N34" s="795"/>
      <c r="O34" s="795"/>
      <c r="P34" s="796"/>
      <c r="Q34" s="796"/>
      <c r="R34" s="796"/>
      <c r="S34" s="106" t="str">
        <f>IF(LNG!$B$3=1,A34 &amp;"",G34 &amp;"" )</f>
        <v>B02.02</v>
      </c>
      <c r="T34" s="106" t="str">
        <f>IF(LNG!$B$3=1,B34 &amp;"",H34 &amp;"" )</f>
        <v>Versorgung, Entsorgung</v>
      </c>
      <c r="U34" s="106" t="str">
        <f>IF(LNG!$B$3=1,C34 &amp;"",I34 &amp;"" )</f>
        <v>Versorgung mit Wasser, elektrischer Energie, Abfall- und Abwasserentsorgung sowie Baustellenbeleuchtung und Telekommunikationsanlagen, einschliesslich Leitungen, Einrichtungen für die Behandlung von Baustellenabwasser wie Neutralisationsanlagen, Absetzbecken und dgl.</v>
      </c>
      <c r="V34" s="106" t="str">
        <f>IF(LNG!$B$3=1,D34 &amp;"",J34 &amp;"" )</f>
        <v/>
      </c>
      <c r="W34" s="106" t="str">
        <f>IF(LNG!$B$3=1,E34 &amp;"",K34 &amp;"" )</f>
        <v/>
      </c>
      <c r="X34" s="106" t="str">
        <f>IF(LNG!$B$3=1,F34 &amp;"",L34 &amp;"" )</f>
        <v/>
      </c>
    </row>
    <row r="35" spans="1:24" ht="92.4">
      <c r="A35" s="68" t="s">
        <v>1480</v>
      </c>
      <c r="B35" s="80" t="s">
        <v>1481</v>
      </c>
      <c r="C35" s="80" t="s">
        <v>1482</v>
      </c>
      <c r="D35" s="67"/>
      <c r="E35" s="67"/>
      <c r="F35" s="67"/>
      <c r="G35" s="74" t="s">
        <v>1480</v>
      </c>
      <c r="H35" s="84" t="s">
        <v>1483</v>
      </c>
      <c r="I35" s="90" t="s">
        <v>1484</v>
      </c>
      <c r="J35" s="91"/>
      <c r="K35" s="91"/>
      <c r="L35" s="91"/>
      <c r="M35" s="797" t="s">
        <v>1480</v>
      </c>
      <c r="N35" s="795"/>
      <c r="O35" s="800"/>
      <c r="P35" s="801"/>
      <c r="Q35" s="801"/>
      <c r="R35" s="801"/>
      <c r="S35" s="106" t="str">
        <f>IF(LNG!$B$3=1,A35 &amp;"",G35 &amp;"" )</f>
        <v>B02.03</v>
      </c>
      <c r="T35" s="106" t="str">
        <f>IF(LNG!$B$3=1,B35 &amp;"",H35 &amp;"" )</f>
        <v>Arbeitsraum, Aufenthaltsraum</v>
      </c>
      <c r="U35" s="106" t="str">
        <f>IF(LNG!$B$3=1,C35 &amp;"",I35 &amp;"" )</f>
        <v>Arbeits- und Aufenthaltsräume, einschliesslich Wohncontainer und dgl.</v>
      </c>
      <c r="V35" s="106" t="str">
        <f>IF(LNG!$B$3=1,D35 &amp;"",J35 &amp;"" )</f>
        <v/>
      </c>
      <c r="W35" s="106" t="str">
        <f>IF(LNG!$B$3=1,E35 &amp;"",K35 &amp;"" )</f>
        <v/>
      </c>
      <c r="X35" s="106" t="str">
        <f>IF(LNG!$B$3=1,F35 &amp;"",L35 &amp;"" )</f>
        <v/>
      </c>
    </row>
    <row r="36" spans="1:24" ht="193.2">
      <c r="A36" s="68" t="s">
        <v>1485</v>
      </c>
      <c r="B36" s="80" t="s">
        <v>1486</v>
      </c>
      <c r="C36" s="80" t="s">
        <v>1487</v>
      </c>
      <c r="D36" s="67"/>
      <c r="E36" s="67"/>
      <c r="F36" s="67"/>
      <c r="G36" s="74" t="s">
        <v>1485</v>
      </c>
      <c r="H36" s="84" t="s">
        <v>1488</v>
      </c>
      <c r="I36" s="84" t="s">
        <v>1489</v>
      </c>
      <c r="J36" s="73" t="s">
        <v>1490</v>
      </c>
      <c r="K36" s="73"/>
      <c r="L36" s="73"/>
      <c r="M36" s="797" t="s">
        <v>1485</v>
      </c>
      <c r="N36" s="795"/>
      <c r="O36" s="795"/>
      <c r="P36" s="796"/>
      <c r="Q36" s="796"/>
      <c r="R36" s="796"/>
      <c r="S36" s="106" t="str">
        <f>IF(LNG!$B$3=1,A36 &amp;"",G36 &amp;"" )</f>
        <v>B02.04</v>
      </c>
      <c r="T36" s="106" t="str">
        <f>IF(LNG!$B$3=1,B36 &amp;"",H36 &amp;"" )</f>
        <v>Hebe-, Verlade-, Transport-, Lagereinrichtung</v>
      </c>
      <c r="U36" s="106" t="str">
        <f>IF(LNG!$B$3=1,C36 &amp;"",I36 &amp;"" )</f>
        <v>Hebe-, Verlade-, Transport-, Lagereinrichtungen für Baumaterialien und Personentransporte auf der Baustelle</v>
      </c>
      <c r="V36" s="106" t="str">
        <f>IF(LNG!$B$3=1,D36 &amp;"",J36 &amp;"" )</f>
        <v/>
      </c>
      <c r="W36" s="106" t="str">
        <f>IF(LNG!$B$3=1,E36 &amp;"",K36 &amp;"" )</f>
        <v/>
      </c>
      <c r="X36" s="106" t="str">
        <f>IF(LNG!$B$3=1,F36 &amp;"",L36 &amp;"" )</f>
        <v/>
      </c>
    </row>
    <row r="37" spans="1:24" ht="179.4">
      <c r="A37" s="68" t="s">
        <v>1491</v>
      </c>
      <c r="B37" s="80" t="s">
        <v>1492</v>
      </c>
      <c r="C37" s="80" t="s">
        <v>1493</v>
      </c>
      <c r="D37" s="67"/>
      <c r="E37" s="67"/>
      <c r="F37" s="67"/>
      <c r="G37" s="74" t="s">
        <v>1491</v>
      </c>
      <c r="H37" s="84" t="s">
        <v>1494</v>
      </c>
      <c r="I37" s="84" t="s">
        <v>1495</v>
      </c>
      <c r="J37" s="73" t="s">
        <v>1496</v>
      </c>
      <c r="K37" s="73"/>
      <c r="L37" s="73"/>
      <c r="M37" s="797" t="s">
        <v>1491</v>
      </c>
      <c r="N37" s="795"/>
      <c r="O37" s="795"/>
      <c r="P37" s="796"/>
      <c r="Q37" s="796"/>
      <c r="R37" s="796"/>
      <c r="S37" s="106" t="str">
        <f>IF(LNG!$B$3=1,A37 &amp;"",G37 &amp;"" )</f>
        <v>B02.05</v>
      </c>
      <c r="T37" s="106" t="str">
        <f>IF(LNG!$B$3=1,B37 &amp;"",H37 &amp;"" )</f>
        <v>Einrichtung für Materialaufbereitung</v>
      </c>
      <c r="U37" s="106" t="str">
        <f>IF(LNG!$B$3=1,C37 &amp;"",I37 &amp;"" )</f>
        <v>Einrichtungen für die Aufbereitung und Wiederverwertung von Materialien</v>
      </c>
      <c r="V37" s="106" t="str">
        <f>IF(LNG!$B$3=1,D37 &amp;"",J37 &amp;"" )</f>
        <v/>
      </c>
      <c r="W37" s="106" t="str">
        <f>IF(LNG!$B$3=1,E37 &amp;"",K37 &amp;"" )</f>
        <v/>
      </c>
      <c r="X37" s="106" t="str">
        <f>IF(LNG!$B$3=1,F37 &amp;"",L37 &amp;"" )</f>
        <v/>
      </c>
    </row>
    <row r="38" spans="1:24" ht="165.6">
      <c r="A38" s="68" t="s">
        <v>1497</v>
      </c>
      <c r="B38" s="80" t="s">
        <v>1498</v>
      </c>
      <c r="C38" s="80" t="s">
        <v>1499</v>
      </c>
      <c r="D38" s="67"/>
      <c r="E38" s="67"/>
      <c r="F38" s="67"/>
      <c r="G38" s="74" t="s">
        <v>1497</v>
      </c>
      <c r="H38" s="84" t="s">
        <v>1500</v>
      </c>
      <c r="I38" s="84" t="s">
        <v>1501</v>
      </c>
      <c r="J38" s="73" t="s">
        <v>1502</v>
      </c>
      <c r="K38" s="73"/>
      <c r="L38" s="73"/>
      <c r="M38" s="797" t="s">
        <v>1497</v>
      </c>
      <c r="N38" s="795"/>
      <c r="O38" s="795"/>
      <c r="P38" s="796"/>
      <c r="Q38" s="796"/>
      <c r="R38" s="796"/>
      <c r="S38" s="106" t="str">
        <f>IF(LNG!$B$3=1,A38 &amp;"",G38 &amp;"" )</f>
        <v>B02.06</v>
      </c>
      <c r="T38" s="106" t="str">
        <f>IF(LNG!$B$3=1,B38 &amp;"",H38 &amp;"" )</f>
        <v>Witterungsbedingte Baumassnahmen</v>
      </c>
      <c r="U38" s="106" t="str">
        <f>IF(LNG!$B$3=1,C38 &amp;"",I38 &amp;"" )</f>
        <v>Zusätzliche Massnahmen für das Wärmen, Schützen, Räumen und dgl. von Bauteilen</v>
      </c>
      <c r="V38" s="106" t="str">
        <f>IF(LNG!$B$3=1,D38 &amp;"",J38 &amp;"" )</f>
        <v/>
      </c>
      <c r="W38" s="106" t="str">
        <f>IF(LNG!$B$3=1,E38 &amp;"",K38 &amp;"" )</f>
        <v/>
      </c>
      <c r="X38" s="106" t="str">
        <f>IF(LNG!$B$3=1,F38 &amp;"",L38 &amp;"" )</f>
        <v/>
      </c>
    </row>
    <row r="39" spans="1:24" ht="165.6">
      <c r="A39" s="86" t="s">
        <v>1503</v>
      </c>
      <c r="B39" s="87" t="s">
        <v>1504</v>
      </c>
      <c r="C39" s="80" t="s">
        <v>1505</v>
      </c>
      <c r="D39" s="67"/>
      <c r="E39" s="67"/>
      <c r="F39" s="67"/>
      <c r="G39" s="88" t="s">
        <v>1503</v>
      </c>
      <c r="H39" s="89" t="s">
        <v>1506</v>
      </c>
      <c r="I39" s="84" t="s">
        <v>1507</v>
      </c>
      <c r="J39" s="73" t="s">
        <v>1508</v>
      </c>
      <c r="K39" s="73"/>
      <c r="L39" s="73"/>
      <c r="M39" s="793" t="s">
        <v>1503</v>
      </c>
      <c r="N39" s="794"/>
      <c r="O39" s="795"/>
      <c r="P39" s="796"/>
      <c r="Q39" s="796"/>
      <c r="R39" s="796"/>
      <c r="S39" s="106" t="str">
        <f>IF(LNG!$B$3=1,A39 &amp;"",G39 &amp;"" )</f>
        <v>B02.07</v>
      </c>
      <c r="T39" s="106" t="str">
        <f>IF(LNG!$B$3=1,B39 &amp;"",H39 &amp;"" )</f>
        <v>Baustellenorganisation, Sicherheit</v>
      </c>
      <c r="U39" s="106" t="str">
        <f>IF(LNG!$B$3=1,C39 &amp;"",I39 &amp;"" )</f>
        <v>Unterstützung der Organisation, Kontrolle und Bewachung der Baustelle, einschliesslich Personal und Anlagen</v>
      </c>
      <c r="V39" s="106" t="str">
        <f>IF(LNG!$B$3=1,D39 &amp;"",J39 &amp;"" )</f>
        <v/>
      </c>
      <c r="W39" s="106" t="str">
        <f>IF(LNG!$B$3=1,E39 &amp;"",K39 &amp;"" )</f>
        <v/>
      </c>
      <c r="X39" s="106" t="str">
        <f>IF(LNG!$B$3=1,F39 &amp;"",L39 &amp;"" )</f>
        <v/>
      </c>
    </row>
    <row r="40" spans="1:24" ht="165.6">
      <c r="A40" s="68" t="s">
        <v>1509</v>
      </c>
      <c r="B40" s="80" t="s">
        <v>1510</v>
      </c>
      <c r="C40" s="80" t="s">
        <v>1511</v>
      </c>
      <c r="D40" s="67"/>
      <c r="E40" s="67"/>
      <c r="F40" s="67"/>
      <c r="G40" s="74" t="s">
        <v>1509</v>
      </c>
      <c r="H40" s="84" t="s">
        <v>1512</v>
      </c>
      <c r="I40" s="84" t="s">
        <v>1513</v>
      </c>
      <c r="J40" s="73" t="s">
        <v>1508</v>
      </c>
      <c r="K40" s="73"/>
      <c r="L40" s="73"/>
      <c r="M40" s="797" t="s">
        <v>1509</v>
      </c>
      <c r="N40" s="795"/>
      <c r="O40" s="795"/>
      <c r="P40" s="796"/>
      <c r="Q40" s="796"/>
      <c r="R40" s="796"/>
      <c r="S40" s="106" t="str">
        <f>IF(LNG!$B$3=1,A40 &amp;"",G40 &amp;"" )</f>
        <v>B02.08</v>
      </c>
      <c r="T40" s="106" t="str">
        <f>IF(LNG!$B$3=1,B40 &amp;"",H40 &amp;"" )</f>
        <v>Schutzmassnahme für Umgebung</v>
      </c>
      <c r="U40" s="106" t="str">
        <f>IF(LNG!$B$3=1,C40 &amp;"",I40 &amp;"" )</f>
        <v>Schutz von bestehenden Bauwerken und Vegetation</v>
      </c>
      <c r="V40" s="106" t="str">
        <f>IF(LNG!$B$3=1,D40 &amp;"",J40 &amp;"" )</f>
        <v/>
      </c>
      <c r="W40" s="106" t="str">
        <f>IF(LNG!$B$3=1,E40 &amp;"",K40 &amp;"" )</f>
        <v/>
      </c>
      <c r="X40" s="106" t="str">
        <f>IF(LNG!$B$3=1,F40 &amp;"",L40 &amp;"" )</f>
        <v/>
      </c>
    </row>
    <row r="41" spans="1:24" ht="277.2">
      <c r="A41" s="68" t="s">
        <v>1514</v>
      </c>
      <c r="B41" s="80" t="s">
        <v>1515</v>
      </c>
      <c r="C41" s="80" t="s">
        <v>1516</v>
      </c>
      <c r="D41" s="67"/>
      <c r="E41" s="67"/>
      <c r="F41" s="67"/>
      <c r="G41" s="74" t="s">
        <v>1514</v>
      </c>
      <c r="H41" s="84" t="s">
        <v>1517</v>
      </c>
      <c r="I41" s="84" t="s">
        <v>1518</v>
      </c>
      <c r="J41" s="73" t="s">
        <v>1496</v>
      </c>
      <c r="K41" s="73"/>
      <c r="L41" s="73"/>
      <c r="M41" s="797" t="s">
        <v>1514</v>
      </c>
      <c r="N41" s="795"/>
      <c r="O41" s="795"/>
      <c r="P41" s="796"/>
      <c r="Q41" s="796"/>
      <c r="R41" s="796"/>
      <c r="S41" s="106" t="str">
        <f>IF(LNG!$B$3=1,A41 &amp;"",G41 &amp;"" )</f>
        <v>B03</v>
      </c>
      <c r="T41" s="106" t="str">
        <f>IF(LNG!$B$3=1,B41 &amp;"",H41 &amp;"" )</f>
        <v>Provisorium</v>
      </c>
      <c r="U41" s="106" t="str">
        <f>IF(LNG!$B$3=1,C41 &amp;"",I41 &amp;"" )</f>
        <v>Provisorische Gebäude, Bauteile, Ausstattungen und dgl. für die Aufrechterhaltung eines bestehenden Betriebs bis zur Inbetriebnahme der gebrauchstauglichen und mängelfreien Anlage
Hinweis: Baustelleneinrichtung (B02)</v>
      </c>
      <c r="V41" s="106" t="str">
        <f>IF(LNG!$B$3=1,D41 &amp;"",J41 &amp;"" )</f>
        <v/>
      </c>
      <c r="W41" s="106" t="str">
        <f>IF(LNG!$B$3=1,E41 &amp;"",K41 &amp;"" )</f>
        <v/>
      </c>
      <c r="X41" s="106" t="str">
        <f>IF(LNG!$B$3=1,F41 &amp;"",L41 &amp;"" )</f>
        <v/>
      </c>
    </row>
    <row r="42" spans="1:24" ht="165.6">
      <c r="A42" s="68" t="s">
        <v>1519</v>
      </c>
      <c r="B42" s="80" t="s">
        <v>1520</v>
      </c>
      <c r="C42" s="80" t="s">
        <v>1521</v>
      </c>
      <c r="D42" s="67"/>
      <c r="E42" s="67"/>
      <c r="F42" s="67"/>
      <c r="G42" s="74" t="s">
        <v>1519</v>
      </c>
      <c r="H42" s="84" t="s">
        <v>1522</v>
      </c>
      <c r="I42" s="84" t="s">
        <v>1523</v>
      </c>
      <c r="J42" s="73" t="s">
        <v>1502</v>
      </c>
      <c r="K42" s="73"/>
      <c r="L42" s="73"/>
      <c r="M42" s="797" t="s">
        <v>1519</v>
      </c>
      <c r="N42" s="795"/>
      <c r="O42" s="795"/>
      <c r="P42" s="796"/>
      <c r="Q42" s="796"/>
      <c r="R42" s="796"/>
      <c r="S42" s="106" t="str">
        <f>IF(LNG!$B$3=1,A42 &amp;"",G42 &amp;"" )</f>
        <v>B03.01</v>
      </c>
      <c r="T42" s="106" t="str">
        <f>IF(LNG!$B$3=1,B42 &amp;"",H42 &amp;"" )</f>
        <v>Provisorisches Rückhaltesystem</v>
      </c>
      <c r="U42" s="106" t="str">
        <f>IF(LNG!$B$3=1,C42 &amp;"",I42 &amp;"" )</f>
        <v>Provisorische Rückhaltesysteme gegen den Anprall oder Absturz von Personen und Fahrzeugen</v>
      </c>
      <c r="V42" s="106" t="str">
        <f>IF(LNG!$B$3=1,D42 &amp;"",J42 &amp;"" )</f>
        <v/>
      </c>
      <c r="W42" s="106" t="str">
        <f>IF(LNG!$B$3=1,E42 &amp;"",K42 &amp;"" )</f>
        <v/>
      </c>
      <c r="X42" s="106" t="str">
        <f>IF(LNG!$B$3=1,F42 &amp;"",L42 &amp;"" )</f>
        <v/>
      </c>
    </row>
    <row r="43" spans="1:24" ht="138">
      <c r="A43" s="68" t="s">
        <v>1524</v>
      </c>
      <c r="B43" s="80" t="s">
        <v>1525</v>
      </c>
      <c r="C43" s="80" t="s">
        <v>1526</v>
      </c>
      <c r="D43" s="67"/>
      <c r="E43" s="67"/>
      <c r="F43" s="67"/>
      <c r="G43" s="74" t="s">
        <v>1524</v>
      </c>
      <c r="H43" s="84" t="s">
        <v>1527</v>
      </c>
      <c r="I43" s="84" t="s">
        <v>1528</v>
      </c>
      <c r="J43" s="73"/>
      <c r="K43" s="73"/>
      <c r="L43" s="73"/>
      <c r="M43" s="797" t="s">
        <v>1524</v>
      </c>
      <c r="N43" s="795"/>
      <c r="O43" s="795"/>
      <c r="P43" s="796"/>
      <c r="Q43" s="796"/>
      <c r="R43" s="796"/>
      <c r="S43" s="106" t="str">
        <f>IF(LNG!$B$3=1,A43 &amp;"",G43 &amp;"" )</f>
        <v>B03.02</v>
      </c>
      <c r="T43" s="106" t="str">
        <f>IF(LNG!$B$3=1,B43 &amp;"",H43 &amp;"" )</f>
        <v>Provisorische Werkleitung</v>
      </c>
      <c r="U43" s="106" t="str">
        <f>IF(LNG!$B$3=1,C43 &amp;"",I43 &amp;"" )</f>
        <v>Provisorische Anlagen und  Leitungen sowie Verlegung bestehender Leitungen</v>
      </c>
      <c r="V43" s="106" t="str">
        <f>IF(LNG!$B$3=1,D43 &amp;"",J43 &amp;"" )</f>
        <v/>
      </c>
      <c r="W43" s="106" t="str">
        <f>IF(LNG!$B$3=1,E43 &amp;"",K43 &amp;"" )</f>
        <v/>
      </c>
      <c r="X43" s="106" t="str">
        <f>IF(LNG!$B$3=1,F43 &amp;"",L43 &amp;"" )</f>
        <v/>
      </c>
    </row>
    <row r="44" spans="1:24" ht="179.4">
      <c r="A44" s="68" t="s">
        <v>1529</v>
      </c>
      <c r="B44" s="80" t="s">
        <v>1530</v>
      </c>
      <c r="C44" s="80" t="s">
        <v>1531</v>
      </c>
      <c r="D44" s="67"/>
      <c r="E44" s="67"/>
      <c r="F44" s="67"/>
      <c r="G44" s="74" t="s">
        <v>1529</v>
      </c>
      <c r="H44" s="84" t="s">
        <v>1532</v>
      </c>
      <c r="I44" s="84" t="s">
        <v>1533</v>
      </c>
      <c r="J44" s="73"/>
      <c r="K44" s="73"/>
      <c r="L44" s="73"/>
      <c r="M44" s="797" t="s">
        <v>1529</v>
      </c>
      <c r="N44" s="795"/>
      <c r="O44" s="795"/>
      <c r="P44" s="796"/>
      <c r="Q44" s="796"/>
      <c r="R44" s="796"/>
      <c r="S44" s="106" t="str">
        <f>IF(LNG!$B$3=1,A44 &amp;"",G44 &amp;"" )</f>
        <v>B03.03</v>
      </c>
      <c r="T44" s="106" t="str">
        <f>IF(LNG!$B$3=1,B44 &amp;"",H44 &amp;"" )</f>
        <v>Provisorisches Gebäude</v>
      </c>
      <c r="U44" s="106" t="str">
        <f>IF(LNG!$B$3=1,C44 &amp;"",I44 &amp;"" )</f>
        <v>Provisorische Gebäude für die Aufrechterhaltung eines bestehenden Betriebs, einschliesslich Technik, Ausbau, Ausstattung und Demontage</v>
      </c>
      <c r="V44" s="106" t="str">
        <f>IF(LNG!$B$3=1,D44 &amp;"",J44 &amp;"" )</f>
        <v/>
      </c>
      <c r="W44" s="106" t="str">
        <f>IF(LNG!$B$3=1,E44 &amp;"",K44 &amp;"" )</f>
        <v/>
      </c>
      <c r="X44" s="106" t="str">
        <f>IF(LNG!$B$3=1,F44 &amp;"",L44 &amp;"" )</f>
        <v/>
      </c>
    </row>
    <row r="45" spans="1:24" ht="184.8">
      <c r="A45" s="86" t="s">
        <v>1534</v>
      </c>
      <c r="B45" s="87" t="s">
        <v>1535</v>
      </c>
      <c r="C45" s="80" t="s">
        <v>1536</v>
      </c>
      <c r="D45" s="67"/>
      <c r="E45" s="67"/>
      <c r="F45" s="81"/>
      <c r="G45" s="88" t="s">
        <v>1534</v>
      </c>
      <c r="H45" s="89" t="s">
        <v>1537</v>
      </c>
      <c r="I45" s="84" t="s">
        <v>1538</v>
      </c>
      <c r="J45" s="73"/>
      <c r="K45" s="73"/>
      <c r="L45" s="73"/>
      <c r="M45" s="793" t="s">
        <v>1534</v>
      </c>
      <c r="N45" s="794"/>
      <c r="O45" s="795"/>
      <c r="P45" s="796"/>
      <c r="Q45" s="796"/>
      <c r="R45" s="796"/>
      <c r="S45" s="106" t="str">
        <f>IF(LNG!$B$3=1,A45 &amp;"",G45 &amp;"" )</f>
        <v>B03.04</v>
      </c>
      <c r="T45" s="106" t="str">
        <f>IF(LNG!$B$3=1,B45 &amp;"",H45 &amp;"" )</f>
        <v>Provisorische Verkehrsanlage</v>
      </c>
      <c r="U45" s="106" t="str">
        <f>IF(LNG!$B$3=1,C45 &amp;"",I45 &amp;"" )</f>
        <v>Provisorische Verkehrs- und Kunstbauten für Umleitungen, Hilfsbrücken, einschliesslich Signalisation, Markierung und Demontage</v>
      </c>
      <c r="V45" s="106" t="str">
        <f>IF(LNG!$B$3=1,D45 &amp;"",J45 &amp;"" )</f>
        <v/>
      </c>
      <c r="W45" s="106" t="str">
        <f>IF(LNG!$B$3=1,E45 &amp;"",K45 &amp;"" )</f>
        <v/>
      </c>
      <c r="X45" s="106" t="str">
        <f>IF(LNG!$B$3=1,F45 &amp;"",L45 &amp;"" )</f>
        <v/>
      </c>
    </row>
    <row r="46" spans="1:24" ht="409.6">
      <c r="A46" s="68" t="s">
        <v>1539</v>
      </c>
      <c r="B46" s="80" t="s">
        <v>1540</v>
      </c>
      <c r="C46" s="80" t="s">
        <v>1541</v>
      </c>
      <c r="D46" s="67"/>
      <c r="E46" s="67"/>
      <c r="F46" s="67"/>
      <c r="G46" s="74" t="s">
        <v>1539</v>
      </c>
      <c r="H46" s="84" t="s">
        <v>1542</v>
      </c>
      <c r="I46" s="84" t="s">
        <v>1543</v>
      </c>
      <c r="J46" s="73" t="s">
        <v>1544</v>
      </c>
      <c r="K46" s="73"/>
      <c r="L46" s="73"/>
      <c r="M46" s="797" t="s">
        <v>1539</v>
      </c>
      <c r="N46" s="795"/>
      <c r="O46" s="795"/>
      <c r="P46" s="796"/>
      <c r="Q46" s="796"/>
      <c r="R46" s="796"/>
      <c r="S46" s="106" t="str">
        <f>IF(LNG!$B$3=1,A46 &amp;"",G46 &amp;"" )</f>
        <v>B03.05</v>
      </c>
      <c r="T46" s="106" t="str">
        <f>IF(LNG!$B$3=1,B46 &amp;"",H46 &amp;"" )</f>
        <v>Provisorischer Ausbau, Ausstattung</v>
      </c>
      <c r="U46" s="106" t="str">
        <f>IF(LNG!$B$3=1,C46 &amp;"",I46 &amp;"" )</f>
        <v>Provisorischer Ausbau und provisorische Ausstattung wie Mobiliar, Kleininventar und dgl.</v>
      </c>
      <c r="V46" s="106" t="str">
        <f>IF(LNG!$B$3=1,D46 &amp;"",J46 &amp;"" )</f>
        <v/>
      </c>
      <c r="W46" s="106" t="str">
        <f>IF(LNG!$B$3=1,E46 &amp;"",K46 &amp;"" )</f>
        <v/>
      </c>
      <c r="X46" s="106" t="str">
        <f>IF(LNG!$B$3=1,F46 &amp;"",L46 &amp;"" )</f>
        <v/>
      </c>
    </row>
    <row r="47" spans="1:24" ht="409.6">
      <c r="A47" s="92" t="s">
        <v>9</v>
      </c>
      <c r="B47" s="93" t="s">
        <v>1545</v>
      </c>
      <c r="C47" s="93" t="s">
        <v>1546</v>
      </c>
      <c r="D47" s="67"/>
      <c r="E47" s="67"/>
      <c r="F47" s="67"/>
      <c r="G47" s="94" t="s">
        <v>9</v>
      </c>
      <c r="H47" s="95" t="s">
        <v>1547</v>
      </c>
      <c r="I47" s="95" t="s">
        <v>1548</v>
      </c>
      <c r="J47" s="73" t="s">
        <v>1549</v>
      </c>
      <c r="K47" s="73"/>
      <c r="L47" s="73"/>
      <c r="M47" s="802" t="s">
        <v>9</v>
      </c>
      <c r="N47" s="803"/>
      <c r="O47" s="803"/>
      <c r="P47" s="796"/>
      <c r="Q47" s="796"/>
      <c r="R47" s="796"/>
      <c r="S47" s="106" t="str">
        <f>IF(LNG!$B$3=1,A47 &amp;"",G47 &amp;"" )</f>
        <v>B04</v>
      </c>
      <c r="T47" s="106" t="str">
        <f>IF(LNG!$B$3=1,B47 &amp;"",H47 &amp;"" )</f>
        <v xml:space="preserve">Erschliessung durch Werkleitungen 
</v>
      </c>
      <c r="U47" s="106" t="str">
        <f>IF(LNG!$B$3=1,C47 &amp;"",I47 &amp;"" )</f>
        <v>Erschliessung des Bauwerks durch Werkleitungen bis Hausanschluss, einschliesslich Grundstückserschliessung</v>
      </c>
      <c r="V47" s="106" t="str">
        <f>IF(LNG!$B$3=1,D47 &amp;"",J47 &amp;"" )</f>
        <v/>
      </c>
      <c r="W47" s="106" t="str">
        <f>IF(LNG!$B$3=1,E47 &amp;"",K47 &amp;"" )</f>
        <v/>
      </c>
      <c r="X47" s="106" t="str">
        <f>IF(LNG!$B$3=1,F47 &amp;"",L47 &amp;"" )</f>
        <v/>
      </c>
    </row>
    <row r="48" spans="1:24" ht="171.6">
      <c r="A48" s="92" t="s">
        <v>12</v>
      </c>
      <c r="B48" s="93" t="s">
        <v>1550</v>
      </c>
      <c r="C48" s="93" t="s">
        <v>1551</v>
      </c>
      <c r="D48" s="67"/>
      <c r="E48" s="67"/>
      <c r="F48" s="67"/>
      <c r="G48" s="94" t="s">
        <v>12</v>
      </c>
      <c r="H48" s="95" t="s">
        <v>1552</v>
      </c>
      <c r="I48" s="95" t="s">
        <v>1548</v>
      </c>
      <c r="J48" s="73"/>
      <c r="K48" s="73"/>
      <c r="L48" s="73"/>
      <c r="M48" s="802" t="s">
        <v>12</v>
      </c>
      <c r="N48" s="803"/>
      <c r="O48" s="803"/>
      <c r="P48" s="796"/>
      <c r="Q48" s="796"/>
      <c r="R48" s="796"/>
      <c r="S48" s="106" t="str">
        <f>IF(LNG!$B$3=1,A48 &amp;"",G48 &amp;"" )</f>
        <v>B04.01</v>
      </c>
      <c r="T48" s="106" t="str">
        <f>IF(LNG!$B$3=1,B48 &amp;"",H48 &amp;"" )</f>
        <v>Starkstromleitung</v>
      </c>
      <c r="U48" s="106" t="str">
        <f>IF(LNG!$B$3=1,C48 &amp;"",I48 &amp;"" )</f>
        <v>Erschliessung des Bauwerks durch Starkstromleitungen bis Hausanschluss, einschliesslich Grundstückserschliessung</v>
      </c>
      <c r="V48" s="106" t="str">
        <f>IF(LNG!$B$3=1,D48 &amp;"",J48 &amp;"" )</f>
        <v/>
      </c>
      <c r="W48" s="106" t="str">
        <f>IF(LNG!$B$3=1,E48 &amp;"",K48 &amp;"" )</f>
        <v/>
      </c>
      <c r="X48" s="106" t="str">
        <f>IF(LNG!$B$3=1,F48 &amp;"",L48 &amp;"" )</f>
        <v/>
      </c>
    </row>
    <row r="49" spans="1:24" ht="409.6">
      <c r="A49" s="68" t="s">
        <v>13</v>
      </c>
      <c r="B49" s="80" t="s">
        <v>1553</v>
      </c>
      <c r="C49" s="80" t="s">
        <v>1554</v>
      </c>
      <c r="D49" s="67"/>
      <c r="E49" s="67"/>
      <c r="F49" s="67"/>
      <c r="G49" s="74" t="s">
        <v>13</v>
      </c>
      <c r="H49" s="84" t="s">
        <v>1555</v>
      </c>
      <c r="I49" s="84" t="s">
        <v>1548</v>
      </c>
      <c r="J49" s="73" t="s">
        <v>1556</v>
      </c>
      <c r="K49" s="73"/>
      <c r="L49" s="73"/>
      <c r="M49" s="797" t="s">
        <v>13</v>
      </c>
      <c r="N49" s="795"/>
      <c r="O49" s="795"/>
      <c r="P49" s="796"/>
      <c r="Q49" s="796"/>
      <c r="R49" s="796"/>
      <c r="S49" s="106" t="str">
        <f>IF(LNG!$B$3=1,A49 &amp;"",G49 &amp;"" )</f>
        <v>B04.02</v>
      </c>
      <c r="T49" s="106" t="str">
        <f>IF(LNG!$B$3=1,B49 &amp;"",H49 &amp;"" )</f>
        <v>Schwachstromleitung</v>
      </c>
      <c r="U49" s="106" t="str">
        <f>IF(LNG!$B$3=1,C49 &amp;"",I49 &amp;"" )</f>
        <v>Erschliessung des Bauwerks durch Schwachstromleitungen bis Hausanschluss, einschliesslich Grundstückserschliessung</v>
      </c>
      <c r="V49" s="106" t="str">
        <f>IF(LNG!$B$3=1,D49 &amp;"",J49 &amp;"" )</f>
        <v/>
      </c>
      <c r="W49" s="106" t="str">
        <f>IF(LNG!$B$3=1,E49 &amp;"",K49 &amp;"" )</f>
        <v/>
      </c>
      <c r="X49" s="106" t="str">
        <f>IF(LNG!$B$3=1,F49 &amp;"",L49 &amp;"" )</f>
        <v/>
      </c>
    </row>
    <row r="50" spans="1:24" ht="207">
      <c r="A50" s="92" t="s">
        <v>14</v>
      </c>
      <c r="B50" s="93" t="s">
        <v>1557</v>
      </c>
      <c r="C50" s="93" t="s">
        <v>1558</v>
      </c>
      <c r="D50" s="67"/>
      <c r="E50" s="67"/>
      <c r="F50" s="67"/>
      <c r="G50" s="94" t="s">
        <v>14</v>
      </c>
      <c r="H50" s="95" t="s">
        <v>1559</v>
      </c>
      <c r="I50" s="95" t="s">
        <v>1548</v>
      </c>
      <c r="J50" s="73" t="s">
        <v>1560</v>
      </c>
      <c r="K50" s="73"/>
      <c r="L50" s="73"/>
      <c r="M50" s="802" t="s">
        <v>14</v>
      </c>
      <c r="N50" s="803"/>
      <c r="O50" s="803"/>
      <c r="P50" s="796"/>
      <c r="Q50" s="796"/>
      <c r="R50" s="796"/>
      <c r="S50" s="106" t="str">
        <f>IF(LNG!$B$3=1,A50 &amp;"",G50 &amp;"" )</f>
        <v>B04.03</v>
      </c>
      <c r="T50" s="106" t="str">
        <f>IF(LNG!$B$3=1,B50 &amp;"",H50 &amp;"" )</f>
        <v>Fernwärmeleitung</v>
      </c>
      <c r="U50" s="106" t="str">
        <f>IF(LNG!$B$3=1,C50 &amp;"",I50 &amp;"" )</f>
        <v>Erschliessung des Bauwerks durch Heizungsleitungen bis Hausanschluss, einschliesslich Grundstückserschliessung</v>
      </c>
      <c r="V50" s="106" t="str">
        <f>IF(LNG!$B$3=1,D50 &amp;"",J50 &amp;"" )</f>
        <v/>
      </c>
      <c r="W50" s="106" t="str">
        <f>IF(LNG!$B$3=1,E50 &amp;"",K50 &amp;"" )</f>
        <v/>
      </c>
      <c r="X50" s="106" t="str">
        <f>IF(LNG!$B$3=1,F50 &amp;"",L50 &amp;"" )</f>
        <v/>
      </c>
    </row>
    <row r="51" spans="1:24" ht="179.4">
      <c r="A51" s="92" t="s">
        <v>15</v>
      </c>
      <c r="B51" s="93" t="s">
        <v>1561</v>
      </c>
      <c r="C51" s="93" t="s">
        <v>1562</v>
      </c>
      <c r="D51" s="67"/>
      <c r="E51" s="67"/>
      <c r="F51" s="67"/>
      <c r="G51" s="94" t="s">
        <v>15</v>
      </c>
      <c r="H51" s="95" t="s">
        <v>1563</v>
      </c>
      <c r="I51" s="95" t="s">
        <v>1548</v>
      </c>
      <c r="J51" s="73" t="s">
        <v>1564</v>
      </c>
      <c r="K51" s="73"/>
      <c r="L51" s="73"/>
      <c r="M51" s="802" t="s">
        <v>15</v>
      </c>
      <c r="N51" s="803"/>
      <c r="O51" s="803"/>
      <c r="P51" s="796"/>
      <c r="Q51" s="796"/>
      <c r="R51" s="796"/>
      <c r="S51" s="106" t="str">
        <f>IF(LNG!$B$3=1,A51 &amp;"",G51 &amp;"" )</f>
        <v>B04.04</v>
      </c>
      <c r="T51" s="106" t="str">
        <f>IF(LNG!$B$3=1,B51 &amp;"",H51 &amp;"" )</f>
        <v>Fernkälteleitung</v>
      </c>
      <c r="U51" s="106" t="str">
        <f>IF(LNG!$B$3=1,C51 &amp;"",I51 &amp;"" )</f>
        <v>Erschliessung des Bauwerks durch Kälteleitungen bis Hausanschluss, einschliesslich Grundstückserschliessung</v>
      </c>
      <c r="V51" s="106" t="str">
        <f>IF(LNG!$B$3=1,D51 &amp;"",J51 &amp;"" )</f>
        <v/>
      </c>
      <c r="W51" s="106" t="str">
        <f>IF(LNG!$B$3=1,E51 &amp;"",K51 &amp;"" )</f>
        <v/>
      </c>
      <c r="X51" s="106" t="str">
        <f>IF(LNG!$B$3=1,F51 &amp;"",L51 &amp;"" )</f>
        <v/>
      </c>
    </row>
    <row r="52" spans="1:24" ht="171.6">
      <c r="A52" s="68" t="s">
        <v>16</v>
      </c>
      <c r="B52" s="80" t="s">
        <v>1565</v>
      </c>
      <c r="C52" s="80" t="s">
        <v>1566</v>
      </c>
      <c r="D52" s="67"/>
      <c r="E52" s="67"/>
      <c r="F52" s="67"/>
      <c r="G52" s="74" t="s">
        <v>16</v>
      </c>
      <c r="H52" s="84" t="s">
        <v>1567</v>
      </c>
      <c r="I52" s="84" t="s">
        <v>1568</v>
      </c>
      <c r="J52" s="73"/>
      <c r="K52" s="73"/>
      <c r="L52" s="73"/>
      <c r="M52" s="797" t="s">
        <v>16</v>
      </c>
      <c r="N52" s="795"/>
      <c r="O52" s="795"/>
      <c r="P52" s="796"/>
      <c r="Q52" s="796"/>
      <c r="R52" s="796"/>
      <c r="S52" s="106" t="str">
        <f>IF(LNG!$B$3=1,A52 &amp;"",G52 &amp;"" )</f>
        <v>B04.05</v>
      </c>
      <c r="T52" s="106" t="str">
        <f>IF(LNG!$B$3=1,B52 &amp;"",H52 &amp;"" )</f>
        <v>Wasserleitung</v>
      </c>
      <c r="U52" s="106" t="str">
        <f>IF(LNG!$B$3=1,C52 &amp;"",I52 &amp;"" )</f>
        <v>Erschliessung des Bauwerks durch Wasserleitungen bis Hausanschluss, einschliesslich Grundstückserschliessung</v>
      </c>
      <c r="V52" s="106" t="str">
        <f>IF(LNG!$B$3=1,D52 &amp;"",J52 &amp;"" )</f>
        <v/>
      </c>
      <c r="W52" s="106" t="str">
        <f>IF(LNG!$B$3=1,E52 &amp;"",K52 &amp;"" )</f>
        <v/>
      </c>
      <c r="X52" s="106" t="str">
        <f>IF(LNG!$B$3=1,F52 &amp;"",L52 &amp;"" )</f>
        <v/>
      </c>
    </row>
    <row r="53" spans="1:24" ht="237.6">
      <c r="A53" s="92" t="s">
        <v>17</v>
      </c>
      <c r="B53" s="93" t="s">
        <v>1569</v>
      </c>
      <c r="C53" s="93" t="s">
        <v>1570</v>
      </c>
      <c r="D53" s="67"/>
      <c r="E53" s="67"/>
      <c r="F53" s="67"/>
      <c r="G53" s="94" t="s">
        <v>17</v>
      </c>
      <c r="H53" s="95" t="s">
        <v>1571</v>
      </c>
      <c r="I53" s="95" t="s">
        <v>1572</v>
      </c>
      <c r="J53" s="73"/>
      <c r="K53" s="73"/>
      <c r="L53" s="73"/>
      <c r="M53" s="802" t="s">
        <v>17</v>
      </c>
      <c r="N53" s="803"/>
      <c r="O53" s="803"/>
      <c r="P53" s="796"/>
      <c r="Q53" s="796"/>
      <c r="R53" s="796"/>
      <c r="S53" s="106" t="str">
        <f>IF(LNG!$B$3=1,A53 &amp;"",G53 &amp;"" )</f>
        <v>B04.06</v>
      </c>
      <c r="T53" s="106" t="str">
        <f>IF(LNG!$B$3=1,B53 &amp;"",H53 &amp;"" )</f>
        <v>Schmutzwasserleitung</v>
      </c>
      <c r="U53" s="106" t="str">
        <f>IF(LNG!$B$3=1,C53 &amp;"",I53 &amp;"" )</f>
        <v>Erschliessung des Grundstücks und der darauf befindlichen Bauwerke durch Schmutzwasserleitungen bis Hausanschluss, einschliesslich  Grundstückserschliessung</v>
      </c>
      <c r="V53" s="106" t="str">
        <f>IF(LNG!$B$3=1,D53 &amp;"",J53 &amp;"" )</f>
        <v/>
      </c>
      <c r="W53" s="106" t="str">
        <f>IF(LNG!$B$3=1,E53 &amp;"",K53 &amp;"" )</f>
        <v/>
      </c>
      <c r="X53" s="106" t="str">
        <f>IF(LNG!$B$3=1,F53 &amp;"",L53 &amp;"" )</f>
        <v/>
      </c>
    </row>
    <row r="54" spans="1:24" ht="237.6">
      <c r="A54" s="92" t="s">
        <v>18</v>
      </c>
      <c r="B54" s="93" t="s">
        <v>1573</v>
      </c>
      <c r="C54" s="93" t="s">
        <v>1574</v>
      </c>
      <c r="D54" s="67"/>
      <c r="E54" s="67"/>
      <c r="F54" s="67"/>
      <c r="G54" s="94" t="s">
        <v>18</v>
      </c>
      <c r="H54" s="95" t="s">
        <v>1575</v>
      </c>
      <c r="I54" s="95" t="s">
        <v>1576</v>
      </c>
      <c r="J54" s="73"/>
      <c r="K54" s="73"/>
      <c r="L54" s="73"/>
      <c r="M54" s="802" t="s">
        <v>18</v>
      </c>
      <c r="N54" s="803"/>
      <c r="O54" s="803"/>
      <c r="P54" s="796"/>
      <c r="Q54" s="796"/>
      <c r="R54" s="796"/>
      <c r="S54" s="106" t="str">
        <f>IF(LNG!$B$3=1,A54 &amp;"",G54 &amp;"" )</f>
        <v>B04.07</v>
      </c>
      <c r="T54" s="106" t="str">
        <f>IF(LNG!$B$3=1,B54 &amp;"",H54 &amp;"" )</f>
        <v>Regenwasserleitung</v>
      </c>
      <c r="U54" s="106" t="str">
        <f>IF(LNG!$B$3=1,C54 &amp;"",I54 &amp;"" )</f>
        <v>Erschliessung des Grundstücks und der darauf befindlichen Bauwerke durch Regenwasserleitungen bis Hausanschluss, einschliesslich  Grundstückserschliessung</v>
      </c>
      <c r="V54" s="106" t="str">
        <f>IF(LNG!$B$3=1,D54 &amp;"",J54 &amp;"" )</f>
        <v/>
      </c>
      <c r="W54" s="106" t="str">
        <f>IF(LNG!$B$3=1,E54 &amp;"",K54 &amp;"" )</f>
        <v/>
      </c>
      <c r="X54" s="106" t="str">
        <f>IF(LNG!$B$3=1,F54 &amp;"",L54 &amp;"" )</f>
        <v/>
      </c>
    </row>
    <row r="55" spans="1:24" ht="409.6">
      <c r="A55" s="68" t="s">
        <v>19</v>
      </c>
      <c r="B55" s="80" t="s">
        <v>1577</v>
      </c>
      <c r="C55" s="80" t="s">
        <v>1578</v>
      </c>
      <c r="D55" s="67"/>
      <c r="E55" s="67"/>
      <c r="F55" s="67"/>
      <c r="G55" s="74" t="s">
        <v>19</v>
      </c>
      <c r="H55" s="84" t="s">
        <v>1579</v>
      </c>
      <c r="I55" s="84" t="s">
        <v>1580</v>
      </c>
      <c r="J55" s="73" t="s">
        <v>1581</v>
      </c>
      <c r="K55" s="73"/>
      <c r="L55" s="73"/>
      <c r="M55" s="797" t="s">
        <v>19</v>
      </c>
      <c r="N55" s="795"/>
      <c r="O55" s="795"/>
      <c r="P55" s="796"/>
      <c r="Q55" s="796"/>
      <c r="R55" s="796"/>
      <c r="S55" s="106" t="str">
        <f>IF(LNG!$B$3=1,A55 &amp;"",G55 &amp;"" )</f>
        <v>B04.08</v>
      </c>
      <c r="T55" s="106" t="str">
        <f>IF(LNG!$B$3=1,B55 &amp;"",H55 &amp;"" )</f>
        <v>Gasleitung</v>
      </c>
      <c r="U55" s="106" t="str">
        <f>IF(LNG!$B$3=1,C55 &amp;"",I55 &amp;"" )</f>
        <v>Erschliessung des Bauwerks durch Gasleitungen bis Hausanschluss, einschliesslich Grundstückserschliessung</v>
      </c>
      <c r="V55" s="106" t="str">
        <f>IF(LNG!$B$3=1,D55 &amp;"",J55 &amp;"" )</f>
        <v/>
      </c>
      <c r="W55" s="106" t="str">
        <f>IF(LNG!$B$3=1,E55 &amp;"",K55 &amp;"" )</f>
        <v/>
      </c>
      <c r="X55" s="106" t="str">
        <f>IF(LNG!$B$3=1,F55 &amp;"",L55 &amp;"" )</f>
        <v/>
      </c>
    </row>
    <row r="56" spans="1:24" ht="409.6">
      <c r="A56" s="92" t="s">
        <v>1582</v>
      </c>
      <c r="B56" s="93" t="s">
        <v>1583</v>
      </c>
      <c r="C56" s="93" t="s">
        <v>1584</v>
      </c>
      <c r="D56" s="67"/>
      <c r="E56" s="67"/>
      <c r="F56" s="65"/>
      <c r="G56" s="94" t="s">
        <v>1582</v>
      </c>
      <c r="H56" s="95" t="s">
        <v>1585</v>
      </c>
      <c r="I56" s="95" t="s">
        <v>1586</v>
      </c>
      <c r="J56" s="73" t="s">
        <v>1587</v>
      </c>
      <c r="K56" s="73"/>
      <c r="L56" s="71"/>
      <c r="M56" s="802" t="s">
        <v>1582</v>
      </c>
      <c r="N56" s="803"/>
      <c r="O56" s="803"/>
      <c r="P56" s="796"/>
      <c r="Q56" s="796"/>
      <c r="R56" s="804"/>
      <c r="S56" s="106" t="str">
        <f>IF(LNG!$B$3=1,A56 &amp;"",G56 &amp;"" )</f>
        <v>B05</v>
      </c>
      <c r="T56" s="106" t="str">
        <f>IF(LNG!$B$3=1,B56 &amp;"",H56 &amp;"" )</f>
        <v xml:space="preserve">Rodung, Rückbau </v>
      </c>
      <c r="U56" s="106" t="str">
        <f>IF(LNG!$B$3=1,C56 &amp;"",I56 &amp;"" )</f>
        <v>Rodung sowie Abbruch und Demontage von Bauwerken und Bauteilen, einschliesslich Sortierung, Abtransport und Deponie</v>
      </c>
      <c r="V56" s="106" t="str">
        <f>IF(LNG!$B$3=1,D56 &amp;"",J56 &amp;"" )</f>
        <v/>
      </c>
      <c r="W56" s="106" t="str">
        <f>IF(LNG!$B$3=1,E56 &amp;"",K56 &amp;"" )</f>
        <v/>
      </c>
      <c r="X56" s="106" t="str">
        <f>IF(LNG!$B$3=1,F56 &amp;"",L56 &amp;"" )</f>
        <v/>
      </c>
    </row>
    <row r="57" spans="1:24" ht="96.6">
      <c r="A57" s="92" t="s">
        <v>1588</v>
      </c>
      <c r="B57" s="93" t="s">
        <v>1589</v>
      </c>
      <c r="C57" s="93" t="s">
        <v>1590</v>
      </c>
      <c r="D57" s="67"/>
      <c r="E57" s="67"/>
      <c r="F57" s="67"/>
      <c r="G57" s="94" t="s">
        <v>1588</v>
      </c>
      <c r="H57" s="95" t="s">
        <v>1591</v>
      </c>
      <c r="I57" s="95" t="s">
        <v>1592</v>
      </c>
      <c r="J57" s="73"/>
      <c r="K57" s="73"/>
      <c r="L57" s="73"/>
      <c r="M57" s="802" t="s">
        <v>1588</v>
      </c>
      <c r="N57" s="803"/>
      <c r="O57" s="803"/>
      <c r="P57" s="796"/>
      <c r="Q57" s="796"/>
      <c r="R57" s="796"/>
      <c r="S57" s="106" t="str">
        <f>IF(LNG!$B$3=1,A57 &amp;"",G57 &amp;"" )</f>
        <v>B05.01</v>
      </c>
      <c r="T57" s="106" t="str">
        <f>IF(LNG!$B$3=1,B57 &amp;"",H57 &amp;"" )</f>
        <v>Fällung, Rodung, Umpflanzung</v>
      </c>
      <c r="U57" s="106" t="str">
        <f>IF(LNG!$B$3=1,C57 &amp;"",I57 &amp;"" )</f>
        <v>Beseitigen und Versetzen vorhandener Bepflanzungen</v>
      </c>
      <c r="V57" s="106" t="str">
        <f>IF(LNG!$B$3=1,D57 &amp;"",J57 &amp;"" )</f>
        <v/>
      </c>
      <c r="W57" s="106" t="str">
        <f>IF(LNG!$B$3=1,E57 &amp;"",K57 &amp;"" )</f>
        <v/>
      </c>
      <c r="X57" s="106" t="str">
        <f>IF(LNG!$B$3=1,F57 &amp;"",L57 &amp;"" )</f>
        <v/>
      </c>
    </row>
    <row r="58" spans="1:24" ht="343.2">
      <c r="A58" s="92" t="s">
        <v>1593</v>
      </c>
      <c r="B58" s="93" t="s">
        <v>1594</v>
      </c>
      <c r="C58" s="93" t="s">
        <v>1595</v>
      </c>
      <c r="D58" s="67"/>
      <c r="E58" s="67"/>
      <c r="F58" s="65"/>
      <c r="G58" s="94" t="s">
        <v>1593</v>
      </c>
      <c r="H58" s="95" t="s">
        <v>1596</v>
      </c>
      <c r="I58" s="95" t="s">
        <v>1597</v>
      </c>
      <c r="J58" s="73" t="s">
        <v>1598</v>
      </c>
      <c r="K58" s="73"/>
      <c r="L58" s="71"/>
      <c r="M58" s="802" t="s">
        <v>1593</v>
      </c>
      <c r="N58" s="803"/>
      <c r="O58" s="803"/>
      <c r="P58" s="796"/>
      <c r="Q58" s="796"/>
      <c r="R58" s="804"/>
      <c r="S58" s="106" t="str">
        <f>IF(LNG!$B$3=1,A58 &amp;"",G58 &amp;"" )</f>
        <v>B05.02</v>
      </c>
      <c r="T58" s="106" t="str">
        <f>IF(LNG!$B$3=1,B58 &amp;"",H58 &amp;"" )</f>
        <v>Nicht kontaminierter Rückbau</v>
      </c>
      <c r="U58" s="106" t="str">
        <f>IF(LNG!$B$3=1,C58 &amp;"",I58 &amp;"" )</f>
        <v>Abbruch und Demontrage nicht kontaminierter Bauwerke und Bauteile sowie Abtrag von Boden- und Untergrundmaterial, einschliesslich Sortierung, Zwischenlagerung, Wiederverwertung, Abtransport und Entsorgung
Hinweis: Nicht komtaminierter Aushub (B06.01)</v>
      </c>
      <c r="V58" s="106" t="str">
        <f>IF(LNG!$B$3=1,D58 &amp;"",J58 &amp;"" )</f>
        <v/>
      </c>
      <c r="W58" s="106" t="str">
        <f>IF(LNG!$B$3=1,E58 &amp;"",K58 &amp;"" )</f>
        <v/>
      </c>
      <c r="X58" s="106" t="str">
        <f>IF(LNG!$B$3=1,F58 &amp;"",L58 &amp;"" )</f>
        <v/>
      </c>
    </row>
    <row r="59" spans="1:24" ht="316.8">
      <c r="A59" s="92" t="s">
        <v>1599</v>
      </c>
      <c r="B59" s="93" t="s">
        <v>1600</v>
      </c>
      <c r="C59" s="93" t="s">
        <v>1601</v>
      </c>
      <c r="D59" s="67"/>
      <c r="E59" s="67"/>
      <c r="F59" s="65"/>
      <c r="G59" s="94" t="s">
        <v>1599</v>
      </c>
      <c r="H59" s="95" t="s">
        <v>1602</v>
      </c>
      <c r="I59" s="95" t="s">
        <v>1603</v>
      </c>
      <c r="J59" s="73"/>
      <c r="K59" s="73"/>
      <c r="L59" s="71"/>
      <c r="M59" s="802" t="s">
        <v>1599</v>
      </c>
      <c r="N59" s="803"/>
      <c r="O59" s="803"/>
      <c r="P59" s="796"/>
      <c r="Q59" s="796"/>
      <c r="R59" s="804"/>
      <c r="S59" s="106" t="str">
        <f>IF(LNG!$B$3=1,A59 &amp;"",G59 &amp;"" )</f>
        <v>B05.03</v>
      </c>
      <c r="T59" s="106" t="str">
        <f>IF(LNG!$B$3=1,B59 &amp;"",H59 &amp;"" )</f>
        <v>Kontaminierter Rückbau</v>
      </c>
      <c r="U59" s="106" t="str">
        <f>IF(LNG!$B$3=1,C59 &amp;"",I59 &amp;"" )</f>
        <v>Abbruch und Demontrage kontaminierter Bauwerke und Bauteile sowie Abtrag von Boden- und Untergrundmaterial, einschliesslich Sortierung, Zwischenlagerung, Wiederverwertung, Abtransport und Entsorgung
Hinweis: Kontaminierter Aushub (B06.02)</v>
      </c>
      <c r="V59" s="106" t="str">
        <f>IF(LNG!$B$3=1,D59 &amp;"",J59 &amp;"" )</f>
        <v/>
      </c>
      <c r="W59" s="106" t="str">
        <f>IF(LNG!$B$3=1,E59 &amp;"",K59 &amp;"" )</f>
        <v/>
      </c>
      <c r="X59" s="106" t="str">
        <f>IF(LNG!$B$3=1,F59 &amp;"",L59 &amp;"" )</f>
        <v/>
      </c>
    </row>
    <row r="60" spans="1:24" ht="198">
      <c r="A60" s="68" t="s">
        <v>1604</v>
      </c>
      <c r="B60" s="80" t="s">
        <v>1605</v>
      </c>
      <c r="C60" s="80" t="s">
        <v>1606</v>
      </c>
      <c r="D60" s="67"/>
      <c r="E60" s="67"/>
      <c r="F60" s="67"/>
      <c r="G60" s="74" t="s">
        <v>1604</v>
      </c>
      <c r="H60" s="84" t="s">
        <v>1607</v>
      </c>
      <c r="I60" s="84" t="s">
        <v>1608</v>
      </c>
      <c r="J60" s="73"/>
      <c r="K60" s="73"/>
      <c r="L60" s="73"/>
      <c r="M60" s="797" t="s">
        <v>1604</v>
      </c>
      <c r="N60" s="795"/>
      <c r="O60" s="795"/>
      <c r="P60" s="796"/>
      <c r="Q60" s="796"/>
      <c r="R60" s="796"/>
      <c r="S60" s="106" t="str">
        <f>IF(LNG!$B$3=1,A60 &amp;"",G60 &amp;"" )</f>
        <v>B06</v>
      </c>
      <c r="T60" s="106" t="str">
        <f>IF(LNG!$B$3=1,B60 &amp;"",H60 &amp;"" )</f>
        <v>Baugrube</v>
      </c>
      <c r="U60" s="106" t="str">
        <f>IF(LNG!$B$3=1,C60 &amp;"",I60 &amp;"" )</f>
        <v>Aushub der Baugrube, Materialeinbau und Sicherungsmassnahmen, einschliesslich Abtrag vorhandener Böden
Hinweis: Umgebungsgestaltung (I01)</v>
      </c>
      <c r="V60" s="106" t="str">
        <f>IF(LNG!$B$3=1,D60 &amp;"",J60 &amp;"" )</f>
        <v/>
      </c>
      <c r="W60" s="106" t="str">
        <f>IF(LNG!$B$3=1,E60 &amp;"",K60 &amp;"" )</f>
        <v/>
      </c>
      <c r="X60" s="106" t="str">
        <f>IF(LNG!$B$3=1,F60 &amp;"",L60 &amp;"" )</f>
        <v/>
      </c>
    </row>
    <row r="61" spans="1:24" ht="211.2">
      <c r="A61" s="92" t="s">
        <v>1609</v>
      </c>
      <c r="B61" s="93" t="s">
        <v>1610</v>
      </c>
      <c r="C61" s="93" t="s">
        <v>1611</v>
      </c>
      <c r="D61" s="67"/>
      <c r="E61" s="67"/>
      <c r="F61" s="65"/>
      <c r="G61" s="94" t="s">
        <v>1609</v>
      </c>
      <c r="H61" s="95" t="s">
        <v>1612</v>
      </c>
      <c r="I61" s="95" t="s">
        <v>1613</v>
      </c>
      <c r="J61" s="73"/>
      <c r="K61" s="73"/>
      <c r="L61" s="71"/>
      <c r="M61" s="802" t="s">
        <v>1609</v>
      </c>
      <c r="N61" s="803"/>
      <c r="O61" s="803"/>
      <c r="P61" s="796"/>
      <c r="Q61" s="796"/>
      <c r="R61" s="804"/>
      <c r="S61" s="106" t="str">
        <f>IF(LNG!$B$3=1,A61 &amp;"",G61 &amp;"" )</f>
        <v>B06.01</v>
      </c>
      <c r="T61" s="106" t="str">
        <f>IF(LNG!$B$3=1,B61 &amp;"",H61 &amp;"" )</f>
        <v>Nicht kontaminierter Aushub</v>
      </c>
      <c r="U61" s="106" t="str">
        <f>IF(LNG!$B$3=1,C61 &amp;"",I61 &amp;"" )</f>
        <v>Aushub von nicht kontaminiertem Material aus ungespriessten, gespriessten und rückverankerten Baugruben, einschliesslich Transport und Lagerung</v>
      </c>
      <c r="V61" s="106" t="str">
        <f>IF(LNG!$B$3=1,D61 &amp;"",J61 &amp;"" )</f>
        <v/>
      </c>
      <c r="W61" s="106" t="str">
        <f>IF(LNG!$B$3=1,E61 &amp;"",K61 &amp;"" )</f>
        <v/>
      </c>
      <c r="X61" s="106" t="str">
        <f>IF(LNG!$B$3=1,F61 &amp;"",L61 &amp;"" )</f>
        <v/>
      </c>
    </row>
    <row r="62" spans="1:24" ht="198">
      <c r="A62" s="92" t="s">
        <v>1614</v>
      </c>
      <c r="B62" s="93" t="s">
        <v>1615</v>
      </c>
      <c r="C62" s="93" t="s">
        <v>1616</v>
      </c>
      <c r="D62" s="67"/>
      <c r="E62" s="67"/>
      <c r="F62" s="65"/>
      <c r="G62" s="94" t="s">
        <v>1614</v>
      </c>
      <c r="H62" s="95" t="s">
        <v>1617</v>
      </c>
      <c r="I62" s="95" t="s">
        <v>1618</v>
      </c>
      <c r="J62" s="73"/>
      <c r="K62" s="73"/>
      <c r="L62" s="71"/>
      <c r="M62" s="802" t="s">
        <v>1614</v>
      </c>
      <c r="N62" s="803"/>
      <c r="O62" s="803"/>
      <c r="P62" s="796"/>
      <c r="Q62" s="796"/>
      <c r="R62" s="804"/>
      <c r="S62" s="106" t="str">
        <f>IF(LNG!$B$3=1,A62 &amp;"",G62 &amp;"" )</f>
        <v>B06.02</v>
      </c>
      <c r="T62" s="106" t="str">
        <f>IF(LNG!$B$3=1,B62 &amp;"",H62 &amp;"" )</f>
        <v>Kontaminierter Aushub</v>
      </c>
      <c r="U62" s="106" t="str">
        <f>IF(LNG!$B$3=1,C62 &amp;"",I62 &amp;"" )</f>
        <v>Aushub von kontaminiertem Material aus ungespriessten, gespriessten und rückverankerten Baugruben, einschliesslich Transport und Lagerung</v>
      </c>
      <c r="V62" s="106" t="str">
        <f>IF(LNG!$B$3=1,D62 &amp;"",J62 &amp;"" )</f>
        <v/>
      </c>
      <c r="W62" s="106" t="str">
        <f>IF(LNG!$B$3=1,E62 &amp;"",K62 &amp;"" )</f>
        <v/>
      </c>
      <c r="X62" s="106" t="str">
        <f>IF(LNG!$B$3=1,F62 &amp;"",L62 &amp;"" )</f>
        <v/>
      </c>
    </row>
    <row r="63" spans="1:24" ht="400.2">
      <c r="A63" s="68" t="s">
        <v>1619</v>
      </c>
      <c r="B63" s="80" t="s">
        <v>1620</v>
      </c>
      <c r="C63" s="80" t="s">
        <v>1621</v>
      </c>
      <c r="D63" s="67"/>
      <c r="E63" s="67"/>
      <c r="F63" s="67"/>
      <c r="G63" s="74" t="s">
        <v>1619</v>
      </c>
      <c r="H63" s="84" t="s">
        <v>1622</v>
      </c>
      <c r="I63" s="84" t="s">
        <v>1623</v>
      </c>
      <c r="J63" s="73" t="s">
        <v>1624</v>
      </c>
      <c r="K63" s="73"/>
      <c r="L63" s="73"/>
      <c r="M63" s="797" t="s">
        <v>1619</v>
      </c>
      <c r="N63" s="795"/>
      <c r="O63" s="795"/>
      <c r="P63" s="796"/>
      <c r="Q63" s="796"/>
      <c r="R63" s="796"/>
      <c r="S63" s="106" t="str">
        <f>IF(LNG!$B$3=1,A63 &amp;"",G63 &amp;"" )</f>
        <v>B06.03</v>
      </c>
      <c r="T63" s="106" t="str">
        <f>IF(LNG!$B$3=1,B63 &amp;"",H63 &amp;"" )</f>
        <v>Böschungssicherung</v>
      </c>
      <c r="U63" s="106" t="str">
        <f>IF(LNG!$B$3=1,C63 &amp;"",I63 &amp;"" )</f>
        <v>Sicherung und Stabilisierung von Böschungen</v>
      </c>
      <c r="V63" s="106" t="str">
        <f>IF(LNG!$B$3=1,D63 &amp;"",J63 &amp;"" )</f>
        <v/>
      </c>
      <c r="W63" s="106" t="str">
        <f>IF(LNG!$B$3=1,E63 &amp;"",K63 &amp;"" )</f>
        <v/>
      </c>
      <c r="X63" s="106" t="str">
        <f>IF(LNG!$B$3=1,F63 &amp;"",L63 &amp;"" )</f>
        <v/>
      </c>
    </row>
    <row r="64" spans="1:24" ht="220.8">
      <c r="A64" s="92" t="s">
        <v>1625</v>
      </c>
      <c r="B64" s="93" t="s">
        <v>1626</v>
      </c>
      <c r="C64" s="93" t="s">
        <v>1627</v>
      </c>
      <c r="D64" s="67"/>
      <c r="E64" s="67"/>
      <c r="F64" s="65"/>
      <c r="G64" s="94" t="s">
        <v>1625</v>
      </c>
      <c r="H64" s="95" t="s">
        <v>1628</v>
      </c>
      <c r="I64" s="95" t="s">
        <v>1629</v>
      </c>
      <c r="J64" s="73"/>
      <c r="K64" s="73"/>
      <c r="L64" s="71"/>
      <c r="M64" s="802" t="s">
        <v>1625</v>
      </c>
      <c r="N64" s="803"/>
      <c r="O64" s="803"/>
      <c r="P64" s="796"/>
      <c r="Q64" s="796"/>
      <c r="R64" s="804"/>
      <c r="S64" s="106" t="str">
        <f>IF(LNG!$B$3=1,A64 &amp;"",G64 &amp;"" )</f>
        <v>B06.04</v>
      </c>
      <c r="T64" s="106" t="str">
        <f>IF(LNG!$B$3=1,B64 &amp;"",H64 &amp;"" )</f>
        <v>Baugrubenabschluss</v>
      </c>
      <c r="U64" s="106" t="str">
        <f>IF(LNG!$B$3=1,C64 &amp;"",I64 &amp;"" )</f>
        <v>Baugrubenabschlüsse wie temporäre und permanente Schlitz-, Spund-, Rühl- und Nagelwände sowie Ausfachungen, Aussteifungen, Anker und dgl.</v>
      </c>
      <c r="V64" s="106" t="str">
        <f>IF(LNG!$B$3=1,D64 &amp;"",J64 &amp;"" )</f>
        <v/>
      </c>
      <c r="W64" s="106" t="str">
        <f>IF(LNG!$B$3=1,E64 &amp;"",K64 &amp;"" )</f>
        <v/>
      </c>
      <c r="X64" s="106" t="str">
        <f>IF(LNG!$B$3=1,F64 &amp;"",L64 &amp;"" )</f>
        <v/>
      </c>
    </row>
    <row r="65" spans="1:24" ht="118.8">
      <c r="A65" s="92" t="s">
        <v>1630</v>
      </c>
      <c r="B65" s="93" t="s">
        <v>1631</v>
      </c>
      <c r="C65" s="93" t="s">
        <v>1632</v>
      </c>
      <c r="D65" s="67"/>
      <c r="E65" s="67"/>
      <c r="F65" s="67"/>
      <c r="G65" s="94" t="s">
        <v>1630</v>
      </c>
      <c r="H65" s="95" t="s">
        <v>1633</v>
      </c>
      <c r="I65" s="95" t="s">
        <v>1634</v>
      </c>
      <c r="J65" s="73"/>
      <c r="K65" s="73"/>
      <c r="L65" s="73"/>
      <c r="M65" s="802" t="s">
        <v>1630</v>
      </c>
      <c r="N65" s="803"/>
      <c r="O65" s="803"/>
      <c r="P65" s="796"/>
      <c r="Q65" s="796"/>
      <c r="R65" s="796"/>
      <c r="S65" s="106" t="str">
        <f>IF(LNG!$B$3=1,A65 &amp;"",G65 &amp;"" )</f>
        <v>B06.05</v>
      </c>
      <c r="T65" s="106" t="str">
        <f>IF(LNG!$B$3=1,B65 &amp;"",H65 &amp;"" )</f>
        <v>Materialeinbau</v>
      </c>
      <c r="U65" s="106" t="str">
        <f>IF(LNG!$B$3=1,C65 &amp;"",I65 &amp;"" )</f>
        <v>Hinterfüllung von Bauwerken und dgl.
Hinweis: Grünfläche (I03); Hartfläche (I04)</v>
      </c>
      <c r="V65" s="106" t="str">
        <f>IF(LNG!$B$3=1,D65 &amp;"",J65 &amp;"" )</f>
        <v/>
      </c>
      <c r="W65" s="106" t="str">
        <f>IF(LNG!$B$3=1,E65 &amp;"",K65 &amp;"" )</f>
        <v/>
      </c>
      <c r="X65" s="106" t="str">
        <f>IF(LNG!$B$3=1,F65 &amp;"",L65 &amp;"" )</f>
        <v/>
      </c>
    </row>
    <row r="66" spans="1:24" ht="145.19999999999999">
      <c r="A66" s="86" t="s">
        <v>1635</v>
      </c>
      <c r="B66" s="87" t="s">
        <v>1636</v>
      </c>
      <c r="C66" s="80" t="s">
        <v>1637</v>
      </c>
      <c r="D66" s="67"/>
      <c r="E66" s="67"/>
      <c r="F66" s="67"/>
      <c r="G66" s="88" t="s">
        <v>1635</v>
      </c>
      <c r="H66" s="89" t="s">
        <v>1638</v>
      </c>
      <c r="I66" s="84" t="s">
        <v>1639</v>
      </c>
      <c r="J66" s="73" t="s">
        <v>1640</v>
      </c>
      <c r="K66" s="73"/>
      <c r="L66" s="73"/>
      <c r="M66" s="793" t="s">
        <v>1635</v>
      </c>
      <c r="N66" s="794"/>
      <c r="O66" s="795"/>
      <c r="P66" s="796"/>
      <c r="Q66" s="796"/>
      <c r="R66" s="796"/>
      <c r="S66" s="106" t="str">
        <f>IF(LNG!$B$3=1,A66 &amp;"",G66 &amp;"" )</f>
        <v>B06.06</v>
      </c>
      <c r="T66" s="106" t="str">
        <f>IF(LNG!$B$3=1,B66 &amp;"",H66 &amp;"" )</f>
        <v>Wasserhaltung</v>
      </c>
      <c r="U66" s="106" t="str">
        <f>IF(LNG!$B$3=1,C66 &amp;"",I66 &amp;"" )</f>
        <v>Grundwasserabsenkungen, Rückversickerungen und dgl. einschliesslich Konzessionen und Gebühren</v>
      </c>
      <c r="V66" s="106" t="str">
        <f>IF(LNG!$B$3=1,D66 &amp;"",J66 &amp;"" )</f>
        <v/>
      </c>
      <c r="W66" s="106" t="str">
        <f>IF(LNG!$B$3=1,E66 &amp;"",K66 &amp;"" )</f>
        <v/>
      </c>
      <c r="X66" s="106" t="str">
        <f>IF(LNG!$B$3=1,F66 &amp;"",L66 &amp;"" )</f>
        <v/>
      </c>
    </row>
    <row r="67" spans="1:24" ht="110.4">
      <c r="A67" s="68" t="s">
        <v>1641</v>
      </c>
      <c r="B67" s="80" t="s">
        <v>1642</v>
      </c>
      <c r="C67" s="80" t="s">
        <v>1643</v>
      </c>
      <c r="D67" s="67"/>
      <c r="E67" s="67"/>
      <c r="F67" s="67"/>
      <c r="G67" s="74" t="s">
        <v>1641</v>
      </c>
      <c r="H67" s="84" t="s">
        <v>1644</v>
      </c>
      <c r="I67" s="84" t="s">
        <v>1645</v>
      </c>
      <c r="J67" s="73" t="s">
        <v>1646</v>
      </c>
      <c r="K67" s="73"/>
      <c r="L67" s="73"/>
      <c r="M67" s="797" t="s">
        <v>1641</v>
      </c>
      <c r="N67" s="795"/>
      <c r="O67" s="795"/>
      <c r="P67" s="796"/>
      <c r="Q67" s="796"/>
      <c r="R67" s="796"/>
      <c r="S67" s="106" t="str">
        <f>IF(LNG!$B$3=1,A67 &amp;"",G67 &amp;"" )</f>
        <v>B07</v>
      </c>
      <c r="T67" s="106" t="str">
        <f>IF(LNG!$B$3=1,B67 &amp;"",H67 &amp;"" )</f>
        <v>Baugrundverbesserung, Bauwerkssicherung</v>
      </c>
      <c r="U67" s="106" t="str">
        <f>IF(LNG!$B$3=1,C67 &amp;"",I67 &amp;"" )</f>
        <v>Verbesserung des Baugrundes, Spezialfundationen, Unterfangungen und dgl.</v>
      </c>
      <c r="V67" s="106" t="str">
        <f>IF(LNG!$B$3=1,D67 &amp;"",J67 &amp;"" )</f>
        <v/>
      </c>
      <c r="W67" s="106" t="str">
        <f>IF(LNG!$B$3=1,E67 &amp;"",K67 &amp;"" )</f>
        <v/>
      </c>
      <c r="X67" s="106" t="str">
        <f>IF(LNG!$B$3=1,F67 &amp;"",L67 &amp;"" )</f>
        <v/>
      </c>
    </row>
    <row r="68" spans="1:24" ht="198">
      <c r="A68" s="68" t="s">
        <v>1647</v>
      </c>
      <c r="B68" s="80" t="s">
        <v>1648</v>
      </c>
      <c r="C68" s="80" t="s">
        <v>1649</v>
      </c>
      <c r="D68" s="67"/>
      <c r="E68" s="67"/>
      <c r="F68" s="67"/>
      <c r="G68" s="74" t="s">
        <v>1647</v>
      </c>
      <c r="H68" s="84" t="s">
        <v>1650</v>
      </c>
      <c r="I68" s="84" t="s">
        <v>1651</v>
      </c>
      <c r="J68" s="73"/>
      <c r="K68" s="73"/>
      <c r="L68" s="73"/>
      <c r="M68" s="797" t="s">
        <v>1647</v>
      </c>
      <c r="N68" s="795"/>
      <c r="O68" s="795"/>
      <c r="P68" s="796"/>
      <c r="Q68" s="796"/>
      <c r="R68" s="796"/>
      <c r="S68" s="106" t="str">
        <f>IF(LNG!$B$3=1,A68 &amp;"",G68 &amp;"" )</f>
        <v>B07.01</v>
      </c>
      <c r="T68" s="106" t="str">
        <f>IF(LNG!$B$3=1,B68 &amp;"",H68 &amp;"" )</f>
        <v>Verbesserung Baugrund</v>
      </c>
      <c r="U68" s="106" t="str">
        <f>IF(LNG!$B$3=1,C68 &amp;"",I68 &amp;"" )</f>
        <v>Verbesserung des Baugrundes mittels Drainagen, hydraulischer Bindemittel, Bodenmaterialersatz, mechanischer Verdichtung, Injektion und Jetting</v>
      </c>
      <c r="V68" s="106" t="str">
        <f>IF(LNG!$B$3=1,D68 &amp;"",J68 &amp;"" )</f>
        <v/>
      </c>
      <c r="W68" s="106" t="str">
        <f>IF(LNG!$B$3=1,E68 &amp;"",K68 &amp;"" )</f>
        <v/>
      </c>
      <c r="X68" s="106" t="str">
        <f>IF(LNG!$B$3=1,F68 &amp;"",L68 &amp;"" )</f>
        <v/>
      </c>
    </row>
    <row r="69" spans="1:24" ht="82.8">
      <c r="A69" s="86" t="s">
        <v>1652</v>
      </c>
      <c r="B69" s="87" t="s">
        <v>1653</v>
      </c>
      <c r="C69" s="80" t="s">
        <v>1654</v>
      </c>
      <c r="D69" s="67"/>
      <c r="E69" s="67"/>
      <c r="F69" s="67"/>
      <c r="G69" s="88" t="s">
        <v>1652</v>
      </c>
      <c r="H69" s="89" t="s">
        <v>1655</v>
      </c>
      <c r="I69" s="84" t="s">
        <v>1656</v>
      </c>
      <c r="J69" s="73"/>
      <c r="K69" s="73"/>
      <c r="L69" s="73"/>
      <c r="M69" s="793" t="s">
        <v>1652</v>
      </c>
      <c r="N69" s="794"/>
      <c r="O69" s="795"/>
      <c r="P69" s="796"/>
      <c r="Q69" s="796"/>
      <c r="R69" s="796"/>
      <c r="S69" s="106" t="str">
        <f>IF(LNG!$B$3=1,A69 &amp;"",G69 &amp;"" )</f>
        <v>B07.02</v>
      </c>
      <c r="T69" s="106" t="str">
        <f>IF(LNG!$B$3=1,B69 &amp;"",H69 &amp;"" )</f>
        <v>Pfählung</v>
      </c>
      <c r="U69" s="106" t="str">
        <f>IF(LNG!$B$3=1,C69 &amp;"",I69 &amp;"" )</f>
        <v>Pfahlfundation, einschliesslich Energiepfähle</v>
      </c>
      <c r="V69" s="106" t="str">
        <f>IF(LNG!$B$3=1,D69 &amp;"",J69 &amp;"" )</f>
        <v/>
      </c>
      <c r="W69" s="106" t="str">
        <f>IF(LNG!$B$3=1,E69 &amp;"",K69 &amp;"" )</f>
        <v/>
      </c>
      <c r="X69" s="106" t="str">
        <f>IF(LNG!$B$3=1,F69 &amp;"",L69 &amp;"" )</f>
        <v/>
      </c>
    </row>
    <row r="70" spans="1:24" ht="69">
      <c r="A70" s="68" t="s">
        <v>1657</v>
      </c>
      <c r="B70" s="80" t="s">
        <v>1658</v>
      </c>
      <c r="C70" s="80" t="s">
        <v>1659</v>
      </c>
      <c r="D70" s="67"/>
      <c r="E70" s="67"/>
      <c r="F70" s="67"/>
      <c r="G70" s="74" t="s">
        <v>1657</v>
      </c>
      <c r="H70" s="84" t="s">
        <v>1660</v>
      </c>
      <c r="I70" s="84" t="s">
        <v>1661</v>
      </c>
      <c r="J70" s="73"/>
      <c r="K70" s="73"/>
      <c r="L70" s="73"/>
      <c r="M70" s="797" t="s">
        <v>1657</v>
      </c>
      <c r="N70" s="795"/>
      <c r="O70" s="795"/>
      <c r="P70" s="796"/>
      <c r="Q70" s="796"/>
      <c r="R70" s="796"/>
      <c r="S70" s="106" t="str">
        <f>IF(LNG!$B$3=1,A70 &amp;"",G70 &amp;"" )</f>
        <v>B07.03</v>
      </c>
      <c r="T70" s="106" t="str">
        <f>IF(LNG!$B$3=1,B70 &amp;"",H70 &amp;"" )</f>
        <v>Unterfangung Bauwerk</v>
      </c>
      <c r="U70" s="106" t="str">
        <f>IF(LNG!$B$3=1,C70 &amp;"",I70 &amp;"" )</f>
        <v>Unterfangung eigener Bauwerke und Bauteile</v>
      </c>
      <c r="V70" s="106" t="str">
        <f>IF(LNG!$B$3=1,D70 &amp;"",J70 &amp;"" )</f>
        <v/>
      </c>
      <c r="W70" s="106" t="str">
        <f>IF(LNG!$B$3=1,E70 &amp;"",K70 &amp;"" )</f>
        <v/>
      </c>
      <c r="X70" s="106" t="str">
        <f>IF(LNG!$B$3=1,F70 &amp;"",L70 &amp;"" )</f>
        <v/>
      </c>
    </row>
    <row r="71" spans="1:24" ht="55.2">
      <c r="A71" s="68" t="s">
        <v>1662</v>
      </c>
      <c r="B71" s="80" t="s">
        <v>1663</v>
      </c>
      <c r="C71" s="80" t="s">
        <v>1664</v>
      </c>
      <c r="D71" s="67"/>
      <c r="E71" s="67"/>
      <c r="F71" s="67"/>
      <c r="G71" s="74" t="s">
        <v>1662</v>
      </c>
      <c r="H71" s="84" t="s">
        <v>1665</v>
      </c>
      <c r="I71" s="84" t="s">
        <v>1666</v>
      </c>
      <c r="J71" s="73"/>
      <c r="K71" s="73"/>
      <c r="L71" s="73"/>
      <c r="M71" s="797" t="s">
        <v>1662</v>
      </c>
      <c r="N71" s="795"/>
      <c r="O71" s="795"/>
      <c r="P71" s="796"/>
      <c r="Q71" s="796"/>
      <c r="R71" s="796"/>
      <c r="S71" s="106" t="str">
        <f>IF(LNG!$B$3=1,A71 &amp;"",G71 &amp;"" )</f>
        <v>B07.04</v>
      </c>
      <c r="T71" s="106" t="str">
        <f>IF(LNG!$B$3=1,B71 &amp;"",H71 &amp;"" )</f>
        <v>Sicherung Bauwerk</v>
      </c>
      <c r="U71" s="106" t="str">
        <f>IF(LNG!$B$3=1,C71 &amp;"",I71 &amp;"" )</f>
        <v>Sicherung eigener Bauwerke und Bauteile</v>
      </c>
      <c r="V71" s="106" t="str">
        <f>IF(LNG!$B$3=1,D71 &amp;"",J71 &amp;"" )</f>
        <v/>
      </c>
      <c r="W71" s="106" t="str">
        <f>IF(LNG!$B$3=1,E71 &amp;"",K71 &amp;"" )</f>
        <v/>
      </c>
      <c r="X71" s="106" t="str">
        <f>IF(LNG!$B$3=1,F71 &amp;"",L71 &amp;"" )</f>
        <v/>
      </c>
    </row>
    <row r="72" spans="1:24" ht="96.6">
      <c r="A72" s="68" t="s">
        <v>1667</v>
      </c>
      <c r="B72" s="80" t="s">
        <v>1668</v>
      </c>
      <c r="C72" s="80" t="s">
        <v>1669</v>
      </c>
      <c r="D72" s="67"/>
      <c r="E72" s="67"/>
      <c r="F72" s="67"/>
      <c r="G72" s="74" t="s">
        <v>1667</v>
      </c>
      <c r="H72" s="84" t="s">
        <v>1670</v>
      </c>
      <c r="I72" s="84" t="s">
        <v>1671</v>
      </c>
      <c r="J72" s="73"/>
      <c r="K72" s="73"/>
      <c r="L72" s="73"/>
      <c r="M72" s="797" t="s">
        <v>1667</v>
      </c>
      <c r="N72" s="795"/>
      <c r="O72" s="795"/>
      <c r="P72" s="796"/>
      <c r="Q72" s="796"/>
      <c r="R72" s="796"/>
      <c r="S72" s="106" t="str">
        <f>IF(LNG!$B$3=1,A72 &amp;"",G72 &amp;"" )</f>
        <v>B08</v>
      </c>
      <c r="T72" s="106" t="str">
        <f>IF(LNG!$B$3=1,B72 &amp;"",H72 &amp;"" )</f>
        <v>Gerüst</v>
      </c>
      <c r="U72" s="106" t="str">
        <f>IF(LNG!$B$3=1,C72 &amp;"",I72 &amp;"" )</f>
        <v>Arbeits-, Lehr-, Schutz- und Montagegerüste innen und aussen</v>
      </c>
      <c r="V72" s="106" t="str">
        <f>IF(LNG!$B$3=1,D72 &amp;"",J72 &amp;"" )</f>
        <v/>
      </c>
      <c r="W72" s="106" t="str">
        <f>IF(LNG!$B$3=1,E72 &amp;"",K72 &amp;"" )</f>
        <v/>
      </c>
      <c r="X72" s="106" t="str">
        <f>IF(LNG!$B$3=1,F72 &amp;"",L72 &amp;"" )</f>
        <v/>
      </c>
    </row>
    <row r="73" spans="1:24" ht="198">
      <c r="A73" s="68" t="s">
        <v>1672</v>
      </c>
      <c r="B73" s="80" t="s">
        <v>1673</v>
      </c>
      <c r="C73" s="80" t="s">
        <v>1674</v>
      </c>
      <c r="D73" s="67"/>
      <c r="E73" s="67"/>
      <c r="F73" s="67"/>
      <c r="G73" s="74" t="s">
        <v>1672</v>
      </c>
      <c r="H73" s="84" t="s">
        <v>1675</v>
      </c>
      <c r="I73" s="84" t="s">
        <v>1676</v>
      </c>
      <c r="J73" s="73" t="s">
        <v>1677</v>
      </c>
      <c r="K73" s="73"/>
      <c r="L73" s="73"/>
      <c r="M73" s="797" t="s">
        <v>1672</v>
      </c>
      <c r="N73" s="795"/>
      <c r="O73" s="795"/>
      <c r="P73" s="796"/>
      <c r="Q73" s="796"/>
      <c r="R73" s="796"/>
      <c r="S73" s="106" t="str">
        <f>IF(LNG!$B$3=1,A73 &amp;"",G73 &amp;"" )</f>
        <v>B08.01</v>
      </c>
      <c r="T73" s="106" t="str">
        <f>IF(LNG!$B$3=1,B73 &amp;"",H73 &amp;"" )</f>
        <v>Fassadengerüst</v>
      </c>
      <c r="U73" s="106" t="str">
        <f>IF(LNG!$B$3=1,C73 &amp;"",I73 &amp;"" )</f>
        <v>Einrichten, Vorhalten, Umstellen und Demontieren von Fassadengerüsten, einschliesslich Befestigungen, Schutzmassnahmen und dgl.</v>
      </c>
      <c r="V73" s="106" t="str">
        <f>IF(LNG!$B$3=1,D73 &amp;"",J73 &amp;"" )</f>
        <v/>
      </c>
      <c r="W73" s="106" t="str">
        <f>IF(LNG!$B$3=1,E73 &amp;"",K73 &amp;"" )</f>
        <v/>
      </c>
      <c r="X73" s="106" t="str">
        <f>IF(LNG!$B$3=1,F73 &amp;"",L73 &amp;"" )</f>
        <v/>
      </c>
    </row>
    <row r="74" spans="1:24" ht="289.8">
      <c r="A74" s="68" t="s">
        <v>1678</v>
      </c>
      <c r="B74" s="80" t="s">
        <v>1679</v>
      </c>
      <c r="C74" s="69" t="s">
        <v>1680</v>
      </c>
      <c r="D74" s="65"/>
      <c r="E74" s="65"/>
      <c r="F74" s="65"/>
      <c r="G74" s="74" t="s">
        <v>1678</v>
      </c>
      <c r="H74" s="84" t="s">
        <v>1681</v>
      </c>
      <c r="I74" s="75" t="s">
        <v>1682</v>
      </c>
      <c r="J74" s="71" t="s">
        <v>1683</v>
      </c>
      <c r="K74" s="71"/>
      <c r="L74" s="71"/>
      <c r="M74" s="797" t="s">
        <v>1678</v>
      </c>
      <c r="N74" s="795"/>
      <c r="O74" s="805"/>
      <c r="P74" s="804"/>
      <c r="Q74" s="804"/>
      <c r="R74" s="804"/>
      <c r="S74" s="106" t="str">
        <f>IF(LNG!$B$3=1,A74 &amp;"",G74 &amp;"" )</f>
        <v>B08.02</v>
      </c>
      <c r="T74" s="106" t="str">
        <f>IF(LNG!$B$3=1,B74 &amp;"",H74 &amp;"" )</f>
        <v>Arbeitsgerüst</v>
      </c>
      <c r="U74" s="106" t="str">
        <f>IF(LNG!$B$3=1,C74 &amp;"",I74 &amp;"" )</f>
        <v>Einrichten, Vorhalten, Umstellen und Demontieren von Wand-, Decken- und Bock- und Fanggerüsten sowie Montagebühnen und Auffangnetzen, einschliesslich Befestigungen, Schutzmassnahmen und dgl.</v>
      </c>
      <c r="V74" s="106" t="str">
        <f>IF(LNG!$B$3=1,D74 &amp;"",J74 &amp;"" )</f>
        <v/>
      </c>
      <c r="W74" s="106" t="str">
        <f>IF(LNG!$B$3=1,E74 &amp;"",K74 &amp;"" )</f>
        <v/>
      </c>
      <c r="X74" s="106" t="str">
        <f>IF(LNG!$B$3=1,F74 &amp;"",L74 &amp;"" )</f>
        <v/>
      </c>
    </row>
    <row r="75" spans="1:24" ht="124.2">
      <c r="A75" s="68" t="s">
        <v>1684</v>
      </c>
      <c r="B75" s="80" t="s">
        <v>1685</v>
      </c>
      <c r="C75" s="80" t="s">
        <v>1686</v>
      </c>
      <c r="D75" s="67"/>
      <c r="E75" s="67"/>
      <c r="F75" s="67"/>
      <c r="G75" s="74" t="s">
        <v>1684</v>
      </c>
      <c r="H75" s="84" t="s">
        <v>1687</v>
      </c>
      <c r="I75" s="84" t="s">
        <v>1688</v>
      </c>
      <c r="J75" s="73" t="s">
        <v>1689</v>
      </c>
      <c r="K75" s="73"/>
      <c r="L75" s="73"/>
      <c r="M75" s="797" t="s">
        <v>1684</v>
      </c>
      <c r="N75" s="795"/>
      <c r="O75" s="795"/>
      <c r="P75" s="796"/>
      <c r="Q75" s="796"/>
      <c r="R75" s="796"/>
      <c r="S75" s="106" t="str">
        <f>IF(LNG!$B$3=1,A75 &amp;"",G75 &amp;"" )</f>
        <v>B08.03</v>
      </c>
      <c r="T75" s="106" t="str">
        <f>IF(LNG!$B$3=1,B75 &amp;"",H75 &amp;"" )</f>
        <v>Notdach</v>
      </c>
      <c r="U75" s="106" t="str">
        <f>IF(LNG!$B$3=1,C75 &amp;"",I75 &amp;"" )</f>
        <v>Temporäre Dachkonstruktion zum Schutz von Bauwerken und Bauteilen vor Witterung</v>
      </c>
      <c r="V75" s="106" t="str">
        <f>IF(LNG!$B$3=1,D75 &amp;"",J75 &amp;"" )</f>
        <v/>
      </c>
      <c r="W75" s="106" t="str">
        <f>IF(LNG!$B$3=1,E75 &amp;"",K75 &amp;"" )</f>
        <v/>
      </c>
      <c r="X75" s="106" t="str">
        <f>IF(LNG!$B$3=1,F75 &amp;"",L75 &amp;"" )</f>
        <v/>
      </c>
    </row>
    <row r="76" spans="1:24" ht="184.8">
      <c r="A76" s="68" t="s">
        <v>1690</v>
      </c>
      <c r="B76" s="80" t="s">
        <v>1691</v>
      </c>
      <c r="C76" s="80" t="s">
        <v>1692</v>
      </c>
      <c r="D76" s="67"/>
      <c r="E76" s="67"/>
      <c r="F76" s="67"/>
      <c r="G76" s="74" t="s">
        <v>1690</v>
      </c>
      <c r="H76" s="84" t="s">
        <v>1693</v>
      </c>
      <c r="I76" s="84" t="s">
        <v>1694</v>
      </c>
      <c r="J76" s="73" t="s">
        <v>1695</v>
      </c>
      <c r="K76" s="73"/>
      <c r="L76" s="73"/>
      <c r="M76" s="797" t="s">
        <v>1690</v>
      </c>
      <c r="N76" s="795"/>
      <c r="O76" s="795"/>
      <c r="P76" s="796"/>
      <c r="Q76" s="796"/>
      <c r="R76" s="796"/>
      <c r="S76" s="106" t="str">
        <f>IF(LNG!$B$3=1,A76 &amp;"",G76 &amp;"" )</f>
        <v>B08.04</v>
      </c>
      <c r="T76" s="106" t="str">
        <f>IF(LNG!$B$3=1,B76 &amp;"",H76 &amp;"" )</f>
        <v>Schutzgerüst</v>
      </c>
      <c r="U76" s="106" t="str">
        <f>IF(LNG!$B$3=1,C76 &amp;"",I76 &amp;"" )</f>
        <v xml:space="preserve">Schutzgerüste und Schutzwände zum Schutz von Personen und angrenzenden Bauwerken vor Einwirkungen des Baubetriebs </v>
      </c>
      <c r="V76" s="106" t="str">
        <f>IF(LNG!$B$3=1,D76 &amp;"",J76 &amp;"" )</f>
        <v/>
      </c>
      <c r="W76" s="106" t="str">
        <f>IF(LNG!$B$3=1,E76 &amp;"",K76 &amp;"" )</f>
        <v/>
      </c>
      <c r="X76" s="106" t="str">
        <f>IF(LNG!$B$3=1,F76 &amp;"",L76 &amp;"" )</f>
        <v/>
      </c>
    </row>
    <row r="77" spans="1:24" ht="55.2">
      <c r="A77" s="86" t="s">
        <v>1696</v>
      </c>
      <c r="B77" s="87" t="s">
        <v>1697</v>
      </c>
      <c r="C77" s="80" t="s">
        <v>1698</v>
      </c>
      <c r="D77" s="67"/>
      <c r="E77" s="67"/>
      <c r="F77" s="67"/>
      <c r="G77" s="88" t="s">
        <v>1696</v>
      </c>
      <c r="H77" s="89" t="s">
        <v>1699</v>
      </c>
      <c r="I77" s="84" t="s">
        <v>1700</v>
      </c>
      <c r="J77" s="73"/>
      <c r="K77" s="73"/>
      <c r="L77" s="73"/>
      <c r="M77" s="793" t="s">
        <v>1696</v>
      </c>
      <c r="N77" s="794"/>
      <c r="O77" s="795"/>
      <c r="P77" s="796"/>
      <c r="Q77" s="796"/>
      <c r="R77" s="796"/>
      <c r="S77" s="106" t="str">
        <f>IF(LNG!$B$3=1,A77 &amp;"",G77 &amp;"" )</f>
        <v>B09</v>
      </c>
      <c r="T77" s="106" t="str">
        <f>IF(LNG!$B$3=1,B77 &amp;"",H77 &amp;"" )</f>
        <v>Anpassung angrenzendes Bauwerk</v>
      </c>
      <c r="U77" s="106" t="str">
        <f>IF(LNG!$B$3=1,C77 &amp;"",I77 &amp;"" )</f>
        <v>Anpassung von fremden und eigenen Bauwerken</v>
      </c>
      <c r="V77" s="106" t="str">
        <f>IF(LNG!$B$3=1,D77 &amp;"",J77 &amp;"" )</f>
        <v/>
      </c>
      <c r="W77" s="106" t="str">
        <f>IF(LNG!$B$3=1,E77 &amp;"",K77 &amp;"" )</f>
        <v/>
      </c>
      <c r="X77" s="106" t="str">
        <f>IF(LNG!$B$3=1,F77 &amp;"",L77 &amp;"" )</f>
        <v/>
      </c>
    </row>
    <row r="78" spans="1:24" ht="105.6">
      <c r="A78" s="68" t="s">
        <v>1701</v>
      </c>
      <c r="B78" s="80" t="s">
        <v>1702</v>
      </c>
      <c r="C78" s="80" t="s">
        <v>1703</v>
      </c>
      <c r="D78" s="67"/>
      <c r="E78" s="67"/>
      <c r="F78" s="67"/>
      <c r="G78" s="74" t="s">
        <v>1701</v>
      </c>
      <c r="H78" s="84" t="s">
        <v>1704</v>
      </c>
      <c r="I78" s="84" t="s">
        <v>1705</v>
      </c>
      <c r="J78" s="73"/>
      <c r="K78" s="73"/>
      <c r="L78" s="73"/>
      <c r="M78" s="797" t="s">
        <v>1701</v>
      </c>
      <c r="N78" s="795"/>
      <c r="O78" s="795"/>
      <c r="P78" s="796"/>
      <c r="Q78" s="796"/>
      <c r="R78" s="796"/>
      <c r="S78" s="106" t="str">
        <f>IF(LNG!$B$3=1,A78 &amp;"",G78 &amp;"" )</f>
        <v>B09.01</v>
      </c>
      <c r="T78" s="106" t="str">
        <f>IF(LNG!$B$3=1,B78 &amp;"",H78 &amp;"" )</f>
        <v>Bauliche Anpassung angrenzendes Bauwerk</v>
      </c>
      <c r="U78" s="106" t="str">
        <f>IF(LNG!$B$3=1,C78 &amp;"",I78 &amp;"" )</f>
        <v>Ergänzungen, Ausbesserungen und dgl. von angrenzenden Bauwerken</v>
      </c>
      <c r="V78" s="106" t="str">
        <f>IF(LNG!$B$3=1,D78 &amp;"",J78 &amp;"" )</f>
        <v/>
      </c>
      <c r="W78" s="106" t="str">
        <f>IF(LNG!$B$3=1,E78 &amp;"",K78 &amp;"" )</f>
        <v/>
      </c>
      <c r="X78" s="106" t="str">
        <f>IF(LNG!$B$3=1,F78 &amp;"",L78 &amp;"" )</f>
        <v/>
      </c>
    </row>
    <row r="79" spans="1:24" ht="409.6">
      <c r="A79" s="68" t="s">
        <v>1706</v>
      </c>
      <c r="B79" s="80" t="s">
        <v>1707</v>
      </c>
      <c r="C79" s="80" t="s">
        <v>1708</v>
      </c>
      <c r="D79" s="67"/>
      <c r="E79" s="67"/>
      <c r="F79" s="67"/>
      <c r="G79" s="74" t="s">
        <v>1706</v>
      </c>
      <c r="H79" s="84" t="s">
        <v>1709</v>
      </c>
      <c r="I79" s="84" t="s">
        <v>1710</v>
      </c>
      <c r="J79" s="73" t="s">
        <v>1711</v>
      </c>
      <c r="K79" s="73"/>
      <c r="L79" s="73"/>
      <c r="M79" s="797" t="s">
        <v>1706</v>
      </c>
      <c r="N79" s="795"/>
      <c r="O79" s="795"/>
      <c r="P79" s="796"/>
      <c r="Q79" s="796"/>
      <c r="R79" s="796"/>
      <c r="S79" s="106" t="str">
        <f>IF(LNG!$B$3=1,A79 &amp;"",G79 &amp;"" )</f>
        <v>B09.02</v>
      </c>
      <c r="T79" s="106" t="str">
        <f>IF(LNG!$B$3=1,B79 &amp;"",H79 &amp;"" )</f>
        <v>Unterfangung, Sicherung angrenzendes Bauwerk</v>
      </c>
      <c r="U79" s="106" t="str">
        <f>IF(LNG!$B$3=1,C79 &amp;"",I79 &amp;"" )</f>
        <v>Unterfangung und Sicherung angrenzender Bauwerke und Bauteile</v>
      </c>
      <c r="V79" s="106" t="str">
        <f>IF(LNG!$B$3=1,D79 &amp;"",J79 &amp;"" )</f>
        <v/>
      </c>
      <c r="W79" s="106" t="str">
        <f>IF(LNG!$B$3=1,E79 &amp;"",K79 &amp;"" )</f>
        <v/>
      </c>
      <c r="X79" s="106" t="str">
        <f>IF(LNG!$B$3=1,F79 &amp;"",L79 &amp;"" )</f>
        <v/>
      </c>
    </row>
    <row r="80" spans="1:24" ht="409.6">
      <c r="A80" s="68" t="s">
        <v>1712</v>
      </c>
      <c r="B80" s="80" t="s">
        <v>1713</v>
      </c>
      <c r="C80" s="80" t="s">
        <v>1714</v>
      </c>
      <c r="D80" s="67"/>
      <c r="E80" s="67"/>
      <c r="F80" s="67"/>
      <c r="G80" s="74" t="s">
        <v>1712</v>
      </c>
      <c r="H80" s="84" t="s">
        <v>1715</v>
      </c>
      <c r="I80" s="84" t="s">
        <v>1716</v>
      </c>
      <c r="J80" s="73" t="s">
        <v>1717</v>
      </c>
      <c r="K80" s="73"/>
      <c r="L80" s="73"/>
      <c r="M80" s="797" t="s">
        <v>1712</v>
      </c>
      <c r="N80" s="795"/>
      <c r="O80" s="795"/>
      <c r="P80" s="796"/>
      <c r="Q80" s="796"/>
      <c r="R80" s="796"/>
      <c r="S80" s="106" t="str">
        <f>IF(LNG!$B$3=1,A80 &amp;"",G80 &amp;"" )</f>
        <v>B09.03</v>
      </c>
      <c r="T80" s="106" t="str">
        <f>IF(LNG!$B$3=1,B80 &amp;"",H80 &amp;"" )</f>
        <v>Verkehrsanlage ausserhalb Grundstück</v>
      </c>
      <c r="U80" s="106" t="str">
        <f>IF(LNG!$B$3=1,C80 &amp;"",I80 &amp;"" )</f>
        <v>Anpassung oder Erstellung von Verkehrsanlagen ausserhalb des eigenen Grundstücks</v>
      </c>
      <c r="V80" s="106" t="str">
        <f>IF(LNG!$B$3=1,D80 &amp;"",J80 &amp;"" )</f>
        <v/>
      </c>
      <c r="W80" s="106" t="str">
        <f>IF(LNG!$B$3=1,E80 &amp;"",K80 &amp;"" )</f>
        <v/>
      </c>
      <c r="X80" s="106" t="str">
        <f>IF(LNG!$B$3=1,F80 &amp;"",L80 &amp;"" )</f>
        <v/>
      </c>
    </row>
    <row r="81" spans="1:24" ht="41.4">
      <c r="A81" s="68" t="s">
        <v>20</v>
      </c>
      <c r="B81" s="80" t="s">
        <v>1718</v>
      </c>
      <c r="C81" s="80" t="s">
        <v>1719</v>
      </c>
      <c r="D81" s="67"/>
      <c r="E81" s="67"/>
      <c r="F81" s="67"/>
      <c r="G81" s="74" t="s">
        <v>20</v>
      </c>
      <c r="H81" s="84" t="s">
        <v>1720</v>
      </c>
      <c r="I81" s="84" t="s">
        <v>1721</v>
      </c>
      <c r="J81" s="73"/>
      <c r="K81" s="73"/>
      <c r="L81" s="73"/>
      <c r="M81" s="797" t="s">
        <v>20</v>
      </c>
      <c r="N81" s="795"/>
      <c r="O81" s="795"/>
      <c r="P81" s="796"/>
      <c r="Q81" s="796"/>
      <c r="R81" s="796"/>
      <c r="S81" s="106" t="str">
        <f>IF(LNG!$B$3=1,A81 &amp;"",G81 &amp;"" )</f>
        <v>C</v>
      </c>
      <c r="T81" s="106" t="str">
        <f>IF(LNG!$B$3=1,B81 &amp;"",H81 &amp;"" )</f>
        <v>Konstruktion Gebäude</v>
      </c>
      <c r="U81" s="106" t="str">
        <f>IF(LNG!$B$3=1,C81 &amp;"",I81 &amp;"" )</f>
        <v>Konstruktive Bauteile</v>
      </c>
      <c r="V81" s="106" t="str">
        <f>IF(LNG!$B$3=1,D81 &amp;"",J81 &amp;"" )</f>
        <v/>
      </c>
      <c r="W81" s="106" t="str">
        <f>IF(LNG!$B$3=1,E81 &amp;"",K81 &amp;"" )</f>
        <v/>
      </c>
      <c r="X81" s="106" t="str">
        <f>IF(LNG!$B$3=1,F81 &amp;"",L81 &amp;"" )</f>
        <v/>
      </c>
    </row>
    <row r="82" spans="1:24" ht="262.2">
      <c r="A82" s="86" t="s">
        <v>21</v>
      </c>
      <c r="B82" s="87" t="s">
        <v>1722</v>
      </c>
      <c r="C82" s="80" t="s">
        <v>1723</v>
      </c>
      <c r="D82" s="67"/>
      <c r="E82" s="67"/>
      <c r="F82" s="67"/>
      <c r="G82" s="88" t="s">
        <v>21</v>
      </c>
      <c r="H82" s="89" t="s">
        <v>1724</v>
      </c>
      <c r="I82" s="84" t="s">
        <v>1725</v>
      </c>
      <c r="J82" s="73" t="s">
        <v>1726</v>
      </c>
      <c r="K82" s="73"/>
      <c r="L82" s="73"/>
      <c r="M82" s="793" t="s">
        <v>21</v>
      </c>
      <c r="N82" s="794"/>
      <c r="O82" s="795"/>
      <c r="P82" s="796"/>
      <c r="Q82" s="796"/>
      <c r="R82" s="796"/>
      <c r="S82" s="106" t="str">
        <f>IF(LNG!$B$3=1,A82 &amp;"",G82 &amp;"" )</f>
        <v>C01</v>
      </c>
      <c r="T82" s="106" t="str">
        <f>IF(LNG!$B$3=1,B82 &amp;"",H82 &amp;"" )</f>
        <v>Fundament, Bodenplatte</v>
      </c>
      <c r="U82" s="106" t="str">
        <f>IF(LNG!$B$3=1,C82 &amp;"",I82 &amp;"" )</f>
        <v>Fundamente, tragende Bodenplatten, erdverbundene Bauteile
Hinweis: Baugrundverbesserung, Bauwerkssicherung (B07)</v>
      </c>
      <c r="V82" s="106" t="str">
        <f>IF(LNG!$B$3=1,D82 &amp;"",J82 &amp;"" )</f>
        <v/>
      </c>
      <c r="W82" s="106" t="str">
        <f>IF(LNG!$B$3=1,E82 &amp;"",K82 &amp;"" )</f>
        <v/>
      </c>
      <c r="X82" s="106" t="str">
        <f>IF(LNG!$B$3=1,F82 &amp;"",L82 &amp;"" )</f>
        <v/>
      </c>
    </row>
    <row r="83" spans="1:24" ht="211.2">
      <c r="A83" s="68" t="s">
        <v>22</v>
      </c>
      <c r="B83" s="80" t="s">
        <v>1727</v>
      </c>
      <c r="C83" s="80" t="s">
        <v>1728</v>
      </c>
      <c r="D83" s="67"/>
      <c r="E83" s="67"/>
      <c r="F83" s="67"/>
      <c r="G83" s="74" t="s">
        <v>22</v>
      </c>
      <c r="H83" s="84" t="s">
        <v>1729</v>
      </c>
      <c r="I83" s="84" t="s">
        <v>1730</v>
      </c>
      <c r="J83" s="73" t="s">
        <v>1731</v>
      </c>
      <c r="K83" s="73"/>
      <c r="L83" s="73"/>
      <c r="M83" s="797" t="s">
        <v>22</v>
      </c>
      <c r="N83" s="795"/>
      <c r="O83" s="795"/>
      <c r="P83" s="796"/>
      <c r="Q83" s="796"/>
      <c r="R83" s="796"/>
      <c r="S83" s="106" t="str">
        <f>IF(LNG!$B$3=1,A83 &amp;"",G83 &amp;"" )</f>
        <v>C01.01</v>
      </c>
      <c r="T83" s="106" t="str">
        <f>IF(LNG!$B$3=1,B83 &amp;"",H83 &amp;"" )</f>
        <v>Unterbau Fundament, Bodenplatte</v>
      </c>
      <c r="U83" s="106" t="str">
        <f>IF(LNG!$B$3=1,C83 &amp;"",I83 &amp;"" )</f>
        <v>Abdichtung gegen Wasser und lastragende Dämmung unter Bodenplatten, einschliesslich Baumeisterhub, Kieskoffer und Sauberkeitsschicht</v>
      </c>
      <c r="V83" s="106" t="str">
        <f>IF(LNG!$B$3=1,D83 &amp;"",J83 &amp;"" )</f>
        <v/>
      </c>
      <c r="W83" s="106" t="str">
        <f>IF(LNG!$B$3=1,E83 &amp;"",K83 &amp;"" )</f>
        <v/>
      </c>
      <c r="X83" s="106" t="str">
        <f>IF(LNG!$B$3=1,F83 &amp;"",L83 &amp;"" )</f>
        <v/>
      </c>
    </row>
    <row r="84" spans="1:24" ht="55.2">
      <c r="A84" s="68" t="s">
        <v>23</v>
      </c>
      <c r="B84" s="80" t="s">
        <v>1732</v>
      </c>
      <c r="C84" s="80" t="s">
        <v>1733</v>
      </c>
      <c r="D84" s="67"/>
      <c r="E84" s="67"/>
      <c r="F84" s="67"/>
      <c r="G84" s="74" t="s">
        <v>23</v>
      </c>
      <c r="H84" s="84" t="s">
        <v>1734</v>
      </c>
      <c r="I84" s="84" t="s">
        <v>1735</v>
      </c>
      <c r="J84" s="73"/>
      <c r="K84" s="73"/>
      <c r="L84" s="73"/>
      <c r="M84" s="797" t="s">
        <v>23</v>
      </c>
      <c r="N84" s="795"/>
      <c r="O84" s="795"/>
      <c r="P84" s="796"/>
      <c r="Q84" s="796"/>
      <c r="R84" s="796"/>
      <c r="S84" s="106" t="str">
        <f>IF(LNG!$B$3=1,A84 &amp;"",G84 &amp;"" )</f>
        <v>C01.02</v>
      </c>
      <c r="T84" s="106" t="str">
        <f>IF(LNG!$B$3=1,B84 &amp;"",H84 &amp;"" )</f>
        <v>Fundament</v>
      </c>
      <c r="U84" s="106" t="str">
        <f>IF(LNG!$B$3=1,C84 &amp;"",I84 &amp;"" )</f>
        <v>Einzel- und Streifenfundamente</v>
      </c>
      <c r="V84" s="106" t="str">
        <f>IF(LNG!$B$3=1,D84 &amp;"",J84 &amp;"" )</f>
        <v/>
      </c>
      <c r="W84" s="106" t="str">
        <f>IF(LNG!$B$3=1,E84 &amp;"",K84 &amp;"" )</f>
        <v/>
      </c>
      <c r="X84" s="106" t="str">
        <f>IF(LNG!$B$3=1,F84 &amp;"",L84 &amp;"" )</f>
        <v/>
      </c>
    </row>
    <row r="85" spans="1:24" ht="41.4">
      <c r="A85" s="78" t="s">
        <v>24</v>
      </c>
      <c r="B85" s="79" t="s">
        <v>1736</v>
      </c>
      <c r="C85" s="80" t="s">
        <v>1737</v>
      </c>
      <c r="D85" s="67"/>
      <c r="E85" s="67"/>
      <c r="F85" s="67"/>
      <c r="G85" s="82" t="s">
        <v>24</v>
      </c>
      <c r="H85" s="96" t="s">
        <v>1738</v>
      </c>
      <c r="I85" s="84" t="s">
        <v>1739</v>
      </c>
      <c r="J85" s="73"/>
      <c r="K85" s="73"/>
      <c r="L85" s="73"/>
      <c r="M85" s="798" t="s">
        <v>24</v>
      </c>
      <c r="N85" s="806"/>
      <c r="O85" s="795"/>
      <c r="P85" s="796"/>
      <c r="Q85" s="796"/>
      <c r="R85" s="796"/>
      <c r="S85" s="106" t="str">
        <f>IF(LNG!$B$3=1,A85 &amp;"",G85 &amp;"" )</f>
        <v>C01.03</v>
      </c>
      <c r="T85" s="106" t="str">
        <f>IF(LNG!$B$3=1,B85 &amp;"",H85 &amp;"" )</f>
        <v>Bodenplatte</v>
      </c>
      <c r="U85" s="106" t="str">
        <f>IF(LNG!$B$3=1,C85 &amp;"",I85 &amp;"" )</f>
        <v>Tragende Bodenplatten</v>
      </c>
      <c r="V85" s="106" t="str">
        <f>IF(LNG!$B$3=1,D85 &amp;"",J85 &amp;"" )</f>
        <v/>
      </c>
      <c r="W85" s="106" t="str">
        <f>IF(LNG!$B$3=1,E85 &amp;"",K85 &amp;"" )</f>
        <v/>
      </c>
      <c r="X85" s="106" t="str">
        <f>IF(LNG!$B$3=1,F85 &amp;"",L85 &amp;"" )</f>
        <v/>
      </c>
    </row>
    <row r="86" spans="1:24" ht="400.2">
      <c r="A86" s="86" t="s">
        <v>25</v>
      </c>
      <c r="B86" s="87" t="s">
        <v>1740</v>
      </c>
      <c r="C86" s="80" t="s">
        <v>1741</v>
      </c>
      <c r="D86" s="67"/>
      <c r="E86" s="67"/>
      <c r="F86" s="67"/>
      <c r="G86" s="88" t="s">
        <v>25</v>
      </c>
      <c r="H86" s="89" t="s">
        <v>1742</v>
      </c>
      <c r="I86" s="84" t="s">
        <v>1743</v>
      </c>
      <c r="J86" s="73" t="s">
        <v>1744</v>
      </c>
      <c r="K86" s="73"/>
      <c r="L86" s="73"/>
      <c r="M86" s="793" t="s">
        <v>25</v>
      </c>
      <c r="N86" s="794"/>
      <c r="O86" s="795"/>
      <c r="P86" s="796"/>
      <c r="Q86" s="796"/>
      <c r="R86" s="796"/>
      <c r="S86" s="106" t="str">
        <f>IF(LNG!$B$3=1,A86 &amp;"",G86 &amp;"" )</f>
        <v>C01.04</v>
      </c>
      <c r="T86" s="106" t="str">
        <f>IF(LNG!$B$3=1,B86 &amp;"",H86 &amp;"" )</f>
        <v>Erdverbundene Treppe, Rampe</v>
      </c>
      <c r="U86" s="106" t="str">
        <f>IF(LNG!$B$3=1,C86 &amp;"",I86 &amp;"" )</f>
        <v>Innen und aussen liegende Treppen und Rampen wie Kellerabgänge und Tiefgarageneinfahrten</v>
      </c>
      <c r="V86" s="106" t="str">
        <f>IF(LNG!$B$3=1,D86 &amp;"",J86 &amp;"" )</f>
        <v/>
      </c>
      <c r="W86" s="106" t="str">
        <f>IF(LNG!$B$3=1,E86 &amp;"",K86 &amp;"" )</f>
        <v/>
      </c>
      <c r="X86" s="106" t="str">
        <f>IF(LNG!$B$3=1,F86 &amp;"",L86 &amp;"" )</f>
        <v/>
      </c>
    </row>
    <row r="87" spans="1:24" ht="409.6">
      <c r="A87" s="68" t="s">
        <v>26</v>
      </c>
      <c r="B87" s="80" t="s">
        <v>1745</v>
      </c>
      <c r="C87" s="80" t="s">
        <v>1741</v>
      </c>
      <c r="D87" s="67"/>
      <c r="E87" s="67"/>
      <c r="F87" s="67"/>
      <c r="G87" s="74" t="s">
        <v>26</v>
      </c>
      <c r="H87" s="84" t="s">
        <v>1746</v>
      </c>
      <c r="I87" s="84" t="s">
        <v>1747</v>
      </c>
      <c r="J87" s="73" t="s">
        <v>1748</v>
      </c>
      <c r="K87" s="73"/>
      <c r="L87" s="73"/>
      <c r="M87" s="797" t="s">
        <v>26</v>
      </c>
      <c r="N87" s="795"/>
      <c r="O87" s="795"/>
      <c r="P87" s="796"/>
      <c r="Q87" s="796"/>
      <c r="R87" s="796"/>
      <c r="S87" s="106" t="str">
        <f>IF(LNG!$B$3=1,A87 &amp;"",G87 &amp;"" )</f>
        <v>C01.05</v>
      </c>
      <c r="T87" s="106" t="str">
        <f>IF(LNG!$B$3=1,B87 &amp;"",H87 &amp;"" )</f>
        <v>Erdverbundenes Podest</v>
      </c>
      <c r="U87" s="106" t="str">
        <f>IF(LNG!$B$3=1,C87 &amp;"",I87 &amp;"" )</f>
        <v>Innen und aussen liegende Treppen und Rampen wie Kellerabgänge und Tiefgarageneinfahrten</v>
      </c>
      <c r="V87" s="106" t="str">
        <f>IF(LNG!$B$3=1,D87 &amp;"",J87 &amp;"" )</f>
        <v/>
      </c>
      <c r="W87" s="106" t="str">
        <f>IF(LNG!$B$3=1,E87 &amp;"",K87 &amp;"" )</f>
        <v/>
      </c>
      <c r="X87" s="106" t="str">
        <f>IF(LNG!$B$3=1,F87 &amp;"",L87 &amp;"" )</f>
        <v/>
      </c>
    </row>
    <row r="88" spans="1:24" ht="132">
      <c r="A88" s="70" t="s">
        <v>27</v>
      </c>
      <c r="B88" s="93" t="s">
        <v>1749</v>
      </c>
      <c r="C88" s="93" t="s">
        <v>1750</v>
      </c>
      <c r="D88" s="67"/>
      <c r="E88" s="67"/>
      <c r="F88" s="67"/>
      <c r="G88" s="76" t="s">
        <v>27</v>
      </c>
      <c r="H88" s="95" t="s">
        <v>1751</v>
      </c>
      <c r="I88" s="95" t="s">
        <v>1752</v>
      </c>
      <c r="J88" s="73"/>
      <c r="K88" s="73"/>
      <c r="L88" s="73"/>
      <c r="M88" s="807" t="s">
        <v>27</v>
      </c>
      <c r="N88" s="803"/>
      <c r="O88" s="803"/>
      <c r="P88" s="796"/>
      <c r="Q88" s="796"/>
      <c r="R88" s="796"/>
      <c r="S88" s="106" t="str">
        <f>IF(LNG!$B$3=1,A88 &amp;"",G88 &amp;"" )</f>
        <v>C02</v>
      </c>
      <c r="T88" s="106" t="str">
        <f>IF(LNG!$B$3=1,B88 &amp;"",H88 &amp;"" )</f>
        <v>Wandkonstruktion</v>
      </c>
      <c r="U88" s="106" t="str">
        <f>IF(LNG!$B$3=1,C88 &amp;"",I88 &amp;"" )</f>
        <v>Wände der Konstruktion, einschliesslich Öffnungsausbildung, Stürze, Brüstungen und Fugen</v>
      </c>
      <c r="V88" s="106" t="str">
        <f>IF(LNG!$B$3=1,D88 &amp;"",J88 &amp;"" )</f>
        <v/>
      </c>
      <c r="W88" s="106" t="str">
        <f>IF(LNG!$B$3=1,E88 &amp;"",K88 &amp;"" )</f>
        <v/>
      </c>
      <c r="X88" s="106" t="str">
        <f>IF(LNG!$B$3=1,F88 &amp;"",L88 &amp;"" )</f>
        <v/>
      </c>
    </row>
    <row r="89" spans="1:24" ht="264">
      <c r="A89" s="70" t="s">
        <v>28</v>
      </c>
      <c r="B89" s="93" t="s">
        <v>1753</v>
      </c>
      <c r="C89" s="93" t="s">
        <v>1754</v>
      </c>
      <c r="D89" s="67"/>
      <c r="E89" s="67"/>
      <c r="F89" s="67"/>
      <c r="G89" s="76" t="s">
        <v>28</v>
      </c>
      <c r="H89" s="95" t="s">
        <v>1755</v>
      </c>
      <c r="I89" s="95" t="s">
        <v>1756</v>
      </c>
      <c r="J89" s="73" t="s">
        <v>1757</v>
      </c>
      <c r="K89" s="73"/>
      <c r="L89" s="73"/>
      <c r="M89" s="807" t="s">
        <v>28</v>
      </c>
      <c r="N89" s="803"/>
      <c r="O89" s="803"/>
      <c r="P89" s="796"/>
      <c r="Q89" s="796"/>
      <c r="R89" s="796"/>
      <c r="S89" s="106" t="str">
        <f>IF(LNG!$B$3=1,A89 &amp;"",G89 &amp;"" )</f>
        <v>C02.01</v>
      </c>
      <c r="T89" s="106" t="str">
        <f>IF(LNG!$B$3=1,B89 &amp;"",H89 &amp;"" )</f>
        <v>Aussenwandkonstruktion</v>
      </c>
      <c r="U89" s="106" t="str">
        <f>IF(LNG!$B$3=1,C89 &amp;"",I89 &amp;"" )</f>
        <v>Aussenwände der Konstruktion, einschliesslich Öffnungsausbildung, Stürze, Brüstungen und Fugen
Hinweis: Ergänzende Leistung zu Konstruktion (C05), Äussere Wandbekleidung Gebäude (E)</v>
      </c>
      <c r="V89" s="106" t="str">
        <f>IF(LNG!$B$3=1,D89 &amp;"",J89 &amp;"" )</f>
        <v/>
      </c>
      <c r="W89" s="106" t="str">
        <f>IF(LNG!$B$3=1,E89 &amp;"",K89 &amp;"" )</f>
        <v/>
      </c>
      <c r="X89" s="106" t="str">
        <f>IF(LNG!$B$3=1,F89 &amp;"",L89 &amp;"" )</f>
        <v/>
      </c>
    </row>
    <row r="90" spans="1:24" ht="290.39999999999998">
      <c r="A90" s="92" t="s">
        <v>29</v>
      </c>
      <c r="B90" s="93" t="s">
        <v>1758</v>
      </c>
      <c r="C90" s="93" t="s">
        <v>1759</v>
      </c>
      <c r="D90" s="67"/>
      <c r="E90" s="67"/>
      <c r="F90" s="67"/>
      <c r="G90" s="94" t="s">
        <v>29</v>
      </c>
      <c r="H90" s="95" t="s">
        <v>1760</v>
      </c>
      <c r="I90" s="95" t="s">
        <v>1761</v>
      </c>
      <c r="J90" s="73" t="s">
        <v>1762</v>
      </c>
      <c r="K90" s="73"/>
      <c r="L90" s="73"/>
      <c r="M90" s="802" t="s">
        <v>29</v>
      </c>
      <c r="N90" s="803"/>
      <c r="O90" s="803"/>
      <c r="P90" s="796"/>
      <c r="Q90" s="796"/>
      <c r="R90" s="796"/>
      <c r="S90" s="106" t="str">
        <f>IF(LNG!$B$3=1,A90 &amp;"",G90 &amp;"" )</f>
        <v>C02.02</v>
      </c>
      <c r="T90" s="106" t="str">
        <f>IF(LNG!$B$3=1,B90 &amp;"",H90 &amp;"" )</f>
        <v>Innenwandkonstruktion</v>
      </c>
      <c r="U90" s="106" t="str">
        <f>IF(LNG!$B$3=1,C90 &amp;"",I90 &amp;"" )</f>
        <v>Innenwände der Konstruktion, einschliesslich Öffnungsausbildung, Stürze, Brüstungen und Fugen
Hinweis: Ergänzende Leistung zu Konstruktion (C05), Wandbekleidung (G03), Ergänzende Leistung zu Ausbau (G06)</v>
      </c>
      <c r="V90" s="106" t="str">
        <f>IF(LNG!$B$3=1,D90 &amp;"",J90 &amp;"" )</f>
        <v/>
      </c>
      <c r="W90" s="106" t="str">
        <f>IF(LNG!$B$3=1,E90 &amp;"",K90 &amp;"" )</f>
        <v/>
      </c>
      <c r="X90" s="106" t="str">
        <f>IF(LNG!$B$3=1,F90 &amp;"",L90 &amp;"" )</f>
        <v/>
      </c>
    </row>
    <row r="91" spans="1:24" ht="105.6">
      <c r="A91" s="68" t="s">
        <v>30</v>
      </c>
      <c r="B91" s="80" t="s">
        <v>1763</v>
      </c>
      <c r="C91" s="80" t="s">
        <v>1764</v>
      </c>
      <c r="D91" s="67"/>
      <c r="E91" s="67"/>
      <c r="F91" s="67"/>
      <c r="G91" s="74" t="s">
        <v>30</v>
      </c>
      <c r="H91" s="84" t="s">
        <v>1765</v>
      </c>
      <c r="I91" s="84" t="s">
        <v>1766</v>
      </c>
      <c r="J91" s="73"/>
      <c r="K91" s="73"/>
      <c r="L91" s="73"/>
      <c r="M91" s="797" t="s">
        <v>30</v>
      </c>
      <c r="N91" s="795"/>
      <c r="O91" s="795"/>
      <c r="P91" s="796"/>
      <c r="Q91" s="796"/>
      <c r="R91" s="796"/>
      <c r="S91" s="106" t="str">
        <f>IF(LNG!$B$3=1,A91 &amp;"",G91 &amp;"" )</f>
        <v>C03</v>
      </c>
      <c r="T91" s="106" t="str">
        <f>IF(LNG!$B$3=1,B91 &amp;"",H91 &amp;"" )</f>
        <v>Stützenkonstruktion</v>
      </c>
      <c r="U91" s="106" t="str">
        <f>IF(LNG!$B$3=1,C91 &amp;"",I91 &amp;"" )</f>
        <v>Stützen der Konstruktion, einschliesslich Auflager und Durchstanzbewehrung</v>
      </c>
      <c r="V91" s="106" t="str">
        <f>IF(LNG!$B$3=1,D91 &amp;"",J91 &amp;"" )</f>
        <v/>
      </c>
      <c r="W91" s="106" t="str">
        <f>IF(LNG!$B$3=1,E91 &amp;"",K91 &amp;"" )</f>
        <v/>
      </c>
      <c r="X91" s="106" t="str">
        <f>IF(LNG!$B$3=1,F91 &amp;"",L91 &amp;"" )</f>
        <v/>
      </c>
    </row>
    <row r="92" spans="1:24" ht="184.8">
      <c r="A92" s="70" t="s">
        <v>31</v>
      </c>
      <c r="B92" s="93" t="s">
        <v>1767</v>
      </c>
      <c r="C92" s="93" t="s">
        <v>1768</v>
      </c>
      <c r="D92" s="67"/>
      <c r="E92" s="67"/>
      <c r="F92" s="67"/>
      <c r="G92" s="76" t="s">
        <v>31</v>
      </c>
      <c r="H92" s="95" t="s">
        <v>1769</v>
      </c>
      <c r="I92" s="95" t="s">
        <v>1770</v>
      </c>
      <c r="J92" s="73"/>
      <c r="K92" s="73"/>
      <c r="L92" s="73"/>
      <c r="M92" s="807" t="s">
        <v>31</v>
      </c>
      <c r="N92" s="803"/>
      <c r="O92" s="803"/>
      <c r="P92" s="796"/>
      <c r="Q92" s="796"/>
      <c r="R92" s="796"/>
      <c r="S92" s="106" t="str">
        <f>IF(LNG!$B$3=1,A92 &amp;"",G92 &amp;"" )</f>
        <v>C03.01</v>
      </c>
      <c r="T92" s="106" t="str">
        <f>IF(LNG!$B$3=1,B92 &amp;"",H92 &amp;"" )</f>
        <v>Aussenstütze</v>
      </c>
      <c r="U92" s="106" t="str">
        <f>IF(LNG!$B$3=1,C92 &amp;"",I92 &amp;"" )</f>
        <v>Aussenstützen der Konstruktion, einschliesslich Auflager und Durchstanzbewehrung
Hinweis: Äussere Wandbekleidung Gebäude (E)</v>
      </c>
      <c r="V92" s="106" t="str">
        <f>IF(LNG!$B$3=1,D92 &amp;"",J92 &amp;"" )</f>
        <v/>
      </c>
      <c r="W92" s="106" t="str">
        <f>IF(LNG!$B$3=1,E92 &amp;"",K92 &amp;"" )</f>
        <v/>
      </c>
      <c r="X92" s="106" t="str">
        <f>IF(LNG!$B$3=1,F92 &amp;"",L92 &amp;"" )</f>
        <v/>
      </c>
    </row>
    <row r="93" spans="1:24" ht="158.4">
      <c r="A93" s="68" t="s">
        <v>32</v>
      </c>
      <c r="B93" s="80" t="s">
        <v>1771</v>
      </c>
      <c r="C93" s="80" t="s">
        <v>1772</v>
      </c>
      <c r="D93" s="67"/>
      <c r="E93" s="67"/>
      <c r="F93" s="67"/>
      <c r="G93" s="74" t="s">
        <v>32</v>
      </c>
      <c r="H93" s="84" t="s">
        <v>1773</v>
      </c>
      <c r="I93" s="84" t="s">
        <v>1774</v>
      </c>
      <c r="J93" s="73" t="s">
        <v>1775</v>
      </c>
      <c r="K93" s="73"/>
      <c r="L93" s="73"/>
      <c r="M93" s="797" t="s">
        <v>32</v>
      </c>
      <c r="N93" s="795"/>
      <c r="O93" s="795"/>
      <c r="P93" s="796"/>
      <c r="Q93" s="796"/>
      <c r="R93" s="796"/>
      <c r="S93" s="106" t="str">
        <f>IF(LNG!$B$3=1,A93 &amp;"",G93 &amp;"" )</f>
        <v>C03.02</v>
      </c>
      <c r="T93" s="106" t="str">
        <f>IF(LNG!$B$3=1,B93 &amp;"",H93 &amp;"" )</f>
        <v>Innenstütze</v>
      </c>
      <c r="U93" s="106" t="str">
        <f>IF(LNG!$B$3=1,C93 &amp;"",I93 &amp;"" )</f>
        <v>Innenstützen der Konstruktion, einschliesslich Auflager und Durchstanzbewehrung
Hinweis: Wandbekleidung (G03)</v>
      </c>
      <c r="V93" s="106" t="str">
        <f>IF(LNG!$B$3=1,D93 &amp;"",J93 &amp;"" )</f>
        <v/>
      </c>
      <c r="W93" s="106" t="str">
        <f>IF(LNG!$B$3=1,E93 &amp;"",K93 &amp;"" )</f>
        <v/>
      </c>
      <c r="X93" s="106" t="str">
        <f>IF(LNG!$B$3=1,F93 &amp;"",L93 &amp;"" )</f>
        <v/>
      </c>
    </row>
    <row r="94" spans="1:24" ht="409.6">
      <c r="A94" s="70" t="s">
        <v>33</v>
      </c>
      <c r="B94" s="93" t="s">
        <v>1776</v>
      </c>
      <c r="C94" s="93" t="s">
        <v>1777</v>
      </c>
      <c r="D94" s="67"/>
      <c r="E94" s="67"/>
      <c r="F94" s="67"/>
      <c r="G94" s="76" t="s">
        <v>33</v>
      </c>
      <c r="H94" s="95" t="s">
        <v>1778</v>
      </c>
      <c r="I94" s="95" t="s">
        <v>1779</v>
      </c>
      <c r="J94" s="73" t="s">
        <v>1780</v>
      </c>
      <c r="K94" s="73"/>
      <c r="L94" s="73"/>
      <c r="M94" s="807" t="s">
        <v>33</v>
      </c>
      <c r="N94" s="803"/>
      <c r="O94" s="803"/>
      <c r="P94" s="796"/>
      <c r="Q94" s="796"/>
      <c r="R94" s="796"/>
      <c r="S94" s="106" t="str">
        <f>IF(LNG!$B$3=1,A94 &amp;"",G94 &amp;"" )</f>
        <v>C04</v>
      </c>
      <c r="T94" s="106" t="str">
        <f>IF(LNG!$B$3=1,B94 &amp;"",H94 &amp;"" )</f>
        <v>Deckenkonstruktion, Dachkonstruktion</v>
      </c>
      <c r="U94" s="106" t="str">
        <f>IF(LNG!$B$3=1,C94 &amp;"",I94 &amp;"" )</f>
        <v>Decken, Treppen, Balkone und Dächer der Konstruktion, einschliesslich Loggien, Ober- und Unterzüge 
Hinweis: Ergänzende Leistung zu Konstruktion (C05), Deckenbekleidung (G04), Ergänzende Leistung zu Ausbau (G06)</v>
      </c>
      <c r="V94" s="106" t="str">
        <f>IF(LNG!$B$3=1,D94 &amp;"",J94 &amp;"" )</f>
        <v/>
      </c>
      <c r="W94" s="106" t="str">
        <f>IF(LNG!$B$3=1,E94 &amp;"",K94 &amp;"" )</f>
        <v/>
      </c>
      <c r="X94" s="106" t="str">
        <f>IF(LNG!$B$3=1,F94 &amp;"",L94 &amp;"" )</f>
        <v/>
      </c>
    </row>
    <row r="95" spans="1:24" ht="82.8">
      <c r="A95" s="70" t="s">
        <v>34</v>
      </c>
      <c r="B95" s="93" t="s">
        <v>1781</v>
      </c>
      <c r="C95" s="93" t="s">
        <v>1782</v>
      </c>
      <c r="D95" s="67"/>
      <c r="E95" s="67"/>
      <c r="F95" s="67"/>
      <c r="G95" s="76" t="s">
        <v>34</v>
      </c>
      <c r="H95" s="95" t="s">
        <v>1783</v>
      </c>
      <c r="I95" s="95" t="s">
        <v>1784</v>
      </c>
      <c r="J95" s="73"/>
      <c r="K95" s="73"/>
      <c r="L95" s="73"/>
      <c r="M95" s="807" t="s">
        <v>34</v>
      </c>
      <c r="N95" s="803"/>
      <c r="O95" s="803"/>
      <c r="P95" s="796"/>
      <c r="Q95" s="796"/>
      <c r="R95" s="796"/>
      <c r="S95" s="106" t="str">
        <f>IF(LNG!$B$3=1,A95 &amp;"",G95 &amp;"" )</f>
        <v>C04.01</v>
      </c>
      <c r="T95" s="106" t="str">
        <f>IF(LNG!$B$3=1,B95 &amp;"",H95 &amp;"" )</f>
        <v>Geschossdecke</v>
      </c>
      <c r="U95" s="106" t="str">
        <f>IF(LNG!$B$3=1,C95 &amp;"",I95 &amp;"" )</f>
        <v>Decken der Konstruktion, Ober- und Unterzüge</v>
      </c>
      <c r="V95" s="106" t="str">
        <f>IF(LNG!$B$3=1,D95 &amp;"",J95 &amp;"" )</f>
        <v/>
      </c>
      <c r="W95" s="106" t="str">
        <f>IF(LNG!$B$3=1,E95 &amp;"",K95 &amp;"" )</f>
        <v/>
      </c>
      <c r="X95" s="106" t="str">
        <f>IF(LNG!$B$3=1,F95 &amp;"",L95 &amp;"" )</f>
        <v/>
      </c>
    </row>
    <row r="96" spans="1:24" ht="52.8">
      <c r="A96" s="68" t="s">
        <v>35</v>
      </c>
      <c r="B96" s="80" t="s">
        <v>1785</v>
      </c>
      <c r="C96" s="80" t="s">
        <v>1786</v>
      </c>
      <c r="D96" s="67"/>
      <c r="E96" s="67"/>
      <c r="F96" s="67"/>
      <c r="G96" s="74" t="s">
        <v>35</v>
      </c>
      <c r="H96" s="84" t="s">
        <v>1787</v>
      </c>
      <c r="I96" s="84" t="s">
        <v>1788</v>
      </c>
      <c r="J96" s="73" t="s">
        <v>1789</v>
      </c>
      <c r="K96" s="73"/>
      <c r="L96" s="73"/>
      <c r="M96" s="797" t="s">
        <v>35</v>
      </c>
      <c r="N96" s="795"/>
      <c r="O96" s="795"/>
      <c r="P96" s="796"/>
      <c r="Q96" s="796"/>
      <c r="R96" s="796"/>
      <c r="S96" s="106" t="str">
        <f>IF(LNG!$B$3=1,A96 &amp;"",G96 &amp;"" )</f>
        <v>C04.02</v>
      </c>
      <c r="T96" s="106" t="str">
        <f>IF(LNG!$B$3=1,B96 &amp;"",H96 &amp;"" )</f>
        <v>Innen liegende Treppe, Rampe</v>
      </c>
      <c r="U96" s="106" t="str">
        <f>IF(LNG!$B$3=1,C96 &amp;"",I96 &amp;"" )</f>
        <v>Treppen, Rampen der Konstruktion</v>
      </c>
      <c r="V96" s="106" t="str">
        <f>IF(LNG!$B$3=1,D96 &amp;"",J96 &amp;"" )</f>
        <v/>
      </c>
      <c r="W96" s="106" t="str">
        <f>IF(LNG!$B$3=1,E96 &amp;"",K96 &amp;"" )</f>
        <v/>
      </c>
      <c r="X96" s="106" t="str">
        <f>IF(LNG!$B$3=1,F96 &amp;"",L96 &amp;"" )</f>
        <v/>
      </c>
    </row>
    <row r="97" spans="1:24" ht="66">
      <c r="A97" s="70" t="s">
        <v>36</v>
      </c>
      <c r="B97" s="93" t="s">
        <v>1790</v>
      </c>
      <c r="C97" s="93" t="s">
        <v>1791</v>
      </c>
      <c r="D97" s="67"/>
      <c r="E97" s="67"/>
      <c r="F97" s="67"/>
      <c r="G97" s="76" t="s">
        <v>36</v>
      </c>
      <c r="H97" s="95" t="s">
        <v>1792</v>
      </c>
      <c r="I97" s="95" t="s">
        <v>1793</v>
      </c>
      <c r="J97" s="73"/>
      <c r="K97" s="73"/>
      <c r="L97" s="73"/>
      <c r="M97" s="807" t="s">
        <v>36</v>
      </c>
      <c r="N97" s="803"/>
      <c r="O97" s="803"/>
      <c r="P97" s="796"/>
      <c r="Q97" s="796"/>
      <c r="R97" s="796"/>
      <c r="S97" s="106" t="str">
        <f>IF(LNG!$B$3=1,A97 &amp;"",G97 &amp;"" )</f>
        <v>C04.03</v>
      </c>
      <c r="T97" s="106" t="str">
        <f>IF(LNG!$B$3=1,B97 &amp;"",H97 &amp;"" )</f>
        <v>Innen liegendes Podest</v>
      </c>
      <c r="U97" s="106" t="str">
        <f>IF(LNG!$B$3=1,C97 &amp;"",I97 &amp;"" )</f>
        <v>Podeste innen liegender Treppen und Rampen</v>
      </c>
      <c r="V97" s="106" t="str">
        <f>IF(LNG!$B$3=1,D97 &amp;"",J97 &amp;"" )</f>
        <v/>
      </c>
      <c r="W97" s="106" t="str">
        <f>IF(LNG!$B$3=1,E97 &amp;"",K97 &amp;"" )</f>
        <v/>
      </c>
      <c r="X97" s="106" t="str">
        <f>IF(LNG!$B$3=1,F97 &amp;"",L97 &amp;"" )</f>
        <v/>
      </c>
    </row>
    <row r="98" spans="1:24" ht="118.8">
      <c r="A98" s="70" t="s">
        <v>37</v>
      </c>
      <c r="B98" s="93" t="s">
        <v>1794</v>
      </c>
      <c r="C98" s="93" t="s">
        <v>1795</v>
      </c>
      <c r="D98" s="67"/>
      <c r="E98" s="67"/>
      <c r="F98" s="67"/>
      <c r="G98" s="76" t="s">
        <v>37</v>
      </c>
      <c r="H98" s="95" t="s">
        <v>1796</v>
      </c>
      <c r="I98" s="95" t="s">
        <v>1797</v>
      </c>
      <c r="J98" s="73"/>
      <c r="K98" s="73"/>
      <c r="L98" s="73"/>
      <c r="M98" s="807" t="s">
        <v>37</v>
      </c>
      <c r="N98" s="803"/>
      <c r="O98" s="803"/>
      <c r="P98" s="796"/>
      <c r="Q98" s="796"/>
      <c r="R98" s="796"/>
      <c r="S98" s="106" t="str">
        <f>IF(LNG!$B$3=1,A98 &amp;"",G98 &amp;"" )</f>
        <v>C04.04</v>
      </c>
      <c r="T98" s="106" t="str">
        <f>IF(LNG!$B$3=1,B98 &amp;"",H98 &amp;"" )</f>
        <v>Konstruktion Flachdach</v>
      </c>
      <c r="U98" s="106" t="str">
        <f>IF(LNG!$B$3=1,C98 &amp;"",I98 &amp;"" )</f>
        <v>Kontruktion von Flachdächern, einschliesslich obere Abschlüsse unterirdischer Bauwerke</v>
      </c>
      <c r="V98" s="106" t="str">
        <f>IF(LNG!$B$3=1,D98 &amp;"",J98 &amp;"" )</f>
        <v/>
      </c>
      <c r="W98" s="106" t="str">
        <f>IF(LNG!$B$3=1,E98 &amp;"",K98 &amp;"" )</f>
        <v/>
      </c>
      <c r="X98" s="106" t="str">
        <f>IF(LNG!$B$3=1,F98 &amp;"",L98 &amp;"" )</f>
        <v/>
      </c>
    </row>
    <row r="99" spans="1:24" ht="158.4">
      <c r="A99" s="70" t="s">
        <v>38</v>
      </c>
      <c r="B99" s="93" t="s">
        <v>1798</v>
      </c>
      <c r="C99" s="93" t="s">
        <v>1799</v>
      </c>
      <c r="D99" s="67"/>
      <c r="E99" s="67"/>
      <c r="F99" s="67"/>
      <c r="G99" s="76" t="s">
        <v>38</v>
      </c>
      <c r="H99" s="95" t="s">
        <v>1800</v>
      </c>
      <c r="I99" s="95" t="s">
        <v>1801</v>
      </c>
      <c r="J99" s="73"/>
      <c r="K99" s="73"/>
      <c r="L99" s="73"/>
      <c r="M99" s="807" t="s">
        <v>38</v>
      </c>
      <c r="N99" s="803"/>
      <c r="O99" s="803"/>
      <c r="P99" s="796"/>
      <c r="Q99" s="796"/>
      <c r="R99" s="796"/>
      <c r="S99" s="106" t="str">
        <f>IF(LNG!$B$3=1,A99 &amp;"",G99 &amp;"" )</f>
        <v>C04.05</v>
      </c>
      <c r="T99" s="106" t="str">
        <f>IF(LNG!$B$3=1,B99 &amp;"",H99 &amp;"" )</f>
        <v>Konstruktion geneigtes Dach</v>
      </c>
      <c r="U99" s="106" t="str">
        <f>IF(LNG!$B$3=1,C99 &amp;"",I99 &amp;"" )</f>
        <v>Konstruktion von geneigten Dächern, wie Steildächer, Pultdächer, Giebeldächer
Hinweis: Bedachung Gebäude (F)</v>
      </c>
      <c r="V99" s="106" t="str">
        <f>IF(LNG!$B$3=1,D99 &amp;"",J99 &amp;"" )</f>
        <v/>
      </c>
      <c r="W99" s="106" t="str">
        <f>IF(LNG!$B$3=1,E99 &amp;"",K99 &amp;"" )</f>
        <v/>
      </c>
      <c r="X99" s="106" t="str">
        <f>IF(LNG!$B$3=1,F99 &amp;"",L99 &amp;"" )</f>
        <v/>
      </c>
    </row>
    <row r="100" spans="1:24" ht="151.80000000000001">
      <c r="A100" s="68" t="s">
        <v>39</v>
      </c>
      <c r="B100" s="80" t="s">
        <v>1802</v>
      </c>
      <c r="C100" s="80" t="s">
        <v>1803</v>
      </c>
      <c r="D100" s="67"/>
      <c r="E100" s="67"/>
      <c r="F100" s="67"/>
      <c r="G100" s="74" t="s">
        <v>39</v>
      </c>
      <c r="H100" s="84" t="s">
        <v>1804</v>
      </c>
      <c r="I100" s="84" t="s">
        <v>1805</v>
      </c>
      <c r="J100" s="73" t="s">
        <v>1806</v>
      </c>
      <c r="K100" s="73"/>
      <c r="L100" s="73"/>
      <c r="M100" s="797" t="s">
        <v>39</v>
      </c>
      <c r="N100" s="795"/>
      <c r="O100" s="795"/>
      <c r="P100" s="796"/>
      <c r="Q100" s="796"/>
      <c r="R100" s="796"/>
      <c r="S100" s="106" t="str">
        <f>IF(LNG!$B$3=1,A100 &amp;"",G100 &amp;"" )</f>
        <v>C04.06</v>
      </c>
      <c r="T100" s="106" t="str">
        <f>IF(LNG!$B$3=1,B100 &amp;"",H100 &amp;"" )</f>
        <v>Aussen liegende Treppe, Rampe</v>
      </c>
      <c r="U100" s="106" t="str">
        <f>IF(LNG!$B$3=1,C100 &amp;"",I100 &amp;"" )</f>
        <v>Treppen und Rampen ausserhalb des Gebäudes</v>
      </c>
      <c r="V100" s="106" t="str">
        <f>IF(LNG!$B$3=1,D100 &amp;"",J100 &amp;"" )</f>
        <v/>
      </c>
      <c r="W100" s="106" t="str">
        <f>IF(LNG!$B$3=1,E100 &amp;"",K100 &amp;"" )</f>
        <v/>
      </c>
      <c r="X100" s="106" t="str">
        <f>IF(LNG!$B$3=1,F100 &amp;"",L100 &amp;"" )</f>
        <v/>
      </c>
    </row>
    <row r="101" spans="1:24" ht="331.2">
      <c r="A101" s="70" t="s">
        <v>40</v>
      </c>
      <c r="B101" s="93" t="s">
        <v>1807</v>
      </c>
      <c r="C101" s="93" t="s">
        <v>1808</v>
      </c>
      <c r="D101" s="67"/>
      <c r="E101" s="67"/>
      <c r="F101" s="67"/>
      <c r="G101" s="76" t="s">
        <v>40</v>
      </c>
      <c r="H101" s="95" t="s">
        <v>1809</v>
      </c>
      <c r="I101" s="95" t="s">
        <v>1810</v>
      </c>
      <c r="J101" s="73" t="s">
        <v>1811</v>
      </c>
      <c r="K101" s="73"/>
      <c r="L101" s="73"/>
      <c r="M101" s="807" t="s">
        <v>40</v>
      </c>
      <c r="N101" s="803"/>
      <c r="O101" s="803"/>
      <c r="P101" s="796"/>
      <c r="Q101" s="796"/>
      <c r="R101" s="796"/>
      <c r="S101" s="106" t="str">
        <f>IF(LNG!$B$3=1,A101 &amp;"",G101 &amp;"" )</f>
        <v>C04.07</v>
      </c>
      <c r="T101" s="106" t="str">
        <f>IF(LNG!$B$3=1,B101 &amp;"",H101 &amp;"" )</f>
        <v>Aussen liegende Podeste</v>
      </c>
      <c r="U101" s="106" t="str">
        <f>IF(LNG!$B$3=1,C101 &amp;"",I101 &amp;"" )</f>
        <v>Podeste von Treppen und Rampen ausserhalb des Gebäudes</v>
      </c>
      <c r="V101" s="106" t="str">
        <f>IF(LNG!$B$3=1,D101 &amp;"",J101 &amp;"" )</f>
        <v/>
      </c>
      <c r="W101" s="106" t="str">
        <f>IF(LNG!$B$3=1,E101 &amp;"",K101 &amp;"" )</f>
        <v/>
      </c>
      <c r="X101" s="106" t="str">
        <f>IF(LNG!$B$3=1,F101 &amp;"",L101 &amp;"" )</f>
        <v/>
      </c>
    </row>
    <row r="102" spans="1:24" ht="145.19999999999999">
      <c r="A102" s="70" t="s">
        <v>41</v>
      </c>
      <c r="B102" s="93" t="s">
        <v>1812</v>
      </c>
      <c r="C102" s="93" t="s">
        <v>1813</v>
      </c>
      <c r="D102" s="67"/>
      <c r="E102" s="67"/>
      <c r="F102" s="67"/>
      <c r="G102" s="76" t="s">
        <v>41</v>
      </c>
      <c r="H102" s="95" t="s">
        <v>1814</v>
      </c>
      <c r="I102" s="95" t="s">
        <v>1815</v>
      </c>
      <c r="J102" s="73"/>
      <c r="K102" s="73"/>
      <c r="L102" s="73"/>
      <c r="M102" s="807" t="s">
        <v>41</v>
      </c>
      <c r="N102" s="803"/>
      <c r="O102" s="803"/>
      <c r="P102" s="796"/>
      <c r="Q102" s="796"/>
      <c r="R102" s="796"/>
      <c r="S102" s="106" t="str">
        <f>IF(LNG!$B$3=1,A102 &amp;"",G102 &amp;"" )</f>
        <v>C04.08</v>
      </c>
      <c r="T102" s="106" t="str">
        <f>IF(LNG!$B$3=1,B102 &amp;"",H102 &amp;"" )</f>
        <v>Aussen liegende Konstruktion, Vordach</v>
      </c>
      <c r="U102" s="106" t="str">
        <f>IF(LNG!$B$3=1,C102 &amp;"",I102 &amp;"" )</f>
        <v>Vordächer, Balkone und auskragende Laubengänge der Konstruktion, einschliesslich Kragplattenanschlüsse</v>
      </c>
      <c r="V102" s="106" t="str">
        <f>IF(LNG!$B$3=1,D102 &amp;"",J102 &amp;"" )</f>
        <v/>
      </c>
      <c r="W102" s="106" t="str">
        <f>IF(LNG!$B$3=1,E102 &amp;"",K102 &amp;"" )</f>
        <v/>
      </c>
      <c r="X102" s="106" t="str">
        <f>IF(LNG!$B$3=1,F102 &amp;"",L102 &amp;"" )</f>
        <v/>
      </c>
    </row>
    <row r="103" spans="1:24" ht="316.8">
      <c r="A103" s="70" t="s">
        <v>42</v>
      </c>
      <c r="B103" s="93" t="s">
        <v>1816</v>
      </c>
      <c r="C103" s="93" t="s">
        <v>1817</v>
      </c>
      <c r="D103" s="67"/>
      <c r="E103" s="67"/>
      <c r="F103" s="67"/>
      <c r="G103" s="76" t="s">
        <v>42</v>
      </c>
      <c r="H103" s="95" t="s">
        <v>1818</v>
      </c>
      <c r="I103" s="95" t="s">
        <v>1819</v>
      </c>
      <c r="J103" s="73"/>
      <c r="K103" s="73"/>
      <c r="L103" s="73"/>
      <c r="M103" s="807" t="s">
        <v>42</v>
      </c>
      <c r="N103" s="803"/>
      <c r="O103" s="803"/>
      <c r="P103" s="796"/>
      <c r="Q103" s="796"/>
      <c r="R103" s="796"/>
      <c r="S103" s="106" t="str">
        <f>IF(LNG!$B$3=1,A103 &amp;"",G103 &amp;"" )</f>
        <v>C05</v>
      </c>
      <c r="T103" s="106" t="str">
        <f>IF(LNG!$B$3=1,B103 &amp;"",H103 &amp;"" )</f>
        <v>Ergänzende Leistung zu Konstruktion</v>
      </c>
      <c r="U103" s="106" t="str">
        <f>IF(LNG!$B$3=1,C103 &amp;"",I103 &amp;"" )</f>
        <v>Nachträgliches Erstellen und Schliessen von Durchbrüchen und Schlitzen in Bauteilen der Konstruktion sowie Sockel, Rohbaukanäle und Einlagen für die Gebäudetechnik
Hinweis: Ergänzende Leistung zu Ausbau (G06)</v>
      </c>
      <c r="V103" s="106" t="str">
        <f>IF(LNG!$B$3=1,D103 &amp;"",J103 &amp;"" )</f>
        <v/>
      </c>
      <c r="W103" s="106" t="str">
        <f>IF(LNG!$B$3=1,E103 &amp;"",K103 &amp;"" )</f>
        <v/>
      </c>
      <c r="X103" s="106" t="str">
        <f>IF(LNG!$B$3=1,F103 &amp;"",L103 &amp;"" )</f>
        <v/>
      </c>
    </row>
    <row r="104" spans="1:24" ht="237.6">
      <c r="A104" s="86" t="s">
        <v>43</v>
      </c>
      <c r="B104" s="87" t="s">
        <v>1820</v>
      </c>
      <c r="C104" s="80" t="s">
        <v>1821</v>
      </c>
      <c r="D104" s="67"/>
      <c r="E104" s="67"/>
      <c r="F104" s="67"/>
      <c r="G104" s="88" t="s">
        <v>43</v>
      </c>
      <c r="H104" s="89" t="s">
        <v>1822</v>
      </c>
      <c r="I104" s="84" t="s">
        <v>1823</v>
      </c>
      <c r="J104" s="73" t="s">
        <v>1824</v>
      </c>
      <c r="K104" s="73"/>
      <c r="L104" s="73"/>
      <c r="M104" s="793" t="s">
        <v>43</v>
      </c>
      <c r="N104" s="794"/>
      <c r="O104" s="795"/>
      <c r="P104" s="796"/>
      <c r="Q104" s="796"/>
      <c r="R104" s="796"/>
      <c r="S104" s="106" t="str">
        <f>IF(LNG!$B$3=1,A104 &amp;"",G104 &amp;"" )</f>
        <v>C05.01</v>
      </c>
      <c r="T104" s="106" t="str">
        <f>IF(LNG!$B$3=1,B104 &amp;"",H104 &amp;"" )</f>
        <v>Durchbruch, Schlitz zu Konstruktion</v>
      </c>
      <c r="U104" s="106" t="str">
        <f>IF(LNG!$B$3=1,C104 &amp;"",I104 &amp;"" )</f>
        <v>Nachträgliches Erstellen und Schliessen von Durchbrüchen und Schlitzen in Bauteilen der Konstruktion
Hinweis: Durchbruch, Schlitz zu Ausbau (G06.01); Abschottung (G02.02)</v>
      </c>
      <c r="V104" s="106" t="str">
        <f>IF(LNG!$B$3=1,D104 &amp;"",J104 &amp;"" )</f>
        <v/>
      </c>
      <c r="W104" s="106" t="str">
        <f>IF(LNG!$B$3=1,E104 &amp;"",K104 &amp;"" )</f>
        <v/>
      </c>
      <c r="X104" s="106" t="str">
        <f>IF(LNG!$B$3=1,F104 &amp;"",L104 &amp;"" )</f>
        <v/>
      </c>
    </row>
    <row r="105" spans="1:24" ht="171.6">
      <c r="A105" s="68" t="s">
        <v>44</v>
      </c>
      <c r="B105" s="80" t="s">
        <v>1825</v>
      </c>
      <c r="C105" s="80" t="s">
        <v>1826</v>
      </c>
      <c r="D105" s="67"/>
      <c r="E105" s="67"/>
      <c r="F105" s="67"/>
      <c r="G105" s="74" t="s">
        <v>44</v>
      </c>
      <c r="H105" s="84" t="s">
        <v>1827</v>
      </c>
      <c r="I105" s="84" t="s">
        <v>1828</v>
      </c>
      <c r="J105" s="73"/>
      <c r="K105" s="73"/>
      <c r="L105" s="73"/>
      <c r="M105" s="797" t="s">
        <v>44</v>
      </c>
      <c r="N105" s="795"/>
      <c r="O105" s="795"/>
      <c r="P105" s="796"/>
      <c r="Q105" s="796"/>
      <c r="R105" s="796"/>
      <c r="S105" s="106" t="str">
        <f>IF(LNG!$B$3=1,A105 &amp;"",G105 &amp;"" )</f>
        <v>C05.02</v>
      </c>
      <c r="T105" s="106" t="str">
        <f>IF(LNG!$B$3=1,B105 &amp;"",H105 &amp;"" )</f>
        <v>Maschinensockel, Einlage</v>
      </c>
      <c r="U105" s="106" t="str">
        <f>IF(LNG!$B$3=1,C105 &amp;"",I105 &amp;"" )</f>
        <v>Maschinen-, Gerätesockel, Futterrohre und Rohbaukanäle für die Gebäudetechnik
Hinweis: Nutzungsspezifische Anlage Gebäude (H)</v>
      </c>
      <c r="V105" s="106" t="str">
        <f>IF(LNG!$B$3=1,D105 &amp;"",J105 &amp;"" )</f>
        <v/>
      </c>
      <c r="W105" s="106" t="str">
        <f>IF(LNG!$B$3=1,E105 &amp;"",K105 &amp;"" )</f>
        <v/>
      </c>
      <c r="X105" s="106" t="str">
        <f>IF(LNG!$B$3=1,F105 &amp;"",L105 &amp;"" )</f>
        <v/>
      </c>
    </row>
    <row r="106" spans="1:24" ht="110.4">
      <c r="A106" s="70" t="s">
        <v>45</v>
      </c>
      <c r="B106" s="93" t="s">
        <v>1829</v>
      </c>
      <c r="C106" s="93" t="s">
        <v>1830</v>
      </c>
      <c r="D106" s="67"/>
      <c r="E106" s="67"/>
      <c r="F106" s="67"/>
      <c r="G106" s="76" t="s">
        <v>45</v>
      </c>
      <c r="H106" s="95" t="s">
        <v>1831</v>
      </c>
      <c r="I106" s="95" t="s">
        <v>1832</v>
      </c>
      <c r="J106" s="73"/>
      <c r="K106" s="73"/>
      <c r="L106" s="73"/>
      <c r="M106" s="807" t="s">
        <v>45</v>
      </c>
      <c r="N106" s="803"/>
      <c r="O106" s="803"/>
      <c r="P106" s="796"/>
      <c r="Q106" s="796"/>
      <c r="R106" s="796"/>
      <c r="S106" s="106" t="str">
        <f>IF(LNG!$B$3=1,A106 &amp;"",G106 &amp;"" )</f>
        <v>D</v>
      </c>
      <c r="T106" s="106" t="str">
        <f>IF(LNG!$B$3=1,B106 &amp;"",H106 &amp;"" )</f>
        <v>Technik Gebäude</v>
      </c>
      <c r="U106" s="106" t="str">
        <f>IF(LNG!$B$3=1,C106 &amp;"",I106 &amp;"" )</f>
        <v>Technische Anlagen des Gebäudes
Hinweis: Erschliessung druch Werkleitungen (B04)</v>
      </c>
      <c r="V106" s="106" t="str">
        <f>IF(LNG!$B$3=1,D106 &amp;"",J106 &amp;"" )</f>
        <v/>
      </c>
      <c r="W106" s="106" t="str">
        <f>IF(LNG!$B$3=1,E106 &amp;"",K106 &amp;"" )</f>
        <v/>
      </c>
      <c r="X106" s="106" t="str">
        <f>IF(LNG!$B$3=1,F106 &amp;"",L106 &amp;"" )</f>
        <v/>
      </c>
    </row>
    <row r="107" spans="1:24" ht="248.4">
      <c r="A107" s="68" t="s">
        <v>46</v>
      </c>
      <c r="B107" s="80" t="s">
        <v>1833</v>
      </c>
      <c r="C107" s="80" t="s">
        <v>1834</v>
      </c>
      <c r="D107" s="67"/>
      <c r="E107" s="67"/>
      <c r="F107" s="67"/>
      <c r="G107" s="74" t="s">
        <v>46</v>
      </c>
      <c r="H107" s="84" t="s">
        <v>1835</v>
      </c>
      <c r="I107" s="84" t="s">
        <v>1836</v>
      </c>
      <c r="J107" s="73" t="s">
        <v>1837</v>
      </c>
      <c r="K107" s="73"/>
      <c r="L107" s="73"/>
      <c r="M107" s="797" t="s">
        <v>46</v>
      </c>
      <c r="N107" s="795"/>
      <c r="O107" s="795"/>
      <c r="P107" s="796"/>
      <c r="Q107" s="796"/>
      <c r="R107" s="796"/>
      <c r="S107" s="106" t="str">
        <f>IF(LNG!$B$3=1,A107 &amp;"",G107 &amp;"" )</f>
        <v>D01</v>
      </c>
      <c r="T107" s="106" t="str">
        <f>IF(LNG!$B$3=1,B107 &amp;"",H107 &amp;"" )</f>
        <v>Elektroanlage</v>
      </c>
      <c r="U107" s="106" t="str">
        <f>IF(LNG!$B$3=1,C107 &amp;"",I107 &amp;"" )</f>
        <v>Anlagen zur Erzeugung, Transformierung, Speicherung und Verteilung von elektrischer Energie, einschliesslich Kabeltragsysteme</v>
      </c>
      <c r="V107" s="106" t="str">
        <f>IF(LNG!$B$3=1,D107 &amp;"",J107 &amp;"" )</f>
        <v/>
      </c>
      <c r="W107" s="106" t="str">
        <f>IF(LNG!$B$3=1,E107 &amp;"",K107 &amp;"" )</f>
        <v/>
      </c>
      <c r="X107" s="106" t="str">
        <f>IF(LNG!$B$3=1,F107 &amp;"",L107 &amp;"" )</f>
        <v/>
      </c>
    </row>
    <row r="108" spans="1:24" ht="290.39999999999998">
      <c r="A108" s="70" t="s">
        <v>47</v>
      </c>
      <c r="B108" s="93" t="s">
        <v>1838</v>
      </c>
      <c r="C108" s="93" t="s">
        <v>1839</v>
      </c>
      <c r="D108" s="67"/>
      <c r="E108" s="67"/>
      <c r="F108" s="67"/>
      <c r="G108" s="76" t="s">
        <v>47</v>
      </c>
      <c r="H108" s="95" t="s">
        <v>1840</v>
      </c>
      <c r="I108" s="95" t="s">
        <v>1841</v>
      </c>
      <c r="J108" s="73" t="s">
        <v>1842</v>
      </c>
      <c r="K108" s="73"/>
      <c r="L108" s="73"/>
      <c r="M108" s="807" t="s">
        <v>47</v>
      </c>
      <c r="N108" s="803"/>
      <c r="O108" s="803"/>
      <c r="P108" s="796"/>
      <c r="Q108" s="796"/>
      <c r="R108" s="796"/>
      <c r="S108" s="106" t="str">
        <f>IF(LNG!$B$3=1,A108 &amp;"",G108 &amp;"" )</f>
        <v>D01.01</v>
      </c>
      <c r="T108" s="106" t="str">
        <f>IF(LNG!$B$3=1,B108 &amp;"",H108 &amp;"" )</f>
        <v>Anlage Erzeugung Starkstrom</v>
      </c>
      <c r="U108" s="106" t="str">
        <f>IF(LNG!$B$3=1,C108 &amp;"",I108 &amp;"" )</f>
        <v>Anlagen zur Erzeugung von elektrischer Energie wie Generatoren und nicht in Dachhaut oder äussere Wandbekleidung integrierte Photovoltaikanlagen
Hinweis: Elektroanlagen Starkstrom für Umgebung (I05.01)</v>
      </c>
      <c r="V108" s="106" t="str">
        <f>IF(LNG!$B$3=1,D108 &amp;"",J108 &amp;"" )</f>
        <v/>
      </c>
      <c r="W108" s="106" t="str">
        <f>IF(LNG!$B$3=1,E108 &amp;"",K108 &amp;"" )</f>
        <v/>
      </c>
      <c r="X108" s="106" t="str">
        <f>IF(LNG!$B$3=1,F108 &amp;"",L108 &amp;"" )</f>
        <v/>
      </c>
    </row>
    <row r="109" spans="1:24" ht="234.6">
      <c r="A109" s="86" t="s">
        <v>48</v>
      </c>
      <c r="B109" s="87" t="s">
        <v>1843</v>
      </c>
      <c r="C109" s="80" t="s">
        <v>1844</v>
      </c>
      <c r="D109" s="67"/>
      <c r="E109" s="67"/>
      <c r="F109" s="67"/>
      <c r="G109" s="88" t="s">
        <v>48</v>
      </c>
      <c r="H109" s="89" t="s">
        <v>1845</v>
      </c>
      <c r="I109" s="84" t="s">
        <v>1846</v>
      </c>
      <c r="J109" s="73"/>
      <c r="K109" s="73"/>
      <c r="L109" s="73"/>
      <c r="M109" s="793" t="s">
        <v>48</v>
      </c>
      <c r="N109" s="794"/>
      <c r="O109" s="795"/>
      <c r="P109" s="796"/>
      <c r="Q109" s="796"/>
      <c r="R109" s="796"/>
      <c r="S109" s="106" t="str">
        <f>IF(LNG!$B$3=1,A109 &amp;"",G109 &amp;"" )</f>
        <v>D01.02</v>
      </c>
      <c r="T109" s="106" t="str">
        <f>IF(LNG!$B$3=1,B109 &amp;"",H109 &amp;"" )</f>
        <v>Transformierung Starkstrom</v>
      </c>
      <c r="U109" s="106" t="str">
        <f>IF(LNG!$B$3=1,C109 &amp;"",I109 &amp;"" )</f>
        <v>Anlagen zur Transformierung von elektrischer Energie wie Trafostationen, Transformatoren, Notstrom- und unterbruchsfreie Stromversorgungsanlagen und dgl.</v>
      </c>
      <c r="V109" s="106" t="str">
        <f>IF(LNG!$B$3=1,D109 &amp;"",J109 &amp;"" )</f>
        <v/>
      </c>
      <c r="W109" s="106" t="str">
        <f>IF(LNG!$B$3=1,E109 &amp;"",K109 &amp;"" )</f>
        <v/>
      </c>
      <c r="X109" s="106" t="str">
        <f>IF(LNG!$B$3=1,F109 &amp;"",L109 &amp;"" )</f>
        <v/>
      </c>
    </row>
    <row r="110" spans="1:24" ht="165.6">
      <c r="A110" s="68" t="s">
        <v>49</v>
      </c>
      <c r="B110" s="80" t="s">
        <v>1847</v>
      </c>
      <c r="C110" s="80" t="s">
        <v>1848</v>
      </c>
      <c r="D110" s="67"/>
      <c r="E110" s="67"/>
      <c r="F110" s="67"/>
      <c r="G110" s="74" t="s">
        <v>49</v>
      </c>
      <c r="H110" s="84" t="s">
        <v>1849</v>
      </c>
      <c r="I110" s="84" t="s">
        <v>1850</v>
      </c>
      <c r="J110" s="73" t="s">
        <v>1851</v>
      </c>
      <c r="K110" s="73"/>
      <c r="L110" s="73"/>
      <c r="M110" s="797" t="s">
        <v>49</v>
      </c>
      <c r="N110" s="795"/>
      <c r="O110" s="795"/>
      <c r="P110" s="796"/>
      <c r="Q110" s="796"/>
      <c r="R110" s="796"/>
      <c r="S110" s="106" t="str">
        <f>IF(LNG!$B$3=1,A110 &amp;"",G110 &amp;"" )</f>
        <v>D01.03</v>
      </c>
      <c r="T110" s="106" t="str">
        <f>IF(LNG!$B$3=1,B110 &amp;"",H110 &amp;"" )</f>
        <v>Speicherung Strarkstrom</v>
      </c>
      <c r="U110" s="106" t="str">
        <f>IF(LNG!$B$3=1,C110 &amp;"",I110 &amp;"" )</f>
        <v>Anlagen zur Speicherung von elektrischer Energie wie Speicher von Photovoltaikanlagen, Kondensatorenanlagen und dgl.</v>
      </c>
      <c r="V110" s="106" t="str">
        <f>IF(LNG!$B$3=1,D110 &amp;"",J110 &amp;"" )</f>
        <v/>
      </c>
      <c r="W110" s="106" t="str">
        <f>IF(LNG!$B$3=1,E110 &amp;"",K110 &amp;"" )</f>
        <v/>
      </c>
      <c r="X110" s="106" t="str">
        <f>IF(LNG!$B$3=1,F110 &amp;"",L110 &amp;"" )</f>
        <v/>
      </c>
    </row>
    <row r="111" spans="1:24" ht="317.39999999999998">
      <c r="A111" s="70" t="s">
        <v>50</v>
      </c>
      <c r="B111" s="93" t="s">
        <v>1852</v>
      </c>
      <c r="C111" s="93" t="s">
        <v>1853</v>
      </c>
      <c r="D111" s="67"/>
      <c r="E111" s="67"/>
      <c r="F111" s="67"/>
      <c r="G111" s="76" t="s">
        <v>50</v>
      </c>
      <c r="H111" s="95" t="s">
        <v>1854</v>
      </c>
      <c r="I111" s="95" t="s">
        <v>1855</v>
      </c>
      <c r="J111" s="73" t="s">
        <v>1856</v>
      </c>
      <c r="K111" s="73"/>
      <c r="L111" s="73"/>
      <c r="M111" s="807" t="s">
        <v>50</v>
      </c>
      <c r="N111" s="803"/>
      <c r="O111" s="803"/>
      <c r="P111" s="796"/>
      <c r="Q111" s="796"/>
      <c r="R111" s="796"/>
      <c r="S111" s="106" t="str">
        <f>IF(LNG!$B$3=1,A111 &amp;"",G111 &amp;"" )</f>
        <v>D01.04</v>
      </c>
      <c r="T111" s="106" t="str">
        <f>IF(LNG!$B$3=1,B111 &amp;"",H111 &amp;"" )</f>
        <v>Installation Starkstrom</v>
      </c>
      <c r="U111" s="106" t="str">
        <f>IF(LNG!$B$3=1,C111 &amp;"",I111 &amp;"" )</f>
        <v>Starkstrominstallationen wie Erdung, Potenzialausgleich, innerer Blitzschutz, Zu- und Verteilleitungen, Installationssysteme, Schaltgerätekombinationen (SGK), Kraft, und Lichtinstallationen für gebäudetechnische Anlagen</v>
      </c>
      <c r="V111" s="106" t="str">
        <f>IF(LNG!$B$3=1,D111 &amp;"",J111 &amp;"" )</f>
        <v/>
      </c>
      <c r="W111" s="106" t="str">
        <f>IF(LNG!$B$3=1,E111 &amp;"",K111 &amp;"" )</f>
        <v/>
      </c>
      <c r="X111" s="106" t="str">
        <f>IF(LNG!$B$3=1,F111 &amp;"",L111 &amp;"" )</f>
        <v/>
      </c>
    </row>
    <row r="112" spans="1:24" ht="79.2">
      <c r="A112" s="68" t="s">
        <v>51</v>
      </c>
      <c r="B112" s="80" t="s">
        <v>1857</v>
      </c>
      <c r="C112" s="80" t="s">
        <v>1858</v>
      </c>
      <c r="D112" s="67"/>
      <c r="E112" s="67"/>
      <c r="F112" s="67"/>
      <c r="G112" s="74" t="s">
        <v>51</v>
      </c>
      <c r="H112" s="84" t="s">
        <v>1859</v>
      </c>
      <c r="I112" s="84" t="s">
        <v>1860</v>
      </c>
      <c r="J112" s="73"/>
      <c r="K112" s="73"/>
      <c r="L112" s="73"/>
      <c r="M112" s="797" t="s">
        <v>51</v>
      </c>
      <c r="N112" s="795"/>
      <c r="O112" s="795"/>
      <c r="P112" s="796"/>
      <c r="Q112" s="796"/>
      <c r="R112" s="796"/>
      <c r="S112" s="106" t="str">
        <f>IF(LNG!$B$3=1,A112 &amp;"",G112 &amp;"" )</f>
        <v>D01.05</v>
      </c>
      <c r="T112" s="106" t="str">
        <f>IF(LNG!$B$3=1,B112 &amp;"",H112 &amp;"" )</f>
        <v>Verbraucher Starkstrom: Leuchten</v>
      </c>
      <c r="U112" s="106" t="str">
        <f>IF(LNG!$B$3=1,C112 &amp;"",I112 &amp;"" )</f>
        <v xml:space="preserve">Raumleuchten, Leuchten für Sicherheitszwecke und dgl. </v>
      </c>
      <c r="V112" s="106" t="str">
        <f>IF(LNG!$B$3=1,D112 &amp;"",J112 &amp;"" )</f>
        <v/>
      </c>
      <c r="W112" s="106" t="str">
        <f>IF(LNG!$B$3=1,E112 &amp;"",K112 &amp;"" )</f>
        <v/>
      </c>
      <c r="X112" s="106" t="str">
        <f>IF(LNG!$B$3=1,F112 &amp;"",L112 &amp;"" )</f>
        <v/>
      </c>
    </row>
    <row r="113" spans="1:24" ht="171.6">
      <c r="A113" s="70" t="s">
        <v>52</v>
      </c>
      <c r="B113" s="93" t="s">
        <v>1861</v>
      </c>
      <c r="C113" s="93" t="s">
        <v>1862</v>
      </c>
      <c r="D113" s="67"/>
      <c r="E113" s="67"/>
      <c r="F113" s="67"/>
      <c r="G113" s="76" t="s">
        <v>52</v>
      </c>
      <c r="H113" s="95" t="s">
        <v>1863</v>
      </c>
      <c r="I113" s="95" t="s">
        <v>1864</v>
      </c>
      <c r="J113" s="73" t="s">
        <v>1865</v>
      </c>
      <c r="K113" s="73"/>
      <c r="L113" s="73"/>
      <c r="M113" s="807" t="s">
        <v>52</v>
      </c>
      <c r="N113" s="803"/>
      <c r="O113" s="803"/>
      <c r="P113" s="796"/>
      <c r="Q113" s="796"/>
      <c r="R113" s="796"/>
      <c r="S113" s="106" t="str">
        <f>IF(LNG!$B$3=1,A113 &amp;"",G113 &amp;"" )</f>
        <v>D01.06</v>
      </c>
      <c r="T113" s="106" t="str">
        <f>IF(LNG!$B$3=1,B113 &amp;"",H113 &amp;"" )</f>
        <v>Verbraucher Starkstrom: Elektrogeräte</v>
      </c>
      <c r="U113" s="106" t="str">
        <f>IF(LNG!$B$3=1,C113 &amp;"",I113 &amp;"" )</f>
        <v>Elektrogeräte, die nicht Bestandteil der Küche sind, wie Waschmaschinen, Wäschetrockner und dgl.
Hinweis: Einbauküche (G05.02)</v>
      </c>
      <c r="V113" s="106" t="str">
        <f>IF(LNG!$B$3=1,D113 &amp;"",J113 &amp;"" )</f>
        <v/>
      </c>
      <c r="W113" s="106" t="str">
        <f>IF(LNG!$B$3=1,E113 &amp;"",K113 &amp;"" )</f>
        <v/>
      </c>
      <c r="X113" s="106" t="str">
        <f>IF(LNG!$B$3=1,F113 &amp;"",L113 &amp;"" )</f>
        <v/>
      </c>
    </row>
    <row r="114" spans="1:24" ht="386.4">
      <c r="A114" s="86" t="s">
        <v>53</v>
      </c>
      <c r="B114" s="87" t="s">
        <v>1866</v>
      </c>
      <c r="C114" s="80" t="s">
        <v>1867</v>
      </c>
      <c r="D114" s="67"/>
      <c r="E114" s="67"/>
      <c r="F114" s="67"/>
      <c r="G114" s="88" t="s">
        <v>53</v>
      </c>
      <c r="H114" s="88" t="s">
        <v>1868</v>
      </c>
      <c r="I114" s="84" t="s">
        <v>1869</v>
      </c>
      <c r="J114" s="73"/>
      <c r="K114" s="73"/>
      <c r="L114" s="73"/>
      <c r="M114" s="793" t="s">
        <v>53</v>
      </c>
      <c r="N114" s="793"/>
      <c r="O114" s="795"/>
      <c r="P114" s="796"/>
      <c r="Q114" s="796"/>
      <c r="R114" s="796"/>
      <c r="S114" s="106" t="str">
        <f>IF(LNG!$B$3=1,A114 &amp;"",G114 &amp;"" )</f>
        <v>D01.07</v>
      </c>
      <c r="T114" s="106" t="str">
        <f>IF(LNG!$B$3=1,B114 &amp;"",H114 &amp;"" )</f>
        <v>Anlage Erzeugung Schwachstrom</v>
      </c>
      <c r="U114" s="106" t="str">
        <f>IF(LNG!$B$3=1,C114 &amp;"",I114 &amp;"" )</f>
        <v>Anlagen zur Erzeugung von elektrischer Energie wie nicht in Dachhaut oder äussere Wandbekleidung integrierte Photovoltaikanlagen
Hinweis: Wärmeanlage für Umgebung (I05.03); Gebäudeautomation (D02); Sicherheitsanlage (D03); Technische Brandschutzanlage (D04)</v>
      </c>
      <c r="V114" s="106" t="str">
        <f>IF(LNG!$B$3=1,D114 &amp;"",J114 &amp;"" )</f>
        <v/>
      </c>
      <c r="W114" s="106" t="str">
        <f>IF(LNG!$B$3=1,E114 &amp;"",K114 &amp;"" )</f>
        <v/>
      </c>
      <c r="X114" s="106" t="str">
        <f>IF(LNG!$B$3=1,F114 &amp;"",L114 &amp;"" )</f>
        <v/>
      </c>
    </row>
    <row r="115" spans="1:24" ht="165.6">
      <c r="A115" s="68" t="s">
        <v>54</v>
      </c>
      <c r="B115" s="80" t="s">
        <v>1870</v>
      </c>
      <c r="C115" s="80" t="s">
        <v>1871</v>
      </c>
      <c r="D115" s="67"/>
      <c r="E115" s="67"/>
      <c r="F115" s="67"/>
      <c r="G115" s="74" t="s">
        <v>54</v>
      </c>
      <c r="H115" s="84" t="s">
        <v>1872</v>
      </c>
      <c r="I115" s="84" t="s">
        <v>1873</v>
      </c>
      <c r="J115" s="73"/>
      <c r="K115" s="73"/>
      <c r="L115" s="73"/>
      <c r="M115" s="797" t="s">
        <v>54</v>
      </c>
      <c r="N115" s="795"/>
      <c r="O115" s="795"/>
      <c r="P115" s="796"/>
      <c r="Q115" s="796"/>
      <c r="R115" s="796"/>
      <c r="S115" s="106" t="str">
        <f>IF(LNG!$B$3=1,A115 &amp;"",G115 &amp;"" )</f>
        <v>D01.08</v>
      </c>
      <c r="T115" s="106" t="str">
        <f>IF(LNG!$B$3=1,B115 &amp;"",H115 &amp;"" )</f>
        <v>Transformierung Schwachstrom</v>
      </c>
      <c r="U115" s="106" t="str">
        <f>IF(LNG!$B$3=1,C115 &amp;"",I115 &amp;"" )</f>
        <v>Anlagen zur Transformierung von elektrischer Energie wie Klein- und Sicherheitstransformatoren</v>
      </c>
      <c r="V115" s="106" t="str">
        <f>IF(LNG!$B$3=1,D115 &amp;"",J115 &amp;"" )</f>
        <v/>
      </c>
      <c r="W115" s="106" t="str">
        <f>IF(LNG!$B$3=1,E115 &amp;"",K115 &amp;"" )</f>
        <v/>
      </c>
      <c r="X115" s="106" t="str">
        <f>IF(LNG!$B$3=1,F115 &amp;"",L115 &amp;"" )</f>
        <v/>
      </c>
    </row>
    <row r="116" spans="1:24" ht="69">
      <c r="A116" s="70" t="s">
        <v>55</v>
      </c>
      <c r="B116" s="93" t="s">
        <v>1874</v>
      </c>
      <c r="C116" s="93" t="s">
        <v>1875</v>
      </c>
      <c r="D116" s="67"/>
      <c r="E116" s="67"/>
      <c r="F116" s="67"/>
      <c r="G116" s="76" t="s">
        <v>55</v>
      </c>
      <c r="H116" s="95" t="s">
        <v>1876</v>
      </c>
      <c r="I116" s="95" t="s">
        <v>1877</v>
      </c>
      <c r="J116" s="73"/>
      <c r="K116" s="73"/>
      <c r="L116" s="73"/>
      <c r="M116" s="807" t="s">
        <v>55</v>
      </c>
      <c r="N116" s="803"/>
      <c r="O116" s="803"/>
      <c r="P116" s="796"/>
      <c r="Q116" s="796"/>
      <c r="R116" s="796"/>
      <c r="S116" s="106" t="str">
        <f>IF(LNG!$B$3=1,A116 &amp;"",G116 &amp;"" )</f>
        <v>D01.09</v>
      </c>
      <c r="T116" s="106" t="str">
        <f>IF(LNG!$B$3=1,B116 &amp;"",H116 &amp;"" )</f>
        <v>Speicherung Schwachstrom</v>
      </c>
      <c r="U116" s="106" t="str">
        <f>IF(LNG!$B$3=1,C116 &amp;"",I116 &amp;"" )</f>
        <v xml:space="preserve">Anlagen zur Speicherung von elektrischer Energie </v>
      </c>
      <c r="V116" s="106" t="str">
        <f>IF(LNG!$B$3=1,D116 &amp;"",J116 &amp;"" )</f>
        <v/>
      </c>
      <c r="W116" s="106" t="str">
        <f>IF(LNG!$B$3=1,E116 &amp;"",K116 &amp;"" )</f>
        <v/>
      </c>
      <c r="X116" s="106" t="str">
        <f>IF(LNG!$B$3=1,F116 &amp;"",L116 &amp;"" )</f>
        <v/>
      </c>
    </row>
    <row r="117" spans="1:24" ht="145.19999999999999">
      <c r="A117" s="68" t="s">
        <v>56</v>
      </c>
      <c r="B117" s="80" t="s">
        <v>1878</v>
      </c>
      <c r="C117" s="80" t="s">
        <v>1879</v>
      </c>
      <c r="D117" s="67"/>
      <c r="E117" s="67"/>
      <c r="F117" s="67"/>
      <c r="G117" s="74" t="s">
        <v>56</v>
      </c>
      <c r="H117" s="84" t="s">
        <v>1880</v>
      </c>
      <c r="I117" s="84" t="s">
        <v>1881</v>
      </c>
      <c r="J117" s="73"/>
      <c r="K117" s="73"/>
      <c r="L117" s="73"/>
      <c r="M117" s="797" t="s">
        <v>56</v>
      </c>
      <c r="N117" s="795"/>
      <c r="O117" s="795"/>
      <c r="P117" s="796"/>
      <c r="Q117" s="796"/>
      <c r="R117" s="796"/>
      <c r="S117" s="106" t="str">
        <f>IF(LNG!$B$3=1,A117 &amp;"",G117 &amp;"" )</f>
        <v>D01.10</v>
      </c>
      <c r="T117" s="106" t="str">
        <f>IF(LNG!$B$3=1,B117 &amp;"",H117 &amp;"" )</f>
        <v>Installation Schwachstrom</v>
      </c>
      <c r="U117" s="106" t="str">
        <f>IF(LNG!$B$3=1,C117 &amp;"",I117 &amp;"" )</f>
        <v>Schwachstrominstallationen für Informations-, Telekommunikationsanlagen, Datenübertragung und dgl.</v>
      </c>
      <c r="V117" s="106" t="str">
        <f>IF(LNG!$B$3=1,D117 &amp;"",J117 &amp;"" )</f>
        <v/>
      </c>
      <c r="W117" s="106" t="str">
        <f>IF(LNG!$B$3=1,E117 &amp;"",K117 &amp;"" )</f>
        <v/>
      </c>
      <c r="X117" s="106" t="str">
        <f>IF(LNG!$B$3=1,F117 &amp;"",L117 &amp;"" )</f>
        <v/>
      </c>
    </row>
    <row r="118" spans="1:24" ht="165.6">
      <c r="A118" s="70" t="s">
        <v>57</v>
      </c>
      <c r="B118" s="93" t="s">
        <v>1882</v>
      </c>
      <c r="C118" s="93" t="s">
        <v>1883</v>
      </c>
      <c r="D118" s="67"/>
      <c r="E118" s="67"/>
      <c r="F118" s="67"/>
      <c r="G118" s="76" t="s">
        <v>57</v>
      </c>
      <c r="H118" s="95" t="s">
        <v>1884</v>
      </c>
      <c r="I118" s="95" t="s">
        <v>1885</v>
      </c>
      <c r="J118" s="73"/>
      <c r="K118" s="73"/>
      <c r="L118" s="73"/>
      <c r="M118" s="807" t="s">
        <v>57</v>
      </c>
      <c r="N118" s="803"/>
      <c r="O118" s="803"/>
      <c r="P118" s="796"/>
      <c r="Q118" s="796"/>
      <c r="R118" s="796"/>
      <c r="S118" s="106" t="str">
        <f>IF(LNG!$B$3=1,A118 &amp;"",G118 &amp;"" )</f>
        <v>D01.11</v>
      </c>
      <c r="T118" s="106" t="str">
        <f>IF(LNG!$B$3=1,B118 &amp;"",H118 &amp;"" )</f>
        <v>Verbraucher Schwachstrom</v>
      </c>
      <c r="U118" s="106" t="str">
        <f>IF(LNG!$B$3=1,C118 &amp;"",I118 &amp;"" )</f>
        <v>Elektrogeräte wie Sonnerie-, Tür- und Gegensprechapparate, Telekommunikationsapparate und dgl.</v>
      </c>
      <c r="V118" s="106" t="str">
        <f>IF(LNG!$B$3=1,D118 &amp;"",J118 &amp;"" )</f>
        <v/>
      </c>
      <c r="W118" s="106" t="str">
        <f>IF(LNG!$B$3=1,E118 &amp;"",K118 &amp;"" )</f>
        <v/>
      </c>
      <c r="X118" s="106" t="str">
        <f>IF(LNG!$B$3=1,F118 &amp;"",L118 &amp;"" )</f>
        <v/>
      </c>
    </row>
    <row r="119" spans="1:24" ht="290.39999999999998">
      <c r="A119" s="68" t="s">
        <v>58</v>
      </c>
      <c r="B119" s="80" t="s">
        <v>1886</v>
      </c>
      <c r="C119" s="80" t="s">
        <v>1887</v>
      </c>
      <c r="D119" s="67"/>
      <c r="E119" s="67"/>
      <c r="F119" s="67"/>
      <c r="G119" s="74" t="s">
        <v>58</v>
      </c>
      <c r="H119" s="84" t="s">
        <v>1888</v>
      </c>
      <c r="I119" s="84" t="s">
        <v>1889</v>
      </c>
      <c r="J119" s="73" t="s">
        <v>1890</v>
      </c>
      <c r="K119" s="73"/>
      <c r="L119" s="73"/>
      <c r="M119" s="797" t="s">
        <v>58</v>
      </c>
      <c r="N119" s="795"/>
      <c r="O119" s="795"/>
      <c r="P119" s="796"/>
      <c r="Q119" s="796"/>
      <c r="R119" s="796"/>
      <c r="S119" s="106" t="str">
        <f>IF(LNG!$B$3=1,A119 &amp;"",G119 &amp;"" )</f>
        <v>D02</v>
      </c>
      <c r="T119" s="106" t="str">
        <f>IF(LNG!$B$3=1,B119 &amp;"",H119 &amp;"" )</f>
        <v>Gebäudeautomation</v>
      </c>
      <c r="U119" s="106" t="str">
        <f>IF(LNG!$B$3=1,C119 &amp;"",I119 &amp;"" )</f>
        <v>Anlagen zur automatischen Regelung, Steuerung, Überwachung und Optimierung des energieeffizienten und sicheren Betriebs der technischen Anlagen, einschliesslich Software und dgl.
Hinweis: Installation Schwachstrom (D01.10)</v>
      </c>
      <c r="V119" s="106" t="str">
        <f>IF(LNG!$B$3=1,D119 &amp;"",J119 &amp;"" )</f>
        <v/>
      </c>
      <c r="W119" s="106" t="str">
        <f>IF(LNG!$B$3=1,E119 &amp;"",K119 &amp;"" )</f>
        <v/>
      </c>
      <c r="X119" s="106" t="str">
        <f>IF(LNG!$B$3=1,F119 &amp;"",L119 &amp;"" )</f>
        <v/>
      </c>
    </row>
    <row r="120" spans="1:24" ht="193.2">
      <c r="A120" s="70" t="s">
        <v>59</v>
      </c>
      <c r="B120" s="93" t="s">
        <v>1891</v>
      </c>
      <c r="C120" s="93" t="s">
        <v>1892</v>
      </c>
      <c r="D120" s="67"/>
      <c r="E120" s="67"/>
      <c r="F120" s="67"/>
      <c r="G120" s="76" t="s">
        <v>59</v>
      </c>
      <c r="H120" s="95" t="s">
        <v>1893</v>
      </c>
      <c r="I120" s="95" t="s">
        <v>1894</v>
      </c>
      <c r="J120" s="73"/>
      <c r="K120" s="73"/>
      <c r="L120" s="73"/>
      <c r="M120" s="807" t="s">
        <v>59</v>
      </c>
      <c r="N120" s="803"/>
      <c r="O120" s="803"/>
      <c r="P120" s="796"/>
      <c r="Q120" s="796"/>
      <c r="R120" s="796"/>
      <c r="S120" s="106" t="str">
        <f>IF(LNG!$B$3=1,A120 &amp;"",G120 &amp;"" )</f>
        <v>D02.01</v>
      </c>
      <c r="T120" s="106" t="str">
        <f>IF(LNG!$B$3=1,B120 &amp;"",H120 &amp;"" )</f>
        <v>Managementebene</v>
      </c>
      <c r="U120" s="106" t="str">
        <f>IF(LNG!$B$3=1,C120 &amp;"",I120 &amp;"" )</f>
        <v>Anlagen als grafische interaktive Verbindungsstelle zum Menschen einschliesslich Software, Hardware, Bedien, und Anzeigegeräte</v>
      </c>
      <c r="V120" s="106" t="str">
        <f>IF(LNG!$B$3=1,D120 &amp;"",J120 &amp;"" )</f>
        <v/>
      </c>
      <c r="W120" s="106" t="str">
        <f>IF(LNG!$B$3=1,E120 &amp;"",K120 &amp;"" )</f>
        <v/>
      </c>
      <c r="X120" s="106" t="str">
        <f>IF(LNG!$B$3=1,F120 &amp;"",L120 &amp;"" )</f>
        <v/>
      </c>
    </row>
    <row r="121" spans="1:24" ht="330">
      <c r="A121" s="68" t="s">
        <v>60</v>
      </c>
      <c r="B121" s="80" t="s">
        <v>1895</v>
      </c>
      <c r="C121" s="80" t="s">
        <v>1896</v>
      </c>
      <c r="D121" s="67"/>
      <c r="E121" s="67"/>
      <c r="F121" s="67"/>
      <c r="G121" s="74" t="s">
        <v>60</v>
      </c>
      <c r="H121" s="84" t="s">
        <v>1897</v>
      </c>
      <c r="I121" s="84" t="s">
        <v>1898</v>
      </c>
      <c r="J121" s="73"/>
      <c r="K121" s="73"/>
      <c r="L121" s="73"/>
      <c r="M121" s="797" t="s">
        <v>60</v>
      </c>
      <c r="N121" s="795"/>
      <c r="O121" s="795"/>
      <c r="P121" s="796"/>
      <c r="Q121" s="796"/>
      <c r="R121" s="796"/>
      <c r="S121" s="106" t="str">
        <f>IF(LNG!$B$3=1,A121 &amp;"",G121 &amp;"" )</f>
        <v>D02.02</v>
      </c>
      <c r="T121" s="106" t="str">
        <f>IF(LNG!$B$3=1,B121 &amp;"",H121 &amp;"" )</f>
        <v>Automationsebene</v>
      </c>
      <c r="U121" s="106" t="str">
        <f>IF(LNG!$B$3=1,C121 &amp;"",I121 &amp;"" )</f>
        <v>Autonome Automationseinheit bzw. Unterstationen zur Steuerung und Regelung der heizungs-, lüftungs-, klima-, und elektrotechnischen Anlagen sowie zur Übernahme von übergeordneten Funktionen der Feldebene und Raumautomation</v>
      </c>
      <c r="V121" s="106" t="str">
        <f>IF(LNG!$B$3=1,D121 &amp;"",J121 &amp;"" )</f>
        <v/>
      </c>
      <c r="W121" s="106" t="str">
        <f>IF(LNG!$B$3=1,E121 &amp;"",K121 &amp;"" )</f>
        <v/>
      </c>
      <c r="X121" s="106" t="str">
        <f>IF(LNG!$B$3=1,F121 &amp;"",L121 &amp;"" )</f>
        <v/>
      </c>
    </row>
    <row r="122" spans="1:24" ht="110.4">
      <c r="A122" s="70" t="s">
        <v>61</v>
      </c>
      <c r="B122" s="93" t="s">
        <v>1899</v>
      </c>
      <c r="C122" s="93" t="s">
        <v>1900</v>
      </c>
      <c r="D122" s="67"/>
      <c r="E122" s="67"/>
      <c r="F122" s="67"/>
      <c r="G122" s="76" t="s">
        <v>61</v>
      </c>
      <c r="H122" s="95" t="s">
        <v>1901</v>
      </c>
      <c r="I122" s="95" t="s">
        <v>1902</v>
      </c>
      <c r="J122" s="73"/>
      <c r="K122" s="73"/>
      <c r="L122" s="73"/>
      <c r="M122" s="807" t="s">
        <v>61</v>
      </c>
      <c r="N122" s="803"/>
      <c r="O122" s="803"/>
      <c r="P122" s="796"/>
      <c r="Q122" s="796"/>
      <c r="R122" s="796"/>
      <c r="S122" s="106" t="str">
        <f>IF(LNG!$B$3=1,A122 &amp;"",G122 &amp;"" )</f>
        <v>D02.03</v>
      </c>
      <c r="T122" s="106" t="str">
        <f>IF(LNG!$B$3=1,B122 &amp;"",H122 &amp;"" )</f>
        <v>Feldebene</v>
      </c>
      <c r="U122" s="106" t="str">
        <f>IF(LNG!$B$3=1,C122 &amp;"",I122 &amp;"" )</f>
        <v>Messwert-, Kontaktgeber, Schalt- und Stellgeräte sowie Aktoren und Sensoren</v>
      </c>
      <c r="V122" s="106" t="str">
        <f>IF(LNG!$B$3=1,D122 &amp;"",J122 &amp;"" )</f>
        <v/>
      </c>
      <c r="W122" s="106" t="str">
        <f>IF(LNG!$B$3=1,E122 &amp;"",K122 &amp;"" )</f>
        <v/>
      </c>
      <c r="X122" s="106" t="str">
        <f>IF(LNG!$B$3=1,F122 &amp;"",L122 &amp;"" )</f>
        <v/>
      </c>
    </row>
    <row r="123" spans="1:24" ht="343.2">
      <c r="A123" s="86" t="s">
        <v>62</v>
      </c>
      <c r="B123" s="87" t="s">
        <v>1903</v>
      </c>
      <c r="C123" s="80" t="s">
        <v>1904</v>
      </c>
      <c r="D123" s="67"/>
      <c r="E123" s="67"/>
      <c r="F123" s="67"/>
      <c r="G123" s="88" t="s">
        <v>62</v>
      </c>
      <c r="H123" s="88" t="s">
        <v>1905</v>
      </c>
      <c r="I123" s="84" t="s">
        <v>1906</v>
      </c>
      <c r="J123" s="73"/>
      <c r="K123" s="73"/>
      <c r="L123" s="73"/>
      <c r="M123" s="793" t="s">
        <v>62</v>
      </c>
      <c r="N123" s="793"/>
      <c r="O123" s="795"/>
      <c r="P123" s="796"/>
      <c r="Q123" s="796"/>
      <c r="R123" s="796"/>
      <c r="S123" s="106" t="str">
        <f>IF(LNG!$B$3=1,A123 &amp;"",G123 &amp;"" )</f>
        <v>D02.04</v>
      </c>
      <c r="T123" s="106" t="str">
        <f>IF(LNG!$B$3=1,B123 &amp;"",H123 &amp;"" )</f>
        <v>Raumautomation</v>
      </c>
      <c r="U123" s="106" t="str">
        <f>IF(LNG!$B$3=1,C123 &amp;"",I123 &amp;"" )</f>
        <v>Anlagen und Geräte für Einzelraum- und Zonenregelungen, einschliesslich integrierter Überwachung, Steuerlogik, Steuerung, Regelung und Optimierung der durch Kommunikationsfunktionen zusammengeschlossenen technischen Gebäudeausrüstung</v>
      </c>
      <c r="V123" s="106" t="str">
        <f>IF(LNG!$B$3=1,D123 &amp;"",J123 &amp;"" )</f>
        <v/>
      </c>
      <c r="W123" s="106" t="str">
        <f>IF(LNG!$B$3=1,E123 &amp;"",K123 &amp;"" )</f>
        <v/>
      </c>
      <c r="X123" s="106" t="str">
        <f>IF(LNG!$B$3=1,F123 &amp;"",L123 &amp;"" )</f>
        <v/>
      </c>
    </row>
    <row r="124" spans="1:24" ht="184.8">
      <c r="A124" s="68" t="s">
        <v>63</v>
      </c>
      <c r="B124" s="80" t="s">
        <v>1907</v>
      </c>
      <c r="C124" s="80" t="s">
        <v>1908</v>
      </c>
      <c r="D124" s="67"/>
      <c r="E124" s="67"/>
      <c r="F124" s="67"/>
      <c r="G124" s="74" t="s">
        <v>63</v>
      </c>
      <c r="H124" s="84" t="s">
        <v>1909</v>
      </c>
      <c r="I124" s="84" t="s">
        <v>1910</v>
      </c>
      <c r="J124" s="73"/>
      <c r="K124" s="73"/>
      <c r="L124" s="73"/>
      <c r="M124" s="797" t="s">
        <v>63</v>
      </c>
      <c r="N124" s="795"/>
      <c r="O124" s="795"/>
      <c r="P124" s="796"/>
      <c r="Q124" s="796"/>
      <c r="R124" s="796"/>
      <c r="S124" s="106" t="str">
        <f>IF(LNG!$B$3=1,A124 &amp;"",G124 &amp;"" )</f>
        <v>D02.05</v>
      </c>
      <c r="T124" s="106" t="str">
        <f>IF(LNG!$B$3=1,B124 &amp;"",H124 &amp;"" )</f>
        <v>Automationsnetzwerk</v>
      </c>
      <c r="U124" s="106" t="str">
        <f>IF(LNG!$B$3=1,C124 &amp;"",I124 &amp;"" )</f>
        <v>Netzwerkkomponenten für die Informationsvermittlung zwischen Management-, Automationsebene, Raumautomation, Fremdsystemen und dgl.</v>
      </c>
      <c r="V124" s="106" t="str">
        <f>IF(LNG!$B$3=1,D124 &amp;"",J124 &amp;"" )</f>
        <v/>
      </c>
      <c r="W124" s="106" t="str">
        <f>IF(LNG!$B$3=1,E124 &amp;"",K124 &amp;"" )</f>
        <v/>
      </c>
      <c r="X124" s="106" t="str">
        <f>IF(LNG!$B$3=1,F124 &amp;"",L124 &amp;"" )</f>
        <v/>
      </c>
    </row>
    <row r="125" spans="1:24" ht="193.2">
      <c r="A125" s="68" t="s">
        <v>64</v>
      </c>
      <c r="B125" s="80" t="s">
        <v>1911</v>
      </c>
      <c r="C125" s="80" t="s">
        <v>1912</v>
      </c>
      <c r="D125" s="67"/>
      <c r="E125" s="67"/>
      <c r="F125" s="67"/>
      <c r="G125" s="74" t="s">
        <v>64</v>
      </c>
      <c r="H125" s="84" t="s">
        <v>1913</v>
      </c>
      <c r="I125" s="84" t="s">
        <v>1914</v>
      </c>
      <c r="J125" s="73"/>
      <c r="K125" s="73"/>
      <c r="L125" s="73"/>
      <c r="M125" s="797" t="s">
        <v>64</v>
      </c>
      <c r="N125" s="795"/>
      <c r="O125" s="795"/>
      <c r="P125" s="796"/>
      <c r="Q125" s="796"/>
      <c r="R125" s="796"/>
      <c r="S125" s="106" t="str">
        <f>IF(LNG!$B$3=1,A125 &amp;"",G125 &amp;"" )</f>
        <v>D02.06</v>
      </c>
      <c r="T125" s="106" t="str">
        <f>IF(LNG!$B$3=1,B125 &amp;"",H125 &amp;"" )</f>
        <v>Schaltgerätekombination</v>
      </c>
      <c r="U125" s="106" t="str">
        <f>IF(LNG!$B$3=1,C125 &amp;"",I125 &amp;"" )</f>
        <v>Unterverteilungen und kompakte Niederspannungs-Schaltgeräte mit Schutzeinrichtungen und Betreibsmitteln zum Steuern, Messen und Melden</v>
      </c>
      <c r="V125" s="106" t="str">
        <f>IF(LNG!$B$3=1,D125 &amp;"",J125 &amp;"" )</f>
        <v/>
      </c>
      <c r="W125" s="106" t="str">
        <f>IF(LNG!$B$3=1,E125 &amp;"",K125 &amp;"" )</f>
        <v/>
      </c>
      <c r="X125" s="106" t="str">
        <f>IF(LNG!$B$3=1,F125 &amp;"",L125 &amp;"" )</f>
        <v/>
      </c>
    </row>
    <row r="126" spans="1:24" ht="409.2">
      <c r="A126" s="92" t="s">
        <v>65</v>
      </c>
      <c r="B126" s="93" t="s">
        <v>1915</v>
      </c>
      <c r="C126" s="93" t="s">
        <v>1916</v>
      </c>
      <c r="D126" s="67"/>
      <c r="E126" s="67"/>
      <c r="F126" s="67"/>
      <c r="G126" s="94" t="s">
        <v>65</v>
      </c>
      <c r="H126" s="95" t="s">
        <v>1917</v>
      </c>
      <c r="I126" s="95" t="s">
        <v>1918</v>
      </c>
      <c r="J126" s="73"/>
      <c r="K126" s="73"/>
      <c r="L126" s="73"/>
      <c r="M126" s="802" t="s">
        <v>65</v>
      </c>
      <c r="N126" s="803"/>
      <c r="O126" s="803"/>
      <c r="P126" s="796"/>
      <c r="Q126" s="796"/>
      <c r="R126" s="796"/>
      <c r="S126" s="106" t="str">
        <f>IF(LNG!$B$3=1,A126 &amp;"",G126 &amp;"" )</f>
        <v>D02.07</v>
      </c>
      <c r="T126" s="106" t="str">
        <f>IF(LNG!$B$3=1,B126 &amp;"",H126 &amp;"" )</f>
        <v>Systemintegration</v>
      </c>
      <c r="U126" s="106" t="str">
        <f>IF(LNG!$B$3=1,C126 &amp;"",I126 &amp;"" )</f>
        <v>Systeminternen Kommunikation zwischen den Bauteilen der Gebäudeautomation und den Informations-, Telekommunikations-, Evakuierungs-, Sicherheitsleit-, Sicherheits- und technischen Brandschutzanlagen sowie dem Sonnenschutz, der Verdunkelung und dgl.
Hinweis: Planungskosten (V)</v>
      </c>
      <c r="V126" s="106" t="str">
        <f>IF(LNG!$B$3=1,D126 &amp;"",J126 &amp;"" )</f>
        <v/>
      </c>
      <c r="W126" s="106" t="str">
        <f>IF(LNG!$B$3=1,E126 &amp;"",K126 &amp;"" )</f>
        <v/>
      </c>
      <c r="X126" s="106" t="str">
        <f>IF(LNG!$B$3=1,F126 &amp;"",L126 &amp;"" )</f>
        <v/>
      </c>
    </row>
    <row r="127" spans="1:24" ht="171.6">
      <c r="A127" s="92" t="s">
        <v>66</v>
      </c>
      <c r="B127" s="93" t="s">
        <v>1919</v>
      </c>
      <c r="C127" s="93" t="s">
        <v>1920</v>
      </c>
      <c r="D127" s="67"/>
      <c r="E127" s="67"/>
      <c r="F127" s="67"/>
      <c r="G127" s="94" t="s">
        <v>66</v>
      </c>
      <c r="H127" s="95" t="s">
        <v>1921</v>
      </c>
      <c r="I127" s="95" t="s">
        <v>1922</v>
      </c>
      <c r="J127" s="73"/>
      <c r="K127" s="73"/>
      <c r="L127" s="73"/>
      <c r="M127" s="802" t="s">
        <v>66</v>
      </c>
      <c r="N127" s="803"/>
      <c r="O127" s="803"/>
      <c r="P127" s="796"/>
      <c r="Q127" s="796"/>
      <c r="R127" s="796"/>
      <c r="S127" s="106" t="str">
        <f>IF(LNG!$B$3=1,A127 &amp;"",G127 &amp;"" )</f>
        <v>D03</v>
      </c>
      <c r="T127" s="106" t="str">
        <f>IF(LNG!$B$3=1,B127 &amp;"",H127 &amp;"" )</f>
        <v>Sicherheitsanlage</v>
      </c>
      <c r="U127" s="106" t="str">
        <f>IF(LNG!$B$3=1,C127 &amp;"",I127 &amp;"" )</f>
        <v>Anlagen zur Überwachung und zum Schutz von Gegenständen und Personen (Security)
Hinweis: Anlage Erzeugung Schwachstrom (D01.07)</v>
      </c>
      <c r="V127" s="106" t="str">
        <f>IF(LNG!$B$3=1,D127 &amp;"",J127 &amp;"" )</f>
        <v/>
      </c>
      <c r="W127" s="106" t="str">
        <f>IF(LNG!$B$3=1,E127 &amp;"",K127 &amp;"" )</f>
        <v/>
      </c>
      <c r="X127" s="106" t="str">
        <f>IF(LNG!$B$3=1,F127 &amp;"",L127 &amp;"" )</f>
        <v/>
      </c>
    </row>
    <row r="128" spans="1:24" ht="277.2">
      <c r="A128" s="78" t="s">
        <v>67</v>
      </c>
      <c r="B128" s="79" t="s">
        <v>1923</v>
      </c>
      <c r="C128" s="80" t="s">
        <v>1924</v>
      </c>
      <c r="D128" s="67"/>
      <c r="E128" s="67"/>
      <c r="F128" s="67"/>
      <c r="G128" s="82" t="s">
        <v>67</v>
      </c>
      <c r="H128" s="83" t="s">
        <v>1925</v>
      </c>
      <c r="I128" s="84" t="s">
        <v>1926</v>
      </c>
      <c r="J128" s="73"/>
      <c r="K128" s="73"/>
      <c r="L128" s="73"/>
      <c r="M128" s="798" t="s">
        <v>67</v>
      </c>
      <c r="N128" s="799"/>
      <c r="O128" s="795"/>
      <c r="P128" s="796"/>
      <c r="Q128" s="796"/>
      <c r="R128" s="796"/>
      <c r="S128" s="106" t="str">
        <f>IF(LNG!$B$3=1,A128 &amp;"",G128 &amp;"" )</f>
        <v>D03.01</v>
      </c>
      <c r="T128" s="106" t="str">
        <f>IF(LNG!$B$3=1,B128 &amp;"",H128 &amp;"" )</f>
        <v>Einbruchmeldeanlage, Überfallmeldeanlage</v>
      </c>
      <c r="U128" s="106" t="str">
        <f>IF(LNG!$B$3=1,C128 &amp;"",I128 &amp;"" )</f>
        <v>Gefahrenmeldeanlagen zum Erkennen und Anzeigen der Anwesenheit sowie des Eindringens von Personen in überwachte Bereiche sowie zum automatischen Überwachen von Gegenständen</v>
      </c>
      <c r="V128" s="106" t="str">
        <f>IF(LNG!$B$3=1,D128 &amp;"",J128 &amp;"" )</f>
        <v/>
      </c>
      <c r="W128" s="106" t="str">
        <f>IF(LNG!$B$3=1,E128 &amp;"",K128 &amp;"" )</f>
        <v/>
      </c>
      <c r="X128" s="106" t="str">
        <f>IF(LNG!$B$3=1,F128 &amp;"",L128 &amp;"" )</f>
        <v/>
      </c>
    </row>
    <row r="129" spans="1:24" ht="198">
      <c r="A129" s="86" t="s">
        <v>68</v>
      </c>
      <c r="B129" s="87" t="s">
        <v>1927</v>
      </c>
      <c r="C129" s="80" t="s">
        <v>1928</v>
      </c>
      <c r="D129" s="67"/>
      <c r="E129" s="67"/>
      <c r="F129" s="67"/>
      <c r="G129" s="88" t="s">
        <v>68</v>
      </c>
      <c r="H129" s="89" t="s">
        <v>1929</v>
      </c>
      <c r="I129" s="84" t="s">
        <v>1930</v>
      </c>
      <c r="J129" s="73"/>
      <c r="K129" s="73"/>
      <c r="L129" s="73"/>
      <c r="M129" s="793" t="s">
        <v>68</v>
      </c>
      <c r="N129" s="794"/>
      <c r="O129" s="795"/>
      <c r="P129" s="796"/>
      <c r="Q129" s="796"/>
      <c r="R129" s="796"/>
      <c r="S129" s="106" t="str">
        <f>IF(LNG!$B$3=1,A129 &amp;"",G129 &amp;"" )</f>
        <v>D03.02</v>
      </c>
      <c r="T129" s="106" t="str">
        <f>IF(LNG!$B$3=1,B129 &amp;"",H129 &amp;"" )</f>
        <v>Zutrittskontrollanlage</v>
      </c>
      <c r="U129" s="106" t="str">
        <f>IF(LNG!$B$3=1,C129 &amp;"",I129 &amp;"" )</f>
        <v>Anlagen für die automatische Überprüfung von Zutrittsberechtigungen, die Steuerung von Sperren sowie die Registrierung von Vorgängen</v>
      </c>
      <c r="V129" s="106" t="str">
        <f>IF(LNG!$B$3=1,D129 &amp;"",J129 &amp;"" )</f>
        <v/>
      </c>
      <c r="W129" s="106" t="str">
        <f>IF(LNG!$B$3=1,E129 &amp;"",K129 &amp;"" )</f>
        <v/>
      </c>
      <c r="X129" s="106" t="str">
        <f>IF(LNG!$B$3=1,F129 &amp;"",L129 &amp;"" )</f>
        <v/>
      </c>
    </row>
    <row r="130" spans="1:24" ht="250.8">
      <c r="A130" s="68" t="s">
        <v>69</v>
      </c>
      <c r="B130" s="80" t="s">
        <v>1931</v>
      </c>
      <c r="C130" s="80" t="s">
        <v>1932</v>
      </c>
      <c r="D130" s="67"/>
      <c r="E130" s="67"/>
      <c r="F130" s="67"/>
      <c r="G130" s="74" t="s">
        <v>69</v>
      </c>
      <c r="H130" s="84" t="s">
        <v>1933</v>
      </c>
      <c r="I130" s="84" t="s">
        <v>1934</v>
      </c>
      <c r="J130" s="73" t="s">
        <v>1935</v>
      </c>
      <c r="K130" s="73"/>
      <c r="L130" s="73"/>
      <c r="M130" s="797" t="s">
        <v>69</v>
      </c>
      <c r="N130" s="795"/>
      <c r="O130" s="795"/>
      <c r="P130" s="796"/>
      <c r="Q130" s="796"/>
      <c r="R130" s="796"/>
      <c r="S130" s="106" t="str">
        <f>IF(LNG!$B$3=1,A130 &amp;"",G130 &amp;"" )</f>
        <v>D03.03</v>
      </c>
      <c r="T130" s="106" t="str">
        <f>IF(LNG!$B$3=1,B130 &amp;"",H130 &amp;"" )</f>
        <v>Videoüberwachungsanlage</v>
      </c>
      <c r="U130" s="106" t="str">
        <f>IF(LNG!$B$3=1,C130 &amp;"",I130 &amp;"" )</f>
        <v>Aufeinander abgestimmte technische Komponenten zur Bilderzeugung, Bildübertragung, Bildsteuerung, Bilddokumentation, Bildspeicherung, Bilddarstellung und Bildbewertung</v>
      </c>
      <c r="V130" s="106" t="str">
        <f>IF(LNG!$B$3=1,D130 &amp;"",J130 &amp;"" )</f>
        <v/>
      </c>
      <c r="W130" s="106" t="str">
        <f>IF(LNG!$B$3=1,E130 &amp;"",K130 &amp;"" )</f>
        <v/>
      </c>
      <c r="X130" s="106" t="str">
        <f>IF(LNG!$B$3=1,F130 &amp;"",L130 &amp;"" )</f>
        <v/>
      </c>
    </row>
    <row r="131" spans="1:24" ht="158.4">
      <c r="A131" s="70" t="s">
        <v>70</v>
      </c>
      <c r="B131" s="93" t="s">
        <v>1936</v>
      </c>
      <c r="C131" s="93" t="s">
        <v>1937</v>
      </c>
      <c r="D131" s="67"/>
      <c r="E131" s="67"/>
      <c r="F131" s="67"/>
      <c r="G131" s="76" t="s">
        <v>70</v>
      </c>
      <c r="H131" s="95" t="s">
        <v>1938</v>
      </c>
      <c r="I131" s="95" t="s">
        <v>1939</v>
      </c>
      <c r="J131" s="73"/>
      <c r="K131" s="73"/>
      <c r="L131" s="73"/>
      <c r="M131" s="807" t="s">
        <v>70</v>
      </c>
      <c r="N131" s="803"/>
      <c r="O131" s="803"/>
      <c r="P131" s="796"/>
      <c r="Q131" s="796"/>
      <c r="R131" s="796"/>
      <c r="S131" s="106" t="str">
        <f>IF(LNG!$B$3=1,A131 &amp;"",G131 &amp;"" )</f>
        <v>D03.04</v>
      </c>
      <c r="T131" s="106" t="str">
        <f>IF(LNG!$B$3=1,B131 &amp;"",H131 &amp;"" )</f>
        <v>Schliessanlage</v>
      </c>
      <c r="U131" s="106" t="str">
        <f>IF(LNG!$B$3=1,C131 &amp;"",I131 &amp;"" )</f>
        <v>Mechanische und mechatronische Schliessanlage, einschliesslich Schliesszylinder und Schlüsselrohre</v>
      </c>
      <c r="V131" s="106" t="str">
        <f>IF(LNG!$B$3=1,D131 &amp;"",J131 &amp;"" )</f>
        <v/>
      </c>
      <c r="W131" s="106" t="str">
        <f>IF(LNG!$B$3=1,E131 &amp;"",K131 &amp;"" )</f>
        <v/>
      </c>
      <c r="X131" s="106" t="str">
        <f>IF(LNG!$B$3=1,F131 &amp;"",L131 &amp;"" )</f>
        <v/>
      </c>
    </row>
    <row r="132" spans="1:24" ht="220.8">
      <c r="A132" s="70" t="s">
        <v>71</v>
      </c>
      <c r="B132" s="93" t="s">
        <v>1940</v>
      </c>
      <c r="C132" s="93" t="s">
        <v>1941</v>
      </c>
      <c r="D132" s="67"/>
      <c r="E132" s="67"/>
      <c r="F132" s="67"/>
      <c r="G132" s="76" t="s">
        <v>71</v>
      </c>
      <c r="H132" s="95" t="s">
        <v>1942</v>
      </c>
      <c r="I132" s="95" t="s">
        <v>1943</v>
      </c>
      <c r="J132" s="73"/>
      <c r="K132" s="73"/>
      <c r="L132" s="73"/>
      <c r="M132" s="807" t="s">
        <v>71</v>
      </c>
      <c r="N132" s="803"/>
      <c r="O132" s="803"/>
      <c r="P132" s="796"/>
      <c r="Q132" s="796"/>
      <c r="R132" s="796"/>
      <c r="S132" s="106" t="str">
        <f>IF(LNG!$B$3=1,A132 &amp;"",G132 &amp;"" )</f>
        <v>D04</v>
      </c>
      <c r="T132" s="106" t="str">
        <f>IF(LNG!$B$3=1,B132 &amp;"",H132 &amp;"" )</f>
        <v>Technische Brandschutzanlage</v>
      </c>
      <c r="U132" s="106" t="str">
        <f>IF(LNG!$B$3=1,C132 &amp;"",I132 &amp;"" )</f>
        <v>Melde- und Löschanlagen sowie technische Anlagen zum Schutz von Bauwerken und Personen (Safety)
Hinweis: Anlage Erzeugung Schwachstrom (D01.07)</v>
      </c>
      <c r="V132" s="106" t="str">
        <f>IF(LNG!$B$3=1,D132 &amp;"",J132 &amp;"" )</f>
        <v/>
      </c>
      <c r="W132" s="106" t="str">
        <f>IF(LNG!$B$3=1,E132 &amp;"",K132 &amp;"" )</f>
        <v/>
      </c>
      <c r="X132" s="106" t="str">
        <f>IF(LNG!$B$3=1,F132 &amp;"",L132 &amp;"" )</f>
        <v/>
      </c>
    </row>
    <row r="133" spans="1:24" ht="207">
      <c r="A133" s="70" t="s">
        <v>72</v>
      </c>
      <c r="B133" s="93" t="s">
        <v>1944</v>
      </c>
      <c r="C133" s="93" t="s">
        <v>1945</v>
      </c>
      <c r="D133" s="67"/>
      <c r="E133" s="67"/>
      <c r="F133" s="67"/>
      <c r="G133" s="76" t="s">
        <v>72</v>
      </c>
      <c r="H133" s="95" t="s">
        <v>1946</v>
      </c>
      <c r="I133" s="95" t="s">
        <v>1947</v>
      </c>
      <c r="J133" s="73" t="s">
        <v>1948</v>
      </c>
      <c r="K133" s="73"/>
      <c r="L133" s="73"/>
      <c r="M133" s="807" t="s">
        <v>72</v>
      </c>
      <c r="N133" s="803"/>
      <c r="O133" s="803"/>
      <c r="P133" s="796"/>
      <c r="Q133" s="796"/>
      <c r="R133" s="796"/>
      <c r="S133" s="106" t="str">
        <f>IF(LNG!$B$3=1,A133 &amp;"",G133 &amp;"" )</f>
        <v>D04.01</v>
      </c>
      <c r="T133" s="106" t="str">
        <f>IF(LNG!$B$3=1,B133 &amp;"",H133 &amp;"" )</f>
        <v>Brandmeldeanlage</v>
      </c>
      <c r="U133" s="106" t="str">
        <f>IF(LNG!$B$3=1,C133 &amp;"",I133 &amp;"" )</f>
        <v>Anlagen, einschliesslich Brandmelder, Anzeige- und Alarmapparate zur Überwachung und zum Schutz von Bauwerken und Personen vor Bränden</v>
      </c>
      <c r="V133" s="106" t="str">
        <f>IF(LNG!$B$3=1,D133 &amp;"",J133 &amp;"" )</f>
        <v/>
      </c>
      <c r="W133" s="106" t="str">
        <f>IF(LNG!$B$3=1,E133 &amp;"",K133 &amp;"" )</f>
        <v/>
      </c>
      <c r="X133" s="106" t="str">
        <f>IF(LNG!$B$3=1,F133 &amp;"",L133 &amp;"" )</f>
        <v/>
      </c>
    </row>
    <row r="134" spans="1:24" ht="250.8">
      <c r="A134" s="70" t="s">
        <v>73</v>
      </c>
      <c r="B134" s="93" t="s">
        <v>1949</v>
      </c>
      <c r="C134" s="93" t="s">
        <v>1950</v>
      </c>
      <c r="D134" s="67"/>
      <c r="E134" s="67"/>
      <c r="F134" s="67"/>
      <c r="G134" s="76" t="s">
        <v>73</v>
      </c>
      <c r="H134" s="95" t="s">
        <v>1951</v>
      </c>
      <c r="I134" s="95" t="s">
        <v>1952</v>
      </c>
      <c r="J134" s="73"/>
      <c r="K134" s="73"/>
      <c r="L134" s="73"/>
      <c r="M134" s="807" t="s">
        <v>73</v>
      </c>
      <c r="N134" s="803"/>
      <c r="O134" s="803"/>
      <c r="P134" s="796"/>
      <c r="Q134" s="796"/>
      <c r="R134" s="796"/>
      <c r="S134" s="106" t="str">
        <f>IF(LNG!$B$3=1,A134 &amp;"",G134 &amp;"" )</f>
        <v>D04.02</v>
      </c>
      <c r="T134" s="106" t="str">
        <f>IF(LNG!$B$3=1,B134 &amp;"",H134 &amp;"" )</f>
        <v>Gaswarnanlage</v>
      </c>
      <c r="U134" s="106" t="str">
        <f>IF(LNG!$B$3=1,C134 &amp;"",I134 &amp;"" )</f>
        <v>Anlagen, einschliesslich Gasmelder, Anzeige- und Alarmapparate zur Überwachung und zum Schutz von Bauwerken und Personen vor verschmutzter Luft und Explosionsgefahr</v>
      </c>
      <c r="V134" s="106" t="str">
        <f>IF(LNG!$B$3=1,D134 &amp;"",J134 &amp;"" )</f>
        <v/>
      </c>
      <c r="W134" s="106" t="str">
        <f>IF(LNG!$B$3=1,E134 &amp;"",K134 &amp;"" )</f>
        <v/>
      </c>
      <c r="X134" s="106" t="str">
        <f>IF(LNG!$B$3=1,F134 &amp;"",L134 &amp;"" )</f>
        <v/>
      </c>
    </row>
    <row r="135" spans="1:24" ht="158.4">
      <c r="A135" s="70" t="s">
        <v>74</v>
      </c>
      <c r="B135" s="93" t="s">
        <v>1953</v>
      </c>
      <c r="C135" s="93" t="s">
        <v>1954</v>
      </c>
      <c r="D135" s="67"/>
      <c r="E135" s="67"/>
      <c r="F135" s="67"/>
      <c r="G135" s="76" t="s">
        <v>74</v>
      </c>
      <c r="H135" s="95" t="s">
        <v>1955</v>
      </c>
      <c r="I135" s="95" t="s">
        <v>1956</v>
      </c>
      <c r="J135" s="73"/>
      <c r="K135" s="73"/>
      <c r="L135" s="73"/>
      <c r="M135" s="807" t="s">
        <v>74</v>
      </c>
      <c r="N135" s="803"/>
      <c r="O135" s="803"/>
      <c r="P135" s="796"/>
      <c r="Q135" s="796"/>
      <c r="R135" s="796"/>
      <c r="S135" s="106" t="str">
        <f>IF(LNG!$B$3=1,A135 &amp;"",G135 &amp;"" )</f>
        <v>D04.03</v>
      </c>
      <c r="T135" s="106" t="str">
        <f>IF(LNG!$B$3=1,B135 &amp;"",H135 &amp;"" )</f>
        <v>Nasslöschanlage</v>
      </c>
      <c r="U135" s="106" t="str">
        <f>IF(LNG!$B$3=1,C135 &amp;"",I135 &amp;"" )</f>
        <v xml:space="preserve">Löschanlagen, einschliesslich Apparate, Leitungen und Anschlussstellen für die Nasslöschung wie Sprinkler und dgl. </v>
      </c>
      <c r="V135" s="106" t="str">
        <f>IF(LNG!$B$3=1,D135 &amp;"",J135 &amp;"" )</f>
        <v/>
      </c>
      <c r="W135" s="106" t="str">
        <f>IF(LNG!$B$3=1,E135 &amp;"",K135 &amp;"" )</f>
        <v/>
      </c>
      <c r="X135" s="106" t="str">
        <f>IF(LNG!$B$3=1,F135 &amp;"",L135 &amp;"" )</f>
        <v/>
      </c>
    </row>
    <row r="136" spans="1:24" ht="193.2">
      <c r="A136" s="70" t="s">
        <v>75</v>
      </c>
      <c r="B136" s="93" t="s">
        <v>1957</v>
      </c>
      <c r="C136" s="93" t="s">
        <v>1958</v>
      </c>
      <c r="D136" s="67"/>
      <c r="E136" s="67"/>
      <c r="F136" s="67"/>
      <c r="G136" s="76" t="s">
        <v>75</v>
      </c>
      <c r="H136" s="95" t="s">
        <v>1959</v>
      </c>
      <c r="I136" s="95" t="s">
        <v>1960</v>
      </c>
      <c r="J136" s="73"/>
      <c r="K136" s="73"/>
      <c r="L136" s="73"/>
      <c r="M136" s="807" t="s">
        <v>75</v>
      </c>
      <c r="N136" s="803"/>
      <c r="O136" s="803"/>
      <c r="P136" s="796"/>
      <c r="Q136" s="796"/>
      <c r="R136" s="796"/>
      <c r="S136" s="106" t="str">
        <f>IF(LNG!$B$3=1,A136 &amp;"",G136 &amp;"" )</f>
        <v>D04.04</v>
      </c>
      <c r="T136" s="106" t="str">
        <f>IF(LNG!$B$3=1,B136 &amp;"",H136 &amp;"" )</f>
        <v>Trockenlöschanlage</v>
      </c>
      <c r="U136" s="106" t="str">
        <f>IF(LNG!$B$3=1,C136 &amp;"",I136 &amp;"" )</f>
        <v xml:space="preserve">Löschanlagen, einschliesslich Apparate, Leitungen und Anschlussstellen für die Trockenlöschung, Sauerstoff-Reduktionsanlage und dgl. </v>
      </c>
      <c r="V136" s="106" t="str">
        <f>IF(LNG!$B$3=1,D136 &amp;"",J136 &amp;"" )</f>
        <v/>
      </c>
      <c r="W136" s="106" t="str">
        <f>IF(LNG!$B$3=1,E136 &amp;"",K136 &amp;"" )</f>
        <v/>
      </c>
      <c r="X136" s="106" t="str">
        <f>IF(LNG!$B$3=1,F136 &amp;"",L136 &amp;"" )</f>
        <v/>
      </c>
    </row>
    <row r="137" spans="1:24" ht="66">
      <c r="A137" s="70" t="s">
        <v>76</v>
      </c>
      <c r="B137" s="93" t="s">
        <v>1961</v>
      </c>
      <c r="C137" s="93" t="s">
        <v>1962</v>
      </c>
      <c r="D137" s="67"/>
      <c r="E137" s="67"/>
      <c r="F137" s="67"/>
      <c r="G137" s="76" t="s">
        <v>76</v>
      </c>
      <c r="H137" s="95" t="s">
        <v>1963</v>
      </c>
      <c r="I137" s="95" t="s">
        <v>1964</v>
      </c>
      <c r="J137" s="73"/>
      <c r="K137" s="73"/>
      <c r="L137" s="73"/>
      <c r="M137" s="807" t="s">
        <v>76</v>
      </c>
      <c r="N137" s="803"/>
      <c r="O137" s="803"/>
      <c r="P137" s="796"/>
      <c r="Q137" s="796"/>
      <c r="R137" s="796"/>
      <c r="S137" s="106" t="str">
        <f>IF(LNG!$B$3=1,A137 &amp;"",G137 &amp;"" )</f>
        <v>D04.05</v>
      </c>
      <c r="T137" s="106" t="str">
        <f>IF(LNG!$B$3=1,B137 &amp;"",H137 &amp;"" )</f>
        <v>Löschgerät</v>
      </c>
      <c r="U137" s="106" t="str">
        <f>IF(LNG!$B$3=1,C137 &amp;"",I137 &amp;"" )</f>
        <v xml:space="preserve">Schlauchkaspeln, Handfeuerlöscher und dgl. </v>
      </c>
      <c r="V137" s="106" t="str">
        <f>IF(LNG!$B$3=1,D137 &amp;"",J137 &amp;"" )</f>
        <v/>
      </c>
      <c r="W137" s="106" t="str">
        <f>IF(LNG!$B$3=1,E137 &amp;"",K137 &amp;"" )</f>
        <v/>
      </c>
      <c r="X137" s="106" t="str">
        <f>IF(LNG!$B$3=1,F137 &amp;"",L137 &amp;"" )</f>
        <v/>
      </c>
    </row>
    <row r="138" spans="1:24" ht="151.80000000000001">
      <c r="A138" s="70" t="s">
        <v>77</v>
      </c>
      <c r="B138" s="93" t="s">
        <v>1965</v>
      </c>
      <c r="C138" s="93" t="s">
        <v>1966</v>
      </c>
      <c r="D138" s="67"/>
      <c r="E138" s="67"/>
      <c r="F138" s="67"/>
      <c r="G138" s="76" t="s">
        <v>77</v>
      </c>
      <c r="H138" s="95" t="s">
        <v>1967</v>
      </c>
      <c r="I138" s="95" t="s">
        <v>1968</v>
      </c>
      <c r="J138" s="73"/>
      <c r="K138" s="73"/>
      <c r="L138" s="73"/>
      <c r="M138" s="807" t="s">
        <v>77</v>
      </c>
      <c r="N138" s="803"/>
      <c r="O138" s="803"/>
      <c r="P138" s="796"/>
      <c r="Q138" s="796"/>
      <c r="R138" s="796"/>
      <c r="S138" s="106" t="str">
        <f>IF(LNG!$B$3=1,A138 &amp;"",G138 &amp;"" )</f>
        <v>D04.06</v>
      </c>
      <c r="T138" s="106" t="str">
        <f>IF(LNG!$B$3=1,B138 &amp;"",H138 &amp;"" )</f>
        <v>Rauch- und Wärmebehandlungsanlage</v>
      </c>
      <c r="U138" s="106" t="str">
        <f>IF(LNG!$B$3=1,C138 &amp;"",I138 &amp;"" )</f>
        <v>Anlagen zur Entrauchung und Rauchfreihaltung im Brandfall wie Rauch- und Wärmeabzugsanlage</v>
      </c>
      <c r="V138" s="106" t="str">
        <f>IF(LNG!$B$3=1,D138 &amp;"",J138 &amp;"" )</f>
        <v/>
      </c>
      <c r="W138" s="106" t="str">
        <f>IF(LNG!$B$3=1,E138 &amp;"",K138 &amp;"" )</f>
        <v/>
      </c>
      <c r="X138" s="106" t="str">
        <f>IF(LNG!$B$3=1,F138 &amp;"",L138 &amp;"" )</f>
        <v/>
      </c>
    </row>
    <row r="139" spans="1:24" ht="234.6">
      <c r="A139" s="70" t="s">
        <v>78</v>
      </c>
      <c r="B139" s="93" t="s">
        <v>1969</v>
      </c>
      <c r="C139" s="93" t="s">
        <v>1970</v>
      </c>
      <c r="D139" s="67"/>
      <c r="E139" s="67"/>
      <c r="F139" s="67"/>
      <c r="G139" s="76" t="s">
        <v>78</v>
      </c>
      <c r="H139" s="95" t="s">
        <v>1971</v>
      </c>
      <c r="I139" s="95" t="s">
        <v>1972</v>
      </c>
      <c r="J139" s="73"/>
      <c r="K139" s="73"/>
      <c r="L139" s="73"/>
      <c r="M139" s="807" t="s">
        <v>78</v>
      </c>
      <c r="N139" s="803"/>
      <c r="O139" s="803"/>
      <c r="P139" s="796"/>
      <c r="Q139" s="796"/>
      <c r="R139" s="796"/>
      <c r="S139" s="106" t="str">
        <f>IF(LNG!$B$3=1,A139 &amp;"",G139 &amp;"" )</f>
        <v>D04.07</v>
      </c>
      <c r="T139" s="106" t="str">
        <f>IF(LNG!$B$3=1,B139 &amp;"",H139 &amp;"" )</f>
        <v>Elektroakustische Lautsprecheranlage</v>
      </c>
      <c r="U139" s="106" t="str">
        <f>IF(LNG!$B$3=1,C139 &amp;"",I139 &amp;"" )</f>
        <v>Anzeige- und Alarmapparate wie Sprachanlagen und elektroakustische Notfallwarnsysteme zum Schutz von Bauwerken und Personen vor Gefahrensituationen</v>
      </c>
      <c r="V139" s="106" t="str">
        <f>IF(LNG!$B$3=1,D139 &amp;"",J139 &amp;"" )</f>
        <v/>
      </c>
      <c r="W139" s="106" t="str">
        <f>IF(LNG!$B$3=1,E139 &amp;"",K139 &amp;"" )</f>
        <v/>
      </c>
      <c r="X139" s="106" t="str">
        <f>IF(LNG!$B$3=1,F139 &amp;"",L139 &amp;"" )</f>
        <v/>
      </c>
    </row>
    <row r="140" spans="1:24" ht="151.80000000000001">
      <c r="A140" s="70" t="s">
        <v>79</v>
      </c>
      <c r="B140" s="93" t="s">
        <v>1973</v>
      </c>
      <c r="C140" s="93" t="s">
        <v>1974</v>
      </c>
      <c r="D140" s="67"/>
      <c r="E140" s="67"/>
      <c r="F140" s="67"/>
      <c r="G140" s="76" t="s">
        <v>79</v>
      </c>
      <c r="H140" s="95" t="s">
        <v>1975</v>
      </c>
      <c r="I140" s="95" t="s">
        <v>1976</v>
      </c>
      <c r="J140" s="73"/>
      <c r="K140" s="73"/>
      <c r="L140" s="73"/>
      <c r="M140" s="807" t="s">
        <v>79</v>
      </c>
      <c r="N140" s="803"/>
      <c r="O140" s="803"/>
      <c r="P140" s="796"/>
      <c r="Q140" s="796"/>
      <c r="R140" s="796"/>
      <c r="S140" s="106" t="str">
        <f>IF(LNG!$B$3=1,A140 &amp;"",G140 &amp;"" )</f>
        <v>D05</v>
      </c>
      <c r="T140" s="106" t="str">
        <f>IF(LNG!$B$3=1,B140 &amp;"",H140 &amp;"" )</f>
        <v>Wärmetechnische Anlagen</v>
      </c>
      <c r="U140" s="106" t="str">
        <f>IF(LNG!$B$3=1,C140 &amp;"",I140 &amp;"" )</f>
        <v>Anlagen zur Erzeugung, Speicherung, Verteilung und Abgabe von Wärme
Hinweis: Wärmeanlage für Umgebung (I05.03)</v>
      </c>
      <c r="V140" s="106" t="str">
        <f>IF(LNG!$B$3=1,D140 &amp;"",J140 &amp;"" )</f>
        <v/>
      </c>
      <c r="W140" s="106" t="str">
        <f>IF(LNG!$B$3=1,E140 &amp;"",K140 &amp;"" )</f>
        <v/>
      </c>
      <c r="X140" s="106" t="str">
        <f>IF(LNG!$B$3=1,F140 &amp;"",L140 &amp;"" )</f>
        <v/>
      </c>
    </row>
    <row r="141" spans="1:24" ht="358.8">
      <c r="A141" s="70" t="s">
        <v>80</v>
      </c>
      <c r="B141" s="93" t="s">
        <v>1977</v>
      </c>
      <c r="C141" s="93" t="s">
        <v>1978</v>
      </c>
      <c r="D141" s="67"/>
      <c r="E141" s="67"/>
      <c r="F141" s="67"/>
      <c r="G141" s="76" t="s">
        <v>80</v>
      </c>
      <c r="H141" s="95" t="s">
        <v>1979</v>
      </c>
      <c r="I141" s="95" t="s">
        <v>1980</v>
      </c>
      <c r="J141" s="73" t="s">
        <v>1981</v>
      </c>
      <c r="K141" s="73"/>
      <c r="L141" s="73"/>
      <c r="M141" s="807" t="s">
        <v>80</v>
      </c>
      <c r="N141" s="803"/>
      <c r="O141" s="803"/>
      <c r="P141" s="796"/>
      <c r="Q141" s="796"/>
      <c r="R141" s="796"/>
      <c r="S141" s="106" t="str">
        <f>IF(LNG!$B$3=1,A141 &amp;"",G141 &amp;"" )</f>
        <v>D05.01</v>
      </c>
      <c r="T141" s="106" t="str">
        <f>IF(LNG!$B$3=1,B141 &amp;"",H141 &amp;"" )</f>
        <v>Wärmequelle, -senke, Brennstofflager</v>
      </c>
      <c r="U141" s="106" t="str">
        <f>IF(LNG!$B$3=1,C141 &amp;"",I141 &amp;"" )</f>
        <v>Behälter für feste, flüssige und gasförmige Brennstoffe, Zuleitungen zu den Wärmeerzeugern, Tank- und Lagerüberwachung, Erdregister, Erdkollektoren und Erdsonden</v>
      </c>
      <c r="V141" s="106" t="str">
        <f>IF(LNG!$B$3=1,D141 &amp;"",J141 &amp;"" )</f>
        <v/>
      </c>
      <c r="W141" s="106" t="str">
        <f>IF(LNG!$B$3=1,E141 &amp;"",K141 &amp;"" )</f>
        <v/>
      </c>
      <c r="X141" s="106" t="str">
        <f>IF(LNG!$B$3=1,F141 &amp;"",L141 &amp;"" )</f>
        <v/>
      </c>
    </row>
    <row r="142" spans="1:24" ht="165.6">
      <c r="A142" s="97" t="s">
        <v>81</v>
      </c>
      <c r="B142" s="93" t="s">
        <v>1982</v>
      </c>
      <c r="C142" s="93" t="s">
        <v>1983</v>
      </c>
      <c r="D142" s="98"/>
      <c r="E142" s="98"/>
      <c r="F142" s="67"/>
      <c r="G142" s="99" t="s">
        <v>81</v>
      </c>
      <c r="H142" s="95" t="s">
        <v>1984</v>
      </c>
      <c r="I142" s="95" t="s">
        <v>1985</v>
      </c>
      <c r="J142" s="191" t="s">
        <v>1986</v>
      </c>
      <c r="K142" s="100"/>
      <c r="L142" s="73"/>
      <c r="M142" s="808" t="s">
        <v>81</v>
      </c>
      <c r="N142" s="803"/>
      <c r="O142" s="803"/>
      <c r="P142" s="809"/>
      <c r="Q142" s="810"/>
      <c r="R142" s="796"/>
      <c r="S142" s="106" t="str">
        <f>IF(LNG!$B$3=1,A142 &amp;"",G142 &amp;"" )</f>
        <v>D05.02</v>
      </c>
      <c r="T142" s="106" t="str">
        <f>IF(LNG!$B$3=1,B142 &amp;"",H142 &amp;"" )</f>
        <v>Wärmeerzeugung</v>
      </c>
      <c r="U142" s="106" t="str">
        <f>IF(LNG!$B$3=1,C142 &amp;"",I142 &amp;"" )</f>
        <v>Anlagen zur Erzeugung und Rückgewinnung von Wärme,  Abgasabführung, Stellglieder, Seonsoren und dgl.</v>
      </c>
      <c r="V142" s="106" t="str">
        <f>IF(LNG!$B$3=1,D142 &amp;"",J142 &amp;"" )</f>
        <v/>
      </c>
      <c r="W142" s="106" t="str">
        <f>IF(LNG!$B$3=1,E142 &amp;"",K142 &amp;"" )</f>
        <v/>
      </c>
      <c r="X142" s="106" t="str">
        <f>IF(LNG!$B$3=1,F142 &amp;"",L142 &amp;"" )</f>
        <v/>
      </c>
    </row>
    <row r="143" spans="1:24" ht="79.2">
      <c r="A143" s="70" t="s">
        <v>82</v>
      </c>
      <c r="B143" s="93" t="s">
        <v>1987</v>
      </c>
      <c r="C143" s="93" t="s">
        <v>1988</v>
      </c>
      <c r="D143" s="67"/>
      <c r="E143" s="67"/>
      <c r="F143" s="67"/>
      <c r="G143" s="76" t="s">
        <v>82</v>
      </c>
      <c r="H143" s="95" t="s">
        <v>1989</v>
      </c>
      <c r="I143" s="95" t="s">
        <v>1990</v>
      </c>
      <c r="J143" s="73"/>
      <c r="K143" s="73"/>
      <c r="L143" s="73"/>
      <c r="M143" s="807" t="s">
        <v>82</v>
      </c>
      <c r="N143" s="803"/>
      <c r="O143" s="803"/>
      <c r="P143" s="796"/>
      <c r="Q143" s="796"/>
      <c r="R143" s="796"/>
      <c r="S143" s="106" t="str">
        <f>IF(LNG!$B$3=1,A143 &amp;"",G143 &amp;"" )</f>
        <v>D05.03</v>
      </c>
      <c r="T143" s="106" t="str">
        <f>IF(LNG!$B$3=1,B143 &amp;"",H143 &amp;"" )</f>
        <v>Wärmespeicherung</v>
      </c>
      <c r="U143" s="106" t="str">
        <f>IF(LNG!$B$3=1,C143 &amp;"",I143 &amp;"" )</f>
        <v>Geräte zur Speicherung von Wärme wie Pufferspeicher</v>
      </c>
      <c r="V143" s="106" t="str">
        <f>IF(LNG!$B$3=1,D143 &amp;"",J143 &amp;"" )</f>
        <v/>
      </c>
      <c r="W143" s="106" t="str">
        <f>IF(LNG!$B$3=1,E143 &amp;"",K143 &amp;"" )</f>
        <v/>
      </c>
      <c r="X143" s="106" t="str">
        <f>IF(LNG!$B$3=1,F143 &amp;"",L143 &amp;"" )</f>
        <v/>
      </c>
    </row>
    <row r="144" spans="1:24" ht="145.19999999999999">
      <c r="A144" s="70" t="s">
        <v>83</v>
      </c>
      <c r="B144" s="93" t="s">
        <v>1991</v>
      </c>
      <c r="C144" s="93" t="s">
        <v>1992</v>
      </c>
      <c r="D144" s="67"/>
      <c r="E144" s="67"/>
      <c r="F144" s="67"/>
      <c r="G144" s="76" t="s">
        <v>83</v>
      </c>
      <c r="H144" s="95" t="s">
        <v>1993</v>
      </c>
      <c r="I144" s="95" t="s">
        <v>1994</v>
      </c>
      <c r="J144" s="73"/>
      <c r="K144" s="73"/>
      <c r="L144" s="73"/>
      <c r="M144" s="807" t="s">
        <v>83</v>
      </c>
      <c r="N144" s="803"/>
      <c r="O144" s="803"/>
      <c r="P144" s="796"/>
      <c r="Q144" s="796"/>
      <c r="R144" s="796"/>
      <c r="S144" s="106" t="str">
        <f>IF(LNG!$B$3=1,A144 &amp;"",G144 &amp;"" )</f>
        <v>D05.04</v>
      </c>
      <c r="T144" s="106" t="str">
        <f>IF(LNG!$B$3=1,B144 &amp;"",H144 &amp;"" )</f>
        <v>Wärmeverteilung</v>
      </c>
      <c r="U144" s="106" t="str">
        <f>IF(LNG!$B$3=1,C144 &amp;"",I144 &amp;"" )</f>
        <v>Leitungen zur Verteilung von Wärme, einschliesslich Pumpen, Ventile, Sensoren, Anschlussstellen und Dämmung</v>
      </c>
      <c r="V144" s="106" t="str">
        <f>IF(LNG!$B$3=1,D144 &amp;"",J144 &amp;"" )</f>
        <v/>
      </c>
      <c r="W144" s="106" t="str">
        <f>IF(LNG!$B$3=1,E144 &amp;"",K144 &amp;"" )</f>
        <v/>
      </c>
      <c r="X144" s="106" t="str">
        <f>IF(LNG!$B$3=1,F144 &amp;"",L144 &amp;"" )</f>
        <v/>
      </c>
    </row>
    <row r="145" spans="1:24" ht="198">
      <c r="A145" s="70" t="s">
        <v>84</v>
      </c>
      <c r="B145" s="93" t="s">
        <v>1995</v>
      </c>
      <c r="C145" s="93" t="s">
        <v>1996</v>
      </c>
      <c r="D145" s="67"/>
      <c r="E145" s="67"/>
      <c r="F145" s="67"/>
      <c r="G145" s="76" t="s">
        <v>84</v>
      </c>
      <c r="H145" s="95" t="s">
        <v>1997</v>
      </c>
      <c r="I145" s="95" t="s">
        <v>1998</v>
      </c>
      <c r="J145" s="73"/>
      <c r="K145" s="73"/>
      <c r="L145" s="73"/>
      <c r="M145" s="807" t="s">
        <v>84</v>
      </c>
      <c r="N145" s="803"/>
      <c r="O145" s="803"/>
      <c r="P145" s="796"/>
      <c r="Q145" s="796"/>
      <c r="R145" s="796"/>
      <c r="S145" s="106" t="str">
        <f>IF(LNG!$B$3=1,A145 &amp;"",G145 &amp;"" )</f>
        <v>D05.05</v>
      </c>
      <c r="T145" s="106" t="str">
        <f>IF(LNG!$B$3=1,B145 &amp;"",H145 &amp;"" )</f>
        <v>Wärmeabgabe</v>
      </c>
      <c r="U145" s="106" t="str">
        <f>IF(LNG!$B$3=1,C145 &amp;"",I145 &amp;"" )</f>
        <v>Wärmeabgebende Bauteile in Böden, Wänden, Decken und Einzelelementen, einschliesslich Armaturen, Befestigungen und Unterverteilungen</v>
      </c>
      <c r="V145" s="106" t="str">
        <f>IF(LNG!$B$3=1,D145 &amp;"",J145 &amp;"" )</f>
        <v/>
      </c>
      <c r="W145" s="106" t="str">
        <f>IF(LNG!$B$3=1,E145 &amp;"",K145 &amp;"" )</f>
        <v/>
      </c>
      <c r="X145" s="106" t="str">
        <f>IF(LNG!$B$3=1,F145 &amp;"",L145 &amp;"" )</f>
        <v/>
      </c>
    </row>
    <row r="146" spans="1:24" ht="138">
      <c r="A146" s="70" t="s">
        <v>85</v>
      </c>
      <c r="B146" s="93" t="s">
        <v>1999</v>
      </c>
      <c r="C146" s="93" t="s">
        <v>2000</v>
      </c>
      <c r="D146" s="67"/>
      <c r="E146" s="67"/>
      <c r="F146" s="67"/>
      <c r="G146" s="76" t="s">
        <v>85</v>
      </c>
      <c r="H146" s="95" t="s">
        <v>2001</v>
      </c>
      <c r="I146" s="95" t="s">
        <v>2002</v>
      </c>
      <c r="J146" s="73"/>
      <c r="K146" s="73"/>
      <c r="L146" s="73"/>
      <c r="M146" s="807" t="s">
        <v>85</v>
      </c>
      <c r="N146" s="803"/>
      <c r="O146" s="803"/>
      <c r="P146" s="796"/>
      <c r="Q146" s="796"/>
      <c r="R146" s="796"/>
      <c r="S146" s="106" t="str">
        <f>IF(LNG!$B$3=1,A146 &amp;"",G146 &amp;"" )</f>
        <v>D05.06</v>
      </c>
      <c r="T146" s="106" t="str">
        <f>IF(LNG!$B$3=1,B146 &amp;"",H146 &amp;"" )</f>
        <v>Wärmebezug: Investitionsanteil</v>
      </c>
      <c r="U146" s="106" t="str">
        <f>IF(LNG!$B$3=1,C146 &amp;"",I146 &amp;"" )</f>
        <v>Investitionsanteil bei Wärmebezug, z.B. bei Fernwärmeversorgung</v>
      </c>
      <c r="V146" s="106" t="str">
        <f>IF(LNG!$B$3=1,D146 &amp;"",J146 &amp;"" )</f>
        <v/>
      </c>
      <c r="W146" s="106" t="str">
        <f>IF(LNG!$B$3=1,E146 &amp;"",K146 &amp;"" )</f>
        <v/>
      </c>
      <c r="X146" s="106" t="str">
        <f>IF(LNG!$B$3=1,F146 &amp;"",L146 &amp;"" )</f>
        <v/>
      </c>
    </row>
    <row r="147" spans="1:24" ht="165.6">
      <c r="A147" s="70" t="s">
        <v>86</v>
      </c>
      <c r="B147" s="93" t="s">
        <v>2003</v>
      </c>
      <c r="C147" s="93" t="s">
        <v>2004</v>
      </c>
      <c r="D147" s="67"/>
      <c r="E147" s="67"/>
      <c r="F147" s="67"/>
      <c r="G147" s="76" t="s">
        <v>86</v>
      </c>
      <c r="H147" s="95" t="s">
        <v>2005</v>
      </c>
      <c r="I147" s="95" t="s">
        <v>2006</v>
      </c>
      <c r="J147" s="73"/>
      <c r="K147" s="73"/>
      <c r="L147" s="73"/>
      <c r="M147" s="807" t="s">
        <v>86</v>
      </c>
      <c r="N147" s="803"/>
      <c r="O147" s="803"/>
      <c r="P147" s="796"/>
      <c r="Q147" s="796"/>
      <c r="R147" s="796"/>
      <c r="S147" s="106" t="str">
        <f>IF(LNG!$B$3=1,A147 &amp;"",G147 &amp;"" )</f>
        <v>D06</v>
      </c>
      <c r="T147" s="106" t="str">
        <f>IF(LNG!$B$3=1,B147 &amp;"",H147 &amp;"" )</f>
        <v>Kältetechnische Anlage</v>
      </c>
      <c r="U147" s="106" t="str">
        <f>IF(LNG!$B$3=1,C147 &amp;"",I147 &amp;"" )</f>
        <v>Anlagen zur Erzeugung, Speicherung, Verteilung und Abgabe von Kälte
Hinweis: Kälteanlage für Umgebung (I05.04)</v>
      </c>
      <c r="V147" s="106" t="str">
        <f>IF(LNG!$B$3=1,D147 &amp;"",J147 &amp;"" )</f>
        <v/>
      </c>
      <c r="W147" s="106" t="str">
        <f>IF(LNG!$B$3=1,E147 &amp;"",K147 &amp;"" )</f>
        <v/>
      </c>
      <c r="X147" s="106" t="str">
        <f>IF(LNG!$B$3=1,F147 &amp;"",L147 &amp;"" )</f>
        <v/>
      </c>
    </row>
    <row r="148" spans="1:24" ht="317.39999999999998">
      <c r="A148" s="70" t="s">
        <v>87</v>
      </c>
      <c r="B148" s="93" t="s">
        <v>2007</v>
      </c>
      <c r="C148" s="93" t="s">
        <v>2008</v>
      </c>
      <c r="D148" s="67"/>
      <c r="E148" s="67"/>
      <c r="F148" s="67"/>
      <c r="G148" s="76" t="s">
        <v>87</v>
      </c>
      <c r="H148" s="95" t="s">
        <v>2009</v>
      </c>
      <c r="I148" s="95" t="s">
        <v>2010</v>
      </c>
      <c r="J148" s="73"/>
      <c r="K148" s="73"/>
      <c r="L148" s="73"/>
      <c r="M148" s="807" t="s">
        <v>87</v>
      </c>
      <c r="N148" s="803"/>
      <c r="O148" s="803"/>
      <c r="P148" s="796"/>
      <c r="Q148" s="796"/>
      <c r="R148" s="796"/>
      <c r="S148" s="106" t="str">
        <f>IF(LNG!$B$3=1,A148 &amp;"",G148 &amp;"" )</f>
        <v>D06.01</v>
      </c>
      <c r="T148" s="106" t="str">
        <f>IF(LNG!$B$3=1,B148 &amp;"",H148 &amp;"" )</f>
        <v>Kältequelle, -senke, Brennstofflager</v>
      </c>
      <c r="U148" s="106" t="str">
        <f>IF(LNG!$B$3=1,C148 &amp;"",I148 &amp;"" )</f>
        <v>Behälter für feste, flüssige und gasförmige Betriebsstoffe, Zuleitungen zu den Kälteerzeugern, Tank- und Lagerüberwachung, Erdregister, Erdkollektoren und Erdsonden</v>
      </c>
      <c r="V148" s="106" t="str">
        <f>IF(LNG!$B$3=1,D148 &amp;"",J148 &amp;"" )</f>
        <v/>
      </c>
      <c r="W148" s="106" t="str">
        <f>IF(LNG!$B$3=1,E148 &amp;"",K148 &amp;"" )</f>
        <v/>
      </c>
      <c r="X148" s="106" t="str">
        <f>IF(LNG!$B$3=1,F148 &amp;"",L148 &amp;"" )</f>
        <v/>
      </c>
    </row>
    <row r="149" spans="1:24" ht="110.4">
      <c r="A149" s="70" t="s">
        <v>88</v>
      </c>
      <c r="B149" s="93" t="s">
        <v>2011</v>
      </c>
      <c r="C149" s="93" t="s">
        <v>2012</v>
      </c>
      <c r="D149" s="67"/>
      <c r="E149" s="67"/>
      <c r="F149" s="67"/>
      <c r="G149" s="76" t="s">
        <v>88</v>
      </c>
      <c r="H149" s="95" t="s">
        <v>2013</v>
      </c>
      <c r="I149" s="95" t="s">
        <v>2014</v>
      </c>
      <c r="J149" s="73"/>
      <c r="K149" s="73"/>
      <c r="L149" s="73"/>
      <c r="M149" s="807" t="s">
        <v>88</v>
      </c>
      <c r="N149" s="803"/>
      <c r="O149" s="803"/>
      <c r="P149" s="796"/>
      <c r="Q149" s="796"/>
      <c r="R149" s="796"/>
      <c r="S149" s="106" t="str">
        <f>IF(LNG!$B$3=1,A149 &amp;"",G149 &amp;"" )</f>
        <v>D06.02</v>
      </c>
      <c r="T149" s="106" t="str">
        <f>IF(LNG!$B$3=1,B149 &amp;"",H149 &amp;"" )</f>
        <v>Kälteerzeugung</v>
      </c>
      <c r="U149" s="106" t="str">
        <f>IF(LNG!$B$3=1,C149 &amp;"",I149 &amp;"" )</f>
        <v>Anlagen zur Erzeugung von Kälte, Sensoren, Stellglieder, Rückkühler und dgl.</v>
      </c>
      <c r="V149" s="106" t="str">
        <f>IF(LNG!$B$3=1,D149 &amp;"",J149 &amp;"" )</f>
        <v/>
      </c>
      <c r="W149" s="106" t="str">
        <f>IF(LNG!$B$3=1,E149 &amp;"",K149 &amp;"" )</f>
        <v/>
      </c>
      <c r="X149" s="106" t="str">
        <f>IF(LNG!$B$3=1,F149 &amp;"",L149 &amp;"" )</f>
        <v/>
      </c>
    </row>
    <row r="150" spans="1:24" ht="41.4">
      <c r="A150" s="70" t="s">
        <v>89</v>
      </c>
      <c r="B150" s="93" t="s">
        <v>2015</v>
      </c>
      <c r="C150" s="93" t="s">
        <v>2016</v>
      </c>
      <c r="D150" s="67"/>
      <c r="E150" s="67"/>
      <c r="F150" s="67"/>
      <c r="G150" s="76" t="s">
        <v>89</v>
      </c>
      <c r="H150" s="95" t="s">
        <v>2017</v>
      </c>
      <c r="I150" s="95" t="s">
        <v>2018</v>
      </c>
      <c r="J150" s="73"/>
      <c r="K150" s="73"/>
      <c r="L150" s="73"/>
      <c r="M150" s="807" t="s">
        <v>89</v>
      </c>
      <c r="N150" s="803"/>
      <c r="O150" s="803"/>
      <c r="P150" s="796"/>
      <c r="Q150" s="796"/>
      <c r="R150" s="796"/>
      <c r="S150" s="106" t="str">
        <f>IF(LNG!$B$3=1,A150 &amp;"",G150 &amp;"" )</f>
        <v>D06.03</v>
      </c>
      <c r="T150" s="106" t="str">
        <f>IF(LNG!$B$3=1,B150 &amp;"",H150 &amp;"" )</f>
        <v>Kältespeicherung</v>
      </c>
      <c r="U150" s="106" t="str">
        <f>IF(LNG!$B$3=1,C150 &amp;"",I150 &amp;"" )</f>
        <v>Geräte zur Speicherung von Kälte</v>
      </c>
      <c r="V150" s="106" t="str">
        <f>IF(LNG!$B$3=1,D150 &amp;"",J150 &amp;"" )</f>
        <v/>
      </c>
      <c r="W150" s="106" t="str">
        <f>IF(LNG!$B$3=1,E150 &amp;"",K150 &amp;"" )</f>
        <v/>
      </c>
      <c r="X150" s="106" t="str">
        <f>IF(LNG!$B$3=1,F150 &amp;"",L150 &amp;"" )</f>
        <v/>
      </c>
    </row>
    <row r="151" spans="1:24" ht="145.19999999999999">
      <c r="A151" s="70" t="s">
        <v>90</v>
      </c>
      <c r="B151" s="93" t="s">
        <v>2019</v>
      </c>
      <c r="C151" s="93" t="s">
        <v>2020</v>
      </c>
      <c r="D151" s="67"/>
      <c r="E151" s="67"/>
      <c r="F151" s="67"/>
      <c r="G151" s="76" t="s">
        <v>90</v>
      </c>
      <c r="H151" s="95" t="s">
        <v>2021</v>
      </c>
      <c r="I151" s="95" t="s">
        <v>2022</v>
      </c>
      <c r="J151" s="73"/>
      <c r="K151" s="73"/>
      <c r="L151" s="73"/>
      <c r="M151" s="807" t="s">
        <v>90</v>
      </c>
      <c r="N151" s="803"/>
      <c r="O151" s="803"/>
      <c r="P151" s="796"/>
      <c r="Q151" s="796"/>
      <c r="R151" s="796"/>
      <c r="S151" s="106" t="str">
        <f>IF(LNG!$B$3=1,A151 &amp;"",G151 &amp;"" )</f>
        <v>D06.04</v>
      </c>
      <c r="T151" s="106" t="str">
        <f>IF(LNG!$B$3=1,B151 &amp;"",H151 &amp;"" )</f>
        <v>Kälteverteilung</v>
      </c>
      <c r="U151" s="106" t="str">
        <f>IF(LNG!$B$3=1,C151 &amp;"",I151 &amp;"" )</f>
        <v>Leitungen zur Verteilung von Kälte, einschliesslich Pumpen, Ventile, Sensoren, Anschlussstellen und Dämmung</v>
      </c>
      <c r="V151" s="106" t="str">
        <f>IF(LNG!$B$3=1,D151 &amp;"",J151 &amp;"" )</f>
        <v/>
      </c>
      <c r="W151" s="106" t="str">
        <f>IF(LNG!$B$3=1,E151 &amp;"",K151 &amp;"" )</f>
        <v/>
      </c>
      <c r="X151" s="106" t="str">
        <f>IF(LNG!$B$3=1,F151 &amp;"",L151 &amp;"" )</f>
        <v/>
      </c>
    </row>
    <row r="152" spans="1:24" ht="198">
      <c r="A152" s="70" t="s">
        <v>91</v>
      </c>
      <c r="B152" s="93" t="s">
        <v>2023</v>
      </c>
      <c r="C152" s="93" t="s">
        <v>2024</v>
      </c>
      <c r="D152" s="67"/>
      <c r="E152" s="67"/>
      <c r="F152" s="67"/>
      <c r="G152" s="76" t="s">
        <v>91</v>
      </c>
      <c r="H152" s="95" t="s">
        <v>2025</v>
      </c>
      <c r="I152" s="95" t="s">
        <v>2026</v>
      </c>
      <c r="J152" s="73"/>
      <c r="K152" s="73"/>
      <c r="L152" s="73"/>
      <c r="M152" s="807" t="s">
        <v>91</v>
      </c>
      <c r="N152" s="803"/>
      <c r="O152" s="803"/>
      <c r="P152" s="796"/>
      <c r="Q152" s="796"/>
      <c r="R152" s="796"/>
      <c r="S152" s="106" t="str">
        <f>IF(LNG!$B$3=1,A152 &amp;"",G152 &amp;"" )</f>
        <v>D06.05</v>
      </c>
      <c r="T152" s="106" t="str">
        <f>IF(LNG!$B$3=1,B152 &amp;"",H152 &amp;"" )</f>
        <v>Kälteabgabe</v>
      </c>
      <c r="U152" s="106" t="str">
        <f>IF(LNG!$B$3=1,C152 &amp;"",I152 &amp;"" )</f>
        <v>Kälteabgebende Bauteile in Böden, Wänden, Decken und Einzelelemente, einschliesslich Armaturen, Befestigungen Unterverteilungen und dgl.</v>
      </c>
      <c r="V152" s="106" t="str">
        <f>IF(LNG!$B$3=1,D152 &amp;"",J152 &amp;"" )</f>
        <v/>
      </c>
      <c r="W152" s="106" t="str">
        <f>IF(LNG!$B$3=1,E152 &amp;"",K152 &amp;"" )</f>
        <v/>
      </c>
      <c r="X152" s="106" t="str">
        <f>IF(LNG!$B$3=1,F152 &amp;"",L152 &amp;"" )</f>
        <v/>
      </c>
    </row>
    <row r="153" spans="1:24" ht="110.4">
      <c r="A153" s="70" t="s">
        <v>92</v>
      </c>
      <c r="B153" s="93" t="s">
        <v>2027</v>
      </c>
      <c r="C153" s="93" t="s">
        <v>2028</v>
      </c>
      <c r="D153" s="67"/>
      <c r="E153" s="67"/>
      <c r="F153" s="67"/>
      <c r="G153" s="76" t="s">
        <v>92</v>
      </c>
      <c r="H153" s="95" t="s">
        <v>2029</v>
      </c>
      <c r="I153" s="95" t="s">
        <v>2030</v>
      </c>
      <c r="J153" s="73"/>
      <c r="K153" s="73"/>
      <c r="L153" s="73"/>
      <c r="M153" s="807" t="s">
        <v>92</v>
      </c>
      <c r="N153" s="803"/>
      <c r="O153" s="803"/>
      <c r="P153" s="796"/>
      <c r="Q153" s="796"/>
      <c r="R153" s="796"/>
      <c r="S153" s="106" t="str">
        <f>IF(LNG!$B$3=1,A153 &amp;"",G153 &amp;"" )</f>
        <v>D06.06</v>
      </c>
      <c r="T153" s="106" t="str">
        <f>IF(LNG!$B$3=1,B153 &amp;"",H153 &amp;"" )</f>
        <v>Kältebezug: Investitionsanteil</v>
      </c>
      <c r="U153" s="106" t="str">
        <f>IF(LNG!$B$3=1,C153 &amp;"",I153 &amp;"" )</f>
        <v>Investitionsanteil bei Kältebezug, z.B. bei Fernkälteversorgung</v>
      </c>
      <c r="V153" s="106" t="str">
        <f>IF(LNG!$B$3=1,D153 &amp;"",J153 &amp;"" )</f>
        <v/>
      </c>
      <c r="W153" s="106" t="str">
        <f>IF(LNG!$B$3=1,E153 &amp;"",K153 &amp;"" )</f>
        <v/>
      </c>
      <c r="X153" s="106" t="str">
        <f>IF(LNG!$B$3=1,F153 &amp;"",L153 &amp;"" )</f>
        <v/>
      </c>
    </row>
    <row r="154" spans="1:24" ht="92.4">
      <c r="A154" s="70" t="s">
        <v>93</v>
      </c>
      <c r="B154" s="93" t="s">
        <v>2031</v>
      </c>
      <c r="C154" s="93" t="s">
        <v>2032</v>
      </c>
      <c r="D154" s="67"/>
      <c r="E154" s="67"/>
      <c r="F154" s="67"/>
      <c r="G154" s="76" t="s">
        <v>93</v>
      </c>
      <c r="H154" s="95" t="s">
        <v>2033</v>
      </c>
      <c r="I154" s="95" t="s">
        <v>2034</v>
      </c>
      <c r="J154" s="73"/>
      <c r="K154" s="73"/>
      <c r="L154" s="73"/>
      <c r="M154" s="807" t="s">
        <v>93</v>
      </c>
      <c r="N154" s="803"/>
      <c r="O154" s="803"/>
      <c r="P154" s="796"/>
      <c r="Q154" s="796"/>
      <c r="R154" s="796"/>
      <c r="S154" s="106" t="str">
        <f>IF(LNG!$B$3=1,A154 &amp;"",G154 &amp;"" )</f>
        <v>D07</v>
      </c>
      <c r="T154" s="106" t="str">
        <f>IF(LNG!$B$3=1,B154 &amp;"",H154 &amp;"" )</f>
        <v>Lufttechnische Anlage</v>
      </c>
      <c r="U154" s="106" t="str">
        <f>IF(LNG!$B$3=1,C154 &amp;"",I154 &amp;"" )</f>
        <v>Anlagen zur Aufbereitung, Speicherung, Verteilung und Abgabe von Luft</v>
      </c>
      <c r="V154" s="106" t="str">
        <f>IF(LNG!$B$3=1,D154 &amp;"",J154 &amp;"" )</f>
        <v/>
      </c>
      <c r="W154" s="106" t="str">
        <f>IF(LNG!$B$3=1,E154 &amp;"",K154 &amp;"" )</f>
        <v/>
      </c>
      <c r="X154" s="106" t="str">
        <f>IF(LNG!$B$3=1,F154 &amp;"",L154 &amp;"" )</f>
        <v/>
      </c>
    </row>
    <row r="155" spans="1:24" ht="92.4">
      <c r="A155" s="70" t="s">
        <v>94</v>
      </c>
      <c r="B155" s="93" t="s">
        <v>2035</v>
      </c>
      <c r="C155" s="93" t="s">
        <v>2036</v>
      </c>
      <c r="D155" s="67"/>
      <c r="E155" s="67"/>
      <c r="F155" s="67"/>
      <c r="G155" s="76" t="s">
        <v>94</v>
      </c>
      <c r="H155" s="95" t="s">
        <v>2037</v>
      </c>
      <c r="I155" s="95" t="s">
        <v>2038</v>
      </c>
      <c r="J155" s="73"/>
      <c r="K155" s="73"/>
      <c r="L155" s="73"/>
      <c r="M155" s="807" t="s">
        <v>94</v>
      </c>
      <c r="N155" s="803"/>
      <c r="O155" s="803"/>
      <c r="P155" s="796"/>
      <c r="Q155" s="796"/>
      <c r="R155" s="796"/>
      <c r="S155" s="106" t="str">
        <f>IF(LNG!$B$3=1,A155 &amp;"",G155 &amp;"" )</f>
        <v>D07.01</v>
      </c>
      <c r="T155" s="106" t="str">
        <f>IF(LNG!$B$3=1,B155 &amp;"",H155 &amp;"" )</f>
        <v>Aussenluftversorgung, Fortluftführung</v>
      </c>
      <c r="U155" s="106" t="str">
        <f>IF(LNG!$B$3=1,C155 &amp;"",I155 &amp;"" )</f>
        <v>Leitungen zur Aussenluftversorgung und Fortluftführung</v>
      </c>
      <c r="V155" s="106" t="str">
        <f>IF(LNG!$B$3=1,D155 &amp;"",J155 &amp;"" )</f>
        <v/>
      </c>
      <c r="W155" s="106" t="str">
        <f>IF(LNG!$B$3=1,E155 &amp;"",K155 &amp;"" )</f>
        <v/>
      </c>
      <c r="X155" s="106" t="str">
        <f>IF(LNG!$B$3=1,F155 &amp;"",L155 &amp;"" )</f>
        <v/>
      </c>
    </row>
    <row r="156" spans="1:24" ht="179.4">
      <c r="A156" s="70" t="s">
        <v>95</v>
      </c>
      <c r="B156" s="93" t="s">
        <v>2039</v>
      </c>
      <c r="C156" s="93" t="s">
        <v>2040</v>
      </c>
      <c r="D156" s="67"/>
      <c r="E156" s="67"/>
      <c r="F156" s="67"/>
      <c r="G156" s="76" t="s">
        <v>95</v>
      </c>
      <c r="H156" s="95" t="s">
        <v>2041</v>
      </c>
      <c r="I156" s="95" t="s">
        <v>2042</v>
      </c>
      <c r="J156" s="73"/>
      <c r="K156" s="73"/>
      <c r="L156" s="73"/>
      <c r="M156" s="807" t="s">
        <v>95</v>
      </c>
      <c r="N156" s="803"/>
      <c r="O156" s="803"/>
      <c r="P156" s="796"/>
      <c r="Q156" s="796"/>
      <c r="R156" s="796"/>
      <c r="S156" s="106" t="str">
        <f>IF(LNG!$B$3=1,A156 &amp;"",G156 &amp;"" )</f>
        <v>D07.02</v>
      </c>
      <c r="T156" s="106" t="str">
        <f>IF(LNG!$B$3=1,B156 &amp;"",H156 &amp;"" )</f>
        <v>Luftaufbereitung</v>
      </c>
      <c r="U156" s="106" t="str">
        <f>IF(LNG!$B$3=1,C156 &amp;"",I156 &amp;"" )</f>
        <v>Geräte zur Luftaufbereitung, wie Luftfilter, Luftbefeuchter, Luftkühler, Wärmeübertrager und Monoblöcke</v>
      </c>
      <c r="V156" s="106" t="str">
        <f>IF(LNG!$B$3=1,D156 &amp;"",J156 &amp;"" )</f>
        <v/>
      </c>
      <c r="W156" s="106" t="str">
        <f>IF(LNG!$B$3=1,E156 &amp;"",K156 &amp;"" )</f>
        <v/>
      </c>
      <c r="X156" s="106" t="str">
        <f>IF(LNG!$B$3=1,F156 &amp;"",L156 &amp;"" )</f>
        <v/>
      </c>
    </row>
    <row r="157" spans="1:24" ht="55.2">
      <c r="A157" s="70" t="s">
        <v>96</v>
      </c>
      <c r="B157" s="93" t="s">
        <v>2043</v>
      </c>
      <c r="C157" s="93" t="s">
        <v>2044</v>
      </c>
      <c r="D157" s="67"/>
      <c r="E157" s="67"/>
      <c r="F157" s="67"/>
      <c r="G157" s="76" t="s">
        <v>96</v>
      </c>
      <c r="H157" s="95" t="s">
        <v>2045</v>
      </c>
      <c r="I157" s="95" t="s">
        <v>2046</v>
      </c>
      <c r="J157" s="73"/>
      <c r="K157" s="85"/>
      <c r="L157" s="73"/>
      <c r="M157" s="807" t="s">
        <v>96</v>
      </c>
      <c r="N157" s="803"/>
      <c r="O157" s="803"/>
      <c r="P157" s="796"/>
      <c r="Q157" s="811"/>
      <c r="R157" s="796"/>
      <c r="S157" s="106" t="str">
        <f>IF(LNG!$B$3=1,A157 &amp;"",G157 &amp;"" )</f>
        <v>D07.03</v>
      </c>
      <c r="T157" s="106" t="str">
        <f>IF(LNG!$B$3=1,B157 &amp;"",H157 &amp;"" )</f>
        <v>Luftwärmespeicherung</v>
      </c>
      <c r="U157" s="106" t="str">
        <f>IF(LNG!$B$3=1,C157 &amp;"",I157 &amp;"" )</f>
        <v>Geräte zur Speicherung von warmer Luft und dgl.</v>
      </c>
      <c r="V157" s="106" t="str">
        <f>IF(LNG!$B$3=1,D157 &amp;"",J157 &amp;"" )</f>
        <v/>
      </c>
      <c r="W157" s="106" t="str">
        <f>IF(LNG!$B$3=1,E157 &amp;"",K157 &amp;"" )</f>
        <v/>
      </c>
      <c r="X157" s="106" t="str">
        <f>IF(LNG!$B$3=1,F157 &amp;"",L157 &amp;"" )</f>
        <v/>
      </c>
    </row>
    <row r="158" spans="1:24" ht="165.6">
      <c r="A158" s="70" t="s">
        <v>97</v>
      </c>
      <c r="B158" s="93" t="s">
        <v>2047</v>
      </c>
      <c r="C158" s="93" t="s">
        <v>2048</v>
      </c>
      <c r="D158" s="67"/>
      <c r="E158" s="67"/>
      <c r="F158" s="67"/>
      <c r="G158" s="76" t="s">
        <v>97</v>
      </c>
      <c r="H158" s="95" t="s">
        <v>2049</v>
      </c>
      <c r="I158" s="95" t="s">
        <v>2050</v>
      </c>
      <c r="J158" s="73" t="s">
        <v>2051</v>
      </c>
      <c r="K158" s="85"/>
      <c r="L158" s="73"/>
      <c r="M158" s="807" t="s">
        <v>97</v>
      </c>
      <c r="N158" s="803"/>
      <c r="O158" s="803"/>
      <c r="P158" s="796"/>
      <c r="Q158" s="811"/>
      <c r="R158" s="796"/>
      <c r="S158" s="106" t="str">
        <f>IF(LNG!$B$3=1,A158 &amp;"",G158 &amp;"" )</f>
        <v>D07.04</v>
      </c>
      <c r="T158" s="106" t="str">
        <f>IF(LNG!$B$3=1,B158 &amp;"",H158 &amp;"" )</f>
        <v>Luftverteilung</v>
      </c>
      <c r="U158" s="106" t="str">
        <f>IF(LNG!$B$3=1,C158 &amp;"",I158 &amp;"" )</f>
        <v>Leitungen zur Luftverteilung, einschliesslich Apparate, Armaturen und Dämmung</v>
      </c>
      <c r="V158" s="106" t="str">
        <f>IF(LNG!$B$3=1,D158 &amp;"",J158 &amp;"" )</f>
        <v/>
      </c>
      <c r="W158" s="106" t="str">
        <f>IF(LNG!$B$3=1,E158 &amp;"",K158 &amp;"" )</f>
        <v/>
      </c>
      <c r="X158" s="106" t="str">
        <f>IF(LNG!$B$3=1,F158 &amp;"",L158 &amp;"" )</f>
        <v/>
      </c>
    </row>
    <row r="159" spans="1:24" ht="158.4">
      <c r="A159" s="68" t="s">
        <v>98</v>
      </c>
      <c r="B159" s="80" t="s">
        <v>2052</v>
      </c>
      <c r="C159" s="80" t="s">
        <v>2053</v>
      </c>
      <c r="D159" s="67"/>
      <c r="E159" s="67"/>
      <c r="F159" s="67"/>
      <c r="G159" s="74" t="s">
        <v>98</v>
      </c>
      <c r="H159" s="84" t="s">
        <v>2054</v>
      </c>
      <c r="I159" s="84" t="s">
        <v>2055</v>
      </c>
      <c r="J159" s="73"/>
      <c r="K159" s="73"/>
      <c r="L159" s="73"/>
      <c r="M159" s="797" t="s">
        <v>98</v>
      </c>
      <c r="N159" s="795"/>
      <c r="O159" s="795"/>
      <c r="P159" s="796"/>
      <c r="Q159" s="796"/>
      <c r="R159" s="796"/>
      <c r="S159" s="106" t="str">
        <f>IF(LNG!$B$3=1,A159 &amp;"",G159 &amp;"" )</f>
        <v>D07.05</v>
      </c>
      <c r="T159" s="106" t="str">
        <f>IF(LNG!$B$3=1,B159 &amp;"",H159 &amp;"" )</f>
        <v>Luftabgabe</v>
      </c>
      <c r="U159" s="106" t="str">
        <f>IF(LNG!$B$3=1,C159 &amp;"",I159 &amp;"" )</f>
        <v>Luftabgabe in Decken, Böden, Wänden und Einzelluftabgabe, einschliesslich Befestigungen, Dämmung und dgl.</v>
      </c>
      <c r="V159" s="106" t="str">
        <f>IF(LNG!$B$3=1,D159 &amp;"",J159 &amp;"" )</f>
        <v/>
      </c>
      <c r="W159" s="106" t="str">
        <f>IF(LNG!$B$3=1,E159 &amp;"",K159 &amp;"" )</f>
        <v/>
      </c>
      <c r="X159" s="106" t="str">
        <f>IF(LNG!$B$3=1,F159 &amp;"",L159 &amp;"" )</f>
        <v/>
      </c>
    </row>
    <row r="160" spans="1:24" ht="55.2">
      <c r="A160" s="70" t="s">
        <v>99</v>
      </c>
      <c r="B160" s="93" t="s">
        <v>2056</v>
      </c>
      <c r="C160" s="93" t="s">
        <v>2057</v>
      </c>
      <c r="D160" s="67"/>
      <c r="E160" s="67"/>
      <c r="F160" s="67"/>
      <c r="G160" s="76" t="s">
        <v>99</v>
      </c>
      <c r="H160" s="95" t="s">
        <v>2058</v>
      </c>
      <c r="I160" s="95" t="s">
        <v>2059</v>
      </c>
      <c r="J160" s="73"/>
      <c r="K160" s="73"/>
      <c r="L160" s="73"/>
      <c r="M160" s="807" t="s">
        <v>99</v>
      </c>
      <c r="N160" s="803"/>
      <c r="O160" s="803"/>
      <c r="P160" s="796"/>
      <c r="Q160" s="796"/>
      <c r="R160" s="796"/>
      <c r="S160" s="106" t="str">
        <f>IF(LNG!$B$3=1,A160 &amp;"",G160 &amp;"" )</f>
        <v>D07.06</v>
      </c>
      <c r="T160" s="106" t="str">
        <f>IF(LNG!$B$3=1,B160 &amp;"",H160 &amp;"" )</f>
        <v>Luft: Investitionsanteil</v>
      </c>
      <c r="U160" s="106" t="str">
        <f>IF(LNG!$B$3=1,C160 &amp;"",I160 &amp;"" )</f>
        <v>Investitionsanteil bei Lüftung</v>
      </c>
      <c r="V160" s="106" t="str">
        <f>IF(LNG!$B$3=1,D160 &amp;"",J160 &amp;"" )</f>
        <v/>
      </c>
      <c r="W160" s="106" t="str">
        <f>IF(LNG!$B$3=1,E160 &amp;"",K160 &amp;"" )</f>
        <v/>
      </c>
      <c r="X160" s="106" t="str">
        <f>IF(LNG!$B$3=1,F160 &amp;"",L160 &amp;"" )</f>
        <v/>
      </c>
    </row>
    <row r="161" spans="1:24" ht="358.8">
      <c r="A161" s="70" t="s">
        <v>100</v>
      </c>
      <c r="B161" s="93" t="s">
        <v>2060</v>
      </c>
      <c r="C161" s="93" t="s">
        <v>2061</v>
      </c>
      <c r="D161" s="67"/>
      <c r="E161" s="67"/>
      <c r="F161" s="67"/>
      <c r="G161" s="76" t="s">
        <v>100</v>
      </c>
      <c r="H161" s="95" t="s">
        <v>2062</v>
      </c>
      <c r="I161" s="95" t="s">
        <v>2063</v>
      </c>
      <c r="J161" s="73" t="s">
        <v>2064</v>
      </c>
      <c r="K161" s="73"/>
      <c r="L161" s="73"/>
      <c r="M161" s="807" t="s">
        <v>100</v>
      </c>
      <c r="N161" s="803"/>
      <c r="O161" s="803"/>
      <c r="P161" s="796"/>
      <c r="Q161" s="796"/>
      <c r="R161" s="796"/>
      <c r="S161" s="106" t="str">
        <f>IF(LNG!$B$3=1,A161 &amp;"",G161 &amp;"" )</f>
        <v>D08</v>
      </c>
      <c r="T161" s="106" t="str">
        <f>IF(LNG!$B$3=1,B161 &amp;"",H161 &amp;"" )</f>
        <v>Wassertechnische Anlage</v>
      </c>
      <c r="U161" s="106" t="str">
        <f>IF(LNG!$B$3=1,C161 &amp;"",I161 &amp;"" )</f>
        <v>Anlagen zur Versorgung mit Wasser</v>
      </c>
      <c r="V161" s="106" t="str">
        <f>IF(LNG!$B$3=1,D161 &amp;"",J161 &amp;"" )</f>
        <v/>
      </c>
      <c r="W161" s="106" t="str">
        <f>IF(LNG!$B$3=1,E161 &amp;"",K161 &amp;"" )</f>
        <v/>
      </c>
      <c r="X161" s="106" t="str">
        <f>IF(LNG!$B$3=1,F161 &amp;"",L161 &amp;"" )</f>
        <v/>
      </c>
    </row>
    <row r="162" spans="1:24" ht="358.8">
      <c r="A162" s="70" t="s">
        <v>101</v>
      </c>
      <c r="B162" s="93" t="s">
        <v>2065</v>
      </c>
      <c r="C162" s="93" t="s">
        <v>2066</v>
      </c>
      <c r="D162" s="67"/>
      <c r="E162" s="67"/>
      <c r="F162" s="67"/>
      <c r="G162" s="76" t="s">
        <v>101</v>
      </c>
      <c r="H162" s="95" t="s">
        <v>2067</v>
      </c>
      <c r="I162" s="95" t="s">
        <v>2068</v>
      </c>
      <c r="J162" s="73" t="s">
        <v>2064</v>
      </c>
      <c r="K162" s="73"/>
      <c r="L162" s="73"/>
      <c r="M162" s="807" t="s">
        <v>101</v>
      </c>
      <c r="N162" s="803"/>
      <c r="O162" s="803"/>
      <c r="P162" s="796"/>
      <c r="Q162" s="796"/>
      <c r="R162" s="796"/>
      <c r="S162" s="106" t="str">
        <f>IF(LNG!$B$3=1,A162 &amp;"",G162 &amp;"" )</f>
        <v>D08.01</v>
      </c>
      <c r="T162" s="106" t="str">
        <f>IF(LNG!$B$3=1,B162 &amp;"",H162 &amp;"" )</f>
        <v>Wasserversorgung</v>
      </c>
      <c r="U162" s="106" t="str">
        <f>IF(LNG!$B$3=1,C162 &amp;"",I162 &amp;"" )</f>
        <v>Ab Hausanschluss bis Wasserbehandlung oder Verteilung</v>
      </c>
      <c r="V162" s="106" t="str">
        <f>IF(LNG!$B$3=1,D162 &amp;"",J162 &amp;"" )</f>
        <v/>
      </c>
      <c r="W162" s="106" t="str">
        <f>IF(LNG!$B$3=1,E162 &amp;"",K162 &amp;"" )</f>
        <v/>
      </c>
      <c r="X162" s="106" t="str">
        <f>IF(LNG!$B$3=1,F162 &amp;"",L162 &amp;"" )</f>
        <v/>
      </c>
    </row>
    <row r="163" spans="1:24" ht="69">
      <c r="A163" s="70" t="s">
        <v>102</v>
      </c>
      <c r="B163" s="93" t="s">
        <v>2069</v>
      </c>
      <c r="C163" s="93" t="s">
        <v>2070</v>
      </c>
      <c r="D163" s="67"/>
      <c r="E163" s="67"/>
      <c r="F163" s="67"/>
      <c r="G163" s="76" t="s">
        <v>102</v>
      </c>
      <c r="H163" s="95" t="s">
        <v>2071</v>
      </c>
      <c r="I163" s="95" t="s">
        <v>2072</v>
      </c>
      <c r="J163" s="73"/>
      <c r="K163" s="73"/>
      <c r="L163" s="73"/>
      <c r="M163" s="807" t="s">
        <v>102</v>
      </c>
      <c r="N163" s="803"/>
      <c r="O163" s="803"/>
      <c r="P163" s="796"/>
      <c r="Q163" s="796"/>
      <c r="R163" s="796"/>
      <c r="S163" s="106" t="str">
        <f>IF(LNG!$B$3=1,A163 &amp;"",G163 &amp;"" )</f>
        <v>D08.02</v>
      </c>
      <c r="T163" s="106" t="str">
        <f>IF(LNG!$B$3=1,B163 &amp;"",H163 &amp;"" )</f>
        <v>Wasserbehandlung</v>
      </c>
      <c r="U163" s="106" t="str">
        <f>IF(LNG!$B$3=1,C163 &amp;"",I163 &amp;"" )</f>
        <v>Aufbereitungsanlagen für Trink- und Brauchwasser</v>
      </c>
      <c r="V163" s="106" t="str">
        <f>IF(LNG!$B$3=1,D163 &amp;"",J163 &amp;"" )</f>
        <v/>
      </c>
      <c r="W163" s="106" t="str">
        <f>IF(LNG!$B$3=1,E163 &amp;"",K163 &amp;"" )</f>
        <v/>
      </c>
      <c r="X163" s="106" t="str">
        <f>IF(LNG!$B$3=1,F163 &amp;"",L163 &amp;"" )</f>
        <v/>
      </c>
    </row>
    <row r="164" spans="1:24" ht="96.6">
      <c r="A164" s="70" t="s">
        <v>103</v>
      </c>
      <c r="B164" s="93" t="s">
        <v>2073</v>
      </c>
      <c r="C164" s="93" t="s">
        <v>2074</v>
      </c>
      <c r="D164" s="67"/>
      <c r="E164" s="67"/>
      <c r="F164" s="67"/>
      <c r="G164" s="76" t="s">
        <v>103</v>
      </c>
      <c r="H164" s="95" t="s">
        <v>2075</v>
      </c>
      <c r="I164" s="95" t="s">
        <v>2076</v>
      </c>
      <c r="J164" s="73"/>
      <c r="K164" s="73"/>
      <c r="L164" s="73"/>
      <c r="M164" s="807" t="s">
        <v>103</v>
      </c>
      <c r="N164" s="803"/>
      <c r="O164" s="803"/>
      <c r="P164" s="796"/>
      <c r="Q164" s="796"/>
      <c r="R164" s="796"/>
      <c r="S164" s="106" t="str">
        <f>IF(LNG!$B$3=1,A164 &amp;"",G164 &amp;"" )</f>
        <v>D08.03</v>
      </c>
      <c r="T164" s="106" t="str">
        <f>IF(LNG!$B$3=1,B164 &amp;"",H164 &amp;"" )</f>
        <v>Wasserspeicher</v>
      </c>
      <c r="U164" s="106" t="str">
        <f>IF(LNG!$B$3=1,C164 &amp;"",I164 &amp;"" )</f>
        <v>Frischwasserstation, Wassertank zur Versorgung und dgl.</v>
      </c>
      <c r="V164" s="106" t="str">
        <f>IF(LNG!$B$3=1,D164 &amp;"",J164 &amp;"" )</f>
        <v/>
      </c>
      <c r="W164" s="106" t="str">
        <f>IF(LNG!$B$3=1,E164 &amp;"",K164 &amp;"" )</f>
        <v/>
      </c>
      <c r="X164" s="106" t="str">
        <f>IF(LNG!$B$3=1,F164 &amp;"",L164 &amp;"" )</f>
        <v/>
      </c>
    </row>
    <row r="165" spans="1:24" ht="345">
      <c r="A165" s="70" t="s">
        <v>104</v>
      </c>
      <c r="B165" s="93" t="s">
        <v>2077</v>
      </c>
      <c r="C165" s="93" t="s">
        <v>2078</v>
      </c>
      <c r="D165" s="67"/>
      <c r="E165" s="67"/>
      <c r="F165" s="67"/>
      <c r="G165" s="76" t="s">
        <v>104</v>
      </c>
      <c r="H165" s="95" t="s">
        <v>2079</v>
      </c>
      <c r="I165" s="95" t="s">
        <v>2080</v>
      </c>
      <c r="J165" s="73" t="s">
        <v>2081</v>
      </c>
      <c r="K165" s="73"/>
      <c r="L165" s="73"/>
      <c r="M165" s="807" t="s">
        <v>104</v>
      </c>
      <c r="N165" s="803"/>
      <c r="O165" s="803"/>
      <c r="P165" s="796"/>
      <c r="Q165" s="796"/>
      <c r="R165" s="796"/>
      <c r="S165" s="106" t="str">
        <f>IF(LNG!$B$3=1,A165 &amp;"",G165 &amp;"" )</f>
        <v>D08.04</v>
      </c>
      <c r="T165" s="106" t="str">
        <f>IF(LNG!$B$3=1,B165 &amp;"",H165 &amp;"" )</f>
        <v>Wasserverteilung</v>
      </c>
      <c r="U165" s="106" t="str">
        <f>IF(LNG!$B$3=1,C165 &amp;"",I165 &amp;"" )</f>
        <v>Leitungen für Kalt- und Warmwasser, Ventile, Messgeräte, Dämmung und dgl.</v>
      </c>
      <c r="V165" s="106" t="str">
        <f>IF(LNG!$B$3=1,D165 &amp;"",J165 &amp;"" )</f>
        <v/>
      </c>
      <c r="W165" s="106" t="str">
        <f>IF(LNG!$B$3=1,E165 &amp;"",K165 &amp;"" )</f>
        <v/>
      </c>
      <c r="X165" s="106" t="str">
        <f>IF(LNG!$B$3=1,F165 &amp;"",L165 &amp;"" )</f>
        <v/>
      </c>
    </row>
    <row r="166" spans="1:24" ht="132">
      <c r="A166" s="70" t="s">
        <v>105</v>
      </c>
      <c r="B166" s="93" t="s">
        <v>2082</v>
      </c>
      <c r="C166" s="93" t="s">
        <v>2083</v>
      </c>
      <c r="D166" s="67"/>
      <c r="E166" s="67"/>
      <c r="F166" s="67"/>
      <c r="G166" s="76" t="s">
        <v>105</v>
      </c>
      <c r="H166" s="95" t="s">
        <v>2084</v>
      </c>
      <c r="I166" s="95" t="s">
        <v>2085</v>
      </c>
      <c r="J166" s="73"/>
      <c r="K166" s="73"/>
      <c r="L166" s="73"/>
      <c r="M166" s="807" t="s">
        <v>105</v>
      </c>
      <c r="N166" s="803"/>
      <c r="O166" s="803"/>
      <c r="P166" s="796"/>
      <c r="Q166" s="796"/>
      <c r="R166" s="796"/>
      <c r="S166" s="106" t="str">
        <f>IF(LNG!$B$3=1,A166 &amp;"",G166 &amp;"" )</f>
        <v>D08.05</v>
      </c>
      <c r="T166" s="106" t="str">
        <f>IF(LNG!$B$3=1,B166 &amp;"",H166 &amp;"" )</f>
        <v>Wasser: Armatur, Apparat</v>
      </c>
      <c r="U166" s="106" t="str">
        <f>IF(LNG!$B$3=1,C166 &amp;"",I166 &amp;"" )</f>
        <v>Armaturen und Apparate wie Duschen, WC, Lavabos und dgl. (ohne Elektrogeräte)</v>
      </c>
      <c r="V166" s="106" t="str">
        <f>IF(LNG!$B$3=1,D166 &amp;"",J166 &amp;"" )</f>
        <v/>
      </c>
      <c r="W166" s="106" t="str">
        <f>IF(LNG!$B$3=1,E166 &amp;"",K166 &amp;"" )</f>
        <v/>
      </c>
      <c r="X166" s="106" t="str">
        <f>IF(LNG!$B$3=1,F166 &amp;"",L166 &amp;"" )</f>
        <v/>
      </c>
    </row>
    <row r="167" spans="1:24" ht="69">
      <c r="A167" s="68" t="s">
        <v>106</v>
      </c>
      <c r="B167" s="80" t="s">
        <v>2086</v>
      </c>
      <c r="C167" s="80" t="s">
        <v>2087</v>
      </c>
      <c r="D167" s="67"/>
      <c r="E167" s="67"/>
      <c r="F167" s="67"/>
      <c r="G167" s="74" t="s">
        <v>106</v>
      </c>
      <c r="H167" s="84" t="s">
        <v>2088</v>
      </c>
      <c r="I167" s="84" t="s">
        <v>2089</v>
      </c>
      <c r="J167" s="73"/>
      <c r="K167" s="73"/>
      <c r="L167" s="73"/>
      <c r="M167" s="797" t="s">
        <v>106</v>
      </c>
      <c r="N167" s="795"/>
      <c r="O167" s="795"/>
      <c r="P167" s="796"/>
      <c r="Q167" s="796"/>
      <c r="R167" s="796"/>
      <c r="S167" s="106" t="str">
        <f>IF(LNG!$B$3=1,A167 &amp;"",G167 &amp;"" )</f>
        <v>D08.06</v>
      </c>
      <c r="T167" s="106" t="str">
        <f>IF(LNG!$B$3=1,B167 &amp;"",H167 &amp;"" )</f>
        <v>Wasser: Installationselement</v>
      </c>
      <c r="U167" s="106" t="str">
        <f>IF(LNG!$B$3=1,C167 &amp;"",I167 &amp;"" )</f>
        <v>Selbsttragende, vormontierte Vorwandelemente</v>
      </c>
      <c r="V167" s="106" t="str">
        <f>IF(LNG!$B$3=1,D167 &amp;"",J167 &amp;"" )</f>
        <v/>
      </c>
      <c r="W167" s="106" t="str">
        <f>IF(LNG!$B$3=1,E167 &amp;"",K167 &amp;"" )</f>
        <v/>
      </c>
      <c r="X167" s="106" t="str">
        <f>IF(LNG!$B$3=1,F167 &amp;"",L167 &amp;"" )</f>
        <v/>
      </c>
    </row>
    <row r="168" spans="1:24" ht="248.4">
      <c r="A168" s="70" t="s">
        <v>107</v>
      </c>
      <c r="B168" s="93" t="s">
        <v>2090</v>
      </c>
      <c r="C168" s="93" t="s">
        <v>2091</v>
      </c>
      <c r="D168" s="67"/>
      <c r="E168" s="67"/>
      <c r="F168" s="67"/>
      <c r="G168" s="76" t="s">
        <v>107</v>
      </c>
      <c r="H168" s="95" t="s">
        <v>2092</v>
      </c>
      <c r="I168" s="95" t="s">
        <v>2093</v>
      </c>
      <c r="J168" s="73" t="s">
        <v>2094</v>
      </c>
      <c r="K168" s="73"/>
      <c r="L168" s="73"/>
      <c r="M168" s="807" t="s">
        <v>107</v>
      </c>
      <c r="N168" s="803"/>
      <c r="O168" s="803"/>
      <c r="P168" s="796"/>
      <c r="Q168" s="796"/>
      <c r="R168" s="796"/>
      <c r="S168" s="106" t="str">
        <f>IF(LNG!$B$3=1,A168 &amp;"",G168 &amp;"" )</f>
        <v>D09</v>
      </c>
      <c r="T168" s="106" t="str">
        <f>IF(LNG!$B$3=1,B168 &amp;"",H168 &amp;"" )</f>
        <v>Abwassertechnische Anlage</v>
      </c>
      <c r="U168" s="106" t="str">
        <f>IF(LNG!$B$3=1,C168 &amp;"",I168 &amp;"" )</f>
        <v>Anlagen zur Entsorgung von Wasser</v>
      </c>
      <c r="V168" s="106" t="str">
        <f>IF(LNG!$B$3=1,D168 &amp;"",J168 &amp;"" )</f>
        <v/>
      </c>
      <c r="W168" s="106" t="str">
        <f>IF(LNG!$B$3=1,E168 &amp;"",K168 &amp;"" )</f>
        <v/>
      </c>
      <c r="X168" s="106" t="str">
        <f>IF(LNG!$B$3=1,F168 &amp;"",L168 &amp;"" )</f>
        <v/>
      </c>
    </row>
    <row r="169" spans="1:24" ht="55.2">
      <c r="A169" s="70" t="s">
        <v>108</v>
      </c>
      <c r="B169" s="93" t="s">
        <v>2095</v>
      </c>
      <c r="C169" s="93" t="s">
        <v>2096</v>
      </c>
      <c r="D169" s="67"/>
      <c r="E169" s="67"/>
      <c r="F169" s="67"/>
      <c r="G169" s="76" t="s">
        <v>108</v>
      </c>
      <c r="H169" s="95" t="s">
        <v>2097</v>
      </c>
      <c r="I169" s="95" t="s">
        <v>2098</v>
      </c>
      <c r="J169" s="73"/>
      <c r="K169" s="73"/>
      <c r="L169" s="73"/>
      <c r="M169" s="807" t="s">
        <v>108</v>
      </c>
      <c r="N169" s="803"/>
      <c r="O169" s="803"/>
      <c r="P169" s="796"/>
      <c r="Q169" s="796"/>
      <c r="R169" s="796"/>
      <c r="S169" s="106" t="str">
        <f>IF(LNG!$B$3=1,A169 &amp;"",G169 &amp;"" )</f>
        <v>D09.01</v>
      </c>
      <c r="T169" s="106" t="str">
        <f>IF(LNG!$B$3=1,B169 &amp;"",H169 &amp;"" )</f>
        <v>Abwasserentsorgung</v>
      </c>
      <c r="U169" s="106" t="str">
        <f>IF(LNG!$B$3=1,C169 &amp;"",I169 &amp;"" )</f>
        <v>Grundleitungen</v>
      </c>
      <c r="V169" s="106" t="str">
        <f>IF(LNG!$B$3=1,D169 &amp;"",J169 &amp;"" )</f>
        <v/>
      </c>
      <c r="W169" s="106" t="str">
        <f>IF(LNG!$B$3=1,E169 &amp;"",K169 &amp;"" )</f>
        <v/>
      </c>
      <c r="X169" s="106" t="str">
        <f>IF(LNG!$B$3=1,F169 &amp;"",L169 &amp;"" )</f>
        <v/>
      </c>
    </row>
    <row r="170" spans="1:24" ht="41.4">
      <c r="A170" s="70" t="s">
        <v>109</v>
      </c>
      <c r="B170" s="93" t="s">
        <v>2099</v>
      </c>
      <c r="C170" s="93" t="s">
        <v>2100</v>
      </c>
      <c r="D170" s="67"/>
      <c r="E170" s="67"/>
      <c r="F170" s="67"/>
      <c r="G170" s="76" t="s">
        <v>109</v>
      </c>
      <c r="H170" s="95" t="s">
        <v>2101</v>
      </c>
      <c r="I170" s="95" t="s">
        <v>2102</v>
      </c>
      <c r="J170" s="73"/>
      <c r="K170" s="73"/>
      <c r="L170" s="73"/>
      <c r="M170" s="807" t="s">
        <v>109</v>
      </c>
      <c r="N170" s="803"/>
      <c r="O170" s="803"/>
      <c r="P170" s="796"/>
      <c r="Q170" s="796"/>
      <c r="R170" s="796"/>
      <c r="S170" s="106" t="str">
        <f>IF(LNG!$B$3=1,A170 &amp;"",G170 &amp;"" )</f>
        <v>D09.02</v>
      </c>
      <c r="T170" s="106" t="str">
        <f>IF(LNG!$B$3=1,B170 &amp;"",H170 &amp;"" )</f>
        <v>Abwasserbehandlung</v>
      </c>
      <c r="U170" s="106" t="str">
        <f>IF(LNG!$B$3=1,C170 &amp;"",I170 &amp;"" )</f>
        <v>Aufbereitungsanlagen für Abwasser</v>
      </c>
      <c r="V170" s="106" t="str">
        <f>IF(LNG!$B$3=1,D170 &amp;"",J170 &amp;"" )</f>
        <v/>
      </c>
      <c r="W170" s="106" t="str">
        <f>IF(LNG!$B$3=1,E170 &amp;"",K170 &amp;"" )</f>
        <v/>
      </c>
      <c r="X170" s="106" t="str">
        <f>IF(LNG!$B$3=1,F170 &amp;"",L170 &amp;"" )</f>
        <v/>
      </c>
    </row>
    <row r="171" spans="1:24" ht="66">
      <c r="A171" s="70" t="s">
        <v>110</v>
      </c>
      <c r="B171" s="93" t="s">
        <v>2103</v>
      </c>
      <c r="C171" s="93" t="s">
        <v>2104</v>
      </c>
      <c r="D171" s="67"/>
      <c r="E171" s="67"/>
      <c r="F171" s="67"/>
      <c r="G171" s="76" t="s">
        <v>110</v>
      </c>
      <c r="H171" s="95" t="s">
        <v>2105</v>
      </c>
      <c r="I171" s="95" t="s">
        <v>2106</v>
      </c>
      <c r="J171" s="73"/>
      <c r="K171" s="73"/>
      <c r="L171" s="73"/>
      <c r="M171" s="807" t="s">
        <v>110</v>
      </c>
      <c r="N171" s="803"/>
      <c r="O171" s="803"/>
      <c r="P171" s="796"/>
      <c r="Q171" s="796"/>
      <c r="R171" s="796"/>
      <c r="S171" s="106" t="str">
        <f>IF(LNG!$B$3=1,A171 &amp;"",G171 &amp;"" )</f>
        <v>D09.03</v>
      </c>
      <c r="T171" s="106" t="str">
        <f>IF(LNG!$B$3=1,B171 &amp;"",H171 &amp;"" )</f>
        <v>Abwasserspeicher</v>
      </c>
      <c r="U171" s="106" t="str">
        <f>IF(LNG!$B$3=1,C171 &amp;"",I171 &amp;"" )</f>
        <v>Wassertanks für Entsorgung, Retention und dgl.</v>
      </c>
      <c r="V171" s="106" t="str">
        <f>IF(LNG!$B$3=1,D171 &amp;"",J171 &amp;"" )</f>
        <v/>
      </c>
      <c r="W171" s="106" t="str">
        <f>IF(LNG!$B$3=1,E171 &amp;"",K171 &amp;"" )</f>
        <v/>
      </c>
      <c r="X171" s="106" t="str">
        <f>IF(LNG!$B$3=1,F171 &amp;"",L171 &amp;"" )</f>
        <v/>
      </c>
    </row>
    <row r="172" spans="1:24" ht="179.4">
      <c r="A172" s="68" t="s">
        <v>111</v>
      </c>
      <c r="B172" s="80" t="s">
        <v>2107</v>
      </c>
      <c r="C172" s="80" t="s">
        <v>2108</v>
      </c>
      <c r="D172" s="67"/>
      <c r="E172" s="67"/>
      <c r="F172" s="67"/>
      <c r="G172" s="74" t="s">
        <v>111</v>
      </c>
      <c r="H172" s="84" t="s">
        <v>2109</v>
      </c>
      <c r="I172" s="84" t="s">
        <v>2110</v>
      </c>
      <c r="J172" s="73"/>
      <c r="K172" s="73"/>
      <c r="L172" s="73"/>
      <c r="M172" s="797" t="s">
        <v>111</v>
      </c>
      <c r="N172" s="795"/>
      <c r="O172" s="795"/>
      <c r="P172" s="796"/>
      <c r="Q172" s="796"/>
      <c r="R172" s="796"/>
      <c r="S172" s="106" t="str">
        <f>IF(LNG!$B$3=1,A172 &amp;"",G172 &amp;"" )</f>
        <v>D09.04</v>
      </c>
      <c r="T172" s="106" t="str">
        <f>IF(LNG!$B$3=1,B172 &amp;"",H172 &amp;"" )</f>
        <v>Abwassersammlung</v>
      </c>
      <c r="U172" s="106" t="str">
        <f>IF(LNG!$B$3=1,C172 &amp;"",I172 &amp;"" )</f>
        <v>Innen liegende Sammelleitungen, Fallleitungen, Grundleitungen, Einläufe, Anschlüsse, Entlüftungen, Dämmung und dgl.</v>
      </c>
      <c r="V172" s="106" t="str">
        <f>IF(LNG!$B$3=1,D172 &amp;"",J172 &amp;"" )</f>
        <v/>
      </c>
      <c r="W172" s="106" t="str">
        <f>IF(LNG!$B$3=1,E172 &amp;"",K172 &amp;"" )</f>
        <v/>
      </c>
      <c r="X172" s="106" t="str">
        <f>IF(LNG!$B$3=1,F172 &amp;"",L172 &amp;"" )</f>
        <v/>
      </c>
    </row>
    <row r="173" spans="1:24" ht="118.8">
      <c r="A173" s="101" t="s">
        <v>112</v>
      </c>
      <c r="B173" s="93" t="s">
        <v>2111</v>
      </c>
      <c r="C173" s="93" t="s">
        <v>2112</v>
      </c>
      <c r="D173" s="67"/>
      <c r="E173" s="67"/>
      <c r="F173" s="67"/>
      <c r="G173" s="102" t="s">
        <v>112</v>
      </c>
      <c r="H173" s="95" t="s">
        <v>2113</v>
      </c>
      <c r="I173" s="95" t="s">
        <v>2114</v>
      </c>
      <c r="J173" s="73"/>
      <c r="K173" s="73"/>
      <c r="L173" s="73"/>
      <c r="M173" s="812" t="s">
        <v>112</v>
      </c>
      <c r="N173" s="803"/>
      <c r="O173" s="803"/>
      <c r="P173" s="796"/>
      <c r="Q173" s="796"/>
      <c r="R173" s="796"/>
      <c r="S173" s="106" t="str">
        <f>IF(LNG!$B$3=1,A173 &amp;"",G173 &amp;"" )</f>
        <v>D09.05</v>
      </c>
      <c r="T173" s="106" t="str">
        <f>IF(LNG!$B$3=1,B173 &amp;"",H173 &amp;"" )</f>
        <v>Abwasser: Armatur, Apparat</v>
      </c>
      <c r="U173" s="106" t="str">
        <f>IF(LNG!$B$3=1,C173 &amp;"",I173 &amp;"" )</f>
        <v>Armaturen und Apparate zur Entsorgung von Wasser wie Bödenabläufe und Pumpen</v>
      </c>
      <c r="V173" s="106" t="str">
        <f>IF(LNG!$B$3=1,D173 &amp;"",J173 &amp;"" )</f>
        <v/>
      </c>
      <c r="W173" s="106" t="str">
        <f>IF(LNG!$B$3=1,E173 &amp;"",K173 &amp;"" )</f>
        <v/>
      </c>
      <c r="X173" s="106" t="str">
        <f>IF(LNG!$B$3=1,F173 &amp;"",L173 &amp;"" )</f>
        <v/>
      </c>
    </row>
    <row r="174" spans="1:24" ht="82.8">
      <c r="A174" s="101" t="s">
        <v>113</v>
      </c>
      <c r="B174" s="93" t="s">
        <v>2115</v>
      </c>
      <c r="C174" s="93" t="s">
        <v>2116</v>
      </c>
      <c r="D174" s="67"/>
      <c r="E174" s="67"/>
      <c r="F174" s="67"/>
      <c r="G174" s="102" t="s">
        <v>113</v>
      </c>
      <c r="H174" s="95" t="s">
        <v>2117</v>
      </c>
      <c r="I174" s="95" t="s">
        <v>2118</v>
      </c>
      <c r="J174" s="73"/>
      <c r="K174" s="73"/>
      <c r="L174" s="73"/>
      <c r="M174" s="812" t="s">
        <v>113</v>
      </c>
      <c r="N174" s="803"/>
      <c r="O174" s="803"/>
      <c r="P174" s="796"/>
      <c r="Q174" s="796"/>
      <c r="R174" s="796"/>
      <c r="S174" s="106" t="str">
        <f>IF(LNG!$B$3=1,A174 &amp;"",G174 &amp;"" )</f>
        <v>D10</v>
      </c>
      <c r="T174" s="106" t="str">
        <f>IF(LNG!$B$3=1,B174 &amp;"",H174 &amp;"" )</f>
        <v>Gastechnische Anlagen</v>
      </c>
      <c r="U174" s="106" t="str">
        <f>IF(LNG!$B$3=1,C174 &amp;"",I174 &amp;"" )</f>
        <v>Brenngasleitungen, -verteilungen und Anschlussstellen</v>
      </c>
      <c r="V174" s="106" t="str">
        <f>IF(LNG!$B$3=1,D174 &amp;"",J174 &amp;"" )</f>
        <v/>
      </c>
      <c r="W174" s="106" t="str">
        <f>IF(LNG!$B$3=1,E174 &amp;"",K174 &amp;"" )</f>
        <v/>
      </c>
      <c r="X174" s="106" t="str">
        <f>IF(LNG!$B$3=1,F174 &amp;"",L174 &amp;"" )</f>
        <v/>
      </c>
    </row>
    <row r="175" spans="1:24" ht="96.6">
      <c r="A175" s="101" t="s">
        <v>114</v>
      </c>
      <c r="B175" s="93" t="s">
        <v>2119</v>
      </c>
      <c r="C175" s="93" t="s">
        <v>2120</v>
      </c>
      <c r="D175" s="67"/>
      <c r="E175" s="67"/>
      <c r="F175" s="67"/>
      <c r="G175" s="102" t="s">
        <v>114</v>
      </c>
      <c r="H175" s="95" t="s">
        <v>2121</v>
      </c>
      <c r="I175" s="95" t="s">
        <v>2122</v>
      </c>
      <c r="J175" s="73"/>
      <c r="K175" s="73"/>
      <c r="L175" s="73"/>
      <c r="M175" s="812" t="s">
        <v>114</v>
      </c>
      <c r="N175" s="803"/>
      <c r="O175" s="803"/>
      <c r="P175" s="796"/>
      <c r="Q175" s="796"/>
      <c r="R175" s="796"/>
      <c r="S175" s="106" t="str">
        <f>IF(LNG!$B$3=1,A175 &amp;"",G175 &amp;"" )</f>
        <v>D10.01</v>
      </c>
      <c r="T175" s="106" t="str">
        <f>IF(LNG!$B$3=1,B175 &amp;"",H175 &amp;"" )</f>
        <v>Gasversorgung</v>
      </c>
      <c r="U175" s="106" t="str">
        <f>IF(LNG!$B$3=1,C175 &amp;"",I175 &amp;"" )</f>
        <v>Gasleitung ab Hausanschluss bis Verteilung</v>
      </c>
      <c r="V175" s="106" t="str">
        <f>IF(LNG!$B$3=1,D175 &amp;"",J175 &amp;"" )</f>
        <v/>
      </c>
      <c r="W175" s="106" t="str">
        <f>IF(LNG!$B$3=1,E175 &amp;"",K175 &amp;"" )</f>
        <v/>
      </c>
      <c r="X175" s="106" t="str">
        <f>IF(LNG!$B$3=1,F175 &amp;"",L175 &amp;"" )</f>
        <v/>
      </c>
    </row>
    <row r="176" spans="1:24" ht="55.2">
      <c r="A176" s="101" t="s">
        <v>115</v>
      </c>
      <c r="B176" s="93" t="s">
        <v>2123</v>
      </c>
      <c r="C176" s="93" t="s">
        <v>2124</v>
      </c>
      <c r="D176" s="67"/>
      <c r="E176" s="67"/>
      <c r="F176" s="67"/>
      <c r="G176" s="102" t="s">
        <v>115</v>
      </c>
      <c r="H176" s="95" t="s">
        <v>2125</v>
      </c>
      <c r="I176" s="95" t="s">
        <v>2126</v>
      </c>
      <c r="J176" s="73"/>
      <c r="K176" s="73"/>
      <c r="L176" s="73"/>
      <c r="M176" s="812" t="s">
        <v>115</v>
      </c>
      <c r="N176" s="803"/>
      <c r="O176" s="803"/>
      <c r="P176" s="796"/>
      <c r="Q176" s="796"/>
      <c r="R176" s="796"/>
      <c r="S176" s="106" t="str">
        <f>IF(LNG!$B$3=1,A176 &amp;"",G176 &amp;"" )</f>
        <v>D10.02</v>
      </c>
      <c r="T176" s="106" t="str">
        <f>IF(LNG!$B$3=1,B176 &amp;"",H176 &amp;"" )</f>
        <v>Gasbehandlung</v>
      </c>
      <c r="U176" s="106" t="str">
        <f>IF(LNG!$B$3=1,C176 &amp;"",I176 &amp;"" )</f>
        <v>Aufbereitungsanlage für Brenngas</v>
      </c>
      <c r="V176" s="106" t="str">
        <f>IF(LNG!$B$3=1,D176 &amp;"",J176 &amp;"" )</f>
        <v/>
      </c>
      <c r="W176" s="106" t="str">
        <f>IF(LNG!$B$3=1,E176 &amp;"",K176 &amp;"" )</f>
        <v/>
      </c>
      <c r="X176" s="106" t="str">
        <f>IF(LNG!$B$3=1,F176 &amp;"",L176 &amp;"" )</f>
        <v/>
      </c>
    </row>
    <row r="177" spans="1:24" ht="69">
      <c r="A177" s="101" t="s">
        <v>116</v>
      </c>
      <c r="B177" s="93" t="s">
        <v>2127</v>
      </c>
      <c r="C177" s="93" t="s">
        <v>2128</v>
      </c>
      <c r="D177" s="67"/>
      <c r="E177" s="67"/>
      <c r="F177" s="67"/>
      <c r="G177" s="102" t="s">
        <v>116</v>
      </c>
      <c r="H177" s="95" t="s">
        <v>2129</v>
      </c>
      <c r="I177" s="95" t="s">
        <v>2130</v>
      </c>
      <c r="J177" s="73"/>
      <c r="K177" s="73"/>
      <c r="L177" s="73"/>
      <c r="M177" s="812" t="s">
        <v>116</v>
      </c>
      <c r="N177" s="803"/>
      <c r="O177" s="803"/>
      <c r="P177" s="796"/>
      <c r="Q177" s="796"/>
      <c r="R177" s="796"/>
      <c r="S177" s="106" t="str">
        <f>IF(LNG!$B$3=1,A177 &amp;"",G177 &amp;"" )</f>
        <v>D10.03</v>
      </c>
      <c r="T177" s="106" t="str">
        <f>IF(LNG!$B$3=1,B177 &amp;"",H177 &amp;"" )</f>
        <v>Gasspeicherung</v>
      </c>
      <c r="U177" s="106" t="str">
        <f>IF(LNG!$B$3=1,C177 &amp;"",I177 &amp;"" )</f>
        <v>Tanks zur Speicherung von Brenngas</v>
      </c>
      <c r="V177" s="106" t="str">
        <f>IF(LNG!$B$3=1,D177 &amp;"",J177 &amp;"" )</f>
        <v/>
      </c>
      <c r="W177" s="106" t="str">
        <f>IF(LNG!$B$3=1,E177 &amp;"",K177 &amp;"" )</f>
        <v/>
      </c>
      <c r="X177" s="106" t="str">
        <f>IF(LNG!$B$3=1,F177 &amp;"",L177 &amp;"" )</f>
        <v/>
      </c>
    </row>
    <row r="178" spans="1:24" ht="66">
      <c r="A178" s="101" t="s">
        <v>117</v>
      </c>
      <c r="B178" s="93" t="s">
        <v>2131</v>
      </c>
      <c r="C178" s="93" t="s">
        <v>2132</v>
      </c>
      <c r="D178" s="67"/>
      <c r="E178" s="67"/>
      <c r="F178" s="67"/>
      <c r="G178" s="102" t="s">
        <v>117</v>
      </c>
      <c r="H178" s="95" t="s">
        <v>2133</v>
      </c>
      <c r="I178" s="95" t="s">
        <v>2134</v>
      </c>
      <c r="J178" s="73"/>
      <c r="K178" s="73"/>
      <c r="L178" s="73"/>
      <c r="M178" s="812" t="s">
        <v>117</v>
      </c>
      <c r="N178" s="803"/>
      <c r="O178" s="803"/>
      <c r="P178" s="796"/>
      <c r="Q178" s="796"/>
      <c r="R178" s="796"/>
      <c r="S178" s="106" t="str">
        <f>IF(LNG!$B$3=1,A178 &amp;"",G178 &amp;"" )</f>
        <v>D10.04</v>
      </c>
      <c r="T178" s="106" t="str">
        <f>IF(LNG!$B$3=1,B178 &amp;"",H178 &amp;"" )</f>
        <v>Gasverteilung</v>
      </c>
      <c r="U178" s="106" t="str">
        <f>IF(LNG!$B$3=1,C178 &amp;"",I178 &amp;"" )</f>
        <v>Leitungen zur Verteilung von Brenngas</v>
      </c>
      <c r="V178" s="106" t="str">
        <f>IF(LNG!$B$3=1,D178 &amp;"",J178 &amp;"" )</f>
        <v/>
      </c>
      <c r="W178" s="106" t="str">
        <f>IF(LNG!$B$3=1,E178 &amp;"",K178 &amp;"" )</f>
        <v/>
      </c>
      <c r="X178" s="106" t="str">
        <f>IF(LNG!$B$3=1,F178 &amp;"",L178 &amp;"" )</f>
        <v/>
      </c>
    </row>
    <row r="179" spans="1:24" ht="409.6">
      <c r="A179" s="101" t="s">
        <v>118</v>
      </c>
      <c r="B179" s="93" t="s">
        <v>2135</v>
      </c>
      <c r="C179" s="93" t="s">
        <v>2136</v>
      </c>
      <c r="D179" s="67"/>
      <c r="E179" s="67"/>
      <c r="F179" s="67"/>
      <c r="G179" s="102" t="s">
        <v>118</v>
      </c>
      <c r="H179" s="95" t="s">
        <v>2137</v>
      </c>
      <c r="I179" s="95" t="s">
        <v>2138</v>
      </c>
      <c r="J179" s="73" t="s">
        <v>2139</v>
      </c>
      <c r="K179" s="73"/>
      <c r="L179" s="73"/>
      <c r="M179" s="812" t="s">
        <v>118</v>
      </c>
      <c r="N179" s="803"/>
      <c r="O179" s="803"/>
      <c r="P179" s="796"/>
      <c r="Q179" s="796"/>
      <c r="R179" s="796"/>
      <c r="S179" s="106" t="str">
        <f>IF(LNG!$B$3=1,A179 &amp;"",G179 &amp;"" )</f>
        <v>D10.05</v>
      </c>
      <c r="T179" s="106" t="str">
        <f>IF(LNG!$B$3=1,B179 &amp;"",H179 &amp;"" )</f>
        <v>Gas: Armatur, Apparat</v>
      </c>
      <c r="U179" s="106" t="str">
        <f>IF(LNG!$B$3=1,C179 &amp;"",I179 &amp;"" )</f>
        <v>Armaturen und Apparate zur Abgabe von Gas wie Gasbrenner, Gasherde und Brenngasanschlüsse</v>
      </c>
      <c r="V179" s="106" t="str">
        <f>IF(LNG!$B$3=1,D179 &amp;"",J179 &amp;"" )</f>
        <v/>
      </c>
      <c r="W179" s="106" t="str">
        <f>IF(LNG!$B$3=1,E179 &amp;"",K179 &amp;"" )</f>
        <v/>
      </c>
      <c r="X179" s="106" t="str">
        <f>IF(LNG!$B$3=1,F179 &amp;"",L179 &amp;"" )</f>
        <v/>
      </c>
    </row>
    <row r="180" spans="1:24" ht="151.80000000000001">
      <c r="A180" s="68" t="s">
        <v>119</v>
      </c>
      <c r="B180" s="80" t="s">
        <v>2140</v>
      </c>
      <c r="C180" s="80" t="s">
        <v>2141</v>
      </c>
      <c r="D180" s="67"/>
      <c r="E180" s="67"/>
      <c r="F180" s="67"/>
      <c r="G180" s="74" t="s">
        <v>119</v>
      </c>
      <c r="H180" s="84" t="s">
        <v>2142</v>
      </c>
      <c r="I180" s="84" t="s">
        <v>2143</v>
      </c>
      <c r="J180" s="73"/>
      <c r="K180" s="73"/>
      <c r="L180" s="73"/>
      <c r="M180" s="797" t="s">
        <v>119</v>
      </c>
      <c r="N180" s="795"/>
      <c r="O180" s="795"/>
      <c r="P180" s="796"/>
      <c r="Q180" s="796"/>
      <c r="R180" s="796"/>
      <c r="S180" s="106" t="str">
        <f>IF(LNG!$B$3=1,A180 &amp;"",G180 &amp;"" )</f>
        <v>D11</v>
      </c>
      <c r="T180" s="106" t="str">
        <f>IF(LNG!$B$3=1,B180 &amp;"",H180 &amp;"" )</f>
        <v>Anlage für Spezialmedien</v>
      </c>
      <c r="U180" s="106" t="str">
        <f>IF(LNG!$B$3=1,C180 &amp;"",I180 &amp;"" )</f>
        <v>Leitungen , Verteilungen, Anschlussstellen für Spezialmedien wie Druckluft- und Vakuumanlagen</v>
      </c>
      <c r="V180" s="106" t="str">
        <f>IF(LNG!$B$3=1,D180 &amp;"",J180 &amp;"" )</f>
        <v/>
      </c>
      <c r="W180" s="106" t="str">
        <f>IF(LNG!$B$3=1,E180 &amp;"",K180 &amp;"" )</f>
        <v/>
      </c>
      <c r="X180" s="106" t="str">
        <f>IF(LNG!$B$3=1,F180 &amp;"",L180 &amp;"" )</f>
        <v/>
      </c>
    </row>
    <row r="181" spans="1:24" ht="151.80000000000001">
      <c r="A181" s="70" t="s">
        <v>120</v>
      </c>
      <c r="B181" s="80" t="s">
        <v>2144</v>
      </c>
      <c r="C181" s="80" t="s">
        <v>2145</v>
      </c>
      <c r="D181" s="67"/>
      <c r="E181" s="67"/>
      <c r="F181" s="67"/>
      <c r="G181" s="76" t="s">
        <v>120</v>
      </c>
      <c r="H181" s="84" t="s">
        <v>2146</v>
      </c>
      <c r="I181" s="84" t="s">
        <v>2147</v>
      </c>
      <c r="J181" s="73"/>
      <c r="K181" s="73"/>
      <c r="L181" s="73"/>
      <c r="M181" s="807" t="s">
        <v>120</v>
      </c>
      <c r="N181" s="795"/>
      <c r="O181" s="795"/>
      <c r="P181" s="796"/>
      <c r="Q181" s="796"/>
      <c r="R181" s="796"/>
      <c r="S181" s="106" t="str">
        <f>IF(LNG!$B$3=1,A181 &amp;"",G181 &amp;"" )</f>
        <v>D11.01</v>
      </c>
      <c r="T181" s="106" t="str">
        <f>IF(LNG!$B$3=1,B181 &amp;"",H181 &amp;"" )</f>
        <v>Spezialmedien: Versorgung, Entsorgung</v>
      </c>
      <c r="U181" s="106" t="str">
        <f>IF(LNG!$B$3=1,C181 &amp;"",I181 &amp;"" )</f>
        <v>Versorgung und Entsorgung von Spezialmedien wie Sauerstoff, Kohlendioxid, Narkosegase und dgl.</v>
      </c>
      <c r="V181" s="106" t="str">
        <f>IF(LNG!$B$3=1,D181 &amp;"",J181 &amp;"" )</f>
        <v/>
      </c>
      <c r="W181" s="106" t="str">
        <f>IF(LNG!$B$3=1,E181 &amp;"",K181 &amp;"" )</f>
        <v/>
      </c>
      <c r="X181" s="106" t="str">
        <f>IF(LNG!$B$3=1,F181 &amp;"",L181 &amp;"" )</f>
        <v/>
      </c>
    </row>
    <row r="182" spans="1:24" ht="82.8">
      <c r="A182" s="70" t="s">
        <v>121</v>
      </c>
      <c r="B182" s="80" t="s">
        <v>2148</v>
      </c>
      <c r="C182" s="80" t="s">
        <v>2149</v>
      </c>
      <c r="D182" s="67"/>
      <c r="E182" s="67"/>
      <c r="F182" s="67"/>
      <c r="G182" s="76" t="s">
        <v>121</v>
      </c>
      <c r="H182" s="84" t="s">
        <v>2150</v>
      </c>
      <c r="I182" s="84" t="s">
        <v>2151</v>
      </c>
      <c r="J182" s="73" t="s">
        <v>2152</v>
      </c>
      <c r="K182" s="73"/>
      <c r="L182" s="73"/>
      <c r="M182" s="807" t="s">
        <v>121</v>
      </c>
      <c r="N182" s="795"/>
      <c r="O182" s="795"/>
      <c r="P182" s="796"/>
      <c r="Q182" s="796"/>
      <c r="R182" s="796"/>
      <c r="S182" s="106" t="str">
        <f>IF(LNG!$B$3=1,A182 &amp;"",G182 &amp;"" )</f>
        <v>D11.02</v>
      </c>
      <c r="T182" s="106" t="str">
        <f>IF(LNG!$B$3=1,B182 &amp;"",H182 &amp;"" )</f>
        <v>Spezialmedien: Aufbereitung</v>
      </c>
      <c r="U182" s="106" t="str">
        <f>IF(LNG!$B$3=1,C182 &amp;"",I182 &amp;"" )</f>
        <v>Aufbereitungsanlage für Spezialmedien</v>
      </c>
      <c r="V182" s="106" t="str">
        <f>IF(LNG!$B$3=1,D182 &amp;"",J182 &amp;"" )</f>
        <v/>
      </c>
      <c r="W182" s="106" t="str">
        <f>IF(LNG!$B$3=1,E182 &amp;"",K182 &amp;"" )</f>
        <v/>
      </c>
      <c r="X182" s="106" t="str">
        <f>IF(LNG!$B$3=1,F182 &amp;"",L182 &amp;"" )</f>
        <v/>
      </c>
    </row>
    <row r="183" spans="1:24" ht="96.6">
      <c r="A183" s="70" t="s">
        <v>122</v>
      </c>
      <c r="B183" s="80" t="s">
        <v>2153</v>
      </c>
      <c r="C183" s="80" t="s">
        <v>2154</v>
      </c>
      <c r="D183" s="67"/>
      <c r="E183" s="67"/>
      <c r="F183" s="67"/>
      <c r="G183" s="76" t="s">
        <v>122</v>
      </c>
      <c r="H183" s="84" t="s">
        <v>2155</v>
      </c>
      <c r="I183" s="84" t="s">
        <v>2156</v>
      </c>
      <c r="J183" s="73"/>
      <c r="K183" s="73"/>
      <c r="L183" s="73"/>
      <c r="M183" s="807" t="s">
        <v>122</v>
      </c>
      <c r="N183" s="795"/>
      <c r="O183" s="795"/>
      <c r="P183" s="796"/>
      <c r="Q183" s="796"/>
      <c r="R183" s="796"/>
      <c r="S183" s="106" t="str">
        <f>IF(LNG!$B$3=1,A183 &amp;"",G183 &amp;"" )</f>
        <v>D11.03</v>
      </c>
      <c r="T183" s="106" t="str">
        <f>IF(LNG!$B$3=1,B183 &amp;"",H183 &amp;"" )</f>
        <v>Spezialmedien: Speicherung</v>
      </c>
      <c r="U183" s="106" t="str">
        <f>IF(LNG!$B$3=1,C183 &amp;"",I183 &amp;"" )</f>
        <v>Tanks, Behälter zur Speicherung von flüssigen und gasförmigen Medien</v>
      </c>
      <c r="V183" s="106" t="str">
        <f>IF(LNG!$B$3=1,D183 &amp;"",J183 &amp;"" )</f>
        <v/>
      </c>
      <c r="W183" s="106" t="str">
        <f>IF(LNG!$B$3=1,E183 &amp;"",K183 &amp;"" )</f>
        <v/>
      </c>
      <c r="X183" s="106" t="str">
        <f>IF(LNG!$B$3=1,F183 &amp;"",L183 &amp;"" )</f>
        <v/>
      </c>
    </row>
    <row r="184" spans="1:24" ht="79.2">
      <c r="A184" s="70" t="s">
        <v>123</v>
      </c>
      <c r="B184" s="80" t="s">
        <v>2157</v>
      </c>
      <c r="C184" s="80" t="s">
        <v>2158</v>
      </c>
      <c r="D184" s="67"/>
      <c r="E184" s="67"/>
      <c r="F184" s="67"/>
      <c r="G184" s="76" t="s">
        <v>123</v>
      </c>
      <c r="H184" s="84" t="s">
        <v>2159</v>
      </c>
      <c r="I184" s="84" t="s">
        <v>2160</v>
      </c>
      <c r="J184" s="73"/>
      <c r="K184" s="73"/>
      <c r="L184" s="73"/>
      <c r="M184" s="807" t="s">
        <v>123</v>
      </c>
      <c r="N184" s="795"/>
      <c r="O184" s="795"/>
      <c r="P184" s="796"/>
      <c r="Q184" s="796"/>
      <c r="R184" s="796"/>
      <c r="S184" s="106" t="str">
        <f>IF(LNG!$B$3=1,A184 &amp;"",G184 &amp;"" )</f>
        <v>D11.04</v>
      </c>
      <c r="T184" s="106" t="str">
        <f>IF(LNG!$B$3=1,B184 &amp;"",H184 &amp;"" )</f>
        <v>Spezialmedien: Verteilung</v>
      </c>
      <c r="U184" s="106" t="str">
        <f>IF(LNG!$B$3=1,C184 &amp;"",I184 &amp;"" )</f>
        <v>Leitungen zur Verteilung von Spezialmedien</v>
      </c>
      <c r="V184" s="106" t="str">
        <f>IF(LNG!$B$3=1,D184 &amp;"",J184 &amp;"" )</f>
        <v/>
      </c>
      <c r="W184" s="106" t="str">
        <f>IF(LNG!$B$3=1,E184 &amp;"",K184 &amp;"" )</f>
        <v/>
      </c>
      <c r="X184" s="106" t="str">
        <f>IF(LNG!$B$3=1,F184 &amp;"",L184 &amp;"" )</f>
        <v/>
      </c>
    </row>
    <row r="185" spans="1:24" ht="105.6">
      <c r="A185" s="70" t="s">
        <v>124</v>
      </c>
      <c r="B185" s="80" t="s">
        <v>2161</v>
      </c>
      <c r="C185" s="80" t="s">
        <v>2162</v>
      </c>
      <c r="D185" s="67"/>
      <c r="E185" s="67"/>
      <c r="F185" s="67"/>
      <c r="G185" s="76" t="s">
        <v>124</v>
      </c>
      <c r="H185" s="84" t="s">
        <v>2163</v>
      </c>
      <c r="I185" s="84" t="s">
        <v>2164</v>
      </c>
      <c r="J185" s="73"/>
      <c r="K185" s="73"/>
      <c r="L185" s="73"/>
      <c r="M185" s="807" t="s">
        <v>124</v>
      </c>
      <c r="N185" s="795"/>
      <c r="O185" s="795"/>
      <c r="P185" s="796"/>
      <c r="Q185" s="796"/>
      <c r="R185" s="796"/>
      <c r="S185" s="106" t="str">
        <f>IF(LNG!$B$3=1,A185 &amp;"",G185 &amp;"" )</f>
        <v>D11.05</v>
      </c>
      <c r="T185" s="106" t="str">
        <f>IF(LNG!$B$3=1,B185 &amp;"",H185 &amp;"" )</f>
        <v>Spezialmedien: Armatur, Apparat</v>
      </c>
      <c r="U185" s="106" t="str">
        <f>IF(LNG!$B$3=1,C185 &amp;"",I185 &amp;"" )</f>
        <v>Armaturen und Apparate zur Entnahme und Abgabe von Spezialmedien</v>
      </c>
      <c r="V185" s="106" t="str">
        <f>IF(LNG!$B$3=1,D185 &amp;"",J185 &amp;"" )</f>
        <v/>
      </c>
      <c r="W185" s="106" t="str">
        <f>IF(LNG!$B$3=1,E185 &amp;"",K185 &amp;"" )</f>
        <v/>
      </c>
      <c r="X185" s="106" t="str">
        <f>IF(LNG!$B$3=1,F185 &amp;"",L185 &amp;"" )</f>
        <v/>
      </c>
    </row>
    <row r="186" spans="1:24" ht="132">
      <c r="A186" s="70" t="s">
        <v>125</v>
      </c>
      <c r="B186" s="80" t="s">
        <v>2165</v>
      </c>
      <c r="C186" s="80" t="s">
        <v>2166</v>
      </c>
      <c r="D186" s="67"/>
      <c r="E186" s="67"/>
      <c r="F186" s="67"/>
      <c r="G186" s="76" t="s">
        <v>125</v>
      </c>
      <c r="H186" s="84" t="s">
        <v>2167</v>
      </c>
      <c r="I186" s="84" t="s">
        <v>2168</v>
      </c>
      <c r="J186" s="73"/>
      <c r="K186" s="73"/>
      <c r="L186" s="73"/>
      <c r="M186" s="807" t="s">
        <v>125</v>
      </c>
      <c r="N186" s="795"/>
      <c r="O186" s="795"/>
      <c r="P186" s="796"/>
      <c r="Q186" s="796"/>
      <c r="R186" s="796"/>
      <c r="S186" s="106" t="str">
        <f>IF(LNG!$B$3=1,A186 &amp;"",G186 &amp;"" )</f>
        <v>D12</v>
      </c>
      <c r="T186" s="106" t="str">
        <f>IF(LNG!$B$3=1,B186 &amp;"",H186 &amp;"" )</f>
        <v>Beförderungsanlage</v>
      </c>
      <c r="U186" s="106" t="str">
        <f>IF(LNG!$B$3=1,C186 &amp;"",I186 &amp;"" )</f>
        <v>Anlagen zur Beförderung von Personen und Lasten
Hinweis: Transportanlage für Umgebung (I05.07)</v>
      </c>
      <c r="V186" s="106" t="str">
        <f>IF(LNG!$B$3=1,D186 &amp;"",J186 &amp;"" )</f>
        <v/>
      </c>
      <c r="W186" s="106" t="str">
        <f>IF(LNG!$B$3=1,E186 &amp;"",K186 &amp;"" )</f>
        <v/>
      </c>
      <c r="X186" s="106" t="str">
        <f>IF(LNG!$B$3=1,F186 &amp;"",L186 &amp;"" )</f>
        <v/>
      </c>
    </row>
    <row r="187" spans="1:24" ht="151.80000000000001">
      <c r="A187" s="70" t="s">
        <v>126</v>
      </c>
      <c r="B187" s="80" t="s">
        <v>2169</v>
      </c>
      <c r="C187" s="80" t="s">
        <v>2170</v>
      </c>
      <c r="D187" s="67"/>
      <c r="E187" s="67"/>
      <c r="F187" s="67"/>
      <c r="G187" s="76" t="s">
        <v>126</v>
      </c>
      <c r="H187" s="84" t="s">
        <v>2171</v>
      </c>
      <c r="I187" s="84" t="s">
        <v>2172</v>
      </c>
      <c r="J187" s="73"/>
      <c r="K187" s="73"/>
      <c r="L187" s="73"/>
      <c r="M187" s="807" t="s">
        <v>126</v>
      </c>
      <c r="N187" s="795"/>
      <c r="O187" s="795"/>
      <c r="P187" s="796"/>
      <c r="Q187" s="796"/>
      <c r="R187" s="796"/>
      <c r="S187" s="106" t="str">
        <f>IF(LNG!$B$3=1,A187 &amp;"",G187 &amp;"" )</f>
        <v>D12.01</v>
      </c>
      <c r="T187" s="106" t="str">
        <f>IF(LNG!$B$3=1,B187 &amp;"",H187 &amp;"" )</f>
        <v>Personenaufzug</v>
      </c>
      <c r="U187" s="106" t="str">
        <f>IF(LNG!$B$3=1,C187 &amp;"",I187 &amp;"" )</f>
        <v>Personenaufzüge, einschliesslich Antrieb, Steuerung, Kabinenbeleuchtung und -ausstattung sowie Feuerwehraufzüge</v>
      </c>
      <c r="V187" s="106" t="str">
        <f>IF(LNG!$B$3=1,D187 &amp;"",J187 &amp;"" )</f>
        <v/>
      </c>
      <c r="W187" s="106" t="str">
        <f>IF(LNG!$B$3=1,E187 &amp;"",K187 &amp;"" )</f>
        <v/>
      </c>
      <c r="X187" s="106" t="str">
        <f>IF(LNG!$B$3=1,F187 &amp;"",L187 &amp;"" )</f>
        <v/>
      </c>
    </row>
    <row r="188" spans="1:24" ht="118.8">
      <c r="A188" s="70" t="s">
        <v>127</v>
      </c>
      <c r="B188" s="80" t="s">
        <v>2173</v>
      </c>
      <c r="C188" s="80" t="s">
        <v>2174</v>
      </c>
      <c r="D188" s="67"/>
      <c r="E188" s="67"/>
      <c r="F188" s="67"/>
      <c r="G188" s="76" t="s">
        <v>127</v>
      </c>
      <c r="H188" s="84" t="s">
        <v>2175</v>
      </c>
      <c r="I188" s="84" t="s">
        <v>2176</v>
      </c>
      <c r="J188" s="73"/>
      <c r="K188" s="73"/>
      <c r="L188" s="73"/>
      <c r="M188" s="807" t="s">
        <v>127</v>
      </c>
      <c r="N188" s="795"/>
      <c r="O188" s="795"/>
      <c r="P188" s="796"/>
      <c r="Q188" s="796"/>
      <c r="R188" s="796"/>
      <c r="S188" s="106" t="str">
        <f>IF(LNG!$B$3=1,A188 &amp;"",G188 &amp;"" )</f>
        <v>D12.02</v>
      </c>
      <c r="T188" s="106" t="str">
        <f>IF(LNG!$B$3=1,B188 &amp;"",H188 &amp;"" )</f>
        <v>Lasten- und Serviceaufzug</v>
      </c>
      <c r="U188" s="106" t="str">
        <f>IF(LNG!$B$3=1,C188 &amp;"",I188 &amp;"" )</f>
        <v>Lasten- und Bettenaufzüge, einschliesslich Antrieb, Steuerung, Kabinenbeleuchtung und -ausstattung</v>
      </c>
      <c r="V188" s="106" t="str">
        <f>IF(LNG!$B$3=1,D188 &amp;"",J188 &amp;"" )</f>
        <v/>
      </c>
      <c r="W188" s="106" t="str">
        <f>IF(LNG!$B$3=1,E188 &amp;"",K188 &amp;"" )</f>
        <v/>
      </c>
      <c r="X188" s="106" t="str">
        <f>IF(LNG!$B$3=1,F188 &amp;"",L188 &amp;"" )</f>
        <v/>
      </c>
    </row>
    <row r="189" spans="1:24" ht="250.8">
      <c r="A189" s="70" t="s">
        <v>128</v>
      </c>
      <c r="B189" s="80" t="s">
        <v>2177</v>
      </c>
      <c r="C189" s="80" t="s">
        <v>2178</v>
      </c>
      <c r="D189" s="67"/>
      <c r="E189" s="67"/>
      <c r="F189" s="67"/>
      <c r="G189" s="76" t="s">
        <v>128</v>
      </c>
      <c r="H189" s="84" t="s">
        <v>2179</v>
      </c>
      <c r="I189" s="84" t="s">
        <v>2180</v>
      </c>
      <c r="J189" s="73"/>
      <c r="K189" s="73"/>
      <c r="L189" s="73"/>
      <c r="M189" s="807" t="s">
        <v>128</v>
      </c>
      <c r="N189" s="795"/>
      <c r="O189" s="795"/>
      <c r="P189" s="796"/>
      <c r="Q189" s="796"/>
      <c r="R189" s="796"/>
      <c r="S189" s="106" t="str">
        <f>IF(LNG!$B$3=1,A189 &amp;"",G189 &amp;"" )</f>
        <v>D12.03</v>
      </c>
      <c r="T189" s="106" t="str">
        <f>IF(LNG!$B$3=1,B189 &amp;"",H189 &amp;"" )</f>
        <v>Spezialaufzug</v>
      </c>
      <c r="U189" s="106" t="str">
        <f>IF(LNG!$B$3=1,C189 &amp;"",I189 &amp;"" )</f>
        <v>Aufzüge und Hebeeinrichtungen für Personen mit eingeschränkter Mobilität, Befahranlagen für Fassaden und Dächer sowie Schrägaufzüge, einschliesslich Antrieb und Steuerung</v>
      </c>
      <c r="V189" s="106" t="str">
        <f>IF(LNG!$B$3=1,D189 &amp;"",J189 &amp;"" )</f>
        <v/>
      </c>
      <c r="W189" s="106" t="str">
        <f>IF(LNG!$B$3=1,E189 &amp;"",K189 &amp;"" )</f>
        <v/>
      </c>
      <c r="X189" s="106" t="str">
        <f>IF(LNG!$B$3=1,F189 &amp;"",L189 &amp;"" )</f>
        <v/>
      </c>
    </row>
    <row r="190" spans="1:24" ht="69">
      <c r="A190" s="70" t="s">
        <v>129</v>
      </c>
      <c r="B190" s="80" t="s">
        <v>2181</v>
      </c>
      <c r="C190" s="80" t="s">
        <v>2182</v>
      </c>
      <c r="D190" s="67"/>
      <c r="E190" s="67"/>
      <c r="F190" s="67"/>
      <c r="G190" s="76" t="s">
        <v>129</v>
      </c>
      <c r="H190" s="84" t="s">
        <v>2183</v>
      </c>
      <c r="I190" s="84" t="s">
        <v>2184</v>
      </c>
      <c r="J190" s="73"/>
      <c r="K190" s="73"/>
      <c r="L190" s="73"/>
      <c r="M190" s="807" t="s">
        <v>129</v>
      </c>
      <c r="N190" s="795"/>
      <c r="O190" s="795"/>
      <c r="P190" s="796"/>
      <c r="Q190" s="796"/>
      <c r="R190" s="796"/>
      <c r="S190" s="106" t="str">
        <f>IF(LNG!$B$3=1,A190 &amp;"",G190 &amp;"" )</f>
        <v>D12.04</v>
      </c>
      <c r="T190" s="106" t="str">
        <f>IF(LNG!$B$3=1,B190 &amp;"",H190 &amp;"" )</f>
        <v>Fahrtreppe</v>
      </c>
      <c r="U190" s="106" t="str">
        <f>IF(LNG!$B$3=1,C190 &amp;"",I190 &amp;"" )</f>
        <v>Fahrtreppen, einschliesslich Antrieb und Steuerung</v>
      </c>
      <c r="V190" s="106" t="str">
        <f>IF(LNG!$B$3=1,D190 &amp;"",J190 &amp;"" )</f>
        <v/>
      </c>
      <c r="W190" s="106" t="str">
        <f>IF(LNG!$B$3=1,E190 &amp;"",K190 &amp;"" )</f>
        <v/>
      </c>
      <c r="X190" s="106" t="str">
        <f>IF(LNG!$B$3=1,F190 &amp;"",L190 &amp;"" )</f>
        <v/>
      </c>
    </row>
    <row r="191" spans="1:24" ht="69">
      <c r="A191" s="70" t="s">
        <v>130</v>
      </c>
      <c r="B191" s="80" t="s">
        <v>2185</v>
      </c>
      <c r="C191" s="80" t="s">
        <v>2186</v>
      </c>
      <c r="D191" s="67"/>
      <c r="E191" s="67"/>
      <c r="F191" s="67"/>
      <c r="G191" s="76" t="s">
        <v>130</v>
      </c>
      <c r="H191" s="84" t="s">
        <v>2187</v>
      </c>
      <c r="I191" s="84" t="s">
        <v>2188</v>
      </c>
      <c r="J191" s="73"/>
      <c r="K191" s="73"/>
      <c r="L191" s="73"/>
      <c r="M191" s="807" t="s">
        <v>130</v>
      </c>
      <c r="N191" s="795"/>
      <c r="O191" s="795"/>
      <c r="P191" s="796"/>
      <c r="Q191" s="796"/>
      <c r="R191" s="796"/>
      <c r="S191" s="106" t="str">
        <f>IF(LNG!$B$3=1,A191 &amp;"",G191 &amp;"" )</f>
        <v>D12.05</v>
      </c>
      <c r="T191" s="106" t="str">
        <f>IF(LNG!$B$3=1,B191 &amp;"",H191 &amp;"" )</f>
        <v>Fahrsteig</v>
      </c>
      <c r="U191" s="106" t="str">
        <f>IF(LNG!$B$3=1,C191 &amp;"",I191 &amp;"" )</f>
        <v>Fahrsteig, einschliesslich Antrieb und Steuerung</v>
      </c>
      <c r="V191" s="106" t="str">
        <f>IF(LNG!$B$3=1,D191 &amp;"",J191 &amp;"" )</f>
        <v/>
      </c>
      <c r="W191" s="106" t="str">
        <f>IF(LNG!$B$3=1,E191 &amp;"",K191 &amp;"" )</f>
        <v/>
      </c>
      <c r="X191" s="106" t="str">
        <f>IF(LNG!$B$3=1,F191 &amp;"",L191 &amp;"" )</f>
        <v/>
      </c>
    </row>
    <row r="192" spans="1:24" ht="96.6">
      <c r="A192" s="70" t="s">
        <v>131</v>
      </c>
      <c r="B192" s="80" t="s">
        <v>2189</v>
      </c>
      <c r="C192" s="80" t="s">
        <v>2190</v>
      </c>
      <c r="D192" s="67"/>
      <c r="E192" s="67"/>
      <c r="F192" s="67"/>
      <c r="G192" s="76" t="s">
        <v>131</v>
      </c>
      <c r="H192" s="84" t="s">
        <v>2191</v>
      </c>
      <c r="I192" s="84" t="s">
        <v>2192</v>
      </c>
      <c r="J192" s="73"/>
      <c r="K192" s="73"/>
      <c r="L192" s="73"/>
      <c r="M192" s="807" t="s">
        <v>131</v>
      </c>
      <c r="N192" s="795"/>
      <c r="O192" s="795"/>
      <c r="P192" s="796"/>
      <c r="Q192" s="796"/>
      <c r="R192" s="796"/>
      <c r="S192" s="106" t="str">
        <f>IF(LNG!$B$3=1,A192 &amp;"",G192 &amp;"" )</f>
        <v>D12.06</v>
      </c>
      <c r="T192" s="106" t="str">
        <f>IF(LNG!$B$3=1,B192 &amp;"",H192 &amp;"" )</f>
        <v>Hebeeinrichtung, Verladestation</v>
      </c>
      <c r="U192" s="106" t="str">
        <f>IF(LNG!$B$3=1,C192 &amp;"",I192 &amp;"" )</f>
        <v>Hubtische, Verladestationen, einschliesslich Antrieb und Steuerung</v>
      </c>
      <c r="V192" s="106" t="str">
        <f>IF(LNG!$B$3=1,D192 &amp;"",J192 &amp;"" )</f>
        <v/>
      </c>
      <c r="W192" s="106" t="str">
        <f>IF(LNG!$B$3=1,E192 &amp;"",K192 &amp;"" )</f>
        <v/>
      </c>
      <c r="X192" s="106" t="str">
        <f>IF(LNG!$B$3=1,F192 &amp;"",L192 &amp;"" )</f>
        <v/>
      </c>
    </row>
    <row r="193" spans="1:24" ht="211.2">
      <c r="A193" s="70" t="s">
        <v>132</v>
      </c>
      <c r="B193" s="80" t="s">
        <v>2193</v>
      </c>
      <c r="C193" s="80" t="s">
        <v>2194</v>
      </c>
      <c r="D193" s="67"/>
      <c r="E193" s="67"/>
      <c r="F193" s="67"/>
      <c r="G193" s="76" t="s">
        <v>132</v>
      </c>
      <c r="H193" s="84" t="s">
        <v>2195</v>
      </c>
      <c r="I193" s="84" t="s">
        <v>2196</v>
      </c>
      <c r="J193" s="73"/>
      <c r="K193" s="73"/>
      <c r="L193" s="73"/>
      <c r="M193" s="807" t="s">
        <v>132</v>
      </c>
      <c r="N193" s="795"/>
      <c r="O193" s="795"/>
      <c r="P193" s="796"/>
      <c r="Q193" s="796"/>
      <c r="R193" s="796"/>
      <c r="S193" s="106" t="str">
        <f>IF(LNG!$B$3=1,A193 &amp;"",G193 &amp;"" )</f>
        <v>E</v>
      </c>
      <c r="T193" s="106" t="str">
        <f>IF(LNG!$B$3=1,B193 &amp;"",H193 &amp;"" )</f>
        <v>Äussere Wandbekleidung Gebäude</v>
      </c>
      <c r="U193" s="106" t="str">
        <f>IF(LNG!$B$3=1,C193 &amp;"",I193 &amp;"" )</f>
        <v>Äussere Bekleidung und Beschichtungen von Aussenwänden, einschliesslich Einbauten
Hinweis: Aussenwandkonstruktion (C02.01); Aussenstütze (C03.01)</v>
      </c>
      <c r="V193" s="106" t="str">
        <f>IF(LNG!$B$3=1,D193 &amp;"",J193 &amp;"" )</f>
        <v/>
      </c>
      <c r="W193" s="106" t="str">
        <f>IF(LNG!$B$3=1,E193 &amp;"",K193 &amp;"" )</f>
        <v/>
      </c>
      <c r="X193" s="106" t="str">
        <f>IF(LNG!$B$3=1,F193 &amp;"",L193 &amp;"" )</f>
        <v/>
      </c>
    </row>
    <row r="194" spans="1:24" ht="158.4">
      <c r="A194" s="70" t="s">
        <v>133</v>
      </c>
      <c r="B194" s="80" t="s">
        <v>2197</v>
      </c>
      <c r="C194" s="80" t="s">
        <v>2198</v>
      </c>
      <c r="D194" s="67"/>
      <c r="E194" s="67"/>
      <c r="F194" s="67"/>
      <c r="G194" s="76" t="s">
        <v>133</v>
      </c>
      <c r="H194" s="84" t="s">
        <v>2199</v>
      </c>
      <c r="I194" s="84" t="s">
        <v>2200</v>
      </c>
      <c r="J194" s="73"/>
      <c r="K194" s="73"/>
      <c r="L194" s="73"/>
      <c r="M194" s="807" t="s">
        <v>133</v>
      </c>
      <c r="N194" s="795"/>
      <c r="O194" s="795"/>
      <c r="P194" s="796"/>
      <c r="Q194" s="796"/>
      <c r="R194" s="796"/>
      <c r="S194" s="106" t="str">
        <f>IF(LNG!$B$3=1,A194 &amp;"",G194 &amp;"" )</f>
        <v>E01</v>
      </c>
      <c r="T194" s="106" t="str">
        <f>IF(LNG!$B$3=1,B194 &amp;"",H194 &amp;"" )</f>
        <v>Äussere Wandbekleidung unter Terrain</v>
      </c>
      <c r="U194" s="106" t="str">
        <f>IF(LNG!$B$3=1,C194 &amp;"",I194 &amp;"" )</f>
        <v>Äussere Bekleidung und Beschichtungen von Aussenwänden unter Terrain
Hinweis: Element in Aussenwand (E03)</v>
      </c>
      <c r="V194" s="106" t="str">
        <f>IF(LNG!$B$3=1,D194 &amp;"",J194 &amp;"" )</f>
        <v/>
      </c>
      <c r="W194" s="106" t="str">
        <f>IF(LNG!$B$3=1,E194 &amp;"",K194 &amp;"" )</f>
        <v/>
      </c>
      <c r="X194" s="106" t="str">
        <f>IF(LNG!$B$3=1,F194 &amp;"",L194 &amp;"" )</f>
        <v/>
      </c>
    </row>
    <row r="195" spans="1:24" ht="118.8">
      <c r="A195" s="70" t="s">
        <v>134</v>
      </c>
      <c r="B195" s="80" t="s">
        <v>2201</v>
      </c>
      <c r="C195" s="80" t="s">
        <v>2202</v>
      </c>
      <c r="D195" s="67"/>
      <c r="E195" s="67"/>
      <c r="F195" s="67"/>
      <c r="G195" s="76" t="s">
        <v>134</v>
      </c>
      <c r="H195" s="84" t="s">
        <v>2203</v>
      </c>
      <c r="I195" s="84" t="s">
        <v>2204</v>
      </c>
      <c r="J195" s="73"/>
      <c r="K195" s="73"/>
      <c r="L195" s="73"/>
      <c r="M195" s="807" t="s">
        <v>134</v>
      </c>
      <c r="N195" s="795"/>
      <c r="O195" s="795"/>
      <c r="P195" s="796"/>
      <c r="Q195" s="796"/>
      <c r="R195" s="796"/>
      <c r="S195" s="106" t="str">
        <f>IF(LNG!$B$3=1,A195 &amp;"",G195 &amp;"" )</f>
        <v>E01.01</v>
      </c>
      <c r="T195" s="106" t="str">
        <f>IF(LNG!$B$3=1,B195 &amp;"",H195 &amp;"" )</f>
        <v>Wandabdichtung unter Terrain</v>
      </c>
      <c r="U195" s="106" t="str">
        <f>IF(LNG!$B$3=1,C195 &amp;"",I195 &amp;"" )</f>
        <v>Äussere Abdichtungen von Aussenwänden unter Terrain, einschliesslich Anschlüsse</v>
      </c>
      <c r="V195" s="106" t="str">
        <f>IF(LNG!$B$3=1,D195 &amp;"",J195 &amp;"" )</f>
        <v/>
      </c>
      <c r="W195" s="106" t="str">
        <f>IF(LNG!$B$3=1,E195 &amp;"",K195 &amp;"" )</f>
        <v/>
      </c>
      <c r="X195" s="106" t="str">
        <f>IF(LNG!$B$3=1,F195 &amp;"",L195 &amp;"" )</f>
        <v/>
      </c>
    </row>
    <row r="196" spans="1:24" ht="110.4">
      <c r="A196" s="70" t="s">
        <v>135</v>
      </c>
      <c r="B196" s="80" t="s">
        <v>2205</v>
      </c>
      <c r="C196" s="80" t="s">
        <v>2206</v>
      </c>
      <c r="D196" s="67"/>
      <c r="E196" s="67"/>
      <c r="F196" s="67"/>
      <c r="G196" s="76" t="s">
        <v>135</v>
      </c>
      <c r="H196" s="84" t="s">
        <v>2207</v>
      </c>
      <c r="I196" s="84" t="s">
        <v>2208</v>
      </c>
      <c r="J196" s="73"/>
      <c r="K196" s="73"/>
      <c r="L196" s="73"/>
      <c r="M196" s="807" t="s">
        <v>135</v>
      </c>
      <c r="N196" s="795"/>
      <c r="O196" s="795"/>
      <c r="P196" s="796"/>
      <c r="Q196" s="796"/>
      <c r="R196" s="796"/>
      <c r="S196" s="106" t="str">
        <f>IF(LNG!$B$3=1,A196 &amp;"",G196 &amp;"" )</f>
        <v>E01.02</v>
      </c>
      <c r="T196" s="106" t="str">
        <f>IF(LNG!$B$3=1,B196 &amp;"",H196 &amp;"" )</f>
        <v>Aussenwärmedämmung unter Terrain</v>
      </c>
      <c r="U196" s="106" t="str">
        <f>IF(LNG!$B$3=1,C196 &amp;"",I196 &amp;"" )</f>
        <v>Aussenwärmedämmung unter Terrain, einschliesslich ein- und mehrschichtige Putze</v>
      </c>
      <c r="V196" s="106" t="str">
        <f>IF(LNG!$B$3=1,D196 &amp;"",J196 &amp;"" )</f>
        <v/>
      </c>
      <c r="W196" s="106" t="str">
        <f>IF(LNG!$B$3=1,E196 &amp;"",K196 &amp;"" )</f>
        <v/>
      </c>
      <c r="X196" s="106" t="str">
        <f>IF(LNG!$B$3=1,F196 &amp;"",L196 &amp;"" )</f>
        <v/>
      </c>
    </row>
    <row r="197" spans="1:24" ht="124.2">
      <c r="A197" s="68" t="s">
        <v>136</v>
      </c>
      <c r="B197" s="80" t="s">
        <v>2209</v>
      </c>
      <c r="C197" s="80" t="s">
        <v>2210</v>
      </c>
      <c r="D197" s="67"/>
      <c r="E197" s="67"/>
      <c r="F197" s="67"/>
      <c r="G197" s="74" t="s">
        <v>136</v>
      </c>
      <c r="H197" s="84" t="s">
        <v>2211</v>
      </c>
      <c r="I197" s="84" t="s">
        <v>2212</v>
      </c>
      <c r="J197" s="73"/>
      <c r="K197" s="73"/>
      <c r="L197" s="73"/>
      <c r="M197" s="797" t="s">
        <v>136</v>
      </c>
      <c r="N197" s="795"/>
      <c r="O197" s="795"/>
      <c r="P197" s="796"/>
      <c r="Q197" s="796"/>
      <c r="R197" s="796"/>
      <c r="S197" s="106" t="str">
        <f>IF(LNG!$B$3=1,A197 &amp;"",G197 &amp;"" )</f>
        <v>E01.03</v>
      </c>
      <c r="T197" s="106" t="str">
        <f>IF(LNG!$B$3=1,B197 &amp;"",H197 &amp;"" )</f>
        <v>Schutzschicht unter Terrain</v>
      </c>
      <c r="U197" s="106" t="str">
        <f>IF(LNG!$B$3=1,C197 &amp;"",I197 &amp;"" )</f>
        <v>Mechanischer Schutz der äusseren Wandbekleidung durch Schutzplatten, -matten und dgl.</v>
      </c>
      <c r="V197" s="106" t="str">
        <f>IF(LNG!$B$3=1,D197 &amp;"",J197 &amp;"" )</f>
        <v/>
      </c>
      <c r="W197" s="106" t="str">
        <f>IF(LNG!$B$3=1,E197 &amp;"",K197 &amp;"" )</f>
        <v/>
      </c>
      <c r="X197" s="106" t="str">
        <f>IF(LNG!$B$3=1,F197 &amp;"",L197 &amp;"" )</f>
        <v/>
      </c>
    </row>
    <row r="198" spans="1:24" ht="105.6">
      <c r="A198" s="70" t="s">
        <v>137</v>
      </c>
      <c r="B198" s="80" t="s">
        <v>2213</v>
      </c>
      <c r="C198" s="80" t="s">
        <v>2214</v>
      </c>
      <c r="D198" s="67"/>
      <c r="E198" s="67"/>
      <c r="F198" s="67"/>
      <c r="G198" s="76" t="s">
        <v>137</v>
      </c>
      <c r="H198" s="84" t="s">
        <v>2215</v>
      </c>
      <c r="I198" s="84" t="s">
        <v>2216</v>
      </c>
      <c r="J198" s="73"/>
      <c r="K198" s="73"/>
      <c r="L198" s="73"/>
      <c r="M198" s="807" t="s">
        <v>137</v>
      </c>
      <c r="N198" s="795"/>
      <c r="O198" s="795"/>
      <c r="P198" s="796"/>
      <c r="Q198" s="796"/>
      <c r="R198" s="796"/>
      <c r="S198" s="106" t="str">
        <f>IF(LNG!$B$3=1,A198 &amp;"",G198 &amp;"" )</f>
        <v>E02</v>
      </c>
      <c r="T198" s="106" t="str">
        <f>IF(LNG!$B$3=1,B198 &amp;"",H198 &amp;"" )</f>
        <v>Äussere Wandbekleidung über Terrain</v>
      </c>
      <c r="U198" s="106" t="str">
        <f>IF(LNG!$B$3=1,C198 &amp;"",I198 &amp;"" )</f>
        <v>Äussere Bekleidung und Beschichtungen von Aussenwänden über Terrain</v>
      </c>
      <c r="V198" s="106" t="str">
        <f>IF(LNG!$B$3=1,D198 &amp;"",J198 &amp;"" )</f>
        <v/>
      </c>
      <c r="W198" s="106" t="str">
        <f>IF(LNG!$B$3=1,E198 &amp;"",K198 &amp;"" )</f>
        <v/>
      </c>
      <c r="X198" s="106" t="str">
        <f>IF(LNG!$B$3=1,F198 &amp;"",L198 &amp;"" )</f>
        <v/>
      </c>
    </row>
    <row r="199" spans="1:24" ht="132">
      <c r="A199" s="70" t="s">
        <v>138</v>
      </c>
      <c r="B199" s="80" t="s">
        <v>2217</v>
      </c>
      <c r="C199" s="80" t="s">
        <v>2218</v>
      </c>
      <c r="D199" s="67"/>
      <c r="E199" s="67"/>
      <c r="F199" s="67"/>
      <c r="G199" s="76" t="s">
        <v>138</v>
      </c>
      <c r="H199" s="84" t="s">
        <v>2219</v>
      </c>
      <c r="I199" s="84" t="s">
        <v>2220</v>
      </c>
      <c r="J199" s="73"/>
      <c r="K199" s="73"/>
      <c r="L199" s="73"/>
      <c r="M199" s="807" t="s">
        <v>138</v>
      </c>
      <c r="N199" s="795"/>
      <c r="O199" s="795"/>
      <c r="P199" s="796"/>
      <c r="Q199" s="796"/>
      <c r="R199" s="796"/>
      <c r="S199" s="106" t="str">
        <f>IF(LNG!$B$3=1,A199 &amp;"",G199 &amp;"" )</f>
        <v>E02.01</v>
      </c>
      <c r="T199" s="106" t="str">
        <f>IF(LNG!$B$3=1,B199 &amp;"",H199 &amp;"" )</f>
        <v>Äussere Beschichtung</v>
      </c>
      <c r="U199" s="106" t="str">
        <f>IF(LNG!$B$3=1,C199 &amp;"",I199 &amp;"" )</f>
        <v>Äussere Beschichtungen über Terrain, wie Putze, Anstriche und dgl., einschliesslich Anschlüsse</v>
      </c>
      <c r="V199" s="106" t="str">
        <f>IF(LNG!$B$3=1,D199 &amp;"",J199 &amp;"" )</f>
        <v/>
      </c>
      <c r="W199" s="106" t="str">
        <f>IF(LNG!$B$3=1,E199 &amp;"",K199 &amp;"" )</f>
        <v/>
      </c>
      <c r="X199" s="106" t="str">
        <f>IF(LNG!$B$3=1,F199 &amp;"",L199 &amp;"" )</f>
        <v/>
      </c>
    </row>
    <row r="200" spans="1:24" ht="237.6">
      <c r="A200" s="70" t="s">
        <v>139</v>
      </c>
      <c r="B200" s="80" t="s">
        <v>2221</v>
      </c>
      <c r="C200" s="80" t="s">
        <v>2222</v>
      </c>
      <c r="D200" s="67"/>
      <c r="E200" s="67"/>
      <c r="F200" s="67"/>
      <c r="G200" s="76" t="s">
        <v>139</v>
      </c>
      <c r="H200" s="84" t="s">
        <v>2223</v>
      </c>
      <c r="I200" s="84" t="s">
        <v>2224</v>
      </c>
      <c r="J200" s="73"/>
      <c r="K200" s="73"/>
      <c r="L200" s="73"/>
      <c r="M200" s="807" t="s">
        <v>139</v>
      </c>
      <c r="N200" s="795"/>
      <c r="O200" s="795"/>
      <c r="P200" s="796"/>
      <c r="Q200" s="796"/>
      <c r="R200" s="796"/>
      <c r="S200" s="106" t="str">
        <f>IF(LNG!$B$3=1,A200 &amp;"",G200 &amp;"" )</f>
        <v>E02.02</v>
      </c>
      <c r="T200" s="106" t="str">
        <f>IF(LNG!$B$3=1,B200 &amp;"",H200 &amp;"" )</f>
        <v>Aussenwärmedämmsystem</v>
      </c>
      <c r="U200" s="106" t="str">
        <f>IF(LNG!$B$3=1,C200 &amp;"",I200 &amp;"" )</f>
        <v>Aussenwärmedämmung mit Gewebeeinlage, Grundputz und  Deckschichten (Kompaktfassade), einschliesslich Befestigungen, Kanten, Leibungen und Abschlüsse</v>
      </c>
      <c r="V200" s="106" t="str">
        <f>IF(LNG!$B$3=1,D200 &amp;"",J200 &amp;"" )</f>
        <v/>
      </c>
      <c r="W200" s="106" t="str">
        <f>IF(LNG!$B$3=1,E200 &amp;"",K200 &amp;"" )</f>
        <v/>
      </c>
      <c r="X200" s="106" t="str">
        <f>IF(LNG!$B$3=1,F200 &amp;"",L200 &amp;"" )</f>
        <v/>
      </c>
    </row>
    <row r="201" spans="1:24" ht="110.4">
      <c r="A201" s="70" t="s">
        <v>140</v>
      </c>
      <c r="B201" s="80" t="s">
        <v>2225</v>
      </c>
      <c r="C201" s="80" t="s">
        <v>2226</v>
      </c>
      <c r="D201" s="67"/>
      <c r="E201" s="67"/>
      <c r="F201" s="67"/>
      <c r="G201" s="76" t="s">
        <v>140</v>
      </c>
      <c r="H201" s="84" t="s">
        <v>2227</v>
      </c>
      <c r="I201" s="84" t="s">
        <v>2228</v>
      </c>
      <c r="J201" s="73"/>
      <c r="K201" s="73"/>
      <c r="L201" s="73"/>
      <c r="M201" s="807" t="s">
        <v>140</v>
      </c>
      <c r="N201" s="795"/>
      <c r="O201" s="795"/>
      <c r="P201" s="796"/>
      <c r="Q201" s="796"/>
      <c r="R201" s="796"/>
      <c r="S201" s="106" t="str">
        <f>IF(LNG!$B$3=1,A201 &amp;"",G201 &amp;"" )</f>
        <v>E02.03</v>
      </c>
      <c r="T201" s="106" t="str">
        <f>IF(LNG!$B$3=1,B201 &amp;"",H201 &amp;"" )</f>
        <v>Fassadenbekleidung</v>
      </c>
      <c r="U201" s="106" t="str">
        <f>IF(LNG!$B$3=1,C201 &amp;"",I201 &amp;"" )</f>
        <v>Fassadenbekleidungen, Wärmedämmung und Unterkonstruktion sowie Fassadenbegrünung</v>
      </c>
      <c r="V201" s="106" t="str">
        <f>IF(LNG!$B$3=1,D201 &amp;"",J201 &amp;"" )</f>
        <v/>
      </c>
      <c r="W201" s="106" t="str">
        <f>IF(LNG!$B$3=1,E201 &amp;"",K201 &amp;"" )</f>
        <v/>
      </c>
      <c r="X201" s="106" t="str">
        <f>IF(LNG!$B$3=1,F201 &amp;"",L201 &amp;"" )</f>
        <v/>
      </c>
    </row>
    <row r="202" spans="1:24" ht="151.80000000000001">
      <c r="A202" s="70" t="s">
        <v>141</v>
      </c>
      <c r="B202" s="80" t="s">
        <v>2229</v>
      </c>
      <c r="C202" s="80" t="s">
        <v>2230</v>
      </c>
      <c r="D202" s="67"/>
      <c r="E202" s="67"/>
      <c r="F202" s="67"/>
      <c r="G202" s="76" t="s">
        <v>141</v>
      </c>
      <c r="H202" s="84" t="s">
        <v>2231</v>
      </c>
      <c r="I202" s="84" t="s">
        <v>2232</v>
      </c>
      <c r="J202" s="73"/>
      <c r="K202" s="73"/>
      <c r="L202" s="73"/>
      <c r="M202" s="807" t="s">
        <v>141</v>
      </c>
      <c r="N202" s="795"/>
      <c r="O202" s="795"/>
      <c r="P202" s="796"/>
      <c r="Q202" s="796"/>
      <c r="R202" s="796"/>
      <c r="S202" s="106" t="str">
        <f>IF(LNG!$B$3=1,A202 &amp;"",G202 &amp;"" )</f>
        <v>E02.04</v>
      </c>
      <c r="T202" s="106" t="str">
        <f>IF(LNG!$B$3=1,B202 &amp;"",H202 &amp;"" )</f>
        <v>Systemfassade</v>
      </c>
      <c r="U202" s="106" t="str">
        <f>IF(LNG!$B$3=1,C202 &amp;"",I202 &amp;"" )</f>
        <v>Vorhangfassaden als selbsttragendes Gesamtsystem, einschliesslich Fenster und Sonnenschutz</v>
      </c>
      <c r="V202" s="106" t="str">
        <f>IF(LNG!$B$3=1,D202 &amp;"",J202 &amp;"" )</f>
        <v/>
      </c>
      <c r="W202" s="106" t="str">
        <f>IF(LNG!$B$3=1,E202 &amp;"",K202 &amp;"" )</f>
        <v/>
      </c>
      <c r="X202" s="106" t="str">
        <f>IF(LNG!$B$3=1,F202 &amp;"",L202 &amp;"" )</f>
        <v/>
      </c>
    </row>
    <row r="203" spans="1:24" ht="118.8">
      <c r="A203" s="70" t="s">
        <v>142</v>
      </c>
      <c r="B203" s="80" t="s">
        <v>2233</v>
      </c>
      <c r="C203" s="80" t="s">
        <v>2234</v>
      </c>
      <c r="D203" s="65"/>
      <c r="E203" s="65"/>
      <c r="F203" s="67"/>
      <c r="G203" s="76" t="s">
        <v>142</v>
      </c>
      <c r="H203" s="84" t="s">
        <v>2235</v>
      </c>
      <c r="I203" s="84" t="s">
        <v>2236</v>
      </c>
      <c r="J203" s="71"/>
      <c r="K203" s="71"/>
      <c r="L203" s="73"/>
      <c r="M203" s="807" t="s">
        <v>142</v>
      </c>
      <c r="N203" s="795"/>
      <c r="O203" s="795"/>
      <c r="P203" s="804"/>
      <c r="Q203" s="804"/>
      <c r="R203" s="796"/>
      <c r="S203" s="106" t="str">
        <f>IF(LNG!$B$3=1,A203 &amp;"",G203 &amp;"" )</f>
        <v>E02.05</v>
      </c>
      <c r="T203" s="106" t="str">
        <f>IF(LNG!$B$3=1,B203 &amp;"",H203 &amp;"" )</f>
        <v>Fassadenbekleidung Untersicht</v>
      </c>
      <c r="U203" s="106" t="str">
        <f>IF(LNG!$B$3=1,C203 &amp;"",I203 &amp;"" )</f>
        <v>Äussere Bekleidungen und Beschichtungen von Untersichten und Auskragungen</v>
      </c>
      <c r="V203" s="106" t="str">
        <f>IF(LNG!$B$3=1,D203 &amp;"",J203 &amp;"" )</f>
        <v/>
      </c>
      <c r="W203" s="106" t="str">
        <f>IF(LNG!$B$3=1,E203 &amp;"",K203 &amp;"" )</f>
        <v/>
      </c>
      <c r="X203" s="106" t="str">
        <f>IF(LNG!$B$3=1,F203 &amp;"",L203 &amp;"" )</f>
        <v/>
      </c>
    </row>
    <row r="204" spans="1:24" ht="151.80000000000001">
      <c r="A204" s="70" t="s">
        <v>143</v>
      </c>
      <c r="B204" s="80" t="s">
        <v>2237</v>
      </c>
      <c r="C204" s="80" t="s">
        <v>2238</v>
      </c>
      <c r="D204" s="65"/>
      <c r="E204" s="65"/>
      <c r="F204" s="67"/>
      <c r="G204" s="76" t="s">
        <v>143</v>
      </c>
      <c r="H204" s="84" t="s">
        <v>2239</v>
      </c>
      <c r="I204" s="84" t="s">
        <v>2240</v>
      </c>
      <c r="J204" s="71"/>
      <c r="K204" s="71"/>
      <c r="L204" s="73"/>
      <c r="M204" s="807" t="s">
        <v>143</v>
      </c>
      <c r="N204" s="795"/>
      <c r="O204" s="795"/>
      <c r="P204" s="804"/>
      <c r="Q204" s="804"/>
      <c r="R204" s="796"/>
      <c r="S204" s="106" t="str">
        <f>IF(LNG!$B$3=1,A204 &amp;"",G204 &amp;"" )</f>
        <v>E02.06</v>
      </c>
      <c r="T204" s="106" t="str">
        <f>IF(LNG!$B$3=1,B204 &amp;"",H204 &amp;"" )</f>
        <v>Aussen liegende Absturzsicherung</v>
      </c>
      <c r="U204" s="106" t="str">
        <f>IF(LNG!$B$3=1,C204 &amp;"",I204 &amp;"" )</f>
        <v>Geländer, Gitter und dgl. zu Balkonen und Dacheinbauten
Hinweis: Absturzsicherung (E03.05)</v>
      </c>
      <c r="V204" s="106" t="str">
        <f>IF(LNG!$B$3=1,D204 &amp;"",J204 &amp;"" )</f>
        <v/>
      </c>
      <c r="W204" s="106" t="str">
        <f>IF(LNG!$B$3=1,E204 &amp;"",K204 &amp;"" )</f>
        <v/>
      </c>
      <c r="X204" s="106" t="str">
        <f>IF(LNG!$B$3=1,F204 &amp;"",L204 &amp;"" )</f>
        <v/>
      </c>
    </row>
    <row r="205" spans="1:24" ht="92.4">
      <c r="A205" s="70" t="s">
        <v>144</v>
      </c>
      <c r="B205" s="80" t="s">
        <v>2241</v>
      </c>
      <c r="C205" s="80" t="s">
        <v>2242</v>
      </c>
      <c r="D205" s="67"/>
      <c r="E205" s="67"/>
      <c r="F205" s="67"/>
      <c r="G205" s="76" t="s">
        <v>144</v>
      </c>
      <c r="H205" s="84" t="s">
        <v>2243</v>
      </c>
      <c r="I205" s="84" t="s">
        <v>2244</v>
      </c>
      <c r="J205" s="73"/>
      <c r="K205" s="73"/>
      <c r="L205" s="73"/>
      <c r="M205" s="807" t="s">
        <v>144</v>
      </c>
      <c r="N205" s="795"/>
      <c r="O205" s="795"/>
      <c r="P205" s="796"/>
      <c r="Q205" s="796"/>
      <c r="R205" s="796"/>
      <c r="S205" s="106" t="str">
        <f>IF(LNG!$B$3=1,A205 &amp;"",G205 &amp;"" )</f>
        <v>E03</v>
      </c>
      <c r="T205" s="106" t="str">
        <f>IF(LNG!$B$3=1,B205 &amp;"",H205 &amp;"" )</f>
        <v>Element in Aussenwand</v>
      </c>
      <c r="U205" s="106" t="str">
        <f>IF(LNG!$B$3=1,C205 &amp;"",I205 &amp;"" )</f>
        <v>Fenster, Türen, Tore, Sonnenschutz und dgl. zu Aussenwänden</v>
      </c>
      <c r="V205" s="106" t="str">
        <f>IF(LNG!$B$3=1,D205 &amp;"",J205 &amp;"" )</f>
        <v/>
      </c>
      <c r="W205" s="106" t="str">
        <f>IF(LNG!$B$3=1,E205 &amp;"",K205 &amp;"" )</f>
        <v/>
      </c>
      <c r="X205" s="106" t="str">
        <f>IF(LNG!$B$3=1,F205 &amp;"",L205 &amp;"" )</f>
        <v/>
      </c>
    </row>
    <row r="206" spans="1:24" ht="171.6">
      <c r="A206" s="70" t="s">
        <v>145</v>
      </c>
      <c r="B206" s="80" t="s">
        <v>2245</v>
      </c>
      <c r="C206" s="80" t="s">
        <v>2246</v>
      </c>
      <c r="D206" s="67"/>
      <c r="E206" s="67"/>
      <c r="F206" s="67"/>
      <c r="G206" s="76" t="s">
        <v>145</v>
      </c>
      <c r="H206" s="84" t="s">
        <v>2247</v>
      </c>
      <c r="I206" s="84" t="s">
        <v>2248</v>
      </c>
      <c r="J206" s="73"/>
      <c r="K206" s="73"/>
      <c r="L206" s="73"/>
      <c r="M206" s="807" t="s">
        <v>145</v>
      </c>
      <c r="N206" s="795"/>
      <c r="O206" s="795"/>
      <c r="P206" s="796"/>
      <c r="Q206" s="796"/>
      <c r="R206" s="796"/>
      <c r="S206" s="106" t="str">
        <f>IF(LNG!$B$3=1,A206 &amp;"",G206 &amp;"" )</f>
        <v>E03.01</v>
      </c>
      <c r="T206" s="106" t="str">
        <f>IF(LNG!$B$3=1,B206 &amp;"",H206 &amp;"" )</f>
        <v>Fenster</v>
      </c>
      <c r="U206" s="106" t="str">
        <f>IF(LNG!$B$3=1,C206 &amp;"",I206 &amp;"" )</f>
        <v>Fenster in Aussenwand, einschliesslich Fensterbänke, Anschlüsse, Abdichtungen, Beschläge, Antriebe und dgl.</v>
      </c>
      <c r="V206" s="106" t="str">
        <f>IF(LNG!$B$3=1,D206 &amp;"",J206 &amp;"" )</f>
        <v/>
      </c>
      <c r="W206" s="106" t="str">
        <f>IF(LNG!$B$3=1,E206 &amp;"",K206 &amp;"" )</f>
        <v/>
      </c>
      <c r="X206" s="106" t="str">
        <f>IF(LNG!$B$3=1,F206 &amp;"",L206 &amp;"" )</f>
        <v/>
      </c>
    </row>
    <row r="207" spans="1:24" ht="145.19999999999999">
      <c r="A207" s="70" t="s">
        <v>146</v>
      </c>
      <c r="B207" s="80" t="s">
        <v>2249</v>
      </c>
      <c r="C207" s="80" t="s">
        <v>2250</v>
      </c>
      <c r="D207" s="67"/>
      <c r="E207" s="67"/>
      <c r="F207" s="67"/>
      <c r="G207" s="76" t="s">
        <v>146</v>
      </c>
      <c r="H207" s="84" t="s">
        <v>2251</v>
      </c>
      <c r="I207" s="84" t="s">
        <v>2252</v>
      </c>
      <c r="J207" s="73"/>
      <c r="K207" s="73"/>
      <c r="L207" s="73"/>
      <c r="M207" s="807" t="s">
        <v>146</v>
      </c>
      <c r="N207" s="795"/>
      <c r="O207" s="795"/>
      <c r="P207" s="796"/>
      <c r="Q207" s="796"/>
      <c r="R207" s="796"/>
      <c r="S207" s="106" t="str">
        <f>IF(LNG!$B$3=1,A207 &amp;"",G207 &amp;"" )</f>
        <v>E03.02</v>
      </c>
      <c r="T207" s="106" t="str">
        <f>IF(LNG!$B$3=1,B207 &amp;"",H207 &amp;"" )</f>
        <v>Aussentür</v>
      </c>
      <c r="U207" s="106" t="str">
        <f>IF(LNG!$B$3=1,C207 &amp;"",I207 &amp;"" )</f>
        <v>Aussentüren, einschliesslich Anschlüsse, Abdichtungen, Beschläge, Antriebe, Steuerung und dgl.</v>
      </c>
      <c r="V207" s="106" t="str">
        <f>IF(LNG!$B$3=1,D207 &amp;"",J207 &amp;"" )</f>
        <v/>
      </c>
      <c r="W207" s="106" t="str">
        <f>IF(LNG!$B$3=1,E207 &amp;"",K207 &amp;"" )</f>
        <v/>
      </c>
      <c r="X207" s="106" t="str">
        <f>IF(LNG!$B$3=1,F207 &amp;"",L207 &amp;"" )</f>
        <v/>
      </c>
    </row>
    <row r="208" spans="1:24" ht="179.4">
      <c r="A208" s="70" t="s">
        <v>147</v>
      </c>
      <c r="B208" s="80" t="s">
        <v>2253</v>
      </c>
      <c r="C208" s="80" t="s">
        <v>2254</v>
      </c>
      <c r="D208" s="67"/>
      <c r="E208" s="67"/>
      <c r="F208" s="67"/>
      <c r="G208" s="76" t="s">
        <v>147</v>
      </c>
      <c r="H208" s="84" t="s">
        <v>2255</v>
      </c>
      <c r="I208" s="84" t="s">
        <v>2256</v>
      </c>
      <c r="J208" s="73"/>
      <c r="K208" s="73"/>
      <c r="L208" s="73"/>
      <c r="M208" s="807" t="s">
        <v>147</v>
      </c>
      <c r="N208" s="795"/>
      <c r="O208" s="795"/>
      <c r="P208" s="796"/>
      <c r="Q208" s="796"/>
      <c r="R208" s="796"/>
      <c r="S208" s="106" t="str">
        <f>IF(LNG!$B$3=1,A208 &amp;"",G208 &amp;"" )</f>
        <v>E03.03</v>
      </c>
      <c r="T208" s="106" t="str">
        <f>IF(LNG!$B$3=1,B208 &amp;"",H208 &amp;"" )</f>
        <v>Aussentor</v>
      </c>
      <c r="U208" s="106" t="str">
        <f>IF(LNG!$B$3=1,C208 &amp;"",I208 &amp;"" )</f>
        <v>Aussentore, einschliesslich Anschlüsse, Abdichtungen, Beschläge, Antriebe, Steuerung und dgl.</v>
      </c>
      <c r="V208" s="106" t="str">
        <f>IF(LNG!$B$3=1,D208 &amp;"",J208 &amp;"" )</f>
        <v/>
      </c>
      <c r="W208" s="106" t="str">
        <f>IF(LNG!$B$3=1,E208 &amp;"",K208 &amp;"" )</f>
        <v/>
      </c>
      <c r="X208" s="106" t="str">
        <f>IF(LNG!$B$3=1,F208 &amp;"",L208 &amp;"" )</f>
        <v/>
      </c>
    </row>
    <row r="209" spans="1:24" ht="262.2">
      <c r="A209" s="70" t="s">
        <v>148</v>
      </c>
      <c r="B209" s="80" t="s">
        <v>2257</v>
      </c>
      <c r="C209" s="80" t="s">
        <v>2258</v>
      </c>
      <c r="D209" s="67"/>
      <c r="E209" s="67"/>
      <c r="F209" s="67"/>
      <c r="G209" s="76" t="s">
        <v>148</v>
      </c>
      <c r="H209" s="84" t="s">
        <v>2259</v>
      </c>
      <c r="I209" s="84" t="s">
        <v>2260</v>
      </c>
      <c r="J209" s="73"/>
      <c r="K209" s="73"/>
      <c r="L209" s="73"/>
      <c r="M209" s="807" t="s">
        <v>148</v>
      </c>
      <c r="N209" s="795"/>
      <c r="O209" s="795"/>
      <c r="P209" s="796"/>
      <c r="Q209" s="796"/>
      <c r="R209" s="796"/>
      <c r="S209" s="106" t="str">
        <f>IF(LNG!$B$3=1,A209 &amp;"",G209 &amp;"" )</f>
        <v>E03.04</v>
      </c>
      <c r="T209" s="106" t="str">
        <f>IF(LNG!$B$3=1,B209 &amp;"",H209 &amp;"" )</f>
        <v>Sonnenschutz, Wetterschutz</v>
      </c>
      <c r="U209" s="106" t="str">
        <f>IF(LNG!$B$3=1,C209 &amp;"",I209 &amp;"" )</f>
        <v>Äussere Sonnen- und Wetterschutzanlagen wie Lamellenstoren, Markisen, Rollläden und Blendschutzanlagen, einschliesslich Antriebe und Wärmeschutz</v>
      </c>
      <c r="V209" s="106" t="str">
        <f>IF(LNG!$B$3=1,D209 &amp;"",J209 &amp;"" )</f>
        <v/>
      </c>
      <c r="W209" s="106" t="str">
        <f>IF(LNG!$B$3=1,E209 &amp;"",K209 &amp;"" )</f>
        <v/>
      </c>
      <c r="X209" s="106" t="str">
        <f>IF(LNG!$B$3=1,F209 &amp;"",L209 &amp;"" )</f>
        <v/>
      </c>
    </row>
    <row r="210" spans="1:24" ht="151.80000000000001">
      <c r="A210" s="70" t="s">
        <v>149</v>
      </c>
      <c r="B210" s="80" t="s">
        <v>2261</v>
      </c>
      <c r="C210" s="80" t="s">
        <v>2262</v>
      </c>
      <c r="D210" s="67"/>
      <c r="E210" s="67"/>
      <c r="F210" s="67"/>
      <c r="G210" s="76" t="s">
        <v>149</v>
      </c>
      <c r="H210" s="84" t="s">
        <v>2263</v>
      </c>
      <c r="I210" s="84" t="s">
        <v>2264</v>
      </c>
      <c r="J210" s="73"/>
      <c r="K210" s="73"/>
      <c r="L210" s="73"/>
      <c r="M210" s="807" t="s">
        <v>149</v>
      </c>
      <c r="N210" s="795"/>
      <c r="O210" s="795"/>
      <c r="P210" s="796"/>
      <c r="Q210" s="796"/>
      <c r="R210" s="796"/>
      <c r="S210" s="106" t="str">
        <f>IF(LNG!$B$3=1,A210 &amp;"",G210 &amp;"" )</f>
        <v>E03.05</v>
      </c>
      <c r="T210" s="106" t="str">
        <f>IF(LNG!$B$3=1,B210 &amp;"",H210 &amp;"" )</f>
        <v>Absturzsicherung</v>
      </c>
      <c r="U210" s="106" t="str">
        <f>IF(LNG!$B$3=1,C210 &amp;"",I210 &amp;"" )</f>
        <v>Geländer, Gitter und dgl. zu Fenstern
Hinweis: Aussen liegende Absturzsicherung (E02.06)</v>
      </c>
      <c r="V210" s="106" t="str">
        <f>IF(LNG!$B$3=1,D210 &amp;"",J210 &amp;"" )</f>
        <v/>
      </c>
      <c r="W210" s="106" t="str">
        <f>IF(LNG!$B$3=1,E210 &amp;"",K210 &amp;"" )</f>
        <v/>
      </c>
      <c r="X210" s="106" t="str">
        <f>IF(LNG!$B$3=1,F210 &amp;"",L210 &amp;"" )</f>
        <v/>
      </c>
    </row>
    <row r="211" spans="1:24" ht="184.8">
      <c r="A211" s="70" t="s">
        <v>150</v>
      </c>
      <c r="B211" s="80" t="s">
        <v>2265</v>
      </c>
      <c r="C211" s="80" t="s">
        <v>2266</v>
      </c>
      <c r="D211" s="67"/>
      <c r="E211" s="67"/>
      <c r="F211" s="67"/>
      <c r="G211" s="76" t="s">
        <v>150</v>
      </c>
      <c r="H211" s="84" t="s">
        <v>2267</v>
      </c>
      <c r="I211" s="84" t="s">
        <v>2268</v>
      </c>
      <c r="J211" s="73"/>
      <c r="K211" s="73"/>
      <c r="L211" s="73"/>
      <c r="M211" s="807" t="s">
        <v>150</v>
      </c>
      <c r="N211" s="795"/>
      <c r="O211" s="795"/>
      <c r="P211" s="796"/>
      <c r="Q211" s="796"/>
      <c r="R211" s="796"/>
      <c r="S211" s="106" t="str">
        <f>IF(LNG!$B$3=1,A211 &amp;"",G211 &amp;"" )</f>
        <v>F</v>
      </c>
      <c r="T211" s="106" t="str">
        <f>IF(LNG!$B$3=1,B211 &amp;"",H211 &amp;"" )</f>
        <v>Bedachung Gebäude</v>
      </c>
      <c r="U211" s="106" t="str">
        <f>IF(LNG!$B$3=1,C211 &amp;"",I211 &amp;"" )</f>
        <v>Dachhäute und Dacheinbauten, einschliesslich Spenglerarbeiten und Blitzschutz
Hinweis: Deckenkonstruktion, Dachkonstruktion (C04)</v>
      </c>
      <c r="V211" s="106" t="str">
        <f>IF(LNG!$B$3=1,D211 &amp;"",J211 &amp;"" )</f>
        <v/>
      </c>
      <c r="W211" s="106" t="str">
        <f>IF(LNG!$B$3=1,E211 &amp;"",K211 &amp;"" )</f>
        <v/>
      </c>
      <c r="X211" s="106" t="str">
        <f>IF(LNG!$B$3=1,F211 &amp;"",L211 &amp;"" )</f>
        <v/>
      </c>
    </row>
    <row r="212" spans="1:24" ht="124.2">
      <c r="A212" s="70" t="s">
        <v>151</v>
      </c>
      <c r="B212" s="80" t="s">
        <v>2269</v>
      </c>
      <c r="C212" s="80" t="s">
        <v>2270</v>
      </c>
      <c r="D212" s="67"/>
      <c r="E212" s="67"/>
      <c r="F212" s="67"/>
      <c r="G212" s="76" t="s">
        <v>151</v>
      </c>
      <c r="H212" s="84" t="s">
        <v>2271</v>
      </c>
      <c r="I212" s="84" t="s">
        <v>2272</v>
      </c>
      <c r="J212" s="73"/>
      <c r="K212" s="73"/>
      <c r="L212" s="73"/>
      <c r="M212" s="807" t="s">
        <v>151</v>
      </c>
      <c r="N212" s="795"/>
      <c r="O212" s="795"/>
      <c r="P212" s="796"/>
      <c r="Q212" s="796"/>
      <c r="R212" s="796"/>
      <c r="S212" s="106" t="str">
        <f>IF(LNG!$B$3=1,A212 &amp;"",G212 &amp;"" )</f>
        <v>F01</v>
      </c>
      <c r="T212" s="106" t="str">
        <f>IF(LNG!$B$3=1,B212 &amp;"",H212 &amp;"" )</f>
        <v>Dachhaut</v>
      </c>
      <c r="U212" s="106" t="str">
        <f>IF(LNG!$B$3=1,C212 &amp;"",I212 &amp;"" )</f>
        <v>Dachhäute, einschliesslich Spenglerarbeiten und Blitzschutz
Hinweis: Element zu Dach (F02)</v>
      </c>
      <c r="V212" s="106" t="str">
        <f>IF(LNG!$B$3=1,D212 &amp;"",J212 &amp;"" )</f>
        <v/>
      </c>
      <c r="W212" s="106" t="str">
        <f>IF(LNG!$B$3=1,E212 &amp;"",K212 &amp;"" )</f>
        <v/>
      </c>
      <c r="X212" s="106" t="str">
        <f>IF(LNG!$B$3=1,F212 &amp;"",L212 &amp;"" )</f>
        <v/>
      </c>
    </row>
    <row r="213" spans="1:24" ht="184.8">
      <c r="A213" s="70" t="s">
        <v>152</v>
      </c>
      <c r="B213" s="80" t="s">
        <v>2273</v>
      </c>
      <c r="C213" s="80" t="s">
        <v>2274</v>
      </c>
      <c r="D213" s="67"/>
      <c r="E213" s="67"/>
      <c r="F213" s="67"/>
      <c r="G213" s="76" t="s">
        <v>152</v>
      </c>
      <c r="H213" s="84" t="s">
        <v>2275</v>
      </c>
      <c r="I213" s="84" t="s">
        <v>2276</v>
      </c>
      <c r="J213" s="73"/>
      <c r="K213" s="73"/>
      <c r="L213" s="73"/>
      <c r="M213" s="807" t="s">
        <v>152</v>
      </c>
      <c r="N213" s="795"/>
      <c r="O213" s="795"/>
      <c r="P213" s="796"/>
      <c r="Q213" s="796"/>
      <c r="R213" s="796"/>
      <c r="S213" s="106" t="str">
        <f>IF(LNG!$B$3=1,A213 &amp;"",G213 &amp;"" )</f>
        <v>F01.01</v>
      </c>
      <c r="T213" s="106" t="str">
        <f>IF(LNG!$B$3=1,B213 &amp;"",H213 &amp;"" )</f>
        <v>Dachabdichtung unter Terrain</v>
      </c>
      <c r="U213" s="106" t="str">
        <f>IF(LNG!$B$3=1,C213 &amp;"",I213 &amp;"" )</f>
        <v>Äussere Abdichtungen, Wärmedämmungen und Schutzschichten unter Terrain, einschliesslich Anschlüsse und Spenglerarbeiten</v>
      </c>
      <c r="V213" s="106" t="str">
        <f>IF(LNG!$B$3=1,D213 &amp;"",J213 &amp;"" )</f>
        <v/>
      </c>
      <c r="W213" s="106" t="str">
        <f>IF(LNG!$B$3=1,E213 &amp;"",K213 &amp;"" )</f>
        <v/>
      </c>
      <c r="X213" s="106" t="str">
        <f>IF(LNG!$B$3=1,F213 &amp;"",L213 &amp;"" )</f>
        <v/>
      </c>
    </row>
    <row r="214" spans="1:24" ht="250.8">
      <c r="A214" s="70" t="s">
        <v>153</v>
      </c>
      <c r="B214" s="80" t="s">
        <v>2277</v>
      </c>
      <c r="C214" s="80" t="s">
        <v>2278</v>
      </c>
      <c r="D214" s="67"/>
      <c r="E214" s="67"/>
      <c r="F214" s="67"/>
      <c r="G214" s="76" t="s">
        <v>153</v>
      </c>
      <c r="H214" s="84" t="s">
        <v>2279</v>
      </c>
      <c r="I214" s="84" t="s">
        <v>2280</v>
      </c>
      <c r="J214" s="73"/>
      <c r="K214" s="73"/>
      <c r="L214" s="73"/>
      <c r="M214" s="807" t="s">
        <v>153</v>
      </c>
      <c r="N214" s="795"/>
      <c r="O214" s="795"/>
      <c r="P214" s="796"/>
      <c r="Q214" s="796"/>
      <c r="R214" s="796"/>
      <c r="S214" s="106" t="str">
        <f>IF(LNG!$B$3=1,A214 &amp;"",G214 &amp;"" )</f>
        <v>F01.02</v>
      </c>
      <c r="T214" s="106" t="str">
        <f>IF(LNG!$B$3=1,B214 &amp;"",H214 &amp;"" )</f>
        <v>Bedachung Flachdach</v>
      </c>
      <c r="U214" s="106" t="str">
        <f>IF(LNG!$B$3=1,C214 &amp;"",I214 &amp;"" )</f>
        <v>Dampfbremsen, Dämmungen, Abdichtungen, Beschwerungsschichten, An- und Abschlüsse aus Blech, Nutzschichten, Dachbegrünung und integrierte Systeme zur Energieerzeugung</v>
      </c>
      <c r="V214" s="106" t="str">
        <f>IF(LNG!$B$3=1,D214 &amp;"",J214 &amp;"" )</f>
        <v/>
      </c>
      <c r="W214" s="106" t="str">
        <f>IF(LNG!$B$3=1,E214 &amp;"",K214 &amp;"" )</f>
        <v/>
      </c>
      <c r="X214" s="106" t="str">
        <f>IF(LNG!$B$3=1,F214 &amp;"",L214 &amp;"" )</f>
        <v/>
      </c>
    </row>
    <row r="215" spans="1:24" ht="237.6">
      <c r="A215" s="70" t="s">
        <v>154</v>
      </c>
      <c r="B215" s="80" t="s">
        <v>2281</v>
      </c>
      <c r="C215" s="80" t="s">
        <v>2282</v>
      </c>
      <c r="D215" s="67"/>
      <c r="E215" s="67"/>
      <c r="F215" s="67"/>
      <c r="G215" s="76" t="s">
        <v>154</v>
      </c>
      <c r="H215" s="84" t="s">
        <v>2283</v>
      </c>
      <c r="I215" s="84" t="s">
        <v>2284</v>
      </c>
      <c r="J215" s="73"/>
      <c r="K215" s="73"/>
      <c r="L215" s="73"/>
      <c r="M215" s="807" t="s">
        <v>154</v>
      </c>
      <c r="N215" s="795"/>
      <c r="O215" s="795"/>
      <c r="P215" s="796"/>
      <c r="Q215" s="796"/>
      <c r="R215" s="796"/>
      <c r="S215" s="106" t="str">
        <f>IF(LNG!$B$3=1,A215 &amp;"",G215 &amp;"" )</f>
        <v>F01.03</v>
      </c>
      <c r="T215" s="106" t="str">
        <f>IF(LNG!$B$3=1,B215 &amp;"",H215 &amp;"" )</f>
        <v>Bedachung geneigtes Dach</v>
      </c>
      <c r="U215" s="106" t="str">
        <f>IF(LNG!$B$3=1,C215 &amp;"",I215 &amp;"" )</f>
        <v>Dampfbremsen, Dämmungen, Unterdächer, Konterlattungen, Eindeckungen, An- und Abschlüsse aus Blech, Dachbegrünung und integrierte Systeme zur Energieerzeugung</v>
      </c>
      <c r="V215" s="106" t="str">
        <f>IF(LNG!$B$3=1,D215 &amp;"",J215 &amp;"" )</f>
        <v/>
      </c>
      <c r="W215" s="106" t="str">
        <f>IF(LNG!$B$3=1,E215 &amp;"",K215 &amp;"" )</f>
        <v/>
      </c>
      <c r="X215" s="106" t="str">
        <f>IF(LNG!$B$3=1,F215 &amp;"",L215 &amp;"" )</f>
        <v/>
      </c>
    </row>
    <row r="216" spans="1:24" ht="184.8">
      <c r="A216" s="70" t="s">
        <v>155</v>
      </c>
      <c r="B216" s="80" t="s">
        <v>2285</v>
      </c>
      <c r="C216" s="80" t="s">
        <v>2286</v>
      </c>
      <c r="D216" s="67"/>
      <c r="E216" s="67"/>
      <c r="F216" s="67"/>
      <c r="G216" s="76" t="s">
        <v>155</v>
      </c>
      <c r="H216" s="84" t="s">
        <v>2287</v>
      </c>
      <c r="I216" s="84" t="s">
        <v>2288</v>
      </c>
      <c r="J216" s="73"/>
      <c r="K216" s="73"/>
      <c r="L216" s="73"/>
      <c r="M216" s="807" t="s">
        <v>155</v>
      </c>
      <c r="N216" s="795"/>
      <c r="O216" s="795"/>
      <c r="P216" s="796"/>
      <c r="Q216" s="796"/>
      <c r="R216" s="796"/>
      <c r="S216" s="106" t="str">
        <f>IF(LNG!$B$3=1,A216 &amp;"",G216 &amp;"" )</f>
        <v>F01.04</v>
      </c>
      <c r="T216" s="106" t="str">
        <f>IF(LNG!$B$3=1,B216 &amp;"",H216 &amp;"" )</f>
        <v>Systemdach</v>
      </c>
      <c r="U216" s="106" t="str">
        <f>IF(LNG!$B$3=1,C216 &amp;"",I216 &amp;"" )</f>
        <v>Dach als selbsttragendes Gesamtsystem, einschliesslich Konstruktion, Bekleidung, Verglasung und Sonnenschutz</v>
      </c>
      <c r="V216" s="106" t="str">
        <f>IF(LNG!$B$3=1,D216 &amp;"",J216 &amp;"" )</f>
        <v/>
      </c>
      <c r="W216" s="106" t="str">
        <f>IF(LNG!$B$3=1,E216 &amp;"",K216 &amp;"" )</f>
        <v/>
      </c>
      <c r="X216" s="106" t="str">
        <f>IF(LNG!$B$3=1,F216 &amp;"",L216 &amp;"" )</f>
        <v/>
      </c>
    </row>
    <row r="217" spans="1:24" ht="158.4">
      <c r="A217" s="70" t="s">
        <v>156</v>
      </c>
      <c r="B217" s="80" t="s">
        <v>2289</v>
      </c>
      <c r="C217" s="80" t="s">
        <v>2290</v>
      </c>
      <c r="D217" s="67"/>
      <c r="E217" s="67"/>
      <c r="F217" s="67"/>
      <c r="G217" s="76" t="s">
        <v>156</v>
      </c>
      <c r="H217" s="84" t="s">
        <v>2291</v>
      </c>
      <c r="I217" s="84" t="s">
        <v>2292</v>
      </c>
      <c r="J217" s="73"/>
      <c r="K217" s="73"/>
      <c r="L217" s="73"/>
      <c r="M217" s="807" t="s">
        <v>156</v>
      </c>
      <c r="N217" s="795"/>
      <c r="O217" s="795"/>
      <c r="P217" s="796"/>
      <c r="Q217" s="796"/>
      <c r="R217" s="796"/>
      <c r="S217" s="106" t="str">
        <f>IF(LNG!$B$3=1,A217 &amp;"",G217 &amp;"" )</f>
        <v>F02</v>
      </c>
      <c r="T217" s="106" t="str">
        <f>IF(LNG!$B$3=1,B217 &amp;"",H217 &amp;"" )</f>
        <v>Element zu Dach</v>
      </c>
      <c r="U217" s="106" t="str">
        <f>IF(LNG!$B$3=1,C217 &amp;"",I217 &amp;"" )</f>
        <v>Fenster, Oberlichter, Ausstiege und dgl. zu Dächern, einschliesslich Anschlüsse und intergrierte Absturzsicherungen</v>
      </c>
      <c r="V217" s="106" t="str">
        <f>IF(LNG!$B$3=1,D217 &amp;"",J217 &amp;"" )</f>
        <v/>
      </c>
      <c r="W217" s="106" t="str">
        <f>IF(LNG!$B$3=1,E217 &amp;"",K217 &amp;"" )</f>
        <v/>
      </c>
      <c r="X217" s="106" t="str">
        <f>IF(LNG!$B$3=1,F217 &amp;"",L217 &amp;"" )</f>
        <v/>
      </c>
    </row>
    <row r="218" spans="1:24" ht="211.2">
      <c r="A218" s="70" t="s">
        <v>157</v>
      </c>
      <c r="B218" s="80" t="s">
        <v>2293</v>
      </c>
      <c r="C218" s="80" t="s">
        <v>2294</v>
      </c>
      <c r="D218" s="67"/>
      <c r="E218" s="67"/>
      <c r="F218" s="67"/>
      <c r="G218" s="76" t="s">
        <v>157</v>
      </c>
      <c r="H218" s="84" t="s">
        <v>2295</v>
      </c>
      <c r="I218" s="84" t="s">
        <v>2296</v>
      </c>
      <c r="J218" s="73"/>
      <c r="K218" s="73"/>
      <c r="L218" s="73"/>
      <c r="M218" s="807" t="s">
        <v>157</v>
      </c>
      <c r="N218" s="795"/>
      <c r="O218" s="795"/>
      <c r="P218" s="796"/>
      <c r="Q218" s="796"/>
      <c r="R218" s="796"/>
      <c r="S218" s="106" t="str">
        <f>IF(LNG!$B$3=1,A218 &amp;"",G218 &amp;"" )</f>
        <v>F02.01</v>
      </c>
      <c r="T218" s="106" t="str">
        <f>IF(LNG!$B$3=1,B218 &amp;"",H218 &amp;"" )</f>
        <v>Element zu Flachdach</v>
      </c>
      <c r="U218" s="106" t="str">
        <f>IF(LNG!$B$3=1,C218 &amp;"",I218 &amp;"" )</f>
        <v xml:space="preserve">Lichtkuppeln, Ausstiege und dgl.  zu Flachdächern, einschliesslich Anschlüsse, Abdichtungen, Beschläge, Antriebe und dazugehöriger Sonnenschutz </v>
      </c>
      <c r="V218" s="106" t="str">
        <f>IF(LNG!$B$3=1,D218 &amp;"",J218 &amp;"" )</f>
        <v/>
      </c>
      <c r="W218" s="106" t="str">
        <f>IF(LNG!$B$3=1,E218 &amp;"",K218 &amp;"" )</f>
        <v/>
      </c>
      <c r="X218" s="106" t="str">
        <f>IF(LNG!$B$3=1,F218 &amp;"",L218 &amp;"" )</f>
        <v/>
      </c>
    </row>
    <row r="219" spans="1:24" ht="224.4">
      <c r="A219" s="70" t="s">
        <v>158</v>
      </c>
      <c r="B219" s="80" t="s">
        <v>2297</v>
      </c>
      <c r="C219" s="80" t="s">
        <v>2298</v>
      </c>
      <c r="D219" s="67"/>
      <c r="E219" s="67"/>
      <c r="F219" s="67"/>
      <c r="G219" s="76" t="s">
        <v>158</v>
      </c>
      <c r="H219" s="84" t="s">
        <v>2299</v>
      </c>
      <c r="I219" s="84" t="s">
        <v>2300</v>
      </c>
      <c r="J219" s="73"/>
      <c r="K219" s="73"/>
      <c r="L219" s="73"/>
      <c r="M219" s="807" t="s">
        <v>158</v>
      </c>
      <c r="N219" s="795"/>
      <c r="O219" s="795"/>
      <c r="P219" s="796"/>
      <c r="Q219" s="796"/>
      <c r="R219" s="796"/>
      <c r="S219" s="106" t="str">
        <f>IF(LNG!$B$3=1,A219 &amp;"",G219 &amp;"" )</f>
        <v>F02.02</v>
      </c>
      <c r="T219" s="106" t="str">
        <f>IF(LNG!$B$3=1,B219 &amp;"",H219 &amp;"" )</f>
        <v>Element zu geneigtem Dach</v>
      </c>
      <c r="U219" s="106" t="str">
        <f>IF(LNG!$B$3=1,C219 &amp;"",I219 &amp;"" )</f>
        <v>Dachflächenfenster,  Ausstiege und dgl. zu geneigten Dächern, einschliesslich Anschlüsse, Abdichtungen, Beschläge, Antriebe und dazugehöriger Sonnenschutz</v>
      </c>
      <c r="V219" s="106" t="str">
        <f>IF(LNG!$B$3=1,D219 &amp;"",J219 &amp;"" )</f>
        <v/>
      </c>
      <c r="W219" s="106" t="str">
        <f>IF(LNG!$B$3=1,E219 &amp;"",K219 &amp;"" )</f>
        <v/>
      </c>
      <c r="X219" s="106" t="str">
        <f>IF(LNG!$B$3=1,F219 &amp;"",L219 &amp;"" )</f>
        <v/>
      </c>
    </row>
    <row r="220" spans="1:24" ht="179.4">
      <c r="A220" s="70" t="s">
        <v>159</v>
      </c>
      <c r="B220" s="80" t="s">
        <v>2301</v>
      </c>
      <c r="C220" s="80" t="s">
        <v>2302</v>
      </c>
      <c r="D220" s="67"/>
      <c r="E220" s="67"/>
      <c r="F220" s="67"/>
      <c r="G220" s="76" t="s">
        <v>159</v>
      </c>
      <c r="H220" s="84" t="s">
        <v>2303</v>
      </c>
      <c r="I220" s="84" t="s">
        <v>2304</v>
      </c>
      <c r="J220" s="73"/>
      <c r="K220" s="73"/>
      <c r="L220" s="73"/>
      <c r="M220" s="807" t="s">
        <v>159</v>
      </c>
      <c r="N220" s="795"/>
      <c r="O220" s="795"/>
      <c r="P220" s="796"/>
      <c r="Q220" s="796"/>
      <c r="R220" s="796"/>
      <c r="S220" s="106" t="str">
        <f>IF(LNG!$B$3=1,A220 &amp;"",G220 &amp;"" )</f>
        <v>F02.03</v>
      </c>
      <c r="T220" s="106" t="str">
        <f>IF(LNG!$B$3=1,B220 &amp;"",H220 &amp;"" )</f>
        <v>Schutzanlage zu Dach</v>
      </c>
      <c r="U220" s="106" t="str">
        <f>IF(LNG!$B$3=1,C220 &amp;"",I220 &amp;"" )</f>
        <v>Äussere Blitzschutzanlagen mit Fang- und Ableitungen sowie permanenter Seitenschutz oder Anschlageinrichtungen</v>
      </c>
      <c r="V220" s="106" t="str">
        <f>IF(LNG!$B$3=1,D220 &amp;"",J220 &amp;"" )</f>
        <v/>
      </c>
      <c r="W220" s="106" t="str">
        <f>IF(LNG!$B$3=1,E220 &amp;"",K220 &amp;"" )</f>
        <v/>
      </c>
      <c r="X220" s="106" t="str">
        <f>IF(LNG!$B$3=1,F220 &amp;"",L220 &amp;"" )</f>
        <v/>
      </c>
    </row>
    <row r="221" spans="1:24" ht="165.6">
      <c r="A221" s="70" t="s">
        <v>160</v>
      </c>
      <c r="B221" s="80" t="s">
        <v>2305</v>
      </c>
      <c r="C221" s="80" t="s">
        <v>2306</v>
      </c>
      <c r="D221" s="67"/>
      <c r="E221" s="67"/>
      <c r="F221" s="67"/>
      <c r="G221" s="76" t="s">
        <v>160</v>
      </c>
      <c r="H221" s="84" t="s">
        <v>2307</v>
      </c>
      <c r="I221" s="84" t="s">
        <v>2308</v>
      </c>
      <c r="J221" s="73"/>
      <c r="K221" s="73"/>
      <c r="L221" s="73"/>
      <c r="M221" s="807" t="s">
        <v>160</v>
      </c>
      <c r="N221" s="795"/>
      <c r="O221" s="795"/>
      <c r="P221" s="796"/>
      <c r="Q221" s="796"/>
      <c r="R221" s="796"/>
      <c r="S221" s="106" t="str">
        <f>IF(LNG!$B$3=1,A221 &amp;"",G221 &amp;"" )</f>
        <v>G</v>
      </c>
      <c r="T221" s="106" t="str">
        <f>IF(LNG!$B$3=1,B221 &amp;"",H221 &amp;"" )</f>
        <v>Ausbau Gebäude</v>
      </c>
      <c r="U221" s="106" t="str">
        <f>IF(LNG!$B$3=1,C221 &amp;"",I221 &amp;"" )</f>
        <v>Trennwände, Bodenbeläge, innere Bekleidungen und feste Einbauten sowie ergänzende Leistungen zu Ausbau</v>
      </c>
      <c r="V221" s="106" t="str">
        <f>IF(LNG!$B$3=1,D221 &amp;"",J221 &amp;"" )</f>
        <v/>
      </c>
      <c r="W221" s="106" t="str">
        <f>IF(LNG!$B$3=1,E221 &amp;"",K221 &amp;"" )</f>
        <v/>
      </c>
      <c r="X221" s="106" t="str">
        <f>IF(LNG!$B$3=1,F221 &amp;"",L221 &amp;"" )</f>
        <v/>
      </c>
    </row>
    <row r="222" spans="1:24" ht="145.19999999999999">
      <c r="A222" s="70" t="s">
        <v>161</v>
      </c>
      <c r="B222" s="80" t="s">
        <v>2309</v>
      </c>
      <c r="C222" s="80" t="s">
        <v>2310</v>
      </c>
      <c r="D222" s="67"/>
      <c r="E222" s="67"/>
      <c r="F222" s="67"/>
      <c r="G222" s="76" t="s">
        <v>161</v>
      </c>
      <c r="H222" s="84" t="s">
        <v>2311</v>
      </c>
      <c r="I222" s="84" t="s">
        <v>2312</v>
      </c>
      <c r="J222" s="73"/>
      <c r="K222" s="73"/>
      <c r="L222" s="73"/>
      <c r="M222" s="807" t="s">
        <v>161</v>
      </c>
      <c r="N222" s="795"/>
      <c r="O222" s="795"/>
      <c r="P222" s="796"/>
      <c r="Q222" s="796"/>
      <c r="R222" s="796"/>
      <c r="S222" s="106" t="str">
        <f>IF(LNG!$B$3=1,A222 &amp;"",G222 &amp;"" )</f>
        <v>G01</v>
      </c>
      <c r="T222" s="106" t="str">
        <f>IF(LNG!$B$3=1,B222 &amp;"",H222 &amp;"" )</f>
        <v>Trennwand, Innentür, Innentor</v>
      </c>
      <c r="U222" s="106" t="str">
        <f>IF(LNG!$B$3=1,C222 &amp;"",I222 &amp;"" )</f>
        <v>Feste und bewegliche Trennwände, Vorsatzschalen und Verglasungen sowie Innenfenster, Innentüren und Innentore</v>
      </c>
      <c r="V222" s="106" t="str">
        <f>IF(LNG!$B$3=1,D222 &amp;"",J222 &amp;"" )</f>
        <v/>
      </c>
      <c r="W222" s="106" t="str">
        <f>IF(LNG!$B$3=1,E222 &amp;"",K222 &amp;"" )</f>
        <v/>
      </c>
      <c r="X222" s="106" t="str">
        <f>IF(LNG!$B$3=1,F222 &amp;"",L222 &amp;"" )</f>
        <v/>
      </c>
    </row>
    <row r="223" spans="1:24" ht="158.4">
      <c r="A223" s="70" t="s">
        <v>162</v>
      </c>
      <c r="B223" s="80" t="s">
        <v>2313</v>
      </c>
      <c r="C223" s="80" t="s">
        <v>2314</v>
      </c>
      <c r="D223" s="67"/>
      <c r="E223" s="67"/>
      <c r="F223" s="67"/>
      <c r="G223" s="76" t="s">
        <v>162</v>
      </c>
      <c r="H223" s="84" t="s">
        <v>2315</v>
      </c>
      <c r="I223" s="84" t="s">
        <v>2316</v>
      </c>
      <c r="J223" s="73"/>
      <c r="K223" s="73"/>
      <c r="L223" s="73"/>
      <c r="M223" s="807" t="s">
        <v>162</v>
      </c>
      <c r="N223" s="795"/>
      <c r="O223" s="795"/>
      <c r="P223" s="796"/>
      <c r="Q223" s="796"/>
      <c r="R223" s="796"/>
      <c r="S223" s="106" t="str">
        <f>IF(LNG!$B$3=1,A223 &amp;"",G223 &amp;"" )</f>
        <v>G01.01</v>
      </c>
      <c r="T223" s="106" t="str">
        <f>IF(LNG!$B$3=1,B223 &amp;"",H223 &amp;"" )</f>
        <v>Fest stehende Trennwand</v>
      </c>
      <c r="U223" s="106" t="str">
        <f>IF(LNG!$B$3=1,C223 &amp;"",I223 &amp;"" )</f>
        <v>Feste Trennwände (weder zu Konstruktion noch zu Ausstattung gehörend) wie Leichtbauwände, innere Verglasungen und dgl.</v>
      </c>
      <c r="V223" s="106" t="str">
        <f>IF(LNG!$B$3=1,D223 &amp;"",J223 &amp;"" )</f>
        <v/>
      </c>
      <c r="W223" s="106" t="str">
        <f>IF(LNG!$B$3=1,E223 &amp;"",K223 &amp;"" )</f>
        <v/>
      </c>
      <c r="X223" s="106" t="str">
        <f>IF(LNG!$B$3=1,F223 &amp;"",L223 &amp;"" )</f>
        <v/>
      </c>
    </row>
    <row r="224" spans="1:24" ht="158.4">
      <c r="A224" s="70" t="s">
        <v>163</v>
      </c>
      <c r="B224" s="80" t="s">
        <v>2317</v>
      </c>
      <c r="C224" s="80" t="s">
        <v>2318</v>
      </c>
      <c r="D224" s="67"/>
      <c r="E224" s="67"/>
      <c r="F224" s="67"/>
      <c r="G224" s="76" t="s">
        <v>163</v>
      </c>
      <c r="H224" s="84" t="s">
        <v>2319</v>
      </c>
      <c r="I224" s="84" t="s">
        <v>2320</v>
      </c>
      <c r="J224" s="73"/>
      <c r="K224" s="73"/>
      <c r="L224" s="73"/>
      <c r="M224" s="807" t="s">
        <v>163</v>
      </c>
      <c r="N224" s="795"/>
      <c r="O224" s="795"/>
      <c r="P224" s="796"/>
      <c r="Q224" s="796"/>
      <c r="R224" s="796"/>
      <c r="S224" s="106" t="str">
        <f>IF(LNG!$B$3=1,A224 &amp;"",G224 &amp;"" )</f>
        <v>G01.02</v>
      </c>
      <c r="T224" s="106" t="str">
        <f>IF(LNG!$B$3=1,B224 &amp;"",H224 &amp;"" )</f>
        <v>Bewegliche Trennwand</v>
      </c>
      <c r="U224" s="106" t="str">
        <f>IF(LNG!$B$3=1,C224 &amp;"",I224 &amp;"" )</f>
        <v>Bewegliche Trennwände (weder zu Konstruktion noch zu Ausstattung gehörend) wie Elementwände, innere Verglasungen und dgl.</v>
      </c>
      <c r="V224" s="106" t="str">
        <f>IF(LNG!$B$3=1,D224 &amp;"",J224 &amp;"" )</f>
        <v/>
      </c>
      <c r="W224" s="106" t="str">
        <f>IF(LNG!$B$3=1,E224 &amp;"",K224 &amp;"" )</f>
        <v/>
      </c>
      <c r="X224" s="106" t="str">
        <f>IF(LNG!$B$3=1,F224 &amp;"",L224 &amp;"" )</f>
        <v/>
      </c>
    </row>
    <row r="225" spans="1:24" ht="92.4">
      <c r="A225" s="70" t="s">
        <v>164</v>
      </c>
      <c r="B225" s="80" t="s">
        <v>2321</v>
      </c>
      <c r="C225" s="80" t="s">
        <v>2322</v>
      </c>
      <c r="D225" s="67"/>
      <c r="E225" s="67"/>
      <c r="F225" s="67"/>
      <c r="G225" s="76" t="s">
        <v>164</v>
      </c>
      <c r="H225" s="84" t="s">
        <v>2323</v>
      </c>
      <c r="I225" s="84" t="s">
        <v>2324</v>
      </c>
      <c r="J225" s="73"/>
      <c r="K225" s="73"/>
      <c r="L225" s="73"/>
      <c r="M225" s="807" t="s">
        <v>164</v>
      </c>
      <c r="N225" s="795"/>
      <c r="O225" s="795"/>
      <c r="P225" s="796"/>
      <c r="Q225" s="796"/>
      <c r="R225" s="796"/>
      <c r="S225" s="106" t="str">
        <f>IF(LNG!$B$3=1,A225 &amp;"",G225 &amp;"" )</f>
        <v>G01.03</v>
      </c>
      <c r="T225" s="106" t="str">
        <f>IF(LNG!$B$3=1,B225 &amp;"",H225 &amp;"" )</f>
        <v>Schachtfront</v>
      </c>
      <c r="U225" s="106" t="str">
        <f>IF(LNG!$B$3=1,C225 &amp;"",I225 &amp;"" )</f>
        <v>Fronten von Schächten, wie Installationsschächte und Abwurfschächte</v>
      </c>
      <c r="V225" s="106" t="str">
        <f>IF(LNG!$B$3=1,D225 &amp;"",J225 &amp;"" )</f>
        <v/>
      </c>
      <c r="W225" s="106" t="str">
        <f>IF(LNG!$B$3=1,E225 &amp;"",K225 &amp;"" )</f>
        <v/>
      </c>
      <c r="X225" s="106" t="str">
        <f>IF(LNG!$B$3=1,F225 &amp;"",L225 &amp;"" )</f>
        <v/>
      </c>
    </row>
    <row r="226" spans="1:24" ht="132">
      <c r="A226" s="70" t="s">
        <v>165</v>
      </c>
      <c r="B226" s="80" t="s">
        <v>2325</v>
      </c>
      <c r="C226" s="80" t="s">
        <v>2326</v>
      </c>
      <c r="D226" s="67"/>
      <c r="E226" s="67"/>
      <c r="F226" s="67"/>
      <c r="G226" s="76" t="s">
        <v>165</v>
      </c>
      <c r="H226" s="84" t="s">
        <v>2327</v>
      </c>
      <c r="I226" s="84" t="s">
        <v>2328</v>
      </c>
      <c r="J226" s="73"/>
      <c r="K226" s="73"/>
      <c r="L226" s="73"/>
      <c r="M226" s="807" t="s">
        <v>165</v>
      </c>
      <c r="N226" s="795"/>
      <c r="O226" s="795"/>
      <c r="P226" s="796"/>
      <c r="Q226" s="796"/>
      <c r="R226" s="796"/>
      <c r="S226" s="106" t="str">
        <f>IF(LNG!$B$3=1,A226 &amp;"",G226 &amp;"" )</f>
        <v>G01.04</v>
      </c>
      <c r="T226" s="106" t="str">
        <f>IF(LNG!$B$3=1,B226 &amp;"",H226 &amp;"" )</f>
        <v>Innenfenster</v>
      </c>
      <c r="U226" s="106" t="str">
        <f>IF(LNG!$B$3=1,C226 &amp;"",I226 &amp;"" )</f>
        <v>Innenfenster, einschliesslich Anschlüsse, Abdichtungen, Beschläge, Antriebe und dgl.</v>
      </c>
      <c r="V226" s="106" t="str">
        <f>IF(LNG!$B$3=1,D226 &amp;"",J226 &amp;"" )</f>
        <v/>
      </c>
      <c r="W226" s="106" t="str">
        <f>IF(LNG!$B$3=1,E226 &amp;"",K226 &amp;"" )</f>
        <v/>
      </c>
      <c r="X226" s="106" t="str">
        <f>IF(LNG!$B$3=1,F226 &amp;"",L226 &amp;"" )</f>
        <v/>
      </c>
    </row>
    <row r="227" spans="1:24" ht="138">
      <c r="A227" s="70" t="s">
        <v>166</v>
      </c>
      <c r="B227" s="80" t="s">
        <v>2329</v>
      </c>
      <c r="C227" s="80" t="s">
        <v>2330</v>
      </c>
      <c r="D227" s="65"/>
      <c r="E227" s="65"/>
      <c r="F227" s="67"/>
      <c r="G227" s="76" t="s">
        <v>166</v>
      </c>
      <c r="H227" s="84" t="s">
        <v>2331</v>
      </c>
      <c r="I227" s="84" t="s">
        <v>2332</v>
      </c>
      <c r="J227" s="71"/>
      <c r="K227" s="71"/>
      <c r="L227" s="73"/>
      <c r="M227" s="807" t="s">
        <v>166</v>
      </c>
      <c r="N227" s="795"/>
      <c r="O227" s="795"/>
      <c r="P227" s="804"/>
      <c r="Q227" s="804"/>
      <c r="R227" s="796"/>
      <c r="S227" s="106" t="str">
        <f>IF(LNG!$B$3=1,A227 &amp;"",G227 &amp;"" )</f>
        <v>G01.05</v>
      </c>
      <c r="T227" s="106" t="str">
        <f>IF(LNG!$B$3=1,B227 &amp;"",H227 &amp;"" )</f>
        <v>Innentür</v>
      </c>
      <c r="U227" s="106" t="str">
        <f>IF(LNG!$B$3=1,C227 &amp;"",I227 &amp;"" )</f>
        <v>Innentüren, einschliesslich Anschlüsse, Abdichtungen, Beschläge, Antriebe und dgl.</v>
      </c>
      <c r="V227" s="106" t="str">
        <f>IF(LNG!$B$3=1,D227 &amp;"",J227 &amp;"" )</f>
        <v/>
      </c>
      <c r="W227" s="106" t="str">
        <f>IF(LNG!$B$3=1,E227 &amp;"",K227 &amp;"" )</f>
        <v/>
      </c>
      <c r="X227" s="106" t="str">
        <f>IF(LNG!$B$3=1,F227 &amp;"",L227 &amp;"" )</f>
        <v/>
      </c>
    </row>
    <row r="228" spans="1:24" ht="220.8">
      <c r="A228" s="86" t="s">
        <v>167</v>
      </c>
      <c r="B228" s="87" t="s">
        <v>2333</v>
      </c>
      <c r="C228" s="80" t="s">
        <v>2334</v>
      </c>
      <c r="D228" s="67"/>
      <c r="E228" s="67"/>
      <c r="F228" s="67"/>
      <c r="G228" s="88" t="s">
        <v>167</v>
      </c>
      <c r="H228" s="89" t="s">
        <v>2335</v>
      </c>
      <c r="I228" s="84" t="s">
        <v>2336</v>
      </c>
      <c r="J228" s="73"/>
      <c r="K228" s="73"/>
      <c r="L228" s="73"/>
      <c r="M228" s="793" t="s">
        <v>167</v>
      </c>
      <c r="N228" s="794"/>
      <c r="O228" s="795"/>
      <c r="P228" s="796"/>
      <c r="Q228" s="796"/>
      <c r="R228" s="796"/>
      <c r="S228" s="106" t="str">
        <f>IF(LNG!$B$3=1,A228 &amp;"",G228 &amp;"" )</f>
        <v>G01.06</v>
      </c>
      <c r="T228" s="106" t="str">
        <f>IF(LNG!$B$3=1,B228 &amp;"",H228 &amp;"" )</f>
        <v>Innentor</v>
      </c>
      <c r="U228" s="106" t="str">
        <f>IF(LNG!$B$3=1,C228 &amp;"",I228 &amp;"" )</f>
        <v>Innentore, einschliesslich Anschlüsse, Abdichtungen, Beschläge, Antriebe und dgl.</v>
      </c>
      <c r="V228" s="106" t="str">
        <f>IF(LNG!$B$3=1,D228 &amp;"",J228 &amp;"" )</f>
        <v/>
      </c>
      <c r="W228" s="106" t="str">
        <f>IF(LNG!$B$3=1,E228 &amp;"",K228 &amp;"" )</f>
        <v/>
      </c>
      <c r="X228" s="106" t="str">
        <f>IF(LNG!$B$3=1,F228 &amp;"",L228 &amp;"" )</f>
        <v/>
      </c>
    </row>
    <row r="229" spans="1:24" ht="52.8">
      <c r="A229" s="68" t="s">
        <v>168</v>
      </c>
      <c r="B229" s="80" t="s">
        <v>2337</v>
      </c>
      <c r="C229" s="80" t="s">
        <v>2338</v>
      </c>
      <c r="D229" s="67"/>
      <c r="E229" s="67"/>
      <c r="F229" s="67"/>
      <c r="G229" s="74" t="s">
        <v>168</v>
      </c>
      <c r="H229" s="84" t="s">
        <v>2339</v>
      </c>
      <c r="I229" s="84" t="s">
        <v>2339</v>
      </c>
      <c r="J229" s="73"/>
      <c r="K229" s="73"/>
      <c r="L229" s="73"/>
      <c r="M229" s="797" t="s">
        <v>168</v>
      </c>
      <c r="N229" s="795"/>
      <c r="O229" s="795"/>
      <c r="P229" s="796"/>
      <c r="Q229" s="796"/>
      <c r="R229" s="796"/>
      <c r="S229" s="106" t="str">
        <f>IF(LNG!$B$3=1,A229 &amp;"",G229 &amp;"" )</f>
        <v>G02</v>
      </c>
      <c r="T229" s="106" t="str">
        <f>IF(LNG!$B$3=1,B229 &amp;"",H229 &amp;"" )</f>
        <v>Bodenbelag</v>
      </c>
      <c r="U229" s="106" t="str">
        <f>IF(LNG!$B$3=1,C229 &amp;"",I229 &amp;"" )</f>
        <v>Beläge und Beschichtungen von Böden</v>
      </c>
      <c r="V229" s="106" t="str">
        <f>IF(LNG!$B$3=1,D229 &amp;"",J229 &amp;"" )</f>
        <v/>
      </c>
      <c r="W229" s="106" t="str">
        <f>IF(LNG!$B$3=1,E229 &amp;"",K229 &amp;"" )</f>
        <v/>
      </c>
      <c r="X229" s="106" t="str">
        <f>IF(LNG!$B$3=1,F229 &amp;"",L229 &amp;"" )</f>
        <v/>
      </c>
    </row>
    <row r="230" spans="1:24" ht="237.6">
      <c r="A230" s="70" t="s">
        <v>169</v>
      </c>
      <c r="B230" s="93" t="s">
        <v>2340</v>
      </c>
      <c r="C230" s="93" t="s">
        <v>2341</v>
      </c>
      <c r="D230" s="67"/>
      <c r="E230" s="67"/>
      <c r="F230" s="67"/>
      <c r="G230" s="76" t="s">
        <v>169</v>
      </c>
      <c r="H230" s="95" t="s">
        <v>2342</v>
      </c>
      <c r="I230" s="95" t="s">
        <v>2343</v>
      </c>
      <c r="J230" s="73"/>
      <c r="K230" s="73"/>
      <c r="L230" s="73"/>
      <c r="M230" s="807" t="s">
        <v>169</v>
      </c>
      <c r="N230" s="803"/>
      <c r="O230" s="803"/>
      <c r="P230" s="796"/>
      <c r="Q230" s="796"/>
      <c r="R230" s="796"/>
      <c r="S230" s="106" t="str">
        <f>IF(LNG!$B$3=1,A230 &amp;"",G230 &amp;"" )</f>
        <v>G02.01</v>
      </c>
      <c r="T230" s="106" t="str">
        <f>IF(LNG!$B$3=1,B230 &amp;"",H230 &amp;"" )</f>
        <v>Unterkonstruktion zu Bodenbelag</v>
      </c>
      <c r="U230" s="106" t="str">
        <f>IF(LNG!$B$3=1,C230 &amp;"",I230 &amp;"" )</f>
        <v>Unterkonstruktionen, Unterlagsböden, Doppelböden und dgl. als Träger fertiger Bodenbeläge, einschliesslich Ausgleichsschichten, Dämmungen und Abdichtungen</v>
      </c>
      <c r="V230" s="106" t="str">
        <f>IF(LNG!$B$3=1,D230 &amp;"",J230 &amp;"" )</f>
        <v/>
      </c>
      <c r="W230" s="106" t="str">
        <f>IF(LNG!$B$3=1,E230 &amp;"",K230 &amp;"" )</f>
        <v/>
      </c>
      <c r="X230" s="106" t="str">
        <f>IF(LNG!$B$3=1,F230 &amp;"",L230 &amp;"" )</f>
        <v/>
      </c>
    </row>
    <row r="231" spans="1:24" ht="118.8">
      <c r="A231" s="70" t="s">
        <v>170</v>
      </c>
      <c r="B231" s="93" t="s">
        <v>2337</v>
      </c>
      <c r="C231" s="93" t="s">
        <v>2344</v>
      </c>
      <c r="D231" s="67"/>
      <c r="E231" s="67"/>
      <c r="F231" s="67"/>
      <c r="G231" s="76" t="s">
        <v>170</v>
      </c>
      <c r="H231" s="95" t="s">
        <v>2339</v>
      </c>
      <c r="I231" s="95" t="s">
        <v>2345</v>
      </c>
      <c r="J231" s="73"/>
      <c r="K231" s="73"/>
      <c r="L231" s="73"/>
      <c r="M231" s="807" t="s">
        <v>170</v>
      </c>
      <c r="N231" s="803"/>
      <c r="O231" s="803"/>
      <c r="P231" s="796"/>
      <c r="Q231" s="796"/>
      <c r="R231" s="796"/>
      <c r="S231" s="106" t="str">
        <f>IF(LNG!$B$3=1,A231 &amp;"",G231 &amp;"" )</f>
        <v>G02.02</v>
      </c>
      <c r="T231" s="106" t="str">
        <f>IF(LNG!$B$3=1,B231 &amp;"",H231 &amp;"" )</f>
        <v>Bodenbelag</v>
      </c>
      <c r="U231" s="106" t="str">
        <f>IF(LNG!$B$3=1,C231 &amp;"",I231 &amp;"" )</f>
        <v>Bodenbeläge und Beschichtungen, einschliesslich Sockel und Oberflächenbehandlung</v>
      </c>
      <c r="V231" s="106" t="str">
        <f>IF(LNG!$B$3=1,D231 &amp;"",J231 &amp;"" )</f>
        <v/>
      </c>
      <c r="W231" s="106" t="str">
        <f>IF(LNG!$B$3=1,E231 &amp;"",K231 &amp;"" )</f>
        <v/>
      </c>
      <c r="X231" s="106" t="str">
        <f>IF(LNG!$B$3=1,F231 &amp;"",L231 &amp;"" )</f>
        <v/>
      </c>
    </row>
    <row r="232" spans="1:24" ht="158.4">
      <c r="A232" s="70" t="s">
        <v>171</v>
      </c>
      <c r="B232" s="93" t="s">
        <v>2346</v>
      </c>
      <c r="C232" s="93" t="s">
        <v>2347</v>
      </c>
      <c r="D232" s="67"/>
      <c r="E232" s="67"/>
      <c r="F232" s="67"/>
      <c r="G232" s="76" t="s">
        <v>171</v>
      </c>
      <c r="H232" s="95" t="s">
        <v>2348</v>
      </c>
      <c r="I232" s="95" t="s">
        <v>2349</v>
      </c>
      <c r="J232" s="73"/>
      <c r="K232" s="73"/>
      <c r="L232" s="73"/>
      <c r="M232" s="807" t="s">
        <v>171</v>
      </c>
      <c r="N232" s="803"/>
      <c r="O232" s="803"/>
      <c r="P232" s="796"/>
      <c r="Q232" s="796"/>
      <c r="R232" s="796"/>
      <c r="S232" s="106" t="str">
        <f>IF(LNG!$B$3=1,A232 &amp;"",G232 &amp;"" )</f>
        <v>G03</v>
      </c>
      <c r="T232" s="106" t="str">
        <f>IF(LNG!$B$3=1,B232 &amp;"",H232 &amp;"" )</f>
        <v>Wandbekleidung</v>
      </c>
      <c r="U232" s="106" t="str">
        <f>IF(LNG!$B$3=1,C232 &amp;"",I232 &amp;"" )</f>
        <v>Bekleidungen und Beschichtungen von Wänden und Stützen im Gebäude
Hinweis: Äussere Wandbekleidung Gebäude (E)</v>
      </c>
      <c r="V232" s="106" t="str">
        <f>IF(LNG!$B$3=1,D232 &amp;"",J232 &amp;"" )</f>
        <v/>
      </c>
      <c r="W232" s="106" t="str">
        <f>IF(LNG!$B$3=1,E232 &amp;"",K232 &amp;"" )</f>
        <v/>
      </c>
      <c r="X232" s="106" t="str">
        <f>IF(LNG!$B$3=1,F232 &amp;"",L232 &amp;"" )</f>
        <v/>
      </c>
    </row>
    <row r="233" spans="1:24" ht="211.2">
      <c r="A233" s="70" t="s">
        <v>172</v>
      </c>
      <c r="B233" s="93" t="s">
        <v>2350</v>
      </c>
      <c r="C233" s="93" t="s">
        <v>2351</v>
      </c>
      <c r="D233" s="67"/>
      <c r="E233" s="67"/>
      <c r="F233" s="67"/>
      <c r="G233" s="76" t="s">
        <v>172</v>
      </c>
      <c r="H233" s="95" t="s">
        <v>2352</v>
      </c>
      <c r="I233" s="95" t="s">
        <v>2353</v>
      </c>
      <c r="J233" s="73"/>
      <c r="K233" s="73"/>
      <c r="L233" s="73"/>
      <c r="M233" s="807" t="s">
        <v>172</v>
      </c>
      <c r="N233" s="803"/>
      <c r="O233" s="803"/>
      <c r="P233" s="796"/>
      <c r="Q233" s="796"/>
      <c r="R233" s="796"/>
      <c r="S233" s="106" t="str">
        <f>IF(LNG!$B$3=1,A233 &amp;"",G233 &amp;"" )</f>
        <v>G03.01</v>
      </c>
      <c r="T233" s="106" t="str">
        <f>IF(LNG!$B$3=1,B233 &amp;"",H233 &amp;"" )</f>
        <v>Unterkontruktion zu Wandbekleidung</v>
      </c>
      <c r="U233" s="106" t="str">
        <f>IF(LNG!$B$3=1,C233 &amp;"",I233 &amp;"" )</f>
        <v>Unterkontruktionen, Vorsatzschalen, Putze und dgl. als Träger fertiger Bekleidungen, einschliesslich Dämmungen, Dichtungen und Befestigungen</v>
      </c>
      <c r="V233" s="106" t="str">
        <f>IF(LNG!$B$3=1,D233 &amp;"",J233 &amp;"" )</f>
        <v/>
      </c>
      <c r="W233" s="106" t="str">
        <f>IF(LNG!$B$3=1,E233 &amp;"",K233 &amp;"" )</f>
        <v/>
      </c>
      <c r="X233" s="106" t="str">
        <f>IF(LNG!$B$3=1,F233 &amp;"",L233 &amp;"" )</f>
        <v/>
      </c>
    </row>
    <row r="234" spans="1:24" ht="92.4">
      <c r="A234" s="68" t="s">
        <v>173</v>
      </c>
      <c r="B234" s="80" t="s">
        <v>2346</v>
      </c>
      <c r="C234" s="80" t="s">
        <v>2354</v>
      </c>
      <c r="D234" s="67"/>
      <c r="E234" s="67"/>
      <c r="F234" s="67"/>
      <c r="G234" s="74" t="s">
        <v>173</v>
      </c>
      <c r="H234" s="84" t="s">
        <v>2348</v>
      </c>
      <c r="I234" s="84" t="s">
        <v>2355</v>
      </c>
      <c r="J234" s="73"/>
      <c r="K234" s="73"/>
      <c r="L234" s="73"/>
      <c r="M234" s="797" t="s">
        <v>173</v>
      </c>
      <c r="N234" s="795"/>
      <c r="O234" s="795"/>
      <c r="P234" s="796"/>
      <c r="Q234" s="796"/>
      <c r="R234" s="796"/>
      <c r="S234" s="106" t="str">
        <f>IF(LNG!$B$3=1,A234 &amp;"",G234 &amp;"" )</f>
        <v>G03.02</v>
      </c>
      <c r="T234" s="106" t="str">
        <f>IF(LNG!$B$3=1,B234 &amp;"",H234 &amp;"" )</f>
        <v>Wandbekleidung</v>
      </c>
      <c r="U234" s="106" t="str">
        <f>IF(LNG!$B$3=1,C234 &amp;"",I234 &amp;"" )</f>
        <v>Bekleidungen und Beschichtungen von Wänden und Stützen im Gebäude</v>
      </c>
      <c r="V234" s="106" t="str">
        <f>IF(LNG!$B$3=1,D234 &amp;"",J234 &amp;"" )</f>
        <v/>
      </c>
      <c r="W234" s="106" t="str">
        <f>IF(LNG!$B$3=1,E234 &amp;"",K234 &amp;"" )</f>
        <v/>
      </c>
      <c r="X234" s="106" t="str">
        <f>IF(LNG!$B$3=1,F234 &amp;"",L234 &amp;"" )</f>
        <v/>
      </c>
    </row>
    <row r="235" spans="1:24" ht="138">
      <c r="A235" s="68" t="s">
        <v>174</v>
      </c>
      <c r="B235" s="80" t="s">
        <v>2356</v>
      </c>
      <c r="C235" s="80" t="s">
        <v>2357</v>
      </c>
      <c r="D235" s="67"/>
      <c r="E235" s="67"/>
      <c r="F235" s="67"/>
      <c r="G235" s="74" t="s">
        <v>174</v>
      </c>
      <c r="H235" s="84" t="s">
        <v>2358</v>
      </c>
      <c r="I235" s="84" t="s">
        <v>2359</v>
      </c>
      <c r="J235" s="73"/>
      <c r="K235" s="73"/>
      <c r="L235" s="73"/>
      <c r="M235" s="797" t="s">
        <v>174</v>
      </c>
      <c r="N235" s="795"/>
      <c r="O235" s="795"/>
      <c r="P235" s="796"/>
      <c r="Q235" s="796"/>
      <c r="R235" s="796"/>
      <c r="S235" s="106" t="str">
        <f>IF(LNG!$B$3=1,A235 &amp;"",G235 &amp;"" )</f>
        <v>G04</v>
      </c>
      <c r="T235" s="106" t="str">
        <f>IF(LNG!$B$3=1,B235 &amp;"",H235 &amp;"" )</f>
        <v>Deckenbekleidung</v>
      </c>
      <c r="U235" s="106" t="str">
        <f>IF(LNG!$B$3=1,C235 &amp;"",I235 &amp;"" )</f>
        <v>Bekleidungen und Beschichtungen von Decken und Innenseiten von Dächern
Hinweis: Bedachung Gebäude (F)</v>
      </c>
      <c r="V235" s="106" t="str">
        <f>IF(LNG!$B$3=1,D235 &amp;"",J235 &amp;"" )</f>
        <v/>
      </c>
      <c r="W235" s="106" t="str">
        <f>IF(LNG!$B$3=1,E235 &amp;"",K235 &amp;"" )</f>
        <v/>
      </c>
      <c r="X235" s="106" t="str">
        <f>IF(LNG!$B$3=1,F235 &amp;"",L235 &amp;"" )</f>
        <v/>
      </c>
    </row>
    <row r="236" spans="1:24" ht="132">
      <c r="A236" s="68" t="s">
        <v>175</v>
      </c>
      <c r="B236" s="80" t="s">
        <v>2360</v>
      </c>
      <c r="C236" s="80" t="s">
        <v>2361</v>
      </c>
      <c r="D236" s="67"/>
      <c r="E236" s="67"/>
      <c r="F236" s="67"/>
      <c r="G236" s="74" t="s">
        <v>175</v>
      </c>
      <c r="H236" s="84" t="s">
        <v>2362</v>
      </c>
      <c r="I236" s="84" t="s">
        <v>2363</v>
      </c>
      <c r="J236" s="73"/>
      <c r="K236" s="73"/>
      <c r="L236" s="73"/>
      <c r="M236" s="797" t="s">
        <v>175</v>
      </c>
      <c r="N236" s="795"/>
      <c r="O236" s="795"/>
      <c r="P236" s="796"/>
      <c r="Q236" s="796"/>
      <c r="R236" s="796"/>
      <c r="S236" s="106" t="str">
        <f>IF(LNG!$B$3=1,A236 &amp;"",G236 &amp;"" )</f>
        <v>G04.01</v>
      </c>
      <c r="T236" s="106" t="str">
        <f>IF(LNG!$B$3=1,B236 &amp;"",H236 &amp;"" )</f>
        <v>Unterkonstruktion zu Deckenbekleidung</v>
      </c>
      <c r="U236" s="106" t="str">
        <f>IF(LNG!$B$3=1,C236 &amp;"",I236 &amp;"" )</f>
        <v>Unterkonstruktion und Putze als Träger fertiger Bekleidungen von Decken und Innenseiten von Dächern</v>
      </c>
      <c r="V236" s="106" t="str">
        <f>IF(LNG!$B$3=1,D236 &amp;"",J236 &amp;"" )</f>
        <v/>
      </c>
      <c r="W236" s="106" t="str">
        <f>IF(LNG!$B$3=1,E236 &amp;"",K236 &amp;"" )</f>
        <v/>
      </c>
      <c r="X236" s="106" t="str">
        <f>IF(LNG!$B$3=1,F236 &amp;"",L236 &amp;"" )</f>
        <v/>
      </c>
    </row>
    <row r="237" spans="1:24" ht="138">
      <c r="A237" s="68" t="s">
        <v>176</v>
      </c>
      <c r="B237" s="80" t="s">
        <v>2356</v>
      </c>
      <c r="C237" s="80" t="s">
        <v>2364</v>
      </c>
      <c r="D237" s="67"/>
      <c r="E237" s="67"/>
      <c r="F237" s="67"/>
      <c r="G237" s="74" t="s">
        <v>176</v>
      </c>
      <c r="H237" s="84" t="s">
        <v>2358</v>
      </c>
      <c r="I237" s="84" t="s">
        <v>2365</v>
      </c>
      <c r="J237" s="73"/>
      <c r="K237" s="73"/>
      <c r="L237" s="73"/>
      <c r="M237" s="797" t="s">
        <v>176</v>
      </c>
      <c r="N237" s="795"/>
      <c r="O237" s="795"/>
      <c r="P237" s="796"/>
      <c r="Q237" s="796"/>
      <c r="R237" s="796"/>
      <c r="S237" s="106" t="str">
        <f>IF(LNG!$B$3=1,A237 &amp;"",G237 &amp;"" )</f>
        <v>G04.02</v>
      </c>
      <c r="T237" s="106" t="str">
        <f>IF(LNG!$B$3=1,B237 &amp;"",H237 &amp;"" )</f>
        <v>Deckenbekleidung</v>
      </c>
      <c r="U237" s="106" t="str">
        <f>IF(LNG!$B$3=1,C237 &amp;"",I237 &amp;"" )</f>
        <v>Bekleidungen und Beschichtungen von Decken und Innenseiten von Dächern auf Unterkonstruktion</v>
      </c>
      <c r="V237" s="106" t="str">
        <f>IF(LNG!$B$3=1,D237 &amp;"",J237 &amp;"" )</f>
        <v/>
      </c>
      <c r="W237" s="106" t="str">
        <f>IF(LNG!$B$3=1,E237 &amp;"",K237 &amp;"" )</f>
        <v/>
      </c>
      <c r="X237" s="106" t="str">
        <f>IF(LNG!$B$3=1,F237 &amp;"",L237 &amp;"" )</f>
        <v/>
      </c>
    </row>
    <row r="238" spans="1:24" ht="248.4">
      <c r="A238" s="68" t="s">
        <v>177</v>
      </c>
      <c r="B238" s="80" t="s">
        <v>2366</v>
      </c>
      <c r="C238" s="80" t="s">
        <v>2367</v>
      </c>
      <c r="D238" s="67"/>
      <c r="E238" s="67"/>
      <c r="F238" s="67"/>
      <c r="G238" s="74" t="s">
        <v>177</v>
      </c>
      <c r="H238" s="84" t="s">
        <v>2368</v>
      </c>
      <c r="I238" s="84" t="s">
        <v>2369</v>
      </c>
      <c r="J238" s="73"/>
      <c r="K238" s="73"/>
      <c r="L238" s="73"/>
      <c r="M238" s="797" t="s">
        <v>177</v>
      </c>
      <c r="N238" s="795"/>
      <c r="O238" s="795"/>
      <c r="P238" s="796"/>
      <c r="Q238" s="796"/>
      <c r="R238" s="796"/>
      <c r="S238" s="106" t="str">
        <f>IF(LNG!$B$3=1,A238 &amp;"",G238 &amp;"" )</f>
        <v>G05</v>
      </c>
      <c r="T238" s="106" t="str">
        <f>IF(LNG!$B$3=1,B238 &amp;"",H238 &amp;"" )</f>
        <v>Einbaute, Schutzeinrichtung zu Ausbau</v>
      </c>
      <c r="U238" s="106" t="str">
        <f>IF(LNG!$B$3=1,C238 &amp;"",I238 &amp;"" )</f>
        <v>Einbauten wie Einbauschränke, Einbauküchen, Öfen, Briefkästen, Begrünung im Gebäude und dgl. sowie Schutzeinrichtungen wie Geländer, Gitter, Schutzraumeinrichtungen und dgl.</v>
      </c>
      <c r="V238" s="106" t="str">
        <f>IF(LNG!$B$3=1,D238 &amp;"",J238 &amp;"" )</f>
        <v/>
      </c>
      <c r="W238" s="106" t="str">
        <f>IF(LNG!$B$3=1,E238 &amp;"",K238 &amp;"" )</f>
        <v/>
      </c>
      <c r="X238" s="106" t="str">
        <f>IF(LNG!$B$3=1,F238 &amp;"",L238 &amp;"" )</f>
        <v/>
      </c>
    </row>
    <row r="239" spans="1:24" ht="55.2">
      <c r="A239" s="70" t="s">
        <v>178</v>
      </c>
      <c r="B239" s="80" t="s">
        <v>2370</v>
      </c>
      <c r="C239" s="66" t="s">
        <v>2371</v>
      </c>
      <c r="D239" s="65"/>
      <c r="E239" s="65"/>
      <c r="F239" s="65"/>
      <c r="G239" s="76" t="s">
        <v>178</v>
      </c>
      <c r="H239" s="84" t="s">
        <v>2372</v>
      </c>
      <c r="I239" s="72" t="s">
        <v>2373</v>
      </c>
      <c r="J239" s="71"/>
      <c r="K239" s="71"/>
      <c r="L239" s="71"/>
      <c r="M239" s="807" t="s">
        <v>178</v>
      </c>
      <c r="N239" s="795"/>
      <c r="O239" s="813"/>
      <c r="P239" s="804"/>
      <c r="Q239" s="804"/>
      <c r="R239" s="804"/>
      <c r="S239" s="106" t="str">
        <f>IF(LNG!$B$3=1,A239 &amp;"",G239 &amp;"" )</f>
        <v>G05.01</v>
      </c>
      <c r="T239" s="106" t="str">
        <f>IF(LNG!$B$3=1,B239 &amp;"",H239 &amp;"" )</f>
        <v>Einbauschrank, Regal, Ablage</v>
      </c>
      <c r="U239" s="106" t="str">
        <f>IF(LNG!$B$3=1,C239 &amp;"",I239 &amp;"" )</f>
        <v>Einbauschränke, Regale, Garderoben und dgl.</v>
      </c>
      <c r="V239" s="106" t="str">
        <f>IF(LNG!$B$3=1,D239 &amp;"",J239 &amp;"" )</f>
        <v/>
      </c>
      <c r="W239" s="106" t="str">
        <f>IF(LNG!$B$3=1,E239 &amp;"",K239 &amp;"" )</f>
        <v/>
      </c>
      <c r="X239" s="106" t="str">
        <f>IF(LNG!$B$3=1,F239 &amp;"",L239 &amp;"" )</f>
        <v/>
      </c>
    </row>
    <row r="240" spans="1:24" ht="151.80000000000001">
      <c r="A240" s="70" t="s">
        <v>179</v>
      </c>
      <c r="B240" s="80" t="s">
        <v>2374</v>
      </c>
      <c r="C240" s="66" t="s">
        <v>2375</v>
      </c>
      <c r="D240" s="65"/>
      <c r="E240" s="65"/>
      <c r="F240" s="65"/>
      <c r="G240" s="76" t="s">
        <v>179</v>
      </c>
      <c r="H240" s="84" t="s">
        <v>2376</v>
      </c>
      <c r="I240" s="72" t="s">
        <v>2377</v>
      </c>
      <c r="J240" s="71"/>
      <c r="K240" s="71"/>
      <c r="L240" s="71"/>
      <c r="M240" s="807" t="s">
        <v>179</v>
      </c>
      <c r="N240" s="795"/>
      <c r="O240" s="813"/>
      <c r="P240" s="804"/>
      <c r="Q240" s="804"/>
      <c r="R240" s="804"/>
      <c r="S240" s="106" t="str">
        <f>IF(LNG!$B$3=1,A240 &amp;"",G240 &amp;"" )</f>
        <v>G05.02</v>
      </c>
      <c r="T240" s="106" t="str">
        <f>IF(LNG!$B$3=1,B240 &amp;"",H240 &amp;"" )</f>
        <v>Einbauküche</v>
      </c>
      <c r="U240" s="106" t="str">
        <f>IF(LNG!$B$3=1,C240 &amp;"",I240 &amp;"" )</f>
        <v>Haushalts- und Kleinküchen, einschliesslich Geräte, Armaturen und Zubehör
Hinweis: Grossküche (H03)</v>
      </c>
      <c r="V240" s="106" t="str">
        <f>IF(LNG!$B$3=1,D240 &amp;"",J240 &amp;"" )</f>
        <v/>
      </c>
      <c r="W240" s="106" t="str">
        <f>IF(LNG!$B$3=1,E240 &amp;"",K240 &amp;"" )</f>
        <v/>
      </c>
      <c r="X240" s="106" t="str">
        <f>IF(LNG!$B$3=1,F240 &amp;"",L240 &amp;"" )</f>
        <v/>
      </c>
    </row>
    <row r="241" spans="1:24" ht="55.2">
      <c r="A241" s="70" t="s">
        <v>180</v>
      </c>
      <c r="B241" s="93" t="s">
        <v>2378</v>
      </c>
      <c r="C241" s="93" t="s">
        <v>2379</v>
      </c>
      <c r="D241" s="67"/>
      <c r="E241" s="67"/>
      <c r="F241" s="67"/>
      <c r="G241" s="76" t="s">
        <v>180</v>
      </c>
      <c r="H241" s="95" t="s">
        <v>2380</v>
      </c>
      <c r="I241" s="95" t="s">
        <v>2381</v>
      </c>
      <c r="J241" s="73"/>
      <c r="K241" s="73"/>
      <c r="L241" s="73"/>
      <c r="M241" s="807" t="s">
        <v>180</v>
      </c>
      <c r="N241" s="803"/>
      <c r="O241" s="803"/>
      <c r="P241" s="796"/>
      <c r="Q241" s="796"/>
      <c r="R241" s="796"/>
      <c r="S241" s="106" t="str">
        <f>IF(LNG!$B$3=1,A241 &amp;"",G241 &amp;"" )</f>
        <v>G05.03</v>
      </c>
      <c r="T241" s="106" t="str">
        <f>IF(LNG!$B$3=1,B241 &amp;"",H241 &amp;"" )</f>
        <v>Innerer Fensterausbau</v>
      </c>
      <c r="U241" s="106" t="str">
        <f>IF(LNG!$B$3=1,C241 &amp;"",I241 &amp;"" )</f>
        <v>Fenstersimse, Vorhangbretter und dgl.</v>
      </c>
      <c r="V241" s="106" t="str">
        <f>IF(LNG!$B$3=1,D241 &amp;"",J241 &amp;"" )</f>
        <v/>
      </c>
      <c r="W241" s="106" t="str">
        <f>IF(LNG!$B$3=1,E241 &amp;"",K241 &amp;"" )</f>
        <v/>
      </c>
      <c r="X241" s="106" t="str">
        <f>IF(LNG!$B$3=1,F241 &amp;"",L241 &amp;"" )</f>
        <v/>
      </c>
    </row>
    <row r="242" spans="1:24" ht="193.2">
      <c r="A242" s="70" t="s">
        <v>181</v>
      </c>
      <c r="B242" s="93" t="s">
        <v>2382</v>
      </c>
      <c r="C242" s="93" t="s">
        <v>2383</v>
      </c>
      <c r="D242" s="65"/>
      <c r="E242" s="65"/>
      <c r="F242" s="67"/>
      <c r="G242" s="76" t="s">
        <v>181</v>
      </c>
      <c r="H242" s="95" t="s">
        <v>2384</v>
      </c>
      <c r="I242" s="95" t="s">
        <v>2385</v>
      </c>
      <c r="J242" s="71"/>
      <c r="K242" s="71"/>
      <c r="L242" s="73"/>
      <c r="M242" s="807" t="s">
        <v>181</v>
      </c>
      <c r="N242" s="803"/>
      <c r="O242" s="803"/>
      <c r="P242" s="804"/>
      <c r="Q242" s="804"/>
      <c r="R242" s="796"/>
      <c r="S242" s="106" t="str">
        <f>IF(LNG!$B$3=1,A242 &amp;"",G242 &amp;"" )</f>
        <v>G05.04</v>
      </c>
      <c r="T242" s="106" t="str">
        <f>IF(LNG!$B$3=1,B242 &amp;"",H242 &amp;"" )</f>
        <v>Innerer Abschluss</v>
      </c>
      <c r="U242" s="106" t="str">
        <f>IF(LNG!$B$3=1,C242 &amp;"",I242 &amp;"" )</f>
        <v>Innere Verdunkelung und Blendschutz, einschliesslich Antriebe
Hinweis: Sonnenschutz, Wetterschutz (E03.04)</v>
      </c>
      <c r="V242" s="106" t="str">
        <f>IF(LNG!$B$3=1,D242 &amp;"",J242 &amp;"" )</f>
        <v/>
      </c>
      <c r="W242" s="106" t="str">
        <f>IF(LNG!$B$3=1,E242 &amp;"",K242 &amp;"" )</f>
        <v/>
      </c>
      <c r="X242" s="106" t="str">
        <f>IF(LNG!$B$3=1,F242 &amp;"",L242 &amp;"" )</f>
        <v/>
      </c>
    </row>
    <row r="243" spans="1:24" ht="331.2">
      <c r="A243" s="70" t="s">
        <v>182</v>
      </c>
      <c r="B243" s="103" t="s">
        <v>2386</v>
      </c>
      <c r="C243" s="66" t="s">
        <v>2387</v>
      </c>
      <c r="D243" s="65"/>
      <c r="E243" s="65"/>
      <c r="F243" s="65"/>
      <c r="G243" s="76" t="s">
        <v>182</v>
      </c>
      <c r="H243" s="104" t="s">
        <v>2388</v>
      </c>
      <c r="I243" s="72" t="s">
        <v>2389</v>
      </c>
      <c r="J243" s="71" t="s">
        <v>2390</v>
      </c>
      <c r="K243" s="71"/>
      <c r="L243" s="71"/>
      <c r="M243" s="807" t="s">
        <v>182</v>
      </c>
      <c r="N243" s="814"/>
      <c r="O243" s="813"/>
      <c r="P243" s="804"/>
      <c r="Q243" s="804"/>
      <c r="R243" s="804"/>
      <c r="S243" s="106" t="str">
        <f>IF(LNG!$B$3=1,A243 &amp;"",G243 &amp;"" )</f>
        <v>G05.05</v>
      </c>
      <c r="T243" s="106" t="str">
        <f>IF(LNG!$B$3=1,B243 &amp;"",H243 &amp;"" )</f>
        <v>Absturz-, Anprallschutzeinrichtung</v>
      </c>
      <c r="U243" s="106" t="str">
        <f>IF(LNG!$B$3=1,C243 &amp;"",I243 &amp;"" )</f>
        <v>Geländer, Handläufe, Rammschutz</v>
      </c>
      <c r="V243" s="106" t="str">
        <f>IF(LNG!$B$3=1,D243 &amp;"",J243 &amp;"" )</f>
        <v/>
      </c>
      <c r="W243" s="106" t="str">
        <f>IF(LNG!$B$3=1,E243 &amp;"",K243 &amp;"" )</f>
        <v/>
      </c>
      <c r="X243" s="106" t="str">
        <f>IF(LNG!$B$3=1,F243 &amp;"",L243 &amp;"" )</f>
        <v/>
      </c>
    </row>
    <row r="244" spans="1:24" ht="165.6">
      <c r="A244" s="70" t="s">
        <v>183</v>
      </c>
      <c r="B244" s="103" t="s">
        <v>2391</v>
      </c>
      <c r="C244" s="66" t="s">
        <v>2392</v>
      </c>
      <c r="D244" s="65"/>
      <c r="E244" s="65"/>
      <c r="F244" s="65"/>
      <c r="G244" s="76" t="s">
        <v>183</v>
      </c>
      <c r="H244" s="104" t="s">
        <v>2393</v>
      </c>
      <c r="I244" s="72" t="s">
        <v>2394</v>
      </c>
      <c r="J244" s="71" t="s">
        <v>2395</v>
      </c>
      <c r="K244" s="71"/>
      <c r="L244" s="71"/>
      <c r="M244" s="807" t="s">
        <v>183</v>
      </c>
      <c r="N244" s="814"/>
      <c r="O244" s="813"/>
      <c r="P244" s="804"/>
      <c r="Q244" s="804"/>
      <c r="R244" s="804"/>
      <c r="S244" s="106" t="str">
        <f>IF(LNG!$B$3=1,A244 &amp;"",G244 &amp;"" )</f>
        <v>G05.06</v>
      </c>
      <c r="T244" s="106" t="str">
        <f>IF(LNG!$B$3=1,B244 &amp;"",H244 &amp;"" )</f>
        <v>Sonderbauteil</v>
      </c>
      <c r="U244" s="106" t="str">
        <f>IF(LNG!$B$3=1,C244 &amp;"",I244 &amp;"" )</f>
        <v>Fest im Gebäude eingebaute Sonderbauteile wie Cheminées, Pflanztröge und dgl.
Hinweis: Wärmeerzeugung (D05.02)</v>
      </c>
      <c r="V244" s="106" t="str">
        <f>IF(LNG!$B$3=1,D244 &amp;"",J244 &amp;"" )</f>
        <v/>
      </c>
      <c r="W244" s="106" t="str">
        <f>IF(LNG!$B$3=1,E244 &amp;"",K244 &amp;"" )</f>
        <v/>
      </c>
      <c r="X244" s="106" t="str">
        <f>IF(LNG!$B$3=1,F244 &amp;"",L244 &amp;"" )</f>
        <v/>
      </c>
    </row>
    <row r="245" spans="1:24" ht="132">
      <c r="A245" s="70" t="s">
        <v>184</v>
      </c>
      <c r="B245" s="103" t="s">
        <v>2396</v>
      </c>
      <c r="C245" s="66" t="s">
        <v>2397</v>
      </c>
      <c r="D245" s="65"/>
      <c r="E245" s="65"/>
      <c r="F245" s="65"/>
      <c r="G245" s="76" t="s">
        <v>184</v>
      </c>
      <c r="H245" s="104" t="s">
        <v>2398</v>
      </c>
      <c r="I245" s="72" t="s">
        <v>2399</v>
      </c>
      <c r="J245" s="71"/>
      <c r="K245" s="71"/>
      <c r="L245" s="71"/>
      <c r="M245" s="807" t="s">
        <v>184</v>
      </c>
      <c r="N245" s="814"/>
      <c r="O245" s="813"/>
      <c r="P245" s="804"/>
      <c r="Q245" s="804"/>
      <c r="R245" s="804"/>
      <c r="S245" s="106" t="str">
        <f>IF(LNG!$B$3=1,A245 &amp;"",G245 &amp;"" )</f>
        <v>G05.07</v>
      </c>
      <c r="T245" s="106" t="str">
        <f>IF(LNG!$B$3=1,B245 &amp;"",H245 &amp;"" )</f>
        <v>Kleinbauteil, Schutzraumeinrichtung</v>
      </c>
      <c r="U245" s="106" t="str">
        <f>IF(LNG!$B$3=1,C245 &amp;"",I245 &amp;"" )</f>
        <v>Briefkästen, Pneuschränke, Wäschehängen und dgl. sowie Schutzraumbauteile und -einrichtungen</v>
      </c>
      <c r="V245" s="106" t="str">
        <f>IF(LNG!$B$3=1,D245 &amp;"",J245 &amp;"" )</f>
        <v/>
      </c>
      <c r="W245" s="106" t="str">
        <f>IF(LNG!$B$3=1,E245 &amp;"",K245 &amp;"" )</f>
        <v/>
      </c>
      <c r="X245" s="106" t="str">
        <f>IF(LNG!$B$3=1,F245 &amp;"",L245 &amp;"" )</f>
        <v/>
      </c>
    </row>
    <row r="246" spans="1:24" ht="262.2">
      <c r="A246" s="70" t="s">
        <v>185</v>
      </c>
      <c r="B246" s="103" t="s">
        <v>2400</v>
      </c>
      <c r="C246" s="66" t="s">
        <v>2401</v>
      </c>
      <c r="D246" s="65"/>
      <c r="E246" s="65"/>
      <c r="F246" s="65"/>
      <c r="G246" s="76" t="s">
        <v>185</v>
      </c>
      <c r="H246" s="104" t="s">
        <v>2402</v>
      </c>
      <c r="I246" s="72" t="s">
        <v>2403</v>
      </c>
      <c r="J246" s="71"/>
      <c r="K246" s="71"/>
      <c r="L246" s="71"/>
      <c r="M246" s="807" t="s">
        <v>185</v>
      </c>
      <c r="N246" s="814"/>
      <c r="O246" s="813"/>
      <c r="P246" s="804"/>
      <c r="Q246" s="804"/>
      <c r="R246" s="804"/>
      <c r="S246" s="106" t="str">
        <f>IF(LNG!$B$3=1,A246 &amp;"",G246 &amp;"" )</f>
        <v>G06</v>
      </c>
      <c r="T246" s="106" t="str">
        <f>IF(LNG!$B$3=1,B246 &amp;"",H246 &amp;"" )</f>
        <v>Ergänzende Leistung zu Ausbau</v>
      </c>
      <c r="U246" s="106" t="str">
        <f>IF(LNG!$B$3=1,C246 &amp;"",I246 &amp;"" )</f>
        <v>Nachträgliches Erstellen und Schliessen von Durchbrüchen und Schlitzen in Bauteilen des Ausbaus sowie Abschottungen und Reinigung
Hinweis: Ergänzende Leistung zu Konstruktion (C05)</v>
      </c>
      <c r="V246" s="106" t="str">
        <f>IF(LNG!$B$3=1,D246 &amp;"",J246 &amp;"" )</f>
        <v/>
      </c>
      <c r="W246" s="106" t="str">
        <f>IF(LNG!$B$3=1,E246 &amp;"",K246 &amp;"" )</f>
        <v/>
      </c>
      <c r="X246" s="106" t="str">
        <f>IF(LNG!$B$3=1,F246 &amp;"",L246 &amp;"" )</f>
        <v/>
      </c>
    </row>
    <row r="247" spans="1:24" ht="207">
      <c r="A247" s="70" t="s">
        <v>186</v>
      </c>
      <c r="B247" s="66" t="s">
        <v>2404</v>
      </c>
      <c r="C247" s="66" t="s">
        <v>2405</v>
      </c>
      <c r="D247" s="65"/>
      <c r="E247" s="65"/>
      <c r="F247" s="65"/>
      <c r="G247" s="76" t="s">
        <v>186</v>
      </c>
      <c r="H247" s="72" t="s">
        <v>2406</v>
      </c>
      <c r="I247" s="72" t="s">
        <v>2407</v>
      </c>
      <c r="J247" s="71" t="s">
        <v>2408</v>
      </c>
      <c r="K247" s="71"/>
      <c r="L247" s="71"/>
      <c r="M247" s="807" t="s">
        <v>186</v>
      </c>
      <c r="N247" s="813"/>
      <c r="O247" s="813"/>
      <c r="P247" s="804"/>
      <c r="Q247" s="804"/>
      <c r="R247" s="804"/>
      <c r="S247" s="106" t="str">
        <f>IF(LNG!$B$3=1,A247 &amp;"",G247 &amp;"" )</f>
        <v>G06.01</v>
      </c>
      <c r="T247" s="106" t="str">
        <f>IF(LNG!$B$3=1,B247 &amp;"",H247 &amp;"" )</f>
        <v>Durchbruch, Schlitz zu Ausbau</v>
      </c>
      <c r="U247" s="106" t="str">
        <f>IF(LNG!$B$3=1,C247 &amp;"",I247 &amp;"" )</f>
        <v>Nachträgliches Erstellen und Schliessen von Durchbrüchen und Schlitzen in Bauteilen zu Ausbau
Hinweis: Durchbruch, Schlitz zu Konstruktion (C05.01)</v>
      </c>
      <c r="V247" s="106" t="str">
        <f>IF(LNG!$B$3=1,D247 &amp;"",J247 &amp;"" )</f>
        <v/>
      </c>
      <c r="W247" s="106" t="str">
        <f>IF(LNG!$B$3=1,E247 &amp;"",K247 &amp;"" )</f>
        <v/>
      </c>
      <c r="X247" s="106" t="str">
        <f>IF(LNG!$B$3=1,F247 &amp;"",L247 &amp;"" )</f>
        <v/>
      </c>
    </row>
    <row r="248" spans="1:24" ht="105.6">
      <c r="A248" s="70" t="s">
        <v>187</v>
      </c>
      <c r="B248" s="66" t="s">
        <v>2409</v>
      </c>
      <c r="C248" s="66" t="s">
        <v>2410</v>
      </c>
      <c r="D248" s="65"/>
      <c r="E248" s="65"/>
      <c r="F248" s="65"/>
      <c r="G248" s="76" t="s">
        <v>187</v>
      </c>
      <c r="H248" s="72" t="s">
        <v>2411</v>
      </c>
      <c r="I248" s="72" t="s">
        <v>2412</v>
      </c>
      <c r="J248" s="71"/>
      <c r="K248" s="71"/>
      <c r="L248" s="71"/>
      <c r="M248" s="807" t="s">
        <v>187</v>
      </c>
      <c r="N248" s="813"/>
      <c r="O248" s="813"/>
      <c r="P248" s="804"/>
      <c r="Q248" s="804"/>
      <c r="R248" s="804"/>
      <c r="S248" s="106" t="str">
        <f>IF(LNG!$B$3=1,A248 &amp;"",G248 &amp;"" )</f>
        <v>G06.02</v>
      </c>
      <c r="T248" s="106" t="str">
        <f>IF(LNG!$B$3=1,B248 &amp;"",H248 &amp;"" )</f>
        <v>Abschottung</v>
      </c>
      <c r="U248" s="106" t="str">
        <f>IF(LNG!$B$3=1,C248 &amp;"",I248 &amp;"" )</f>
        <v>Vertikale oder horizontale Brandabschottungen, Schallabschottungen und dgl.</v>
      </c>
      <c r="V248" s="106" t="str">
        <f>IF(LNG!$B$3=1,D248 &amp;"",J248 &amp;"" )</f>
        <v/>
      </c>
      <c r="W248" s="106" t="str">
        <f>IF(LNG!$B$3=1,E248 &amp;"",K248 &amp;"" )</f>
        <v/>
      </c>
      <c r="X248" s="106" t="str">
        <f>IF(LNG!$B$3=1,F248 &amp;"",L248 &amp;"" )</f>
        <v/>
      </c>
    </row>
    <row r="249" spans="1:24" ht="82.8">
      <c r="A249" s="70" t="s">
        <v>188</v>
      </c>
      <c r="B249" s="66" t="s">
        <v>2413</v>
      </c>
      <c r="C249" s="66" t="s">
        <v>2414</v>
      </c>
      <c r="D249" s="65"/>
      <c r="E249" s="65"/>
      <c r="F249" s="65"/>
      <c r="G249" s="76" t="s">
        <v>188</v>
      </c>
      <c r="H249" s="72" t="s">
        <v>2415</v>
      </c>
      <c r="I249" s="72" t="s">
        <v>2416</v>
      </c>
      <c r="J249" s="71"/>
      <c r="K249" s="71"/>
      <c r="L249" s="71"/>
      <c r="M249" s="807" t="s">
        <v>188</v>
      </c>
      <c r="N249" s="813"/>
      <c r="O249" s="813"/>
      <c r="P249" s="804"/>
      <c r="Q249" s="804"/>
      <c r="R249" s="804"/>
      <c r="S249" s="106" t="str">
        <f>IF(LNG!$B$3=1,A249 &amp;"",G249 &amp;"" )</f>
        <v>G06.03</v>
      </c>
      <c r="T249" s="106" t="str">
        <f>IF(LNG!$B$3=1,B249 &amp;"",H249 &amp;"" )</f>
        <v>Reinigung</v>
      </c>
      <c r="U249" s="106" t="str">
        <f>IF(LNG!$B$3=1,C249 &amp;"",I249 &amp;"" )</f>
        <v xml:space="preserve">Bau- und Endreinigung, Kanalisationsspülung und dgl. </v>
      </c>
      <c r="V249" s="106" t="str">
        <f>IF(LNG!$B$3=1,D249 &amp;"",J249 &amp;"" )</f>
        <v/>
      </c>
      <c r="W249" s="106" t="str">
        <f>IF(LNG!$B$3=1,E249 &amp;"",K249 &amp;"" )</f>
        <v/>
      </c>
      <c r="X249" s="106" t="str">
        <f>IF(LNG!$B$3=1,F249 &amp;"",L249 &amp;"" )</f>
        <v/>
      </c>
    </row>
    <row r="250" spans="1:24" ht="55.2">
      <c r="A250" s="68" t="s">
        <v>189</v>
      </c>
      <c r="B250" s="80" t="s">
        <v>2417</v>
      </c>
      <c r="C250" s="80" t="s">
        <v>2418</v>
      </c>
      <c r="D250" s="67"/>
      <c r="E250" s="67"/>
      <c r="F250" s="67"/>
      <c r="G250" s="74" t="s">
        <v>189</v>
      </c>
      <c r="H250" s="84" t="s">
        <v>2419</v>
      </c>
      <c r="I250" s="84" t="s">
        <v>2420</v>
      </c>
      <c r="J250" s="73"/>
      <c r="K250" s="73"/>
      <c r="L250" s="73"/>
      <c r="M250" s="797" t="s">
        <v>189</v>
      </c>
      <c r="N250" s="795"/>
      <c r="O250" s="795"/>
      <c r="P250" s="796"/>
      <c r="Q250" s="796"/>
      <c r="R250" s="796"/>
      <c r="S250" s="106" t="str">
        <f>IF(LNG!$B$3=1,A250 &amp;"",G250 &amp;"" )</f>
        <v>G06.04</v>
      </c>
      <c r="T250" s="106" t="str">
        <f>IF(LNG!$B$3=1,B250 &amp;"",H250 &amp;"" )</f>
        <v>Trocknung</v>
      </c>
      <c r="U250" s="106" t="str">
        <f>IF(LNG!$B$3=1,C250 &amp;"",I250 &amp;"" )</f>
        <v xml:space="preserve">Bautrocknung, Bauheizung und dgl. </v>
      </c>
      <c r="V250" s="106" t="str">
        <f>IF(LNG!$B$3=1,D250 &amp;"",J250 &amp;"" )</f>
        <v/>
      </c>
      <c r="W250" s="106" t="str">
        <f>IF(LNG!$B$3=1,E250 &amp;"",K250 &amp;"" )</f>
        <v/>
      </c>
      <c r="X250" s="106" t="str">
        <f>IF(LNG!$B$3=1,F250 &amp;"",L250 &amp;"" )</f>
        <v/>
      </c>
    </row>
    <row r="251" spans="1:24" ht="55.2">
      <c r="A251" s="86" t="s">
        <v>190</v>
      </c>
      <c r="B251" s="87" t="s">
        <v>2421</v>
      </c>
      <c r="C251" s="80" t="s">
        <v>2422</v>
      </c>
      <c r="D251" s="67"/>
      <c r="E251" s="67"/>
      <c r="F251" s="67"/>
      <c r="G251" s="88" t="s">
        <v>190</v>
      </c>
      <c r="H251" s="89" t="s">
        <v>2423</v>
      </c>
      <c r="I251" s="84" t="s">
        <v>2424</v>
      </c>
      <c r="J251" s="73"/>
      <c r="K251" s="73"/>
      <c r="L251" s="73"/>
      <c r="M251" s="793" t="s">
        <v>190</v>
      </c>
      <c r="N251" s="794"/>
      <c r="O251" s="795"/>
      <c r="P251" s="796"/>
      <c r="Q251" s="796"/>
      <c r="R251" s="796"/>
      <c r="S251" s="106" t="str">
        <f>IF(LNG!$B$3=1,A251 &amp;"",G251 &amp;"" )</f>
        <v>H</v>
      </c>
      <c r="T251" s="106" t="str">
        <f>IF(LNG!$B$3=1,B251 &amp;"",H251 &amp;"" )</f>
        <v>Nutzungsspezifische Anlage Gebäude</v>
      </c>
      <c r="U251" s="106" t="str">
        <f>IF(LNG!$B$3=1,C251 &amp;"",I251 &amp;"" )</f>
        <v>Anlagen für spezifische Nutzungen</v>
      </c>
      <c r="V251" s="106" t="str">
        <f>IF(LNG!$B$3=1,D251 &amp;"",J251 &amp;"" )</f>
        <v/>
      </c>
      <c r="W251" s="106" t="str">
        <f>IF(LNG!$B$3=1,E251 &amp;"",K251 &amp;"" )</f>
        <v/>
      </c>
      <c r="X251" s="106" t="str">
        <f>IF(LNG!$B$3=1,F251 &amp;"",L251 &amp;"" )</f>
        <v/>
      </c>
    </row>
    <row r="252" spans="1:24" ht="145.19999999999999">
      <c r="A252" s="68" t="s">
        <v>191</v>
      </c>
      <c r="B252" s="80" t="s">
        <v>2425</v>
      </c>
      <c r="C252" s="80" t="s">
        <v>2426</v>
      </c>
      <c r="D252" s="67"/>
      <c r="E252" s="67"/>
      <c r="F252" s="67"/>
      <c r="G252" s="74" t="s">
        <v>191</v>
      </c>
      <c r="H252" s="84" t="s">
        <v>2427</v>
      </c>
      <c r="I252" s="84" t="s">
        <v>2428</v>
      </c>
      <c r="J252" s="73"/>
      <c r="K252" s="73"/>
      <c r="L252" s="73"/>
      <c r="M252" s="797" t="s">
        <v>191</v>
      </c>
      <c r="N252" s="795"/>
      <c r="O252" s="795"/>
      <c r="P252" s="796"/>
      <c r="Q252" s="796"/>
      <c r="R252" s="796"/>
      <c r="S252" s="106" t="str">
        <f>IF(LNG!$B$3=1,A252 &amp;"",G252 &amp;"" )</f>
        <v>H01</v>
      </c>
      <c r="T252" s="106" t="str">
        <f>IF(LNG!$B$3=1,B252 &amp;"",H252 &amp;"" )</f>
        <v>Produktionsanlage</v>
      </c>
      <c r="U252" s="106" t="str">
        <f>IF(LNG!$B$3=1,C252 &amp;"",I252 &amp;"" )</f>
        <v>Eingebaute Produktionsanlagen, einschliesslich Maschinen, Apparate, Steuerung und Medienversorgung</v>
      </c>
      <c r="V252" s="106" t="str">
        <f>IF(LNG!$B$3=1,D252 &amp;"",J252 &amp;"" )</f>
        <v/>
      </c>
      <c r="W252" s="106" t="str">
        <f>IF(LNG!$B$3=1,E252 &amp;"",K252 &amp;"" )</f>
        <v/>
      </c>
      <c r="X252" s="106" t="str">
        <f>IF(LNG!$B$3=1,F252 &amp;"",L252 &amp;"" )</f>
        <v/>
      </c>
    </row>
    <row r="253" spans="1:24" ht="124.2">
      <c r="A253" s="70" t="s">
        <v>192</v>
      </c>
      <c r="B253" s="93" t="s">
        <v>2429</v>
      </c>
      <c r="C253" s="93" t="s">
        <v>2430</v>
      </c>
      <c r="D253" s="67"/>
      <c r="E253" s="67"/>
      <c r="F253" s="67"/>
      <c r="G253" s="76" t="s">
        <v>192</v>
      </c>
      <c r="H253" s="95" t="s">
        <v>2431</v>
      </c>
      <c r="I253" s="95" t="s">
        <v>2432</v>
      </c>
      <c r="J253" s="73"/>
      <c r="K253" s="73"/>
      <c r="L253" s="73"/>
      <c r="M253" s="807" t="s">
        <v>192</v>
      </c>
      <c r="N253" s="803"/>
      <c r="O253" s="803"/>
      <c r="P253" s="796"/>
      <c r="Q253" s="796"/>
      <c r="R253" s="796"/>
      <c r="S253" s="106" t="str">
        <f>IF(LNG!$B$3=1,A253 &amp;"",G253 &amp;"" )</f>
        <v>H01.01</v>
      </c>
      <c r="T253" s="106" t="str">
        <f>IF(LNG!$B$3=1,B253 &amp;"",H253 &amp;"" )</f>
        <v>Produktionsanlage: Versorgung, Entsorgung</v>
      </c>
      <c r="U253" s="106" t="str">
        <f>IF(LNG!$B$3=1,C253 &amp;"",I253 &amp;"" )</f>
        <v>Versorgung von Produktionsanlagen mit Medien und dgl. sowie Entsorgung</v>
      </c>
      <c r="V253" s="106" t="str">
        <f>IF(LNG!$B$3=1,D253 &amp;"",J253 &amp;"" )</f>
        <v/>
      </c>
      <c r="W253" s="106" t="str">
        <f>IF(LNG!$B$3=1,E253 &amp;"",K253 &amp;"" )</f>
        <v/>
      </c>
      <c r="X253" s="106" t="str">
        <f>IF(LNG!$B$3=1,F253 &amp;"",L253 &amp;"" )</f>
        <v/>
      </c>
    </row>
    <row r="254" spans="1:24" ht="55.2">
      <c r="A254" s="68" t="s">
        <v>193</v>
      </c>
      <c r="B254" s="80" t="s">
        <v>2433</v>
      </c>
      <c r="C254" s="80" t="s">
        <v>2434</v>
      </c>
      <c r="D254" s="67"/>
      <c r="E254" s="67"/>
      <c r="F254" s="67"/>
      <c r="G254" s="74" t="s">
        <v>193</v>
      </c>
      <c r="H254" s="84" t="s">
        <v>2435</v>
      </c>
      <c r="I254" s="84" t="s">
        <v>2436</v>
      </c>
      <c r="J254" s="73"/>
      <c r="K254" s="73"/>
      <c r="L254" s="73"/>
      <c r="M254" s="797" t="s">
        <v>193</v>
      </c>
      <c r="N254" s="795"/>
      <c r="O254" s="795"/>
      <c r="P254" s="796"/>
      <c r="Q254" s="796"/>
      <c r="R254" s="796"/>
      <c r="S254" s="106" t="str">
        <f>IF(LNG!$B$3=1,A254 &amp;"",G254 &amp;"" )</f>
        <v>H01.02</v>
      </c>
      <c r="T254" s="106" t="str">
        <f>IF(LNG!$B$3=1,B254 &amp;"",H254 &amp;"" )</f>
        <v>Produktionsanlage: Aufbereitung</v>
      </c>
      <c r="U254" s="106" t="str">
        <f>IF(LNG!$B$3=1,C254 &amp;"",I254 &amp;"" )</f>
        <v>Aufbereitung zu Produktionsanlagen</v>
      </c>
      <c r="V254" s="106" t="str">
        <f>IF(LNG!$B$3=1,D254 &amp;"",J254 &amp;"" )</f>
        <v/>
      </c>
      <c r="W254" s="106" t="str">
        <f>IF(LNG!$B$3=1,E254 &amp;"",K254 &amp;"" )</f>
        <v/>
      </c>
      <c r="X254" s="106" t="str">
        <f>IF(LNG!$B$3=1,F254 &amp;"",L254 &amp;"" )</f>
        <v/>
      </c>
    </row>
    <row r="255" spans="1:24" ht="69">
      <c r="A255" s="70" t="s">
        <v>194</v>
      </c>
      <c r="B255" s="93" t="s">
        <v>2437</v>
      </c>
      <c r="C255" s="93" t="s">
        <v>2438</v>
      </c>
      <c r="D255" s="67"/>
      <c r="E255" s="67"/>
      <c r="F255" s="67"/>
      <c r="G255" s="76" t="s">
        <v>194</v>
      </c>
      <c r="H255" s="95" t="s">
        <v>2439</v>
      </c>
      <c r="I255" s="95" t="s">
        <v>2440</v>
      </c>
      <c r="J255" s="73"/>
      <c r="K255" s="73"/>
      <c r="L255" s="73"/>
      <c r="M255" s="807" t="s">
        <v>194</v>
      </c>
      <c r="N255" s="803"/>
      <c r="O255" s="803"/>
      <c r="P255" s="796"/>
      <c r="Q255" s="796"/>
      <c r="R255" s="796"/>
      <c r="S255" s="106" t="str">
        <f>IF(LNG!$B$3=1,A255 &amp;"",G255 &amp;"" )</f>
        <v>H01.03</v>
      </c>
      <c r="T255" s="106" t="str">
        <f>IF(LNG!$B$3=1,B255 &amp;"",H255 &amp;"" )</f>
        <v>Produktionsanlage: Speicherung</v>
      </c>
      <c r="U255" s="106" t="str">
        <f>IF(LNG!$B$3=1,C255 &amp;"",I255 &amp;"" )</f>
        <v>Speicherung zu Produktionsanlagen wie Tanks</v>
      </c>
      <c r="V255" s="106" t="str">
        <f>IF(LNG!$B$3=1,D255 &amp;"",J255 &amp;"" )</f>
        <v/>
      </c>
      <c r="W255" s="106" t="str">
        <f>IF(LNG!$B$3=1,E255 &amp;"",K255 &amp;"" )</f>
        <v/>
      </c>
      <c r="X255" s="106" t="str">
        <f>IF(LNG!$B$3=1,F255 &amp;"",L255 &amp;"" )</f>
        <v/>
      </c>
    </row>
    <row r="256" spans="1:24" ht="55.2">
      <c r="A256" s="68" t="s">
        <v>195</v>
      </c>
      <c r="B256" s="80" t="s">
        <v>2441</v>
      </c>
      <c r="C256" s="80" t="s">
        <v>2442</v>
      </c>
      <c r="D256" s="67"/>
      <c r="E256" s="67"/>
      <c r="F256" s="67"/>
      <c r="G256" s="74" t="s">
        <v>195</v>
      </c>
      <c r="H256" s="84" t="s">
        <v>2443</v>
      </c>
      <c r="I256" s="84" t="s">
        <v>2444</v>
      </c>
      <c r="J256" s="73"/>
      <c r="K256" s="73"/>
      <c r="L256" s="73"/>
      <c r="M256" s="797" t="s">
        <v>195</v>
      </c>
      <c r="N256" s="795"/>
      <c r="O256" s="795"/>
      <c r="P256" s="796"/>
      <c r="Q256" s="796"/>
      <c r="R256" s="796"/>
      <c r="S256" s="106" t="str">
        <f>IF(LNG!$B$3=1,A256 &amp;"",G256 &amp;"" )</f>
        <v>H01.04</v>
      </c>
      <c r="T256" s="106" t="str">
        <f>IF(LNG!$B$3=1,B256 &amp;"",H256 &amp;"" )</f>
        <v>Produktionsanlage: Verteilung</v>
      </c>
      <c r="U256" s="106" t="str">
        <f>IF(LNG!$B$3=1,C256 &amp;"",I256 &amp;"" )</f>
        <v>Verteilung zu Produktionsanlagen</v>
      </c>
      <c r="V256" s="106" t="str">
        <f>IF(LNG!$B$3=1,D256 &amp;"",J256 &amp;"" )</f>
        <v/>
      </c>
      <c r="W256" s="106" t="str">
        <f>IF(LNG!$B$3=1,E256 &amp;"",K256 &amp;"" )</f>
        <v/>
      </c>
      <c r="X256" s="106" t="str">
        <f>IF(LNG!$B$3=1,F256 &amp;"",L256 &amp;"" )</f>
        <v/>
      </c>
    </row>
    <row r="257" spans="1:24" ht="96.6">
      <c r="A257" s="70" t="s">
        <v>196</v>
      </c>
      <c r="B257" s="93" t="s">
        <v>2445</v>
      </c>
      <c r="C257" s="93" t="s">
        <v>2446</v>
      </c>
      <c r="D257" s="67"/>
      <c r="E257" s="67"/>
      <c r="F257" s="67"/>
      <c r="G257" s="76" t="s">
        <v>196</v>
      </c>
      <c r="H257" s="95" t="s">
        <v>2447</v>
      </c>
      <c r="I257" s="95" t="s">
        <v>2448</v>
      </c>
      <c r="J257" s="73"/>
      <c r="K257" s="73"/>
      <c r="L257" s="73"/>
      <c r="M257" s="807" t="s">
        <v>196</v>
      </c>
      <c r="N257" s="803"/>
      <c r="O257" s="803"/>
      <c r="P257" s="796"/>
      <c r="Q257" s="796"/>
      <c r="R257" s="796"/>
      <c r="S257" s="106" t="str">
        <f>IF(LNG!$B$3=1,A257 &amp;"",G257 &amp;"" )</f>
        <v>H01.05</v>
      </c>
      <c r="T257" s="106" t="str">
        <f>IF(LNG!$B$3=1,B257 &amp;"",H257 &amp;"" )</f>
        <v>Produktionsanlage: Armatur, Apparat</v>
      </c>
      <c r="U257" s="106" t="str">
        <f>IF(LNG!$B$3=1,C257 &amp;"",I257 &amp;"" )</f>
        <v>Einbauten, eingebaute Maschinen und Apparate zu Produktionsanlagen</v>
      </c>
      <c r="V257" s="106" t="str">
        <f>IF(LNG!$B$3=1,D257 &amp;"",J257 &amp;"" )</f>
        <v/>
      </c>
      <c r="W257" s="106" t="str">
        <f>IF(LNG!$B$3=1,E257 &amp;"",K257 &amp;"" )</f>
        <v/>
      </c>
      <c r="X257" s="106" t="str">
        <f>IF(LNG!$B$3=1,F257 &amp;"",L257 &amp;"" )</f>
        <v/>
      </c>
    </row>
    <row r="258" spans="1:24" ht="145.19999999999999">
      <c r="A258" s="68" t="s">
        <v>197</v>
      </c>
      <c r="B258" s="80" t="s">
        <v>2449</v>
      </c>
      <c r="C258" s="80" t="s">
        <v>2450</v>
      </c>
      <c r="D258" s="67"/>
      <c r="E258" s="67"/>
      <c r="F258" s="67"/>
      <c r="G258" s="74" t="s">
        <v>197</v>
      </c>
      <c r="H258" s="84" t="s">
        <v>2451</v>
      </c>
      <c r="I258" s="84" t="s">
        <v>2452</v>
      </c>
      <c r="J258" s="73"/>
      <c r="K258" s="73"/>
      <c r="L258" s="73"/>
      <c r="M258" s="797" t="s">
        <v>197</v>
      </c>
      <c r="N258" s="795"/>
      <c r="O258" s="795"/>
      <c r="P258" s="796"/>
      <c r="Q258" s="796"/>
      <c r="R258" s="796"/>
      <c r="S258" s="106" t="str">
        <f>IF(LNG!$B$3=1,A258 &amp;"",G258 &amp;"" )</f>
        <v>H02</v>
      </c>
      <c r="T258" s="106" t="str">
        <f>IF(LNG!$B$3=1,B258 &amp;"",H258 &amp;"" )</f>
        <v>Laboranlage</v>
      </c>
      <c r="U258" s="106" t="str">
        <f>IF(LNG!$B$3=1,C258 &amp;"",I258 &amp;"" )</f>
        <v>Eingebaute Laboranlagen, einschliesslich Maschinen, Apparate, Steuerung und Medienversorgung</v>
      </c>
      <c r="V258" s="106" t="str">
        <f>IF(LNG!$B$3=1,D258 &amp;"",J258 &amp;"" )</f>
        <v/>
      </c>
      <c r="W258" s="106" t="str">
        <f>IF(LNG!$B$3=1,E258 &amp;"",K258 &amp;"" )</f>
        <v/>
      </c>
      <c r="X258" s="106" t="str">
        <f>IF(LNG!$B$3=1,F258 &amp;"",L258 &amp;"" )</f>
        <v/>
      </c>
    </row>
    <row r="259" spans="1:24" ht="124.2">
      <c r="A259" s="70" t="s">
        <v>198</v>
      </c>
      <c r="B259" s="93" t="s">
        <v>2453</v>
      </c>
      <c r="C259" s="93" t="s">
        <v>2454</v>
      </c>
      <c r="D259" s="67"/>
      <c r="E259" s="67"/>
      <c r="F259" s="67"/>
      <c r="G259" s="76" t="s">
        <v>198</v>
      </c>
      <c r="H259" s="95" t="s">
        <v>2455</v>
      </c>
      <c r="I259" s="95" t="s">
        <v>2456</v>
      </c>
      <c r="J259" s="73"/>
      <c r="K259" s="73"/>
      <c r="L259" s="73"/>
      <c r="M259" s="807" t="s">
        <v>198</v>
      </c>
      <c r="N259" s="803"/>
      <c r="O259" s="803"/>
      <c r="P259" s="796"/>
      <c r="Q259" s="796"/>
      <c r="R259" s="796"/>
      <c r="S259" s="106" t="str">
        <f>IF(LNG!$B$3=1,A259 &amp;"",G259 &amp;"" )</f>
        <v>H02.01</v>
      </c>
      <c r="T259" s="106" t="str">
        <f>IF(LNG!$B$3=1,B259 &amp;"",H259 &amp;"" )</f>
        <v>Laboranlage: Versorgung, Entsorgung</v>
      </c>
      <c r="U259" s="106" t="str">
        <f>IF(LNG!$B$3=1,C259 &amp;"",I259 &amp;"" )</f>
        <v>Versorgung von Laboranlagen mit Medien und dgl. sowie Entsorgung</v>
      </c>
      <c r="V259" s="106" t="str">
        <f>IF(LNG!$B$3=1,D259 &amp;"",J259 &amp;"" )</f>
        <v/>
      </c>
      <c r="W259" s="106" t="str">
        <f>IF(LNG!$B$3=1,E259 &amp;"",K259 &amp;"" )</f>
        <v/>
      </c>
      <c r="X259" s="106" t="str">
        <f>IF(LNG!$B$3=1,F259 &amp;"",L259 &amp;"" )</f>
        <v/>
      </c>
    </row>
    <row r="260" spans="1:24" ht="55.2">
      <c r="A260" s="86" t="s">
        <v>199</v>
      </c>
      <c r="B260" s="87" t="s">
        <v>2457</v>
      </c>
      <c r="C260" s="80" t="s">
        <v>2458</v>
      </c>
      <c r="D260" s="67"/>
      <c r="E260" s="67"/>
      <c r="F260" s="67"/>
      <c r="G260" s="88" t="s">
        <v>199</v>
      </c>
      <c r="H260" s="89" t="s">
        <v>2459</v>
      </c>
      <c r="I260" s="84" t="s">
        <v>2460</v>
      </c>
      <c r="J260" s="73"/>
      <c r="K260" s="73"/>
      <c r="L260" s="73"/>
      <c r="M260" s="793" t="s">
        <v>199</v>
      </c>
      <c r="N260" s="794"/>
      <c r="O260" s="795"/>
      <c r="P260" s="796"/>
      <c r="Q260" s="796"/>
      <c r="R260" s="796"/>
      <c r="S260" s="106" t="str">
        <f>IF(LNG!$B$3=1,A260 &amp;"",G260 &amp;"" )</f>
        <v>H02.02</v>
      </c>
      <c r="T260" s="106" t="str">
        <f>IF(LNG!$B$3=1,B260 &amp;"",H260 &amp;"" )</f>
        <v>Laboranlage: Aufbereitung</v>
      </c>
      <c r="U260" s="106" t="str">
        <f>IF(LNG!$B$3=1,C260 &amp;"",I260 &amp;"" )</f>
        <v>Aufbereitung zu Laboranlagen</v>
      </c>
      <c r="V260" s="106" t="str">
        <f>IF(LNG!$B$3=1,D260 &amp;"",J260 &amp;"" )</f>
        <v/>
      </c>
      <c r="W260" s="106" t="str">
        <f>IF(LNG!$B$3=1,E260 &amp;"",K260 &amp;"" )</f>
        <v/>
      </c>
      <c r="X260" s="106" t="str">
        <f>IF(LNG!$B$3=1,F260 &amp;"",L260 &amp;"" )</f>
        <v/>
      </c>
    </row>
    <row r="261" spans="1:24" ht="69">
      <c r="A261" s="68" t="s">
        <v>200</v>
      </c>
      <c r="B261" s="80" t="s">
        <v>2461</v>
      </c>
      <c r="C261" s="80" t="s">
        <v>2462</v>
      </c>
      <c r="D261" s="67"/>
      <c r="E261" s="67"/>
      <c r="F261" s="67"/>
      <c r="G261" s="74" t="s">
        <v>200</v>
      </c>
      <c r="H261" s="84" t="s">
        <v>2463</v>
      </c>
      <c r="I261" s="84" t="s">
        <v>2464</v>
      </c>
      <c r="J261" s="73"/>
      <c r="K261" s="73"/>
      <c r="L261" s="73"/>
      <c r="M261" s="797" t="s">
        <v>200</v>
      </c>
      <c r="N261" s="795"/>
      <c r="O261" s="795"/>
      <c r="P261" s="796"/>
      <c r="Q261" s="796"/>
      <c r="R261" s="796"/>
      <c r="S261" s="106" t="str">
        <f>IF(LNG!$B$3=1,A261 &amp;"",G261 &amp;"" )</f>
        <v>H02.03</v>
      </c>
      <c r="T261" s="106" t="str">
        <f>IF(LNG!$B$3=1,B261 &amp;"",H261 &amp;"" )</f>
        <v>Laboranlage: Speicherung</v>
      </c>
      <c r="U261" s="106" t="str">
        <f>IF(LNG!$B$3=1,C261 &amp;"",I261 &amp;"" )</f>
        <v>Speicherung zu Laboranlagen wie Tanks</v>
      </c>
      <c r="V261" s="106" t="str">
        <f>IF(LNG!$B$3=1,D261 &amp;"",J261 &amp;"" )</f>
        <v/>
      </c>
      <c r="W261" s="106" t="str">
        <f>IF(LNG!$B$3=1,E261 &amp;"",K261 &amp;"" )</f>
        <v/>
      </c>
      <c r="X261" s="106" t="str">
        <f>IF(LNG!$B$3=1,F261 &amp;"",L261 &amp;"" )</f>
        <v/>
      </c>
    </row>
    <row r="262" spans="1:24" ht="55.2">
      <c r="A262" s="70" t="s">
        <v>201</v>
      </c>
      <c r="B262" s="93" t="s">
        <v>2465</v>
      </c>
      <c r="C262" s="93" t="s">
        <v>2466</v>
      </c>
      <c r="D262" s="67"/>
      <c r="E262" s="67"/>
      <c r="F262" s="67"/>
      <c r="G262" s="76" t="s">
        <v>201</v>
      </c>
      <c r="H262" s="95" t="s">
        <v>2467</v>
      </c>
      <c r="I262" s="95" t="s">
        <v>2468</v>
      </c>
      <c r="J262" s="73"/>
      <c r="K262" s="73"/>
      <c r="L262" s="73"/>
      <c r="M262" s="807" t="s">
        <v>201</v>
      </c>
      <c r="N262" s="803"/>
      <c r="O262" s="803"/>
      <c r="P262" s="796"/>
      <c r="Q262" s="796"/>
      <c r="R262" s="796"/>
      <c r="S262" s="106" t="str">
        <f>IF(LNG!$B$3=1,A262 &amp;"",G262 &amp;"" )</f>
        <v>H02.04</v>
      </c>
      <c r="T262" s="106" t="str">
        <f>IF(LNG!$B$3=1,B262 &amp;"",H262 &amp;"" )</f>
        <v>Laboranlage: Verteilung</v>
      </c>
      <c r="U262" s="106" t="str">
        <f>IF(LNG!$B$3=1,C262 &amp;"",I262 &amp;"" )</f>
        <v>Verteilungen zu Laboranlagen</v>
      </c>
      <c r="V262" s="106" t="str">
        <f>IF(LNG!$B$3=1,D262 &amp;"",J262 &amp;"" )</f>
        <v/>
      </c>
      <c r="W262" s="106" t="str">
        <f>IF(LNG!$B$3=1,E262 &amp;"",K262 &amp;"" )</f>
        <v/>
      </c>
      <c r="X262" s="106" t="str">
        <f>IF(LNG!$B$3=1,F262 &amp;"",L262 &amp;"" )</f>
        <v/>
      </c>
    </row>
    <row r="263" spans="1:24" ht="92.4">
      <c r="A263" s="68" t="s">
        <v>202</v>
      </c>
      <c r="B263" s="80" t="s">
        <v>2469</v>
      </c>
      <c r="C263" s="80" t="s">
        <v>2470</v>
      </c>
      <c r="D263" s="67"/>
      <c r="E263" s="67"/>
      <c r="F263" s="67"/>
      <c r="G263" s="74" t="s">
        <v>202</v>
      </c>
      <c r="H263" s="84" t="s">
        <v>2471</v>
      </c>
      <c r="I263" s="84" t="s">
        <v>2472</v>
      </c>
      <c r="J263" s="73"/>
      <c r="K263" s="73"/>
      <c r="L263" s="73"/>
      <c r="M263" s="797" t="s">
        <v>202</v>
      </c>
      <c r="N263" s="795"/>
      <c r="O263" s="795"/>
      <c r="P263" s="796"/>
      <c r="Q263" s="796"/>
      <c r="R263" s="796"/>
      <c r="S263" s="106" t="str">
        <f>IF(LNG!$B$3=1,A263 &amp;"",G263 &amp;"" )</f>
        <v>H02.05</v>
      </c>
      <c r="T263" s="106" t="str">
        <f>IF(LNG!$B$3=1,B263 &amp;"",H263 &amp;"" )</f>
        <v>Laboranlage: Armatur, Apparat</v>
      </c>
      <c r="U263" s="106" t="str">
        <f>IF(LNG!$B$3=1,C263 &amp;"",I263 &amp;"" )</f>
        <v>Einbauten, eingebaute Maschinen und Apparate zu Laboranlagen</v>
      </c>
      <c r="V263" s="106" t="str">
        <f>IF(LNG!$B$3=1,D263 &amp;"",J263 &amp;"" )</f>
        <v/>
      </c>
      <c r="W263" s="106" t="str">
        <f>IF(LNG!$B$3=1,E263 &amp;"",K263 &amp;"" )</f>
        <v/>
      </c>
      <c r="X263" s="106" t="str">
        <f>IF(LNG!$B$3=1,F263 &amp;"",L263 &amp;"" )</f>
        <v/>
      </c>
    </row>
    <row r="264" spans="1:24" ht="248.4">
      <c r="A264" s="70" t="s">
        <v>203</v>
      </c>
      <c r="B264" s="93" t="s">
        <v>2473</v>
      </c>
      <c r="C264" s="93" t="s">
        <v>2474</v>
      </c>
      <c r="D264" s="67"/>
      <c r="E264" s="67"/>
      <c r="F264" s="67"/>
      <c r="G264" s="76" t="s">
        <v>203</v>
      </c>
      <c r="H264" s="95" t="s">
        <v>2475</v>
      </c>
      <c r="I264" s="95" t="s">
        <v>2476</v>
      </c>
      <c r="J264" s="73"/>
      <c r="K264" s="73"/>
      <c r="L264" s="73"/>
      <c r="M264" s="807" t="s">
        <v>203</v>
      </c>
      <c r="N264" s="803"/>
      <c r="O264" s="803"/>
      <c r="P264" s="796"/>
      <c r="Q264" s="796"/>
      <c r="R264" s="796"/>
      <c r="S264" s="106" t="str">
        <f>IF(LNG!$B$3=1,A264 &amp;"",G264 &amp;"" )</f>
        <v>H03</v>
      </c>
      <c r="T264" s="106" t="str">
        <f>IF(LNG!$B$3=1,B264 &amp;"",H264 &amp;"" )</f>
        <v>Grossküche</v>
      </c>
      <c r="U264" s="106" t="str">
        <f>IF(LNG!$B$3=1,C264 &amp;"",I264 &amp;"" )</f>
        <v>Eingebaute Anlagen zur Zubereitung, Lagerung und Ausgabe von Speisen und Getränken, einschliesslich Maschinen, Apparate und Medienversorgung
Hinweis: Einbauküche (G05.02)</v>
      </c>
      <c r="V264" s="106" t="str">
        <f>IF(LNG!$B$3=1,D264 &amp;"",J264 &amp;"" )</f>
        <v/>
      </c>
      <c r="W264" s="106" t="str">
        <f>IF(LNG!$B$3=1,E264 &amp;"",K264 &amp;"" )</f>
        <v/>
      </c>
      <c r="X264" s="106" t="str">
        <f>IF(LNG!$B$3=1,F264 &amp;"",L264 &amp;"" )</f>
        <v/>
      </c>
    </row>
    <row r="265" spans="1:24" ht="110.4">
      <c r="A265" s="68" t="s">
        <v>204</v>
      </c>
      <c r="B265" s="80" t="s">
        <v>2477</v>
      </c>
      <c r="C265" s="80" t="s">
        <v>2478</v>
      </c>
      <c r="D265" s="67"/>
      <c r="E265" s="67"/>
      <c r="F265" s="67"/>
      <c r="G265" s="74" t="s">
        <v>204</v>
      </c>
      <c r="H265" s="84" t="s">
        <v>2479</v>
      </c>
      <c r="I265" s="84" t="s">
        <v>2480</v>
      </c>
      <c r="J265" s="73"/>
      <c r="K265" s="73"/>
      <c r="L265" s="73"/>
      <c r="M265" s="797" t="s">
        <v>204</v>
      </c>
      <c r="N265" s="795"/>
      <c r="O265" s="795"/>
      <c r="P265" s="796"/>
      <c r="Q265" s="796"/>
      <c r="R265" s="796"/>
      <c r="S265" s="106" t="str">
        <f>IF(LNG!$B$3=1,A265 &amp;"",G265 &amp;"" )</f>
        <v>H03.01</v>
      </c>
      <c r="T265" s="106" t="str">
        <f>IF(LNG!$B$3=1,B265 &amp;"",H265 &amp;"" )</f>
        <v>Grossküche: Versorgung, Entsorgung</v>
      </c>
      <c r="U265" s="106" t="str">
        <f>IF(LNG!$B$3=1,C265 &amp;"",I265 &amp;"" )</f>
        <v>Versorgung von Grossküchen mit Medien und dgl. sowie Entsorgung</v>
      </c>
      <c r="V265" s="106" t="str">
        <f>IF(LNG!$B$3=1,D265 &amp;"",J265 &amp;"" )</f>
        <v/>
      </c>
      <c r="W265" s="106" t="str">
        <f>IF(LNG!$B$3=1,E265 &amp;"",K265 &amp;"" )</f>
        <v/>
      </c>
      <c r="X265" s="106" t="str">
        <f>IF(LNG!$B$3=1,F265 &amp;"",L265 &amp;"" )</f>
        <v/>
      </c>
    </row>
    <row r="266" spans="1:24" ht="55.2">
      <c r="A266" s="70" t="s">
        <v>205</v>
      </c>
      <c r="B266" s="93" t="s">
        <v>2481</v>
      </c>
      <c r="C266" s="93" t="s">
        <v>2482</v>
      </c>
      <c r="D266" s="67"/>
      <c r="E266" s="67"/>
      <c r="F266" s="67"/>
      <c r="G266" s="76" t="s">
        <v>205</v>
      </c>
      <c r="H266" s="95" t="s">
        <v>2483</v>
      </c>
      <c r="I266" s="95" t="s">
        <v>2484</v>
      </c>
      <c r="J266" s="73"/>
      <c r="K266" s="73"/>
      <c r="L266" s="73"/>
      <c r="M266" s="807" t="s">
        <v>205</v>
      </c>
      <c r="N266" s="803"/>
      <c r="O266" s="803"/>
      <c r="P266" s="796"/>
      <c r="Q266" s="796"/>
      <c r="R266" s="796"/>
      <c r="S266" s="106" t="str">
        <f>IF(LNG!$B$3=1,A266 &amp;"",G266 &amp;"" )</f>
        <v>H03.02</v>
      </c>
      <c r="T266" s="106" t="str">
        <f>IF(LNG!$B$3=1,B266 &amp;"",H266 &amp;"" )</f>
        <v>Grossküche: Aufbereitung</v>
      </c>
      <c r="U266" s="106" t="str">
        <f>IF(LNG!$B$3=1,C266 &amp;"",I266 &amp;"" )</f>
        <v>Aufbereitung zu Grossküchen</v>
      </c>
      <c r="V266" s="106" t="str">
        <f>IF(LNG!$B$3=1,D266 &amp;"",J266 &amp;"" )</f>
        <v/>
      </c>
      <c r="W266" s="106" t="str">
        <f>IF(LNG!$B$3=1,E266 &amp;"",K266 &amp;"" )</f>
        <v/>
      </c>
      <c r="X266" s="106" t="str">
        <f>IF(LNG!$B$3=1,F266 &amp;"",L266 &amp;"" )</f>
        <v/>
      </c>
    </row>
    <row r="267" spans="1:24" ht="69">
      <c r="A267" s="70" t="s">
        <v>206</v>
      </c>
      <c r="B267" s="93" t="s">
        <v>2485</v>
      </c>
      <c r="C267" s="93" t="s">
        <v>2486</v>
      </c>
      <c r="D267" s="67"/>
      <c r="E267" s="67"/>
      <c r="F267" s="67"/>
      <c r="G267" s="76" t="s">
        <v>206</v>
      </c>
      <c r="H267" s="95" t="s">
        <v>2487</v>
      </c>
      <c r="I267" s="95" t="s">
        <v>2488</v>
      </c>
      <c r="J267" s="73"/>
      <c r="K267" s="73"/>
      <c r="L267" s="73"/>
      <c r="M267" s="807" t="s">
        <v>206</v>
      </c>
      <c r="N267" s="803"/>
      <c r="O267" s="803"/>
      <c r="P267" s="796"/>
      <c r="Q267" s="796"/>
      <c r="R267" s="796"/>
      <c r="S267" s="106" t="str">
        <f>IF(LNG!$B$3=1,A267 &amp;"",G267 &amp;"" )</f>
        <v>H03.03</v>
      </c>
      <c r="T267" s="106" t="str">
        <f>IF(LNG!$B$3=1,B267 &amp;"",H267 &amp;"" )</f>
        <v>Grossküche: Lagerung</v>
      </c>
      <c r="U267" s="106" t="str">
        <f>IF(LNG!$B$3=1,C267 &amp;"",I267 &amp;"" )</f>
        <v>Lagerung in Grossküchen wie ungekühlte Lagerräume</v>
      </c>
      <c r="V267" s="106" t="str">
        <f>IF(LNG!$B$3=1,D267 &amp;"",J267 &amp;"" )</f>
        <v/>
      </c>
      <c r="W267" s="106" t="str">
        <f>IF(LNG!$B$3=1,E267 &amp;"",K267 &amp;"" )</f>
        <v/>
      </c>
      <c r="X267" s="106" t="str">
        <f>IF(LNG!$B$3=1,F267 &amp;"",L267 &amp;"" )</f>
        <v/>
      </c>
    </row>
    <row r="268" spans="1:24" ht="55.2">
      <c r="A268" s="70" t="s">
        <v>207</v>
      </c>
      <c r="B268" s="93" t="s">
        <v>2489</v>
      </c>
      <c r="C268" s="93" t="s">
        <v>2490</v>
      </c>
      <c r="D268" s="67"/>
      <c r="E268" s="67"/>
      <c r="F268" s="67"/>
      <c r="G268" s="76" t="s">
        <v>207</v>
      </c>
      <c r="H268" s="95" t="s">
        <v>2491</v>
      </c>
      <c r="I268" s="95" t="s">
        <v>2492</v>
      </c>
      <c r="J268" s="73"/>
      <c r="K268" s="73"/>
      <c r="L268" s="73"/>
      <c r="M268" s="807" t="s">
        <v>207</v>
      </c>
      <c r="N268" s="803"/>
      <c r="O268" s="803"/>
      <c r="P268" s="796"/>
      <c r="Q268" s="796"/>
      <c r="R268" s="796"/>
      <c r="S268" s="106" t="str">
        <f>IF(LNG!$B$3=1,A268 &amp;"",G268 &amp;"" )</f>
        <v>H03.04</v>
      </c>
      <c r="T268" s="106" t="str">
        <f>IF(LNG!$B$3=1,B268 &amp;"",H268 &amp;"" )</f>
        <v>Grossküche: Verteilung</v>
      </c>
      <c r="U268" s="106" t="str">
        <f>IF(LNG!$B$3=1,C268 &amp;"",I268 &amp;"" )</f>
        <v>Verteilung zu Grossküchen</v>
      </c>
      <c r="V268" s="106" t="str">
        <f>IF(LNG!$B$3=1,D268 &amp;"",J268 &amp;"" )</f>
        <v/>
      </c>
      <c r="W268" s="106" t="str">
        <f>IF(LNG!$B$3=1,E268 &amp;"",K268 &amp;"" )</f>
        <v/>
      </c>
      <c r="X268" s="106" t="str">
        <f>IF(LNG!$B$3=1,F268 &amp;"",L268 &amp;"" )</f>
        <v/>
      </c>
    </row>
    <row r="269" spans="1:24" ht="92.4">
      <c r="A269" s="70" t="s">
        <v>208</v>
      </c>
      <c r="B269" s="93" t="s">
        <v>2493</v>
      </c>
      <c r="C269" s="93" t="s">
        <v>2494</v>
      </c>
      <c r="D269" s="67"/>
      <c r="E269" s="67"/>
      <c r="F269" s="67"/>
      <c r="G269" s="76" t="s">
        <v>208</v>
      </c>
      <c r="H269" s="95" t="s">
        <v>2495</v>
      </c>
      <c r="I269" s="95" t="s">
        <v>2496</v>
      </c>
      <c r="J269" s="73"/>
      <c r="K269" s="73"/>
      <c r="L269" s="73"/>
      <c r="M269" s="807" t="s">
        <v>208</v>
      </c>
      <c r="N269" s="803"/>
      <c r="O269" s="803"/>
      <c r="P269" s="796"/>
      <c r="Q269" s="796"/>
      <c r="R269" s="796"/>
      <c r="S269" s="106" t="str">
        <f>IF(LNG!$B$3=1,A269 &amp;"",G269 &amp;"" )</f>
        <v>H03.05</v>
      </c>
      <c r="T269" s="106" t="str">
        <f>IF(LNG!$B$3=1,B269 &amp;"",H269 &amp;"" )</f>
        <v>Grossküche: Armatur, Apparat</v>
      </c>
      <c r="U269" s="106" t="str">
        <f>IF(LNG!$B$3=1,C269 &amp;"",I269 &amp;"" )</f>
        <v>Einbauten, eingebaute Maschinen und Apparate zu Grossküchen</v>
      </c>
      <c r="V269" s="106" t="str">
        <f>IF(LNG!$B$3=1,D269 &amp;"",J269 &amp;"" )</f>
        <v/>
      </c>
      <c r="W269" s="106" t="str">
        <f>IF(LNG!$B$3=1,E269 &amp;"",K269 &amp;"" )</f>
        <v/>
      </c>
      <c r="X269" s="106" t="str">
        <f>IF(LNG!$B$3=1,F269 &amp;"",L269 &amp;"" )</f>
        <v/>
      </c>
    </row>
    <row r="270" spans="1:24" ht="171.6">
      <c r="A270" s="68" t="s">
        <v>209</v>
      </c>
      <c r="B270" s="80" t="s">
        <v>2497</v>
      </c>
      <c r="C270" s="80" t="s">
        <v>2498</v>
      </c>
      <c r="D270" s="67"/>
      <c r="E270" s="67"/>
      <c r="F270" s="67"/>
      <c r="G270" s="74" t="s">
        <v>209</v>
      </c>
      <c r="H270" s="84" t="s">
        <v>2499</v>
      </c>
      <c r="I270" s="84" t="s">
        <v>2500</v>
      </c>
      <c r="J270" s="73"/>
      <c r="K270" s="73"/>
      <c r="L270" s="73"/>
      <c r="M270" s="797" t="s">
        <v>209</v>
      </c>
      <c r="N270" s="795"/>
      <c r="O270" s="795"/>
      <c r="P270" s="796"/>
      <c r="Q270" s="796"/>
      <c r="R270" s="796"/>
      <c r="S270" s="106" t="str">
        <f>IF(LNG!$B$3=1,A270 &amp;"",G270 &amp;"" )</f>
        <v>H04</v>
      </c>
      <c r="T270" s="106" t="str">
        <f>IF(LNG!$B$3=1,B270 &amp;"",H270 &amp;"" )</f>
        <v>Wäscherei-, Reinigungsanlage</v>
      </c>
      <c r="U270" s="106" t="str">
        <f>IF(LNG!$B$3=1,C270 &amp;"",I270 &amp;"" )</f>
        <v>Eingebaute Wäscherei- und Reinigungsanlagen, einschliesslich Maschinen, Apparate, Steuerung und Medienversorgung</v>
      </c>
      <c r="V270" s="106" t="str">
        <f>IF(LNG!$B$3=1,D270 &amp;"",J270 &amp;"" )</f>
        <v/>
      </c>
      <c r="W270" s="106" t="str">
        <f>IF(LNG!$B$3=1,E270 &amp;"",K270 &amp;"" )</f>
        <v/>
      </c>
      <c r="X270" s="106" t="str">
        <f>IF(LNG!$B$3=1,F270 &amp;"",L270 &amp;"" )</f>
        <v/>
      </c>
    </row>
    <row r="271" spans="1:24" ht="138">
      <c r="A271" s="70" t="s">
        <v>210</v>
      </c>
      <c r="B271" s="93" t="s">
        <v>2501</v>
      </c>
      <c r="C271" s="93" t="s">
        <v>2502</v>
      </c>
      <c r="D271" s="67"/>
      <c r="E271" s="67"/>
      <c r="F271" s="67"/>
      <c r="G271" s="76" t="s">
        <v>210</v>
      </c>
      <c r="H271" s="95" t="s">
        <v>2503</v>
      </c>
      <c r="I271" s="95" t="s">
        <v>2504</v>
      </c>
      <c r="J271" s="73"/>
      <c r="K271" s="73"/>
      <c r="L271" s="73"/>
      <c r="M271" s="807" t="s">
        <v>210</v>
      </c>
      <c r="N271" s="803"/>
      <c r="O271" s="803"/>
      <c r="P271" s="796"/>
      <c r="Q271" s="796"/>
      <c r="R271" s="796"/>
      <c r="S271" s="106" t="str">
        <f>IF(LNG!$B$3=1,A271 &amp;"",G271 &amp;"" )</f>
        <v>H04.01</v>
      </c>
      <c r="T271" s="106" t="str">
        <f>IF(LNG!$B$3=1,B271 &amp;"",H271 &amp;"" )</f>
        <v>Wäscherei-, Reinigungsanlage: Versorgung, Entsorgung</v>
      </c>
      <c r="U271" s="106" t="str">
        <f>IF(LNG!$B$3=1,C271 &amp;"",I271 &amp;"" )</f>
        <v>Versorgung von Wäscherei- und Reinigungsanlagen mit Medien und dgl. sowie Entsorgung</v>
      </c>
      <c r="V271" s="106" t="str">
        <f>IF(LNG!$B$3=1,D271 &amp;"",J271 &amp;"" )</f>
        <v/>
      </c>
      <c r="W271" s="106" t="str">
        <f>IF(LNG!$B$3=1,E271 &amp;"",K271 &amp;"" )</f>
        <v/>
      </c>
      <c r="X271" s="106" t="str">
        <f>IF(LNG!$B$3=1,F271 &amp;"",L271 &amp;"" )</f>
        <v/>
      </c>
    </row>
    <row r="272" spans="1:24" ht="79.2">
      <c r="A272" s="70" t="s">
        <v>211</v>
      </c>
      <c r="B272" s="93" t="s">
        <v>2505</v>
      </c>
      <c r="C272" s="93" t="s">
        <v>2506</v>
      </c>
      <c r="D272" s="67"/>
      <c r="E272" s="67"/>
      <c r="F272" s="67"/>
      <c r="G272" s="76" t="s">
        <v>211</v>
      </c>
      <c r="H272" s="95" t="s">
        <v>2507</v>
      </c>
      <c r="I272" s="95" t="s">
        <v>2508</v>
      </c>
      <c r="J272" s="73"/>
      <c r="K272" s="73"/>
      <c r="L272" s="73"/>
      <c r="M272" s="807" t="s">
        <v>211</v>
      </c>
      <c r="N272" s="803"/>
      <c r="O272" s="803"/>
      <c r="P272" s="796"/>
      <c r="Q272" s="796"/>
      <c r="R272" s="796"/>
      <c r="S272" s="106" t="str">
        <f>IF(LNG!$B$3=1,A272 &amp;"",G272 &amp;"" )</f>
        <v>H04.02</v>
      </c>
      <c r="T272" s="106" t="str">
        <f>IF(LNG!$B$3=1,B272 &amp;"",H272 &amp;"" )</f>
        <v>Wäscherei-, Reinigungsanlage: Aufbereitung</v>
      </c>
      <c r="U272" s="106" t="str">
        <f>IF(LNG!$B$3=1,C272 &amp;"",I272 &amp;"" )</f>
        <v>Aufbereitung zu Wäscherei- und Reinigungsanlagen</v>
      </c>
      <c r="V272" s="106" t="str">
        <f>IF(LNG!$B$3=1,D272 &amp;"",J272 &amp;"" )</f>
        <v/>
      </c>
      <c r="W272" s="106" t="str">
        <f>IF(LNG!$B$3=1,E272 &amp;"",K272 &amp;"" )</f>
        <v/>
      </c>
      <c r="X272" s="106" t="str">
        <f>IF(LNG!$B$3=1,F272 &amp;"",L272 &amp;"" )</f>
        <v/>
      </c>
    </row>
    <row r="273" spans="1:24" ht="92.4">
      <c r="A273" s="68" t="s">
        <v>212</v>
      </c>
      <c r="B273" s="80" t="s">
        <v>2509</v>
      </c>
      <c r="C273" s="80" t="s">
        <v>2510</v>
      </c>
      <c r="D273" s="67"/>
      <c r="E273" s="67"/>
      <c r="F273" s="67"/>
      <c r="G273" s="74" t="s">
        <v>212</v>
      </c>
      <c r="H273" s="84" t="s">
        <v>2511</v>
      </c>
      <c r="I273" s="84" t="s">
        <v>2512</v>
      </c>
      <c r="J273" s="73"/>
      <c r="K273" s="73"/>
      <c r="L273" s="73"/>
      <c r="M273" s="797" t="s">
        <v>212</v>
      </c>
      <c r="N273" s="795"/>
      <c r="O273" s="795"/>
      <c r="P273" s="796"/>
      <c r="Q273" s="796"/>
      <c r="R273" s="796"/>
      <c r="S273" s="106" t="str">
        <f>IF(LNG!$B$3=1,A273 &amp;"",G273 &amp;"" )</f>
        <v>H04.03</v>
      </c>
      <c r="T273" s="106" t="str">
        <f>IF(LNG!$B$3=1,B273 &amp;"",H273 &amp;"" )</f>
        <v>Wäscherei-, Reinigungsanlage: Speicherung</v>
      </c>
      <c r="U273" s="106" t="str">
        <f>IF(LNG!$B$3=1,C273 &amp;"",I273 &amp;"" )</f>
        <v>Speicherung zu Wäscherei- und Reinigungsanlagen wie Tanks</v>
      </c>
      <c r="V273" s="106" t="str">
        <f>IF(LNG!$B$3=1,D273 &amp;"",J273 &amp;"" )</f>
        <v/>
      </c>
      <c r="W273" s="106" t="str">
        <f>IF(LNG!$B$3=1,E273 &amp;"",K273 &amp;"" )</f>
        <v/>
      </c>
      <c r="X273" s="106" t="str">
        <f>IF(LNG!$B$3=1,F273 &amp;"",L273 &amp;"" )</f>
        <v/>
      </c>
    </row>
    <row r="274" spans="1:24" ht="193.2">
      <c r="A274" s="70" t="s">
        <v>213</v>
      </c>
      <c r="B274" s="93" t="s">
        <v>2513</v>
      </c>
      <c r="C274" s="93" t="s">
        <v>2514</v>
      </c>
      <c r="D274" s="67"/>
      <c r="E274" s="67"/>
      <c r="F274" s="67"/>
      <c r="G274" s="76" t="s">
        <v>213</v>
      </c>
      <c r="H274" s="95" t="s">
        <v>2515</v>
      </c>
      <c r="I274" s="95" t="s">
        <v>2516</v>
      </c>
      <c r="J274" s="73" t="s">
        <v>2517</v>
      </c>
      <c r="K274" s="73"/>
      <c r="L274" s="73"/>
      <c r="M274" s="807" t="s">
        <v>213</v>
      </c>
      <c r="N274" s="803"/>
      <c r="O274" s="803"/>
      <c r="P274" s="796"/>
      <c r="Q274" s="796"/>
      <c r="R274" s="796"/>
      <c r="S274" s="106" t="str">
        <f>IF(LNG!$B$3=1,A274 &amp;"",G274 &amp;"" )</f>
        <v>H04.04</v>
      </c>
      <c r="T274" s="106" t="str">
        <f>IF(LNG!$B$3=1,B274 &amp;"",H274 &amp;"" )</f>
        <v>Wäscherei-, Reinigungsanlage: Verteilung</v>
      </c>
      <c r="U274" s="106" t="str">
        <f>IF(LNG!$B$3=1,C274 &amp;"",I274 &amp;"" )</f>
        <v>Verteilung zu Wäscherei- und Reinigungsanlagen</v>
      </c>
      <c r="V274" s="106" t="str">
        <f>IF(LNG!$B$3=1,D274 &amp;"",J274 &amp;"" )</f>
        <v/>
      </c>
      <c r="W274" s="106" t="str">
        <f>IF(LNG!$B$3=1,E274 &amp;"",K274 &amp;"" )</f>
        <v/>
      </c>
      <c r="X274" s="106" t="str">
        <f>IF(LNG!$B$3=1,F274 &amp;"",L274 &amp;"" )</f>
        <v/>
      </c>
    </row>
    <row r="275" spans="1:24" ht="118.8">
      <c r="A275" s="70" t="s">
        <v>214</v>
      </c>
      <c r="B275" s="93" t="s">
        <v>2518</v>
      </c>
      <c r="C275" s="93" t="s">
        <v>2519</v>
      </c>
      <c r="D275" s="67"/>
      <c r="E275" s="67"/>
      <c r="F275" s="67"/>
      <c r="G275" s="76" t="s">
        <v>214</v>
      </c>
      <c r="H275" s="95" t="s">
        <v>2520</v>
      </c>
      <c r="I275" s="95" t="s">
        <v>2521</v>
      </c>
      <c r="J275" s="73"/>
      <c r="K275" s="73"/>
      <c r="L275" s="73"/>
      <c r="M275" s="807" t="s">
        <v>214</v>
      </c>
      <c r="N275" s="803"/>
      <c r="O275" s="803"/>
      <c r="P275" s="796"/>
      <c r="Q275" s="796"/>
      <c r="R275" s="796"/>
      <c r="S275" s="106" t="str">
        <f>IF(LNG!$B$3=1,A275 &amp;"",G275 &amp;"" )</f>
        <v>H04.05</v>
      </c>
      <c r="T275" s="106" t="str">
        <f>IF(LNG!$B$3=1,B275 &amp;"",H275 &amp;"" )</f>
        <v>Wäscherei-, Reinigungsanlage: Armatur, Apparat</v>
      </c>
      <c r="U275" s="106" t="str">
        <f>IF(LNG!$B$3=1,C275 &amp;"",I275 &amp;"" )</f>
        <v>Einbauten, eingebaute Maschinen und Apparate zu Wäscherei- und Reinigungsanlagen</v>
      </c>
      <c r="V275" s="106" t="str">
        <f>IF(LNG!$B$3=1,D275 &amp;"",J275 &amp;"" )</f>
        <v/>
      </c>
      <c r="W275" s="106" t="str">
        <f>IF(LNG!$B$3=1,E275 &amp;"",K275 &amp;"" )</f>
        <v/>
      </c>
      <c r="X275" s="106" t="str">
        <f>IF(LNG!$B$3=1,F275 &amp;"",L275 &amp;"" )</f>
        <v/>
      </c>
    </row>
    <row r="276" spans="1:24" ht="138">
      <c r="A276" s="70" t="s">
        <v>215</v>
      </c>
      <c r="B276" s="93" t="s">
        <v>2522</v>
      </c>
      <c r="C276" s="93" t="s">
        <v>2523</v>
      </c>
      <c r="D276" s="93"/>
      <c r="E276" s="67"/>
      <c r="F276" s="67"/>
      <c r="G276" s="76" t="s">
        <v>215</v>
      </c>
      <c r="H276" s="95" t="s">
        <v>2524</v>
      </c>
      <c r="I276" s="95" t="s">
        <v>2525</v>
      </c>
      <c r="J276" s="95"/>
      <c r="K276" s="73"/>
      <c r="L276" s="73"/>
      <c r="M276" s="807" t="s">
        <v>215</v>
      </c>
      <c r="N276" s="803"/>
      <c r="O276" s="803"/>
      <c r="P276" s="803"/>
      <c r="Q276" s="796"/>
      <c r="R276" s="796"/>
      <c r="S276" s="106" t="str">
        <f>IF(LNG!$B$3=1,A276 &amp;"",G276 &amp;"" )</f>
        <v>H05</v>
      </c>
      <c r="T276" s="106" t="str">
        <f>IF(LNG!$B$3=1,B276 &amp;"",H276 &amp;"" )</f>
        <v>Anlage für Gesundheit</v>
      </c>
      <c r="U276" s="106" t="str">
        <f>IF(LNG!$B$3=1,C276 &amp;"",I276 &amp;"" )</f>
        <v>Eingebaute und bewegliche Geräte, Apparate, Anlagen und Einrichtungen für medizinische Zwecke</v>
      </c>
      <c r="V276" s="106" t="str">
        <f>IF(LNG!$B$3=1,D276 &amp;"",J276 &amp;"" )</f>
        <v/>
      </c>
      <c r="W276" s="106" t="str">
        <f>IF(LNG!$B$3=1,E276 &amp;"",K276 &amp;"" )</f>
        <v/>
      </c>
      <c r="X276" s="106" t="str">
        <f>IF(LNG!$B$3=1,F276 &amp;"",L276 &amp;"" )</f>
        <v/>
      </c>
    </row>
    <row r="277" spans="1:24" ht="110.4">
      <c r="A277" s="70" t="s">
        <v>216</v>
      </c>
      <c r="B277" s="93" t="s">
        <v>2526</v>
      </c>
      <c r="C277" s="93" t="s">
        <v>2527</v>
      </c>
      <c r="D277" s="93"/>
      <c r="E277" s="67"/>
      <c r="F277" s="67"/>
      <c r="G277" s="76" t="s">
        <v>216</v>
      </c>
      <c r="H277" s="95" t="s">
        <v>2528</v>
      </c>
      <c r="I277" s="95" t="s">
        <v>2529</v>
      </c>
      <c r="J277" s="95"/>
      <c r="K277" s="73"/>
      <c r="L277" s="73"/>
      <c r="M277" s="807" t="s">
        <v>216</v>
      </c>
      <c r="N277" s="803"/>
      <c r="O277" s="803"/>
      <c r="P277" s="803"/>
      <c r="Q277" s="796"/>
      <c r="R277" s="796"/>
      <c r="S277" s="106" t="str">
        <f>IF(LNG!$B$3=1,A277 &amp;"",G277 &amp;"" )</f>
        <v>H05.01</v>
      </c>
      <c r="T277" s="106" t="str">
        <f>IF(LNG!$B$3=1,B277 &amp;"",H277 &amp;"" )</f>
        <v>Gerät für Vitaldatenüberwachung</v>
      </c>
      <c r="U277" s="106" t="str">
        <f>IF(LNG!$B$3=1,C277 &amp;"",I277 &amp;"" )</f>
        <v>Vitaldatenüberwachung, einschliesslich Archivierungssysteme, Zubehör und dgl.</v>
      </c>
      <c r="V277" s="106" t="str">
        <f>IF(LNG!$B$3=1,D277 &amp;"",J277 &amp;"" )</f>
        <v/>
      </c>
      <c r="W277" s="106" t="str">
        <f>IF(LNG!$B$3=1,E277 &amp;"",K277 &amp;"" )</f>
        <v/>
      </c>
      <c r="X277" s="106" t="str">
        <f>IF(LNG!$B$3=1,F277 &amp;"",L277 &amp;"" )</f>
        <v/>
      </c>
    </row>
    <row r="278" spans="1:24" ht="92.4">
      <c r="A278" s="68" t="s">
        <v>217</v>
      </c>
      <c r="B278" s="80" t="s">
        <v>2530</v>
      </c>
      <c r="C278" s="80" t="s">
        <v>2531</v>
      </c>
      <c r="D278" s="67"/>
      <c r="E278" s="67"/>
      <c r="F278" s="67"/>
      <c r="G278" s="74" t="s">
        <v>217</v>
      </c>
      <c r="H278" s="84" t="s">
        <v>2532</v>
      </c>
      <c r="I278" s="84" t="s">
        <v>2533</v>
      </c>
      <c r="J278" s="73"/>
      <c r="K278" s="73"/>
      <c r="L278" s="73"/>
      <c r="M278" s="797" t="s">
        <v>217</v>
      </c>
      <c r="N278" s="795"/>
      <c r="O278" s="795"/>
      <c r="P278" s="796"/>
      <c r="Q278" s="796"/>
      <c r="R278" s="796"/>
      <c r="S278" s="106" t="str">
        <f>IF(LNG!$B$3=1,A278 &amp;"",G278 &amp;"" )</f>
        <v>H05.02</v>
      </c>
      <c r="T278" s="106" t="str">
        <f>IF(LNG!$B$3=1,B278 &amp;"",H278 &amp;"" )</f>
        <v>Einrichtung für Diagnostik</v>
      </c>
      <c r="U278" s="106" t="str">
        <f>IF(LNG!$B$3=1,C278 &amp;"",I278 &amp;"" )</f>
        <v xml:space="preserve">Diagnostik, einschliesslich Archivierungssysteme, Zubehör und dgl. </v>
      </c>
      <c r="V278" s="106" t="str">
        <f>IF(LNG!$B$3=1,D278 &amp;"",J278 &amp;"" )</f>
        <v/>
      </c>
      <c r="W278" s="106" t="str">
        <f>IF(LNG!$B$3=1,E278 &amp;"",K278 &amp;"" )</f>
        <v/>
      </c>
      <c r="X278" s="106" t="str">
        <f>IF(LNG!$B$3=1,F278 &amp;"",L278 &amp;"" )</f>
        <v/>
      </c>
    </row>
    <row r="279" spans="1:24" ht="211.2">
      <c r="A279" s="70" t="s">
        <v>218</v>
      </c>
      <c r="B279" s="93" t="s">
        <v>2534</v>
      </c>
      <c r="C279" s="93" t="s">
        <v>2535</v>
      </c>
      <c r="D279" s="67"/>
      <c r="E279" s="67"/>
      <c r="F279" s="67"/>
      <c r="G279" s="76" t="s">
        <v>218</v>
      </c>
      <c r="H279" s="95" t="s">
        <v>2536</v>
      </c>
      <c r="I279" s="95" t="s">
        <v>2537</v>
      </c>
      <c r="J279" s="73"/>
      <c r="K279" s="73"/>
      <c r="L279" s="73"/>
      <c r="M279" s="807" t="s">
        <v>218</v>
      </c>
      <c r="N279" s="803"/>
      <c r="O279" s="803"/>
      <c r="P279" s="796"/>
      <c r="Q279" s="796"/>
      <c r="R279" s="796"/>
      <c r="S279" s="106" t="str">
        <f>IF(LNG!$B$3=1,A279 &amp;"",G279 &amp;"" )</f>
        <v>H05.03</v>
      </c>
      <c r="T279" s="106" t="str">
        <f>IF(LNG!$B$3=1,B279 &amp;"",H279 &amp;"" )</f>
        <v>Gerät für Behandlung, Pflege</v>
      </c>
      <c r="U279" s="106" t="str">
        <f>IF(LNG!$B$3=1,C279 &amp;"",I279 &amp;"" )</f>
        <v>Geräte für die allgemeine und erweiterte Pflege, Geräte für Anästhesie, Chirurgie, Therapie, Strahlentherapie, Geräte für Menschen mit Behinderung</v>
      </c>
      <c r="V279" s="106" t="str">
        <f>IF(LNG!$B$3=1,D279 &amp;"",J279 &amp;"" )</f>
        <v/>
      </c>
      <c r="W279" s="106" t="str">
        <f>IF(LNG!$B$3=1,E279 &amp;"",K279 &amp;"" )</f>
        <v/>
      </c>
      <c r="X279" s="106" t="str">
        <f>IF(LNG!$B$3=1,F279 &amp;"",L279 &amp;"" )</f>
        <v/>
      </c>
    </row>
    <row r="280" spans="1:24" ht="262.2">
      <c r="A280" s="70" t="s">
        <v>219</v>
      </c>
      <c r="B280" s="93" t="s">
        <v>2538</v>
      </c>
      <c r="C280" s="93" t="s">
        <v>2539</v>
      </c>
      <c r="D280" s="67"/>
      <c r="E280" s="67"/>
      <c r="F280" s="67"/>
      <c r="G280" s="76" t="s">
        <v>219</v>
      </c>
      <c r="H280" s="95" t="s">
        <v>2540</v>
      </c>
      <c r="I280" s="95" t="s">
        <v>2541</v>
      </c>
      <c r="J280" s="73"/>
      <c r="K280" s="73"/>
      <c r="L280" s="73"/>
      <c r="M280" s="807" t="s">
        <v>219</v>
      </c>
      <c r="N280" s="803"/>
      <c r="O280" s="803"/>
      <c r="P280" s="796"/>
      <c r="Q280" s="796"/>
      <c r="R280" s="796"/>
      <c r="S280" s="106" t="str">
        <f>IF(LNG!$B$3=1,A280 &amp;"",G280 &amp;"" )</f>
        <v>H05.04</v>
      </c>
      <c r="T280" s="106" t="str">
        <f>IF(LNG!$B$3=1,B280 &amp;"",H280 &amp;"" )</f>
        <v>Medizinisches Kälte-, Wärmegerät</v>
      </c>
      <c r="U280" s="106" t="str">
        <f>IF(LNG!$B$3=1,C280 &amp;"",I280 &amp;"" )</f>
        <v>Medizinische Kälte- und Wärmegeräte wie Kühl-, Gefriergeräte, Kühlzeiten, Wärmeschränke und dgl.
Hinweis: Wärmetechnische Anlage (D05); Kältetechnische Anlage (D06)</v>
      </c>
      <c r="V280" s="106" t="str">
        <f>IF(LNG!$B$3=1,D280 &amp;"",J280 &amp;"" )</f>
        <v/>
      </c>
      <c r="W280" s="106" t="str">
        <f>IF(LNG!$B$3=1,E280 &amp;"",K280 &amp;"" )</f>
        <v/>
      </c>
      <c r="X280" s="106" t="str">
        <f>IF(LNG!$B$3=1,F280 &amp;"",L280 &amp;"" )</f>
        <v/>
      </c>
    </row>
    <row r="281" spans="1:24" ht="179.4">
      <c r="A281" s="86" t="s">
        <v>220</v>
      </c>
      <c r="B281" s="87" t="s">
        <v>2542</v>
      </c>
      <c r="C281" s="80" t="s">
        <v>2543</v>
      </c>
      <c r="D281" s="67"/>
      <c r="E281" s="67"/>
      <c r="F281" s="67"/>
      <c r="G281" s="88" t="s">
        <v>220</v>
      </c>
      <c r="H281" s="89" t="s">
        <v>2544</v>
      </c>
      <c r="I281" s="84" t="s">
        <v>2545</v>
      </c>
      <c r="J281" s="73" t="s">
        <v>2546</v>
      </c>
      <c r="K281" s="73"/>
      <c r="L281" s="73"/>
      <c r="M281" s="793" t="s">
        <v>220</v>
      </c>
      <c r="N281" s="794"/>
      <c r="O281" s="795"/>
      <c r="P281" s="796"/>
      <c r="Q281" s="796"/>
      <c r="R281" s="796"/>
      <c r="S281" s="106" t="str">
        <f>IF(LNG!$B$3=1,A281 &amp;"",G281 &amp;"" )</f>
        <v>H05.05</v>
      </c>
      <c r="T281" s="106" t="str">
        <f>IF(LNG!$B$3=1,B281 &amp;"",H281 &amp;"" )</f>
        <v>Mess-, Analysetechnik</v>
      </c>
      <c r="U281" s="106" t="str">
        <f>IF(LNG!$B$3=1,C281 &amp;"",I281 &amp;"" )</f>
        <v>Geräte und Anlagen für Umgang mit Stoffen, für Analyse und Dosimetrie
Hinweis: Laboranlage (H02)</v>
      </c>
      <c r="V281" s="106" t="str">
        <f>IF(LNG!$B$3=1,D281 &amp;"",J281 &amp;"" )</f>
        <v/>
      </c>
      <c r="W281" s="106" t="str">
        <f>IF(LNG!$B$3=1,E281 &amp;"",K281 &amp;"" )</f>
        <v/>
      </c>
      <c r="X281" s="106" t="str">
        <f>IF(LNG!$B$3=1,F281 &amp;"",L281 &amp;"" )</f>
        <v/>
      </c>
    </row>
    <row r="282" spans="1:24" ht="165.6">
      <c r="A282" s="68" t="s">
        <v>221</v>
      </c>
      <c r="B282" s="80" t="s">
        <v>2547</v>
      </c>
      <c r="C282" s="80" t="s">
        <v>2548</v>
      </c>
      <c r="D282" s="67"/>
      <c r="E282" s="67"/>
      <c r="F282" s="67"/>
      <c r="G282" s="74" t="s">
        <v>221</v>
      </c>
      <c r="H282" s="84" t="s">
        <v>2549</v>
      </c>
      <c r="I282" s="84" t="s">
        <v>2550</v>
      </c>
      <c r="J282" s="73"/>
      <c r="K282" s="73"/>
      <c r="L282" s="73"/>
      <c r="M282" s="797" t="s">
        <v>221</v>
      </c>
      <c r="N282" s="795"/>
      <c r="O282" s="795"/>
      <c r="P282" s="796"/>
      <c r="Q282" s="796"/>
      <c r="R282" s="796"/>
      <c r="S282" s="106" t="str">
        <f>IF(LNG!$B$3=1,A282 &amp;"",G282 &amp;"" )</f>
        <v>H05.06</v>
      </c>
      <c r="T282" s="106" t="str">
        <f>IF(LNG!$B$3=1,B282 &amp;"",H282 &amp;"" )</f>
        <v>Reinigung, Desinfektion, Sterilisation</v>
      </c>
      <c r="U282" s="106" t="str">
        <f>IF(LNG!$B$3=1,C282 &amp;"",I282 &amp;"" )</f>
        <v>Geräte und Anlagen zur Reinigung, Trocknung, Desinfektion und Sterilisation von medizinisch genutzten Materialien und Räumen</v>
      </c>
      <c r="V282" s="106" t="str">
        <f>IF(LNG!$B$3=1,D282 &amp;"",J282 &amp;"" )</f>
        <v/>
      </c>
      <c r="W282" s="106" t="str">
        <f>IF(LNG!$B$3=1,E282 &amp;"",K282 &amp;"" )</f>
        <v/>
      </c>
      <c r="X282" s="106" t="str">
        <f>IF(LNG!$B$3=1,F282 &amp;"",L282 &amp;"" )</f>
        <v/>
      </c>
    </row>
    <row r="283" spans="1:24" ht="184.8">
      <c r="A283" s="70" t="s">
        <v>222</v>
      </c>
      <c r="B283" s="93" t="s">
        <v>2551</v>
      </c>
      <c r="C283" s="93" t="s">
        <v>2552</v>
      </c>
      <c r="D283" s="67"/>
      <c r="E283" s="67"/>
      <c r="F283" s="67"/>
      <c r="G283" s="76" t="s">
        <v>222</v>
      </c>
      <c r="H283" s="95" t="s">
        <v>2553</v>
      </c>
      <c r="I283" s="95" t="s">
        <v>2554</v>
      </c>
      <c r="J283" s="73"/>
      <c r="K283" s="73"/>
      <c r="L283" s="73"/>
      <c r="M283" s="807" t="s">
        <v>222</v>
      </c>
      <c r="N283" s="803"/>
      <c r="O283" s="803"/>
      <c r="P283" s="796"/>
      <c r="Q283" s="796"/>
      <c r="R283" s="796"/>
      <c r="S283" s="106" t="str">
        <f>IF(LNG!$B$3=1,A283 &amp;"",G283 &amp;"" )</f>
        <v>H05.07</v>
      </c>
      <c r="T283" s="106" t="str">
        <f>IF(LNG!$B$3=1,B283 &amp;"",H283 &amp;"" )</f>
        <v>Medizinische Einrichtung, Ausstattung</v>
      </c>
      <c r="U283" s="106" t="str">
        <f>IF(LNG!$B$3=1,C283 &amp;"",I283 &amp;"" )</f>
        <v xml:space="preserve">Medizinisches Mobiliar wie Schränke, Regale, Korpusse, Tische, Sitzmöbel, Betten, Liegen, medizinisches Kleinmobiliar und dgl. </v>
      </c>
      <c r="V283" s="106" t="str">
        <f>IF(LNG!$B$3=1,D283 &amp;"",J283 &amp;"" )</f>
        <v/>
      </c>
      <c r="W283" s="106" t="str">
        <f>IF(LNG!$B$3=1,E283 &amp;"",K283 &amp;"" )</f>
        <v/>
      </c>
      <c r="X283" s="106" t="str">
        <f>IF(LNG!$B$3=1,F283 &amp;"",L283 &amp;"" )</f>
        <v/>
      </c>
    </row>
    <row r="284" spans="1:24" ht="69">
      <c r="A284" s="70" t="s">
        <v>223</v>
      </c>
      <c r="B284" s="93" t="s">
        <v>2555</v>
      </c>
      <c r="C284" s="93" t="s">
        <v>2556</v>
      </c>
      <c r="D284" s="67"/>
      <c r="E284" s="67"/>
      <c r="F284" s="67"/>
      <c r="G284" s="76" t="s">
        <v>223</v>
      </c>
      <c r="H284" s="95" t="s">
        <v>2557</v>
      </c>
      <c r="I284" s="95" t="s">
        <v>2558</v>
      </c>
      <c r="J284" s="73"/>
      <c r="K284" s="73"/>
      <c r="L284" s="73"/>
      <c r="M284" s="807" t="s">
        <v>223</v>
      </c>
      <c r="N284" s="803"/>
      <c r="O284" s="803"/>
      <c r="P284" s="796"/>
      <c r="Q284" s="796"/>
      <c r="R284" s="796"/>
      <c r="S284" s="106" t="str">
        <f>IF(LNG!$B$3=1,A284 &amp;"",G284 &amp;"" )</f>
        <v>H05.08</v>
      </c>
      <c r="T284" s="106" t="str">
        <f>IF(LNG!$B$3=1,B284 &amp;"",H284 &amp;"" )</f>
        <v>Medizinischer Beleuchtungskörper</v>
      </c>
      <c r="U284" s="106" t="str">
        <f>IF(LNG!$B$3=1,C284 &amp;"",I284 &amp;"" )</f>
        <v>Spezialbeleuchtung für medizinisch genutzte Räume</v>
      </c>
      <c r="V284" s="106" t="str">
        <f>IF(LNG!$B$3=1,D284 &amp;"",J284 &amp;"" )</f>
        <v/>
      </c>
      <c r="W284" s="106" t="str">
        <f>IF(LNG!$B$3=1,E284 &amp;"",K284 &amp;"" )</f>
        <v/>
      </c>
      <c r="X284" s="106" t="str">
        <f>IF(LNG!$B$3=1,F284 &amp;"",L284 &amp;"" )</f>
        <v/>
      </c>
    </row>
    <row r="285" spans="1:24" ht="158.4">
      <c r="A285" s="70" t="s">
        <v>224</v>
      </c>
      <c r="B285" s="93" t="s">
        <v>2559</v>
      </c>
      <c r="C285" s="93" t="s">
        <v>2560</v>
      </c>
      <c r="D285" s="67"/>
      <c r="E285" s="67"/>
      <c r="F285" s="67"/>
      <c r="G285" s="76" t="s">
        <v>224</v>
      </c>
      <c r="H285" s="95" t="s">
        <v>2561</v>
      </c>
      <c r="I285" s="95" t="s">
        <v>2562</v>
      </c>
      <c r="J285" s="73"/>
      <c r="K285" s="73"/>
      <c r="L285" s="73"/>
      <c r="M285" s="807" t="s">
        <v>224</v>
      </c>
      <c r="N285" s="803"/>
      <c r="O285" s="803"/>
      <c r="P285" s="796"/>
      <c r="Q285" s="796"/>
      <c r="R285" s="796"/>
      <c r="S285" s="106" t="str">
        <f>IF(LNG!$B$3=1,A285 &amp;"",G285 &amp;"" )</f>
        <v>H05.09</v>
      </c>
      <c r="T285" s="106" t="str">
        <f>IF(LNG!$B$3=1,B285 &amp;"",H285 &amp;"" )</f>
        <v>Medizinische Textilien</v>
      </c>
      <c r="U285" s="106" t="str">
        <f>IF(LNG!$B$3=1,C285 &amp;"",I285 &amp;"" )</f>
        <v>Medizinische Textilien wie Bettwaren, Stütz- und Polstermaterialien, Bekleidung, Schutzanzüge und Abdeckungen</v>
      </c>
      <c r="V285" s="106" t="str">
        <f>IF(LNG!$B$3=1,D285 &amp;"",J285 &amp;"" )</f>
        <v/>
      </c>
      <c r="W285" s="106" t="str">
        <f>IF(LNG!$B$3=1,E285 &amp;"",K285 &amp;"" )</f>
        <v/>
      </c>
      <c r="X285" s="106" t="str">
        <f>IF(LNG!$B$3=1,F285 &amp;"",L285 &amp;"" )</f>
        <v/>
      </c>
    </row>
    <row r="286" spans="1:24" ht="69">
      <c r="A286" s="70" t="s">
        <v>225</v>
      </c>
      <c r="B286" s="93" t="s">
        <v>2563</v>
      </c>
      <c r="C286" s="93" t="s">
        <v>2564</v>
      </c>
      <c r="D286" s="67"/>
      <c r="E286" s="67"/>
      <c r="F286" s="67"/>
      <c r="G286" s="76" t="s">
        <v>225</v>
      </c>
      <c r="H286" s="95" t="s">
        <v>2565</v>
      </c>
      <c r="I286" s="95" t="s">
        <v>2566</v>
      </c>
      <c r="J286" s="73"/>
      <c r="K286" s="73"/>
      <c r="L286" s="73"/>
      <c r="M286" s="807" t="s">
        <v>225</v>
      </c>
      <c r="N286" s="803"/>
      <c r="O286" s="803"/>
      <c r="P286" s="796"/>
      <c r="Q286" s="796"/>
      <c r="R286" s="796"/>
      <c r="S286" s="106" t="str">
        <f>IF(LNG!$B$3=1,A286 &amp;"",G286 &amp;"" )</f>
        <v>H05.10</v>
      </c>
      <c r="T286" s="106" t="str">
        <f>IF(LNG!$B$3=1,B286 &amp;"",H286 &amp;"" )</f>
        <v>Medizinisches Kleininventar</v>
      </c>
      <c r="U286" s="106" t="str">
        <f>IF(LNG!$B$3=1,C286 &amp;"",I286 &amp;"" )</f>
        <v>Medizinisches Kleininventar, Rollmobiliar und Wagen</v>
      </c>
      <c r="V286" s="106" t="str">
        <f>IF(LNG!$B$3=1,D286 &amp;"",J286 &amp;"" )</f>
        <v/>
      </c>
      <c r="W286" s="106" t="str">
        <f>IF(LNG!$B$3=1,E286 &amp;"",K286 &amp;"" )</f>
        <v/>
      </c>
      <c r="X286" s="106" t="str">
        <f>IF(LNG!$B$3=1,F286 &amp;"",L286 &amp;"" )</f>
        <v/>
      </c>
    </row>
    <row r="287" spans="1:24" ht="118.8">
      <c r="A287" s="70" t="s">
        <v>226</v>
      </c>
      <c r="B287" s="93" t="s">
        <v>2567</v>
      </c>
      <c r="C287" s="93" t="s">
        <v>2568</v>
      </c>
      <c r="D287" s="67"/>
      <c r="E287" s="67"/>
      <c r="F287" s="67"/>
      <c r="G287" s="76" t="s">
        <v>226</v>
      </c>
      <c r="H287" s="95" t="s">
        <v>2569</v>
      </c>
      <c r="I287" s="95" t="s">
        <v>2570</v>
      </c>
      <c r="J287" s="73"/>
      <c r="K287" s="73"/>
      <c r="L287" s="73"/>
      <c r="M287" s="807" t="s">
        <v>226</v>
      </c>
      <c r="N287" s="803"/>
      <c r="O287" s="803"/>
      <c r="P287" s="796"/>
      <c r="Q287" s="796"/>
      <c r="R287" s="796"/>
      <c r="S287" s="106" t="str">
        <f>IF(LNG!$B$3=1,A287 &amp;"",G287 &amp;"" )</f>
        <v>H05.11</v>
      </c>
      <c r="T287" s="106" t="str">
        <f>IF(LNG!$B$3=1,B287 &amp;"",H287 &amp;"" )</f>
        <v>Medizinisches Transportmittel</v>
      </c>
      <c r="U287" s="106" t="str">
        <f>IF(LNG!$B$3=1,C287 &amp;"",I287 &amp;"" )</f>
        <v>Geräte und Fahrzeuge für den Transport von Patienten, Betten, Krankenliegen und dgl.</v>
      </c>
      <c r="V287" s="106" t="str">
        <f>IF(LNG!$B$3=1,D287 &amp;"",J287 &amp;"" )</f>
        <v/>
      </c>
      <c r="W287" s="106" t="str">
        <f>IF(LNG!$B$3=1,E287 &amp;"",K287 &amp;"" )</f>
        <v/>
      </c>
      <c r="X287" s="106" t="str">
        <f>IF(LNG!$B$3=1,F287 &amp;"",L287 &amp;"" )</f>
        <v/>
      </c>
    </row>
    <row r="288" spans="1:24" ht="69">
      <c r="A288" s="70" t="s">
        <v>227</v>
      </c>
      <c r="B288" s="93" t="s">
        <v>2571</v>
      </c>
      <c r="C288" s="93" t="s">
        <v>2572</v>
      </c>
      <c r="D288" s="67"/>
      <c r="E288" s="67"/>
      <c r="F288" s="67"/>
      <c r="G288" s="76" t="s">
        <v>227</v>
      </c>
      <c r="H288" s="95" t="s">
        <v>2573</v>
      </c>
      <c r="I288" s="95" t="s">
        <v>2574</v>
      </c>
      <c r="J288" s="73"/>
      <c r="K288" s="73"/>
      <c r="L288" s="73"/>
      <c r="M288" s="807" t="s">
        <v>227</v>
      </c>
      <c r="N288" s="803"/>
      <c r="O288" s="803"/>
      <c r="P288" s="796"/>
      <c r="Q288" s="796"/>
      <c r="R288" s="796"/>
      <c r="S288" s="106" t="str">
        <f>IF(LNG!$B$3=1,A288 &amp;"",G288 &amp;"" )</f>
        <v>H05.12</v>
      </c>
      <c r="T288" s="106" t="str">
        <f>IF(LNG!$B$3=1,B288 &amp;"",H288 &amp;"" )</f>
        <v>Medizinisches Betriebsmittel</v>
      </c>
      <c r="U288" s="106" t="str">
        <f>IF(LNG!$B$3=1,C288 &amp;"",I288 &amp;"" )</f>
        <v>Medizinische Einweg- und Mehrwegmittel</v>
      </c>
      <c r="V288" s="106" t="str">
        <f>IF(LNG!$B$3=1,D288 &amp;"",J288 &amp;"" )</f>
        <v/>
      </c>
      <c r="W288" s="106" t="str">
        <f>IF(LNG!$B$3=1,E288 &amp;"",K288 &amp;"" )</f>
        <v/>
      </c>
      <c r="X288" s="106" t="str">
        <f>IF(LNG!$B$3=1,F288 &amp;"",L288 &amp;"" )</f>
        <v/>
      </c>
    </row>
    <row r="289" spans="1:24" ht="158.4">
      <c r="A289" s="70" t="s">
        <v>228</v>
      </c>
      <c r="B289" s="93" t="s">
        <v>2575</v>
      </c>
      <c r="C289" s="93" t="s">
        <v>2576</v>
      </c>
      <c r="D289" s="67"/>
      <c r="E289" s="67"/>
      <c r="F289" s="67"/>
      <c r="G289" s="76" t="s">
        <v>228</v>
      </c>
      <c r="H289" s="95" t="s">
        <v>2577</v>
      </c>
      <c r="I289" s="95" t="s">
        <v>2578</v>
      </c>
      <c r="J289" s="73"/>
      <c r="K289" s="73"/>
      <c r="L289" s="73"/>
      <c r="M289" s="807" t="s">
        <v>228</v>
      </c>
      <c r="N289" s="803"/>
      <c r="O289" s="803"/>
      <c r="P289" s="796"/>
      <c r="Q289" s="796"/>
      <c r="R289" s="796"/>
      <c r="S289" s="106" t="str">
        <f>IF(LNG!$B$3=1,A289 &amp;"",G289 &amp;"" )</f>
        <v>H06</v>
      </c>
      <c r="T289" s="106" t="str">
        <f>IF(LNG!$B$3=1,B289 &amp;"",H289 &amp;"" )</f>
        <v>Anlage für Bildung, Kultur</v>
      </c>
      <c r="U289" s="106" t="str">
        <f>IF(LNG!$B$3=1,C289 &amp;"",I289 &amp;"" )</f>
        <v>Eingebaute Anlagen für Bildung und Kultur, einschliesslich Maschinen, Apparate, Steuerung und Medienversorgung</v>
      </c>
      <c r="V289" s="106" t="str">
        <f>IF(LNG!$B$3=1,D289 &amp;"",J289 &amp;"" )</f>
        <v/>
      </c>
      <c r="W289" s="106" t="str">
        <f>IF(LNG!$B$3=1,E289 &amp;"",K289 &amp;"" )</f>
        <v/>
      </c>
      <c r="X289" s="106" t="str">
        <f>IF(LNG!$B$3=1,F289 &amp;"",L289 &amp;"" )</f>
        <v/>
      </c>
    </row>
    <row r="290" spans="1:24" ht="138">
      <c r="A290" s="70" t="s">
        <v>229</v>
      </c>
      <c r="B290" s="93" t="s">
        <v>2579</v>
      </c>
      <c r="C290" s="93" t="s">
        <v>2580</v>
      </c>
      <c r="D290" s="67"/>
      <c r="E290" s="67"/>
      <c r="F290" s="67"/>
      <c r="G290" s="76" t="s">
        <v>229</v>
      </c>
      <c r="H290" s="95" t="s">
        <v>2581</v>
      </c>
      <c r="I290" s="95" t="s">
        <v>2582</v>
      </c>
      <c r="J290" s="73"/>
      <c r="K290" s="73"/>
      <c r="L290" s="73"/>
      <c r="M290" s="807" t="s">
        <v>229</v>
      </c>
      <c r="N290" s="803"/>
      <c r="O290" s="803"/>
      <c r="P290" s="796"/>
      <c r="Q290" s="796"/>
      <c r="R290" s="796"/>
      <c r="S290" s="106" t="str">
        <f>IF(LNG!$B$3=1,A290 &amp;"",G290 &amp;"" )</f>
        <v>H06.01</v>
      </c>
      <c r="T290" s="106" t="str">
        <f>IF(LNG!$B$3=1,B290 &amp;"",H290 &amp;"" )</f>
        <v xml:space="preserve">Bildung, Kultur: Versorgung, Entsorgung für </v>
      </c>
      <c r="U290" s="106" t="str">
        <f>IF(LNG!$B$3=1,C290 &amp;"",I290 &amp;"" )</f>
        <v>Versorgung von Räumen und Anlagen für Bildung und Kultur mit Medien und dgl. sowie Entsorgung</v>
      </c>
      <c r="V290" s="106" t="str">
        <f>IF(LNG!$B$3=1,D290 &amp;"",J290 &amp;"" )</f>
        <v/>
      </c>
      <c r="W290" s="106" t="str">
        <f>IF(LNG!$B$3=1,E290 &amp;"",K290 &amp;"" )</f>
        <v/>
      </c>
      <c r="X290" s="106" t="str">
        <f>IF(LNG!$B$3=1,F290 &amp;"",L290 &amp;"" )</f>
        <v/>
      </c>
    </row>
    <row r="291" spans="1:24" ht="105.6">
      <c r="A291" s="70" t="s">
        <v>230</v>
      </c>
      <c r="B291" s="93" t="s">
        <v>2583</v>
      </c>
      <c r="C291" s="93" t="s">
        <v>2584</v>
      </c>
      <c r="D291" s="67"/>
      <c r="E291" s="67"/>
      <c r="F291" s="67"/>
      <c r="G291" s="76" t="s">
        <v>230</v>
      </c>
      <c r="H291" s="95" t="s">
        <v>2585</v>
      </c>
      <c r="I291" s="95" t="s">
        <v>2586</v>
      </c>
      <c r="J291" s="73"/>
      <c r="K291" s="73"/>
      <c r="L291" s="73"/>
      <c r="M291" s="807" t="s">
        <v>230</v>
      </c>
      <c r="N291" s="803"/>
      <c r="O291" s="803"/>
      <c r="P291" s="796"/>
      <c r="Q291" s="796"/>
      <c r="R291" s="796"/>
      <c r="S291" s="106" t="str">
        <f>IF(LNG!$B$3=1,A291 &amp;"",G291 &amp;"" )</f>
        <v>H06.02</v>
      </c>
      <c r="T291" s="106" t="str">
        <f>IF(LNG!$B$3=1,B291 &amp;"",H291 &amp;"" )</f>
        <v>Bildung, Kultur: Apparat</v>
      </c>
      <c r="U291" s="106" t="str">
        <f>IF(LNG!$B$3=1,C291 &amp;"",I291 &amp;"" )</f>
        <v>Eingebaute Maschinen und Apparate für Räume und Anlagen für Bildung und Kultur</v>
      </c>
      <c r="V291" s="106" t="str">
        <f>IF(LNG!$B$3=1,D291 &amp;"",J291 &amp;"" )</f>
        <v/>
      </c>
      <c r="W291" s="106" t="str">
        <f>IF(LNG!$B$3=1,E291 &amp;"",K291 &amp;"" )</f>
        <v/>
      </c>
      <c r="X291" s="106" t="str">
        <f>IF(LNG!$B$3=1,F291 &amp;"",L291 &amp;"" )</f>
        <v/>
      </c>
    </row>
    <row r="292" spans="1:24" ht="96.6">
      <c r="A292" s="70" t="s">
        <v>231</v>
      </c>
      <c r="B292" s="93" t="s">
        <v>2587</v>
      </c>
      <c r="C292" s="93" t="s">
        <v>2588</v>
      </c>
      <c r="D292" s="67"/>
      <c r="E292" s="67"/>
      <c r="F292" s="67"/>
      <c r="G292" s="76" t="s">
        <v>231</v>
      </c>
      <c r="H292" s="95" t="s">
        <v>2589</v>
      </c>
      <c r="I292" s="95" t="s">
        <v>2590</v>
      </c>
      <c r="J292" s="73"/>
      <c r="K292" s="73"/>
      <c r="L292" s="73"/>
      <c r="M292" s="807" t="s">
        <v>231</v>
      </c>
      <c r="N292" s="803"/>
      <c r="O292" s="803"/>
      <c r="P292" s="796"/>
      <c r="Q292" s="796"/>
      <c r="R292" s="796"/>
      <c r="S292" s="106" t="str">
        <f>IF(LNG!$B$3=1,A292 &amp;"",G292 &amp;"" )</f>
        <v>H06.03</v>
      </c>
      <c r="T292" s="106" t="str">
        <f>IF(LNG!$B$3=1,B292 &amp;"",H292 &amp;"" )</f>
        <v xml:space="preserve">Bildung, Kultur: Steuerung </v>
      </c>
      <c r="U292" s="106" t="str">
        <f>IF(LNG!$B$3=1,C292 &amp;"",I292 &amp;"" )</f>
        <v>Systeme zur Steuerung von Räumen und Anlagen für Bildung und Kultur</v>
      </c>
      <c r="V292" s="106" t="str">
        <f>IF(LNG!$B$3=1,D292 &amp;"",J292 &amp;"" )</f>
        <v/>
      </c>
      <c r="W292" s="106" t="str">
        <f>IF(LNG!$B$3=1,E292 &amp;"",K292 &amp;"" )</f>
        <v/>
      </c>
      <c r="X292" s="106" t="str">
        <f>IF(LNG!$B$3=1,F292 &amp;"",L292 &amp;"" )</f>
        <v/>
      </c>
    </row>
    <row r="293" spans="1:24" ht="96.6">
      <c r="A293" s="70" t="s">
        <v>232</v>
      </c>
      <c r="B293" s="93" t="s">
        <v>2591</v>
      </c>
      <c r="C293" s="93" t="s">
        <v>2592</v>
      </c>
      <c r="D293" s="67"/>
      <c r="E293" s="67"/>
      <c r="F293" s="67"/>
      <c r="G293" s="76" t="s">
        <v>232</v>
      </c>
      <c r="H293" s="95" t="s">
        <v>2593</v>
      </c>
      <c r="I293" s="95" t="s">
        <v>2594</v>
      </c>
      <c r="J293" s="73"/>
      <c r="K293" s="73"/>
      <c r="L293" s="73"/>
      <c r="M293" s="807" t="s">
        <v>232</v>
      </c>
      <c r="N293" s="803"/>
      <c r="O293" s="803"/>
      <c r="P293" s="796"/>
      <c r="Q293" s="796"/>
      <c r="R293" s="796"/>
      <c r="S293" s="106" t="str">
        <f>IF(LNG!$B$3=1,A293 &amp;"",G293 &amp;"" )</f>
        <v>H06.04</v>
      </c>
      <c r="T293" s="106" t="str">
        <f>IF(LNG!$B$3=1,B293 &amp;"",H293 &amp;"" )</f>
        <v>Bildung, Kultur: Einbauten</v>
      </c>
      <c r="U293" s="106" t="str">
        <f>IF(LNG!$B$3=1,C293 &amp;"",I293 &amp;"" )</f>
        <v>Einbauten in Räumen und Anlagen für Bildung und Kultur</v>
      </c>
      <c r="V293" s="106" t="str">
        <f>IF(LNG!$B$3=1,D293 &amp;"",J293 &amp;"" )</f>
        <v/>
      </c>
      <c r="W293" s="106" t="str">
        <f>IF(LNG!$B$3=1,E293 &amp;"",K293 &amp;"" )</f>
        <v/>
      </c>
      <c r="X293" s="106" t="str">
        <f>IF(LNG!$B$3=1,F293 &amp;"",L293 &amp;"" )</f>
        <v/>
      </c>
    </row>
    <row r="294" spans="1:24" ht="165.6">
      <c r="A294" s="70" t="s">
        <v>233</v>
      </c>
      <c r="B294" s="93" t="s">
        <v>2595</v>
      </c>
      <c r="C294" s="93" t="s">
        <v>2596</v>
      </c>
      <c r="D294" s="67"/>
      <c r="E294" s="67"/>
      <c r="F294" s="67"/>
      <c r="G294" s="76" t="s">
        <v>233</v>
      </c>
      <c r="H294" s="95" t="s">
        <v>2597</v>
      </c>
      <c r="I294" s="95" t="s">
        <v>2598</v>
      </c>
      <c r="J294" s="73" t="s">
        <v>2599</v>
      </c>
      <c r="K294" s="73"/>
      <c r="L294" s="73"/>
      <c r="M294" s="807" t="s">
        <v>233</v>
      </c>
      <c r="N294" s="803"/>
      <c r="O294" s="803"/>
      <c r="P294" s="796"/>
      <c r="Q294" s="796"/>
      <c r="R294" s="796"/>
      <c r="S294" s="106" t="str">
        <f>IF(LNG!$B$3=1,A294 &amp;"",G294 &amp;"" )</f>
        <v>H07</v>
      </c>
      <c r="T294" s="106" t="str">
        <f>IF(LNG!$B$3=1,B294 &amp;"",H294 &amp;"" )</f>
        <v>Sportanlage, Freizeitanlage</v>
      </c>
      <c r="U294" s="106" t="str">
        <f>IF(LNG!$B$3=1,C294 &amp;"",I294 &amp;"" )</f>
        <v>Eingebaute Anlagen für Sport und Freizeit, einschliesslich Maschinen, Apparate, Steuerung und Medienversorgung</v>
      </c>
      <c r="V294" s="106" t="str">
        <f>IF(LNG!$B$3=1,D294 &amp;"",J294 &amp;"" )</f>
        <v/>
      </c>
      <c r="W294" s="106" t="str">
        <f>IF(LNG!$B$3=1,E294 &amp;"",K294 &amp;"" )</f>
        <v/>
      </c>
      <c r="X294" s="106" t="str">
        <f>IF(LNG!$B$3=1,F294 &amp;"",L294 &amp;"" )</f>
        <v/>
      </c>
    </row>
    <row r="295" spans="1:24" ht="110.4">
      <c r="A295" s="70" t="s">
        <v>234</v>
      </c>
      <c r="B295" s="93" t="s">
        <v>2600</v>
      </c>
      <c r="C295" s="93" t="s">
        <v>2601</v>
      </c>
      <c r="D295" s="67"/>
      <c r="E295" s="67"/>
      <c r="F295" s="67"/>
      <c r="G295" s="76" t="s">
        <v>234</v>
      </c>
      <c r="H295" s="95" t="s">
        <v>2602</v>
      </c>
      <c r="I295" s="95" t="s">
        <v>2603</v>
      </c>
      <c r="J295" s="73"/>
      <c r="K295" s="73"/>
      <c r="L295" s="73"/>
      <c r="M295" s="807" t="s">
        <v>234</v>
      </c>
      <c r="N295" s="803"/>
      <c r="O295" s="803"/>
      <c r="P295" s="796"/>
      <c r="Q295" s="796"/>
      <c r="R295" s="796"/>
      <c r="S295" s="106" t="str">
        <f>IF(LNG!$B$3=1,A295 &amp;"",G295 &amp;"" )</f>
        <v>H07.01</v>
      </c>
      <c r="T295" s="106" t="str">
        <f>IF(LNG!$B$3=1,B295 &amp;"",H295 &amp;"" )</f>
        <v>Sportanlage, Freizeitanlage: Versorgung, Entsorgung</v>
      </c>
      <c r="U295" s="106" t="str">
        <f>IF(LNG!$B$3=1,C295 &amp;"",I295 &amp;"" )</f>
        <v>Versorgung von Sport- und Freizeitanlagen mit Medien und dgl. sowie Entsorgung</v>
      </c>
      <c r="V295" s="106" t="str">
        <f>IF(LNG!$B$3=1,D295 &amp;"",J295 &amp;"" )</f>
        <v/>
      </c>
      <c r="W295" s="106" t="str">
        <f>IF(LNG!$B$3=1,E295 &amp;"",K295 &amp;"" )</f>
        <v/>
      </c>
      <c r="X295" s="106" t="str">
        <f>IF(LNG!$B$3=1,F295 &amp;"",L295 &amp;"" )</f>
        <v/>
      </c>
    </row>
    <row r="296" spans="1:24" ht="303.60000000000002">
      <c r="A296" s="70" t="s">
        <v>235</v>
      </c>
      <c r="B296" s="93" t="s">
        <v>2604</v>
      </c>
      <c r="C296" s="93" t="s">
        <v>2605</v>
      </c>
      <c r="D296" s="67"/>
      <c r="E296" s="67"/>
      <c r="F296" s="67"/>
      <c r="G296" s="76" t="s">
        <v>235</v>
      </c>
      <c r="H296" s="95" t="s">
        <v>2606</v>
      </c>
      <c r="I296" s="95" t="s">
        <v>2607</v>
      </c>
      <c r="J296" s="73" t="s">
        <v>2608</v>
      </c>
      <c r="K296" s="73"/>
      <c r="L296" s="73"/>
      <c r="M296" s="807" t="s">
        <v>235</v>
      </c>
      <c r="N296" s="803"/>
      <c r="O296" s="803"/>
      <c r="P296" s="796"/>
      <c r="Q296" s="796"/>
      <c r="R296" s="796"/>
      <c r="S296" s="106" t="str">
        <f>IF(LNG!$B$3=1,A296 &amp;"",G296 &amp;"" )</f>
        <v>H07.02</v>
      </c>
      <c r="T296" s="106" t="str">
        <f>IF(LNG!$B$3=1,B296 &amp;"",H296 &amp;"" )</f>
        <v>Sportanlage, Freizeitanlage: Apparat</v>
      </c>
      <c r="U296" s="106" t="str">
        <f>IF(LNG!$B$3=1,C296 &amp;"",I296 &amp;"" )</f>
        <v>Eingebaute Maschinen und Apparate für Sport- und Freizeitanlagen</v>
      </c>
      <c r="V296" s="106" t="str">
        <f>IF(LNG!$B$3=1,D296 &amp;"",J296 &amp;"" )</f>
        <v/>
      </c>
      <c r="W296" s="106" t="str">
        <f>IF(LNG!$B$3=1,E296 &amp;"",K296 &amp;"" )</f>
        <v/>
      </c>
      <c r="X296" s="106" t="str">
        <f>IF(LNG!$B$3=1,F296 &amp;"",L296 &amp;"" )</f>
        <v/>
      </c>
    </row>
    <row r="297" spans="1:24" ht="82.8">
      <c r="A297" s="70" t="s">
        <v>236</v>
      </c>
      <c r="B297" s="93" t="s">
        <v>2609</v>
      </c>
      <c r="C297" s="93" t="s">
        <v>2610</v>
      </c>
      <c r="D297" s="67"/>
      <c r="E297" s="67"/>
      <c r="F297" s="67"/>
      <c r="G297" s="76" t="s">
        <v>236</v>
      </c>
      <c r="H297" s="95" t="s">
        <v>2611</v>
      </c>
      <c r="I297" s="95" t="s">
        <v>2612</v>
      </c>
      <c r="J297" s="73"/>
      <c r="K297" s="73"/>
      <c r="L297" s="73"/>
      <c r="M297" s="807" t="s">
        <v>236</v>
      </c>
      <c r="N297" s="803"/>
      <c r="O297" s="803"/>
      <c r="P297" s="796"/>
      <c r="Q297" s="796"/>
      <c r="R297" s="796"/>
      <c r="S297" s="106" t="str">
        <f>IF(LNG!$B$3=1,A297 &amp;"",G297 &amp;"" )</f>
        <v>H07.03</v>
      </c>
      <c r="T297" s="106" t="str">
        <f>IF(LNG!$B$3=1,B297 &amp;"",H297 &amp;"" )</f>
        <v xml:space="preserve">Sportanlage, Freizeitanlage: Steuerung </v>
      </c>
      <c r="U297" s="106" t="str">
        <f>IF(LNG!$B$3=1,C297 &amp;"",I297 &amp;"" )</f>
        <v>Systeme zur Steuerung von Sport- und Freizeitanlagen</v>
      </c>
      <c r="V297" s="106" t="str">
        <f>IF(LNG!$B$3=1,D297 &amp;"",J297 &amp;"" )</f>
        <v/>
      </c>
      <c r="W297" s="106" t="str">
        <f>IF(LNG!$B$3=1,E297 &amp;"",K297 &amp;"" )</f>
        <v/>
      </c>
      <c r="X297" s="106" t="str">
        <f>IF(LNG!$B$3=1,F297 &amp;"",L297 &amp;"" )</f>
        <v/>
      </c>
    </row>
    <row r="298" spans="1:24" ht="96.6">
      <c r="A298" s="70" t="s">
        <v>237</v>
      </c>
      <c r="B298" s="93" t="s">
        <v>2613</v>
      </c>
      <c r="C298" s="93" t="s">
        <v>2614</v>
      </c>
      <c r="D298" s="67"/>
      <c r="E298" s="67"/>
      <c r="F298" s="67"/>
      <c r="G298" s="76" t="s">
        <v>237</v>
      </c>
      <c r="H298" s="95" t="s">
        <v>2615</v>
      </c>
      <c r="I298" s="95" t="s">
        <v>2616</v>
      </c>
      <c r="J298" s="73"/>
      <c r="K298" s="73"/>
      <c r="L298" s="73"/>
      <c r="M298" s="807" t="s">
        <v>237</v>
      </c>
      <c r="N298" s="803"/>
      <c r="O298" s="803"/>
      <c r="P298" s="796"/>
      <c r="Q298" s="796"/>
      <c r="R298" s="796"/>
      <c r="S298" s="106" t="str">
        <f>IF(LNG!$B$3=1,A298 &amp;"",G298 &amp;"" )</f>
        <v>H07.04</v>
      </c>
      <c r="T298" s="106" t="str">
        <f>IF(LNG!$B$3=1,B298 &amp;"",H298 &amp;"" )</f>
        <v>Sportanlage, Freizeitanlage: Einbauten</v>
      </c>
      <c r="U298" s="106" t="str">
        <f>IF(LNG!$B$3=1,C298 &amp;"",I298 &amp;"" )</f>
        <v>Einbauten in Sport- und Freizeitanlagen</v>
      </c>
      <c r="V298" s="106" t="str">
        <f>IF(LNG!$B$3=1,D298 &amp;"",J298 &amp;"" )</f>
        <v/>
      </c>
      <c r="W298" s="106" t="str">
        <f>IF(LNG!$B$3=1,E298 &amp;"",K298 &amp;"" )</f>
        <v/>
      </c>
      <c r="X298" s="106" t="str">
        <f>IF(LNG!$B$3=1,F298 &amp;"",L298 &amp;"" )</f>
        <v/>
      </c>
    </row>
    <row r="299" spans="1:24" ht="193.2">
      <c r="A299" s="70" t="s">
        <v>238</v>
      </c>
      <c r="B299" s="93" t="s">
        <v>2617</v>
      </c>
      <c r="C299" s="93" t="s">
        <v>2618</v>
      </c>
      <c r="D299" s="67"/>
      <c r="E299" s="67"/>
      <c r="F299" s="67"/>
      <c r="G299" s="76" t="s">
        <v>238</v>
      </c>
      <c r="H299" s="95" t="s">
        <v>2619</v>
      </c>
      <c r="I299" s="95" t="s">
        <v>2620</v>
      </c>
      <c r="J299" s="73"/>
      <c r="K299" s="73"/>
      <c r="L299" s="73"/>
      <c r="M299" s="807" t="s">
        <v>238</v>
      </c>
      <c r="N299" s="803"/>
      <c r="O299" s="803"/>
      <c r="P299" s="796"/>
      <c r="Q299" s="796"/>
      <c r="R299" s="796"/>
      <c r="S299" s="106" t="str">
        <f>IF(LNG!$B$3=1,A299 &amp;"",G299 &amp;"" )</f>
        <v>H08</v>
      </c>
      <c r="T299" s="106" t="str">
        <f>IF(LNG!$B$3=1,B299 &amp;"",H299 &amp;"" )</f>
        <v>Anlage für Erholung</v>
      </c>
      <c r="U299" s="106" t="str">
        <f>IF(LNG!$B$3=1,C299 &amp;"",I299 &amp;"" )</f>
        <v>Eingebaute Anlage für Erholung wie Wellness und Spa, einschliesslich Maschinen, Apparate, Steuerung und Medienversorgung</v>
      </c>
      <c r="V299" s="106" t="str">
        <f>IF(LNG!$B$3=1,D299 &amp;"",J299 &amp;"" )</f>
        <v/>
      </c>
      <c r="W299" s="106" t="str">
        <f>IF(LNG!$B$3=1,E299 &amp;"",K299 &amp;"" )</f>
        <v/>
      </c>
      <c r="X299" s="106" t="str">
        <f>IF(LNG!$B$3=1,F299 &amp;"",L299 &amp;"" )</f>
        <v/>
      </c>
    </row>
    <row r="300" spans="1:24" ht="110.4">
      <c r="A300" s="68" t="s">
        <v>239</v>
      </c>
      <c r="B300" s="80" t="s">
        <v>2621</v>
      </c>
      <c r="C300" s="80" t="s">
        <v>2622</v>
      </c>
      <c r="D300" s="67"/>
      <c r="E300" s="67"/>
      <c r="F300" s="67"/>
      <c r="G300" s="74" t="s">
        <v>239</v>
      </c>
      <c r="H300" s="84" t="s">
        <v>2623</v>
      </c>
      <c r="I300" s="84" t="s">
        <v>2624</v>
      </c>
      <c r="J300" s="73"/>
      <c r="K300" s="73"/>
      <c r="L300" s="73"/>
      <c r="M300" s="797" t="s">
        <v>239</v>
      </c>
      <c r="N300" s="795"/>
      <c r="O300" s="795"/>
      <c r="P300" s="796"/>
      <c r="Q300" s="796"/>
      <c r="R300" s="796"/>
      <c r="S300" s="106" t="str">
        <f>IF(LNG!$B$3=1,A300 &amp;"",G300 &amp;"" )</f>
        <v>H08.01</v>
      </c>
      <c r="T300" s="106" t="str">
        <f>IF(LNG!$B$3=1,B300 &amp;"",H300 &amp;"" )</f>
        <v>Erholungsanlage: Versorgung, Entsorgung</v>
      </c>
      <c r="U300" s="106" t="str">
        <f>IF(LNG!$B$3=1,C300 &amp;"",I300 &amp;"" )</f>
        <v>Versorgung von Erholungsanlagen mit Medien und dgl. sowie Entsorgung</v>
      </c>
      <c r="V300" s="106" t="str">
        <f>IF(LNG!$B$3=1,D300 &amp;"",J300 &amp;"" )</f>
        <v/>
      </c>
      <c r="W300" s="106" t="str">
        <f>IF(LNG!$B$3=1,E300 &amp;"",K300 &amp;"" )</f>
        <v/>
      </c>
      <c r="X300" s="106" t="str">
        <f>IF(LNG!$B$3=1,F300 &amp;"",L300 &amp;"" )</f>
        <v/>
      </c>
    </row>
    <row r="301" spans="1:24" ht="82.8">
      <c r="A301" s="70" t="s">
        <v>240</v>
      </c>
      <c r="B301" s="93" t="s">
        <v>2625</v>
      </c>
      <c r="C301" s="93" t="s">
        <v>2626</v>
      </c>
      <c r="D301" s="67"/>
      <c r="E301" s="67"/>
      <c r="F301" s="67"/>
      <c r="G301" s="76" t="s">
        <v>240</v>
      </c>
      <c r="H301" s="95" t="s">
        <v>2627</v>
      </c>
      <c r="I301" s="95" t="s">
        <v>2628</v>
      </c>
      <c r="J301" s="73"/>
      <c r="K301" s="73"/>
      <c r="L301" s="73"/>
      <c r="M301" s="807" t="s">
        <v>240</v>
      </c>
      <c r="N301" s="803"/>
      <c r="O301" s="803"/>
      <c r="P301" s="796"/>
      <c r="Q301" s="796"/>
      <c r="R301" s="796"/>
      <c r="S301" s="106" t="str">
        <f>IF(LNG!$B$3=1,A301 &amp;"",G301 &amp;"" )</f>
        <v>H08.02</v>
      </c>
      <c r="T301" s="106" t="str">
        <f>IF(LNG!$B$3=1,B301 &amp;"",H301 &amp;"" )</f>
        <v xml:space="preserve">Erholungsanlage: Apparat </v>
      </c>
      <c r="U301" s="106" t="str">
        <f>IF(LNG!$B$3=1,C301 &amp;"",I301 &amp;"" )</f>
        <v>Eingebaute Maschinen und Apparate für Erholungsanlagen</v>
      </c>
      <c r="V301" s="106" t="str">
        <f>IF(LNG!$B$3=1,D301 &amp;"",J301 &amp;"" )</f>
        <v/>
      </c>
      <c r="W301" s="106" t="str">
        <f>IF(LNG!$B$3=1,E301 &amp;"",K301 &amp;"" )</f>
        <v/>
      </c>
      <c r="X301" s="106" t="str">
        <f>IF(LNG!$B$3=1,F301 &amp;"",L301 &amp;"" )</f>
        <v/>
      </c>
    </row>
    <row r="302" spans="1:24" ht="69">
      <c r="A302" s="70" t="s">
        <v>241</v>
      </c>
      <c r="B302" s="93" t="s">
        <v>2629</v>
      </c>
      <c r="C302" s="93" t="s">
        <v>2630</v>
      </c>
      <c r="D302" s="67"/>
      <c r="E302" s="67"/>
      <c r="F302" s="67"/>
      <c r="G302" s="76" t="s">
        <v>241</v>
      </c>
      <c r="H302" s="95" t="s">
        <v>2631</v>
      </c>
      <c r="I302" s="95" t="s">
        <v>2632</v>
      </c>
      <c r="J302" s="73"/>
      <c r="K302" s="73"/>
      <c r="L302" s="73"/>
      <c r="M302" s="807" t="s">
        <v>241</v>
      </c>
      <c r="N302" s="803"/>
      <c r="O302" s="803"/>
      <c r="P302" s="796"/>
      <c r="Q302" s="796"/>
      <c r="R302" s="796"/>
      <c r="S302" s="106" t="str">
        <f>IF(LNG!$B$3=1,A302 &amp;"",G302 &amp;"" )</f>
        <v>H08.03</v>
      </c>
      <c r="T302" s="106" t="str">
        <f>IF(LNG!$B$3=1,B302 &amp;"",H302 &amp;"" )</f>
        <v>Erholungsanlage: Steuerung</v>
      </c>
      <c r="U302" s="106" t="str">
        <f>IF(LNG!$B$3=1,C302 &amp;"",I302 &amp;"" )</f>
        <v>Systeme zur Steuerung von Erholungsanlagen</v>
      </c>
      <c r="V302" s="106" t="str">
        <f>IF(LNG!$B$3=1,D302 &amp;"",J302 &amp;"" )</f>
        <v/>
      </c>
      <c r="W302" s="106" t="str">
        <f>IF(LNG!$B$3=1,E302 &amp;"",K302 &amp;"" )</f>
        <v/>
      </c>
      <c r="X302" s="106" t="str">
        <f>IF(LNG!$B$3=1,F302 &amp;"",L302 &amp;"" )</f>
        <v/>
      </c>
    </row>
    <row r="303" spans="1:24" ht="69">
      <c r="A303" s="70" t="s">
        <v>242</v>
      </c>
      <c r="B303" s="93" t="s">
        <v>2633</v>
      </c>
      <c r="C303" s="93" t="s">
        <v>2634</v>
      </c>
      <c r="D303" s="67"/>
      <c r="E303" s="67"/>
      <c r="F303" s="67"/>
      <c r="G303" s="76" t="s">
        <v>242</v>
      </c>
      <c r="H303" s="95" t="s">
        <v>2635</v>
      </c>
      <c r="I303" s="95" t="s">
        <v>2636</v>
      </c>
      <c r="J303" s="73"/>
      <c r="K303" s="73"/>
      <c r="L303" s="73"/>
      <c r="M303" s="807" t="s">
        <v>242</v>
      </c>
      <c r="N303" s="803"/>
      <c r="O303" s="803"/>
      <c r="P303" s="796"/>
      <c r="Q303" s="796"/>
      <c r="R303" s="796"/>
      <c r="S303" s="106" t="str">
        <f>IF(LNG!$B$3=1,A303 &amp;"",G303 &amp;"" )</f>
        <v>H08.04</v>
      </c>
      <c r="T303" s="106" t="str">
        <f>IF(LNG!$B$3=1,B303 &amp;"",H303 &amp;"" )</f>
        <v>Erholungsanlage: Einbauten</v>
      </c>
      <c r="U303" s="106" t="str">
        <f>IF(LNG!$B$3=1,C303 &amp;"",I303 &amp;"" )</f>
        <v>Einbauten in Erholungsanlagen</v>
      </c>
      <c r="V303" s="106" t="str">
        <f>IF(LNG!$B$3=1,D303 &amp;"",J303 &amp;"" )</f>
        <v/>
      </c>
      <c r="W303" s="106" t="str">
        <f>IF(LNG!$B$3=1,E303 &amp;"",K303 &amp;"" )</f>
        <v/>
      </c>
      <c r="X303" s="106" t="str">
        <f>IF(LNG!$B$3=1,F303 &amp;"",L303 &amp;"" )</f>
        <v/>
      </c>
    </row>
    <row r="304" spans="1:24" ht="184.8">
      <c r="A304" s="70" t="s">
        <v>243</v>
      </c>
      <c r="B304" s="93" t="s">
        <v>2637</v>
      </c>
      <c r="C304" s="93" t="s">
        <v>2638</v>
      </c>
      <c r="D304" s="67"/>
      <c r="E304" s="67"/>
      <c r="F304" s="67"/>
      <c r="G304" s="76" t="s">
        <v>243</v>
      </c>
      <c r="H304" s="95" t="s">
        <v>2639</v>
      </c>
      <c r="I304" s="95" t="s">
        <v>2640</v>
      </c>
      <c r="J304" s="73"/>
      <c r="K304" s="73"/>
      <c r="L304" s="73"/>
      <c r="M304" s="807" t="s">
        <v>243</v>
      </c>
      <c r="N304" s="803"/>
      <c r="O304" s="803"/>
      <c r="P304" s="796"/>
      <c r="Q304" s="796"/>
      <c r="R304" s="796"/>
      <c r="S304" s="106" t="str">
        <f>IF(LNG!$B$3=1,A304 &amp;"",G304 &amp;"" )</f>
        <v>H09</v>
      </c>
      <c r="T304" s="106" t="str">
        <f>IF(LNG!$B$3=1,B304 &amp;"",H304 &amp;"" )</f>
        <v>Weitere nutzungsspezifische Anlage</v>
      </c>
      <c r="U304" s="106" t="str">
        <f>IF(LNG!$B$3=1,C304 &amp;"",I304 &amp;"" )</f>
        <v>Eingebaute Anlage für nutzungsspezifische Anwendungen, einschliesslich Maschinen, Apparate, Steuerung und Medienversorgung</v>
      </c>
      <c r="V304" s="106" t="str">
        <f>IF(LNG!$B$3=1,D304 &amp;"",J304 &amp;"" )</f>
        <v/>
      </c>
      <c r="W304" s="106" t="str">
        <f>IF(LNG!$B$3=1,E304 &amp;"",K304 &amp;"" )</f>
        <v/>
      </c>
      <c r="X304" s="106" t="str">
        <f>IF(LNG!$B$3=1,F304 &amp;"",L304 &amp;"" )</f>
        <v/>
      </c>
    </row>
    <row r="305" spans="1:24" ht="124.2">
      <c r="A305" s="70" t="s">
        <v>244</v>
      </c>
      <c r="B305" s="93" t="s">
        <v>2641</v>
      </c>
      <c r="C305" s="93" t="s">
        <v>2642</v>
      </c>
      <c r="D305" s="67"/>
      <c r="E305" s="67"/>
      <c r="F305" s="67"/>
      <c r="G305" s="76" t="s">
        <v>244</v>
      </c>
      <c r="H305" s="95" t="s">
        <v>2643</v>
      </c>
      <c r="I305" s="95" t="s">
        <v>2644</v>
      </c>
      <c r="J305" s="73"/>
      <c r="K305" s="73"/>
      <c r="L305" s="73"/>
      <c r="M305" s="807" t="s">
        <v>244</v>
      </c>
      <c r="N305" s="803"/>
      <c r="O305" s="803"/>
      <c r="P305" s="796"/>
      <c r="Q305" s="796"/>
      <c r="R305" s="796"/>
      <c r="S305" s="106" t="str">
        <f>IF(LNG!$B$3=1,A305 &amp;"",G305 &amp;"" )</f>
        <v>H09.01</v>
      </c>
      <c r="T305" s="106" t="str">
        <f>IF(LNG!$B$3=1,B305 &amp;"",H305 &amp;"" )</f>
        <v xml:space="preserve">Nutzungsspezifische Anlage: Versorgung, Entsorgung </v>
      </c>
      <c r="U305" s="106" t="str">
        <f>IF(LNG!$B$3=1,C305 &amp;"",I305 &amp;"" )</f>
        <v>Versorgung von nutzungsspezifische Anlagen mit Medien und dgl. sowie Entsorgung</v>
      </c>
      <c r="V305" s="106" t="str">
        <f>IF(LNG!$B$3=1,D305 &amp;"",J305 &amp;"" )</f>
        <v/>
      </c>
      <c r="W305" s="106" t="str">
        <f>IF(LNG!$B$3=1,E305 &amp;"",K305 &amp;"" )</f>
        <v/>
      </c>
      <c r="X305" s="106" t="str">
        <f>IF(LNG!$B$3=1,F305 &amp;"",L305 &amp;"" )</f>
        <v/>
      </c>
    </row>
    <row r="306" spans="1:24" ht="66">
      <c r="A306" s="70" t="s">
        <v>245</v>
      </c>
      <c r="B306" s="93" t="s">
        <v>2645</v>
      </c>
      <c r="C306" s="93" t="s">
        <v>2646</v>
      </c>
      <c r="D306" s="67"/>
      <c r="E306" s="67"/>
      <c r="F306" s="67"/>
      <c r="G306" s="76" t="s">
        <v>245</v>
      </c>
      <c r="H306" s="95" t="s">
        <v>2647</v>
      </c>
      <c r="I306" s="95" t="s">
        <v>2648</v>
      </c>
      <c r="J306" s="73"/>
      <c r="K306" s="73"/>
      <c r="L306" s="73"/>
      <c r="M306" s="807" t="s">
        <v>245</v>
      </c>
      <c r="N306" s="803"/>
      <c r="O306" s="803"/>
      <c r="P306" s="796"/>
      <c r="Q306" s="796"/>
      <c r="R306" s="796"/>
      <c r="S306" s="106" t="str">
        <f>IF(LNG!$B$3=1,A306 &amp;"",G306 &amp;"" )</f>
        <v>H09.02</v>
      </c>
      <c r="T306" s="106" t="str">
        <f>IF(LNG!$B$3=1,B306 &amp;"",H306 &amp;"" )</f>
        <v>Nutzungsspezifische Anlage: Aufbereitung</v>
      </c>
      <c r="U306" s="106" t="str">
        <f>IF(LNG!$B$3=1,C306 &amp;"",I306 &amp;"" )</f>
        <v>Aufbereitung zu nutzungsspezifischen Anlagen</v>
      </c>
      <c r="V306" s="106" t="str">
        <f>IF(LNG!$B$3=1,D306 &amp;"",J306 &amp;"" )</f>
        <v/>
      </c>
      <c r="W306" s="106" t="str">
        <f>IF(LNG!$B$3=1,E306 &amp;"",K306 &amp;"" )</f>
        <v/>
      </c>
      <c r="X306" s="106" t="str">
        <f>IF(LNG!$B$3=1,F306 &amp;"",L306 &amp;"" )</f>
        <v/>
      </c>
    </row>
    <row r="307" spans="1:24" ht="66">
      <c r="A307" s="70" t="s">
        <v>246</v>
      </c>
      <c r="B307" s="93" t="s">
        <v>2649</v>
      </c>
      <c r="C307" s="93" t="s">
        <v>2650</v>
      </c>
      <c r="D307" s="67"/>
      <c r="E307" s="67"/>
      <c r="F307" s="67"/>
      <c r="G307" s="76" t="s">
        <v>246</v>
      </c>
      <c r="H307" s="95" t="s">
        <v>2651</v>
      </c>
      <c r="I307" s="95" t="s">
        <v>2652</v>
      </c>
      <c r="J307" s="73"/>
      <c r="K307" s="73"/>
      <c r="L307" s="73"/>
      <c r="M307" s="807" t="s">
        <v>246</v>
      </c>
      <c r="N307" s="803"/>
      <c r="O307" s="803"/>
      <c r="P307" s="796"/>
      <c r="Q307" s="796"/>
      <c r="R307" s="796"/>
      <c r="S307" s="106" t="str">
        <f>IF(LNG!$B$3=1,A307 &amp;"",G307 &amp;"" )</f>
        <v>H09.03</v>
      </c>
      <c r="T307" s="106" t="str">
        <f>IF(LNG!$B$3=1,B307 &amp;"",H307 &amp;"" )</f>
        <v>Nutzungsspezifische Anlage: Speicherung, Lagerung</v>
      </c>
      <c r="U307" s="106" t="str">
        <f>IF(LNG!$B$3=1,C307 &amp;"",I307 &amp;"" )</f>
        <v>Speicherung zu nutzungsspezifischen Anlagen</v>
      </c>
      <c r="V307" s="106" t="str">
        <f>IF(LNG!$B$3=1,D307 &amp;"",J307 &amp;"" )</f>
        <v/>
      </c>
      <c r="W307" s="106" t="str">
        <f>IF(LNG!$B$3=1,E307 &amp;"",K307 &amp;"" )</f>
        <v/>
      </c>
      <c r="X307" s="106" t="str">
        <f>IF(LNG!$B$3=1,F307 &amp;"",L307 &amp;"" )</f>
        <v/>
      </c>
    </row>
    <row r="308" spans="1:24" ht="66">
      <c r="A308" s="70" t="s">
        <v>247</v>
      </c>
      <c r="B308" s="93" t="s">
        <v>2653</v>
      </c>
      <c r="C308" s="93" t="s">
        <v>2654</v>
      </c>
      <c r="D308" s="67"/>
      <c r="E308" s="67"/>
      <c r="F308" s="67"/>
      <c r="G308" s="76" t="s">
        <v>247</v>
      </c>
      <c r="H308" s="95" t="s">
        <v>2655</v>
      </c>
      <c r="I308" s="95" t="s">
        <v>2656</v>
      </c>
      <c r="J308" s="73"/>
      <c r="K308" s="73"/>
      <c r="L308" s="73"/>
      <c r="M308" s="807" t="s">
        <v>247</v>
      </c>
      <c r="N308" s="803"/>
      <c r="O308" s="803"/>
      <c r="P308" s="796"/>
      <c r="Q308" s="796"/>
      <c r="R308" s="796"/>
      <c r="S308" s="106" t="str">
        <f>IF(LNG!$B$3=1,A308 &amp;"",G308 &amp;"" )</f>
        <v>H09.04</v>
      </c>
      <c r="T308" s="106" t="str">
        <f>IF(LNG!$B$3=1,B308 &amp;"",H308 &amp;"" )</f>
        <v>Nutzungsspezifische Anlage: Verteilung</v>
      </c>
      <c r="U308" s="106" t="str">
        <f>IF(LNG!$B$3=1,C308 &amp;"",I308 &amp;"" )</f>
        <v>Verteilung zu nutzungsspezifischen Anlagen</v>
      </c>
      <c r="V308" s="106" t="str">
        <f>IF(LNG!$B$3=1,D308 &amp;"",J308 &amp;"" )</f>
        <v/>
      </c>
      <c r="W308" s="106" t="str">
        <f>IF(LNG!$B$3=1,E308 &amp;"",K308 &amp;"" )</f>
        <v/>
      </c>
      <c r="X308" s="106" t="str">
        <f>IF(LNG!$B$3=1,F308 &amp;"",L308 &amp;"" )</f>
        <v/>
      </c>
    </row>
    <row r="309" spans="1:24" ht="92.4">
      <c r="A309" s="70" t="s">
        <v>248</v>
      </c>
      <c r="B309" s="93" t="s">
        <v>2657</v>
      </c>
      <c r="C309" s="93" t="s">
        <v>2658</v>
      </c>
      <c r="D309" s="67"/>
      <c r="E309" s="67"/>
      <c r="F309" s="67"/>
      <c r="G309" s="76" t="s">
        <v>248</v>
      </c>
      <c r="H309" s="95" t="s">
        <v>2659</v>
      </c>
      <c r="I309" s="95" t="s">
        <v>2660</v>
      </c>
      <c r="J309" s="73"/>
      <c r="K309" s="73"/>
      <c r="L309" s="73"/>
      <c r="M309" s="807" t="s">
        <v>248</v>
      </c>
      <c r="N309" s="803"/>
      <c r="O309" s="803"/>
      <c r="P309" s="796"/>
      <c r="Q309" s="796"/>
      <c r="R309" s="796"/>
      <c r="S309" s="106" t="str">
        <f>IF(LNG!$B$3=1,A309 &amp;"",G309 &amp;"" )</f>
        <v>H09.05</v>
      </c>
      <c r="T309" s="106" t="str">
        <f>IF(LNG!$B$3=1,B309 &amp;"",H309 &amp;"" )</f>
        <v>Nutzungsspezifische Anlage: Armatur, Apparat</v>
      </c>
      <c r="U309" s="106" t="str">
        <f>IF(LNG!$B$3=1,C309 &amp;"",I309 &amp;"" )</f>
        <v>Einbauten, Armaturen und Apparate zu nutzungsspezifischen Anlagen</v>
      </c>
      <c r="V309" s="106" t="str">
        <f>IF(LNG!$B$3=1,D309 &amp;"",J309 &amp;"" )</f>
        <v/>
      </c>
      <c r="W309" s="106" t="str">
        <f>IF(LNG!$B$3=1,E309 &amp;"",K309 &amp;"" )</f>
        <v/>
      </c>
      <c r="X309" s="106" t="str">
        <f>IF(LNG!$B$3=1,F309 &amp;"",L309 &amp;"" )</f>
        <v/>
      </c>
    </row>
    <row r="310" spans="1:24" ht="105.6">
      <c r="A310" s="70" t="s">
        <v>249</v>
      </c>
      <c r="B310" s="93" t="s">
        <v>2661</v>
      </c>
      <c r="C310" s="93" t="s">
        <v>2662</v>
      </c>
      <c r="D310" s="67"/>
      <c r="E310" s="67"/>
      <c r="F310" s="67"/>
      <c r="G310" s="76" t="s">
        <v>249</v>
      </c>
      <c r="H310" s="95" t="s">
        <v>2663</v>
      </c>
      <c r="I310" s="95" t="s">
        <v>2664</v>
      </c>
      <c r="J310" s="73"/>
      <c r="K310" s="73"/>
      <c r="L310" s="73"/>
      <c r="M310" s="807" t="s">
        <v>249</v>
      </c>
      <c r="N310" s="803"/>
      <c r="O310" s="803"/>
      <c r="P310" s="796"/>
      <c r="Q310" s="796"/>
      <c r="R310" s="796"/>
      <c r="S310" s="106" t="str">
        <f>IF(LNG!$B$3=1,A310 &amp;"",G310 &amp;"" )</f>
        <v>H09.06</v>
      </c>
      <c r="T310" s="106" t="str">
        <f>IF(LNG!$B$3=1,B310 &amp;"",H310 &amp;"" )</f>
        <v>Parkieranlage</v>
      </c>
      <c r="U310" s="106" t="str">
        <f>IF(LNG!$B$3=1,C310 &amp;"",I310 &amp;"" )</f>
        <v>Mechanische Parkieranlagen, einschliesslich Antrieb und Steuerung</v>
      </c>
      <c r="V310" s="106" t="str">
        <f>IF(LNG!$B$3=1,D310 &amp;"",J310 &amp;"" )</f>
        <v/>
      </c>
      <c r="W310" s="106" t="str">
        <f>IF(LNG!$B$3=1,E310 &amp;"",K310 &amp;"" )</f>
        <v/>
      </c>
      <c r="X310" s="106" t="str">
        <f>IF(LNG!$B$3=1,F310 &amp;"",L310 &amp;"" )</f>
        <v/>
      </c>
    </row>
    <row r="311" spans="1:24" ht="145.19999999999999">
      <c r="A311" s="70" t="s">
        <v>250</v>
      </c>
      <c r="B311" s="93" t="s">
        <v>2665</v>
      </c>
      <c r="C311" s="93" t="s">
        <v>2666</v>
      </c>
      <c r="D311" s="67"/>
      <c r="E311" s="67"/>
      <c r="F311" s="67"/>
      <c r="G311" s="76" t="s">
        <v>250</v>
      </c>
      <c r="H311" s="95" t="s">
        <v>2667</v>
      </c>
      <c r="I311" s="95" t="s">
        <v>2668</v>
      </c>
      <c r="J311" s="73"/>
      <c r="K311" s="73"/>
      <c r="L311" s="73"/>
      <c r="M311" s="807" t="s">
        <v>250</v>
      </c>
      <c r="N311" s="803"/>
      <c r="O311" s="803"/>
      <c r="P311" s="796"/>
      <c r="Q311" s="796"/>
      <c r="R311" s="796"/>
      <c r="S311" s="106" t="str">
        <f>IF(LNG!$B$3=1,A311 &amp;"",G311 &amp;"" )</f>
        <v>H09.07</v>
      </c>
      <c r="T311" s="106" t="str">
        <f>IF(LNG!$B$3=1,B311 &amp;"",H311 &amp;"" )</f>
        <v>Materialtransportanlage</v>
      </c>
      <c r="U311" s="106" t="str">
        <f>IF(LNG!$B$3=1,C311 &amp;"",I311 &amp;"" )</f>
        <v>Automatische Warentransportanlagen, Rohrpostanlagen und dgl., einschliesslich Antrieb und Steuerung</v>
      </c>
      <c r="V311" s="106" t="str">
        <f>IF(LNG!$B$3=1,D311 &amp;"",J311 &amp;"" )</f>
        <v/>
      </c>
      <c r="W311" s="106" t="str">
        <f>IF(LNG!$B$3=1,E311 &amp;"",K311 &amp;"" )</f>
        <v/>
      </c>
      <c r="X311" s="106" t="str">
        <f>IF(LNG!$B$3=1,F311 &amp;"",L311 &amp;"" )</f>
        <v/>
      </c>
    </row>
    <row r="312" spans="1:24" ht="110.4">
      <c r="A312" s="70" t="s">
        <v>251</v>
      </c>
      <c r="B312" s="93" t="s">
        <v>2669</v>
      </c>
      <c r="C312" s="93" t="s">
        <v>2670</v>
      </c>
      <c r="D312" s="67"/>
      <c r="E312" s="67"/>
      <c r="F312" s="67"/>
      <c r="G312" s="76" t="s">
        <v>251</v>
      </c>
      <c r="H312" s="95" t="s">
        <v>2671</v>
      </c>
      <c r="I312" s="95" t="s">
        <v>2672</v>
      </c>
      <c r="J312" s="73"/>
      <c r="K312" s="73"/>
      <c r="L312" s="73"/>
      <c r="M312" s="807" t="s">
        <v>251</v>
      </c>
      <c r="N312" s="803"/>
      <c r="O312" s="803"/>
      <c r="P312" s="796"/>
      <c r="Q312" s="796"/>
      <c r="R312" s="796"/>
      <c r="S312" s="106" t="str">
        <f>IF(LNG!$B$3=1,A312 &amp;"",G312 &amp;"" )</f>
        <v>H09.08</v>
      </c>
      <c r="T312" s="106" t="str">
        <f>IF(LNG!$B$3=1,B312 &amp;"",H312 &amp;"" )</f>
        <v>Kühlzelle</v>
      </c>
      <c r="U312" s="106" t="str">
        <f>IF(LNG!$B$3=1,C312 &amp;"",I312 &amp;"" )</f>
        <v>Ertüchtigung und Ausstattung von Kühlräumen sowie gewerbliche Kälte</v>
      </c>
      <c r="V312" s="106" t="str">
        <f>IF(LNG!$B$3=1,D312 &amp;"",J312 &amp;"" )</f>
        <v/>
      </c>
      <c r="W312" s="106" t="str">
        <f>IF(LNG!$B$3=1,E312 &amp;"",K312 &amp;"" )</f>
        <v/>
      </c>
      <c r="X312" s="106" t="str">
        <f>IF(LNG!$B$3=1,F312 &amp;"",L312 &amp;"" )</f>
        <v/>
      </c>
    </row>
    <row r="313" spans="1:24" ht="220.8">
      <c r="A313" s="70" t="s">
        <v>252</v>
      </c>
      <c r="B313" s="93" t="s">
        <v>2673</v>
      </c>
      <c r="C313" s="93" t="s">
        <v>2674</v>
      </c>
      <c r="D313" s="67"/>
      <c r="E313" s="67"/>
      <c r="F313" s="67"/>
      <c r="G313" s="76" t="s">
        <v>252</v>
      </c>
      <c r="H313" s="95" t="s">
        <v>2675</v>
      </c>
      <c r="I313" s="95" t="s">
        <v>2676</v>
      </c>
      <c r="J313" s="73"/>
      <c r="K313" s="73"/>
      <c r="L313" s="73"/>
      <c r="M313" s="807" t="s">
        <v>252</v>
      </c>
      <c r="N313" s="803"/>
      <c r="O313" s="803"/>
      <c r="P313" s="796"/>
      <c r="Q313" s="796"/>
      <c r="R313" s="796"/>
      <c r="S313" s="106" t="str">
        <f>IF(LNG!$B$3=1,A313 &amp;"",G313 &amp;"" )</f>
        <v>H09.09</v>
      </c>
      <c r="T313" s="106" t="str">
        <f>IF(LNG!$B$3=1,B313 &amp;"",H313 &amp;"" )</f>
        <v>Lagereinrichtung</v>
      </c>
      <c r="U313" s="106" t="str">
        <f>IF(LNG!$B$3=1,C313 &amp;"",I313 &amp;"" )</f>
        <v>Lagereinrichtung für Zwischenlagerung und Archivierung wie Schiebeschrankanlagen, Rollgestellanlagen und Hochregallager, einschliesslich Antrieb und Steuerung</v>
      </c>
      <c r="V313" s="106" t="str">
        <f>IF(LNG!$B$3=1,D313 &amp;"",J313 &amp;"" )</f>
        <v/>
      </c>
      <c r="W313" s="106" t="str">
        <f>IF(LNG!$B$3=1,E313 &amp;"",K313 &amp;"" )</f>
        <v/>
      </c>
      <c r="X313" s="106" t="str">
        <f>IF(LNG!$B$3=1,F313 &amp;"",L313 &amp;"" )</f>
        <v/>
      </c>
    </row>
    <row r="314" spans="1:24" ht="105.6">
      <c r="A314" s="70" t="s">
        <v>253</v>
      </c>
      <c r="B314" s="93" t="s">
        <v>2677</v>
      </c>
      <c r="C314" s="93" t="s">
        <v>2678</v>
      </c>
      <c r="D314" s="67"/>
      <c r="E314" s="67"/>
      <c r="F314" s="67"/>
      <c r="G314" s="76" t="s">
        <v>253</v>
      </c>
      <c r="H314" s="95" t="s">
        <v>2679</v>
      </c>
      <c r="I314" s="95" t="s">
        <v>2680</v>
      </c>
      <c r="J314" s="73"/>
      <c r="K314" s="73"/>
      <c r="L314" s="73"/>
      <c r="M314" s="807" t="s">
        <v>253</v>
      </c>
      <c r="N314" s="803"/>
      <c r="O314" s="803"/>
      <c r="P314" s="796"/>
      <c r="Q314" s="796"/>
      <c r="R314" s="796"/>
      <c r="S314" s="106" t="str">
        <f>IF(LNG!$B$3=1,A314 &amp;"",G314 &amp;"" )</f>
        <v>I</v>
      </c>
      <c r="T314" s="106" t="str">
        <f>IF(LNG!$B$3=1,B314 &amp;"",H314 &amp;"" )</f>
        <v>Umgebung Gebäude</v>
      </c>
      <c r="U314" s="106" t="str">
        <f>IF(LNG!$B$3=1,C314 &amp;"",I314 &amp;"" )</f>
        <v>Gestaltung, Bauwerke und Einrichtungen in der Umgebung von Gebäuden</v>
      </c>
      <c r="V314" s="106" t="str">
        <f>IF(LNG!$B$3=1,D314 &amp;"",J314 &amp;"" )</f>
        <v/>
      </c>
      <c r="W314" s="106" t="str">
        <f>IF(LNG!$B$3=1,E314 &amp;"",K314 &amp;"" )</f>
        <v/>
      </c>
      <c r="X314" s="106" t="str">
        <f>IF(LNG!$B$3=1,F314 &amp;"",L314 &amp;"" )</f>
        <v/>
      </c>
    </row>
    <row r="315" spans="1:24" ht="124.2">
      <c r="A315" s="70" t="s">
        <v>254</v>
      </c>
      <c r="B315" s="93" t="s">
        <v>2681</v>
      </c>
      <c r="C315" s="93" t="s">
        <v>2682</v>
      </c>
      <c r="D315" s="67"/>
      <c r="E315" s="67"/>
      <c r="F315" s="67"/>
      <c r="G315" s="76" t="s">
        <v>254</v>
      </c>
      <c r="H315" s="95" t="s">
        <v>2683</v>
      </c>
      <c r="I315" s="95" t="s">
        <v>2684</v>
      </c>
      <c r="J315" s="73"/>
      <c r="K315" s="73"/>
      <c r="L315" s="73"/>
      <c r="M315" s="807" t="s">
        <v>254</v>
      </c>
      <c r="N315" s="803"/>
      <c r="O315" s="803"/>
      <c r="P315" s="796"/>
      <c r="Q315" s="796"/>
      <c r="R315" s="796"/>
      <c r="S315" s="106" t="str">
        <f>IF(LNG!$B$3=1,A315 &amp;"",G315 &amp;"" )</f>
        <v>I01</v>
      </c>
      <c r="T315" s="106" t="str">
        <f>IF(LNG!$B$3=1,B315 &amp;"",H315 &amp;"" )</f>
        <v>Umgebungsgestaltung</v>
      </c>
      <c r="U315" s="106" t="str">
        <f>IF(LNG!$B$3=1,C315 &amp;"",I315 &amp;"" )</f>
        <v>Geländeanpassungen, Schutzmassnahmen und Entwässerungen
Hinweis: Baugrube (B06)</v>
      </c>
      <c r="V315" s="106" t="str">
        <f>IF(LNG!$B$3=1,D315 &amp;"",J315 &amp;"" )</f>
        <v/>
      </c>
      <c r="W315" s="106" t="str">
        <f>IF(LNG!$B$3=1,E315 &amp;"",K315 &amp;"" )</f>
        <v/>
      </c>
      <c r="X315" s="106" t="str">
        <f>IF(LNG!$B$3=1,F315 &amp;"",L315 &amp;"" )</f>
        <v/>
      </c>
    </row>
    <row r="316" spans="1:24" ht="118.8">
      <c r="A316" s="70" t="s">
        <v>255</v>
      </c>
      <c r="B316" s="93" t="s">
        <v>2685</v>
      </c>
      <c r="C316" s="93" t="s">
        <v>2686</v>
      </c>
      <c r="D316" s="67"/>
      <c r="E316" s="67"/>
      <c r="F316" s="67"/>
      <c r="G316" s="76" t="s">
        <v>255</v>
      </c>
      <c r="H316" s="95" t="s">
        <v>2687</v>
      </c>
      <c r="I316" s="95" t="s">
        <v>2688</v>
      </c>
      <c r="J316" s="73"/>
      <c r="K316" s="73"/>
      <c r="L316" s="73"/>
      <c r="M316" s="807" t="s">
        <v>255</v>
      </c>
      <c r="N316" s="803"/>
      <c r="O316" s="803"/>
      <c r="P316" s="796"/>
      <c r="Q316" s="796"/>
      <c r="R316" s="796"/>
      <c r="S316" s="106" t="str">
        <f>IF(LNG!$B$3=1,A316 &amp;"",G316 &amp;"" )</f>
        <v>I01.01</v>
      </c>
      <c r="T316" s="106" t="str">
        <f>IF(LNG!$B$3=1,B316 &amp;"",H316 &amp;"" )</f>
        <v>Geländeanpassung</v>
      </c>
      <c r="U316" s="106" t="str">
        <f>IF(LNG!$B$3=1,C316 &amp;"",I316 &amp;"" )</f>
        <v>Geländeabtrag und Auffüllung, Rohplanie, einschliesslich Materiallieferungen und Transporte</v>
      </c>
      <c r="V316" s="106" t="str">
        <f>IF(LNG!$B$3=1,D316 &amp;"",J316 &amp;"" )</f>
        <v/>
      </c>
      <c r="W316" s="106" t="str">
        <f>IF(LNG!$B$3=1,E316 &amp;"",K316 &amp;"" )</f>
        <v/>
      </c>
      <c r="X316" s="106" t="str">
        <f>IF(LNG!$B$3=1,F316 &amp;"",L316 &amp;"" )</f>
        <v/>
      </c>
    </row>
    <row r="317" spans="1:24" ht="151.80000000000001">
      <c r="A317" s="70" t="s">
        <v>256</v>
      </c>
      <c r="B317" s="93" t="s">
        <v>2689</v>
      </c>
      <c r="C317" s="93" t="s">
        <v>2690</v>
      </c>
      <c r="D317" s="67"/>
      <c r="E317" s="67"/>
      <c r="F317" s="67"/>
      <c r="G317" s="76" t="s">
        <v>256</v>
      </c>
      <c r="H317" s="95" t="s">
        <v>2691</v>
      </c>
      <c r="I317" s="95" t="s">
        <v>2692</v>
      </c>
      <c r="J317" s="73"/>
      <c r="K317" s="73"/>
      <c r="L317" s="73"/>
      <c r="M317" s="807" t="s">
        <v>256</v>
      </c>
      <c r="N317" s="803"/>
      <c r="O317" s="803"/>
      <c r="P317" s="796"/>
      <c r="Q317" s="796"/>
      <c r="R317" s="796"/>
      <c r="S317" s="106" t="str">
        <f>IF(LNG!$B$3=1,A317 &amp;"",G317 &amp;"" )</f>
        <v>I01.02</v>
      </c>
      <c r="T317" s="106" t="str">
        <f>IF(LNG!$B$3=1,B317 &amp;"",H317 &amp;"" )</f>
        <v>Tief liegende Entwässerung</v>
      </c>
      <c r="U317" s="106" t="str">
        <f>IF(LNG!$B$3=1,C317 &amp;"",I317 &amp;"" )</f>
        <v>Drainageschichten, Leitungen, Schächte, Einläufe und dgl. zur Entwässerung von Umgebungsflächen</v>
      </c>
      <c r="V317" s="106" t="str">
        <f>IF(LNG!$B$3=1,D317 &amp;"",J317 &amp;"" )</f>
        <v/>
      </c>
      <c r="W317" s="106" t="str">
        <f>IF(LNG!$B$3=1,E317 &amp;"",K317 &amp;"" )</f>
        <v/>
      </c>
      <c r="X317" s="106" t="str">
        <f>IF(LNG!$B$3=1,F317 &amp;"",L317 &amp;"" )</f>
        <v/>
      </c>
    </row>
    <row r="318" spans="1:24" ht="69">
      <c r="A318" s="70" t="s">
        <v>257</v>
      </c>
      <c r="B318" s="93" t="s">
        <v>2693</v>
      </c>
      <c r="C318" s="93" t="s">
        <v>2694</v>
      </c>
      <c r="D318" s="67"/>
      <c r="E318" s="67"/>
      <c r="F318" s="67"/>
      <c r="G318" s="76" t="s">
        <v>257</v>
      </c>
      <c r="H318" s="95" t="s">
        <v>2695</v>
      </c>
      <c r="I318" s="95" t="s">
        <v>2696</v>
      </c>
      <c r="J318" s="73"/>
      <c r="K318" s="73"/>
      <c r="L318" s="73"/>
      <c r="M318" s="807" t="s">
        <v>257</v>
      </c>
      <c r="N318" s="803"/>
      <c r="O318" s="803"/>
      <c r="P318" s="796"/>
      <c r="Q318" s="796"/>
      <c r="R318" s="796"/>
      <c r="S318" s="106" t="str">
        <f>IF(LNG!$B$3=1,A318 &amp;"",G318 &amp;"" )</f>
        <v>I02</v>
      </c>
      <c r="T318" s="106" t="str">
        <f>IF(LNG!$B$3=1,B318 &amp;"",H318 &amp;"" )</f>
        <v>Bauwerk in der Umgebung</v>
      </c>
      <c r="U318" s="106" t="str">
        <f>IF(LNG!$B$3=1,C318 &amp;"",I318 &amp;"" )</f>
        <v>Bauwerke in der Umgebung, einschliesslich Aushub</v>
      </c>
      <c r="V318" s="106" t="str">
        <f>IF(LNG!$B$3=1,D318 &amp;"",J318 &amp;"" )</f>
        <v/>
      </c>
      <c r="W318" s="106" t="str">
        <f>IF(LNG!$B$3=1,E318 &amp;"",K318 &amp;"" )</f>
        <v/>
      </c>
      <c r="X318" s="106" t="str">
        <f>IF(LNG!$B$3=1,F318 &amp;"",L318 &amp;"" )</f>
        <v/>
      </c>
    </row>
    <row r="319" spans="1:24" ht="132">
      <c r="A319" s="70" t="s">
        <v>258</v>
      </c>
      <c r="B319" s="93" t="s">
        <v>2697</v>
      </c>
      <c r="C319" s="93" t="s">
        <v>2698</v>
      </c>
      <c r="D319" s="67"/>
      <c r="E319" s="67"/>
      <c r="F319" s="67"/>
      <c r="G319" s="76" t="s">
        <v>258</v>
      </c>
      <c r="H319" s="95" t="s">
        <v>2699</v>
      </c>
      <c r="I319" s="95" t="s">
        <v>2700</v>
      </c>
      <c r="J319" s="73"/>
      <c r="K319" s="73"/>
      <c r="L319" s="73"/>
      <c r="M319" s="807" t="s">
        <v>258</v>
      </c>
      <c r="N319" s="803"/>
      <c r="O319" s="803"/>
      <c r="P319" s="796"/>
      <c r="Q319" s="796"/>
      <c r="R319" s="796"/>
      <c r="S319" s="106" t="str">
        <f>IF(LNG!$B$3=1,A319 &amp;"",G319 &amp;"" )</f>
        <v>I02.01</v>
      </c>
      <c r="T319" s="106" t="str">
        <f>IF(LNG!$B$3=1,B319 &amp;"",H319 &amp;"" )</f>
        <v>Böschungsverbau</v>
      </c>
      <c r="U319" s="106" t="str">
        <f>IF(LNG!$B$3=1,C319 &amp;"",I319 &amp;"" )</f>
        <v xml:space="preserve">Geneigte, hart verbaute Böschungs- und Ufersicherungen aus Spritzbeton, Fertigelementen und dgl. </v>
      </c>
      <c r="V319" s="106" t="str">
        <f>IF(LNG!$B$3=1,D319 &amp;"",J319 &amp;"" )</f>
        <v/>
      </c>
      <c r="W319" s="106" t="str">
        <f>IF(LNG!$B$3=1,E319 &amp;"",K319 &amp;"" )</f>
        <v/>
      </c>
      <c r="X319" s="106" t="str">
        <f>IF(LNG!$B$3=1,F319 &amp;"",L319 &amp;"" )</f>
        <v/>
      </c>
    </row>
    <row r="320" spans="1:24" ht="105.6">
      <c r="A320" s="70" t="s">
        <v>259</v>
      </c>
      <c r="B320" s="93" t="s">
        <v>2701</v>
      </c>
      <c r="C320" s="93" t="s">
        <v>2702</v>
      </c>
      <c r="D320" s="67"/>
      <c r="E320" s="67"/>
      <c r="F320" s="67"/>
      <c r="G320" s="76" t="s">
        <v>259</v>
      </c>
      <c r="H320" s="95" t="s">
        <v>2703</v>
      </c>
      <c r="I320" s="95" t="s">
        <v>2704</v>
      </c>
      <c r="J320" s="73"/>
      <c r="K320" s="73"/>
      <c r="L320" s="73"/>
      <c r="M320" s="807" t="s">
        <v>259</v>
      </c>
      <c r="N320" s="803"/>
      <c r="O320" s="803"/>
      <c r="P320" s="796"/>
      <c r="Q320" s="796"/>
      <c r="R320" s="796"/>
      <c r="S320" s="106" t="str">
        <f>IF(LNG!$B$3=1,A320 &amp;"",G320 &amp;"" )</f>
        <v>I02.02</v>
      </c>
      <c r="T320" s="106" t="str">
        <f>IF(LNG!$B$3=1,B320 &amp;"",H320 &amp;"" )</f>
        <v>Stützmauer</v>
      </c>
      <c r="U320" s="106" t="str">
        <f>IF(LNG!$B$3=1,C320 &amp;"",I320 &amp;"" )</f>
        <v>Wand mit Stützfunktion, einschliesslich Aushub, Fundationen und Hinterfüllung</v>
      </c>
      <c r="V320" s="106" t="str">
        <f>IF(LNG!$B$3=1,D320 &amp;"",J320 &amp;"" )</f>
        <v/>
      </c>
      <c r="W320" s="106" t="str">
        <f>IF(LNG!$B$3=1,E320 &amp;"",K320 &amp;"" )</f>
        <v/>
      </c>
      <c r="X320" s="106" t="str">
        <f>IF(LNG!$B$3=1,F320 &amp;"",L320 &amp;"" )</f>
        <v/>
      </c>
    </row>
    <row r="321" spans="1:24" ht="132">
      <c r="A321" s="70" t="s">
        <v>260</v>
      </c>
      <c r="B321" s="93" t="s">
        <v>2705</v>
      </c>
      <c r="C321" s="93" t="s">
        <v>2706</v>
      </c>
      <c r="D321" s="67"/>
      <c r="E321" s="67"/>
      <c r="F321" s="67"/>
      <c r="G321" s="76" t="s">
        <v>260</v>
      </c>
      <c r="H321" s="95" t="s">
        <v>2707</v>
      </c>
      <c r="I321" s="95" t="s">
        <v>2708</v>
      </c>
      <c r="J321" s="73"/>
      <c r="K321" s="73"/>
      <c r="L321" s="73"/>
      <c r="M321" s="807" t="s">
        <v>260</v>
      </c>
      <c r="N321" s="803"/>
      <c r="O321" s="803"/>
      <c r="P321" s="796"/>
      <c r="Q321" s="796"/>
      <c r="R321" s="796"/>
      <c r="S321" s="106" t="str">
        <f>IF(LNG!$B$3=1,A321 &amp;"",G321 &amp;"" )</f>
        <v>I02.03</v>
      </c>
      <c r="T321" s="106" t="str">
        <f>IF(LNG!$B$3=1,B321 &amp;"",H321 &amp;"" )</f>
        <v>Frei stehende Wand</v>
      </c>
      <c r="U321" s="106" t="str">
        <f>IF(LNG!$B$3=1,C321 &amp;"",I321 &amp;"" )</f>
        <v>Frei stehende Wände und Mauern, Lärmschutzwände, einschliesslich Aushub und Fundation</v>
      </c>
      <c r="V321" s="106" t="str">
        <f>IF(LNG!$B$3=1,D321 &amp;"",J321 &amp;"" )</f>
        <v/>
      </c>
      <c r="W321" s="106" t="str">
        <f>IF(LNG!$B$3=1,E321 &amp;"",K321 &amp;"" )</f>
        <v/>
      </c>
      <c r="X321" s="106" t="str">
        <f>IF(LNG!$B$3=1,F321 &amp;"",L321 &amp;"" )</f>
        <v/>
      </c>
    </row>
    <row r="322" spans="1:24" ht="124.2">
      <c r="A322" s="70" t="s">
        <v>261</v>
      </c>
      <c r="B322" s="93" t="s">
        <v>2709</v>
      </c>
      <c r="C322" s="93" t="s">
        <v>2710</v>
      </c>
      <c r="D322" s="67"/>
      <c r="E322" s="67"/>
      <c r="F322" s="67"/>
      <c r="G322" s="76" t="s">
        <v>261</v>
      </c>
      <c r="H322" s="95" t="s">
        <v>1788</v>
      </c>
      <c r="I322" s="95" t="s">
        <v>2711</v>
      </c>
      <c r="J322" s="73"/>
      <c r="K322" s="73"/>
      <c r="L322" s="73"/>
      <c r="M322" s="807" t="s">
        <v>261</v>
      </c>
      <c r="N322" s="803"/>
      <c r="O322" s="803"/>
      <c r="P322" s="796"/>
      <c r="Q322" s="796"/>
      <c r="R322" s="796"/>
      <c r="S322" s="106" t="str">
        <f>IF(LNG!$B$3=1,A322 &amp;"",G322 &amp;"" )</f>
        <v>I02.04</v>
      </c>
      <c r="T322" s="106" t="str">
        <f>IF(LNG!$B$3=1,B322 &amp;"",H322 &amp;"" )</f>
        <v>Treppe, Rampe</v>
      </c>
      <c r="U322" s="106" t="str">
        <f>IF(LNG!$B$3=1,C322 &amp;"",I322 &amp;"" )</f>
        <v>Treppen aus Einzelstufen, vorgefertigte Treppen und Rampen, einschliesslich Fundation</v>
      </c>
      <c r="V322" s="106" t="str">
        <f>IF(LNG!$B$3=1,D322 &amp;"",J322 &amp;"" )</f>
        <v/>
      </c>
      <c r="W322" s="106" t="str">
        <f>IF(LNG!$B$3=1,E322 &amp;"",K322 &amp;"" )</f>
        <v/>
      </c>
      <c r="X322" s="106" t="str">
        <f>IF(LNG!$B$3=1,F322 &amp;"",L322 &amp;"" )</f>
        <v/>
      </c>
    </row>
    <row r="323" spans="1:24" ht="171.6">
      <c r="A323" s="70" t="s">
        <v>262</v>
      </c>
      <c r="B323" s="93" t="s">
        <v>2712</v>
      </c>
      <c r="C323" s="93" t="s">
        <v>2713</v>
      </c>
      <c r="D323" s="67"/>
      <c r="E323" s="67"/>
      <c r="F323" s="67"/>
      <c r="G323" s="76" t="s">
        <v>262</v>
      </c>
      <c r="H323" s="95" t="s">
        <v>2714</v>
      </c>
      <c r="I323" s="95" t="s">
        <v>2715</v>
      </c>
      <c r="J323" s="73"/>
      <c r="K323" s="73"/>
      <c r="L323" s="73"/>
      <c r="M323" s="807" t="s">
        <v>262</v>
      </c>
      <c r="N323" s="803"/>
      <c r="O323" s="803"/>
      <c r="P323" s="796"/>
      <c r="Q323" s="796"/>
      <c r="R323" s="796"/>
      <c r="S323" s="106" t="str">
        <f>IF(LNG!$B$3=1,A323 &amp;"",G323 &amp;"" )</f>
        <v>I02.05</v>
      </c>
      <c r="T323" s="106" t="str">
        <f>IF(LNG!$B$3=1,B323 &amp;"",H323 &amp;"" )</f>
        <v>Kleinbauwerk</v>
      </c>
      <c r="U323" s="106" t="str">
        <f>IF(LNG!$B$3=1,C323 &amp;"",I323 &amp;"" )</f>
        <v>Kleinbauwerke wie Pavillons, Unterstände, Wasserbecken, Bühnen und dgl., einschliesslich Aushub, Fundation, Unterkonstruktion und Hinterfüllung</v>
      </c>
      <c r="V323" s="106" t="str">
        <f>IF(LNG!$B$3=1,D323 &amp;"",J323 &amp;"" )</f>
        <v/>
      </c>
      <c r="W323" s="106" t="str">
        <f>IF(LNG!$B$3=1,E323 &amp;"",K323 &amp;"" )</f>
        <v/>
      </c>
      <c r="X323" s="106" t="str">
        <f>IF(LNG!$B$3=1,F323 &amp;"",L323 &amp;"" )</f>
        <v/>
      </c>
    </row>
    <row r="324" spans="1:24" ht="184.8">
      <c r="A324" s="70" t="s">
        <v>263</v>
      </c>
      <c r="B324" s="93" t="s">
        <v>2716</v>
      </c>
      <c r="C324" s="93" t="s">
        <v>2717</v>
      </c>
      <c r="D324" s="67"/>
      <c r="E324" s="67"/>
      <c r="F324" s="67"/>
      <c r="G324" s="76" t="s">
        <v>263</v>
      </c>
      <c r="H324" s="95" t="s">
        <v>2718</v>
      </c>
      <c r="I324" s="95" t="s">
        <v>2719</v>
      </c>
      <c r="J324" s="73"/>
      <c r="K324" s="73"/>
      <c r="L324" s="73"/>
      <c r="M324" s="807" t="s">
        <v>263</v>
      </c>
      <c r="N324" s="803"/>
      <c r="O324" s="803"/>
      <c r="P324" s="796"/>
      <c r="Q324" s="796"/>
      <c r="R324" s="796"/>
      <c r="S324" s="106" t="str">
        <f>IF(LNG!$B$3=1,A324 &amp;"",G324 &amp;"" )</f>
        <v>I02.06</v>
      </c>
      <c r="T324" s="106" t="str">
        <f>IF(LNG!$B$3=1,B324 &amp;"",H324 &amp;"" )</f>
        <v>Unterirdisches Bauwerk</v>
      </c>
      <c r="U324" s="106" t="str">
        <f>IF(LNG!$B$3=1,C324 &amp;"",I324 &amp;"" )</f>
        <v>Versorgungsbauwerke, Stollen, Brunnenstuben, Fluchtröhren und Notausstiege, einschliesslich Aushub, Fundation und Hinterfüllung</v>
      </c>
      <c r="V324" s="106" t="str">
        <f>IF(LNG!$B$3=1,D324 &amp;"",J324 &amp;"" )</f>
        <v/>
      </c>
      <c r="W324" s="106" t="str">
        <f>IF(LNG!$B$3=1,E324 &amp;"",K324 &amp;"" )</f>
        <v/>
      </c>
      <c r="X324" s="106" t="str">
        <f>IF(LNG!$B$3=1,F324 &amp;"",L324 &amp;"" )</f>
        <v/>
      </c>
    </row>
    <row r="325" spans="1:24" ht="96.6">
      <c r="A325" s="70" t="s">
        <v>264</v>
      </c>
      <c r="B325" s="93" t="s">
        <v>2720</v>
      </c>
      <c r="C325" s="93" t="s">
        <v>2721</v>
      </c>
      <c r="D325" s="67"/>
      <c r="E325" s="67"/>
      <c r="F325" s="67"/>
      <c r="G325" s="76" t="s">
        <v>264</v>
      </c>
      <c r="H325" s="95" t="s">
        <v>2722</v>
      </c>
      <c r="I325" s="95" t="s">
        <v>2723</v>
      </c>
      <c r="J325" s="73"/>
      <c r="K325" s="73"/>
      <c r="L325" s="73"/>
      <c r="M325" s="807" t="s">
        <v>264</v>
      </c>
      <c r="N325" s="803"/>
      <c r="O325" s="803"/>
      <c r="P325" s="796"/>
      <c r="Q325" s="796"/>
      <c r="R325" s="796"/>
      <c r="S325" s="106" t="str">
        <f>IF(LNG!$B$3=1,A325 &amp;"",G325 &amp;"" )</f>
        <v>I02.07</v>
      </c>
      <c r="T325" s="106" t="str">
        <f>IF(LNG!$B$3=1,B325 &amp;"",H325 &amp;"" )</f>
        <v>Absturz-, Anprallschutzeinrichtung für Umgebung</v>
      </c>
      <c r="U325" s="106" t="str">
        <f>IF(LNG!$B$3=1,C325 &amp;"",I325 &amp;"" )</f>
        <v xml:space="preserve">Geländer, Handläufe, Anprallschutz und dgl. </v>
      </c>
      <c r="V325" s="106" t="str">
        <f>IF(LNG!$B$3=1,D325 &amp;"",J325 &amp;"" )</f>
        <v/>
      </c>
      <c r="W325" s="106" t="str">
        <f>IF(LNG!$B$3=1,E325 &amp;"",K325 &amp;"" )</f>
        <v/>
      </c>
      <c r="X325" s="106" t="str">
        <f>IF(LNG!$B$3=1,F325 &amp;"",L325 &amp;"" )</f>
        <v/>
      </c>
    </row>
    <row r="326" spans="1:24" ht="158.4">
      <c r="A326" s="70" t="s">
        <v>265</v>
      </c>
      <c r="B326" s="93" t="s">
        <v>2724</v>
      </c>
      <c r="C326" s="93" t="s">
        <v>2725</v>
      </c>
      <c r="D326" s="67"/>
      <c r="E326" s="67"/>
      <c r="F326" s="67"/>
      <c r="G326" s="76" t="s">
        <v>265</v>
      </c>
      <c r="H326" s="95" t="s">
        <v>2726</v>
      </c>
      <c r="I326" s="95" t="s">
        <v>2727</v>
      </c>
      <c r="J326" s="73"/>
      <c r="K326" s="73"/>
      <c r="L326" s="73"/>
      <c r="M326" s="807" t="s">
        <v>265</v>
      </c>
      <c r="N326" s="803"/>
      <c r="O326" s="803"/>
      <c r="P326" s="796"/>
      <c r="Q326" s="796"/>
      <c r="R326" s="796"/>
      <c r="S326" s="106" t="str">
        <f>IF(LNG!$B$3=1,A326 &amp;"",G326 &amp;"" )</f>
        <v>I02.08</v>
      </c>
      <c r="T326" s="106" t="str">
        <f>IF(LNG!$B$3=1,B326 &amp;"",H326 &amp;"" )</f>
        <v>Einfriedung</v>
      </c>
      <c r="U326" s="106" t="str">
        <f>IF(LNG!$B$3=1,C326 &amp;"",I326 &amp;"" )</f>
        <v>Zäune, Mauern, Sicherung des Grundstücks gegen unbefugten Zutritt, Durchgänge wie Drehkreuze und dgl.</v>
      </c>
      <c r="V326" s="106" t="str">
        <f>IF(LNG!$B$3=1,D326 &amp;"",J326 &amp;"" )</f>
        <v/>
      </c>
      <c r="W326" s="106" t="str">
        <f>IF(LNG!$B$3=1,E326 &amp;"",K326 &amp;"" )</f>
        <v/>
      </c>
      <c r="X326" s="106" t="str">
        <f>IF(LNG!$B$3=1,F326 &amp;"",L326 &amp;"" )</f>
        <v/>
      </c>
    </row>
    <row r="327" spans="1:24" ht="79.2">
      <c r="A327" s="70" t="s">
        <v>266</v>
      </c>
      <c r="B327" s="93" t="s">
        <v>2728</v>
      </c>
      <c r="C327" s="93" t="s">
        <v>2729</v>
      </c>
      <c r="D327" s="67"/>
      <c r="E327" s="67"/>
      <c r="F327" s="67"/>
      <c r="G327" s="76" t="s">
        <v>266</v>
      </c>
      <c r="H327" s="95" t="s">
        <v>2730</v>
      </c>
      <c r="I327" s="95" t="s">
        <v>2731</v>
      </c>
      <c r="J327" s="73"/>
      <c r="K327" s="73"/>
      <c r="L327" s="73"/>
      <c r="M327" s="807" t="s">
        <v>266</v>
      </c>
      <c r="N327" s="803"/>
      <c r="O327" s="803"/>
      <c r="P327" s="796"/>
      <c r="Q327" s="796"/>
      <c r="R327" s="796"/>
      <c r="S327" s="106" t="str">
        <f>IF(LNG!$B$3=1,A327 &amp;"",G327 &amp;"" )</f>
        <v>I03</v>
      </c>
      <c r="T327" s="106" t="str">
        <f>IF(LNG!$B$3=1,B327 &amp;"",H327 &amp;"" )</f>
        <v>Grünfläche</v>
      </c>
      <c r="U327" s="106" t="str">
        <f>IF(LNG!$B$3=1,C327 &amp;"",I327 &amp;"" )</f>
        <v>Vegetationsschichten, Bepflanzungen und Wasserflächen</v>
      </c>
      <c r="V327" s="106" t="str">
        <f>IF(LNG!$B$3=1,D327 &amp;"",J327 &amp;"" )</f>
        <v/>
      </c>
      <c r="W327" s="106" t="str">
        <f>IF(LNG!$B$3=1,E327 &amp;"",K327 &amp;"" )</f>
        <v/>
      </c>
      <c r="X327" s="106" t="str">
        <f>IF(LNG!$B$3=1,F327 &amp;"",L327 &amp;"" )</f>
        <v/>
      </c>
    </row>
    <row r="328" spans="1:24" ht="171.6">
      <c r="A328" s="70" t="s">
        <v>267</v>
      </c>
      <c r="B328" s="93" t="s">
        <v>2732</v>
      </c>
      <c r="C328" s="93" t="s">
        <v>2733</v>
      </c>
      <c r="D328" s="67"/>
      <c r="E328" s="67"/>
      <c r="F328" s="67"/>
      <c r="G328" s="76" t="s">
        <v>267</v>
      </c>
      <c r="H328" s="95" t="s">
        <v>2734</v>
      </c>
      <c r="I328" s="95" t="s">
        <v>2735</v>
      </c>
      <c r="J328" s="73"/>
      <c r="K328" s="73"/>
      <c r="L328" s="73"/>
      <c r="M328" s="807" t="s">
        <v>267</v>
      </c>
      <c r="N328" s="803"/>
      <c r="O328" s="803"/>
      <c r="P328" s="796"/>
      <c r="Q328" s="796"/>
      <c r="R328" s="796"/>
      <c r="S328" s="106" t="str">
        <f>IF(LNG!$B$3=1,A328 &amp;"",G328 &amp;"" )</f>
        <v>I03.01</v>
      </c>
      <c r="T328" s="106" t="str">
        <f>IF(LNG!$B$3=1,B328 &amp;"",H328 &amp;"" )</f>
        <v>Vegetationstragschicht</v>
      </c>
      <c r="U328" s="106" t="str">
        <f>IF(LNG!$B$3=1,C328 &amp;"",I328 &amp;"" )</f>
        <v>Einbringen und Bearbeiten des Bodens zur Vorbereitung von Grünflächen, einschliesslich Rohplanie und Reinplanie</v>
      </c>
      <c r="V328" s="106" t="str">
        <f>IF(LNG!$B$3=1,D328 &amp;"",J328 &amp;"" )</f>
        <v/>
      </c>
      <c r="W328" s="106" t="str">
        <f>IF(LNG!$B$3=1,E328 &amp;"",K328 &amp;"" )</f>
        <v/>
      </c>
      <c r="X328" s="106" t="str">
        <f>IF(LNG!$B$3=1,F328 &amp;"",L328 &amp;"" )</f>
        <v/>
      </c>
    </row>
    <row r="329" spans="1:24" ht="151.80000000000001">
      <c r="A329" s="70" t="s">
        <v>268</v>
      </c>
      <c r="B329" s="93" t="s">
        <v>2736</v>
      </c>
      <c r="C329" s="93" t="s">
        <v>2737</v>
      </c>
      <c r="D329" s="67"/>
      <c r="E329" s="67"/>
      <c r="F329" s="67"/>
      <c r="G329" s="76" t="s">
        <v>268</v>
      </c>
      <c r="H329" s="95" t="s">
        <v>2738</v>
      </c>
      <c r="I329" s="95" t="s">
        <v>2739</v>
      </c>
      <c r="J329" s="73"/>
      <c r="K329" s="73"/>
      <c r="L329" s="73"/>
      <c r="M329" s="807" t="s">
        <v>268</v>
      </c>
      <c r="N329" s="803"/>
      <c r="O329" s="803"/>
      <c r="P329" s="796"/>
      <c r="Q329" s="796"/>
      <c r="R329" s="796"/>
      <c r="S329" s="106" t="str">
        <f>IF(LNG!$B$3=1,A329 &amp;"",G329 &amp;"" )</f>
        <v>I03.02</v>
      </c>
      <c r="T329" s="106" t="str">
        <f>IF(LNG!$B$3=1,B329 &amp;"",H329 &amp;"" )</f>
        <v>Saatfläche</v>
      </c>
      <c r="U329" s="106" t="str">
        <f>IF(LNG!$B$3=1,C329 &amp;"",I329 &amp;"" )</f>
        <v>Flächige Einsaat und vorkultivierte Saatflächen wie Rollrasen, einschliesslich Bodenvorbereitung</v>
      </c>
      <c r="V329" s="106" t="str">
        <f>IF(LNG!$B$3=1,D329 &amp;"",J329 &amp;"" )</f>
        <v/>
      </c>
      <c r="W329" s="106" t="str">
        <f>IF(LNG!$B$3=1,E329 &amp;"",K329 &amp;"" )</f>
        <v/>
      </c>
      <c r="X329" s="106" t="str">
        <f>IF(LNG!$B$3=1,F329 &amp;"",L329 &amp;"" )</f>
        <v/>
      </c>
    </row>
    <row r="330" spans="1:24" ht="118.8">
      <c r="A330" s="70" t="s">
        <v>269</v>
      </c>
      <c r="B330" s="93" t="s">
        <v>2740</v>
      </c>
      <c r="C330" s="93" t="s">
        <v>2741</v>
      </c>
      <c r="D330" s="67"/>
      <c r="E330" s="67"/>
      <c r="F330" s="67"/>
      <c r="G330" s="76" t="s">
        <v>269</v>
      </c>
      <c r="H330" s="95" t="s">
        <v>2742</v>
      </c>
      <c r="I330" s="95" t="s">
        <v>2743</v>
      </c>
      <c r="J330" s="73"/>
      <c r="K330" s="73"/>
      <c r="L330" s="73"/>
      <c r="M330" s="807" t="s">
        <v>269</v>
      </c>
      <c r="N330" s="803"/>
      <c r="O330" s="803"/>
      <c r="P330" s="796"/>
      <c r="Q330" s="796"/>
      <c r="R330" s="796"/>
      <c r="S330" s="106" t="str">
        <f>IF(LNG!$B$3=1,A330 &amp;"",G330 &amp;"" )</f>
        <v>I03.03</v>
      </c>
      <c r="T330" s="106" t="str">
        <f>IF(LNG!$B$3=1,B330 &amp;"",H330 &amp;"" )</f>
        <v>Flächenbepflanzung, Hecke</v>
      </c>
      <c r="U330" s="106" t="str">
        <f>IF(LNG!$B$3=1,C330 &amp;"",I330 &amp;"" )</f>
        <v>Bepflanzungen mit Stauden und Sträuchern, Hecken, einschliesslich Bodenvorbereitung</v>
      </c>
      <c r="V330" s="106" t="str">
        <f>IF(LNG!$B$3=1,D330 &amp;"",J330 &amp;"" )</f>
        <v/>
      </c>
      <c r="W330" s="106" t="str">
        <f>IF(LNG!$B$3=1,E330 &amp;"",K330 &amp;"" )</f>
        <v/>
      </c>
      <c r="X330" s="106" t="str">
        <f>IF(LNG!$B$3=1,F330 &amp;"",L330 &amp;"" )</f>
        <v/>
      </c>
    </row>
    <row r="331" spans="1:24" ht="79.2">
      <c r="A331" s="70" t="s">
        <v>270</v>
      </c>
      <c r="B331" s="93" t="s">
        <v>2744</v>
      </c>
      <c r="C331" s="93" t="s">
        <v>2745</v>
      </c>
      <c r="D331" s="67"/>
      <c r="E331" s="67"/>
      <c r="F331" s="67"/>
      <c r="G331" s="76" t="s">
        <v>270</v>
      </c>
      <c r="H331" s="95" t="s">
        <v>2746</v>
      </c>
      <c r="I331" s="95" t="s">
        <v>2747</v>
      </c>
      <c r="J331" s="73"/>
      <c r="K331" s="73"/>
      <c r="L331" s="73"/>
      <c r="M331" s="807" t="s">
        <v>270</v>
      </c>
      <c r="N331" s="803"/>
      <c r="O331" s="803"/>
      <c r="P331" s="796"/>
      <c r="Q331" s="796"/>
      <c r="R331" s="796"/>
      <c r="S331" s="106" t="str">
        <f>IF(LNG!$B$3=1,A331 &amp;"",G331 &amp;"" )</f>
        <v>I03.04</v>
      </c>
      <c r="T331" s="106" t="str">
        <f>IF(LNG!$B$3=1,B331 &amp;"",H331 &amp;"" )</f>
        <v>Vertikale Begrünung</v>
      </c>
      <c r="U331" s="106" t="str">
        <f>IF(LNG!$B$3=1,C331 &amp;"",I331 &amp;"" )</f>
        <v>Vertikale Begrünung von Wänden und Einfriedungen</v>
      </c>
      <c r="V331" s="106" t="str">
        <f>IF(LNG!$B$3=1,D331 &amp;"",J331 &amp;"" )</f>
        <v/>
      </c>
      <c r="W331" s="106" t="str">
        <f>IF(LNG!$B$3=1,E331 &amp;"",K331 &amp;"" )</f>
        <v/>
      </c>
      <c r="X331" s="106" t="str">
        <f>IF(LNG!$B$3=1,F331 &amp;"",L331 &amp;"" )</f>
        <v/>
      </c>
    </row>
    <row r="332" spans="1:24" ht="145.19999999999999">
      <c r="A332" s="70" t="s">
        <v>271</v>
      </c>
      <c r="B332" s="93" t="s">
        <v>2748</v>
      </c>
      <c r="C332" s="93" t="s">
        <v>2749</v>
      </c>
      <c r="D332" s="67"/>
      <c r="E332" s="67"/>
      <c r="F332" s="67"/>
      <c r="G332" s="76" t="s">
        <v>271</v>
      </c>
      <c r="H332" s="95" t="s">
        <v>2750</v>
      </c>
      <c r="I332" s="95" t="s">
        <v>2751</v>
      </c>
      <c r="J332" s="73"/>
      <c r="K332" s="73"/>
      <c r="L332" s="73"/>
      <c r="M332" s="807" t="s">
        <v>271</v>
      </c>
      <c r="N332" s="803"/>
      <c r="O332" s="803"/>
      <c r="P332" s="796"/>
      <c r="Q332" s="796"/>
      <c r="R332" s="796"/>
      <c r="S332" s="106" t="str">
        <f>IF(LNG!$B$3=1,A332 &amp;"",G332 &amp;"" )</f>
        <v>I03.05</v>
      </c>
      <c r="T332" s="106" t="str">
        <f>IF(LNG!$B$3=1,B332 &amp;"",H332 &amp;"" )</f>
        <v>Einzelbepflanzung</v>
      </c>
      <c r="U332" s="106" t="str">
        <f>IF(LNG!$B$3=1,C332 &amp;"",I332 &amp;"" )</f>
        <v>Bepflanzung mit Bäumen und Grosssträuchern, einschliesslich Baumgruben und Baumquartier</v>
      </c>
      <c r="V332" s="106" t="str">
        <f>IF(LNG!$B$3=1,D332 &amp;"",J332 &amp;"" )</f>
        <v/>
      </c>
      <c r="W332" s="106" t="str">
        <f>IF(LNG!$B$3=1,E332 &amp;"",K332 &amp;"" )</f>
        <v/>
      </c>
      <c r="X332" s="106" t="str">
        <f>IF(LNG!$B$3=1,F332 &amp;"",L332 &amp;"" )</f>
        <v/>
      </c>
    </row>
    <row r="333" spans="1:24" ht="69">
      <c r="A333" s="70" t="s">
        <v>272</v>
      </c>
      <c r="B333" s="93" t="s">
        <v>2752</v>
      </c>
      <c r="C333" s="93" t="s">
        <v>2753</v>
      </c>
      <c r="D333" s="67"/>
      <c r="E333" s="67"/>
      <c r="F333" s="67"/>
      <c r="G333" s="76" t="s">
        <v>272</v>
      </c>
      <c r="H333" s="95" t="s">
        <v>2754</v>
      </c>
      <c r="I333" s="95"/>
      <c r="J333" s="73"/>
      <c r="K333" s="73"/>
      <c r="L333" s="73"/>
      <c r="M333" s="807" t="s">
        <v>272</v>
      </c>
      <c r="N333" s="803"/>
      <c r="O333" s="803"/>
      <c r="P333" s="796"/>
      <c r="Q333" s="796"/>
      <c r="R333" s="796"/>
      <c r="S333" s="106" t="str">
        <f>IF(LNG!$B$3=1,A333 &amp;"",G333 &amp;"" )</f>
        <v>I03.06</v>
      </c>
      <c r="T333" s="106" t="str">
        <f>IF(LNG!$B$3=1,B333 &amp;"",H333 &amp;"" )</f>
        <v>Einfassung, Abschluss Gründfläche</v>
      </c>
      <c r="U333" s="106" t="str">
        <f>IF(LNG!$B$3=1,C333 &amp;"",I333 &amp;"" )</f>
        <v>Einfassungen und Abschlüsse zwischen Grünflächen</v>
      </c>
      <c r="V333" s="106" t="str">
        <f>IF(LNG!$B$3=1,D333 &amp;"",J333 &amp;"" )</f>
        <v/>
      </c>
      <c r="W333" s="106" t="str">
        <f>IF(LNG!$B$3=1,E333 &amp;"",K333 &amp;"" )</f>
        <v/>
      </c>
      <c r="X333" s="106" t="str">
        <f>IF(LNG!$B$3=1,F333 &amp;"",L333 &amp;"" )</f>
        <v/>
      </c>
    </row>
    <row r="334" spans="1:24" ht="96.6">
      <c r="A334" s="70" t="s">
        <v>273</v>
      </c>
      <c r="B334" s="93" t="s">
        <v>2755</v>
      </c>
      <c r="C334" s="93" t="s">
        <v>2756</v>
      </c>
      <c r="D334" s="67"/>
      <c r="E334" s="67"/>
      <c r="F334" s="67"/>
      <c r="G334" s="76" t="s">
        <v>273</v>
      </c>
      <c r="H334" s="95" t="s">
        <v>2757</v>
      </c>
      <c r="I334" s="95" t="s">
        <v>2758</v>
      </c>
      <c r="J334" s="73"/>
      <c r="K334" s="73"/>
      <c r="L334" s="73"/>
      <c r="M334" s="807" t="s">
        <v>273</v>
      </c>
      <c r="N334" s="803"/>
      <c r="O334" s="803"/>
      <c r="P334" s="796"/>
      <c r="Q334" s="796"/>
      <c r="R334" s="796"/>
      <c r="S334" s="106" t="str">
        <f>IF(LNG!$B$3=1,A334 &amp;"",G334 &amp;"" )</f>
        <v>I03.07</v>
      </c>
      <c r="T334" s="106" t="str">
        <f>IF(LNG!$B$3=1,B334 &amp;"",H334 &amp;"" )</f>
        <v>Naturnahe Wasserfläche</v>
      </c>
      <c r="U334" s="106" t="str">
        <f>IF(LNG!$B$3=1,C334 &amp;"",I334 &amp;"" )</f>
        <v>Wasserflächen, einschliesslich Aushub, Abdichtungen und Bepflanzung</v>
      </c>
      <c r="V334" s="106" t="str">
        <f>IF(LNG!$B$3=1,D334 &amp;"",J334 &amp;"" )</f>
        <v/>
      </c>
      <c r="W334" s="106" t="str">
        <f>IF(LNG!$B$3=1,E334 &amp;"",K334 &amp;"" )</f>
        <v/>
      </c>
      <c r="X334" s="106" t="str">
        <f>IF(LNG!$B$3=1,F334 &amp;"",L334 &amp;"" )</f>
        <v/>
      </c>
    </row>
    <row r="335" spans="1:24" ht="124.2">
      <c r="A335" s="70" t="s">
        <v>274</v>
      </c>
      <c r="B335" s="93" t="s">
        <v>2759</v>
      </c>
      <c r="C335" s="93" t="s">
        <v>2760</v>
      </c>
      <c r="D335" s="67"/>
      <c r="E335" s="67"/>
      <c r="F335" s="67"/>
      <c r="G335" s="76" t="s">
        <v>274</v>
      </c>
      <c r="H335" s="95" t="s">
        <v>2761</v>
      </c>
      <c r="I335" s="95" t="s">
        <v>2762</v>
      </c>
      <c r="J335" s="73"/>
      <c r="K335" s="73"/>
      <c r="L335" s="73"/>
      <c r="M335" s="807" t="s">
        <v>274</v>
      </c>
      <c r="N335" s="803"/>
      <c r="O335" s="803"/>
      <c r="P335" s="796"/>
      <c r="Q335" s="796"/>
      <c r="R335" s="796"/>
      <c r="S335" s="106" t="str">
        <f>IF(LNG!$B$3=1,A335 &amp;"",G335 &amp;"" )</f>
        <v>I03.08</v>
      </c>
      <c r="T335" s="106" t="str">
        <f>IF(LNG!$B$3=1,B335 &amp;"",H335 &amp;"" )</f>
        <v>Ingenieurbiologische Massnahmen</v>
      </c>
      <c r="U335" s="106" t="str">
        <f>IF(LNG!$B$3=1,C335 &amp;"",I335 &amp;"" )</f>
        <v>Ingenieurbiologische Böschungssicherungen wie bewachsene Netze, Faschinen und dgl.</v>
      </c>
      <c r="V335" s="106" t="str">
        <f>IF(LNG!$B$3=1,D335 &amp;"",J335 &amp;"" )</f>
        <v/>
      </c>
      <c r="W335" s="106" t="str">
        <f>IF(LNG!$B$3=1,E335 &amp;"",K335 &amp;"" )</f>
        <v/>
      </c>
      <c r="X335" s="106" t="str">
        <f>IF(LNG!$B$3=1,F335 &amp;"",L335 &amp;"" )</f>
        <v/>
      </c>
    </row>
    <row r="336" spans="1:24" ht="55.2">
      <c r="A336" s="70" t="s">
        <v>275</v>
      </c>
      <c r="B336" s="93" t="s">
        <v>2763</v>
      </c>
      <c r="C336" s="93" t="s">
        <v>2764</v>
      </c>
      <c r="D336" s="67"/>
      <c r="E336" s="67"/>
      <c r="F336" s="67"/>
      <c r="G336" s="76" t="s">
        <v>275</v>
      </c>
      <c r="H336" s="95" t="s">
        <v>2765</v>
      </c>
      <c r="I336" s="95" t="s">
        <v>2766</v>
      </c>
      <c r="J336" s="73"/>
      <c r="K336" s="73"/>
      <c r="L336" s="73"/>
      <c r="M336" s="807" t="s">
        <v>275</v>
      </c>
      <c r="N336" s="803"/>
      <c r="O336" s="803"/>
      <c r="P336" s="796"/>
      <c r="Q336" s="796"/>
      <c r="R336" s="796"/>
      <c r="S336" s="106" t="str">
        <f>IF(LNG!$B$3=1,A336 &amp;"",G336 &amp;"" )</f>
        <v>I03.09</v>
      </c>
      <c r="T336" s="106" t="str">
        <f>IF(LNG!$B$3=1,B336 &amp;"",H336 &amp;"" )</f>
        <v>Pflegemassnahme bis Übergabe</v>
      </c>
      <c r="U336" s="106" t="str">
        <f>IF(LNG!$B$3=1,C336 &amp;"",I336 &amp;"" )</f>
        <v>Grünflächenpflege und Erstellungspflege</v>
      </c>
      <c r="V336" s="106" t="str">
        <f>IF(LNG!$B$3=1,D336 &amp;"",J336 &amp;"" )</f>
        <v/>
      </c>
      <c r="W336" s="106" t="str">
        <f>IF(LNG!$B$3=1,E336 &amp;"",K336 &amp;"" )</f>
        <v/>
      </c>
      <c r="X336" s="106" t="str">
        <f>IF(LNG!$B$3=1,F336 &amp;"",L336 &amp;"" )</f>
        <v/>
      </c>
    </row>
    <row r="337" spans="1:24" ht="69">
      <c r="A337" s="70" t="s">
        <v>276</v>
      </c>
      <c r="B337" s="93" t="s">
        <v>2767</v>
      </c>
      <c r="C337" s="93" t="s">
        <v>2768</v>
      </c>
      <c r="D337" s="67"/>
      <c r="E337" s="67"/>
      <c r="F337" s="67"/>
      <c r="G337" s="76" t="s">
        <v>276</v>
      </c>
      <c r="H337" s="95" t="s">
        <v>2769</v>
      </c>
      <c r="I337" s="95" t="s">
        <v>2770</v>
      </c>
      <c r="J337" s="73"/>
      <c r="K337" s="73"/>
      <c r="L337" s="73"/>
      <c r="M337" s="807" t="s">
        <v>276</v>
      </c>
      <c r="N337" s="803"/>
      <c r="O337" s="803"/>
      <c r="P337" s="796"/>
      <c r="Q337" s="796"/>
      <c r="R337" s="796"/>
      <c r="S337" s="106" t="str">
        <f>IF(LNG!$B$3=1,A337 &amp;"",G337 &amp;"" )</f>
        <v>I04</v>
      </c>
      <c r="T337" s="106" t="str">
        <f>IF(LNG!$B$3=1,B337 &amp;"",H337 &amp;"" )</f>
        <v>Hartfläche</v>
      </c>
      <c r="U337" s="106" t="str">
        <f>IF(LNG!$B$3=1,C337 &amp;"",I337 &amp;"" )</f>
        <v>Hartflächen für Strassen, Wege, Plätze</v>
      </c>
      <c r="V337" s="106" t="str">
        <f>IF(LNG!$B$3=1,D337 &amp;"",J337 &amp;"" )</f>
        <v/>
      </c>
      <c r="W337" s="106" t="str">
        <f>IF(LNG!$B$3=1,E337 &amp;"",K337 &amp;"" )</f>
        <v/>
      </c>
      <c r="X337" s="106" t="str">
        <f>IF(LNG!$B$3=1,F337 &amp;"",L337 &amp;"" )</f>
        <v/>
      </c>
    </row>
    <row r="338" spans="1:24" ht="158.4">
      <c r="A338" s="70" t="s">
        <v>277</v>
      </c>
      <c r="B338" s="93" t="s">
        <v>2771</v>
      </c>
      <c r="C338" s="93" t="s">
        <v>2772</v>
      </c>
      <c r="D338" s="67"/>
      <c r="E338" s="67"/>
      <c r="F338" s="67"/>
      <c r="G338" s="76" t="s">
        <v>277</v>
      </c>
      <c r="H338" s="95" t="s">
        <v>2773</v>
      </c>
      <c r="I338" s="95" t="s">
        <v>2774</v>
      </c>
      <c r="J338" s="73"/>
      <c r="K338" s="73"/>
      <c r="L338" s="73"/>
      <c r="M338" s="807" t="s">
        <v>277</v>
      </c>
      <c r="N338" s="803"/>
      <c r="O338" s="803"/>
      <c r="P338" s="796"/>
      <c r="Q338" s="796"/>
      <c r="R338" s="796"/>
      <c r="S338" s="106" t="str">
        <f>IF(LNG!$B$3=1,A338 &amp;"",G338 &amp;"" )</f>
        <v>I04.01</v>
      </c>
      <c r="T338" s="106" t="str">
        <f>IF(LNG!$B$3=1,B338 &amp;"",H338 &amp;"" )</f>
        <v>Fundations-, Tragschicht</v>
      </c>
      <c r="U338" s="106" t="str">
        <f>IF(LNG!$B$3=1,C338 &amp;"",I338 &amp;"" )</f>
        <v>Gebundene und ungebundene Fundations- und Tragschichten, einschliesslich Rohplanie und Trennlagen</v>
      </c>
      <c r="V338" s="106" t="str">
        <f>IF(LNG!$B$3=1,D338 &amp;"",J338 &amp;"" )</f>
        <v/>
      </c>
      <c r="W338" s="106" t="str">
        <f>IF(LNG!$B$3=1,E338 &amp;"",K338 &amp;"" )</f>
        <v/>
      </c>
      <c r="X338" s="106" t="str">
        <f>IF(LNG!$B$3=1,F338 &amp;"",L338 &amp;"" )</f>
        <v/>
      </c>
    </row>
    <row r="339" spans="1:24" ht="55.2">
      <c r="A339" s="70" t="s">
        <v>278</v>
      </c>
      <c r="B339" s="93" t="s">
        <v>2775</v>
      </c>
      <c r="C339" s="93" t="s">
        <v>2776</v>
      </c>
      <c r="D339" s="67"/>
      <c r="E339" s="67"/>
      <c r="F339" s="67"/>
      <c r="G339" s="76" t="s">
        <v>278</v>
      </c>
      <c r="H339" s="95" t="s">
        <v>2777</v>
      </c>
      <c r="I339" s="95" t="s">
        <v>2778</v>
      </c>
      <c r="J339" s="73"/>
      <c r="K339" s="73"/>
      <c r="L339" s="73"/>
      <c r="M339" s="807" t="s">
        <v>278</v>
      </c>
      <c r="N339" s="803"/>
      <c r="O339" s="803"/>
      <c r="P339" s="796"/>
      <c r="Q339" s="796"/>
      <c r="R339" s="796"/>
      <c r="S339" s="106" t="str">
        <f>IF(LNG!$B$3=1,A339 &amp;"",G339 &amp;"" )</f>
        <v>I04.02</v>
      </c>
      <c r="T339" s="106" t="str">
        <f>IF(LNG!$B$3=1,B339 &amp;"",H339 &amp;"" )</f>
        <v>Einfassung, Abschluss Hartfläche</v>
      </c>
      <c r="U339" s="106" t="str">
        <f>IF(LNG!$B$3=1,C339 &amp;"",I339 &amp;"" )</f>
        <v>Abschlüsse zur Abgrenzung von Belägen</v>
      </c>
      <c r="V339" s="106" t="str">
        <f>IF(LNG!$B$3=1,D339 &amp;"",J339 &amp;"" )</f>
        <v/>
      </c>
      <c r="W339" s="106" t="str">
        <f>IF(LNG!$B$3=1,E339 &amp;"",K339 &amp;"" )</f>
        <v/>
      </c>
      <c r="X339" s="106" t="str">
        <f>IF(LNG!$B$3=1,F339 &amp;"",L339 &amp;"" )</f>
        <v/>
      </c>
    </row>
    <row r="340" spans="1:24" ht="66">
      <c r="A340" s="68" t="s">
        <v>279</v>
      </c>
      <c r="B340" s="80" t="s">
        <v>2779</v>
      </c>
      <c r="C340" s="80" t="s">
        <v>2780</v>
      </c>
      <c r="D340" s="67"/>
      <c r="E340" s="67"/>
      <c r="F340" s="67"/>
      <c r="G340" s="74" t="s">
        <v>279</v>
      </c>
      <c r="H340" s="84" t="s">
        <v>2781</v>
      </c>
      <c r="I340" s="84" t="s">
        <v>2782</v>
      </c>
      <c r="J340" s="73"/>
      <c r="K340" s="73"/>
      <c r="L340" s="73"/>
      <c r="M340" s="797" t="s">
        <v>279</v>
      </c>
      <c r="N340" s="795"/>
      <c r="O340" s="795"/>
      <c r="P340" s="796"/>
      <c r="Q340" s="796"/>
      <c r="R340" s="796"/>
      <c r="S340" s="106" t="str">
        <f>IF(LNG!$B$3=1,A340 &amp;"",G340 &amp;"" )</f>
        <v>I04.03</v>
      </c>
      <c r="T340" s="106" t="str">
        <f>IF(LNG!$B$3=1,B340 &amp;"",H340 &amp;"" )</f>
        <v>Deckschicht</v>
      </c>
      <c r="U340" s="106" t="str">
        <f>IF(LNG!$B$3=1,C340 &amp;"",I340 &amp;"" )</f>
        <v>Gebundene und ungebundene Deckschicht</v>
      </c>
      <c r="V340" s="106" t="str">
        <f>IF(LNG!$B$3=1,D340 &amp;"",J340 &amp;"" )</f>
        <v/>
      </c>
      <c r="W340" s="106" t="str">
        <f>IF(LNG!$B$3=1,E340 &amp;"",K340 &amp;"" )</f>
        <v/>
      </c>
      <c r="X340" s="106" t="str">
        <f>IF(LNG!$B$3=1,F340 &amp;"",L340 &amp;"" )</f>
        <v/>
      </c>
    </row>
    <row r="341" spans="1:24" ht="110.4">
      <c r="A341" s="70" t="s">
        <v>280</v>
      </c>
      <c r="B341" s="93" t="s">
        <v>2783</v>
      </c>
      <c r="C341" s="93" t="s">
        <v>2784</v>
      </c>
      <c r="D341" s="67"/>
      <c r="E341" s="67"/>
      <c r="F341" s="67"/>
      <c r="G341" s="76" t="s">
        <v>280</v>
      </c>
      <c r="H341" s="95" t="s">
        <v>2785</v>
      </c>
      <c r="I341" s="95" t="s">
        <v>2786</v>
      </c>
      <c r="J341" s="73"/>
      <c r="K341" s="73"/>
      <c r="L341" s="73"/>
      <c r="M341" s="807" t="s">
        <v>280</v>
      </c>
      <c r="N341" s="803"/>
      <c r="O341" s="803"/>
      <c r="P341" s="796"/>
      <c r="Q341" s="796"/>
      <c r="R341" s="796"/>
      <c r="S341" s="106" t="str">
        <f>IF(LNG!$B$3=1,A341 &amp;"",G341 &amp;"" )</f>
        <v>I04.04</v>
      </c>
      <c r="T341" s="106" t="str">
        <f>IF(LNG!$B$3=1,B341 &amp;"",H341 &amp;"" )</f>
        <v>Bodenmarkierung</v>
      </c>
      <c r="U341" s="106" t="str">
        <f>IF(LNG!$B$3=1,C341 &amp;"",I341 &amp;"" )</f>
        <v>Zusätzliche Markierungen auf Boden mit Farbanstrichen, Nägeln, Kaltplastik und dgl.</v>
      </c>
      <c r="V341" s="106" t="str">
        <f>IF(LNG!$B$3=1,D341 &amp;"",J341 &amp;"" )</f>
        <v/>
      </c>
      <c r="W341" s="106" t="str">
        <f>IF(LNG!$B$3=1,E341 &amp;"",K341 &amp;"" )</f>
        <v/>
      </c>
      <c r="X341" s="106" t="str">
        <f>IF(LNG!$B$3=1,F341 &amp;"",L341 &amp;"" )</f>
        <v/>
      </c>
    </row>
    <row r="342" spans="1:24" ht="52.8">
      <c r="A342" s="70" t="s">
        <v>281</v>
      </c>
      <c r="B342" s="93" t="s">
        <v>2787</v>
      </c>
      <c r="C342" s="93" t="s">
        <v>2788</v>
      </c>
      <c r="D342" s="67"/>
      <c r="E342" s="67"/>
      <c r="F342" s="67"/>
      <c r="G342" s="76" t="s">
        <v>281</v>
      </c>
      <c r="H342" s="95" t="s">
        <v>2789</v>
      </c>
      <c r="I342" s="95" t="s">
        <v>2790</v>
      </c>
      <c r="J342" s="73"/>
      <c r="K342" s="73"/>
      <c r="L342" s="73"/>
      <c r="M342" s="807" t="s">
        <v>281</v>
      </c>
      <c r="N342" s="803"/>
      <c r="O342" s="803"/>
      <c r="P342" s="796"/>
      <c r="Q342" s="796"/>
      <c r="R342" s="796"/>
      <c r="S342" s="106" t="str">
        <f>IF(LNG!$B$3=1,A342 &amp;"",G342 &amp;"" )</f>
        <v>I05</v>
      </c>
      <c r="T342" s="106" t="str">
        <f>IF(LNG!$B$3=1,B342 &amp;"",H342 &amp;"" )</f>
        <v>Technik Umgebung</v>
      </c>
      <c r="U342" s="106" t="str">
        <f>IF(LNG!$B$3=1,C342 &amp;"",I342 &amp;"" )</f>
        <v>Technische Anlagen in der Umgebung</v>
      </c>
      <c r="V342" s="106" t="str">
        <f>IF(LNG!$B$3=1,D342 &amp;"",J342 &amp;"" )</f>
        <v/>
      </c>
      <c r="W342" s="106" t="str">
        <f>IF(LNG!$B$3=1,E342 &amp;"",K342 &amp;"" )</f>
        <v/>
      </c>
      <c r="X342" s="106" t="str">
        <f>IF(LNG!$B$3=1,F342 &amp;"",L342 &amp;"" )</f>
        <v/>
      </c>
    </row>
    <row r="343" spans="1:24" ht="234.6">
      <c r="A343" s="70" t="s">
        <v>282</v>
      </c>
      <c r="B343" s="93" t="s">
        <v>2791</v>
      </c>
      <c r="C343" s="93" t="s">
        <v>2792</v>
      </c>
      <c r="D343" s="67"/>
      <c r="E343" s="67"/>
      <c r="F343" s="67"/>
      <c r="G343" s="76" t="s">
        <v>282</v>
      </c>
      <c r="H343" s="95" t="s">
        <v>2793</v>
      </c>
      <c r="I343" s="95" t="s">
        <v>2794</v>
      </c>
      <c r="J343" s="73"/>
      <c r="K343" s="73"/>
      <c r="L343" s="73"/>
      <c r="M343" s="807" t="s">
        <v>282</v>
      </c>
      <c r="N343" s="803"/>
      <c r="O343" s="803"/>
      <c r="P343" s="796"/>
      <c r="Q343" s="796"/>
      <c r="R343" s="796"/>
      <c r="S343" s="106" t="str">
        <f>IF(LNG!$B$3=1,A343 &amp;"",G343 &amp;"" )</f>
        <v>I05.01</v>
      </c>
      <c r="T343" s="106" t="str">
        <f>IF(LNG!$B$3=1,B343 &amp;"",H343 &amp;"" )</f>
        <v>Elektroanlage Starkstrom für Umgebung</v>
      </c>
      <c r="U343" s="106" t="str">
        <f>IF(LNG!$B$3=1,C343 &amp;"",I343 &amp;"" )</f>
        <v>Zuleitungen, Schaltgerätekombinationen (SGK), Starkstrom- und Beleuchtungsinstallationen, Starkstromapparate, Aussenleuchten, Medienpunkte und dgl.</v>
      </c>
      <c r="V343" s="106" t="str">
        <f>IF(LNG!$B$3=1,D343 &amp;"",J343 &amp;"" )</f>
        <v/>
      </c>
      <c r="W343" s="106" t="str">
        <f>IF(LNG!$B$3=1,E343 &amp;"",K343 &amp;"" )</f>
        <v/>
      </c>
      <c r="X343" s="106" t="str">
        <f>IF(LNG!$B$3=1,F343 &amp;"",L343 &amp;"" )</f>
        <v/>
      </c>
    </row>
    <row r="344" spans="1:24" ht="110.4">
      <c r="A344" s="70" t="s">
        <v>283</v>
      </c>
      <c r="B344" s="93" t="s">
        <v>2795</v>
      </c>
      <c r="C344" s="93" t="s">
        <v>2796</v>
      </c>
      <c r="D344" s="67"/>
      <c r="E344" s="67"/>
      <c r="F344" s="67"/>
      <c r="G344" s="76" t="s">
        <v>283</v>
      </c>
      <c r="H344" s="95" t="s">
        <v>2797</v>
      </c>
      <c r="I344" s="95" t="s">
        <v>2798</v>
      </c>
      <c r="J344" s="73"/>
      <c r="K344" s="73"/>
      <c r="L344" s="73"/>
      <c r="M344" s="807" t="s">
        <v>283</v>
      </c>
      <c r="N344" s="803"/>
      <c r="O344" s="803"/>
      <c r="P344" s="796"/>
      <c r="Q344" s="796"/>
      <c r="R344" s="796"/>
      <c r="S344" s="106" t="str">
        <f>IF(LNG!$B$3=1,A344 &amp;"",G344 &amp;"" )</f>
        <v>I05.02</v>
      </c>
      <c r="T344" s="106" t="str">
        <f>IF(LNG!$B$3=1,B344 &amp;"",H344 &amp;"" )</f>
        <v>Elektroanlage Schwachstrom für Umgebung</v>
      </c>
      <c r="U344" s="106" t="str">
        <f>IF(LNG!$B$3=1,C344 &amp;"",I344 &amp;"" )</f>
        <v>Automations-, Leit- und Kommunikationssysteme, WLAN-Infrastruktur und dgl.</v>
      </c>
      <c r="V344" s="106" t="str">
        <f>IF(LNG!$B$3=1,D344 &amp;"",J344 &amp;"" )</f>
        <v/>
      </c>
      <c r="W344" s="106" t="str">
        <f>IF(LNG!$B$3=1,E344 &amp;"",K344 &amp;"" )</f>
        <v/>
      </c>
      <c r="X344" s="106" t="str">
        <f>IF(LNG!$B$3=1,F344 &amp;"",L344 &amp;"" )</f>
        <v/>
      </c>
    </row>
    <row r="345" spans="1:24" ht="151.80000000000001">
      <c r="A345" s="70" t="s">
        <v>284</v>
      </c>
      <c r="B345" s="93" t="s">
        <v>2799</v>
      </c>
      <c r="C345" s="93" t="s">
        <v>2800</v>
      </c>
      <c r="D345" s="67"/>
      <c r="E345" s="67"/>
      <c r="F345" s="67"/>
      <c r="G345" s="76" t="s">
        <v>284</v>
      </c>
      <c r="H345" s="95" t="s">
        <v>2801</v>
      </c>
      <c r="I345" s="95" t="s">
        <v>2802</v>
      </c>
      <c r="J345" s="73"/>
      <c r="K345" s="73"/>
      <c r="L345" s="73"/>
      <c r="M345" s="807" t="s">
        <v>284</v>
      </c>
      <c r="N345" s="803"/>
      <c r="O345" s="803"/>
      <c r="P345" s="796"/>
      <c r="Q345" s="796"/>
      <c r="R345" s="796"/>
      <c r="S345" s="106" t="str">
        <f>IF(LNG!$B$3=1,A345 &amp;"",G345 &amp;"" )</f>
        <v>I05.03</v>
      </c>
      <c r="T345" s="106" t="str">
        <f>IF(LNG!$B$3=1,B345 &amp;"",H345 &amp;"" )</f>
        <v>Wärmeanlage für Umgebung</v>
      </c>
      <c r="U345" s="106" t="str">
        <f>IF(LNG!$B$3=1,C345 &amp;"",I345 &amp;"" )</f>
        <v>Anlagen zur Lagerung, Erzeugung, Verteilung und Abgabe von Wärme in der Umgebung wie Rasenheizung und dgl.</v>
      </c>
      <c r="V345" s="106" t="str">
        <f>IF(LNG!$B$3=1,D345 &amp;"",J345 &amp;"" )</f>
        <v/>
      </c>
      <c r="W345" s="106" t="str">
        <f>IF(LNG!$B$3=1,E345 &amp;"",K345 &amp;"" )</f>
        <v/>
      </c>
      <c r="X345" s="106" t="str">
        <f>IF(LNG!$B$3=1,F345 &amp;"",L345 &amp;"" )</f>
        <v/>
      </c>
    </row>
    <row r="346" spans="1:24" ht="151.80000000000001">
      <c r="A346" s="70" t="s">
        <v>285</v>
      </c>
      <c r="B346" s="93" t="s">
        <v>2803</v>
      </c>
      <c r="C346" s="93" t="s">
        <v>2804</v>
      </c>
      <c r="D346" s="67"/>
      <c r="E346" s="67"/>
      <c r="F346" s="67"/>
      <c r="G346" s="76" t="s">
        <v>285</v>
      </c>
      <c r="H346" s="95" t="s">
        <v>2805</v>
      </c>
      <c r="I346" s="95" t="s">
        <v>2806</v>
      </c>
      <c r="J346" s="73"/>
      <c r="K346" s="73"/>
      <c r="L346" s="73"/>
      <c r="M346" s="807" t="s">
        <v>285</v>
      </c>
      <c r="N346" s="803"/>
      <c r="O346" s="803"/>
      <c r="P346" s="796"/>
      <c r="Q346" s="796"/>
      <c r="R346" s="796"/>
      <c r="S346" s="106" t="str">
        <f>IF(LNG!$B$3=1,A346 &amp;"",G346 &amp;"" )</f>
        <v>I05.04</v>
      </c>
      <c r="T346" s="106" t="str">
        <f>IF(LNG!$B$3=1,B346 &amp;"",H346 &amp;"" )</f>
        <v>Kälteanlage für Umgebung</v>
      </c>
      <c r="U346" s="106" t="str">
        <f>IF(LNG!$B$3=1,C346 &amp;"",I346 &amp;"" )</f>
        <v>Anlagen zur Lagerung, Erzeugung, Verteilung und Abgabe von Kälte in der Umgebung wie Sprühnebelkühlung</v>
      </c>
      <c r="V346" s="106" t="str">
        <f>IF(LNG!$B$3=1,D346 &amp;"",J346 &amp;"" )</f>
        <v/>
      </c>
      <c r="W346" s="106" t="str">
        <f>IF(LNG!$B$3=1,E346 &amp;"",K346 &amp;"" )</f>
        <v/>
      </c>
      <c r="X346" s="106" t="str">
        <f>IF(LNG!$B$3=1,F346 &amp;"",L346 &amp;"" )</f>
        <v/>
      </c>
    </row>
    <row r="347" spans="1:24" ht="96.6">
      <c r="A347" s="68" t="s">
        <v>286</v>
      </c>
      <c r="B347" s="80" t="s">
        <v>2807</v>
      </c>
      <c r="C347" s="80" t="s">
        <v>2808</v>
      </c>
      <c r="D347" s="67"/>
      <c r="E347" s="67"/>
      <c r="F347" s="67"/>
      <c r="G347" s="74" t="s">
        <v>286</v>
      </c>
      <c r="H347" s="84" t="s">
        <v>2809</v>
      </c>
      <c r="I347" s="84" t="s">
        <v>2810</v>
      </c>
      <c r="J347" s="73"/>
      <c r="K347" s="73"/>
      <c r="L347" s="73"/>
      <c r="M347" s="797" t="s">
        <v>286</v>
      </c>
      <c r="N347" s="795"/>
      <c r="O347" s="795"/>
      <c r="P347" s="796"/>
      <c r="Q347" s="796"/>
      <c r="R347" s="796"/>
      <c r="S347" s="106" t="str">
        <f>IF(LNG!$B$3=1,A347 &amp;"",G347 &amp;"" )</f>
        <v>I05.05</v>
      </c>
      <c r="T347" s="106" t="str">
        <f>IF(LNG!$B$3=1,B347 &amp;"",H347 &amp;"" )</f>
        <v>Sanitäre Anlage für Umgebung</v>
      </c>
      <c r="U347" s="106" t="str">
        <f>IF(LNG!$B$3=1,C347 &amp;"",I347 &amp;"" )</f>
        <v>Leitungen, Anschlüsse für sanitäre Anlagen, Brunnen und Bewässerung</v>
      </c>
      <c r="V347" s="106" t="str">
        <f>IF(LNG!$B$3=1,D347 &amp;"",J347 &amp;"" )</f>
        <v/>
      </c>
      <c r="W347" s="106" t="str">
        <f>IF(LNG!$B$3=1,E347 &amp;"",K347 &amp;"" )</f>
        <v/>
      </c>
      <c r="X347" s="106" t="str">
        <f>IF(LNG!$B$3=1,F347 &amp;"",L347 &amp;"" )</f>
        <v/>
      </c>
    </row>
    <row r="348" spans="1:24" ht="171.6">
      <c r="A348" s="70" t="s">
        <v>287</v>
      </c>
      <c r="B348" s="93" t="s">
        <v>2811</v>
      </c>
      <c r="C348" s="93" t="s">
        <v>2812</v>
      </c>
      <c r="D348" s="67"/>
      <c r="E348" s="67"/>
      <c r="F348" s="65"/>
      <c r="G348" s="76" t="s">
        <v>287</v>
      </c>
      <c r="H348" s="95" t="s">
        <v>2813</v>
      </c>
      <c r="I348" s="95" t="s">
        <v>2814</v>
      </c>
      <c r="J348" s="73"/>
      <c r="K348" s="73"/>
      <c r="L348" s="71"/>
      <c r="M348" s="807" t="s">
        <v>287</v>
      </c>
      <c r="N348" s="803"/>
      <c r="O348" s="803"/>
      <c r="P348" s="796"/>
      <c r="Q348" s="796"/>
      <c r="R348" s="804"/>
      <c r="S348" s="106" t="str">
        <f>IF(LNG!$B$3=1,A348 &amp;"",G348 &amp;"" )</f>
        <v>I05.06</v>
      </c>
      <c r="T348" s="106" t="str">
        <f>IF(LNG!$B$3=1,B348 &amp;"",H348 &amp;"" )</f>
        <v>Oberflächenentwässerung für Umgebung</v>
      </c>
      <c r="U348" s="106" t="str">
        <f>IF(LNG!$B$3=1,C348 &amp;"",I348 &amp;"" )</f>
        <v>Leitungen zur Oberflächenentwässerung, einschliesslich Retentionsfilterbecken, Sickergalerien und Flächendrainagen</v>
      </c>
      <c r="V348" s="106" t="str">
        <f>IF(LNG!$B$3=1,D348 &amp;"",J348 &amp;"" )</f>
        <v/>
      </c>
      <c r="W348" s="106" t="str">
        <f>IF(LNG!$B$3=1,E348 &amp;"",K348 &amp;"" )</f>
        <v/>
      </c>
      <c r="X348" s="106" t="str">
        <f>IF(LNG!$B$3=1,F348 &amp;"",L348 &amp;"" )</f>
        <v/>
      </c>
    </row>
    <row r="349" spans="1:24" ht="165.6">
      <c r="A349" s="70" t="s">
        <v>288</v>
      </c>
      <c r="B349" s="93" t="s">
        <v>2815</v>
      </c>
      <c r="C349" s="93" t="s">
        <v>2816</v>
      </c>
      <c r="D349" s="67"/>
      <c r="E349" s="67"/>
      <c r="F349" s="65"/>
      <c r="G349" s="76" t="s">
        <v>288</v>
      </c>
      <c r="H349" s="95" t="s">
        <v>2817</v>
      </c>
      <c r="I349" s="95" t="s">
        <v>2818</v>
      </c>
      <c r="J349" s="73"/>
      <c r="K349" s="73"/>
      <c r="L349" s="71"/>
      <c r="M349" s="807" t="s">
        <v>288</v>
      </c>
      <c r="N349" s="803"/>
      <c r="O349" s="803"/>
      <c r="P349" s="796"/>
      <c r="Q349" s="796"/>
      <c r="R349" s="804"/>
      <c r="S349" s="106" t="str">
        <f>IF(LNG!$B$3=1,A349 &amp;"",G349 &amp;"" )</f>
        <v>I05.07</v>
      </c>
      <c r="T349" s="106" t="str">
        <f>IF(LNG!$B$3=1,B349 &amp;"",H349 &amp;"" )</f>
        <v>Transportanlage für Umgebung</v>
      </c>
      <c r="U349" s="106" t="str">
        <f>IF(LNG!$B$3=1,C349 &amp;"",I349 &amp;"" )</f>
        <v>Anlagen zur Beförderung von Personen und Lasten in der Umgebung wie Aufzugsanlagen und Treppenlifte</v>
      </c>
      <c r="V349" s="106" t="str">
        <f>IF(LNG!$B$3=1,D349 &amp;"",J349 &amp;"" )</f>
        <v/>
      </c>
      <c r="W349" s="106" t="str">
        <f>IF(LNG!$B$3=1,E349 &amp;"",K349 &amp;"" )</f>
        <v/>
      </c>
      <c r="X349" s="106" t="str">
        <f>IF(LNG!$B$3=1,F349 &amp;"",L349 &amp;"" )</f>
        <v/>
      </c>
    </row>
    <row r="350" spans="1:24" ht="151.80000000000001">
      <c r="A350" s="86" t="s">
        <v>289</v>
      </c>
      <c r="B350" s="87" t="s">
        <v>2819</v>
      </c>
      <c r="C350" s="80" t="s">
        <v>2820</v>
      </c>
      <c r="D350" s="67"/>
      <c r="E350" s="67"/>
      <c r="F350" s="67"/>
      <c r="G350" s="88" t="s">
        <v>289</v>
      </c>
      <c r="H350" s="89" t="s">
        <v>2821</v>
      </c>
      <c r="I350" s="84" t="s">
        <v>2822</v>
      </c>
      <c r="J350" s="73"/>
      <c r="K350" s="73"/>
      <c r="L350" s="73"/>
      <c r="M350" s="793" t="s">
        <v>289</v>
      </c>
      <c r="N350" s="794"/>
      <c r="O350" s="795"/>
      <c r="P350" s="796"/>
      <c r="Q350" s="796"/>
      <c r="R350" s="796"/>
      <c r="S350" s="106" t="str">
        <f>IF(LNG!$B$3=1,A350 &amp;"",G350 &amp;"" )</f>
        <v>I05.08</v>
      </c>
      <c r="T350" s="106" t="str">
        <f>IF(LNG!$B$3=1,B350 &amp;"",H350 &amp;"" )</f>
        <v>Perimeterschutz</v>
      </c>
      <c r="U350" s="106" t="str">
        <f>IF(LNG!$B$3=1,C350 &amp;"",I350 &amp;"" )</f>
        <v>Schutz eines Perimeters durch technische Massnahmen im umgebenden freien Raum bis und mit Grundstücksgrenze</v>
      </c>
      <c r="V350" s="106" t="str">
        <f>IF(LNG!$B$3=1,D350 &amp;"",J350 &amp;"" )</f>
        <v/>
      </c>
      <c r="W350" s="106" t="str">
        <f>IF(LNG!$B$3=1,E350 &amp;"",K350 &amp;"" )</f>
        <v/>
      </c>
      <c r="X350" s="106" t="str">
        <f>IF(LNG!$B$3=1,F350 &amp;"",L350 &amp;"" )</f>
        <v/>
      </c>
    </row>
    <row r="351" spans="1:24" ht="82.8">
      <c r="A351" s="68" t="s">
        <v>290</v>
      </c>
      <c r="B351" s="80" t="s">
        <v>2823</v>
      </c>
      <c r="C351" s="80" t="s">
        <v>2824</v>
      </c>
      <c r="D351" s="67"/>
      <c r="E351" s="67"/>
      <c r="F351" s="67"/>
      <c r="G351" s="74" t="s">
        <v>290</v>
      </c>
      <c r="H351" s="84" t="s">
        <v>2825</v>
      </c>
      <c r="I351" s="84" t="s">
        <v>2826</v>
      </c>
      <c r="J351" s="73"/>
      <c r="K351" s="73"/>
      <c r="L351" s="73"/>
      <c r="M351" s="797" t="s">
        <v>290</v>
      </c>
      <c r="N351" s="795"/>
      <c r="O351" s="795"/>
      <c r="P351" s="796"/>
      <c r="Q351" s="796"/>
      <c r="R351" s="796"/>
      <c r="S351" s="106" t="str">
        <f>IF(LNG!$B$3=1,A351 &amp;"",G351 &amp;"" )</f>
        <v>I06</v>
      </c>
      <c r="T351" s="106" t="str">
        <f>IF(LNG!$B$3=1,B351 &amp;"",H351 &amp;"" )</f>
        <v>Ausstattung Umgebung</v>
      </c>
      <c r="U351" s="106" t="str">
        <f>IF(LNG!$B$3=1,C351 &amp;"",I351 &amp;"" )</f>
        <v>Mobiliar, Spiel- und Sportgeräte in der Umgebung</v>
      </c>
      <c r="V351" s="106" t="str">
        <f>IF(LNG!$B$3=1,D351 &amp;"",J351 &amp;"" )</f>
        <v/>
      </c>
      <c r="W351" s="106" t="str">
        <f>IF(LNG!$B$3=1,E351 &amp;"",K351 &amp;"" )</f>
        <v/>
      </c>
      <c r="X351" s="106" t="str">
        <f>IF(LNG!$B$3=1,F351 &amp;"",L351 &amp;"" )</f>
        <v/>
      </c>
    </row>
    <row r="352" spans="1:24" ht="92.4">
      <c r="A352" s="70" t="s">
        <v>291</v>
      </c>
      <c r="B352" s="93" t="s">
        <v>2827</v>
      </c>
      <c r="C352" s="93" t="s">
        <v>2828</v>
      </c>
      <c r="D352" s="67"/>
      <c r="E352" s="67"/>
      <c r="F352" s="67"/>
      <c r="G352" s="76" t="s">
        <v>291</v>
      </c>
      <c r="H352" s="95" t="s">
        <v>2829</v>
      </c>
      <c r="I352" s="95" t="s">
        <v>2830</v>
      </c>
      <c r="J352" s="73"/>
      <c r="K352" s="73"/>
      <c r="L352" s="73"/>
      <c r="M352" s="807" t="s">
        <v>291</v>
      </c>
      <c r="N352" s="803"/>
      <c r="O352" s="803"/>
      <c r="P352" s="796"/>
      <c r="Q352" s="796"/>
      <c r="R352" s="796"/>
      <c r="S352" s="106" t="str">
        <f>IF(LNG!$B$3=1,A352 &amp;"",G352 &amp;"" )</f>
        <v>I06.01</v>
      </c>
      <c r="T352" s="106" t="str">
        <f>IF(LNG!$B$3=1,B352 &amp;"",H352 &amp;"" )</f>
        <v>Mobile Ausstattung für Umgebung</v>
      </c>
      <c r="U352" s="106" t="str">
        <f>IF(LNG!$B$3=1,C352 &amp;"",I352 &amp;"" )</f>
        <v>Mobile Ausstattungsgegenstände wie Tische, Bänke, Stühle und dgl.</v>
      </c>
      <c r="V352" s="106" t="str">
        <f>IF(LNG!$B$3=1,D352 &amp;"",J352 &amp;"" )</f>
        <v/>
      </c>
      <c r="W352" s="106" t="str">
        <f>IF(LNG!$B$3=1,E352 &amp;"",K352 &amp;"" )</f>
        <v/>
      </c>
      <c r="X352" s="106" t="str">
        <f>IF(LNG!$B$3=1,F352 &amp;"",L352 &amp;"" )</f>
        <v/>
      </c>
    </row>
    <row r="353" spans="1:24" ht="138">
      <c r="A353" s="70" t="s">
        <v>292</v>
      </c>
      <c r="B353" s="93" t="s">
        <v>2831</v>
      </c>
      <c r="C353" s="93" t="s">
        <v>2832</v>
      </c>
      <c r="D353" s="67"/>
      <c r="E353" s="67"/>
      <c r="F353" s="67"/>
      <c r="G353" s="76" t="s">
        <v>292</v>
      </c>
      <c r="H353" s="95" t="s">
        <v>2833</v>
      </c>
      <c r="I353" s="95" t="s">
        <v>2834</v>
      </c>
      <c r="J353" s="73"/>
      <c r="K353" s="73"/>
      <c r="L353" s="73"/>
      <c r="M353" s="807" t="s">
        <v>292</v>
      </c>
      <c r="N353" s="803"/>
      <c r="O353" s="803"/>
      <c r="P353" s="796"/>
      <c r="Q353" s="796"/>
      <c r="R353" s="796"/>
      <c r="S353" s="106" t="str">
        <f>IF(LNG!$B$3=1,A353 &amp;"",G353 &amp;"" )</f>
        <v>I06.02</v>
      </c>
      <c r="T353" s="106" t="str">
        <f>IF(LNG!$B$3=1,B353 &amp;"",H353 &amp;"" )</f>
        <v>Fixierte Ausstattung für Umgebung</v>
      </c>
      <c r="U353" s="106" t="str">
        <f>IF(LNG!$B$3=1,C353 &amp;"",I353 &amp;"" )</f>
        <v xml:space="preserve">Fest eingebaute Objekte wie Brunnen, Briefkästen, Veloständer, Verkehrsschilder, Absperrpfosten und dgl. </v>
      </c>
      <c r="V353" s="106" t="str">
        <f>IF(LNG!$B$3=1,D353 &amp;"",J353 &amp;"" )</f>
        <v/>
      </c>
      <c r="W353" s="106" t="str">
        <f>IF(LNG!$B$3=1,E353 &amp;"",K353 &amp;"" )</f>
        <v/>
      </c>
      <c r="X353" s="106" t="str">
        <f>IF(LNG!$B$3=1,F353 &amp;"",L353 &amp;"" )</f>
        <v/>
      </c>
    </row>
    <row r="354" spans="1:24" ht="105.6">
      <c r="A354" s="70" t="s">
        <v>293</v>
      </c>
      <c r="B354" s="93" t="s">
        <v>2835</v>
      </c>
      <c r="C354" s="93" t="s">
        <v>2836</v>
      </c>
      <c r="D354" s="67"/>
      <c r="E354" s="67"/>
      <c r="F354" s="67"/>
      <c r="G354" s="76" t="s">
        <v>293</v>
      </c>
      <c r="H354" s="95" t="s">
        <v>2837</v>
      </c>
      <c r="I354" s="95" t="s">
        <v>2838</v>
      </c>
      <c r="J354" s="73"/>
      <c r="K354" s="73"/>
      <c r="L354" s="73"/>
      <c r="M354" s="807" t="s">
        <v>293</v>
      </c>
      <c r="N354" s="803"/>
      <c r="O354" s="803"/>
      <c r="P354" s="796"/>
      <c r="Q354" s="796"/>
      <c r="R354" s="796"/>
      <c r="S354" s="106" t="str">
        <f>IF(LNG!$B$3=1,A354 &amp;"",G354 &amp;"" )</f>
        <v>I06.03</v>
      </c>
      <c r="T354" s="106" t="str">
        <f>IF(LNG!$B$3=1,B354 &amp;"",H354 &amp;"" )</f>
        <v>Spiel-, Sportgerät für Umgebung</v>
      </c>
      <c r="U354" s="106" t="str">
        <f>IF(LNG!$B$3=1,C354 &amp;"",I354 &amp;"" )</f>
        <v>Spiel- und Sportgeräte in der Umgebung, einschliesslich Unterkonstruktion</v>
      </c>
      <c r="V354" s="106" t="str">
        <f>IF(LNG!$B$3=1,D354 &amp;"",J354 &amp;"" )</f>
        <v/>
      </c>
      <c r="W354" s="106" t="str">
        <f>IF(LNG!$B$3=1,E354 &amp;"",K354 &amp;"" )</f>
        <v/>
      </c>
      <c r="X354" s="106" t="str">
        <f>IF(LNG!$B$3=1,F354 &amp;"",L354 &amp;"" )</f>
        <v/>
      </c>
    </row>
    <row r="355" spans="1:24" ht="132">
      <c r="A355" s="70" t="s">
        <v>294</v>
      </c>
      <c r="B355" s="93" t="s">
        <v>2839</v>
      </c>
      <c r="C355" s="93" t="s">
        <v>2840</v>
      </c>
      <c r="D355" s="67"/>
      <c r="E355" s="67"/>
      <c r="F355" s="67"/>
      <c r="G355" s="76" t="s">
        <v>294</v>
      </c>
      <c r="H355" s="95" t="s">
        <v>2841</v>
      </c>
      <c r="I355" s="95" t="s">
        <v>2842</v>
      </c>
      <c r="J355" s="73"/>
      <c r="K355" s="73"/>
      <c r="L355" s="73"/>
      <c r="M355" s="807" t="s">
        <v>294</v>
      </c>
      <c r="N355" s="803"/>
      <c r="O355" s="803"/>
      <c r="P355" s="796"/>
      <c r="Q355" s="796"/>
      <c r="R355" s="796"/>
      <c r="S355" s="106" t="str">
        <f>IF(LNG!$B$3=1,A355 &amp;"",G355 &amp;"" )</f>
        <v>I06.04</v>
      </c>
      <c r="T355" s="106" t="str">
        <f>IF(LNG!$B$3=1,B355 &amp;"",H355 &amp;"" )</f>
        <v>Abfallentsorgungseinrichtung für Umgebung</v>
      </c>
      <c r="U355" s="106" t="str">
        <f>IF(LNG!$B$3=1,C355 &amp;"",I355 &amp;"" )</f>
        <v>Einrichtung für unter- und oberirdische Abfallentsorgung, einschliesslich Unterkonstruktion</v>
      </c>
      <c r="V355" s="106" t="str">
        <f>IF(LNG!$B$3=1,D355 &amp;"",J355 &amp;"" )</f>
        <v/>
      </c>
      <c r="W355" s="106" t="str">
        <f>IF(LNG!$B$3=1,E355 &amp;"",K355 &amp;"" )</f>
        <v/>
      </c>
      <c r="X355" s="106" t="str">
        <f>IF(LNG!$B$3=1,F355 &amp;"",L355 &amp;"" )</f>
        <v/>
      </c>
    </row>
    <row r="356" spans="1:24" ht="92.4">
      <c r="A356" s="68" t="s">
        <v>473</v>
      </c>
      <c r="B356" s="80" t="s">
        <v>2843</v>
      </c>
      <c r="C356" s="80" t="s">
        <v>2844</v>
      </c>
      <c r="D356" s="67"/>
      <c r="E356" s="67"/>
      <c r="F356" s="67"/>
      <c r="G356" s="74" t="s">
        <v>473</v>
      </c>
      <c r="H356" s="84" t="s">
        <v>2845</v>
      </c>
      <c r="I356" s="84" t="s">
        <v>2842</v>
      </c>
      <c r="J356" s="73"/>
      <c r="K356" s="73"/>
      <c r="L356" s="73"/>
      <c r="M356" s="797" t="s">
        <v>473</v>
      </c>
      <c r="N356" s="795"/>
      <c r="O356" s="795"/>
      <c r="P356" s="796"/>
      <c r="Q356" s="796"/>
      <c r="R356" s="796"/>
      <c r="S356" s="106" t="str">
        <f>IF(LNG!$B$3=1,A356 &amp;"",G356 &amp;"" )</f>
        <v>J</v>
      </c>
      <c r="T356" s="106" t="str">
        <f>IF(LNG!$B$3=1,B356 &amp;"",H356 &amp;"" )</f>
        <v>Ausstattung Gebäude</v>
      </c>
      <c r="U356" s="106" t="str">
        <f>IF(LNG!$B$3=1,C356 &amp;"",I356 &amp;"" )</f>
        <v>Ausstattung von Gebäuden wie Mobiliar, Kleininventar und Kunstobjekte</v>
      </c>
      <c r="V356" s="106" t="str">
        <f>IF(LNG!$B$3=1,D356 &amp;"",J356 &amp;"" )</f>
        <v/>
      </c>
      <c r="W356" s="106" t="str">
        <f>IF(LNG!$B$3=1,E356 &amp;"",K356 &amp;"" )</f>
        <v/>
      </c>
      <c r="X356" s="106" t="str">
        <f>IF(LNG!$B$3=1,F356 &amp;"",L356 &amp;"" )</f>
        <v/>
      </c>
    </row>
    <row r="357" spans="1:24" ht="92.4">
      <c r="A357" s="70" t="s">
        <v>295</v>
      </c>
      <c r="B357" s="93" t="s">
        <v>2843</v>
      </c>
      <c r="C357" s="93" t="s">
        <v>2844</v>
      </c>
      <c r="D357" s="67"/>
      <c r="E357" s="67"/>
      <c r="F357" s="67"/>
      <c r="G357" s="76" t="s">
        <v>295</v>
      </c>
      <c r="H357" s="95" t="s">
        <v>2845</v>
      </c>
      <c r="I357" s="95" t="s">
        <v>2842</v>
      </c>
      <c r="J357" s="73"/>
      <c r="K357" s="73"/>
      <c r="L357" s="73"/>
      <c r="M357" s="807" t="s">
        <v>295</v>
      </c>
      <c r="N357" s="803"/>
      <c r="O357" s="803"/>
      <c r="P357" s="796"/>
      <c r="Q357" s="796"/>
      <c r="R357" s="796"/>
      <c r="S357" s="106" t="str">
        <f>IF(LNG!$B$3=1,A357 &amp;"",G357 &amp;"" )</f>
        <v>J00</v>
      </c>
      <c r="T357" s="106" t="str">
        <f>IF(LNG!$B$3=1,B357 &amp;"",H357 &amp;"" )</f>
        <v>Ausstattung Gebäude</v>
      </c>
      <c r="U357" s="106" t="str">
        <f>IF(LNG!$B$3=1,C357 &amp;"",I357 &amp;"" )</f>
        <v>Ausstattung von Gebäuden wie Mobiliar, Kleininventar und Kunstobjekte</v>
      </c>
      <c r="V357" s="106" t="str">
        <f>IF(LNG!$B$3=1,D357 &amp;"",J357 &amp;"" )</f>
        <v/>
      </c>
      <c r="W357" s="106" t="str">
        <f>IF(LNG!$B$3=1,E357 &amp;"",K357 &amp;"" )</f>
        <v/>
      </c>
      <c r="X357" s="106" t="str">
        <f>IF(LNG!$B$3=1,F357 &amp;"",L357 &amp;"" )</f>
        <v/>
      </c>
    </row>
    <row r="358" spans="1:24" ht="66">
      <c r="A358" s="70" t="s">
        <v>296</v>
      </c>
      <c r="B358" s="93" t="s">
        <v>2846</v>
      </c>
      <c r="C358" s="93" t="s">
        <v>2847</v>
      </c>
      <c r="D358" s="67"/>
      <c r="E358" s="67"/>
      <c r="F358" s="67"/>
      <c r="G358" s="76" t="s">
        <v>296</v>
      </c>
      <c r="H358" s="95" t="s">
        <v>2848</v>
      </c>
      <c r="I358" s="95" t="s">
        <v>2849</v>
      </c>
      <c r="J358" s="73"/>
      <c r="K358" s="73"/>
      <c r="L358" s="73"/>
      <c r="M358" s="807" t="s">
        <v>296</v>
      </c>
      <c r="N358" s="803"/>
      <c r="O358" s="803"/>
      <c r="P358" s="796"/>
      <c r="Q358" s="796"/>
      <c r="R358" s="796"/>
      <c r="S358" s="106" t="str">
        <f>IF(LNG!$B$3=1,A358 &amp;"",G358 &amp;"" )</f>
        <v>J01</v>
      </c>
      <c r="T358" s="106" t="str">
        <f>IF(LNG!$B$3=1,B358 &amp;"",H358 &amp;"" )</f>
        <v>Mobiliar</v>
      </c>
      <c r="U358" s="106" t="str">
        <f>IF(LNG!$B$3=1,C358 &amp;"",I358 &amp;"" )</f>
        <v>Mobile und nicht fest eingebaute Gegenstände</v>
      </c>
      <c r="V358" s="106" t="str">
        <f>IF(LNG!$B$3=1,D358 &amp;"",J358 &amp;"" )</f>
        <v/>
      </c>
      <c r="W358" s="106" t="str">
        <f>IF(LNG!$B$3=1,E358 &amp;"",K358 &amp;"" )</f>
        <v/>
      </c>
      <c r="X358" s="106" t="str">
        <f>IF(LNG!$B$3=1,F358 &amp;"",L358 &amp;"" )</f>
        <v/>
      </c>
    </row>
    <row r="359" spans="1:24" ht="79.2">
      <c r="A359" s="70" t="s">
        <v>297</v>
      </c>
      <c r="B359" s="93" t="s">
        <v>2850</v>
      </c>
      <c r="C359" s="93" t="s">
        <v>2851</v>
      </c>
      <c r="D359" s="67"/>
      <c r="E359" s="67"/>
      <c r="F359" s="67"/>
      <c r="G359" s="76" t="s">
        <v>297</v>
      </c>
      <c r="H359" s="95" t="s">
        <v>2852</v>
      </c>
      <c r="I359" s="95" t="s">
        <v>2853</v>
      </c>
      <c r="J359" s="73"/>
      <c r="K359" s="73"/>
      <c r="L359" s="73"/>
      <c r="M359" s="807" t="s">
        <v>297</v>
      </c>
      <c r="N359" s="803"/>
      <c r="O359" s="803"/>
      <c r="P359" s="796"/>
      <c r="Q359" s="796"/>
      <c r="R359" s="796"/>
      <c r="S359" s="106" t="str">
        <f>IF(LNG!$B$3=1,A359 &amp;"",G359 &amp;"" )</f>
        <v>J01.01</v>
      </c>
      <c r="T359" s="106" t="str">
        <f>IF(LNG!$B$3=1,B359 &amp;"",H359 &amp;"" )</f>
        <v>Allgemeines Mobiliar</v>
      </c>
      <c r="U359" s="106" t="str">
        <f>IF(LNG!$B$3=1,C359 &amp;"",I359 &amp;"" )</f>
        <v>Allgemeines Mobiliar wie Tische, Stühle, Schränke und dgl.</v>
      </c>
      <c r="V359" s="106" t="str">
        <f>IF(LNG!$B$3=1,D359 &amp;"",J359 &amp;"" )</f>
        <v/>
      </c>
      <c r="W359" s="106" t="str">
        <f>IF(LNG!$B$3=1,E359 &amp;"",K359 &amp;"" )</f>
        <v/>
      </c>
      <c r="X359" s="106" t="str">
        <f>IF(LNG!$B$3=1,F359 &amp;"",L359 &amp;"" )</f>
        <v/>
      </c>
    </row>
    <row r="360" spans="1:24" ht="96.6">
      <c r="A360" s="70" t="s">
        <v>298</v>
      </c>
      <c r="B360" s="93" t="s">
        <v>2854</v>
      </c>
      <c r="C360" s="93" t="s">
        <v>2855</v>
      </c>
      <c r="D360" s="67"/>
      <c r="E360" s="67"/>
      <c r="F360" s="67"/>
      <c r="G360" s="76" t="s">
        <v>298</v>
      </c>
      <c r="H360" s="95" t="s">
        <v>2856</v>
      </c>
      <c r="I360" s="95" t="s">
        <v>2857</v>
      </c>
      <c r="J360" s="73"/>
      <c r="K360" s="73"/>
      <c r="L360" s="73"/>
      <c r="M360" s="807" t="s">
        <v>298</v>
      </c>
      <c r="N360" s="803"/>
      <c r="O360" s="803"/>
      <c r="P360" s="796"/>
      <c r="Q360" s="796"/>
      <c r="R360" s="796"/>
      <c r="S360" s="106" t="str">
        <f>IF(LNG!$B$3=1,A360 &amp;"",G360 &amp;"" )</f>
        <v>J01.02</v>
      </c>
      <c r="T360" s="106" t="str">
        <f>IF(LNG!$B$3=1,B360 &amp;"",H360 &amp;"" )</f>
        <v>Nutzungsspezifisches Mobiliar</v>
      </c>
      <c r="U360" s="106" t="str">
        <f>IF(LNG!$B$3=1,C360 &amp;"",I360 &amp;"" )</f>
        <v>Nutzungsspezifisches Mobiliar wie Schulmöbel, Büromöbel und dgl.</v>
      </c>
      <c r="V360" s="106" t="str">
        <f>IF(LNG!$B$3=1,D360 &amp;"",J360 &amp;"" )</f>
        <v/>
      </c>
      <c r="W360" s="106" t="str">
        <f>IF(LNG!$B$3=1,E360 &amp;"",K360 &amp;"" )</f>
        <v/>
      </c>
      <c r="X360" s="106" t="str">
        <f>IF(LNG!$B$3=1,F360 &amp;"",L360 &amp;"" )</f>
        <v/>
      </c>
    </row>
    <row r="361" spans="1:24" ht="82.8">
      <c r="A361" s="70" t="s">
        <v>299</v>
      </c>
      <c r="B361" s="93" t="s">
        <v>2858</v>
      </c>
      <c r="C361" s="93" t="s">
        <v>2859</v>
      </c>
      <c r="D361" s="67"/>
      <c r="E361" s="67"/>
      <c r="F361" s="67"/>
      <c r="G361" s="76" t="s">
        <v>299</v>
      </c>
      <c r="H361" s="95" t="s">
        <v>2860</v>
      </c>
      <c r="I361" s="95" t="s">
        <v>2861</v>
      </c>
      <c r="J361" s="73"/>
      <c r="K361" s="73"/>
      <c r="L361" s="73"/>
      <c r="M361" s="807" t="s">
        <v>299</v>
      </c>
      <c r="N361" s="803"/>
      <c r="O361" s="803"/>
      <c r="P361" s="796"/>
      <c r="Q361" s="796"/>
      <c r="R361" s="796"/>
      <c r="S361" s="106" t="str">
        <f>IF(LNG!$B$3=1,A361 &amp;"",G361 &amp;"" )</f>
        <v>J01.03</v>
      </c>
      <c r="T361" s="106" t="str">
        <f>IF(LNG!$B$3=1,B361 &amp;"",H361 &amp;"" )</f>
        <v>Mobile Leuchten</v>
      </c>
      <c r="U361" s="106" t="str">
        <f>IF(LNG!$B$3=1,C361 &amp;"",I361 &amp;"" )</f>
        <v>Mobile und nicht fest eingebaute Leuchten, einschliesslich Lampen</v>
      </c>
      <c r="V361" s="106" t="str">
        <f>IF(LNG!$B$3=1,D361 &amp;"",J361 &amp;"" )</f>
        <v/>
      </c>
      <c r="W361" s="106" t="str">
        <f>IF(LNG!$B$3=1,E361 &amp;"",K361 &amp;"" )</f>
        <v/>
      </c>
      <c r="X361" s="106" t="str">
        <f>IF(LNG!$B$3=1,F361 &amp;"",L361 &amp;"" )</f>
        <v/>
      </c>
    </row>
    <row r="362" spans="1:24" ht="96.6">
      <c r="A362" s="70" t="s">
        <v>300</v>
      </c>
      <c r="B362" s="93" t="s">
        <v>2862</v>
      </c>
      <c r="C362" s="93" t="s">
        <v>2863</v>
      </c>
      <c r="D362" s="67"/>
      <c r="E362" s="67"/>
      <c r="F362" s="67"/>
      <c r="G362" s="76" t="s">
        <v>300</v>
      </c>
      <c r="H362" s="95" t="s">
        <v>2864</v>
      </c>
      <c r="I362" s="95" t="s">
        <v>2865</v>
      </c>
      <c r="J362" s="73"/>
      <c r="K362" s="73"/>
      <c r="L362" s="73"/>
      <c r="M362" s="807" t="s">
        <v>300</v>
      </c>
      <c r="N362" s="803"/>
      <c r="O362" s="803"/>
      <c r="P362" s="796"/>
      <c r="Q362" s="796"/>
      <c r="R362" s="796"/>
      <c r="S362" s="106" t="str">
        <f>IF(LNG!$B$3=1,A362 &amp;"",G362 &amp;"" )</f>
        <v>J01.04</v>
      </c>
      <c r="T362" s="106" t="str">
        <f>IF(LNG!$B$3=1,B362 &amp;"",H362 &amp;"" )</f>
        <v>Signaletik</v>
      </c>
      <c r="U362" s="106" t="str">
        <f>IF(LNG!$B$3=1,C362 &amp;"",I362 &amp;"" )</f>
        <v xml:space="preserve">Tafeln, Schilder, Markierungen zur Information und Orientierung </v>
      </c>
      <c r="V362" s="106" t="str">
        <f>IF(LNG!$B$3=1,D362 &amp;"",J362 &amp;"" )</f>
        <v/>
      </c>
      <c r="W362" s="106" t="str">
        <f>IF(LNG!$B$3=1,E362 &amp;"",K362 &amp;"" )</f>
        <v/>
      </c>
      <c r="X362" s="106" t="str">
        <f>IF(LNG!$B$3=1,F362 &amp;"",L362 &amp;"" )</f>
        <v/>
      </c>
    </row>
    <row r="363" spans="1:24" ht="96.6">
      <c r="A363" s="70" t="s">
        <v>301</v>
      </c>
      <c r="B363" s="93" t="s">
        <v>2866</v>
      </c>
      <c r="C363" s="93" t="s">
        <v>2867</v>
      </c>
      <c r="D363" s="67"/>
      <c r="E363" s="67"/>
      <c r="F363" s="67"/>
      <c r="G363" s="76" t="s">
        <v>301</v>
      </c>
      <c r="H363" s="95" t="s">
        <v>2868</v>
      </c>
      <c r="I363" s="95" t="s">
        <v>2869</v>
      </c>
      <c r="J363" s="73"/>
      <c r="K363" s="73"/>
      <c r="L363" s="73"/>
      <c r="M363" s="807" t="s">
        <v>301</v>
      </c>
      <c r="N363" s="803"/>
      <c r="O363" s="803"/>
      <c r="P363" s="796"/>
      <c r="Q363" s="796"/>
      <c r="R363" s="796"/>
      <c r="S363" s="106" t="str">
        <f>IF(LNG!$B$3=1,A363 &amp;"",G363 &amp;"" )</f>
        <v>J02</v>
      </c>
      <c r="T363" s="106" t="str">
        <f>IF(LNG!$B$3=1,B363 &amp;"",H363 &amp;"" )</f>
        <v>Kleininventar</v>
      </c>
      <c r="U363" s="106" t="str">
        <f>IF(LNG!$B$3=1,C363 &amp;"",I363 &amp;"" )</f>
        <v>Kleininventar wie Gefässe, Behälter, Geschirr, Besteck, Papierkörbe und dgl.</v>
      </c>
      <c r="V363" s="106" t="str">
        <f>IF(LNG!$B$3=1,D363 &amp;"",J363 &amp;"" )</f>
        <v/>
      </c>
      <c r="W363" s="106" t="str">
        <f>IF(LNG!$B$3=1,E363 &amp;"",K363 &amp;"" )</f>
        <v/>
      </c>
      <c r="X363" s="106" t="str">
        <f>IF(LNG!$B$3=1,F363 &amp;"",L363 &amp;"" )</f>
        <v/>
      </c>
    </row>
    <row r="364" spans="1:24" ht="79.2">
      <c r="A364" s="70" t="s">
        <v>302</v>
      </c>
      <c r="B364" s="93" t="s">
        <v>2870</v>
      </c>
      <c r="C364" s="93" t="s">
        <v>2871</v>
      </c>
      <c r="D364" s="67"/>
      <c r="E364" s="67"/>
      <c r="F364" s="67"/>
      <c r="G364" s="76" t="s">
        <v>302</v>
      </c>
      <c r="H364" s="95" t="s">
        <v>2872</v>
      </c>
      <c r="I364" s="95" t="s">
        <v>2873</v>
      </c>
      <c r="J364" s="73"/>
      <c r="K364" s="73"/>
      <c r="L364" s="73"/>
      <c r="M364" s="807" t="s">
        <v>302</v>
      </c>
      <c r="N364" s="803"/>
      <c r="O364" s="803"/>
      <c r="P364" s="796"/>
      <c r="Q364" s="796"/>
      <c r="R364" s="796"/>
      <c r="S364" s="106" t="str">
        <f>IF(LNG!$B$3=1,A364 &amp;"",G364 &amp;"" )</f>
        <v>J02.01</v>
      </c>
      <c r="T364" s="106" t="str">
        <f>IF(LNG!$B$3=1,B364 &amp;"",H364 &amp;"" )</f>
        <v>Allgemeines Kleininventar</v>
      </c>
      <c r="U364" s="106" t="str">
        <f>IF(LNG!$B$3=1,C364 &amp;"",I364 &amp;"" )</f>
        <v>Allgemeines Kleininventar wie Geschirr, Besteck und dgl.</v>
      </c>
      <c r="V364" s="106" t="str">
        <f>IF(LNG!$B$3=1,D364 &amp;"",J364 &amp;"" )</f>
        <v/>
      </c>
      <c r="W364" s="106" t="str">
        <f>IF(LNG!$B$3=1,E364 &amp;"",K364 &amp;"" )</f>
        <v/>
      </c>
      <c r="X364" s="106" t="str">
        <f>IF(LNG!$B$3=1,F364 &amp;"",L364 &amp;"" )</f>
        <v/>
      </c>
    </row>
    <row r="365" spans="1:24" ht="124.2">
      <c r="A365" s="70" t="s">
        <v>303</v>
      </c>
      <c r="B365" s="93" t="s">
        <v>2874</v>
      </c>
      <c r="C365" s="93" t="s">
        <v>2875</v>
      </c>
      <c r="D365" s="67"/>
      <c r="E365" s="67"/>
      <c r="F365" s="67"/>
      <c r="G365" s="76" t="s">
        <v>303</v>
      </c>
      <c r="H365" s="95" t="s">
        <v>2876</v>
      </c>
      <c r="I365" s="95" t="s">
        <v>2877</v>
      </c>
      <c r="J365" s="73"/>
      <c r="K365" s="73"/>
      <c r="L365" s="73"/>
      <c r="M365" s="807" t="s">
        <v>303</v>
      </c>
      <c r="N365" s="803"/>
      <c r="O365" s="803"/>
      <c r="P365" s="796"/>
      <c r="Q365" s="796"/>
      <c r="R365" s="796"/>
      <c r="S365" s="106" t="str">
        <f>IF(LNG!$B$3=1,A365 &amp;"",G365 &amp;"" )</f>
        <v>J02.02</v>
      </c>
      <c r="T365" s="106" t="str">
        <f>IF(LNG!$B$3=1,B365 &amp;"",H365 &amp;"" )</f>
        <v>Nutzungsspezifisches Kleininventar</v>
      </c>
      <c r="U365" s="106" t="str">
        <f>IF(LNG!$B$3=1,C365 &amp;"",I365 &amp;"" )</f>
        <v>Nutzungsspezifisches Kleininventar wie Werkzeuge, Behälter für chemische Flüssigkeiten und dgl.</v>
      </c>
      <c r="V365" s="106" t="str">
        <f>IF(LNG!$B$3=1,D365 &amp;"",J365 &amp;"" )</f>
        <v/>
      </c>
      <c r="W365" s="106" t="str">
        <f>IF(LNG!$B$3=1,E365 &amp;"",K365 &amp;"" )</f>
        <v/>
      </c>
      <c r="X365" s="106" t="str">
        <f>IF(LNG!$B$3=1,F365 &amp;"",L365 &amp;"" )</f>
        <v/>
      </c>
    </row>
    <row r="366" spans="1:24" ht="118.8">
      <c r="A366" s="70" t="s">
        <v>304</v>
      </c>
      <c r="B366" s="93" t="s">
        <v>2878</v>
      </c>
      <c r="C366" s="93" t="s">
        <v>2879</v>
      </c>
      <c r="D366" s="67"/>
      <c r="E366" s="67"/>
      <c r="F366" s="67"/>
      <c r="G366" s="76" t="s">
        <v>304</v>
      </c>
      <c r="H366" s="95" t="s">
        <v>2880</v>
      </c>
      <c r="I366" s="95" t="s">
        <v>2881</v>
      </c>
      <c r="J366" s="73"/>
      <c r="K366" s="73"/>
      <c r="L366" s="73"/>
      <c r="M366" s="807" t="s">
        <v>304</v>
      </c>
      <c r="N366" s="803"/>
      <c r="O366" s="803"/>
      <c r="P366" s="796"/>
      <c r="Q366" s="796"/>
      <c r="R366" s="796"/>
      <c r="S366" s="106" t="str">
        <f>IF(LNG!$B$3=1,A366 &amp;"",G366 &amp;"" )</f>
        <v>J02.03</v>
      </c>
      <c r="T366" s="106" t="str">
        <f>IF(LNG!$B$3=1,B366 &amp;"",H366 &amp;"" )</f>
        <v>Mobiles Gerät</v>
      </c>
      <c r="U366" s="106" t="str">
        <f>IF(LNG!$B$3=1,C366 &amp;"",I366 &amp;"" )</f>
        <v>Mobile Geräte und Apparate wie Kopierer, Putzmaschinen, Kaffeeautomaten und dgl.</v>
      </c>
      <c r="V366" s="106" t="str">
        <f>IF(LNG!$B$3=1,D366 &amp;"",J366 &amp;"" )</f>
        <v/>
      </c>
      <c r="W366" s="106" t="str">
        <f>IF(LNG!$B$3=1,E366 &amp;"",K366 &amp;"" )</f>
        <v/>
      </c>
      <c r="X366" s="106" t="str">
        <f>IF(LNG!$B$3=1,F366 &amp;"",L366 &amp;"" )</f>
        <v/>
      </c>
    </row>
    <row r="367" spans="1:24" ht="82.8">
      <c r="A367" s="70" t="s">
        <v>305</v>
      </c>
      <c r="B367" s="93" t="s">
        <v>2882</v>
      </c>
      <c r="C367" s="93" t="s">
        <v>2883</v>
      </c>
      <c r="D367" s="67"/>
      <c r="E367" s="67"/>
      <c r="F367" s="67"/>
      <c r="G367" s="76" t="s">
        <v>305</v>
      </c>
      <c r="H367" s="95" t="s">
        <v>2884</v>
      </c>
      <c r="I367" s="95" t="s">
        <v>2885</v>
      </c>
      <c r="J367" s="73"/>
      <c r="K367" s="73"/>
      <c r="L367" s="73"/>
      <c r="M367" s="807" t="s">
        <v>305</v>
      </c>
      <c r="N367" s="803"/>
      <c r="O367" s="803"/>
      <c r="P367" s="796"/>
      <c r="Q367" s="796"/>
      <c r="R367" s="796"/>
      <c r="S367" s="106" t="str">
        <f>IF(LNG!$B$3=1,A367 &amp;"",G367 &amp;"" )</f>
        <v>J03</v>
      </c>
      <c r="T367" s="106" t="str">
        <f>IF(LNG!$B$3=1,B367 &amp;"",H367 &amp;"" )</f>
        <v>Textilien</v>
      </c>
      <c r="U367" s="106" t="str">
        <f>IF(LNG!$B$3=1,C367 &amp;"",I367 &amp;"" )</f>
        <v>Textilien wie Teppiche, Vorhänge, Handtücher, Tischwäsche und dgl.</v>
      </c>
      <c r="V367" s="106" t="str">
        <f>IF(LNG!$B$3=1,D367 &amp;"",J367 &amp;"" )</f>
        <v/>
      </c>
      <c r="W367" s="106" t="str">
        <f>IF(LNG!$B$3=1,E367 &amp;"",K367 &amp;"" )</f>
        <v/>
      </c>
      <c r="X367" s="106" t="str">
        <f>IF(LNG!$B$3=1,F367 &amp;"",L367 &amp;"" )</f>
        <v/>
      </c>
    </row>
    <row r="368" spans="1:24" ht="151.80000000000001">
      <c r="A368" s="70" t="s">
        <v>306</v>
      </c>
      <c r="B368" s="93" t="s">
        <v>2886</v>
      </c>
      <c r="C368" s="93" t="s">
        <v>2887</v>
      </c>
      <c r="D368" s="67"/>
      <c r="E368" s="67"/>
      <c r="F368" s="67"/>
      <c r="G368" s="76" t="s">
        <v>306</v>
      </c>
      <c r="H368" s="95" t="s">
        <v>2888</v>
      </c>
      <c r="I368" s="95" t="s">
        <v>2889</v>
      </c>
      <c r="J368" s="73"/>
      <c r="K368" s="73"/>
      <c r="L368" s="73"/>
      <c r="M368" s="807" t="s">
        <v>306</v>
      </c>
      <c r="N368" s="803"/>
      <c r="O368" s="803"/>
      <c r="P368" s="796"/>
      <c r="Q368" s="796"/>
      <c r="R368" s="796"/>
      <c r="S368" s="106" t="str">
        <f>IF(LNG!$B$3=1,A368 &amp;"",G368 &amp;"" )</f>
        <v>J03.01</v>
      </c>
      <c r="T368" s="106" t="str">
        <f>IF(LNG!$B$3=1,B368 &amp;"",H368 &amp;"" )</f>
        <v>Allgemeine Textilien</v>
      </c>
      <c r="U368" s="106" t="str">
        <f>IF(LNG!$B$3=1,C368 &amp;"",I368 &amp;"" )</f>
        <v>Allgemeine Textilien wie Vorhänge, Teppiche und dgl.
Hinweis: Innerer Abschluss (G05.04); Bodenbelag (G02.02)</v>
      </c>
      <c r="V368" s="106" t="str">
        <f>IF(LNG!$B$3=1,D368 &amp;"",J368 &amp;"" )</f>
        <v/>
      </c>
      <c r="W368" s="106" t="str">
        <f>IF(LNG!$B$3=1,E368 &amp;"",K368 &amp;"" )</f>
        <v/>
      </c>
      <c r="X368" s="106" t="str">
        <f>IF(LNG!$B$3=1,F368 &amp;"",L368 &amp;"" )</f>
        <v/>
      </c>
    </row>
    <row r="369" spans="1:24" ht="198">
      <c r="A369" s="70" t="s">
        <v>307</v>
      </c>
      <c r="B369" s="93" t="s">
        <v>2890</v>
      </c>
      <c r="C369" s="93" t="s">
        <v>2891</v>
      </c>
      <c r="D369" s="67"/>
      <c r="E369" s="67"/>
      <c r="F369" s="67"/>
      <c r="G369" s="76" t="s">
        <v>307</v>
      </c>
      <c r="H369" s="95" t="s">
        <v>2892</v>
      </c>
      <c r="I369" s="95" t="s">
        <v>2893</v>
      </c>
      <c r="J369" s="73"/>
      <c r="K369" s="73"/>
      <c r="L369" s="73"/>
      <c r="M369" s="807" t="s">
        <v>307</v>
      </c>
      <c r="N369" s="803"/>
      <c r="O369" s="803"/>
      <c r="P369" s="796"/>
      <c r="Q369" s="796"/>
      <c r="R369" s="796"/>
      <c r="S369" s="106" t="str">
        <f>IF(LNG!$B$3=1,A369 &amp;"",G369 &amp;"" )</f>
        <v>J03.02</v>
      </c>
      <c r="T369" s="106" t="str">
        <f>IF(LNG!$B$3=1,B369 &amp;"",H369 &amp;"" )</f>
        <v>Nutzungsspezifische Textilien</v>
      </c>
      <c r="U369" s="106" t="str">
        <f>IF(LNG!$B$3=1,C369 &amp;"",I369 &amp;"" )</f>
        <v>Nutzungsspezifische Textilien wie Hotelbettwäsche, Tischwäsche in Restaurants und dgl.
Hinweis: Innerer Abschluss (G05.04); Bodenbelag (G02.02)</v>
      </c>
      <c r="V369" s="106" t="str">
        <f>IF(LNG!$B$3=1,D369 &amp;"",J369 &amp;"" )</f>
        <v/>
      </c>
      <c r="W369" s="106" t="str">
        <f>IF(LNG!$B$3=1,E369 &amp;"",K369 &amp;"" )</f>
        <v/>
      </c>
      <c r="X369" s="106" t="str">
        <f>IF(LNG!$B$3=1,F369 &amp;"",L369 &amp;"" )</f>
        <v/>
      </c>
    </row>
    <row r="370" spans="1:24" ht="55.2">
      <c r="A370" s="70" t="s">
        <v>308</v>
      </c>
      <c r="B370" s="93" t="s">
        <v>2894</v>
      </c>
      <c r="C370" s="93" t="s">
        <v>2895</v>
      </c>
      <c r="D370" s="67"/>
      <c r="E370" s="67"/>
      <c r="F370" s="67"/>
      <c r="G370" s="76" t="s">
        <v>308</v>
      </c>
      <c r="H370" s="95" t="s">
        <v>2896</v>
      </c>
      <c r="I370" s="95" t="s">
        <v>2897</v>
      </c>
      <c r="J370" s="73"/>
      <c r="K370" s="73"/>
      <c r="L370" s="73"/>
      <c r="M370" s="807" t="s">
        <v>308</v>
      </c>
      <c r="N370" s="803"/>
      <c r="O370" s="803"/>
      <c r="P370" s="796"/>
      <c r="Q370" s="796"/>
      <c r="R370" s="796"/>
      <c r="S370" s="106" t="str">
        <f>IF(LNG!$B$3=1,A370 &amp;"",G370 &amp;"" )</f>
        <v>J04</v>
      </c>
      <c r="T370" s="106" t="str">
        <f>IF(LNG!$B$3=1,B370 &amp;"",H370 &amp;"" )</f>
        <v>Kunst am Bau</v>
      </c>
      <c r="U370" s="106" t="str">
        <f>IF(LNG!$B$3=1,C370 &amp;"",I370 &amp;"" )</f>
        <v>Künstlerisch gestaltete Objekte und Bauteile</v>
      </c>
      <c r="V370" s="106" t="str">
        <f>IF(LNG!$B$3=1,D370 &amp;"",J370 &amp;"" )</f>
        <v/>
      </c>
      <c r="W370" s="106" t="str">
        <f>IF(LNG!$B$3=1,E370 &amp;"",K370 &amp;"" )</f>
        <v/>
      </c>
      <c r="X370" s="106" t="str">
        <f>IF(LNG!$B$3=1,F370 &amp;"",L370 &amp;"" )</f>
        <v/>
      </c>
    </row>
    <row r="371" spans="1:24" ht="132">
      <c r="A371" s="70" t="s">
        <v>309</v>
      </c>
      <c r="B371" s="93" t="s">
        <v>2898</v>
      </c>
      <c r="C371" s="93" t="s">
        <v>2899</v>
      </c>
      <c r="D371" s="67"/>
      <c r="E371" s="67"/>
      <c r="F371" s="67"/>
      <c r="G371" s="76" t="s">
        <v>309</v>
      </c>
      <c r="H371" s="95" t="s">
        <v>2900</v>
      </c>
      <c r="I371" s="95" t="s">
        <v>2901</v>
      </c>
      <c r="J371" s="73"/>
      <c r="K371" s="73"/>
      <c r="L371" s="73"/>
      <c r="M371" s="807" t="s">
        <v>309</v>
      </c>
      <c r="N371" s="803"/>
      <c r="O371" s="803"/>
      <c r="P371" s="796"/>
      <c r="Q371" s="796"/>
      <c r="R371" s="796"/>
      <c r="S371" s="106" t="str">
        <f>IF(LNG!$B$3=1,A371 &amp;"",G371 &amp;"" )</f>
        <v>J04.01</v>
      </c>
      <c r="T371" s="106" t="str">
        <f>IF(LNG!$B$3=1,B371 &amp;"",H371 &amp;"" )</f>
        <v>Kunstobjekt</v>
      </c>
      <c r="U371" s="106" t="str">
        <f>IF(LNG!$B$3=1,C371 &amp;"",I371 &amp;"" )</f>
        <v>Künstlerisch gestaltete Objekte wie Skulpturen, Gemälde und dgl., einschliesslich Künstlerhonorar</v>
      </c>
      <c r="V371" s="106" t="str">
        <f>IF(LNG!$B$3=1,D371 &amp;"",J371 &amp;"" )</f>
        <v/>
      </c>
      <c r="W371" s="106" t="str">
        <f>IF(LNG!$B$3=1,E371 &amp;"",K371 &amp;"" )</f>
        <v/>
      </c>
      <c r="X371" s="106" t="str">
        <f>IF(LNG!$B$3=1,F371 &amp;"",L371 &amp;"" )</f>
        <v/>
      </c>
    </row>
    <row r="372" spans="1:24" ht="158.4">
      <c r="A372" s="70" t="s">
        <v>310</v>
      </c>
      <c r="B372" s="93" t="s">
        <v>2902</v>
      </c>
      <c r="C372" s="93" t="s">
        <v>2903</v>
      </c>
      <c r="D372" s="67"/>
      <c r="E372" s="67"/>
      <c r="F372" s="67"/>
      <c r="G372" s="76" t="s">
        <v>310</v>
      </c>
      <c r="H372" s="95" t="s">
        <v>2904</v>
      </c>
      <c r="I372" s="95" t="s">
        <v>2905</v>
      </c>
      <c r="J372" s="73"/>
      <c r="K372" s="73"/>
      <c r="L372" s="73"/>
      <c r="M372" s="807" t="s">
        <v>310</v>
      </c>
      <c r="N372" s="803"/>
      <c r="O372" s="803"/>
      <c r="P372" s="796"/>
      <c r="Q372" s="796"/>
      <c r="R372" s="796"/>
      <c r="S372" s="106" t="str">
        <f>IF(LNG!$B$3=1,A372 &amp;"",G372 &amp;"" )</f>
        <v>J04.02</v>
      </c>
      <c r="T372" s="106" t="str">
        <f>IF(LNG!$B$3=1,B372 &amp;"",H372 &amp;"" )</f>
        <v>Künstlerisch gestaltetes Bauteil</v>
      </c>
      <c r="U372" s="106" t="str">
        <f>IF(LNG!$B$3=1,C372 &amp;"",I372 &amp;"" )</f>
        <v>Künstlerisch gestaltete Bauwerksteile wie Reliefs, Mosaiken, Fresken und dgl., einschliesslich Künstlerhonorar</v>
      </c>
      <c r="V372" s="106" t="str">
        <f>IF(LNG!$B$3=1,D372 &amp;"",J372 &amp;"" )</f>
        <v/>
      </c>
      <c r="W372" s="106" t="str">
        <f>IF(LNG!$B$3=1,E372 &amp;"",K372 &amp;"" )</f>
        <v/>
      </c>
      <c r="X372" s="106" t="str">
        <f>IF(LNG!$B$3=1,F372 &amp;"",L372 &amp;"" )</f>
        <v/>
      </c>
    </row>
    <row r="373" spans="1:24" ht="55.2">
      <c r="A373" s="70" t="s">
        <v>311</v>
      </c>
      <c r="B373" s="93" t="s">
        <v>2906</v>
      </c>
      <c r="C373" s="93" t="s">
        <v>1432</v>
      </c>
      <c r="D373" s="67"/>
      <c r="E373" s="67"/>
      <c r="F373" s="67"/>
      <c r="G373" s="76" t="s">
        <v>311</v>
      </c>
      <c r="H373" s="95" t="s">
        <v>2907</v>
      </c>
      <c r="I373" s="95" t="s">
        <v>1434</v>
      </c>
      <c r="J373" s="73"/>
      <c r="K373" s="73"/>
      <c r="L373" s="73"/>
      <c r="M373" s="807" t="s">
        <v>311</v>
      </c>
      <c r="N373" s="803"/>
      <c r="O373" s="803"/>
      <c r="P373" s="796"/>
      <c r="Q373" s="796"/>
      <c r="R373" s="796"/>
      <c r="S373" s="106" t="str">
        <f>IF(LNG!$B$3=1,A373 &amp;"",G373 &amp;"" )</f>
        <v>L</v>
      </c>
      <c r="T373" s="106" t="str">
        <f>IF(LNG!$B$3=1,B373 &amp;"",H373 &amp;"" )</f>
        <v>Vorbereitung Tiefbau</v>
      </c>
      <c r="U373" s="106" t="str">
        <f>IF(LNG!$B$3=1,C373 &amp;"",I373 &amp;"" )</f>
        <v>Bauvorbereitung und Bauunterstützung</v>
      </c>
      <c r="V373" s="106" t="str">
        <f>IF(LNG!$B$3=1,D373 &amp;"",J373 &amp;"" )</f>
        <v/>
      </c>
      <c r="W373" s="106" t="str">
        <f>IF(LNG!$B$3=1,E373 &amp;"",K373 &amp;"" )</f>
        <v/>
      </c>
      <c r="X373" s="106" t="str">
        <f>IF(LNG!$B$3=1,F373 &amp;"",L373 &amp;"" )</f>
        <v/>
      </c>
    </row>
    <row r="374" spans="1:24" ht="79.2">
      <c r="A374" s="70" t="s">
        <v>2908</v>
      </c>
      <c r="B374" s="93" t="s">
        <v>1437</v>
      </c>
      <c r="C374" s="93" t="s">
        <v>2909</v>
      </c>
      <c r="D374" s="67"/>
      <c r="E374" s="67"/>
      <c r="F374" s="67"/>
      <c r="G374" s="76" t="s">
        <v>2908</v>
      </c>
      <c r="H374" s="95" t="s">
        <v>1439</v>
      </c>
      <c r="I374" s="95" t="s">
        <v>2910</v>
      </c>
      <c r="J374" s="73"/>
      <c r="K374" s="73"/>
      <c r="L374" s="73"/>
      <c r="M374" s="807" t="s">
        <v>2908</v>
      </c>
      <c r="N374" s="803"/>
      <c r="O374" s="803"/>
      <c r="P374" s="796"/>
      <c r="Q374" s="796"/>
      <c r="R374" s="796"/>
      <c r="S374" s="106" t="str">
        <f>IF(LNG!$B$3=1,A374 &amp;"",G374 &amp;"" )</f>
        <v>L01</v>
      </c>
      <c r="T374" s="106" t="str">
        <f>IF(LNG!$B$3=1,B374 &amp;"",H374 &amp;"" )</f>
        <v>Untersuchung, Aufnahme, Messung</v>
      </c>
      <c r="U374" s="106" t="str">
        <f>IF(LNG!$B$3=1,C374 &amp;"",I374 &amp;"" )</f>
        <v>Baugrunduntersuchungen, Bestandsaufnahmen und Messungen</v>
      </c>
      <c r="V374" s="106" t="str">
        <f>IF(LNG!$B$3=1,D374 &amp;"",J374 &amp;"" )</f>
        <v/>
      </c>
      <c r="W374" s="106" t="str">
        <f>IF(LNG!$B$3=1,E374 &amp;"",K374 &amp;"" )</f>
        <v/>
      </c>
      <c r="X374" s="106" t="str">
        <f>IF(LNG!$B$3=1,F374 &amp;"",L374 &amp;"" )</f>
        <v/>
      </c>
    </row>
    <row r="375" spans="1:24" ht="262.2">
      <c r="A375" s="70" t="s">
        <v>2911</v>
      </c>
      <c r="B375" s="93" t="s">
        <v>1442</v>
      </c>
      <c r="C375" s="93" t="s">
        <v>2912</v>
      </c>
      <c r="D375" s="67"/>
      <c r="E375" s="67"/>
      <c r="F375" s="67"/>
      <c r="G375" s="76" t="s">
        <v>2911</v>
      </c>
      <c r="H375" s="95" t="s">
        <v>1444</v>
      </c>
      <c r="I375" s="95" t="s">
        <v>2913</v>
      </c>
      <c r="J375" s="73"/>
      <c r="K375" s="73"/>
      <c r="L375" s="73"/>
      <c r="M375" s="807" t="s">
        <v>2911</v>
      </c>
      <c r="N375" s="803"/>
      <c r="O375" s="803"/>
      <c r="P375" s="796"/>
      <c r="Q375" s="796"/>
      <c r="R375" s="796"/>
      <c r="S375" s="106" t="str">
        <f>IF(LNG!$B$3=1,A375 &amp;"",G375 &amp;"" )</f>
        <v>L01.01</v>
      </c>
      <c r="T375" s="106" t="str">
        <f>IF(LNG!$B$3=1,B375 &amp;"",H375 &amp;"" )</f>
        <v>Baugrunduntersuchung</v>
      </c>
      <c r="U375" s="106" t="str">
        <f>IF(LNG!$B$3=1,C375 &amp;"",I375 &amp;"" )</f>
        <v>Untersuchungen zur Beschaffenheit des Untergrunds und der Grundwassersituation sowie Vorversuche zur Fundamentdimensionierung, einschliesslich Versuchsanker und dgl.</v>
      </c>
      <c r="V375" s="106" t="str">
        <f>IF(LNG!$B$3=1,D375 &amp;"",J375 &amp;"" )</f>
        <v/>
      </c>
      <c r="W375" s="106" t="str">
        <f>IF(LNG!$B$3=1,E375 &amp;"",K375 &amp;"" )</f>
        <v/>
      </c>
      <c r="X375" s="106" t="str">
        <f>IF(LNG!$B$3=1,F375 &amp;"",L375 &amp;"" )</f>
        <v/>
      </c>
    </row>
    <row r="376" spans="1:24" ht="343.2">
      <c r="A376" s="70" t="s">
        <v>2914</v>
      </c>
      <c r="B376" s="93" t="s">
        <v>2915</v>
      </c>
      <c r="C376" s="93" t="s">
        <v>2916</v>
      </c>
      <c r="D376" s="67"/>
      <c r="E376" s="67"/>
      <c r="F376" s="67"/>
      <c r="G376" s="76" t="s">
        <v>2914</v>
      </c>
      <c r="H376" s="95" t="s">
        <v>2917</v>
      </c>
      <c r="I376" s="95" t="s">
        <v>2918</v>
      </c>
      <c r="J376" s="73"/>
      <c r="K376" s="73"/>
      <c r="L376" s="73"/>
      <c r="M376" s="807" t="s">
        <v>2914</v>
      </c>
      <c r="N376" s="803"/>
      <c r="O376" s="803"/>
      <c r="P376" s="796"/>
      <c r="Q376" s="796"/>
      <c r="R376" s="796"/>
      <c r="S376" s="106" t="str">
        <f>IF(LNG!$B$3=1,A376 &amp;"",G376 &amp;"" )</f>
        <v>L01.02</v>
      </c>
      <c r="T376" s="106" t="str">
        <f>IF(LNG!$B$3=1,B376 &amp;"",H376 &amp;"" )</f>
        <v>Bestandsaufnahme</v>
      </c>
      <c r="U376" s="106" t="str">
        <f>IF(LNG!$B$3=1,C376 &amp;"",I376 &amp;"" )</f>
        <v>Bestands- und Zustandsaufnahmen von Bauwerken, Materialien, Gelände, Fauna, Flora, Wasser und Grundwasser, einschliesslich Probenahmen, Prüfverfahren und Laboruntersuchungen sowie Erhebung von Verkehrskennzahlen und dgl.</v>
      </c>
      <c r="V376" s="106" t="str">
        <f>IF(LNG!$B$3=1,D376 &amp;"",J376 &amp;"" )</f>
        <v/>
      </c>
      <c r="W376" s="106" t="str">
        <f>IF(LNG!$B$3=1,E376 &amp;"",K376 &amp;"" )</f>
        <v/>
      </c>
      <c r="X376" s="106" t="str">
        <f>IF(LNG!$B$3=1,F376 &amp;"",L376 &amp;"" )</f>
        <v/>
      </c>
    </row>
    <row r="377" spans="1:24" ht="124.2">
      <c r="A377" s="70" t="s">
        <v>2919</v>
      </c>
      <c r="B377" s="93" t="s">
        <v>1452</v>
      </c>
      <c r="C377" s="93" t="s">
        <v>2920</v>
      </c>
      <c r="D377" s="67"/>
      <c r="E377" s="67"/>
      <c r="F377" s="67"/>
      <c r="G377" s="76" t="s">
        <v>2919</v>
      </c>
      <c r="H377" s="95" t="s">
        <v>1454</v>
      </c>
      <c r="I377" s="95" t="s">
        <v>2921</v>
      </c>
      <c r="J377" s="73"/>
      <c r="K377" s="73"/>
      <c r="L377" s="73"/>
      <c r="M377" s="807" t="s">
        <v>2919</v>
      </c>
      <c r="N377" s="803"/>
      <c r="O377" s="803"/>
      <c r="P377" s="796"/>
      <c r="Q377" s="796"/>
      <c r="R377" s="796"/>
      <c r="S377" s="106" t="str">
        <f>IF(LNG!$B$3=1,A377 &amp;"",G377 &amp;"" )</f>
        <v>L01.03</v>
      </c>
      <c r="T377" s="106" t="str">
        <f>IF(LNG!$B$3=1,B377 &amp;"",H377 &amp;"" )</f>
        <v>Umweltmessung</v>
      </c>
      <c r="U377" s="106" t="str">
        <f>IF(LNG!$B$3=1,C377 &amp;"",I377 &amp;"" )</f>
        <v xml:space="preserve">Messungen von Umweltbelastungen durch Lärm, Schadstoffe und dgl. </v>
      </c>
      <c r="V377" s="106" t="str">
        <f>IF(LNG!$B$3=1,D377 &amp;"",J377 &amp;"" )</f>
        <v/>
      </c>
      <c r="W377" s="106" t="str">
        <f>IF(LNG!$B$3=1,E377 &amp;"",K377 &amp;"" )</f>
        <v/>
      </c>
      <c r="X377" s="106" t="str">
        <f>IF(LNG!$B$3=1,F377 &amp;"",L377 &amp;"" )</f>
        <v/>
      </c>
    </row>
    <row r="378" spans="1:24" ht="145.19999999999999">
      <c r="A378" s="70" t="s">
        <v>2922</v>
      </c>
      <c r="B378" s="93" t="s">
        <v>1458</v>
      </c>
      <c r="C378" s="93" t="s">
        <v>2923</v>
      </c>
      <c r="D378" s="67"/>
      <c r="E378" s="67"/>
      <c r="F378" s="67"/>
      <c r="G378" s="76" t="s">
        <v>2922</v>
      </c>
      <c r="H378" s="95" t="s">
        <v>1460</v>
      </c>
      <c r="I378" s="95" t="s">
        <v>2924</v>
      </c>
      <c r="J378" s="73"/>
      <c r="K378" s="73"/>
      <c r="L378" s="73"/>
      <c r="M378" s="807" t="s">
        <v>2922</v>
      </c>
      <c r="N378" s="803"/>
      <c r="O378" s="803"/>
      <c r="P378" s="796"/>
      <c r="Q378" s="796"/>
      <c r="R378" s="796"/>
      <c r="S378" s="106" t="str">
        <f>IF(LNG!$B$3=1,A378 &amp;"",G378 &amp;"" )</f>
        <v>L01.04</v>
      </c>
      <c r="T378" s="106" t="str">
        <f>IF(LNG!$B$3=1,B378 &amp;"",H378 &amp;"" )</f>
        <v>Überwachung</v>
      </c>
      <c r="U378" s="106" t="str">
        <f>IF(LNG!$B$3=1,C378 &amp;"",I378 &amp;"" )</f>
        <v>Überwachungen wie Setzungsmessungen, Erschütterungsmessungen, Bauwerks- und Rissüberwachungen und dgl.</v>
      </c>
      <c r="V378" s="106" t="str">
        <f>IF(LNG!$B$3=1,D378 &amp;"",J378 &amp;"" )</f>
        <v/>
      </c>
      <c r="W378" s="106" t="str">
        <f>IF(LNG!$B$3=1,E378 &amp;"",K378 &amp;"" )</f>
        <v/>
      </c>
      <c r="X378" s="106" t="str">
        <f>IF(LNG!$B$3=1,F378 &amp;"",L378 &amp;"" )</f>
        <v/>
      </c>
    </row>
    <row r="379" spans="1:24" ht="110.4">
      <c r="A379" s="70" t="s">
        <v>2925</v>
      </c>
      <c r="B379" s="93" t="s">
        <v>1464</v>
      </c>
      <c r="C379" s="93" t="s">
        <v>2926</v>
      </c>
      <c r="D379" s="67"/>
      <c r="E379" s="67"/>
      <c r="F379" s="67"/>
      <c r="G379" s="76" t="s">
        <v>2925</v>
      </c>
      <c r="H379" s="95" t="s">
        <v>1466</v>
      </c>
      <c r="I379" s="95" t="s">
        <v>2927</v>
      </c>
      <c r="J379" s="73"/>
      <c r="K379" s="73"/>
      <c r="L379" s="73"/>
      <c r="M379" s="807" t="s">
        <v>2925</v>
      </c>
      <c r="N379" s="803"/>
      <c r="O379" s="803"/>
      <c r="P379" s="796"/>
      <c r="Q379" s="796"/>
      <c r="R379" s="796"/>
      <c r="S379" s="106" t="str">
        <f>IF(LNG!$B$3=1,A379 &amp;"",G379 &amp;"" )</f>
        <v>L02</v>
      </c>
      <c r="T379" s="106" t="str">
        <f>IF(LNG!$B$3=1,B379 &amp;"",H379 &amp;"" )</f>
        <v>Baustelleneinrichtung</v>
      </c>
      <c r="U379" s="106" t="str">
        <f>IF(LNG!$B$3=1,C379 &amp;"",I379 &amp;"" )</f>
        <v>Einrichten, Vorhalten, Umstellen und Entfernen von Baustelleneinrichtungen</v>
      </c>
      <c r="V379" s="106" t="str">
        <f>IF(LNG!$B$3=1,D379 &amp;"",J379 &amp;"" )</f>
        <v/>
      </c>
      <c r="W379" s="106" t="str">
        <f>IF(LNG!$B$3=1,E379 &amp;"",K379 &amp;"" )</f>
        <v/>
      </c>
      <c r="X379" s="106" t="str">
        <f>IF(LNG!$B$3=1,F379 &amp;"",L379 &amp;"" )</f>
        <v/>
      </c>
    </row>
    <row r="380" spans="1:24" ht="198">
      <c r="A380" s="70" t="s">
        <v>2928</v>
      </c>
      <c r="B380" s="93" t="s">
        <v>1469</v>
      </c>
      <c r="C380" s="93" t="s">
        <v>2929</v>
      </c>
      <c r="D380" s="67"/>
      <c r="E380" s="67"/>
      <c r="F380" s="67"/>
      <c r="G380" s="76" t="s">
        <v>2928</v>
      </c>
      <c r="H380" s="95" t="s">
        <v>1471</v>
      </c>
      <c r="I380" s="95" t="s">
        <v>2930</v>
      </c>
      <c r="J380" s="73"/>
      <c r="K380" s="73"/>
      <c r="L380" s="73"/>
      <c r="M380" s="807" t="s">
        <v>2928</v>
      </c>
      <c r="N380" s="803"/>
      <c r="O380" s="803"/>
      <c r="P380" s="796"/>
      <c r="Q380" s="796"/>
      <c r="R380" s="796"/>
      <c r="S380" s="106" t="str">
        <f>IF(LNG!$B$3=1,A380 &amp;"",G380 &amp;"" )</f>
        <v>L02.01</v>
      </c>
      <c r="T380" s="106" t="str">
        <f>IF(LNG!$B$3=1,B380 &amp;"",H380 &amp;"" )</f>
        <v>Baustellenerschliessung</v>
      </c>
      <c r="U380" s="106" t="str">
        <f>IF(LNG!$B$3=1,C380 &amp;"",I380 &amp;"" )</f>
        <v>Zufahrtswege, Umschlag- und Lagerplätze, Begehungswege in unzugänglichem Gelände, einschliesslich Abschrankungen, Emissionsschutz und dgl.</v>
      </c>
      <c r="V380" s="106" t="str">
        <f>IF(LNG!$B$3=1,D380 &amp;"",J380 &amp;"" )</f>
        <v/>
      </c>
      <c r="W380" s="106" t="str">
        <f>IF(LNG!$B$3=1,E380 &amp;"",K380 &amp;"" )</f>
        <v/>
      </c>
      <c r="X380" s="106" t="str">
        <f>IF(LNG!$B$3=1,F380 &amp;"",L380 &amp;"" )</f>
        <v/>
      </c>
    </row>
    <row r="381" spans="1:24" ht="409.6">
      <c r="A381" s="70" t="s">
        <v>2931</v>
      </c>
      <c r="B381" s="93" t="s">
        <v>1475</v>
      </c>
      <c r="C381" s="93" t="s">
        <v>2932</v>
      </c>
      <c r="D381" s="67"/>
      <c r="E381" s="67"/>
      <c r="F381" s="67"/>
      <c r="G381" s="76" t="s">
        <v>2931</v>
      </c>
      <c r="H381" s="95" t="s">
        <v>2933</v>
      </c>
      <c r="I381" s="95" t="s">
        <v>2934</v>
      </c>
      <c r="J381" s="73"/>
      <c r="K381" s="73"/>
      <c r="L381" s="73"/>
      <c r="M381" s="807" t="s">
        <v>2931</v>
      </c>
      <c r="N381" s="803"/>
      <c r="O381" s="803"/>
      <c r="P381" s="796"/>
      <c r="Q381" s="796"/>
      <c r="R381" s="796"/>
      <c r="S381" s="106" t="str">
        <f>IF(LNG!$B$3=1,A381 &amp;"",G381 &amp;"" )</f>
        <v>L02.02</v>
      </c>
      <c r="T381" s="106" t="str">
        <f>IF(LNG!$B$3=1,B381 &amp;"",H381 &amp;"" )</f>
        <v>Versorgung, Entsorgung</v>
      </c>
      <c r="U381" s="106" t="str">
        <f>IF(LNG!$B$3=1,C381 &amp;"",I381 &amp;"" )</f>
        <v>Versorgung mit Wasser und elektrischer Energie, Entsorgung von Abfall und Abwasser sowie Baustellenbeleuchtung und Telekommunikationsanlagen, einschliesslich Leitungen und Einrichtungen für die Behandlung von Baustellenabwasser wie Neutralisationsanlagen, Absetzbecken, Bau- und Übergangslüftungen im Untertagbau, Wetterschutztüren, Schleusen und dgl.</v>
      </c>
      <c r="V381" s="106" t="str">
        <f>IF(LNG!$B$3=1,D381 &amp;"",J381 &amp;"" )</f>
        <v/>
      </c>
      <c r="W381" s="106" t="str">
        <f>IF(LNG!$B$3=1,E381 &amp;"",K381 &amp;"" )</f>
        <v/>
      </c>
      <c r="X381" s="106" t="str">
        <f>IF(LNG!$B$3=1,F381 &amp;"",L381 &amp;"" )</f>
        <v/>
      </c>
    </row>
    <row r="382" spans="1:24" ht="110.4">
      <c r="A382" s="68" t="s">
        <v>2935</v>
      </c>
      <c r="B382" s="80" t="s">
        <v>2936</v>
      </c>
      <c r="C382" s="80" t="s">
        <v>2937</v>
      </c>
      <c r="D382" s="67"/>
      <c r="E382" s="67"/>
      <c r="F382" s="67"/>
      <c r="G382" s="74" t="s">
        <v>2935</v>
      </c>
      <c r="H382" s="84" t="s">
        <v>2938</v>
      </c>
      <c r="I382" s="84" t="s">
        <v>2939</v>
      </c>
      <c r="J382" s="73"/>
      <c r="K382" s="73"/>
      <c r="L382" s="73"/>
      <c r="M382" s="797" t="s">
        <v>2935</v>
      </c>
      <c r="N382" s="795"/>
      <c r="O382" s="795"/>
      <c r="P382" s="796"/>
      <c r="Q382" s="796"/>
      <c r="R382" s="796"/>
      <c r="S382" s="106" t="str">
        <f>IF(LNG!$B$3=1,A382 &amp;"",G382 &amp;"" )</f>
        <v>L02.03</v>
      </c>
      <c r="T382" s="106" t="str">
        <f>IF(LNG!$B$3=1,B382 &amp;"",H382 &amp;"" )</f>
        <v>Raum, Personentransport</v>
      </c>
      <c r="U382" s="106" t="str">
        <f>IF(LNG!$B$3=1,C382 &amp;"",I382 &amp;"" )</f>
        <v>Arbeits- und Aufenthaltsräume, Unterkünfte sowie Personentransporte auf der Baustelle</v>
      </c>
      <c r="V382" s="106" t="str">
        <f>IF(LNG!$B$3=1,D382 &amp;"",J382 &amp;"" )</f>
        <v/>
      </c>
      <c r="W382" s="106" t="str">
        <f>IF(LNG!$B$3=1,E382 &amp;"",K382 &amp;"" )</f>
        <v/>
      </c>
      <c r="X382" s="106" t="str">
        <f>IF(LNG!$B$3=1,F382 &amp;"",L382 &amp;"" )</f>
        <v/>
      </c>
    </row>
    <row r="383" spans="1:24" ht="118.8">
      <c r="A383" s="70" t="s">
        <v>2940</v>
      </c>
      <c r="B383" s="93" t="s">
        <v>2941</v>
      </c>
      <c r="C383" s="93" t="s">
        <v>2942</v>
      </c>
      <c r="D383" s="67"/>
      <c r="E383" s="67"/>
      <c r="F383" s="67"/>
      <c r="G383" s="76" t="s">
        <v>2940</v>
      </c>
      <c r="H383" s="95" t="s">
        <v>1488</v>
      </c>
      <c r="I383" s="95" t="s">
        <v>2943</v>
      </c>
      <c r="J383" s="73"/>
      <c r="K383" s="73"/>
      <c r="L383" s="73"/>
      <c r="M383" s="807" t="s">
        <v>2940</v>
      </c>
      <c r="N383" s="803"/>
      <c r="O383" s="803"/>
      <c r="P383" s="796"/>
      <c r="Q383" s="796"/>
      <c r="R383" s="796"/>
      <c r="S383" s="106" t="str">
        <f>IF(LNG!$B$3=1,A383 &amp;"",G383 &amp;"" )</f>
        <v>L02.04</v>
      </c>
      <c r="T383" s="106" t="str">
        <f>IF(LNG!$B$3=1,B383 &amp;"",H383 &amp;"" )</f>
        <v>Hebe-, Verlade-, Transport- und Lagereinrichtung</v>
      </c>
      <c r="U383" s="106" t="str">
        <f>IF(LNG!$B$3=1,C383 &amp;"",I383 &amp;"" )</f>
        <v>Hebe-, Verlade-, Transport- und Lagereinrichtungen für Baumaterialien auf der Baustelle</v>
      </c>
      <c r="V383" s="106" t="str">
        <f>IF(LNG!$B$3=1,D383 &amp;"",J383 &amp;"" )</f>
        <v/>
      </c>
      <c r="W383" s="106" t="str">
        <f>IF(LNG!$B$3=1,E383 &amp;"",K383 &amp;"" )</f>
        <v/>
      </c>
      <c r="X383" s="106" t="str">
        <f>IF(LNG!$B$3=1,F383 &amp;"",L383 &amp;"" )</f>
        <v/>
      </c>
    </row>
    <row r="384" spans="1:24" ht="198">
      <c r="A384" s="70" t="s">
        <v>2944</v>
      </c>
      <c r="B384" s="93" t="s">
        <v>1492</v>
      </c>
      <c r="C384" s="93" t="s">
        <v>2945</v>
      </c>
      <c r="D384" s="67"/>
      <c r="E384" s="67"/>
      <c r="F384" s="67"/>
      <c r="G384" s="76" t="s">
        <v>2944</v>
      </c>
      <c r="H384" s="95" t="s">
        <v>1494</v>
      </c>
      <c r="I384" s="95" t="s">
        <v>2946</v>
      </c>
      <c r="J384" s="73"/>
      <c r="K384" s="73"/>
      <c r="L384" s="73"/>
      <c r="M384" s="807" t="s">
        <v>2944</v>
      </c>
      <c r="N384" s="803"/>
      <c r="O384" s="803"/>
      <c r="P384" s="796"/>
      <c r="Q384" s="796"/>
      <c r="R384" s="796"/>
      <c r="S384" s="106" t="str">
        <f>IF(LNG!$B$3=1,A384 &amp;"",G384 &amp;"" )</f>
        <v>L02.05</v>
      </c>
      <c r="T384" s="106" t="str">
        <f>IF(LNG!$B$3=1,B384 &amp;"",H384 &amp;"" )</f>
        <v>Einrichtung für Materialaufbereitung</v>
      </c>
      <c r="U384" s="106" t="str">
        <f>IF(LNG!$B$3=1,C384 &amp;"",I384 &amp;"" )</f>
        <v>Einrichtungen für die Aufbereitung und Wiederverwertung von Materialien wie Brech- und Klassierungsanlagen, Beton- und Belagsaufbereitungsanlagen und dgl.</v>
      </c>
      <c r="V384" s="106" t="str">
        <f>IF(LNG!$B$3=1,D384 &amp;"",J384 &amp;"" )</f>
        <v/>
      </c>
      <c r="W384" s="106" t="str">
        <f>IF(LNG!$B$3=1,E384 &amp;"",K384 &amp;"" )</f>
        <v/>
      </c>
      <c r="X384" s="106" t="str">
        <f>IF(LNG!$B$3=1,F384 &amp;"",L384 &amp;"" )</f>
        <v/>
      </c>
    </row>
    <row r="385" spans="1:24" ht="171.6">
      <c r="A385" s="68" t="s">
        <v>2947</v>
      </c>
      <c r="B385" s="80" t="s">
        <v>2948</v>
      </c>
      <c r="C385" s="80" t="s">
        <v>2949</v>
      </c>
      <c r="D385" s="67"/>
      <c r="E385" s="67"/>
      <c r="F385" s="67"/>
      <c r="G385" s="74" t="s">
        <v>2947</v>
      </c>
      <c r="H385" s="84" t="s">
        <v>2950</v>
      </c>
      <c r="I385" s="84" t="s">
        <v>2951</v>
      </c>
      <c r="J385" s="73"/>
      <c r="K385" s="73"/>
      <c r="L385" s="73"/>
      <c r="M385" s="797" t="s">
        <v>2947</v>
      </c>
      <c r="N385" s="795"/>
      <c r="O385" s="795"/>
      <c r="P385" s="796"/>
      <c r="Q385" s="796"/>
      <c r="R385" s="796"/>
      <c r="S385" s="106" t="str">
        <f>IF(LNG!$B$3=1,A385 &amp;"",G385 &amp;"" )</f>
        <v>L02.06</v>
      </c>
      <c r="T385" s="106" t="str">
        <f>IF(LNG!$B$3=1,B385 &amp;"",H385 &amp;"" )</f>
        <v>Maschine, Gerätschaft</v>
      </c>
      <c r="U385" s="106" t="str">
        <f>IF(LNG!$B$3=1,C385 &amp;"",I385 &amp;"" )</f>
        <v>Antransport, Einrichten und Abtransport von Maschinen und Geräten wie Vortriebsmaschinen, Schalungssystemen und dgl.</v>
      </c>
      <c r="V385" s="106" t="str">
        <f>IF(LNG!$B$3=1,D385 &amp;"",J385 &amp;"" )</f>
        <v/>
      </c>
      <c r="W385" s="106" t="str">
        <f>IF(LNG!$B$3=1,E385 &amp;"",K385 &amp;"" )</f>
        <v/>
      </c>
      <c r="X385" s="106" t="str">
        <f>IF(LNG!$B$3=1,F385 &amp;"",L385 &amp;"" )</f>
        <v/>
      </c>
    </row>
    <row r="386" spans="1:24" ht="179.4">
      <c r="A386" s="70" t="s">
        <v>2952</v>
      </c>
      <c r="B386" s="93" t="s">
        <v>2953</v>
      </c>
      <c r="C386" s="93" t="s">
        <v>2954</v>
      </c>
      <c r="D386" s="67"/>
      <c r="E386" s="67"/>
      <c r="F386" s="67"/>
      <c r="G386" s="76" t="s">
        <v>2952</v>
      </c>
      <c r="H386" s="95" t="s">
        <v>1500</v>
      </c>
      <c r="I386" s="95" t="s">
        <v>2955</v>
      </c>
      <c r="J386" s="73"/>
      <c r="K386" s="73"/>
      <c r="L386" s="73"/>
      <c r="M386" s="807" t="s">
        <v>2952</v>
      </c>
      <c r="N386" s="803"/>
      <c r="O386" s="803"/>
      <c r="P386" s="796"/>
      <c r="Q386" s="796"/>
      <c r="R386" s="796"/>
      <c r="S386" s="106" t="str">
        <f>IF(LNG!$B$3=1,A386 &amp;"",G386 &amp;"" )</f>
        <v>L02.07</v>
      </c>
      <c r="T386" s="106" t="str">
        <f>IF(LNG!$B$3=1,B386 &amp;"",H386 &amp;"" )</f>
        <v>Witterungsbedingte Massnahme</v>
      </c>
      <c r="U386" s="106" t="str">
        <f>IF(LNG!$B$3=1,C386 &amp;"",I386 &amp;"" )</f>
        <v xml:space="preserve">Zusätzliche durch die Witterung bedingte Massnahmen, wie Wärmen von Bauteilen, Schneeräumung und dgl. </v>
      </c>
      <c r="V386" s="106" t="str">
        <f>IF(LNG!$B$3=1,D386 &amp;"",J386 &amp;"" )</f>
        <v/>
      </c>
      <c r="W386" s="106" t="str">
        <f>IF(LNG!$B$3=1,E386 &amp;"",K386 &amp;"" )</f>
        <v/>
      </c>
      <c r="X386" s="106" t="str">
        <f>IF(LNG!$B$3=1,F386 &amp;"",L386 &amp;"" )</f>
        <v/>
      </c>
    </row>
    <row r="387" spans="1:24" ht="316.8">
      <c r="A387" s="70" t="s">
        <v>2956</v>
      </c>
      <c r="B387" s="93" t="s">
        <v>2957</v>
      </c>
      <c r="C387" s="93" t="s">
        <v>2958</v>
      </c>
      <c r="D387" s="67"/>
      <c r="E387" s="67"/>
      <c r="F387" s="67"/>
      <c r="G387" s="76" t="s">
        <v>2956</v>
      </c>
      <c r="H387" s="95" t="s">
        <v>2959</v>
      </c>
      <c r="I387" s="95" t="s">
        <v>2960</v>
      </c>
      <c r="J387" s="73"/>
      <c r="K387" s="73"/>
      <c r="L387" s="73"/>
      <c r="M387" s="807" t="s">
        <v>2956</v>
      </c>
      <c r="N387" s="803"/>
      <c r="O387" s="803"/>
      <c r="P387" s="796"/>
      <c r="Q387" s="796"/>
      <c r="R387" s="796"/>
      <c r="S387" s="106" t="str">
        <f>IF(LNG!$B$3=1,A387 &amp;"",G387 &amp;"" )</f>
        <v>L02.08</v>
      </c>
      <c r="T387" s="106" t="str">
        <f>IF(LNG!$B$3=1,B387 &amp;"",H387 &amp;"" )</f>
        <v>Temporäre Abschirmung, Einhausung</v>
      </c>
      <c r="U387" s="106" t="str">
        <f>IF(LNG!$B$3=1,C387 &amp;"",I387 &amp;"" )</f>
        <v>Temporäre Abschirmung und Einhausung zum Schutz der Arbeiter, des Bauwerks oder der Umgebung vor Witterung, Lärm und Schadstoffen, einschliesslich Atemschutz und Massnahmen zur Behandlung der Schadstoffe</v>
      </c>
      <c r="V387" s="106" t="str">
        <f>IF(LNG!$B$3=1,D387 &amp;"",J387 &amp;"" )</f>
        <v/>
      </c>
      <c r="W387" s="106" t="str">
        <f>IF(LNG!$B$3=1,E387 &amp;"",K387 &amp;"" )</f>
        <v/>
      </c>
      <c r="X387" s="106" t="str">
        <f>IF(LNG!$B$3=1,F387 &amp;"",L387 &amp;"" )</f>
        <v/>
      </c>
    </row>
    <row r="388" spans="1:24" ht="277.2">
      <c r="A388" s="86" t="s">
        <v>2961</v>
      </c>
      <c r="B388" s="87" t="s">
        <v>1515</v>
      </c>
      <c r="C388" s="80" t="s">
        <v>2962</v>
      </c>
      <c r="D388" s="67"/>
      <c r="E388" s="67"/>
      <c r="F388" s="67"/>
      <c r="G388" s="88" t="s">
        <v>2961</v>
      </c>
      <c r="H388" s="89" t="s">
        <v>1517</v>
      </c>
      <c r="I388" s="84" t="s">
        <v>2963</v>
      </c>
      <c r="J388" s="73"/>
      <c r="K388" s="73"/>
      <c r="L388" s="73"/>
      <c r="M388" s="793" t="s">
        <v>2961</v>
      </c>
      <c r="N388" s="794"/>
      <c r="O388" s="795"/>
      <c r="P388" s="796"/>
      <c r="Q388" s="796"/>
      <c r="R388" s="796"/>
      <c r="S388" s="106" t="str">
        <f>IF(LNG!$B$3=1,A388 &amp;"",G388 &amp;"" )</f>
        <v>L03</v>
      </c>
      <c r="T388" s="106" t="str">
        <f>IF(LNG!$B$3=1,B388 &amp;"",H388 &amp;"" )</f>
        <v>Provisorium</v>
      </c>
      <c r="U388" s="106" t="str">
        <f>IF(LNG!$B$3=1,C388 &amp;"",I388 &amp;"" )</f>
        <v>Provisorische Bauwerke, Bauteile, Ausstattungen und dgl. für die Aufrechterhaltung eines bestehenden Betriebs bis zur Inbetriebnahme der gebrauchstauglichen und mängelfreien Anlage, einschliesslich Rückbau der Provisorien</v>
      </c>
      <c r="V388" s="106" t="str">
        <f>IF(LNG!$B$3=1,D388 &amp;"",J388 &amp;"" )</f>
        <v/>
      </c>
      <c r="W388" s="106" t="str">
        <f>IF(LNG!$B$3=1,E388 &amp;"",K388 &amp;"" )</f>
        <v/>
      </c>
      <c r="X388" s="106" t="str">
        <f>IF(LNG!$B$3=1,F388 &amp;"",L388 &amp;"" )</f>
        <v/>
      </c>
    </row>
    <row r="389" spans="1:24" ht="262.2">
      <c r="A389" s="68" t="s">
        <v>2964</v>
      </c>
      <c r="B389" s="80" t="s">
        <v>1535</v>
      </c>
      <c r="C389" s="80" t="s">
        <v>2965</v>
      </c>
      <c r="D389" s="67"/>
      <c r="E389" s="67"/>
      <c r="F389" s="67"/>
      <c r="G389" s="74" t="s">
        <v>2964</v>
      </c>
      <c r="H389" s="84" t="s">
        <v>1537</v>
      </c>
      <c r="I389" s="84" t="s">
        <v>2966</v>
      </c>
      <c r="J389" s="73"/>
      <c r="K389" s="73"/>
      <c r="L389" s="73"/>
      <c r="M389" s="797" t="s">
        <v>2964</v>
      </c>
      <c r="N389" s="795"/>
      <c r="O389" s="795"/>
      <c r="P389" s="796"/>
      <c r="Q389" s="796"/>
      <c r="R389" s="796"/>
      <c r="S389" s="106" t="str">
        <f>IF(LNG!$B$3=1,A389 &amp;"",G389 &amp;"" )</f>
        <v>L03.01</v>
      </c>
      <c r="T389" s="106" t="str">
        <f>IF(LNG!$B$3=1,B389 &amp;"",H389 &amp;"" )</f>
        <v>Provisorische Verkehrsanlage</v>
      </c>
      <c r="U389" s="106" t="str">
        <f>IF(LNG!$B$3=1,C389 &amp;"",I389 &amp;"" )</f>
        <v>Provisorische Verkehrsanlagen für Umleitungen, einschliesslich Zufahrten, Hilfsbrücken, Rückhaltesysteme, provisorische Signalisation und Markierung sowie Rückbau</v>
      </c>
      <c r="V389" s="106" t="str">
        <f>IF(LNG!$B$3=1,D389 &amp;"",J389 &amp;"" )</f>
        <v/>
      </c>
      <c r="W389" s="106" t="str">
        <f>IF(LNG!$B$3=1,E389 &amp;"",K389 &amp;"" )</f>
        <v/>
      </c>
      <c r="X389" s="106" t="str">
        <f>IF(LNG!$B$3=1,F389 &amp;"",L389 &amp;"" )</f>
        <v/>
      </c>
    </row>
    <row r="390" spans="1:24" ht="198">
      <c r="A390" s="70" t="s">
        <v>2967</v>
      </c>
      <c r="B390" s="93" t="s">
        <v>1530</v>
      </c>
      <c r="C390" s="93" t="s">
        <v>2968</v>
      </c>
      <c r="D390" s="67"/>
      <c r="E390" s="67"/>
      <c r="F390" s="67"/>
      <c r="G390" s="76" t="s">
        <v>2967</v>
      </c>
      <c r="H390" s="95" t="s">
        <v>1532</v>
      </c>
      <c r="I390" s="95" t="s">
        <v>2969</v>
      </c>
      <c r="J390" s="73"/>
      <c r="K390" s="73"/>
      <c r="L390" s="73"/>
      <c r="M390" s="807" t="s">
        <v>2967</v>
      </c>
      <c r="N390" s="803"/>
      <c r="O390" s="803"/>
      <c r="P390" s="796"/>
      <c r="Q390" s="796"/>
      <c r="R390" s="796"/>
      <c r="S390" s="106" t="str">
        <f>IF(LNG!$B$3=1,A390 &amp;"",G390 &amp;"" )</f>
        <v>L03.02</v>
      </c>
      <c r="T390" s="106" t="str">
        <f>IF(LNG!$B$3=1,B390 &amp;"",H390 &amp;"" )</f>
        <v>Provisorisches Gebäude</v>
      </c>
      <c r="U390" s="106" t="str">
        <f>IF(LNG!$B$3=1,C390 &amp;"",I390 &amp;"" )</f>
        <v>Provisorische Gebäude für die Aufrechterhaltung eines bestehenden Betriebs, einschliesslich Gebäudetechnik, Ausbau, Ausstattung und Rückbau</v>
      </c>
      <c r="V390" s="106" t="str">
        <f>IF(LNG!$B$3=1,D390 &amp;"",J390 &amp;"" )</f>
        <v/>
      </c>
      <c r="W390" s="106" t="str">
        <f>IF(LNG!$B$3=1,E390 &amp;"",K390 &amp;"" )</f>
        <v/>
      </c>
      <c r="X390" s="106" t="str">
        <f>IF(LNG!$B$3=1,F390 &amp;"",L390 &amp;"" )</f>
        <v/>
      </c>
    </row>
    <row r="391" spans="1:24" ht="118.8">
      <c r="A391" s="68" t="s">
        <v>2970</v>
      </c>
      <c r="B391" s="80" t="s">
        <v>2971</v>
      </c>
      <c r="C391" s="80" t="s">
        <v>2972</v>
      </c>
      <c r="D391" s="67"/>
      <c r="E391" s="67"/>
      <c r="F391" s="67"/>
      <c r="G391" s="74" t="s">
        <v>2970</v>
      </c>
      <c r="H391" s="84" t="s">
        <v>2973</v>
      </c>
      <c r="I391" s="84" t="s">
        <v>2974</v>
      </c>
      <c r="J391" s="73"/>
      <c r="K391" s="73"/>
      <c r="L391" s="73"/>
      <c r="M391" s="797" t="s">
        <v>2970</v>
      </c>
      <c r="N391" s="795"/>
      <c r="O391" s="795"/>
      <c r="P391" s="796"/>
      <c r="Q391" s="796"/>
      <c r="R391" s="796"/>
      <c r="S391" s="106" t="str">
        <f>IF(LNG!$B$3=1,A391 &amp;"",G391 &amp;"" )</f>
        <v>L03.03</v>
      </c>
      <c r="T391" s="106" t="str">
        <f>IF(LNG!$B$3=1,B391 &amp;"",H391 &amp;"" )</f>
        <v>Provisorische Leitung</v>
      </c>
      <c r="U391" s="106" t="str">
        <f>IF(LNG!$B$3=1,C391 &amp;"",I391 &amp;"" )</f>
        <v>Provisorische Leitungen und provisorische Verlegung bestehender Leitungen, einschliesslich Rückbau</v>
      </c>
      <c r="V391" s="106" t="str">
        <f>IF(LNG!$B$3=1,D391 &amp;"",J391 &amp;"" )</f>
        <v/>
      </c>
      <c r="W391" s="106" t="str">
        <f>IF(LNG!$B$3=1,E391 &amp;"",K391 &amp;"" )</f>
        <v/>
      </c>
      <c r="X391" s="106" t="str">
        <f>IF(LNG!$B$3=1,F391 &amp;"",L391 &amp;"" )</f>
        <v/>
      </c>
    </row>
    <row r="392" spans="1:24" ht="290.39999999999998">
      <c r="A392" s="70" t="s">
        <v>2975</v>
      </c>
      <c r="B392" s="93" t="s">
        <v>2976</v>
      </c>
      <c r="C392" s="93" t="s">
        <v>2977</v>
      </c>
      <c r="D392" s="67"/>
      <c r="E392" s="67"/>
      <c r="F392" s="67"/>
      <c r="G392" s="76" t="s">
        <v>2975</v>
      </c>
      <c r="H392" s="95" t="s">
        <v>2978</v>
      </c>
      <c r="I392" s="95" t="s">
        <v>2979</v>
      </c>
      <c r="J392" s="73"/>
      <c r="K392" s="73"/>
      <c r="L392" s="73"/>
      <c r="M392" s="807" t="s">
        <v>2975</v>
      </c>
      <c r="N392" s="803"/>
      <c r="O392" s="803"/>
      <c r="P392" s="796"/>
      <c r="Q392" s="796"/>
      <c r="R392" s="796"/>
      <c r="S392" s="106" t="str">
        <f>IF(LNG!$B$3=1,A392 &amp;"",G392 &amp;"" )</f>
        <v>L03.04</v>
      </c>
      <c r="T392" s="106" t="str">
        <f>IF(LNG!$B$3=1,B392 &amp;"",H392 &amp;"" )</f>
        <v>Provisorische Betriebs-, Sicherheitsanlage</v>
      </c>
      <c r="U392" s="106" t="str">
        <f>IF(LNG!$B$3=1,C392 &amp;"",I392 &amp;"" )</f>
        <v>Provisorische Energieversorgung, Beleuchtung, Verkehrssteuerung, lufttechnische Anlagen, Automations-, Leit- und Kommunikationsanlagen, Sicherheitsanlagen und dgl., einschliesslich Kabelanlagen und Steuerung</v>
      </c>
      <c r="V392" s="106" t="str">
        <f>IF(LNG!$B$3=1,D392 &amp;"",J392 &amp;"" )</f>
        <v/>
      </c>
      <c r="W392" s="106" t="str">
        <f>IF(LNG!$B$3=1,E392 &amp;"",K392 &amp;"" )</f>
        <v/>
      </c>
      <c r="X392" s="106" t="str">
        <f>IF(LNG!$B$3=1,F392 &amp;"",L392 &amp;"" )</f>
        <v/>
      </c>
    </row>
    <row r="393" spans="1:24" ht="151.80000000000001">
      <c r="A393" s="70" t="s">
        <v>2980</v>
      </c>
      <c r="B393" s="93" t="s">
        <v>2981</v>
      </c>
      <c r="C393" s="93" t="s">
        <v>2982</v>
      </c>
      <c r="D393" s="67"/>
      <c r="E393" s="67"/>
      <c r="F393" s="67"/>
      <c r="G393" s="76" t="s">
        <v>2980</v>
      </c>
      <c r="H393" s="95" t="s">
        <v>2983</v>
      </c>
      <c r="I393" s="95" t="s">
        <v>2984</v>
      </c>
      <c r="J393" s="73"/>
      <c r="K393" s="73"/>
      <c r="L393" s="73"/>
      <c r="M393" s="807" t="s">
        <v>2980</v>
      </c>
      <c r="N393" s="803"/>
      <c r="O393" s="803"/>
      <c r="P393" s="796"/>
      <c r="Q393" s="796"/>
      <c r="R393" s="796"/>
      <c r="S393" s="106" t="str">
        <f>IF(LNG!$B$3=1,A393 &amp;"",G393 &amp;"" )</f>
        <v>L03.05</v>
      </c>
      <c r="T393" s="106" t="str">
        <f>IF(LNG!$B$3=1,B393 &amp;"",H393 &amp;"" )</f>
        <v>Provisorischer Fluss-, Bachverbau</v>
      </c>
      <c r="U393" s="106" t="str">
        <f>IF(LNG!$B$3=1,C393 &amp;"",I393 &amp;"" )</f>
        <v>Erdarbeiten, Bauwerke und dgl. zur provisorischen Umleitung von Fliessgewässern, einschliesslich Rückbau</v>
      </c>
      <c r="V393" s="106" t="str">
        <f>IF(LNG!$B$3=1,D393 &amp;"",J393 &amp;"" )</f>
        <v/>
      </c>
      <c r="W393" s="106" t="str">
        <f>IF(LNG!$B$3=1,E393 &amp;"",K393 &amp;"" )</f>
        <v/>
      </c>
      <c r="X393" s="106" t="str">
        <f>IF(LNG!$B$3=1,F393 &amp;"",L393 &amp;"" )</f>
        <v/>
      </c>
    </row>
    <row r="394" spans="1:24" ht="220.8">
      <c r="A394" s="70" t="s">
        <v>2985</v>
      </c>
      <c r="B394" s="93" t="s">
        <v>2986</v>
      </c>
      <c r="C394" s="93" t="s">
        <v>2987</v>
      </c>
      <c r="D394" s="67"/>
      <c r="E394" s="67"/>
      <c r="F394" s="67"/>
      <c r="G394" s="76" t="s">
        <v>2985</v>
      </c>
      <c r="H394" s="95" t="s">
        <v>2988</v>
      </c>
      <c r="I394" s="95" t="s">
        <v>2989</v>
      </c>
      <c r="J394" s="73"/>
      <c r="K394" s="73"/>
      <c r="L394" s="73"/>
      <c r="M394" s="807" t="s">
        <v>2985</v>
      </c>
      <c r="N394" s="803"/>
      <c r="O394" s="803"/>
      <c r="P394" s="796"/>
      <c r="Q394" s="796"/>
      <c r="R394" s="796"/>
      <c r="S394" s="106" t="str">
        <f>IF(LNG!$B$3=1,A394 &amp;"",G394 &amp;"" )</f>
        <v>L03.06</v>
      </c>
      <c r="T394" s="106" t="str">
        <f>IF(LNG!$B$3=1,B394 &amp;"",H394 &amp;"" )</f>
        <v>Provisorische Verkehrsumstellung</v>
      </c>
      <c r="U394" s="106" t="str">
        <f>IF(LNG!$B$3=1,C394 &amp;"",I394 &amp;"" )</f>
        <v>Verkehrsumstellung auf bestehender Anlage zur Aufrechterhaltung des Betriebs, einschliesslich Signalisation, Markierung, Rückhaltesysteme und Rückbau</v>
      </c>
      <c r="V394" s="106" t="str">
        <f>IF(LNG!$B$3=1,D394 &amp;"",J394 &amp;"" )</f>
        <v/>
      </c>
      <c r="W394" s="106" t="str">
        <f>IF(LNG!$B$3=1,E394 &amp;"",K394 &amp;"" )</f>
        <v/>
      </c>
      <c r="X394" s="106" t="str">
        <f>IF(LNG!$B$3=1,F394 &amp;"",L394 &amp;"" )</f>
        <v/>
      </c>
    </row>
    <row r="395" spans="1:24" ht="145.19999999999999">
      <c r="A395" s="70" t="s">
        <v>2990</v>
      </c>
      <c r="B395" s="93" t="s">
        <v>2991</v>
      </c>
      <c r="C395" s="93" t="s">
        <v>2992</v>
      </c>
      <c r="D395" s="67"/>
      <c r="E395" s="67"/>
      <c r="F395" s="67"/>
      <c r="G395" s="76" t="s">
        <v>2990</v>
      </c>
      <c r="H395" s="95" t="s">
        <v>2993</v>
      </c>
      <c r="I395" s="95" t="s">
        <v>2994</v>
      </c>
      <c r="J395" s="73"/>
      <c r="K395" s="73"/>
      <c r="L395" s="73"/>
      <c r="M395" s="807" t="s">
        <v>2990</v>
      </c>
      <c r="N395" s="803"/>
      <c r="O395" s="803"/>
      <c r="P395" s="796"/>
      <c r="Q395" s="796"/>
      <c r="R395" s="796"/>
      <c r="S395" s="106" t="str">
        <f>IF(LNG!$B$3=1,A395 &amp;"",G395 &amp;"" )</f>
        <v>L03.07</v>
      </c>
      <c r="T395" s="106" t="str">
        <f>IF(LNG!$B$3=1,B395 &amp;"",H395 &amp;"" )</f>
        <v>Provisorische Ersatzmassnahme</v>
      </c>
      <c r="U395" s="106" t="str">
        <f>IF(LNG!$B$3=1,C395 &amp;"",I395 &amp;"" )</f>
        <v>Provisorische Ersatzmassnahmen wie Bahn- oder Busersatzverkehr, einschliesslich Langsamfahrkosten</v>
      </c>
      <c r="V395" s="106" t="str">
        <f>IF(LNG!$B$3=1,D395 &amp;"",J395 &amp;"" )</f>
        <v/>
      </c>
      <c r="W395" s="106" t="str">
        <f>IF(LNG!$B$3=1,E395 &amp;"",K395 &amp;"" )</f>
        <v/>
      </c>
      <c r="X395" s="106" t="str">
        <f>IF(LNG!$B$3=1,F395 &amp;"",L395 &amp;"" )</f>
        <v/>
      </c>
    </row>
    <row r="396" spans="1:24" ht="171.6">
      <c r="A396" s="70" t="s">
        <v>2995</v>
      </c>
      <c r="B396" s="93" t="s">
        <v>2996</v>
      </c>
      <c r="C396" s="93" t="s">
        <v>2997</v>
      </c>
      <c r="D396" s="67"/>
      <c r="E396" s="67"/>
      <c r="F396" s="67"/>
      <c r="G396" s="76" t="s">
        <v>2995</v>
      </c>
      <c r="H396" s="95" t="s">
        <v>2998</v>
      </c>
      <c r="I396" s="95" t="s">
        <v>2999</v>
      </c>
      <c r="J396" s="73"/>
      <c r="K396" s="73"/>
      <c r="L396" s="73"/>
      <c r="M396" s="807" t="s">
        <v>2995</v>
      </c>
      <c r="N396" s="803"/>
      <c r="O396" s="803"/>
      <c r="P396" s="796"/>
      <c r="Q396" s="796"/>
      <c r="R396" s="796"/>
      <c r="S396" s="106" t="str">
        <f>IF(LNG!$B$3=1,A396 &amp;"",G396 &amp;"" )</f>
        <v>L03.08</v>
      </c>
      <c r="T396" s="106" t="str">
        <f>IF(LNG!$B$3=1,B396 &amp;"",H396 &amp;"" )</f>
        <v>Provisorische Verkehrsregelung</v>
      </c>
      <c r="U396" s="106" t="str">
        <f>IF(LNG!$B$3=1,C396 &amp;"",I396 &amp;"" )</f>
        <v>Provisorische Verkehrsregelung mit Lichtsignalanlagen oder Verkehrsdienst, einschliesslich Signalisation und Markierung</v>
      </c>
      <c r="V396" s="106" t="str">
        <f>IF(LNG!$B$3=1,D396 &amp;"",J396 &amp;"" )</f>
        <v/>
      </c>
      <c r="W396" s="106" t="str">
        <f>IF(LNG!$B$3=1,E396 &amp;"",K396 &amp;"" )</f>
        <v/>
      </c>
      <c r="X396" s="106" t="str">
        <f>IF(LNG!$B$3=1,F396 &amp;"",L396 &amp;"" )</f>
        <v/>
      </c>
    </row>
    <row r="397" spans="1:24" ht="138">
      <c r="A397" s="70" t="s">
        <v>3000</v>
      </c>
      <c r="B397" s="93" t="s">
        <v>3001</v>
      </c>
      <c r="C397" s="93" t="s">
        <v>3002</v>
      </c>
      <c r="D397" s="67"/>
      <c r="E397" s="67"/>
      <c r="F397" s="67"/>
      <c r="G397" s="76" t="s">
        <v>3000</v>
      </c>
      <c r="H397" s="95" t="s">
        <v>3003</v>
      </c>
      <c r="I397" s="95" t="s">
        <v>3004</v>
      </c>
      <c r="J397" s="73"/>
      <c r="K397" s="73"/>
      <c r="L397" s="73"/>
      <c r="M397" s="807" t="s">
        <v>3000</v>
      </c>
      <c r="N397" s="803"/>
      <c r="O397" s="803"/>
      <c r="P397" s="796"/>
      <c r="Q397" s="796"/>
      <c r="R397" s="796"/>
      <c r="S397" s="106" t="str">
        <f>IF(LNG!$B$3=1,A397 &amp;"",G397 &amp;"" )</f>
        <v>L03.09</v>
      </c>
      <c r="T397" s="106" t="str">
        <f>IF(LNG!$B$3=1,B397 &amp;"",H397 &amp;"" )</f>
        <v>Betrieb von Provisorien</v>
      </c>
      <c r="U397" s="106" t="str">
        <f>IF(LNG!$B$3=1,C397 &amp;"",I397 &amp;"" )</f>
        <v xml:space="preserve">Betrieb von Provisorien wie Heizen, Kühlen, Stromversorgung, Hauswartung und dgl. </v>
      </c>
      <c r="V397" s="106" t="str">
        <f>IF(LNG!$B$3=1,D397 &amp;"",J397 &amp;"" )</f>
        <v/>
      </c>
      <c r="W397" s="106" t="str">
        <f>IF(LNG!$B$3=1,E397 &amp;"",K397 &amp;"" )</f>
        <v/>
      </c>
      <c r="X397" s="106" t="str">
        <f>IF(LNG!$B$3=1,F397 &amp;"",L397 &amp;"" )</f>
        <v/>
      </c>
    </row>
    <row r="398" spans="1:24" ht="165.6">
      <c r="A398" s="70" t="s">
        <v>3005</v>
      </c>
      <c r="B398" s="93" t="s">
        <v>3006</v>
      </c>
      <c r="C398" s="93" t="s">
        <v>3007</v>
      </c>
      <c r="D398" s="67"/>
      <c r="E398" s="67"/>
      <c r="F398" s="67"/>
      <c r="G398" s="76" t="s">
        <v>3005</v>
      </c>
      <c r="H398" s="95" t="s">
        <v>3008</v>
      </c>
      <c r="I398" s="95" t="s">
        <v>3009</v>
      </c>
      <c r="J398" s="73"/>
      <c r="K398" s="73"/>
      <c r="L398" s="73"/>
      <c r="M398" s="807" t="s">
        <v>3005</v>
      </c>
      <c r="N398" s="803"/>
      <c r="O398" s="803"/>
      <c r="P398" s="796"/>
      <c r="Q398" s="796"/>
      <c r="R398" s="796"/>
      <c r="S398" s="106" t="str">
        <f>IF(LNG!$B$3=1,A398 &amp;"",G398 &amp;"" )</f>
        <v>L04</v>
      </c>
      <c r="T398" s="106" t="str">
        <f>IF(LNG!$B$3=1,B398 &amp;"",H398 &amp;"" )</f>
        <v>Rückbau Bauwerk</v>
      </c>
      <c r="U398" s="106" t="str">
        <f>IF(LNG!$B$3=1,C398 &amp;"",I398 &amp;"" )</f>
        <v>Abbruch und Demontage von Bauwerken und Bauteilen, einschliesslich Abtransport und Deponie</v>
      </c>
      <c r="V398" s="106" t="str">
        <f>IF(LNG!$B$3=1,D398 &amp;"",J398 &amp;"" )</f>
        <v/>
      </c>
      <c r="W398" s="106" t="str">
        <f>IF(LNG!$B$3=1,E398 &amp;"",K398 &amp;"" )</f>
        <v/>
      </c>
      <c r="X398" s="106" t="str">
        <f>IF(LNG!$B$3=1,F398 &amp;"",L398 &amp;"" )</f>
        <v/>
      </c>
    </row>
    <row r="399" spans="1:24" ht="193.2">
      <c r="A399" s="70" t="s">
        <v>3010</v>
      </c>
      <c r="B399" s="93" t="s">
        <v>3011</v>
      </c>
      <c r="C399" s="93" t="s">
        <v>3012</v>
      </c>
      <c r="D399" s="67"/>
      <c r="E399" s="67"/>
      <c r="F399" s="67"/>
      <c r="G399" s="76" t="s">
        <v>3010</v>
      </c>
      <c r="H399" s="95" t="s">
        <v>3013</v>
      </c>
      <c r="I399" s="95" t="s">
        <v>3014</v>
      </c>
      <c r="J399" s="73"/>
      <c r="K399" s="73"/>
      <c r="L399" s="73"/>
      <c r="M399" s="807" t="s">
        <v>3010</v>
      </c>
      <c r="N399" s="803"/>
      <c r="O399" s="803"/>
      <c r="P399" s="796"/>
      <c r="Q399" s="796"/>
      <c r="R399" s="796"/>
      <c r="S399" s="106" t="str">
        <f>IF(LNG!$B$3=1,A399 &amp;"",G399 &amp;"" )</f>
        <v>L04.01</v>
      </c>
      <c r="T399" s="106" t="str">
        <f>IF(LNG!$B$3=1,B399 &amp;"",H399 &amp;"" )</f>
        <v>Rückbau nicht kontaminiertes Bauwerk</v>
      </c>
      <c r="U399" s="106" t="str">
        <f>IF(LNG!$B$3=1,C399 &amp;"",I399 &amp;"" )</f>
        <v>Abbruch und Demontage nicht kontaminierter Bauwerke und Bauteile, einschliesslich Sortierung, Abtransport und Deponie</v>
      </c>
      <c r="V399" s="106" t="str">
        <f>IF(LNG!$B$3=1,D399 &amp;"",J399 &amp;"" )</f>
        <v/>
      </c>
      <c r="W399" s="106" t="str">
        <f>IF(LNG!$B$3=1,E399 &amp;"",K399 &amp;"" )</f>
        <v/>
      </c>
      <c r="X399" s="106" t="str">
        <f>IF(LNG!$B$3=1,F399 &amp;"",L399 &amp;"" )</f>
        <v/>
      </c>
    </row>
    <row r="400" spans="1:24" ht="179.4">
      <c r="A400" s="70" t="s">
        <v>3015</v>
      </c>
      <c r="B400" s="93" t="s">
        <v>3016</v>
      </c>
      <c r="C400" s="93" t="s">
        <v>3017</v>
      </c>
      <c r="D400" s="67"/>
      <c r="E400" s="67"/>
      <c r="F400" s="67"/>
      <c r="G400" s="76" t="s">
        <v>3015</v>
      </c>
      <c r="H400" s="95" t="s">
        <v>3018</v>
      </c>
      <c r="I400" s="95" t="s">
        <v>3019</v>
      </c>
      <c r="J400" s="73"/>
      <c r="K400" s="73"/>
      <c r="L400" s="73"/>
      <c r="M400" s="807" t="s">
        <v>3015</v>
      </c>
      <c r="N400" s="803"/>
      <c r="O400" s="803"/>
      <c r="P400" s="796"/>
      <c r="Q400" s="796"/>
      <c r="R400" s="796"/>
      <c r="S400" s="106" t="str">
        <f>IF(LNG!$B$3=1,A400 &amp;"",G400 &amp;"" )</f>
        <v>L04.02</v>
      </c>
      <c r="T400" s="106" t="str">
        <f>IF(LNG!$B$3=1,B400 &amp;"",H400 &amp;"" )</f>
        <v>Rückbau kontaminiertes Bauwerk</v>
      </c>
      <c r="U400" s="106" t="str">
        <f>IF(LNG!$B$3=1,C400 &amp;"",I400 &amp;"" )</f>
        <v>Abbruch und Demontage kontaminierter Bauwerke und Bauteile, einschliesslich Sortierung, Abtransport und Deponie</v>
      </c>
      <c r="V400" s="106" t="str">
        <f>IF(LNG!$B$3=1,D400 &amp;"",J400 &amp;"" )</f>
        <v/>
      </c>
      <c r="W400" s="106" t="str">
        <f>IF(LNG!$B$3=1,E400 &amp;"",K400 &amp;"" )</f>
        <v/>
      </c>
      <c r="X400" s="106" t="str">
        <f>IF(LNG!$B$3=1,F400 &amp;"",L400 &amp;"" )</f>
        <v/>
      </c>
    </row>
    <row r="401" spans="1:24" ht="171.6">
      <c r="A401" s="70" t="s">
        <v>3020</v>
      </c>
      <c r="B401" s="93" t="s">
        <v>3021</v>
      </c>
      <c r="C401" s="93" t="s">
        <v>3022</v>
      </c>
      <c r="D401" s="67"/>
      <c r="E401" s="67"/>
      <c r="F401" s="67"/>
      <c r="G401" s="76" t="s">
        <v>3020</v>
      </c>
      <c r="H401" s="95" t="s">
        <v>3023</v>
      </c>
      <c r="I401" s="95" t="s">
        <v>3024</v>
      </c>
      <c r="J401" s="73"/>
      <c r="K401" s="73"/>
      <c r="L401" s="73"/>
      <c r="M401" s="807" t="s">
        <v>3020</v>
      </c>
      <c r="N401" s="803"/>
      <c r="O401" s="803"/>
      <c r="P401" s="796"/>
      <c r="Q401" s="796"/>
      <c r="R401" s="796"/>
      <c r="S401" s="106" t="str">
        <f>IF(LNG!$B$3=1,A401 &amp;"",G401 &amp;"" )</f>
        <v>L05</v>
      </c>
      <c r="T401" s="106" t="str">
        <f>IF(LNG!$B$3=1,B401 &amp;"",H401 &amp;"" )</f>
        <v>Wiederherstellung, Schadensbehebung</v>
      </c>
      <c r="U401" s="106" t="str">
        <f>IF(LNG!$B$3=1,C401 &amp;"",I401 &amp;"" )</f>
        <v>Wiederherstellung eines früheren Zustands und Behebung von Schäden, die durch den Baubetrieb verursacht wurden</v>
      </c>
      <c r="V401" s="106" t="str">
        <f>IF(LNG!$B$3=1,D401 &amp;"",J401 &amp;"" )</f>
        <v/>
      </c>
      <c r="W401" s="106" t="str">
        <f>IF(LNG!$B$3=1,E401 &amp;"",K401 &amp;"" )</f>
        <v/>
      </c>
      <c r="X401" s="106" t="str">
        <f>IF(LNG!$B$3=1,F401 &amp;"",L401 &amp;"" )</f>
        <v/>
      </c>
    </row>
    <row r="402" spans="1:24" ht="158.4">
      <c r="A402" s="70" t="s">
        <v>3025</v>
      </c>
      <c r="B402" s="93" t="s">
        <v>3026</v>
      </c>
      <c r="C402" s="93" t="s">
        <v>3027</v>
      </c>
      <c r="D402" s="67"/>
      <c r="E402" s="67"/>
      <c r="F402" s="67"/>
      <c r="G402" s="76" t="s">
        <v>3025</v>
      </c>
      <c r="H402" s="95" t="s">
        <v>3028</v>
      </c>
      <c r="I402" s="95" t="s">
        <v>3029</v>
      </c>
      <c r="J402" s="73"/>
      <c r="K402" s="73"/>
      <c r="L402" s="73"/>
      <c r="M402" s="807" t="s">
        <v>3025</v>
      </c>
      <c r="N402" s="803"/>
      <c r="O402" s="803"/>
      <c r="P402" s="796"/>
      <c r="Q402" s="796"/>
      <c r="R402" s="796"/>
      <c r="S402" s="106" t="str">
        <f>IF(LNG!$B$3=1,A402 &amp;"",G402 &amp;"" )</f>
        <v>L05.01</v>
      </c>
      <c r="T402" s="106" t="str">
        <f>IF(LNG!$B$3=1,B402 &amp;"",H402 &amp;"" )</f>
        <v>Wiederherstellung</v>
      </c>
      <c r="U402" s="106" t="str">
        <f>IF(LNG!$B$3=1,C402 &amp;"",I402 &amp;"" )</f>
        <v>Wiederherstellung angrenzender Grundstücke, Zufahrtsstrassen oder Bauwerke nach Bauvollendung</v>
      </c>
      <c r="V402" s="106" t="str">
        <f>IF(LNG!$B$3=1,D402 &amp;"",J402 &amp;"" )</f>
        <v/>
      </c>
      <c r="W402" s="106" t="str">
        <f>IF(LNG!$B$3=1,E402 &amp;"",K402 &amp;"" )</f>
        <v/>
      </c>
      <c r="X402" s="106" t="str">
        <f>IF(LNG!$B$3=1,F402 &amp;"",L402 &amp;"" )</f>
        <v/>
      </c>
    </row>
    <row r="403" spans="1:24" ht="145.19999999999999">
      <c r="A403" s="70" t="s">
        <v>3030</v>
      </c>
      <c r="B403" s="93" t="s">
        <v>3031</v>
      </c>
      <c r="C403" s="93" t="s">
        <v>3032</v>
      </c>
      <c r="D403" s="67"/>
      <c r="E403" s="67"/>
      <c r="F403" s="67"/>
      <c r="G403" s="76" t="s">
        <v>3030</v>
      </c>
      <c r="H403" s="95" t="s">
        <v>3033</v>
      </c>
      <c r="I403" s="95" t="s">
        <v>3034</v>
      </c>
      <c r="J403" s="73"/>
      <c r="K403" s="73"/>
      <c r="L403" s="73"/>
      <c r="M403" s="807" t="s">
        <v>3030</v>
      </c>
      <c r="N403" s="803"/>
      <c r="O403" s="803"/>
      <c r="P403" s="796"/>
      <c r="Q403" s="796"/>
      <c r="R403" s="796"/>
      <c r="S403" s="106" t="str">
        <f>IF(LNG!$B$3=1,A403 &amp;"",G403 &amp;"" )</f>
        <v>L05.02</v>
      </c>
      <c r="T403" s="106" t="str">
        <f>IF(LNG!$B$3=1,B403 &amp;"",H403 &amp;"" )</f>
        <v>Schadensbehebung</v>
      </c>
      <c r="U403" s="106" t="str">
        <f>IF(LNG!$B$3=1,C403 &amp;"",I403 &amp;"" )</f>
        <v>Behebung von Schäden an eigenen und anderen Bauwerken, die durch den Baubetrieb verursacht wurden</v>
      </c>
      <c r="V403" s="106" t="str">
        <f>IF(LNG!$B$3=1,D403 &amp;"",J403 &amp;"" )</f>
        <v/>
      </c>
      <c r="W403" s="106" t="str">
        <f>IF(LNG!$B$3=1,E403 &amp;"",K403 &amp;"" )</f>
        <v/>
      </c>
      <c r="X403" s="106" t="str">
        <f>IF(LNG!$B$3=1,F403 &amp;"",L403 &amp;"" )</f>
        <v/>
      </c>
    </row>
    <row r="404" spans="1:24" ht="69">
      <c r="A404" s="70" t="s">
        <v>3035</v>
      </c>
      <c r="B404" s="93" t="s">
        <v>1668</v>
      </c>
      <c r="C404" s="93" t="s">
        <v>3036</v>
      </c>
      <c r="D404" s="67"/>
      <c r="E404" s="67"/>
      <c r="F404" s="67"/>
      <c r="G404" s="76" t="s">
        <v>3035</v>
      </c>
      <c r="H404" s="95" t="s">
        <v>1670</v>
      </c>
      <c r="I404" s="95" t="s">
        <v>3037</v>
      </c>
      <c r="J404" s="73"/>
      <c r="K404" s="73"/>
      <c r="L404" s="73"/>
      <c r="M404" s="807" t="s">
        <v>3035</v>
      </c>
      <c r="N404" s="803"/>
      <c r="O404" s="803"/>
      <c r="P404" s="796"/>
      <c r="Q404" s="796"/>
      <c r="R404" s="796"/>
      <c r="S404" s="106" t="str">
        <f>IF(LNG!$B$3=1,A404 &amp;"",G404 &amp;"" )</f>
        <v>L06</v>
      </c>
      <c r="T404" s="106" t="str">
        <f>IF(LNG!$B$3=1,B404 &amp;"",H404 &amp;"" )</f>
        <v>Gerüst</v>
      </c>
      <c r="U404" s="106" t="str">
        <f>IF(LNG!$B$3=1,C404 &amp;"",I404 &amp;"" )</f>
        <v>Arbeits-, Lehr- und Schutzgerüste</v>
      </c>
      <c r="V404" s="106" t="str">
        <f>IF(LNG!$B$3=1,D404 &amp;"",J404 &amp;"" )</f>
        <v/>
      </c>
      <c r="W404" s="106" t="str">
        <f>IF(LNG!$B$3=1,E404 &amp;"",K404 &amp;"" )</f>
        <v/>
      </c>
      <c r="X404" s="106" t="str">
        <f>IF(LNG!$B$3=1,F404 &amp;"",L404 &amp;"" )</f>
        <v/>
      </c>
    </row>
    <row r="405" spans="1:24" ht="198">
      <c r="A405" s="68" t="s">
        <v>3038</v>
      </c>
      <c r="B405" s="80" t="s">
        <v>1673</v>
      </c>
      <c r="C405" s="80" t="s">
        <v>1674</v>
      </c>
      <c r="D405" s="67"/>
      <c r="E405" s="67"/>
      <c r="F405" s="67"/>
      <c r="G405" s="74" t="s">
        <v>3038</v>
      </c>
      <c r="H405" s="84" t="s">
        <v>1675</v>
      </c>
      <c r="I405" s="84" t="s">
        <v>3039</v>
      </c>
      <c r="J405" s="73"/>
      <c r="K405" s="73"/>
      <c r="L405" s="73"/>
      <c r="M405" s="797" t="s">
        <v>3038</v>
      </c>
      <c r="N405" s="795"/>
      <c r="O405" s="795"/>
      <c r="P405" s="796"/>
      <c r="Q405" s="796"/>
      <c r="R405" s="796"/>
      <c r="S405" s="106" t="str">
        <f>IF(LNG!$B$3=1,A405 &amp;"",G405 &amp;"" )</f>
        <v>L06.01</v>
      </c>
      <c r="T405" s="106" t="str">
        <f>IF(LNG!$B$3=1,B405 &amp;"",H405 &amp;"" )</f>
        <v>Fassadengerüst</v>
      </c>
      <c r="U405" s="106" t="str">
        <f>IF(LNG!$B$3=1,C405 &amp;"",I405 &amp;"" )</f>
        <v>Einrichten, Vorhalten, Umstellen und Demontieren von Fassadengerüsten, einschliesslich Befestigungen, Schutzmassnahmen und dgl.</v>
      </c>
      <c r="V405" s="106" t="str">
        <f>IF(LNG!$B$3=1,D405 &amp;"",J405 &amp;"" )</f>
        <v/>
      </c>
      <c r="W405" s="106" t="str">
        <f>IF(LNG!$B$3=1,E405 &amp;"",K405 &amp;"" )</f>
        <v/>
      </c>
      <c r="X405" s="106" t="str">
        <f>IF(LNG!$B$3=1,F405 &amp;"",L405 &amp;"" )</f>
        <v/>
      </c>
    </row>
    <row r="406" spans="1:24" ht="276">
      <c r="A406" s="70" t="s">
        <v>3040</v>
      </c>
      <c r="B406" s="93" t="s">
        <v>1679</v>
      </c>
      <c r="C406" s="93" t="s">
        <v>3041</v>
      </c>
      <c r="D406" s="67"/>
      <c r="E406" s="67"/>
      <c r="F406" s="67"/>
      <c r="G406" s="76" t="s">
        <v>3040</v>
      </c>
      <c r="H406" s="95" t="s">
        <v>1681</v>
      </c>
      <c r="I406" s="95" t="s">
        <v>3042</v>
      </c>
      <c r="J406" s="73"/>
      <c r="K406" s="73"/>
      <c r="L406" s="73"/>
      <c r="M406" s="807" t="s">
        <v>3040</v>
      </c>
      <c r="N406" s="803"/>
      <c r="O406" s="803"/>
      <c r="P406" s="796"/>
      <c r="Q406" s="796"/>
      <c r="R406" s="796"/>
      <c r="S406" s="106" t="str">
        <f>IF(LNG!$B$3=1,A406 &amp;"",G406 &amp;"" )</f>
        <v>L06.02</v>
      </c>
      <c r="T406" s="106" t="str">
        <f>IF(LNG!$B$3=1,B406 &amp;"",H406 &amp;"" )</f>
        <v>Arbeitsgerüst</v>
      </c>
      <c r="U406" s="106" t="str">
        <f>IF(LNG!$B$3=1,C406 &amp;"",I406 &amp;"" )</f>
        <v>Einrichten, Vorhalten, Umstellen und Demontieren von Wand-, Decken- und Bockgerüsten sowie Montagebühnen, einschliesslich Befestigungen, Schutzmassnahmen und dgl.</v>
      </c>
      <c r="V406" s="106" t="str">
        <f>IF(LNG!$B$3=1,D406 &amp;"",J406 &amp;"" )</f>
        <v/>
      </c>
      <c r="W406" s="106" t="str">
        <f>IF(LNG!$B$3=1,E406 &amp;"",K406 &amp;"" )</f>
        <v/>
      </c>
      <c r="X406" s="106" t="str">
        <f>IF(LNG!$B$3=1,F406 &amp;"",L406 &amp;"" )</f>
        <v/>
      </c>
    </row>
    <row r="407" spans="1:24" ht="277.2">
      <c r="A407" s="68" t="s">
        <v>3043</v>
      </c>
      <c r="B407" s="80" t="s">
        <v>1691</v>
      </c>
      <c r="C407" s="80" t="s">
        <v>3044</v>
      </c>
      <c r="D407" s="67"/>
      <c r="E407" s="67"/>
      <c r="F407" s="67"/>
      <c r="G407" s="74" t="s">
        <v>3043</v>
      </c>
      <c r="H407" s="84" t="s">
        <v>1693</v>
      </c>
      <c r="I407" s="84" t="s">
        <v>3045</v>
      </c>
      <c r="J407" s="73"/>
      <c r="K407" s="73"/>
      <c r="L407" s="73"/>
      <c r="M407" s="797" t="s">
        <v>3043</v>
      </c>
      <c r="N407" s="795"/>
      <c r="O407" s="795"/>
      <c r="P407" s="796"/>
      <c r="Q407" s="796"/>
      <c r="R407" s="796"/>
      <c r="S407" s="106" t="str">
        <f>IF(LNG!$B$3=1,A407 &amp;"",G407 &amp;"" )</f>
        <v>L06.03</v>
      </c>
      <c r="T407" s="106" t="str">
        <f>IF(LNG!$B$3=1,B407 &amp;"",H407 &amp;"" )</f>
        <v>Schutzgerüst</v>
      </c>
      <c r="U407" s="106" t="str">
        <f>IF(LNG!$B$3=1,C407 &amp;"",I407 &amp;"" )</f>
        <v>Schutzgerüste und Schutzwände zum Schutz von Personen, Fahrleitungen und angrenzenden Bauwerken vor Einwirkungen des Baubetriebs sowie Massnahmen zum Schutz des Pflanzenbestandes</v>
      </c>
      <c r="V407" s="106" t="str">
        <f>IF(LNG!$B$3=1,D407 &amp;"",J407 &amp;"" )</f>
        <v/>
      </c>
      <c r="W407" s="106" t="str">
        <f>IF(LNG!$B$3=1,E407 &amp;"",K407 &amp;"" )</f>
        <v/>
      </c>
      <c r="X407" s="106" t="str">
        <f>IF(LNG!$B$3=1,F407 &amp;"",L407 &amp;"" )</f>
        <v/>
      </c>
    </row>
    <row r="408" spans="1:24" ht="409.6">
      <c r="A408" s="70" t="s">
        <v>3046</v>
      </c>
      <c r="B408" s="93" t="s">
        <v>3047</v>
      </c>
      <c r="C408" s="93" t="s">
        <v>3048</v>
      </c>
      <c r="D408" s="67"/>
      <c r="E408" s="67"/>
      <c r="F408" s="67"/>
      <c r="G408" s="76" t="s">
        <v>3046</v>
      </c>
      <c r="H408" s="95" t="s">
        <v>3049</v>
      </c>
      <c r="I408" s="95" t="s">
        <v>3050</v>
      </c>
      <c r="J408" s="73"/>
      <c r="K408" s="73"/>
      <c r="L408" s="73"/>
      <c r="M408" s="807" t="s">
        <v>3046</v>
      </c>
      <c r="N408" s="803"/>
      <c r="O408" s="803"/>
      <c r="P408" s="796"/>
      <c r="Q408" s="796"/>
      <c r="R408" s="796"/>
      <c r="S408" s="106" t="str">
        <f>IF(LNG!$B$3=1,A408 &amp;"",G408 &amp;"" )</f>
        <v>L06.04</v>
      </c>
      <c r="T408" s="106" t="str">
        <f>IF(LNG!$B$3=1,B408 &amp;"",H408 &amp;"" )</f>
        <v>Lehrgerüst</v>
      </c>
      <c r="U408" s="106" t="str">
        <f>IF(LNG!$B$3=1,C408 &amp;"",I408 &amp;"" )</f>
        <v>Versetzbare Hilfstragwerke zur Stützung und Formgebung von Baustoffen, z. B. beim Bau von Bögen und Gewölben, freischwebend am Bauwerk befestigte Gerüste für den Freivorbau sowie horizontal oder vertikal vorschiebbare, frei über das bereits fertiggestellte Bauwerk auskragende Gerüste wie Vorschubgerüste, Kletterkonsolen und dgl.</v>
      </c>
      <c r="V408" s="106" t="str">
        <f>IF(LNG!$B$3=1,D408 &amp;"",J408 &amp;"" )</f>
        <v/>
      </c>
      <c r="W408" s="106" t="str">
        <f>IF(LNG!$B$3=1,E408 &amp;"",K408 &amp;"" )</f>
        <v/>
      </c>
      <c r="X408" s="106" t="str">
        <f>IF(LNG!$B$3=1,F408 &amp;"",L408 &amp;"" )</f>
        <v/>
      </c>
    </row>
    <row r="409" spans="1:24" ht="105.6">
      <c r="A409" s="68" t="s">
        <v>312</v>
      </c>
      <c r="B409" s="80" t="s">
        <v>3051</v>
      </c>
      <c r="C409" s="80" t="s">
        <v>3052</v>
      </c>
      <c r="D409" s="67"/>
      <c r="E409" s="67"/>
      <c r="F409" s="67"/>
      <c r="G409" s="74" t="s">
        <v>312</v>
      </c>
      <c r="H409" s="84" t="s">
        <v>3053</v>
      </c>
      <c r="I409" s="84" t="s">
        <v>3054</v>
      </c>
      <c r="J409" s="73"/>
      <c r="K409" s="73"/>
      <c r="L409" s="73"/>
      <c r="M409" s="797" t="s">
        <v>312</v>
      </c>
      <c r="N409" s="795"/>
      <c r="O409" s="795"/>
      <c r="P409" s="796"/>
      <c r="Q409" s="796"/>
      <c r="R409" s="796"/>
      <c r="S409" s="106" t="str">
        <f>IF(LNG!$B$3=1,A409 &amp;"",G409 &amp;"" )</f>
        <v>M</v>
      </c>
      <c r="T409" s="106" t="str">
        <f>IF(LNG!$B$3=1,B409 &amp;"",H409 &amp;"" )</f>
        <v>Erdbau, Spezialtiefbau</v>
      </c>
      <c r="U409" s="106" t="str">
        <f>IF(LNG!$B$3=1,C409 &amp;"",I409 &amp;"" )</f>
        <v>Erdbewegungen, Baugrundverbesserung sowie Sicherung des Baugrunds</v>
      </c>
      <c r="V409" s="106" t="str">
        <f>IF(LNG!$B$3=1,D409 &amp;"",J409 &amp;"" )</f>
        <v/>
      </c>
      <c r="W409" s="106" t="str">
        <f>IF(LNG!$B$3=1,E409 &amp;"",K409 &amp;"" )</f>
        <v/>
      </c>
      <c r="X409" s="106" t="str">
        <f>IF(LNG!$B$3=1,F409 &amp;"",L409 &amp;"" )</f>
        <v/>
      </c>
    </row>
    <row r="410" spans="1:24" ht="132">
      <c r="A410" s="70" t="s">
        <v>3055</v>
      </c>
      <c r="B410" s="93" t="s">
        <v>3056</v>
      </c>
      <c r="C410" s="93" t="s">
        <v>3057</v>
      </c>
      <c r="D410" s="67"/>
      <c r="E410" s="67"/>
      <c r="F410" s="67"/>
      <c r="G410" s="76" t="s">
        <v>3055</v>
      </c>
      <c r="H410" s="95" t="s">
        <v>3058</v>
      </c>
      <c r="I410" s="95" t="s">
        <v>3059</v>
      </c>
      <c r="J410" s="73"/>
      <c r="K410" s="73"/>
      <c r="L410" s="73"/>
      <c r="M410" s="807" t="s">
        <v>3055</v>
      </c>
      <c r="N410" s="803"/>
      <c r="O410" s="803"/>
      <c r="P410" s="796"/>
      <c r="Q410" s="796"/>
      <c r="R410" s="796"/>
      <c r="S410" s="106" t="str">
        <f>IF(LNG!$B$3=1,A410 &amp;"",G410 &amp;"" )</f>
        <v>M01</v>
      </c>
      <c r="T410" s="106" t="str">
        <f>IF(LNG!$B$3=1,B410 &amp;"",H410 &amp;"" )</f>
        <v>Erdbewegung</v>
      </c>
      <c r="U410" s="106" t="str">
        <f>IF(LNG!$B$3=1,C410 &amp;"",I410 &amp;"" )</f>
        <v>Aushub und Erdbewegungen, einschliesslich Materialbewirtschaftung, Transport und Lagerung</v>
      </c>
      <c r="V410" s="106" t="str">
        <f>IF(LNG!$B$3=1,D410 &amp;"",J410 &amp;"" )</f>
        <v/>
      </c>
      <c r="W410" s="106" t="str">
        <f>IF(LNG!$B$3=1,E410 &amp;"",K410 &amp;"" )</f>
        <v/>
      </c>
      <c r="X410" s="106" t="str">
        <f>IF(LNG!$B$3=1,F410 &amp;"",L410 &amp;"" )</f>
        <v/>
      </c>
    </row>
    <row r="411" spans="1:24" ht="250.8">
      <c r="A411" s="70" t="s">
        <v>3060</v>
      </c>
      <c r="B411" s="93" t="s">
        <v>3061</v>
      </c>
      <c r="C411" s="93" t="s">
        <v>3062</v>
      </c>
      <c r="D411" s="67"/>
      <c r="E411" s="67"/>
      <c r="F411" s="67"/>
      <c r="G411" s="76" t="s">
        <v>3060</v>
      </c>
      <c r="H411" s="95" t="s">
        <v>3063</v>
      </c>
      <c r="I411" s="95" t="s">
        <v>3064</v>
      </c>
      <c r="J411" s="73"/>
      <c r="K411" s="73"/>
      <c r="L411" s="73"/>
      <c r="M411" s="807" t="s">
        <v>3060</v>
      </c>
      <c r="N411" s="803"/>
      <c r="O411" s="803"/>
      <c r="P411" s="796"/>
      <c r="Q411" s="796"/>
      <c r="R411" s="796"/>
      <c r="S411" s="106" t="str">
        <f>IF(LNG!$B$3=1,A411 &amp;"",G411 &amp;"" )</f>
        <v>M01.01</v>
      </c>
      <c r="T411" s="106" t="str">
        <f>IF(LNG!$B$3=1,B411 &amp;"",H411 &amp;"" )</f>
        <v>Abholzung, Rodung</v>
      </c>
      <c r="U411" s="106" t="str">
        <f>IF(LNG!$B$3=1,C411 &amp;"",I411 &amp;"" )</f>
        <v>Beseitigung und Umsetzung bestehender Bepflanzungen und Bestockungen, Schlagräumung sowie Entfernung von Wurzelstöcken, einschliesslich Abtransport von Holz und Astmaterial</v>
      </c>
      <c r="V411" s="106" t="str">
        <f>IF(LNG!$B$3=1,D411 &amp;"",J411 &amp;"" )</f>
        <v/>
      </c>
      <c r="W411" s="106" t="str">
        <f>IF(LNG!$B$3=1,E411 &amp;"",K411 &amp;"" )</f>
        <v/>
      </c>
      <c r="X411" s="106" t="str">
        <f>IF(LNG!$B$3=1,F411 &amp;"",L411 &amp;"" )</f>
        <v/>
      </c>
    </row>
    <row r="412" spans="1:24" ht="165.6">
      <c r="A412" s="86" t="s">
        <v>3065</v>
      </c>
      <c r="B412" s="87" t="s">
        <v>3066</v>
      </c>
      <c r="C412" s="80" t="s">
        <v>3067</v>
      </c>
      <c r="D412" s="67"/>
      <c r="E412" s="67"/>
      <c r="F412" s="67"/>
      <c r="G412" s="88" t="s">
        <v>3065</v>
      </c>
      <c r="H412" s="89" t="s">
        <v>3068</v>
      </c>
      <c r="I412" s="84" t="s">
        <v>3069</v>
      </c>
      <c r="J412" s="73"/>
      <c r="K412" s="73"/>
      <c r="L412" s="73"/>
      <c r="M412" s="793" t="s">
        <v>3065</v>
      </c>
      <c r="N412" s="794"/>
      <c r="O412" s="795"/>
      <c r="P412" s="796"/>
      <c r="Q412" s="796"/>
      <c r="R412" s="796"/>
      <c r="S412" s="106" t="str">
        <f>IF(LNG!$B$3=1,A412 &amp;"",G412 &amp;"" )</f>
        <v>M01.02</v>
      </c>
      <c r="T412" s="106" t="str">
        <f>IF(LNG!$B$3=1,B412 &amp;"",H412 &amp;"" )</f>
        <v>Bodenabtrag</v>
      </c>
      <c r="U412" s="106" t="str">
        <f>IF(LNG!$B$3=1,C412 &amp;"",I412 &amp;"" )</f>
        <v>Abtrag von belebtem Ober- und Unterboden, einschliesslich Zwischenlagerung, Bewirtschaftung und Transport</v>
      </c>
      <c r="V412" s="106" t="str">
        <f>IF(LNG!$B$3=1,D412 &amp;"",J412 &amp;"" )</f>
        <v/>
      </c>
      <c r="W412" s="106" t="str">
        <f>IF(LNG!$B$3=1,E412 &amp;"",K412 &amp;"" )</f>
        <v/>
      </c>
      <c r="X412" s="106" t="str">
        <f>IF(LNG!$B$3=1,F412 &amp;"",L412 &amp;"" )</f>
        <v/>
      </c>
    </row>
    <row r="413" spans="1:24" ht="184.8">
      <c r="A413" s="68" t="s">
        <v>3070</v>
      </c>
      <c r="B413" s="80" t="s">
        <v>3071</v>
      </c>
      <c r="C413" s="80" t="s">
        <v>3072</v>
      </c>
      <c r="D413" s="67"/>
      <c r="E413" s="67"/>
      <c r="F413" s="67"/>
      <c r="G413" s="74" t="s">
        <v>3070</v>
      </c>
      <c r="H413" s="84" t="s">
        <v>3073</v>
      </c>
      <c r="I413" s="84" t="s">
        <v>3074</v>
      </c>
      <c r="J413" s="73"/>
      <c r="K413" s="73"/>
      <c r="L413" s="73"/>
      <c r="M413" s="797" t="s">
        <v>3070</v>
      </c>
      <c r="N413" s="795"/>
      <c r="O413" s="795"/>
      <c r="P413" s="796"/>
      <c r="Q413" s="796"/>
      <c r="R413" s="796"/>
      <c r="S413" s="106" t="str">
        <f>IF(LNG!$B$3=1,A413 &amp;"",G413 &amp;"" )</f>
        <v>M01.03</v>
      </c>
      <c r="T413" s="106" t="str">
        <f>IF(LNG!$B$3=1,B413 &amp;"",H413 &amp;"" )</f>
        <v>Aushub</v>
      </c>
      <c r="U413" s="106" t="str">
        <f>IF(LNG!$B$3=1,C413 &amp;"",I413 &amp;"" )</f>
        <v>Aushub von offenen, gespriessten oder rückverankerten Baugruben sowie grossflächiger Abtrag, einschliesslich Transport und Lagerung</v>
      </c>
      <c r="V413" s="106" t="str">
        <f>IF(LNG!$B$3=1,D413 &amp;"",J413 &amp;"" )</f>
        <v/>
      </c>
      <c r="W413" s="106" t="str">
        <f>IF(LNG!$B$3=1,E413 &amp;"",K413 &amp;"" )</f>
        <v/>
      </c>
      <c r="X413" s="106" t="str">
        <f>IF(LNG!$B$3=1,F413 &amp;"",L413 &amp;"" )</f>
        <v/>
      </c>
    </row>
    <row r="414" spans="1:24" ht="171.6">
      <c r="A414" s="70" t="s">
        <v>3075</v>
      </c>
      <c r="B414" s="93" t="s">
        <v>3076</v>
      </c>
      <c r="C414" s="93" t="s">
        <v>3077</v>
      </c>
      <c r="D414" s="67"/>
      <c r="E414" s="67"/>
      <c r="F414" s="67"/>
      <c r="G414" s="76" t="s">
        <v>3075</v>
      </c>
      <c r="H414" s="95" t="s">
        <v>3078</v>
      </c>
      <c r="I414" s="95" t="s">
        <v>3079</v>
      </c>
      <c r="J414" s="73"/>
      <c r="K414" s="73"/>
      <c r="L414" s="73"/>
      <c r="M414" s="807" t="s">
        <v>3075</v>
      </c>
      <c r="N414" s="803"/>
      <c r="O414" s="803"/>
      <c r="P414" s="796"/>
      <c r="Q414" s="796"/>
      <c r="R414" s="796"/>
      <c r="S414" s="106" t="str">
        <f>IF(LNG!$B$3=1,A414 &amp;"",G414 &amp;"" )</f>
        <v>M01.04</v>
      </c>
      <c r="T414" s="106" t="str">
        <f>IF(LNG!$B$3=1,B414 &amp;"",H414 &amp;"" )</f>
        <v>Aushub  Graben</v>
      </c>
      <c r="U414" s="106" t="str">
        <f>IF(LNG!$B$3=1,C414 &amp;"",I414 &amp;"" )</f>
        <v>Aushub aus offenen und gespriessten Gräben, einschliesslich Spriessung, Transport und Lagerung
Hinweis: Wasserhaltung (M01.08)</v>
      </c>
      <c r="V414" s="106" t="str">
        <f>IF(LNG!$B$3=1,D414 &amp;"",J414 &amp;"" )</f>
        <v/>
      </c>
      <c r="W414" s="106" t="str">
        <f>IF(LNG!$B$3=1,E414 &amp;"",K414 &amp;"" )</f>
        <v/>
      </c>
      <c r="X414" s="106" t="str">
        <f>IF(LNG!$B$3=1,F414 &amp;"",L414 &amp;"" )</f>
        <v/>
      </c>
    </row>
    <row r="415" spans="1:24" ht="224.4">
      <c r="A415" s="70" t="s">
        <v>3080</v>
      </c>
      <c r="B415" s="93" t="s">
        <v>3081</v>
      </c>
      <c r="C415" s="93" t="s">
        <v>3082</v>
      </c>
      <c r="D415" s="67"/>
      <c r="E415" s="67"/>
      <c r="F415" s="67"/>
      <c r="G415" s="76" t="s">
        <v>3080</v>
      </c>
      <c r="H415" s="95" t="s">
        <v>1633</v>
      </c>
      <c r="I415" s="95" t="s">
        <v>3083</v>
      </c>
      <c r="J415" s="73"/>
      <c r="K415" s="73"/>
      <c r="L415" s="73"/>
      <c r="M415" s="807" t="s">
        <v>3080</v>
      </c>
      <c r="N415" s="803"/>
      <c r="O415" s="803"/>
      <c r="P415" s="796"/>
      <c r="Q415" s="796"/>
      <c r="R415" s="796"/>
      <c r="S415" s="106" t="str">
        <f>IF(LNG!$B$3=1,A415 &amp;"",G415 &amp;"" )</f>
        <v>M01.05</v>
      </c>
      <c r="T415" s="106" t="str">
        <f>IF(LNG!$B$3=1,B415 &amp;"",H415 &amp;"" )</f>
        <v>Schüttung</v>
      </c>
      <c r="U415" s="106" t="str">
        <f>IF(LNG!$B$3=1,C415 &amp;"",I415 &amp;"" )</f>
        <v>Grossflächige, mehrschichtige Schüttungen, Dammbau, Wiederherstellung des Geländes und dgl. einschliesslich Materiallieferung, Transport und Verdichtung</v>
      </c>
      <c r="V415" s="106" t="str">
        <f>IF(LNG!$B$3=1,D415 &amp;"",J415 &amp;"" )</f>
        <v/>
      </c>
      <c r="W415" s="106" t="str">
        <f>IF(LNG!$B$3=1,E415 &amp;"",K415 &amp;"" )</f>
        <v/>
      </c>
      <c r="X415" s="106" t="str">
        <f>IF(LNG!$B$3=1,F415 &amp;"",L415 &amp;"" )</f>
        <v/>
      </c>
    </row>
    <row r="416" spans="1:24" ht="184.8">
      <c r="A416" s="70" t="s">
        <v>3084</v>
      </c>
      <c r="B416" s="93" t="s">
        <v>3085</v>
      </c>
      <c r="C416" s="93" t="s">
        <v>3086</v>
      </c>
      <c r="D416" s="67"/>
      <c r="E416" s="67"/>
      <c r="F416" s="67"/>
      <c r="G416" s="76" t="s">
        <v>3084</v>
      </c>
      <c r="H416" s="95" t="s">
        <v>3087</v>
      </c>
      <c r="I416" s="95" t="s">
        <v>3088</v>
      </c>
      <c r="J416" s="73"/>
      <c r="K416" s="73"/>
      <c r="L416" s="73"/>
      <c r="M416" s="807" t="s">
        <v>3084</v>
      </c>
      <c r="N416" s="803"/>
      <c r="O416" s="803"/>
      <c r="P416" s="796"/>
      <c r="Q416" s="796"/>
      <c r="R416" s="796"/>
      <c r="S416" s="106" t="str">
        <f>IF(LNG!$B$3=1,A416 &amp;"",G416 &amp;"" )</f>
        <v>M01.06</v>
      </c>
      <c r="T416" s="106" t="str">
        <f>IF(LNG!$B$3=1,B416 &amp;"",H416 &amp;"" )</f>
        <v>Hinterfüllung</v>
      </c>
      <c r="U416" s="106" t="str">
        <f>IF(LNG!$B$3=1,C416 &amp;"",I416 &amp;"" )</f>
        <v>Hinterfüllung von Bauwerken und Auffüllung von Baugruben, einschliesslich Materiallieferung, Transport und Verdichtung</v>
      </c>
      <c r="V416" s="106" t="str">
        <f>IF(LNG!$B$3=1,D416 &amp;"",J416 &amp;"" )</f>
        <v/>
      </c>
      <c r="W416" s="106" t="str">
        <f>IF(LNG!$B$3=1,E416 &amp;"",K416 &amp;"" )</f>
        <v/>
      </c>
      <c r="X416" s="106" t="str">
        <f>IF(LNG!$B$3=1,F416 &amp;"",L416 &amp;"" )</f>
        <v/>
      </c>
    </row>
    <row r="417" spans="1:24" ht="118.8">
      <c r="A417" s="70" t="s">
        <v>3089</v>
      </c>
      <c r="B417" s="93" t="s">
        <v>3090</v>
      </c>
      <c r="C417" s="93" t="s">
        <v>3091</v>
      </c>
      <c r="D417" s="67"/>
      <c r="E417" s="67"/>
      <c r="F417" s="67"/>
      <c r="G417" s="76" t="s">
        <v>3089</v>
      </c>
      <c r="H417" s="95" t="s">
        <v>3092</v>
      </c>
      <c r="I417" s="95" t="s">
        <v>3093</v>
      </c>
      <c r="J417" s="73"/>
      <c r="K417" s="73"/>
      <c r="L417" s="73"/>
      <c r="M417" s="807" t="s">
        <v>3089</v>
      </c>
      <c r="N417" s="803"/>
      <c r="O417" s="803"/>
      <c r="P417" s="796"/>
      <c r="Q417" s="796"/>
      <c r="R417" s="796"/>
      <c r="S417" s="106" t="str">
        <f>IF(LNG!$B$3=1,A417 &amp;"",G417 &amp;"" )</f>
        <v>M01.07</v>
      </c>
      <c r="T417" s="106" t="str">
        <f>IF(LNG!$B$3=1,B417 &amp;"",H417 &amp;"" )</f>
        <v>Grabenfüllung</v>
      </c>
      <c r="U417" s="106" t="str">
        <f>IF(LNG!$B$3=1,C417 &amp;"",I417 &amp;"" )</f>
        <v>Auffüllung von Gräben, einschliesslich Materiallieferung, Transport und Verdichtung</v>
      </c>
      <c r="V417" s="106" t="str">
        <f>IF(LNG!$B$3=1,D417 &amp;"",J417 &amp;"" )</f>
        <v/>
      </c>
      <c r="W417" s="106" t="str">
        <f>IF(LNG!$B$3=1,E417 &amp;"",K417 &amp;"" )</f>
        <v/>
      </c>
      <c r="X417" s="106" t="str">
        <f>IF(LNG!$B$3=1,F417 &amp;"",L417 &amp;"" )</f>
        <v/>
      </c>
    </row>
    <row r="418" spans="1:24" ht="237.6">
      <c r="A418" s="70" t="s">
        <v>3094</v>
      </c>
      <c r="B418" s="93" t="s">
        <v>1636</v>
      </c>
      <c r="C418" s="93" t="s">
        <v>3095</v>
      </c>
      <c r="D418" s="67"/>
      <c r="E418" s="67"/>
      <c r="F418" s="67"/>
      <c r="G418" s="76" t="s">
        <v>3094</v>
      </c>
      <c r="H418" s="95" t="s">
        <v>1638</v>
      </c>
      <c r="I418" s="95" t="s">
        <v>3096</v>
      </c>
      <c r="J418" s="73"/>
      <c r="K418" s="73"/>
      <c r="L418" s="73"/>
      <c r="M418" s="807" t="s">
        <v>3094</v>
      </c>
      <c r="N418" s="803"/>
      <c r="O418" s="803"/>
      <c r="P418" s="796"/>
      <c r="Q418" s="796"/>
      <c r="R418" s="796"/>
      <c r="S418" s="106" t="str">
        <f>IF(LNG!$B$3=1,A418 &amp;"",G418 &amp;"" )</f>
        <v>M01.08</v>
      </c>
      <c r="T418" s="106" t="str">
        <f>IF(LNG!$B$3=1,B418 &amp;"",H418 &amp;"" )</f>
        <v>Wasserhaltung</v>
      </c>
      <c r="U418" s="106" t="str">
        <f>IF(LNG!$B$3=1,C418 &amp;"",I418 &amp;"" )</f>
        <v>Entwässerung von Baugruben und Gräben, Grundwasserabsenkungen, Rückversickerungen und dgl. sowie Konzessionen und Gebühren für die Entnahme von Grundwasser</v>
      </c>
      <c r="V418" s="106" t="str">
        <f>IF(LNG!$B$3=1,D418 &amp;"",J418 &amp;"" )</f>
        <v/>
      </c>
      <c r="W418" s="106" t="str">
        <f>IF(LNG!$B$3=1,E418 &amp;"",K418 &amp;"" )</f>
        <v/>
      </c>
      <c r="X418" s="106" t="str">
        <f>IF(LNG!$B$3=1,F418 &amp;"",L418 &amp;"" )</f>
        <v/>
      </c>
    </row>
    <row r="419" spans="1:24" ht="79.2">
      <c r="A419" s="68" t="s">
        <v>3097</v>
      </c>
      <c r="B419" s="80" t="s">
        <v>3098</v>
      </c>
      <c r="C419" s="80" t="s">
        <v>3099</v>
      </c>
      <c r="D419" s="67"/>
      <c r="E419" s="67"/>
      <c r="F419" s="67"/>
      <c r="G419" s="74" t="s">
        <v>3097</v>
      </c>
      <c r="H419" s="84" t="s">
        <v>3100</v>
      </c>
      <c r="I419" s="84" t="s">
        <v>3101</v>
      </c>
      <c r="J419" s="73"/>
      <c r="K419" s="73"/>
      <c r="L419" s="73"/>
      <c r="M419" s="797" t="s">
        <v>3097</v>
      </c>
      <c r="N419" s="795"/>
      <c r="O419" s="795"/>
      <c r="P419" s="796"/>
      <c r="Q419" s="796"/>
      <c r="R419" s="796"/>
      <c r="S419" s="106" t="str">
        <f>IF(LNG!$B$3=1,A419 &amp;"",G419 &amp;"" )</f>
        <v>M02</v>
      </c>
      <c r="T419" s="106" t="str">
        <f>IF(LNG!$B$3=1,B419 &amp;"",H419 &amp;"" )</f>
        <v>Grabenloser Leitungsbau</v>
      </c>
      <c r="U419" s="106" t="str">
        <f>IF(LNG!$B$3=1,C419 &amp;"",I419 &amp;"" )</f>
        <v>Leitungen, die durch grabenlose Verfahren verlegt wurden</v>
      </c>
      <c r="V419" s="106" t="str">
        <f>IF(LNG!$B$3=1,D419 &amp;"",J419 &amp;"" )</f>
        <v/>
      </c>
      <c r="W419" s="106" t="str">
        <f>IF(LNG!$B$3=1,E419 &amp;"",K419 &amp;"" )</f>
        <v/>
      </c>
      <c r="X419" s="106" t="str">
        <f>IF(LNG!$B$3=1,F419 &amp;"",L419 &amp;"" )</f>
        <v/>
      </c>
    </row>
    <row r="420" spans="1:24" ht="132">
      <c r="A420" s="68" t="s">
        <v>3102</v>
      </c>
      <c r="B420" s="80" t="s">
        <v>3103</v>
      </c>
      <c r="C420" s="80" t="s">
        <v>3104</v>
      </c>
      <c r="D420" s="67"/>
      <c r="E420" s="67"/>
      <c r="F420" s="67"/>
      <c r="G420" s="74" t="s">
        <v>3102</v>
      </c>
      <c r="H420" s="84" t="s">
        <v>3105</v>
      </c>
      <c r="I420" s="84" t="s">
        <v>3106</v>
      </c>
      <c r="J420" s="73"/>
      <c r="K420" s="73"/>
      <c r="L420" s="73"/>
      <c r="M420" s="797" t="s">
        <v>3102</v>
      </c>
      <c r="N420" s="795"/>
      <c r="O420" s="795"/>
      <c r="P420" s="796"/>
      <c r="Q420" s="796"/>
      <c r="R420" s="796"/>
      <c r="S420" s="106" t="str">
        <f>IF(LNG!$B$3=1,A420 &amp;"",G420 &amp;"" )</f>
        <v>M02.01</v>
      </c>
      <c r="T420" s="106" t="str">
        <f>IF(LNG!$B$3=1,B420 &amp;"",H420 &amp;"" )</f>
        <v>Berstlining</v>
      </c>
      <c r="U420" s="106" t="str">
        <f>IF(LNG!$B$3=1,C420 &amp;"",I420 &amp;"" )</f>
        <v>Verlegung von Rohren und Leitungen durch Verdrängung bestehender Rohre und Leitungen</v>
      </c>
      <c r="V420" s="106" t="str">
        <f>IF(LNG!$B$3=1,D420 &amp;"",J420 &amp;"" )</f>
        <v/>
      </c>
      <c r="W420" s="106" t="str">
        <f>IF(LNG!$B$3=1,E420 &amp;"",K420 &amp;"" )</f>
        <v/>
      </c>
      <c r="X420" s="106" t="str">
        <f>IF(LNG!$B$3=1,F420 &amp;"",L420 &amp;"" )</f>
        <v/>
      </c>
    </row>
    <row r="421" spans="1:24" ht="92.4">
      <c r="A421" s="70" t="s">
        <v>3107</v>
      </c>
      <c r="B421" s="93" t="s">
        <v>3108</v>
      </c>
      <c r="C421" s="93" t="s">
        <v>3109</v>
      </c>
      <c r="D421" s="67"/>
      <c r="E421" s="67"/>
      <c r="F421" s="67"/>
      <c r="G421" s="76" t="s">
        <v>3107</v>
      </c>
      <c r="H421" s="95" t="s">
        <v>3110</v>
      </c>
      <c r="I421" s="95" t="s">
        <v>3111</v>
      </c>
      <c r="J421" s="73"/>
      <c r="K421" s="73"/>
      <c r="L421" s="73"/>
      <c r="M421" s="807" t="s">
        <v>3107</v>
      </c>
      <c r="N421" s="803"/>
      <c r="O421" s="803"/>
      <c r="P421" s="796"/>
      <c r="Q421" s="796"/>
      <c r="R421" s="796"/>
      <c r="S421" s="106" t="str">
        <f>IF(LNG!$B$3=1,A421 &amp;"",G421 &amp;"" )</f>
        <v>M02.02</v>
      </c>
      <c r="T421" s="106" t="str">
        <f>IF(LNG!$B$3=1,B421 &amp;"",H421 &amp;"" )</f>
        <v>Spülbohrung</v>
      </c>
      <c r="U421" s="106" t="str">
        <f>IF(LNG!$B$3=1,C421 &amp;"",I421 &amp;"" )</f>
        <v>Verlegung von Rohren und Leitungen in flüssigkeitsgestützten Bohrlöchern</v>
      </c>
      <c r="V421" s="106" t="str">
        <f>IF(LNG!$B$3=1,D421 &amp;"",J421 &amp;"" )</f>
        <v/>
      </c>
      <c r="W421" s="106" t="str">
        <f>IF(LNG!$B$3=1,E421 &amp;"",K421 &amp;"" )</f>
        <v/>
      </c>
      <c r="X421" s="106" t="str">
        <f>IF(LNG!$B$3=1,F421 &amp;"",L421 &amp;"" )</f>
        <v/>
      </c>
    </row>
    <row r="422" spans="1:24" ht="198">
      <c r="A422" s="70" t="s">
        <v>3112</v>
      </c>
      <c r="B422" s="93" t="s">
        <v>3113</v>
      </c>
      <c r="C422" s="93" t="s">
        <v>3114</v>
      </c>
      <c r="D422" s="67"/>
      <c r="E422" s="67"/>
      <c r="F422" s="67"/>
      <c r="G422" s="76" t="s">
        <v>3112</v>
      </c>
      <c r="H422" s="95" t="s">
        <v>3115</v>
      </c>
      <c r="I422" s="95" t="s">
        <v>3116</v>
      </c>
      <c r="J422" s="73"/>
      <c r="K422" s="73"/>
      <c r="L422" s="73"/>
      <c r="M422" s="807" t="s">
        <v>3112</v>
      </c>
      <c r="N422" s="803"/>
      <c r="O422" s="803"/>
      <c r="P422" s="796"/>
      <c r="Q422" s="796"/>
      <c r="R422" s="796"/>
      <c r="S422" s="106" t="str">
        <f>IF(LNG!$B$3=1,A422 &amp;"",G422 &amp;"" )</f>
        <v>M02.03</v>
      </c>
      <c r="T422" s="106" t="str">
        <f>IF(LNG!$B$3=1,B422 &amp;"",H422 &amp;"" )</f>
        <v>Rammvortrieb</v>
      </c>
      <c r="U422" s="106" t="str">
        <f>IF(LNG!$B$3=1,C422 &amp;"",I422 &amp;"" )</f>
        <v>Verlegung von Rohren und Leitungen durch Rammvortrieb, ohne Start- und Zielschacht
Hinweis: Aushub (M 1.3);
Baugrubenabschluss (M 4.1)</v>
      </c>
      <c r="V422" s="106" t="str">
        <f>IF(LNG!$B$3=1,D422 &amp;"",J422 &amp;"" )</f>
        <v/>
      </c>
      <c r="W422" s="106" t="str">
        <f>IF(LNG!$B$3=1,E422 &amp;"",K422 &amp;"" )</f>
        <v/>
      </c>
      <c r="X422" s="106" t="str">
        <f>IF(LNG!$B$3=1,F422 &amp;"",L422 &amp;"" )</f>
        <v/>
      </c>
    </row>
    <row r="423" spans="1:24" ht="198">
      <c r="A423" s="70" t="s">
        <v>3117</v>
      </c>
      <c r="B423" s="93" t="s">
        <v>3118</v>
      </c>
      <c r="C423" s="93" t="s">
        <v>3119</v>
      </c>
      <c r="D423" s="67"/>
      <c r="E423" s="67"/>
      <c r="F423" s="67"/>
      <c r="G423" s="76" t="s">
        <v>3117</v>
      </c>
      <c r="H423" s="95" t="s">
        <v>3120</v>
      </c>
      <c r="I423" s="95" t="s">
        <v>3121</v>
      </c>
      <c r="J423" s="73"/>
      <c r="K423" s="73"/>
      <c r="L423" s="73"/>
      <c r="M423" s="807" t="s">
        <v>3117</v>
      </c>
      <c r="N423" s="803"/>
      <c r="O423" s="803"/>
      <c r="P423" s="796"/>
      <c r="Q423" s="796"/>
      <c r="R423" s="796"/>
      <c r="S423" s="106" t="str">
        <f>IF(LNG!$B$3=1,A423 &amp;"",G423 &amp;"" )</f>
        <v>M02.04</v>
      </c>
      <c r="T423" s="106" t="str">
        <f>IF(LNG!$B$3=1,B423 &amp;"",H423 &amp;"" )</f>
        <v>Pressvortrieb</v>
      </c>
      <c r="U423" s="106" t="str">
        <f>IF(LNG!$B$3=1,C423 &amp;"",I423 &amp;"" )</f>
        <v>Verlegung von Rohren und Leitungen durch Pressvortrieb, ohne Start- und Zielschacht
Hinweis: Aushub (M 1.3);
Baugrubenabschluss (M 4.1)</v>
      </c>
      <c r="V423" s="106" t="str">
        <f>IF(LNG!$B$3=1,D423 &amp;"",J423 &amp;"" )</f>
        <v/>
      </c>
      <c r="W423" s="106" t="str">
        <f>IF(LNG!$B$3=1,E423 &amp;"",K423 &amp;"" )</f>
        <v/>
      </c>
      <c r="X423" s="106" t="str">
        <f>IF(LNG!$B$3=1,F423 &amp;"",L423 &amp;"" )</f>
        <v/>
      </c>
    </row>
    <row r="424" spans="1:24" ht="184.8">
      <c r="A424" s="70" t="s">
        <v>3122</v>
      </c>
      <c r="B424" s="93" t="s">
        <v>3123</v>
      </c>
      <c r="C424" s="93" t="s">
        <v>3124</v>
      </c>
      <c r="D424" s="67"/>
      <c r="E424" s="67"/>
      <c r="F424" s="67"/>
      <c r="G424" s="76" t="s">
        <v>3122</v>
      </c>
      <c r="H424" s="95" t="s">
        <v>3123</v>
      </c>
      <c r="I424" s="95" t="s">
        <v>3125</v>
      </c>
      <c r="J424" s="73"/>
      <c r="K424" s="73"/>
      <c r="L424" s="73"/>
      <c r="M424" s="807" t="s">
        <v>3122</v>
      </c>
      <c r="N424" s="803"/>
      <c r="O424" s="803"/>
      <c r="P424" s="796"/>
      <c r="Q424" s="796"/>
      <c r="R424" s="796"/>
      <c r="S424" s="106" t="str">
        <f>IF(LNG!$B$3=1,A424 &amp;"",G424 &amp;"" )</f>
        <v>M02.05</v>
      </c>
      <c r="T424" s="106" t="str">
        <f>IF(LNG!$B$3=1,B424 &amp;"",H424 &amp;"" )</f>
        <v>Microtunneling</v>
      </c>
      <c r="U424" s="106" t="str">
        <f>IF(LNG!$B$3=1,C424 &amp;"",I424 &amp;"" )</f>
        <v>Verlegung von Rohren und Leitungen durch Microtunneling, ohne Start- und Zielschacht
Hinweis: (M 1.3)
Baugrubenabschluss (M 4.1)</v>
      </c>
      <c r="V424" s="106" t="str">
        <f>IF(LNG!$B$3=1,D424 &amp;"",J424 &amp;"" )</f>
        <v/>
      </c>
      <c r="W424" s="106" t="str">
        <f>IF(LNG!$B$3=1,E424 &amp;"",K424 &amp;"" )</f>
        <v/>
      </c>
      <c r="X424" s="106" t="str">
        <f>IF(LNG!$B$3=1,F424 &amp;"",L424 &amp;"" )</f>
        <v/>
      </c>
    </row>
    <row r="425" spans="1:24" ht="262.2">
      <c r="A425" s="70" t="s">
        <v>3126</v>
      </c>
      <c r="B425" s="93" t="s">
        <v>3127</v>
      </c>
      <c r="C425" s="93" t="s">
        <v>3128</v>
      </c>
      <c r="D425" s="67"/>
      <c r="E425" s="67"/>
      <c r="F425" s="67"/>
      <c r="G425" s="76" t="s">
        <v>3126</v>
      </c>
      <c r="H425" s="95" t="s">
        <v>3129</v>
      </c>
      <c r="I425" s="95" t="s">
        <v>3130</v>
      </c>
      <c r="J425" s="73"/>
      <c r="K425" s="73"/>
      <c r="L425" s="73"/>
      <c r="M425" s="807" t="s">
        <v>3126</v>
      </c>
      <c r="N425" s="803"/>
      <c r="O425" s="803"/>
      <c r="P425" s="796"/>
      <c r="Q425" s="796"/>
      <c r="R425" s="796"/>
      <c r="S425" s="106" t="str">
        <f>IF(LNG!$B$3=1,A425 &amp;"",G425 &amp;"" )</f>
        <v>M03</v>
      </c>
      <c r="T425" s="106" t="str">
        <f>IF(LNG!$B$3=1,B425 &amp;"",H425 &amp;"" )</f>
        <v>Belasteter Standort</v>
      </c>
      <c r="U425" s="106" t="str">
        <f>IF(LNG!$B$3=1,C425 &amp;"",I425 &amp;"" )</f>
        <v>Behandlung belasteter Standorte durch Materialtrennung und -bewirtschaftung, Behandlung von Abfällen, Altlastensanierung und dgl., einschliesslich Zwischenlagerung, Transport und Deponie</v>
      </c>
      <c r="V425" s="106" t="str">
        <f>IF(LNG!$B$3=1,D425 &amp;"",J425 &amp;"" )</f>
        <v/>
      </c>
      <c r="W425" s="106" t="str">
        <f>IF(LNG!$B$3=1,E425 &amp;"",K425 &amp;"" )</f>
        <v/>
      </c>
      <c r="X425" s="106" t="str">
        <f>IF(LNG!$B$3=1,F425 &amp;"",L425 &amp;"" )</f>
        <v/>
      </c>
    </row>
    <row r="426" spans="1:24" ht="96.6">
      <c r="A426" s="70" t="s">
        <v>3131</v>
      </c>
      <c r="B426" s="93" t="s">
        <v>3132</v>
      </c>
      <c r="C426" s="93" t="s">
        <v>3133</v>
      </c>
      <c r="D426" s="67"/>
      <c r="E426" s="67"/>
      <c r="F426" s="67"/>
      <c r="G426" s="76" t="s">
        <v>3131</v>
      </c>
      <c r="H426" s="95" t="s">
        <v>3134</v>
      </c>
      <c r="I426" s="95" t="s">
        <v>3135</v>
      </c>
      <c r="J426" s="73"/>
      <c r="K426" s="73"/>
      <c r="L426" s="73"/>
      <c r="M426" s="807" t="s">
        <v>3131</v>
      </c>
      <c r="N426" s="803"/>
      <c r="O426" s="803"/>
      <c r="P426" s="796"/>
      <c r="Q426" s="796"/>
      <c r="R426" s="796"/>
      <c r="S426" s="106" t="str">
        <f>IF(LNG!$B$3=1,A426 &amp;"",G426 &amp;"" )</f>
        <v>M03.01</v>
      </c>
      <c r="T426" s="106" t="str">
        <f>IF(LNG!$B$3=1,B426 &amp;"",H426 &amp;"" )</f>
        <v>Aushubbehinderung</v>
      </c>
      <c r="U426" s="106" t="str">
        <f>IF(LNG!$B$3=1,C426 &amp;"",I426 &amp;"" )</f>
        <v>Mehrkosten zu Aushub durch den etappierten Abtrag von kontaminiertem Material</v>
      </c>
      <c r="V426" s="106" t="str">
        <f>IF(LNG!$B$3=1,D426 &amp;"",J426 &amp;"" )</f>
        <v/>
      </c>
      <c r="W426" s="106" t="str">
        <f>IF(LNG!$B$3=1,E426 &amp;"",K426 &amp;"" )</f>
        <v/>
      </c>
      <c r="X426" s="106" t="str">
        <f>IF(LNG!$B$3=1,F426 &amp;"",L426 &amp;"" )</f>
        <v/>
      </c>
    </row>
    <row r="427" spans="1:24" ht="237.6">
      <c r="A427" s="70" t="s">
        <v>3136</v>
      </c>
      <c r="B427" s="93" t="s">
        <v>3137</v>
      </c>
      <c r="C427" s="93" t="s">
        <v>3138</v>
      </c>
      <c r="D427" s="67"/>
      <c r="E427" s="67"/>
      <c r="F427" s="67"/>
      <c r="G427" s="76" t="s">
        <v>3136</v>
      </c>
      <c r="H427" s="95" t="s">
        <v>3139</v>
      </c>
      <c r="I427" s="95" t="s">
        <v>3140</v>
      </c>
      <c r="J427" s="73"/>
      <c r="K427" s="73"/>
      <c r="L427" s="73"/>
      <c r="M427" s="807" t="s">
        <v>3136</v>
      </c>
      <c r="N427" s="803"/>
      <c r="O427" s="803"/>
      <c r="P427" s="796"/>
      <c r="Q427" s="796"/>
      <c r="R427" s="796"/>
      <c r="S427" s="106" t="str">
        <f>IF(LNG!$B$3=1,A427 &amp;"",G427 &amp;"" )</f>
        <v>M03.02</v>
      </c>
      <c r="T427" s="106" t="str">
        <f>IF(LNG!$B$3=1,B427 &amp;"",H427 &amp;"" )</f>
        <v>Materialtrennung</v>
      </c>
      <c r="U427" s="106" t="str">
        <f>IF(LNG!$B$3=1,C427 &amp;"",I427 &amp;"" )</f>
        <v>Trennung von kontaminiertem Material, Zwischenlagerung und Materialbewirtschaftung, Entnahme und Analysen von Materialproben sowie Wahrung der Arbeitssicherheit</v>
      </c>
      <c r="V427" s="106" t="str">
        <f>IF(LNG!$B$3=1,D427 &amp;"",J427 &amp;"" )</f>
        <v/>
      </c>
      <c r="W427" s="106" t="str">
        <f>IF(LNG!$B$3=1,E427 &amp;"",K427 &amp;"" )</f>
        <v/>
      </c>
      <c r="X427" s="106" t="str">
        <f>IF(LNG!$B$3=1,F427 &amp;"",L427 &amp;"" )</f>
        <v/>
      </c>
    </row>
    <row r="428" spans="1:24" ht="290.39999999999998">
      <c r="A428" s="68" t="s">
        <v>3141</v>
      </c>
      <c r="B428" s="80" t="s">
        <v>3142</v>
      </c>
      <c r="C428" s="80" t="s">
        <v>3143</v>
      </c>
      <c r="D428" s="67"/>
      <c r="E428" s="67"/>
      <c r="F428" s="67"/>
      <c r="G428" s="74" t="s">
        <v>3141</v>
      </c>
      <c r="H428" s="84" t="s">
        <v>3144</v>
      </c>
      <c r="I428" s="84" t="s">
        <v>3145</v>
      </c>
      <c r="J428" s="73"/>
      <c r="K428" s="73"/>
      <c r="L428" s="73"/>
      <c r="M428" s="797" t="s">
        <v>3141</v>
      </c>
      <c r="N428" s="795"/>
      <c r="O428" s="795"/>
      <c r="P428" s="796"/>
      <c r="Q428" s="796"/>
      <c r="R428" s="796"/>
      <c r="S428" s="106" t="str">
        <f>IF(LNG!$B$3=1,A428 &amp;"",G428 &amp;"" )</f>
        <v>M03.03</v>
      </c>
      <c r="T428" s="106" t="str">
        <f>IF(LNG!$B$3=1,B428 &amp;"",H428 &amp;"" )</f>
        <v>Behandlung kontaminiertes Material</v>
      </c>
      <c r="U428" s="106" t="str">
        <f>IF(LNG!$B$3=1,C428 &amp;"",I428 &amp;"" )</f>
        <v>Behandlung von ausgebautem kontaminiertem Material durch Bodenwäsche, Bioremediation und dgl., einschliesslich Abtransport und Einlagerung in geeigneter Deponie oder Verbrennung der Abfälle</v>
      </c>
      <c r="V428" s="106" t="str">
        <f>IF(LNG!$B$3=1,D428 &amp;"",J428 &amp;"" )</f>
        <v/>
      </c>
      <c r="W428" s="106" t="str">
        <f>IF(LNG!$B$3=1,E428 &amp;"",K428 &amp;"" )</f>
        <v/>
      </c>
      <c r="X428" s="106" t="str">
        <f>IF(LNG!$B$3=1,F428 &amp;"",L428 &amp;"" )</f>
        <v/>
      </c>
    </row>
    <row r="429" spans="1:24" ht="382.8">
      <c r="A429" s="70" t="s">
        <v>3146</v>
      </c>
      <c r="B429" s="93" t="s">
        <v>3147</v>
      </c>
      <c r="C429" s="93" t="s">
        <v>3148</v>
      </c>
      <c r="D429" s="67"/>
      <c r="E429" s="67"/>
      <c r="F429" s="67"/>
      <c r="G429" s="76" t="s">
        <v>3146</v>
      </c>
      <c r="H429" s="95" t="s">
        <v>3149</v>
      </c>
      <c r="I429" s="95" t="s">
        <v>3150</v>
      </c>
      <c r="J429" s="73"/>
      <c r="K429" s="73"/>
      <c r="L429" s="73"/>
      <c r="M429" s="807" t="s">
        <v>3146</v>
      </c>
      <c r="N429" s="803"/>
      <c r="O429" s="803"/>
      <c r="P429" s="796"/>
      <c r="Q429" s="796"/>
      <c r="R429" s="796"/>
      <c r="S429" s="106" t="str">
        <f>IF(LNG!$B$3=1,A429 &amp;"",G429 &amp;"" )</f>
        <v>M03.04</v>
      </c>
      <c r="T429" s="106" t="str">
        <f>IF(LNG!$B$3=1,B429 &amp;"",H429 &amp;"" )</f>
        <v>In-situ-Verfahren</v>
      </c>
      <c r="U429" s="106" t="str">
        <f>IF(LNG!$B$3=1,C429 &amp;"",I429 &amp;"" )</f>
        <v>Sanierung belasteter Standorte durch Elimination von Schadstoffen vor Ort mittels Einbringen von Stoffen oder Energie, Entwässerung und Entgasung des Untergrunds, einschliesslich Behandlung der entzogenen Stoffe sowie Sicherungsmassnahmen wie Versiegelungen</v>
      </c>
      <c r="V429" s="106" t="str">
        <f>IF(LNG!$B$3=1,D429 &amp;"",J429 &amp;"" )</f>
        <v/>
      </c>
      <c r="W429" s="106" t="str">
        <f>IF(LNG!$B$3=1,E429 &amp;"",K429 &amp;"" )</f>
        <v/>
      </c>
      <c r="X429" s="106" t="str">
        <f>IF(LNG!$B$3=1,F429 &amp;"",L429 &amp;"" )</f>
        <v/>
      </c>
    </row>
    <row r="430" spans="1:24" ht="145.19999999999999">
      <c r="A430" s="70" t="s">
        <v>3151</v>
      </c>
      <c r="B430" s="93" t="s">
        <v>3152</v>
      </c>
      <c r="C430" s="93" t="s">
        <v>3153</v>
      </c>
      <c r="D430" s="67"/>
      <c r="E430" s="67"/>
      <c r="F430" s="67"/>
      <c r="G430" s="76" t="s">
        <v>3151</v>
      </c>
      <c r="H430" s="95" t="s">
        <v>3154</v>
      </c>
      <c r="I430" s="95" t="s">
        <v>3155</v>
      </c>
      <c r="J430" s="73"/>
      <c r="K430" s="73"/>
      <c r="L430" s="73"/>
      <c r="M430" s="807" t="s">
        <v>3151</v>
      </c>
      <c r="N430" s="803"/>
      <c r="O430" s="803"/>
      <c r="P430" s="796"/>
      <c r="Q430" s="796"/>
      <c r="R430" s="796"/>
      <c r="S430" s="106" t="str">
        <f>IF(LNG!$B$3=1,A430 &amp;"",G430 &amp;"" )</f>
        <v>M03.05</v>
      </c>
      <c r="T430" s="106" t="str">
        <f>IF(LNG!$B$3=1,B430 &amp;"",H430 &amp;"" )</f>
        <v>Deponie</v>
      </c>
      <c r="U430" s="106" t="str">
        <f>IF(LNG!$B$3=1,C430 &amp;"",I430 &amp;"" )</f>
        <v>Abtransport und Einlagerung von unbehandeltem kontaminiertem Material in geeigneter Deponie</v>
      </c>
      <c r="V430" s="106" t="str">
        <f>IF(LNG!$B$3=1,D430 &amp;"",J430 &amp;"" )</f>
        <v/>
      </c>
      <c r="W430" s="106" t="str">
        <f>IF(LNG!$B$3=1,E430 &amp;"",K430 &amp;"" )</f>
        <v/>
      </c>
      <c r="X430" s="106" t="str">
        <f>IF(LNG!$B$3=1,F430 &amp;"",L430 &amp;"" )</f>
        <v/>
      </c>
    </row>
    <row r="431" spans="1:24" ht="158.4">
      <c r="A431" s="70" t="s">
        <v>3156</v>
      </c>
      <c r="B431" s="93" t="s">
        <v>3157</v>
      </c>
      <c r="C431" s="93" t="s">
        <v>3158</v>
      </c>
      <c r="D431" s="67"/>
      <c r="E431" s="67"/>
      <c r="F431" s="67"/>
      <c r="G431" s="76" t="s">
        <v>3156</v>
      </c>
      <c r="H431" s="95" t="s">
        <v>3159</v>
      </c>
      <c r="I431" s="95" t="s">
        <v>3160</v>
      </c>
      <c r="J431" s="73"/>
      <c r="K431" s="73"/>
      <c r="L431" s="73"/>
      <c r="M431" s="807" t="s">
        <v>3156</v>
      </c>
      <c r="N431" s="803"/>
      <c r="O431" s="803"/>
      <c r="P431" s="796"/>
      <c r="Q431" s="796"/>
      <c r="R431" s="796"/>
      <c r="S431" s="106" t="str">
        <f>IF(LNG!$B$3=1,A431 &amp;"",G431 &amp;"" )</f>
        <v>M03.06</v>
      </c>
      <c r="T431" s="106" t="str">
        <f>IF(LNG!$B$3=1,B431 &amp;"",H431 &amp;"" )</f>
        <v>Abschirmung, Einhausung</v>
      </c>
      <c r="U431" s="106" t="str">
        <f>IF(LNG!$B$3=1,C431 &amp;"",I431 &amp;"" )</f>
        <v>Permanente Abschirmung und Einhausung belasteter Standorte zum Schutz vor flüssigen oder gasförmigen Schadstoffen</v>
      </c>
      <c r="V431" s="106" t="str">
        <f>IF(LNG!$B$3=1,D431 &amp;"",J431 &amp;"" )</f>
        <v/>
      </c>
      <c r="W431" s="106" t="str">
        <f>IF(LNG!$B$3=1,E431 &amp;"",K431 &amp;"" )</f>
        <v/>
      </c>
      <c r="X431" s="106" t="str">
        <f>IF(LNG!$B$3=1,F431 &amp;"",L431 &amp;"" )</f>
        <v/>
      </c>
    </row>
    <row r="432" spans="1:24" ht="105.6">
      <c r="A432" s="70" t="s">
        <v>3161</v>
      </c>
      <c r="B432" s="93" t="s">
        <v>3162</v>
      </c>
      <c r="C432" s="93" t="s">
        <v>3163</v>
      </c>
      <c r="D432" s="67"/>
      <c r="E432" s="67"/>
      <c r="F432" s="67"/>
      <c r="G432" s="76" t="s">
        <v>3161</v>
      </c>
      <c r="H432" s="95" t="s">
        <v>3164</v>
      </c>
      <c r="I432" s="95" t="s">
        <v>3165</v>
      </c>
      <c r="J432" s="73"/>
      <c r="K432" s="73"/>
      <c r="L432" s="73"/>
      <c r="M432" s="807" t="s">
        <v>3161</v>
      </c>
      <c r="N432" s="803"/>
      <c r="O432" s="803"/>
      <c r="P432" s="796"/>
      <c r="Q432" s="796"/>
      <c r="R432" s="796"/>
      <c r="S432" s="106" t="str">
        <f>IF(LNG!$B$3=1,A432 &amp;"",G432 &amp;"" )</f>
        <v>M03.07</v>
      </c>
      <c r="T432" s="106" t="str">
        <f>IF(LNG!$B$3=1,B432 &amp;"",H432 &amp;"" )</f>
        <v>Schadstoffbehandlung</v>
      </c>
      <c r="U432" s="106" t="str">
        <f>IF(LNG!$B$3=1,C432 &amp;"",I432 &amp;"" )</f>
        <v>Behandlung von flüssigen oder gasförmigen Schadstoffen aus belasteten Standorten</v>
      </c>
      <c r="V432" s="106" t="str">
        <f>IF(LNG!$B$3=1,D432 &amp;"",J432 &amp;"" )</f>
        <v/>
      </c>
      <c r="W432" s="106" t="str">
        <f>IF(LNG!$B$3=1,E432 &amp;"",K432 &amp;"" )</f>
        <v/>
      </c>
      <c r="X432" s="106" t="str">
        <f>IF(LNG!$B$3=1,F432 &amp;"",L432 &amp;"" )</f>
        <v/>
      </c>
    </row>
    <row r="433" spans="1:24" ht="124.2">
      <c r="A433" s="70" t="s">
        <v>3166</v>
      </c>
      <c r="B433" s="93" t="s">
        <v>3167</v>
      </c>
      <c r="C433" s="93" t="s">
        <v>3168</v>
      </c>
      <c r="D433" s="67"/>
      <c r="E433" s="67"/>
      <c r="F433" s="67"/>
      <c r="G433" s="76" t="s">
        <v>3166</v>
      </c>
      <c r="H433" s="95" t="s">
        <v>3169</v>
      </c>
      <c r="I433" s="95" t="s">
        <v>3170</v>
      </c>
      <c r="J433" s="73"/>
      <c r="K433" s="73"/>
      <c r="L433" s="73"/>
      <c r="M433" s="807" t="s">
        <v>3166</v>
      </c>
      <c r="N433" s="803"/>
      <c r="O433" s="803"/>
      <c r="P433" s="796"/>
      <c r="Q433" s="796"/>
      <c r="R433" s="796"/>
      <c r="S433" s="106" t="str">
        <f>IF(LNG!$B$3=1,A433 &amp;"",G433 &amp;"" )</f>
        <v>M04</v>
      </c>
      <c r="T433" s="106" t="str">
        <f>IF(LNG!$B$3=1,B433 &amp;"",H433 &amp;"" )</f>
        <v>Erdbausicherung</v>
      </c>
      <c r="U433" s="106" t="str">
        <f>IF(LNG!$B$3=1,C433 &amp;"",I433 &amp;"" )</f>
        <v>Erdbausicherung, Baugrubenabschlüsse, Unterfangung und Sicherung von Bauwerken</v>
      </c>
      <c r="V433" s="106" t="str">
        <f>IF(LNG!$B$3=1,D433 &amp;"",J433 &amp;"" )</f>
        <v/>
      </c>
      <c r="W433" s="106" t="str">
        <f>IF(LNG!$B$3=1,E433 &amp;"",K433 &amp;"" )</f>
        <v/>
      </c>
      <c r="X433" s="106" t="str">
        <f>IF(LNG!$B$3=1,F433 &amp;"",L433 &amp;"" )</f>
        <v/>
      </c>
    </row>
    <row r="434" spans="1:24" ht="248.4">
      <c r="A434" s="68" t="s">
        <v>3171</v>
      </c>
      <c r="B434" s="80" t="s">
        <v>1626</v>
      </c>
      <c r="C434" s="80" t="s">
        <v>3172</v>
      </c>
      <c r="D434" s="67"/>
      <c r="E434" s="67"/>
      <c r="F434" s="67"/>
      <c r="G434" s="74" t="s">
        <v>3171</v>
      </c>
      <c r="H434" s="84" t="s">
        <v>1628</v>
      </c>
      <c r="I434" s="84" t="s">
        <v>3173</v>
      </c>
      <c r="J434" s="73"/>
      <c r="K434" s="73"/>
      <c r="L434" s="73"/>
      <c r="M434" s="797" t="s">
        <v>3171</v>
      </c>
      <c r="N434" s="795"/>
      <c r="O434" s="795"/>
      <c r="P434" s="796"/>
      <c r="Q434" s="796"/>
      <c r="R434" s="796"/>
      <c r="S434" s="106" t="str">
        <f>IF(LNG!$B$3=1,A434 &amp;"",G434 &amp;"" )</f>
        <v>M04.01</v>
      </c>
      <c r="T434" s="106" t="str">
        <f>IF(LNG!$B$3=1,B434 &amp;"",H434 &amp;"" )</f>
        <v>Baugrubenabschluss</v>
      </c>
      <c r="U434" s="106" t="str">
        <f>IF(LNG!$B$3=1,C434 &amp;"",I434 &amp;"" )</f>
        <v>Baugrubenabschlüsse wie Schlitz-, Spund-, Rühl-, Pfahl- und Nagelwände sowie Ausfachungen, Aussteifungen, temporäre und permanente Anker der Baugrubensicherung und dgl.</v>
      </c>
      <c r="V434" s="106" t="str">
        <f>IF(LNG!$B$3=1,D434 &amp;"",J434 &amp;"" )</f>
        <v/>
      </c>
      <c r="W434" s="106" t="str">
        <f>IF(LNG!$B$3=1,E434 &amp;"",K434 &amp;"" )</f>
        <v/>
      </c>
      <c r="X434" s="106" t="str">
        <f>IF(LNG!$B$3=1,F434 &amp;"",L434 &amp;"" )</f>
        <v/>
      </c>
    </row>
    <row r="435" spans="1:24" ht="96.6">
      <c r="A435" s="70" t="s">
        <v>3174</v>
      </c>
      <c r="B435" s="93" t="s">
        <v>1658</v>
      </c>
      <c r="C435" s="93" t="s">
        <v>3175</v>
      </c>
      <c r="D435" s="67"/>
      <c r="E435" s="67"/>
      <c r="F435" s="67"/>
      <c r="G435" s="76" t="s">
        <v>3174</v>
      </c>
      <c r="H435" s="95" t="s">
        <v>3176</v>
      </c>
      <c r="I435" s="95" t="s">
        <v>3177</v>
      </c>
      <c r="J435" s="73"/>
      <c r="K435" s="73"/>
      <c r="L435" s="73"/>
      <c r="M435" s="807" t="s">
        <v>3174</v>
      </c>
      <c r="N435" s="803"/>
      <c r="O435" s="803"/>
      <c r="P435" s="796"/>
      <c r="Q435" s="796"/>
      <c r="R435" s="796"/>
      <c r="S435" s="106" t="str">
        <f>IF(LNG!$B$3=1,A435 &amp;"",G435 &amp;"" )</f>
        <v>M04.02</v>
      </c>
      <c r="T435" s="106" t="str">
        <f>IF(LNG!$B$3=1,B435 &amp;"",H435 &amp;"" )</f>
        <v>Unterfangung Bauwerk</v>
      </c>
      <c r="U435" s="106" t="str">
        <f>IF(LNG!$B$3=1,C435 &amp;"",I435 &amp;"" )</f>
        <v>Unterfangung eigener und fremder Bauwerke und Bauteile</v>
      </c>
      <c r="V435" s="106" t="str">
        <f>IF(LNG!$B$3=1,D435 &amp;"",J435 &amp;"" )</f>
        <v/>
      </c>
      <c r="W435" s="106" t="str">
        <f>IF(LNG!$B$3=1,E435 &amp;"",K435 &amp;"" )</f>
        <v/>
      </c>
      <c r="X435" s="106" t="str">
        <f>IF(LNG!$B$3=1,F435 &amp;"",L435 &amp;"" )</f>
        <v/>
      </c>
    </row>
    <row r="436" spans="1:24" ht="82.8">
      <c r="A436" s="70" t="s">
        <v>3178</v>
      </c>
      <c r="B436" s="93" t="s">
        <v>1663</v>
      </c>
      <c r="C436" s="93" t="s">
        <v>3179</v>
      </c>
      <c r="D436" s="67"/>
      <c r="E436" s="67"/>
      <c r="F436" s="67"/>
      <c r="G436" s="76" t="s">
        <v>3178</v>
      </c>
      <c r="H436" s="95" t="s">
        <v>3180</v>
      </c>
      <c r="I436" s="95" t="s">
        <v>3181</v>
      </c>
      <c r="J436" s="73"/>
      <c r="K436" s="73"/>
      <c r="L436" s="73"/>
      <c r="M436" s="807" t="s">
        <v>3178</v>
      </c>
      <c r="N436" s="803"/>
      <c r="O436" s="803"/>
      <c r="P436" s="796"/>
      <c r="Q436" s="796"/>
      <c r="R436" s="796"/>
      <c r="S436" s="106" t="str">
        <f>IF(LNG!$B$3=1,A436 &amp;"",G436 &amp;"" )</f>
        <v>M04.03</v>
      </c>
      <c r="T436" s="106" t="str">
        <f>IF(LNG!$B$3=1,B436 &amp;"",H436 &amp;"" )</f>
        <v>Sicherung Bauwerk</v>
      </c>
      <c r="U436" s="106" t="str">
        <f>IF(LNG!$B$3=1,C436 &amp;"",I436 &amp;"" )</f>
        <v>Sicherung eigener und fremder Bauwerke und Bauteile</v>
      </c>
      <c r="V436" s="106" t="str">
        <f>IF(LNG!$B$3=1,D436 &amp;"",J436 &amp;"" )</f>
        <v/>
      </c>
      <c r="W436" s="106" t="str">
        <f>IF(LNG!$B$3=1,E436 &amp;"",K436 &amp;"" )</f>
        <v/>
      </c>
      <c r="X436" s="106" t="str">
        <f>IF(LNG!$B$3=1,F436 &amp;"",L436 &amp;"" )</f>
        <v/>
      </c>
    </row>
    <row r="437" spans="1:24" ht="250.8">
      <c r="A437" s="70" t="s">
        <v>3182</v>
      </c>
      <c r="B437" s="93" t="s">
        <v>3183</v>
      </c>
      <c r="C437" s="93" t="s">
        <v>3184</v>
      </c>
      <c r="D437" s="67"/>
      <c r="E437" s="67"/>
      <c r="F437" s="67"/>
      <c r="G437" s="76" t="s">
        <v>3182</v>
      </c>
      <c r="H437" s="95" t="s">
        <v>1650</v>
      </c>
      <c r="I437" s="95" t="s">
        <v>3185</v>
      </c>
      <c r="J437" s="73"/>
      <c r="K437" s="73"/>
      <c r="L437" s="73"/>
      <c r="M437" s="807" t="s">
        <v>3182</v>
      </c>
      <c r="N437" s="803"/>
      <c r="O437" s="803"/>
      <c r="P437" s="796"/>
      <c r="Q437" s="796"/>
      <c r="R437" s="796"/>
      <c r="S437" s="106" t="str">
        <f>IF(LNG!$B$3=1,A437 &amp;"",G437 &amp;"" )</f>
        <v>M05</v>
      </c>
      <c r="T437" s="106" t="str">
        <f>IF(LNG!$B$3=1,B437 &amp;"",H437 &amp;"" )</f>
        <v>Baugrundverbesserung</v>
      </c>
      <c r="U437" s="106" t="str">
        <f>IF(LNG!$B$3=1,C437 &amp;"",I437 &amp;"" )</f>
        <v>Verbesserung des Baugrundes mittels Drainagen, hydraulischer Bindemittel, Bodenaustausch, mechanischer Verdichtung, Injektion und Jetting sowie Tieffundationen und Verankerungen</v>
      </c>
      <c r="V437" s="106" t="str">
        <f>IF(LNG!$B$3=1,D437 &amp;"",J437 &amp;"" )</f>
        <v/>
      </c>
      <c r="W437" s="106" t="str">
        <f>IF(LNG!$B$3=1,E437 &amp;"",K437 &amp;"" )</f>
        <v/>
      </c>
      <c r="X437" s="106" t="str">
        <f>IF(LNG!$B$3=1,F437 &amp;"",L437 &amp;"" )</f>
        <v/>
      </c>
    </row>
    <row r="438" spans="1:24" ht="79.2">
      <c r="A438" s="70" t="s">
        <v>3186</v>
      </c>
      <c r="B438" s="93" t="s">
        <v>3187</v>
      </c>
      <c r="C438" s="93" t="s">
        <v>3188</v>
      </c>
      <c r="D438" s="67"/>
      <c r="E438" s="67"/>
      <c r="F438" s="67"/>
      <c r="G438" s="76" t="s">
        <v>3186</v>
      </c>
      <c r="H438" s="95" t="s">
        <v>3189</v>
      </c>
      <c r="I438" s="95" t="s">
        <v>3190</v>
      </c>
      <c r="J438" s="73"/>
      <c r="K438" s="73"/>
      <c r="L438" s="73"/>
      <c r="M438" s="807" t="s">
        <v>3186</v>
      </c>
      <c r="N438" s="803"/>
      <c r="O438" s="803"/>
      <c r="P438" s="796"/>
      <c r="Q438" s="796"/>
      <c r="R438" s="796"/>
      <c r="S438" s="106" t="str">
        <f>IF(LNG!$B$3=1,A438 &amp;"",G438 &amp;"" )</f>
        <v>M05.01</v>
      </c>
      <c r="T438" s="106" t="str">
        <f>IF(LNG!$B$3=1,B438 &amp;"",H438 &amp;"" )</f>
        <v>Drainage</v>
      </c>
      <c r="U438" s="106" t="str">
        <f>IF(LNG!$B$3=1,C438 &amp;"",I438 &amp;"" )</f>
        <v>Verbesserung des Baugrundes durch Entwässerung</v>
      </c>
      <c r="V438" s="106" t="str">
        <f>IF(LNG!$B$3=1,D438 &amp;"",J438 &amp;"" )</f>
        <v/>
      </c>
      <c r="W438" s="106" t="str">
        <f>IF(LNG!$B$3=1,E438 &amp;"",K438 &amp;"" )</f>
        <v/>
      </c>
      <c r="X438" s="106" t="str">
        <f>IF(LNG!$B$3=1,F438 &amp;"",L438 &amp;"" )</f>
        <v/>
      </c>
    </row>
    <row r="439" spans="1:24" ht="96.6">
      <c r="A439" s="70" t="s">
        <v>3191</v>
      </c>
      <c r="B439" s="93" t="s">
        <v>3192</v>
      </c>
      <c r="C439" s="93" t="s">
        <v>3193</v>
      </c>
      <c r="D439" s="67"/>
      <c r="E439" s="67"/>
      <c r="F439" s="67"/>
      <c r="G439" s="76" t="s">
        <v>3191</v>
      </c>
      <c r="H439" s="95" t="s">
        <v>3194</v>
      </c>
      <c r="I439" s="95" t="s">
        <v>3195</v>
      </c>
      <c r="J439" s="73"/>
      <c r="K439" s="73"/>
      <c r="L439" s="73"/>
      <c r="M439" s="807" t="s">
        <v>3191</v>
      </c>
      <c r="N439" s="803"/>
      <c r="O439" s="803"/>
      <c r="P439" s="796"/>
      <c r="Q439" s="796"/>
      <c r="R439" s="796"/>
      <c r="S439" s="106" t="str">
        <f>IF(LNG!$B$3=1,A439 &amp;"",G439 &amp;"" )</f>
        <v>M05.02</v>
      </c>
      <c r="T439" s="106" t="str">
        <f>IF(LNG!$B$3=1,B439 &amp;"",H439 &amp;"" )</f>
        <v>Bodenaustausch</v>
      </c>
      <c r="U439" s="106" t="str">
        <f>IF(LNG!$B$3=1,C439 &amp;"",I439 &amp;"" )</f>
        <v>Verbesserung des Baugrundes durch den Ersatz des Bodenmaterials</v>
      </c>
      <c r="V439" s="106" t="str">
        <f>IF(LNG!$B$3=1,D439 &amp;"",J439 &amp;"" )</f>
        <v/>
      </c>
      <c r="W439" s="106" t="str">
        <f>IF(LNG!$B$3=1,E439 &amp;"",K439 &amp;"" )</f>
        <v/>
      </c>
      <c r="X439" s="106" t="str">
        <f>IF(LNG!$B$3=1,F439 &amp;"",L439 &amp;"" )</f>
        <v/>
      </c>
    </row>
    <row r="440" spans="1:24" ht="132">
      <c r="A440" s="70" t="s">
        <v>3196</v>
      </c>
      <c r="B440" s="93" t="s">
        <v>3197</v>
      </c>
      <c r="C440" s="93" t="s">
        <v>3198</v>
      </c>
      <c r="D440" s="67"/>
      <c r="E440" s="67"/>
      <c r="F440" s="67"/>
      <c r="G440" s="76" t="s">
        <v>3196</v>
      </c>
      <c r="H440" s="95" t="s">
        <v>3199</v>
      </c>
      <c r="I440" s="95" t="s">
        <v>3200</v>
      </c>
      <c r="J440" s="73"/>
      <c r="K440" s="73"/>
      <c r="L440" s="73"/>
      <c r="M440" s="807" t="s">
        <v>3196</v>
      </c>
      <c r="N440" s="803"/>
      <c r="O440" s="803"/>
      <c r="P440" s="796"/>
      <c r="Q440" s="796"/>
      <c r="R440" s="796"/>
      <c r="S440" s="106" t="str">
        <f>IF(LNG!$B$3=1,A440 &amp;"",G440 &amp;"" )</f>
        <v>M05.03</v>
      </c>
      <c r="T440" s="106" t="str">
        <f>IF(LNG!$B$3=1,B440 &amp;"",H440 &amp;"" )</f>
        <v>Bodenverdichtung</v>
      </c>
      <c r="U440" s="106" t="str">
        <f>IF(LNG!$B$3=1,C440 &amp;"",I440 &amp;"" )</f>
        <v>Verbesserung des Baugrundes durch mechanische Verdichtung und Vorbelastung</v>
      </c>
      <c r="V440" s="106" t="str">
        <f>IF(LNG!$B$3=1,D440 &amp;"",J440 &amp;"" )</f>
        <v/>
      </c>
      <c r="W440" s="106" t="str">
        <f>IF(LNG!$B$3=1,E440 &amp;"",K440 &amp;"" )</f>
        <v/>
      </c>
      <c r="X440" s="106" t="str">
        <f>IF(LNG!$B$3=1,F440 &amp;"",L440 &amp;"" )</f>
        <v/>
      </c>
    </row>
    <row r="441" spans="1:24" ht="124.2">
      <c r="A441" s="68" t="s">
        <v>3201</v>
      </c>
      <c r="B441" s="80" t="s">
        <v>3202</v>
      </c>
      <c r="C441" s="80" t="s">
        <v>3203</v>
      </c>
      <c r="D441" s="67"/>
      <c r="E441" s="67"/>
      <c r="F441" s="67"/>
      <c r="G441" s="74" t="s">
        <v>3201</v>
      </c>
      <c r="H441" s="84" t="s">
        <v>3204</v>
      </c>
      <c r="I441" s="84" t="s">
        <v>3205</v>
      </c>
      <c r="J441" s="73"/>
      <c r="K441" s="73"/>
      <c r="L441" s="73"/>
      <c r="M441" s="797" t="s">
        <v>3201</v>
      </c>
      <c r="N441" s="795"/>
      <c r="O441" s="795"/>
      <c r="P441" s="796"/>
      <c r="Q441" s="796"/>
      <c r="R441" s="796"/>
      <c r="S441" s="106" t="str">
        <f>IF(LNG!$B$3=1,A441 &amp;"",G441 &amp;"" )</f>
        <v>M05.04</v>
      </c>
      <c r="T441" s="106" t="str">
        <f>IF(LNG!$B$3=1,B441 &amp;"",H441 &amp;"" )</f>
        <v>Bodenverfestigung</v>
      </c>
      <c r="U441" s="106" t="str">
        <f>IF(LNG!$B$3=1,C441 &amp;"",I441 &amp;"" )</f>
        <v>Verbesserung des Baugrundes durch hydraulische Bindemittel, Injektion, Jetting und dgl.</v>
      </c>
      <c r="V441" s="106" t="str">
        <f>IF(LNG!$B$3=1,D441 &amp;"",J441 &amp;"" )</f>
        <v/>
      </c>
      <c r="W441" s="106" t="str">
        <f>IF(LNG!$B$3=1,E441 &amp;"",K441 &amp;"" )</f>
        <v/>
      </c>
      <c r="X441" s="106" t="str">
        <f>IF(LNG!$B$3=1,F441 &amp;"",L441 &amp;"" )</f>
        <v/>
      </c>
    </row>
    <row r="442" spans="1:24" ht="110.4">
      <c r="A442" s="70" t="s">
        <v>3206</v>
      </c>
      <c r="B442" s="93" t="s">
        <v>1653</v>
      </c>
      <c r="C442" s="93" t="s">
        <v>3207</v>
      </c>
      <c r="D442" s="67"/>
      <c r="E442" s="67"/>
      <c r="F442" s="67"/>
      <c r="G442" s="76" t="s">
        <v>3206</v>
      </c>
      <c r="H442" s="95" t="s">
        <v>3208</v>
      </c>
      <c r="I442" s="95" t="s">
        <v>3209</v>
      </c>
      <c r="J442" s="73"/>
      <c r="K442" s="73"/>
      <c r="L442" s="73"/>
      <c r="M442" s="807" t="s">
        <v>3206</v>
      </c>
      <c r="N442" s="803"/>
      <c r="O442" s="803"/>
      <c r="P442" s="796"/>
      <c r="Q442" s="796"/>
      <c r="R442" s="796"/>
      <c r="S442" s="106" t="str">
        <f>IF(LNG!$B$3=1,A442 &amp;"",G442 &amp;"" )</f>
        <v>M05.05</v>
      </c>
      <c r="T442" s="106" t="str">
        <f>IF(LNG!$B$3=1,B442 &amp;"",H442 &amp;"" )</f>
        <v>Pfählung</v>
      </c>
      <c r="U442" s="106" t="str">
        <f>IF(LNG!$B$3=1,C442 &amp;"",I442 &amp;"" )</f>
        <v>Tieffundationen wie Bohr- und Rammpfähle
Hinweis: Riegel (O 1.2)</v>
      </c>
      <c r="V442" s="106" t="str">
        <f>IF(LNG!$B$3=1,D442 &amp;"",J442 &amp;"" )</f>
        <v/>
      </c>
      <c r="W442" s="106" t="str">
        <f>IF(LNG!$B$3=1,E442 &amp;"",K442 &amp;"" )</f>
        <v/>
      </c>
      <c r="X442" s="106" t="str">
        <f>IF(LNG!$B$3=1,F442 &amp;"",L442 &amp;"" )</f>
        <v/>
      </c>
    </row>
    <row r="443" spans="1:24" ht="124.2">
      <c r="A443" s="70" t="s">
        <v>3210</v>
      </c>
      <c r="B443" s="93" t="s">
        <v>3211</v>
      </c>
      <c r="C443" s="93" t="s">
        <v>3212</v>
      </c>
      <c r="D443" s="67"/>
      <c r="E443" s="67"/>
      <c r="F443" s="67"/>
      <c r="G443" s="76" t="s">
        <v>3210</v>
      </c>
      <c r="H443" s="95" t="s">
        <v>3213</v>
      </c>
      <c r="I443" s="95" t="s">
        <v>3214</v>
      </c>
      <c r="J443" s="73"/>
      <c r="K443" s="73"/>
      <c r="L443" s="73"/>
      <c r="M443" s="807" t="s">
        <v>3210</v>
      </c>
      <c r="N443" s="803"/>
      <c r="O443" s="803"/>
      <c r="P443" s="796"/>
      <c r="Q443" s="796"/>
      <c r="R443" s="796"/>
      <c r="S443" s="106" t="str">
        <f>IF(LNG!$B$3=1,A443 &amp;"",G443 &amp;"" )</f>
        <v>M05.06</v>
      </c>
      <c r="T443" s="106" t="str">
        <f>IF(LNG!$B$3=1,B443 &amp;"",H443 &amp;"" )</f>
        <v>Verankerung</v>
      </c>
      <c r="U443" s="106" t="str">
        <f>IF(LNG!$B$3=1,C443 &amp;"",I443 &amp;"" )</f>
        <v>Rückverankerungen im Baugrund und Auftriebssicherungen durch permanente Anker</v>
      </c>
      <c r="V443" s="106" t="str">
        <f>IF(LNG!$B$3=1,D443 &amp;"",J443 &amp;"" )</f>
        <v/>
      </c>
      <c r="W443" s="106" t="str">
        <f>IF(LNG!$B$3=1,E443 &amp;"",K443 &amp;"" )</f>
        <v/>
      </c>
      <c r="X443" s="106" t="str">
        <f>IF(LNG!$B$3=1,F443 &amp;"",L443 &amp;"" )</f>
        <v/>
      </c>
    </row>
    <row r="444" spans="1:24" ht="92.4">
      <c r="A444" s="68" t="s">
        <v>313</v>
      </c>
      <c r="B444" s="80" t="s">
        <v>3215</v>
      </c>
      <c r="C444" s="80" t="s">
        <v>3216</v>
      </c>
      <c r="D444" s="67"/>
      <c r="E444" s="67"/>
      <c r="F444" s="67"/>
      <c r="G444" s="74" t="s">
        <v>313</v>
      </c>
      <c r="H444" s="84" t="s">
        <v>3217</v>
      </c>
      <c r="I444" s="84" t="s">
        <v>3218</v>
      </c>
      <c r="J444" s="73"/>
      <c r="K444" s="73"/>
      <c r="L444" s="73"/>
      <c r="M444" s="797" t="s">
        <v>313</v>
      </c>
      <c r="N444" s="795"/>
      <c r="O444" s="795"/>
      <c r="P444" s="796"/>
      <c r="Q444" s="796"/>
      <c r="R444" s="796"/>
      <c r="S444" s="106" t="str">
        <f>IF(LNG!$B$3=1,A444 &amp;"",G444 &amp;"" )</f>
        <v>M06</v>
      </c>
      <c r="T444" s="106" t="str">
        <f>IF(LNG!$B$3=1,B444 &amp;"",H444 &amp;"" )</f>
        <v>Sicherung, Verbauung</v>
      </c>
      <c r="U444" s="106" t="str">
        <f>IF(LNG!$B$3=1,C444 &amp;"",I444 &amp;"" )</f>
        <v>Sicherung und Verbauung von Böschungen, Hängen und Ufern</v>
      </c>
      <c r="V444" s="106" t="str">
        <f>IF(LNG!$B$3=1,D444 &amp;"",J444 &amp;"" )</f>
        <v/>
      </c>
      <c r="W444" s="106" t="str">
        <f>IF(LNG!$B$3=1,E444 &amp;"",K444 &amp;"" )</f>
        <v/>
      </c>
      <c r="X444" s="106" t="str">
        <f>IF(LNG!$B$3=1,F444 &amp;"",L444 &amp;"" )</f>
        <v/>
      </c>
    </row>
    <row r="445" spans="1:24" ht="356.4">
      <c r="A445" s="70" t="s">
        <v>314</v>
      </c>
      <c r="B445" s="93" t="s">
        <v>3219</v>
      </c>
      <c r="C445" s="93" t="s">
        <v>3220</v>
      </c>
      <c r="D445" s="67"/>
      <c r="E445" s="67"/>
      <c r="F445" s="67"/>
      <c r="G445" s="76" t="s">
        <v>314</v>
      </c>
      <c r="H445" s="95" t="s">
        <v>3221</v>
      </c>
      <c r="I445" s="95" t="s">
        <v>3222</v>
      </c>
      <c r="J445" s="73"/>
      <c r="K445" s="73"/>
      <c r="L445" s="73"/>
      <c r="M445" s="807" t="s">
        <v>314</v>
      </c>
      <c r="N445" s="803"/>
      <c r="O445" s="803"/>
      <c r="P445" s="796"/>
      <c r="Q445" s="796"/>
      <c r="R445" s="796"/>
      <c r="S445" s="106" t="str">
        <f>IF(LNG!$B$3=1,A445 &amp;"",G445 &amp;"" )</f>
        <v>M06.01</v>
      </c>
      <c r="T445" s="106" t="str">
        <f>IF(LNG!$B$3=1,B445 &amp;"",H445 &amp;"" )</f>
        <v>Hangsicherung, Böschungssicherung</v>
      </c>
      <c r="U445" s="106" t="str">
        <f>IF(LNG!$B$3=1,C445 &amp;"",I445 &amp;"" )</f>
        <v>Sicherung und Stabilisierung von natürlich oder künstlich angelegten Hängen und Böschungen durch Holzkästen, Hangroste, Netze, Geflechte, Folien, Spritzbeton, Bodenvernagelung, ingenieurbiologische Massnahmen und dgl. sowie vorbeugender Fels- und Bodenabtrag</v>
      </c>
      <c r="V445" s="106" t="str">
        <f>IF(LNG!$B$3=1,D445 &amp;"",J445 &amp;"" )</f>
        <v/>
      </c>
      <c r="W445" s="106" t="str">
        <f>IF(LNG!$B$3=1,E445 &amp;"",K445 &amp;"" )</f>
        <v/>
      </c>
      <c r="X445" s="106" t="str">
        <f>IF(LNG!$B$3=1,F445 &amp;"",L445 &amp;"" )</f>
        <v/>
      </c>
    </row>
    <row r="446" spans="1:24" ht="220.8">
      <c r="A446" s="70" t="s">
        <v>315</v>
      </c>
      <c r="B446" s="93" t="s">
        <v>3223</v>
      </c>
      <c r="C446" s="93" t="s">
        <v>3224</v>
      </c>
      <c r="D446" s="67"/>
      <c r="E446" s="67"/>
      <c r="F446" s="67"/>
      <c r="G446" s="76" t="s">
        <v>315</v>
      </c>
      <c r="H446" s="95" t="s">
        <v>3225</v>
      </c>
      <c r="I446" s="95" t="s">
        <v>3226</v>
      </c>
      <c r="J446" s="73"/>
      <c r="K446" s="73"/>
      <c r="L446" s="73"/>
      <c r="M446" s="807" t="s">
        <v>315</v>
      </c>
      <c r="N446" s="803"/>
      <c r="O446" s="803"/>
      <c r="P446" s="796"/>
      <c r="Q446" s="796"/>
      <c r="R446" s="796"/>
      <c r="S446" s="106" t="str">
        <f>IF(LNG!$B$3=1,A446 &amp;"",G446 &amp;"" )</f>
        <v>M06.02</v>
      </c>
      <c r="T446" s="106" t="str">
        <f>IF(LNG!$B$3=1,B446 &amp;"",H446 &amp;"" )</f>
        <v>Steinschlagverbau</v>
      </c>
      <c r="U446" s="106" t="str">
        <f>IF(LNG!$B$3=1,C446 &amp;"",I446 &amp;"" )</f>
        <v>Stütz- , Umlenk- und Bremsverbauungen wie Rechen und Netze zum Schutz vor Steinschlag und Murgang</v>
      </c>
      <c r="V446" s="106" t="str">
        <f>IF(LNG!$B$3=1,D446 &amp;"",J446 &amp;"" )</f>
        <v/>
      </c>
      <c r="W446" s="106" t="str">
        <f>IF(LNG!$B$3=1,E446 &amp;"",K446 &amp;"" )</f>
        <v/>
      </c>
      <c r="X446" s="106" t="str">
        <f>IF(LNG!$B$3=1,F446 &amp;"",L446 &amp;"" )</f>
        <v/>
      </c>
    </row>
    <row r="447" spans="1:24" ht="248.4">
      <c r="A447" s="70" t="s">
        <v>316</v>
      </c>
      <c r="B447" s="93" t="s">
        <v>3227</v>
      </c>
      <c r="C447" s="93" t="s">
        <v>3228</v>
      </c>
      <c r="D447" s="67"/>
      <c r="E447" s="67"/>
      <c r="F447" s="67"/>
      <c r="G447" s="76" t="s">
        <v>316</v>
      </c>
      <c r="H447" s="95" t="s">
        <v>3229</v>
      </c>
      <c r="I447" s="95" t="s">
        <v>3230</v>
      </c>
      <c r="J447" s="73"/>
      <c r="K447" s="73"/>
      <c r="L447" s="73"/>
      <c r="M447" s="807" t="s">
        <v>316</v>
      </c>
      <c r="N447" s="803"/>
      <c r="O447" s="803"/>
      <c r="P447" s="796"/>
      <c r="Q447" s="796"/>
      <c r="R447" s="796"/>
      <c r="S447" s="106" t="str">
        <f>IF(LNG!$B$3=1,A447 &amp;"",G447 &amp;"" )</f>
        <v>M06.03</v>
      </c>
      <c r="T447" s="106" t="str">
        <f>IF(LNG!$B$3=1,B447 &amp;"",H447 &amp;"" )</f>
        <v>Lawinenverbau</v>
      </c>
      <c r="U447" s="106" t="str">
        <f>IF(LNG!$B$3=1,C447 &amp;"",I447 &amp;"" )</f>
        <v>Stütz-, Umlenk- und Bremsverbauungen wie Schneebrücken, -rechen, -netze und dgl. zum Schutz vor Lawinen sowie Systeme zur künstlichen Auslösung von Lawinen</v>
      </c>
      <c r="V447" s="106" t="str">
        <f>IF(LNG!$B$3=1,D447 &amp;"",J447 &amp;"" )</f>
        <v/>
      </c>
      <c r="W447" s="106" t="str">
        <f>IF(LNG!$B$3=1,E447 &amp;"",K447 &amp;"" )</f>
        <v/>
      </c>
      <c r="X447" s="106" t="str">
        <f>IF(LNG!$B$3=1,F447 &amp;"",L447 &amp;"" )</f>
        <v/>
      </c>
    </row>
    <row r="448" spans="1:24" ht="105.6">
      <c r="A448" s="70" t="s">
        <v>317</v>
      </c>
      <c r="B448" s="93" t="s">
        <v>3231</v>
      </c>
      <c r="C448" s="93" t="s">
        <v>3232</v>
      </c>
      <c r="D448" s="67"/>
      <c r="E448" s="67"/>
      <c r="F448" s="67"/>
      <c r="G448" s="76" t="s">
        <v>317</v>
      </c>
      <c r="H448" s="95" t="s">
        <v>3233</v>
      </c>
      <c r="I448" s="95" t="s">
        <v>3234</v>
      </c>
      <c r="J448" s="73"/>
      <c r="K448" s="73"/>
      <c r="L448" s="73"/>
      <c r="M448" s="807" t="s">
        <v>317</v>
      </c>
      <c r="N448" s="803"/>
      <c r="O448" s="803"/>
      <c r="P448" s="796"/>
      <c r="Q448" s="796"/>
      <c r="R448" s="796"/>
      <c r="S448" s="106" t="str">
        <f>IF(LNG!$B$3=1,A448 &amp;"",G448 &amp;"" )</f>
        <v>M06.04</v>
      </c>
      <c r="T448" s="106" t="str">
        <f>IF(LNG!$B$3=1,B448 &amp;"",H448 &amp;"" )</f>
        <v>Flussverbau, Bachverbau</v>
      </c>
      <c r="U448" s="106" t="str">
        <f>IF(LNG!$B$3=1,C448 &amp;"",I448 &amp;"" )</f>
        <v>Ufer- und Sohlenstabilisierung sowie Verbauungen als Erosionsschutz</v>
      </c>
      <c r="V448" s="106" t="str">
        <f>IF(LNG!$B$3=1,D448 &amp;"",J448 &amp;"" )</f>
        <v/>
      </c>
      <c r="W448" s="106" t="str">
        <f>IF(LNG!$B$3=1,E448 &amp;"",K448 &amp;"" )</f>
        <v/>
      </c>
      <c r="X448" s="106" t="str">
        <f>IF(LNG!$B$3=1,F448 &amp;"",L448 &amp;"" )</f>
        <v/>
      </c>
    </row>
    <row r="449" spans="1:24" ht="179.4">
      <c r="A449" s="70" t="s">
        <v>318</v>
      </c>
      <c r="B449" s="93" t="s">
        <v>3235</v>
      </c>
      <c r="C449" s="93" t="s">
        <v>3236</v>
      </c>
      <c r="D449" s="67"/>
      <c r="E449" s="67"/>
      <c r="F449" s="67"/>
      <c r="G449" s="76" t="s">
        <v>318</v>
      </c>
      <c r="H449" s="95" t="s">
        <v>3237</v>
      </c>
      <c r="I449" s="95" t="s">
        <v>3238</v>
      </c>
      <c r="J449" s="73"/>
      <c r="K449" s="73"/>
      <c r="L449" s="73"/>
      <c r="M449" s="807" t="s">
        <v>318</v>
      </c>
      <c r="N449" s="803"/>
      <c r="O449" s="803"/>
      <c r="P449" s="796"/>
      <c r="Q449" s="796"/>
      <c r="R449" s="796"/>
      <c r="S449" s="106" t="str">
        <f>IF(LNG!$B$3=1,A449 &amp;"",G449 &amp;"" )</f>
        <v>M06.05</v>
      </c>
      <c r="T449" s="106" t="str">
        <f>IF(LNG!$B$3=1,B449 &amp;"",H449 &amp;"" )</f>
        <v>Flusseinbaute, Bacheinbaute</v>
      </c>
      <c r="U449" s="106" t="str">
        <f>IF(LNG!$B$3=1,C449 &amp;"",I449 &amp;"" )</f>
        <v>Einbauten in Fliessgewässern zur Fliess- und Geschiebekontrolle wie Sperren, Buhnen, Schwellen und dgl.</v>
      </c>
      <c r="V449" s="106" t="str">
        <f>IF(LNG!$B$3=1,D449 &amp;"",J449 &amp;"" )</f>
        <v/>
      </c>
      <c r="W449" s="106" t="str">
        <f>IF(LNG!$B$3=1,E449 &amp;"",K449 &amp;"" )</f>
        <v/>
      </c>
      <c r="X449" s="106" t="str">
        <f>IF(LNG!$B$3=1,F449 &amp;"",L449 &amp;"" )</f>
        <v/>
      </c>
    </row>
    <row r="450" spans="1:24" ht="92.4">
      <c r="A450" s="70" t="s">
        <v>319</v>
      </c>
      <c r="B450" s="93" t="s">
        <v>3239</v>
      </c>
      <c r="C450" s="93" t="s">
        <v>3240</v>
      </c>
      <c r="D450" s="67"/>
      <c r="E450" s="67"/>
      <c r="F450" s="67"/>
      <c r="G450" s="76" t="s">
        <v>319</v>
      </c>
      <c r="H450" s="95" t="s">
        <v>3241</v>
      </c>
      <c r="I450" s="95" t="s">
        <v>3242</v>
      </c>
      <c r="J450" s="73"/>
      <c r="K450" s="73"/>
      <c r="L450" s="73"/>
      <c r="M450" s="807" t="s">
        <v>319</v>
      </c>
      <c r="N450" s="803"/>
      <c r="O450" s="803"/>
      <c r="P450" s="796"/>
      <c r="Q450" s="796"/>
      <c r="R450" s="796"/>
      <c r="S450" s="106" t="str">
        <f>IF(LNG!$B$3=1,A450 &amp;"",G450 &amp;"" )</f>
        <v>M07</v>
      </c>
      <c r="T450" s="106" t="str">
        <f>IF(LNG!$B$3=1,B450 &amp;"",H450 &amp;"" )</f>
        <v>Landschaftsgestaltung</v>
      </c>
      <c r="U450" s="106" t="str">
        <f>IF(LNG!$B$3=1,C450 &amp;"",I450 &amp;"" )</f>
        <v>Bodenauftrag, Rekultivierung und Anlegen von Wasserflächen</v>
      </c>
      <c r="V450" s="106" t="str">
        <f>IF(LNG!$B$3=1,D450 &amp;"",J450 &amp;"" )</f>
        <v/>
      </c>
      <c r="W450" s="106" t="str">
        <f>IF(LNG!$B$3=1,E450 &amp;"",K450 &amp;"" )</f>
        <v/>
      </c>
      <c r="X450" s="106" t="str">
        <f>IF(LNG!$B$3=1,F450 &amp;"",L450 &amp;"" )</f>
        <v/>
      </c>
    </row>
    <row r="451" spans="1:24" ht="124.2">
      <c r="A451" s="70" t="s">
        <v>3243</v>
      </c>
      <c r="B451" s="93" t="s">
        <v>3244</v>
      </c>
      <c r="C451" s="93" t="s">
        <v>3245</v>
      </c>
      <c r="D451" s="67"/>
      <c r="E451" s="67"/>
      <c r="F451" s="67"/>
      <c r="G451" s="76" t="s">
        <v>3243</v>
      </c>
      <c r="H451" s="95" t="s">
        <v>3246</v>
      </c>
      <c r="I451" s="95" t="s">
        <v>3247</v>
      </c>
      <c r="J451" s="73"/>
      <c r="K451" s="73"/>
      <c r="L451" s="73"/>
      <c r="M451" s="807" t="s">
        <v>3243</v>
      </c>
      <c r="N451" s="803"/>
      <c r="O451" s="803"/>
      <c r="P451" s="796"/>
      <c r="Q451" s="796"/>
      <c r="R451" s="796"/>
      <c r="S451" s="106" t="str">
        <f>IF(LNG!$B$3=1,A451 &amp;"",G451 &amp;"" )</f>
        <v>M07.01</v>
      </c>
      <c r="T451" s="106" t="str">
        <f>IF(LNG!$B$3=1,B451 &amp;"",H451 &amp;"" )</f>
        <v>Bodenauftrag</v>
      </c>
      <c r="U451" s="106" t="str">
        <f>IF(LNG!$B$3=1,C451 &amp;"",I451 &amp;"" )</f>
        <v>Einbringen und Bearbeiten des Bodens zur Vorbereitung von Ansaat und Bepflanzung</v>
      </c>
      <c r="V451" s="106" t="str">
        <f>IF(LNG!$B$3=1,D451 &amp;"",J451 &amp;"" )</f>
        <v/>
      </c>
      <c r="W451" s="106" t="str">
        <f>IF(LNG!$B$3=1,E451 &amp;"",K451 &amp;"" )</f>
        <v/>
      </c>
      <c r="X451" s="106" t="str">
        <f>IF(LNG!$B$3=1,F451 &amp;"",L451 &amp;"" )</f>
        <v/>
      </c>
    </row>
    <row r="452" spans="1:24" ht="132">
      <c r="A452" s="70" t="s">
        <v>3248</v>
      </c>
      <c r="B452" s="93" t="s">
        <v>3249</v>
      </c>
      <c r="C452" s="93" t="s">
        <v>3250</v>
      </c>
      <c r="D452" s="67"/>
      <c r="E452" s="67"/>
      <c r="F452" s="67"/>
      <c r="G452" s="76" t="s">
        <v>3248</v>
      </c>
      <c r="H452" s="95" t="s">
        <v>3251</v>
      </c>
      <c r="I452" s="95" t="s">
        <v>3252</v>
      </c>
      <c r="J452" s="73"/>
      <c r="K452" s="73"/>
      <c r="L452" s="73"/>
      <c r="M452" s="807" t="s">
        <v>3248</v>
      </c>
      <c r="N452" s="803"/>
      <c r="O452" s="803"/>
      <c r="P452" s="796"/>
      <c r="Q452" s="796"/>
      <c r="R452" s="796"/>
      <c r="S452" s="106" t="str">
        <f>IF(LNG!$B$3=1,A452 &amp;"",G452 &amp;"" )</f>
        <v>M07.02</v>
      </c>
      <c r="T452" s="106" t="str">
        <f>IF(LNG!$B$3=1,B452 &amp;"",H452 &amp;"" )</f>
        <v>Rekultivierung</v>
      </c>
      <c r="U452" s="106" t="str">
        <f>IF(LNG!$B$3=1,C452 &amp;"",I452 &amp;"" )</f>
        <v>Ansaat, einschliesslich erster Schnitt, sowie Bepflanzung mit Stauden, Sträuchern, Bäumen und dgl.</v>
      </c>
      <c r="V452" s="106" t="str">
        <f>IF(LNG!$B$3=1,D452 &amp;"",J452 &amp;"" )</f>
        <v/>
      </c>
      <c r="W452" s="106" t="str">
        <f>IF(LNG!$B$3=1,E452 &amp;"",K452 &amp;"" )</f>
        <v/>
      </c>
      <c r="X452" s="106" t="str">
        <f>IF(LNG!$B$3=1,F452 &amp;"",L452 &amp;"" )</f>
        <v/>
      </c>
    </row>
    <row r="453" spans="1:24" ht="82.8">
      <c r="A453" s="86" t="s">
        <v>3253</v>
      </c>
      <c r="B453" s="87" t="s">
        <v>3254</v>
      </c>
      <c r="C453" s="80" t="s">
        <v>3255</v>
      </c>
      <c r="D453" s="67"/>
      <c r="E453" s="67"/>
      <c r="F453" s="67"/>
      <c r="G453" s="88" t="s">
        <v>3253</v>
      </c>
      <c r="H453" s="89" t="s">
        <v>3256</v>
      </c>
      <c r="I453" s="84" t="s">
        <v>3256</v>
      </c>
      <c r="J453" s="73"/>
      <c r="K453" s="73"/>
      <c r="L453" s="73"/>
      <c r="M453" s="793" t="s">
        <v>3253</v>
      </c>
      <c r="N453" s="794"/>
      <c r="O453" s="795"/>
      <c r="P453" s="796"/>
      <c r="Q453" s="796"/>
      <c r="R453" s="796"/>
      <c r="S453" s="106" t="str">
        <f>IF(LNG!$B$3=1,A453 &amp;"",G453 &amp;"" )</f>
        <v>M07.03</v>
      </c>
      <c r="T453" s="106" t="str">
        <f>IF(LNG!$B$3=1,B453 &amp;"",H453 &amp;"" )</f>
        <v>Aufforstung</v>
      </c>
      <c r="U453" s="106" t="str">
        <f>IF(LNG!$B$3=1,C453 &amp;"",I453 &amp;"" )</f>
        <v>Wiederherstellung einer Bewaldung durch Anpflanzen von Bäumen</v>
      </c>
      <c r="V453" s="106" t="str">
        <f>IF(LNG!$B$3=1,D453 &amp;"",J453 &amp;"" )</f>
        <v/>
      </c>
      <c r="W453" s="106" t="str">
        <f>IF(LNG!$B$3=1,E453 &amp;"",K453 &amp;"" )</f>
        <v/>
      </c>
      <c r="X453" s="106" t="str">
        <f>IF(LNG!$B$3=1,F453 &amp;"",L453 &amp;"" )</f>
        <v/>
      </c>
    </row>
    <row r="454" spans="1:24" ht="82.8">
      <c r="A454" s="68" t="s">
        <v>3257</v>
      </c>
      <c r="B454" s="80" t="s">
        <v>3258</v>
      </c>
      <c r="C454" s="80" t="s">
        <v>3259</v>
      </c>
      <c r="D454" s="67"/>
      <c r="E454" s="67"/>
      <c r="F454" s="67"/>
      <c r="G454" s="74" t="s">
        <v>3257</v>
      </c>
      <c r="H454" s="84" t="s">
        <v>3260</v>
      </c>
      <c r="I454" s="84" t="s">
        <v>3261</v>
      </c>
      <c r="J454" s="73"/>
      <c r="K454" s="73"/>
      <c r="L454" s="73"/>
      <c r="M454" s="797" t="s">
        <v>3257</v>
      </c>
      <c r="N454" s="795"/>
      <c r="O454" s="795"/>
      <c r="P454" s="796"/>
      <c r="Q454" s="796"/>
      <c r="R454" s="796"/>
      <c r="S454" s="106" t="str">
        <f>IF(LNG!$B$3=1,A454 &amp;"",G454 &amp;"" )</f>
        <v>M07.04</v>
      </c>
      <c r="T454" s="106" t="str">
        <f>IF(LNG!$B$3=1,B454 &amp;"",H454 &amp;"" )</f>
        <v>Wasserfläche</v>
      </c>
      <c r="U454" s="106" t="str">
        <f>IF(LNG!$B$3=1,C454 &amp;"",I454 &amp;"" )</f>
        <v>Abdichtungen und Bepflanzung für Wasserflächen</v>
      </c>
      <c r="V454" s="106" t="str">
        <f>IF(LNG!$B$3=1,D454 &amp;"",J454 &amp;"" )</f>
        <v/>
      </c>
      <c r="W454" s="106" t="str">
        <f>IF(LNG!$B$3=1,E454 &amp;"",K454 &amp;"" )</f>
        <v/>
      </c>
      <c r="X454" s="106" t="str">
        <f>IF(LNG!$B$3=1,F454 &amp;"",L454 &amp;"" )</f>
        <v/>
      </c>
    </row>
    <row r="455" spans="1:24" ht="82.8">
      <c r="A455" s="70" t="s">
        <v>320</v>
      </c>
      <c r="B455" s="93" t="s">
        <v>3262</v>
      </c>
      <c r="C455" s="93" t="s">
        <v>3263</v>
      </c>
      <c r="D455" s="67"/>
      <c r="E455" s="67"/>
      <c r="F455" s="67"/>
      <c r="G455" s="76" t="s">
        <v>320</v>
      </c>
      <c r="H455" s="95" t="s">
        <v>3264</v>
      </c>
      <c r="I455" s="95" t="s">
        <v>3265</v>
      </c>
      <c r="J455" s="73"/>
      <c r="K455" s="73"/>
      <c r="L455" s="73"/>
      <c r="M455" s="807" t="s">
        <v>320</v>
      </c>
      <c r="N455" s="803"/>
      <c r="O455" s="803"/>
      <c r="P455" s="796"/>
      <c r="Q455" s="796"/>
      <c r="R455" s="796"/>
      <c r="S455" s="106" t="str">
        <f>IF(LNG!$B$3=1,A455 &amp;"",G455 &amp;"" )</f>
        <v>N</v>
      </c>
      <c r="T455" s="106" t="str">
        <f>IF(LNG!$B$3=1,B455 &amp;"",H455 &amp;"" )</f>
        <v>Untertagbau</v>
      </c>
      <c r="U455" s="106" t="str">
        <f>IF(LNG!$B$3=1,C455 &amp;"",I455 &amp;"" )</f>
        <v>Vortrieb, Verkleidung und Ausbau im Untertagbau</v>
      </c>
      <c r="V455" s="106" t="str">
        <f>IF(LNG!$B$3=1,D455 &amp;"",J455 &amp;"" )</f>
        <v/>
      </c>
      <c r="W455" s="106" t="str">
        <f>IF(LNG!$B$3=1,E455 &amp;"",K455 &amp;"" )</f>
        <v/>
      </c>
      <c r="X455" s="106" t="str">
        <f>IF(LNG!$B$3=1,F455 &amp;"",L455 &amp;"" )</f>
        <v/>
      </c>
    </row>
    <row r="456" spans="1:24" ht="184.8">
      <c r="A456" s="68" t="s">
        <v>3266</v>
      </c>
      <c r="B456" s="80" t="s">
        <v>3267</v>
      </c>
      <c r="C456" s="80" t="s">
        <v>3268</v>
      </c>
      <c r="D456" s="67"/>
      <c r="E456" s="67"/>
      <c r="F456" s="67"/>
      <c r="G456" s="74" t="s">
        <v>3266</v>
      </c>
      <c r="H456" s="84" t="s">
        <v>3269</v>
      </c>
      <c r="I456" s="84" t="s">
        <v>3270</v>
      </c>
      <c r="J456" s="73"/>
      <c r="K456" s="73"/>
      <c r="L456" s="73"/>
      <c r="M456" s="797" t="s">
        <v>3266</v>
      </c>
      <c r="N456" s="795"/>
      <c r="O456" s="795"/>
      <c r="P456" s="796"/>
      <c r="Q456" s="796"/>
      <c r="R456" s="796"/>
      <c r="S456" s="106" t="str">
        <f>IF(LNG!$B$3=1,A456 &amp;"",G456 &amp;"" )</f>
        <v>N01</v>
      </c>
      <c r="T456" s="106" t="str">
        <f>IF(LNG!$B$3=1,B456 &amp;"",H456 &amp;"" )</f>
        <v>Vortrieb Untertagbau</v>
      </c>
      <c r="U456" s="106" t="str">
        <f>IF(LNG!$B$3=1,C456 &amp;"",I456 &amp;"" )</f>
        <v>Ausbruch im Fels und Lockergestein, einschliesslich Abtransport des Ausbruchmaterials bis Tunnelportal und Wasserhaltung</v>
      </c>
      <c r="V456" s="106" t="str">
        <f>IF(LNG!$B$3=1,D456 &amp;"",J456 &amp;"" )</f>
        <v/>
      </c>
      <c r="W456" s="106" t="str">
        <f>IF(LNG!$B$3=1,E456 &amp;"",K456 &amp;"" )</f>
        <v/>
      </c>
      <c r="X456" s="106" t="str">
        <f>IF(LNG!$B$3=1,F456 &amp;"",L456 &amp;"" )</f>
        <v/>
      </c>
    </row>
    <row r="457" spans="1:24" ht="124.2">
      <c r="A457" s="70" t="s">
        <v>3271</v>
      </c>
      <c r="B457" s="93" t="s">
        <v>3272</v>
      </c>
      <c r="C457" s="93" t="s">
        <v>3273</v>
      </c>
      <c r="D457" s="67"/>
      <c r="E457" s="67"/>
      <c r="F457" s="67"/>
      <c r="G457" s="76" t="s">
        <v>3271</v>
      </c>
      <c r="H457" s="95" t="s">
        <v>3274</v>
      </c>
      <c r="I457" s="95" t="s">
        <v>3275</v>
      </c>
      <c r="J457" s="73"/>
      <c r="K457" s="73"/>
      <c r="L457" s="73"/>
      <c r="M457" s="807" t="s">
        <v>3271</v>
      </c>
      <c r="N457" s="803"/>
      <c r="O457" s="803"/>
      <c r="P457" s="796"/>
      <c r="Q457" s="796"/>
      <c r="R457" s="796"/>
      <c r="S457" s="106" t="str">
        <f>IF(LNG!$B$3=1,A457 &amp;"",G457 &amp;"" )</f>
        <v>N01.01</v>
      </c>
      <c r="T457" s="106" t="str">
        <f>IF(LNG!$B$3=1,B457 &amp;"",H457 &amp;"" )</f>
        <v>Vorauserkundung</v>
      </c>
      <c r="U457" s="106" t="str">
        <f>IF(LNG!$B$3=1,C457 &amp;"",I457 &amp;"" )</f>
        <v>Geologische Vorauserkundung sowie Bohrungen und Stollen zur Vorauserkundung im Vortrieb</v>
      </c>
      <c r="V457" s="106" t="str">
        <f>IF(LNG!$B$3=1,D457 &amp;"",J457 &amp;"" )</f>
        <v/>
      </c>
      <c r="W457" s="106" t="str">
        <f>IF(LNG!$B$3=1,E457 &amp;"",K457 &amp;"" )</f>
        <v/>
      </c>
      <c r="X457" s="106" t="str">
        <f>IF(LNG!$B$3=1,F457 &amp;"",L457 &amp;"" )</f>
        <v/>
      </c>
    </row>
    <row r="458" spans="1:24" ht="171.6">
      <c r="A458" s="68" t="s">
        <v>3276</v>
      </c>
      <c r="B458" s="80" t="s">
        <v>3277</v>
      </c>
      <c r="C458" s="80" t="s">
        <v>3278</v>
      </c>
      <c r="D458" s="67"/>
      <c r="E458" s="67"/>
      <c r="F458" s="67"/>
      <c r="G458" s="74" t="s">
        <v>3276</v>
      </c>
      <c r="H458" s="84" t="s">
        <v>3279</v>
      </c>
      <c r="I458" s="84" t="s">
        <v>3280</v>
      </c>
      <c r="J458" s="73"/>
      <c r="K458" s="73"/>
      <c r="L458" s="73"/>
      <c r="M458" s="797" t="s">
        <v>3276</v>
      </c>
      <c r="N458" s="795"/>
      <c r="O458" s="795"/>
      <c r="P458" s="796"/>
      <c r="Q458" s="796"/>
      <c r="R458" s="796"/>
      <c r="S458" s="106" t="str">
        <f>IF(LNG!$B$3=1,A458 &amp;"",G458 &amp;"" )</f>
        <v>N01.02</v>
      </c>
      <c r="T458" s="106" t="str">
        <f>IF(LNG!$B$3=1,B458 &amp;"",H458 &amp;"" )</f>
        <v>Sprengvortrieb</v>
      </c>
      <c r="U458" s="106" t="str">
        <f>IF(LNG!$B$3=1,C458 &amp;"",I458 &amp;"" )</f>
        <v>Ausbruch durch Sprengen, einschliesslich Erschwernisse im Votrieb und Abtransport des Ausbruchmaterials bis Tunnelportal</v>
      </c>
      <c r="V458" s="106" t="str">
        <f>IF(LNG!$B$3=1,D458 &amp;"",J458 &amp;"" )</f>
        <v/>
      </c>
      <c r="W458" s="106" t="str">
        <f>IF(LNG!$B$3=1,E458 &amp;"",K458 &amp;"" )</f>
        <v/>
      </c>
      <c r="X458" s="106" t="str">
        <f>IF(LNG!$B$3=1,F458 &amp;"",L458 &amp;"" )</f>
        <v/>
      </c>
    </row>
    <row r="459" spans="1:24" ht="184.8">
      <c r="A459" s="70" t="s">
        <v>3281</v>
      </c>
      <c r="B459" s="93" t="s">
        <v>3282</v>
      </c>
      <c r="C459" s="93" t="s">
        <v>3283</v>
      </c>
      <c r="D459" s="67"/>
      <c r="E459" s="67"/>
      <c r="F459" s="67"/>
      <c r="G459" s="76" t="s">
        <v>3281</v>
      </c>
      <c r="H459" s="95" t="s">
        <v>3284</v>
      </c>
      <c r="I459" s="95" t="s">
        <v>3285</v>
      </c>
      <c r="J459" s="73"/>
      <c r="K459" s="73"/>
      <c r="L459" s="73"/>
      <c r="M459" s="807" t="s">
        <v>3281</v>
      </c>
      <c r="N459" s="803"/>
      <c r="O459" s="803"/>
      <c r="P459" s="796"/>
      <c r="Q459" s="796"/>
      <c r="R459" s="796"/>
      <c r="S459" s="106" t="str">
        <f>IF(LNG!$B$3=1,A459 &amp;"",G459 &amp;"" )</f>
        <v>N01.03</v>
      </c>
      <c r="T459" s="106" t="str">
        <f>IF(LNG!$B$3=1,B459 &amp;"",H459 &amp;"" )</f>
        <v>Tunnelbohrmaschinen-Vortrieb</v>
      </c>
      <c r="U459" s="106" t="str">
        <f>IF(LNG!$B$3=1,C459 &amp;"",I459 &amp;"" )</f>
        <v>Ausbruch mit Tunnelbormaschine, einschliesslich Erschwernisse im Vortrieb und Abtransport des Ausbruchmaterials bis Tunnelportal</v>
      </c>
      <c r="V459" s="106" t="str">
        <f>IF(LNG!$B$3=1,D459 &amp;"",J459 &amp;"" )</f>
        <v/>
      </c>
      <c r="W459" s="106" t="str">
        <f>IF(LNG!$B$3=1,E459 &amp;"",K459 &amp;"" )</f>
        <v/>
      </c>
      <c r="X459" s="106" t="str">
        <f>IF(LNG!$B$3=1,F459 &amp;"",L459 &amp;"" )</f>
        <v/>
      </c>
    </row>
    <row r="460" spans="1:24" ht="184.8">
      <c r="A460" s="68" t="s">
        <v>3286</v>
      </c>
      <c r="B460" s="80" t="s">
        <v>3287</v>
      </c>
      <c r="C460" s="80" t="s">
        <v>3288</v>
      </c>
      <c r="D460" s="67"/>
      <c r="E460" s="67"/>
      <c r="F460" s="67"/>
      <c r="G460" s="74" t="s">
        <v>3286</v>
      </c>
      <c r="H460" s="84" t="s">
        <v>3289</v>
      </c>
      <c r="I460" s="84" t="s">
        <v>3290</v>
      </c>
      <c r="J460" s="73"/>
      <c r="K460" s="73"/>
      <c r="L460" s="73"/>
      <c r="M460" s="797" t="s">
        <v>3286</v>
      </c>
      <c r="N460" s="795"/>
      <c r="O460" s="795"/>
      <c r="P460" s="796"/>
      <c r="Q460" s="796"/>
      <c r="R460" s="796"/>
      <c r="S460" s="106" t="str">
        <f>IF(LNG!$B$3=1,A460 &amp;"",G460 &amp;"" )</f>
        <v>N01.04</v>
      </c>
      <c r="T460" s="106" t="str">
        <f>IF(LNG!$B$3=1,B460 &amp;"",H460 &amp;"" )</f>
        <v>Maschinenunterstützter Vortrieb im Fels</v>
      </c>
      <c r="U460" s="106" t="str">
        <f>IF(LNG!$B$3=1,C460 &amp;"",I460 &amp;"" )</f>
        <v>Maschinenunterstützter Ausbruch im Fels, einschliesslich Erschwernisse im Vortrieb und Abtransport des Ausbruchmaterials bis Tunnelportal</v>
      </c>
      <c r="V460" s="106" t="str">
        <f>IF(LNG!$B$3=1,D460 &amp;"",J460 &amp;"" )</f>
        <v/>
      </c>
      <c r="W460" s="106" t="str">
        <f>IF(LNG!$B$3=1,E460 &amp;"",K460 &amp;"" )</f>
        <v/>
      </c>
      <c r="X460" s="106" t="str">
        <f>IF(LNG!$B$3=1,F460 &amp;"",L460 &amp;"" )</f>
        <v/>
      </c>
    </row>
    <row r="461" spans="1:24" ht="198">
      <c r="A461" s="70" t="s">
        <v>3291</v>
      </c>
      <c r="B461" s="93" t="s">
        <v>3292</v>
      </c>
      <c r="C461" s="93" t="s">
        <v>3293</v>
      </c>
      <c r="D461" s="67"/>
      <c r="E461" s="67"/>
      <c r="F461" s="67"/>
      <c r="G461" s="76" t="s">
        <v>3291</v>
      </c>
      <c r="H461" s="95" t="s">
        <v>3294</v>
      </c>
      <c r="I461" s="95" t="s">
        <v>3295</v>
      </c>
      <c r="J461" s="73"/>
      <c r="K461" s="73"/>
      <c r="L461" s="73"/>
      <c r="M461" s="807" t="s">
        <v>3291</v>
      </c>
      <c r="N461" s="803"/>
      <c r="O461" s="803"/>
      <c r="P461" s="796"/>
      <c r="Q461" s="796"/>
      <c r="R461" s="796"/>
      <c r="S461" s="106" t="str">
        <f>IF(LNG!$B$3=1,A461 &amp;"",G461 &amp;"" )</f>
        <v>N01.05</v>
      </c>
      <c r="T461" s="106" t="str">
        <f>IF(LNG!$B$3=1,B461 &amp;"",H461 &amp;"" )</f>
        <v>Maschinenunterstützter Vortrieb im Lockergestein</v>
      </c>
      <c r="U461" s="106" t="str">
        <f>IF(LNG!$B$3=1,C461 &amp;"",I461 &amp;"" )</f>
        <v>Maschinenunterstützter Ausbruch im Lockergestein, einschliesslich Erschwernisse im Vortrieb und Abtransport des Ausbruchmaterials bis Tunnelportal</v>
      </c>
      <c r="V461" s="106" t="str">
        <f>IF(LNG!$B$3=1,D461 &amp;"",J461 &amp;"" )</f>
        <v/>
      </c>
      <c r="W461" s="106" t="str">
        <f>IF(LNG!$B$3=1,E461 &amp;"",K461 &amp;"" )</f>
        <v/>
      </c>
      <c r="X461" s="106" t="str">
        <f>IF(LNG!$B$3=1,F461 &amp;"",L461 &amp;"" )</f>
        <v/>
      </c>
    </row>
    <row r="462" spans="1:24" ht="211.2">
      <c r="A462" s="68" t="s">
        <v>3296</v>
      </c>
      <c r="B462" s="80" t="s">
        <v>3297</v>
      </c>
      <c r="C462" s="80" t="s">
        <v>3298</v>
      </c>
      <c r="D462" s="67"/>
      <c r="E462" s="67"/>
      <c r="F462" s="67"/>
      <c r="G462" s="74" t="s">
        <v>3296</v>
      </c>
      <c r="H462" s="84" t="s">
        <v>3299</v>
      </c>
      <c r="I462" s="84" t="s">
        <v>3300</v>
      </c>
      <c r="J462" s="73"/>
      <c r="K462" s="73"/>
      <c r="L462" s="73"/>
      <c r="M462" s="797" t="s">
        <v>3296</v>
      </c>
      <c r="N462" s="795"/>
      <c r="O462" s="795"/>
      <c r="P462" s="796"/>
      <c r="Q462" s="796"/>
      <c r="R462" s="796"/>
      <c r="S462" s="106" t="str">
        <f>IF(LNG!$B$3=1,A462 &amp;"",G462 &amp;"" )</f>
        <v>N01.06</v>
      </c>
      <c r="T462" s="106" t="str">
        <f>IF(LNG!$B$3=1,B462 &amp;"",H462 &amp;"" )</f>
        <v>Schildmaschinen-Vortrieb</v>
      </c>
      <c r="U462" s="106" t="str">
        <f>IF(LNG!$B$3=1,C462 &amp;"",I462 &amp;"" )</f>
        <v>Ausbruch mit Schildmaschine im Lockergestein, einschliesslich Erschwernisse im Vortrieb und Abtransport des Ausbruchmaterials bis Tunnelportal</v>
      </c>
      <c r="V462" s="106" t="str">
        <f>IF(LNG!$B$3=1,D462 &amp;"",J462 &amp;"" )</f>
        <v/>
      </c>
      <c r="W462" s="106" t="str">
        <f>IF(LNG!$B$3=1,E462 &amp;"",K462 &amp;"" )</f>
        <v/>
      </c>
      <c r="X462" s="106" t="str">
        <f>IF(LNG!$B$3=1,F462 &amp;"",L462 &amp;"" )</f>
        <v/>
      </c>
    </row>
    <row r="463" spans="1:24" ht="145.19999999999999">
      <c r="A463" s="70" t="s">
        <v>3301</v>
      </c>
      <c r="B463" s="93" t="s">
        <v>3302</v>
      </c>
      <c r="C463" s="93" t="s">
        <v>3303</v>
      </c>
      <c r="D463" s="67"/>
      <c r="E463" s="67"/>
      <c r="F463" s="67"/>
      <c r="G463" s="76" t="s">
        <v>3301</v>
      </c>
      <c r="H463" s="95" t="s">
        <v>3304</v>
      </c>
      <c r="I463" s="95" t="s">
        <v>3305</v>
      </c>
      <c r="J463" s="73"/>
      <c r="K463" s="73"/>
      <c r="L463" s="73"/>
      <c r="M463" s="807" t="s">
        <v>3301</v>
      </c>
      <c r="N463" s="803"/>
      <c r="O463" s="803"/>
      <c r="P463" s="796"/>
      <c r="Q463" s="796"/>
      <c r="R463" s="796"/>
      <c r="S463" s="106" t="str">
        <f>IF(LNG!$B$3=1,A463 &amp;"",G463 &amp;"" )</f>
        <v>N01.07</v>
      </c>
      <c r="T463" s="106" t="str">
        <f>IF(LNG!$B$3=1,B463 &amp;"",H463 &amp;"" )</f>
        <v>Wasserhaltung Untertagbau</v>
      </c>
      <c r="U463" s="106" t="str">
        <f>IF(LNG!$B$3=1,C463 &amp;"",I463 &amp;"" )</f>
        <v>Entwässerung im Vortrieb bis Abschluss Ausbau, einschliesslich Behandlung des abgeführten Wassers</v>
      </c>
      <c r="V463" s="106" t="str">
        <f>IF(LNG!$B$3=1,D463 &amp;"",J463 &amp;"" )</f>
        <v/>
      </c>
      <c r="W463" s="106" t="str">
        <f>IF(LNG!$B$3=1,E463 &amp;"",K463 &amp;"" )</f>
        <v/>
      </c>
      <c r="X463" s="106" t="str">
        <f>IF(LNG!$B$3=1,F463 &amp;"",L463 &amp;"" )</f>
        <v/>
      </c>
    </row>
    <row r="464" spans="1:24" ht="82.8">
      <c r="A464" s="70" t="s">
        <v>3306</v>
      </c>
      <c r="B464" s="93" t="s">
        <v>3307</v>
      </c>
      <c r="C464" s="93" t="s">
        <v>3308</v>
      </c>
      <c r="D464" s="67"/>
      <c r="E464" s="67"/>
      <c r="F464" s="67"/>
      <c r="G464" s="76" t="s">
        <v>3306</v>
      </c>
      <c r="H464" s="95" t="s">
        <v>3309</v>
      </c>
      <c r="I464" s="95" t="s">
        <v>3310</v>
      </c>
      <c r="J464" s="73"/>
      <c r="K464" s="73"/>
      <c r="L464" s="73"/>
      <c r="M464" s="807" t="s">
        <v>3306</v>
      </c>
      <c r="N464" s="803"/>
      <c r="O464" s="803"/>
      <c r="P464" s="796"/>
      <c r="Q464" s="796"/>
      <c r="R464" s="796"/>
      <c r="S464" s="106" t="str">
        <f>IF(LNG!$B$3=1,A464 &amp;"",G464 &amp;"" )</f>
        <v>N02</v>
      </c>
      <c r="T464" s="106" t="str">
        <f>IF(LNG!$B$3=1,B464 &amp;"",H464 &amp;"" )</f>
        <v>Sicherung Untertagbau</v>
      </c>
      <c r="U464" s="106" t="str">
        <f>IF(LNG!$B$3=1,C464 &amp;"",I464 &amp;"" )</f>
        <v>Ausbruchsicherungen und Bauhilfsmassnahmen im Untertagbau</v>
      </c>
      <c r="V464" s="106" t="str">
        <f>IF(LNG!$B$3=1,D464 &amp;"",J464 &amp;"" )</f>
        <v/>
      </c>
      <c r="W464" s="106" t="str">
        <f>IF(LNG!$B$3=1,E464 &amp;"",K464 &amp;"" )</f>
        <v/>
      </c>
      <c r="X464" s="106" t="str">
        <f>IF(LNG!$B$3=1,F464 &amp;"",L464 &amp;"" )</f>
        <v/>
      </c>
    </row>
    <row r="465" spans="1:24" ht="248.4">
      <c r="A465" s="70" t="s">
        <v>3311</v>
      </c>
      <c r="B465" s="93" t="s">
        <v>3312</v>
      </c>
      <c r="C465" s="93" t="s">
        <v>3313</v>
      </c>
      <c r="D465" s="67"/>
      <c r="E465" s="67"/>
      <c r="F465" s="67"/>
      <c r="G465" s="76" t="s">
        <v>3311</v>
      </c>
      <c r="H465" s="95" t="s">
        <v>3314</v>
      </c>
      <c r="I465" s="95" t="s">
        <v>3315</v>
      </c>
      <c r="J465" s="73"/>
      <c r="K465" s="73"/>
      <c r="L465" s="73"/>
      <c r="M465" s="807" t="s">
        <v>3311</v>
      </c>
      <c r="N465" s="803"/>
      <c r="O465" s="803"/>
      <c r="P465" s="796"/>
      <c r="Q465" s="796"/>
      <c r="R465" s="796"/>
      <c r="S465" s="106" t="str">
        <f>IF(LNG!$B$3=1,A465 &amp;"",G465 &amp;"" )</f>
        <v>N02.01</v>
      </c>
      <c r="T465" s="106" t="str">
        <f>IF(LNG!$B$3=1,B465 &amp;"",H465 &amp;"" )</f>
        <v>Ausbruchsicherung</v>
      </c>
      <c r="U465" s="106" t="str">
        <f>IF(LNG!$B$3=1,C465 &amp;"",I465 &amp;"" )</f>
        <v>Ausbruchsicherungen wie Anker, Bewehrungsnetze, Spritzbeton, Stahleinbau, Tübbinge und dgl., die der Arbeitssicherheit und der Gesamtstabilität des Hohlrauemes dienen</v>
      </c>
      <c r="V465" s="106" t="str">
        <f>IF(LNG!$B$3=1,D465 &amp;"",J465 &amp;"" )</f>
        <v/>
      </c>
      <c r="W465" s="106" t="str">
        <f>IF(LNG!$B$3=1,E465 &amp;"",K465 &amp;"" )</f>
        <v/>
      </c>
      <c r="X465" s="106" t="str">
        <f>IF(LNG!$B$3=1,F465 &amp;"",L465 &amp;"" )</f>
        <v/>
      </c>
    </row>
    <row r="466" spans="1:24" ht="316.8">
      <c r="A466" s="70" t="s">
        <v>3316</v>
      </c>
      <c r="B466" s="93" t="s">
        <v>3317</v>
      </c>
      <c r="C466" s="93" t="s">
        <v>3318</v>
      </c>
      <c r="D466" s="67"/>
      <c r="E466" s="67"/>
      <c r="F466" s="67"/>
      <c r="G466" s="76" t="s">
        <v>3316</v>
      </c>
      <c r="H466" s="95" t="s">
        <v>3319</v>
      </c>
      <c r="I466" s="95" t="s">
        <v>3320</v>
      </c>
      <c r="J466" s="73"/>
      <c r="K466" s="73"/>
      <c r="L466" s="73"/>
      <c r="M466" s="807" t="s">
        <v>3316</v>
      </c>
      <c r="N466" s="803"/>
      <c r="O466" s="803"/>
      <c r="P466" s="796"/>
      <c r="Q466" s="796"/>
      <c r="R466" s="796"/>
      <c r="S466" s="106" t="str">
        <f>IF(LNG!$B$3=1,A466 &amp;"",G466 &amp;"" )</f>
        <v>N02.02</v>
      </c>
      <c r="T466" s="106" t="str">
        <f>IF(LNG!$B$3=1,B466 &amp;"",H466 &amp;"" )</f>
        <v>Bauhilfsmassnahme im Vortrieb</v>
      </c>
      <c r="U466" s="106" t="str">
        <f>IF(LNG!$B$3=1,C466 &amp;"",I466 &amp;"" )</f>
        <v>Vorauseilende Sicherungsmassnahmen zur Wahrung der Standsicherheit des Gebirges oder zur Stabilisierung der Ortsbrust wie Spiesse, Rohrschirm, Jetting, lange Brustanker, Drainagen, Injektionen und Gefrierverfahren</v>
      </c>
      <c r="V466" s="106" t="str">
        <f>IF(LNG!$B$3=1,D466 &amp;"",J466 &amp;"" )</f>
        <v/>
      </c>
      <c r="W466" s="106" t="str">
        <f>IF(LNG!$B$3=1,E466 &amp;"",K466 &amp;"" )</f>
        <v/>
      </c>
      <c r="X466" s="106" t="str">
        <f>IF(LNG!$B$3=1,F466 &amp;"",L466 &amp;"" )</f>
        <v/>
      </c>
    </row>
    <row r="467" spans="1:24" ht="179.4">
      <c r="A467" s="68" t="s">
        <v>3321</v>
      </c>
      <c r="B467" s="80" t="s">
        <v>3322</v>
      </c>
      <c r="C467" s="80" t="s">
        <v>3323</v>
      </c>
      <c r="D467" s="67"/>
      <c r="E467" s="67"/>
      <c r="F467" s="67"/>
      <c r="G467" s="74" t="s">
        <v>3321</v>
      </c>
      <c r="H467" s="84" t="s">
        <v>3324</v>
      </c>
      <c r="I467" s="84" t="s">
        <v>3325</v>
      </c>
      <c r="J467" s="73"/>
      <c r="K467" s="73"/>
      <c r="L467" s="73"/>
      <c r="M467" s="797" t="s">
        <v>3321</v>
      </c>
      <c r="N467" s="795"/>
      <c r="O467" s="795"/>
      <c r="P467" s="796"/>
      <c r="Q467" s="796"/>
      <c r="R467" s="796"/>
      <c r="S467" s="106" t="str">
        <f>IF(LNG!$B$3=1,A467 &amp;"",G467 &amp;"" )</f>
        <v>N03</v>
      </c>
      <c r="T467" s="106" t="str">
        <f>IF(LNG!$B$3=1,B467 &amp;"",H467 &amp;"" )</f>
        <v>Materialbewirtschaftung Untertagbau</v>
      </c>
      <c r="U467" s="106" t="str">
        <f>IF(LNG!$B$3=1,C467 &amp;"",I467 &amp;"" )</f>
        <v>Materialgewinnung und -aufbereitung sowie Umschlag, Transport und Lagerung von Ausbruchmaterial ab Tunnelportal</v>
      </c>
      <c r="V467" s="106" t="str">
        <f>IF(LNG!$B$3=1,D467 &amp;"",J467 &amp;"" )</f>
        <v/>
      </c>
      <c r="W467" s="106" t="str">
        <f>IF(LNG!$B$3=1,E467 &amp;"",K467 &amp;"" )</f>
        <v/>
      </c>
      <c r="X467" s="106" t="str">
        <f>IF(LNG!$B$3=1,F467 &amp;"",L467 &amp;"" )</f>
        <v/>
      </c>
    </row>
    <row r="468" spans="1:24" ht="124.2">
      <c r="A468" s="70" t="s">
        <v>3326</v>
      </c>
      <c r="B468" s="93" t="s">
        <v>3327</v>
      </c>
      <c r="C468" s="93" t="s">
        <v>3328</v>
      </c>
      <c r="D468" s="67"/>
      <c r="E468" s="67"/>
      <c r="F468" s="67"/>
      <c r="G468" s="76" t="s">
        <v>3326</v>
      </c>
      <c r="H468" s="95" t="s">
        <v>3329</v>
      </c>
      <c r="I468" s="95" t="s">
        <v>3330</v>
      </c>
      <c r="J468" s="73"/>
      <c r="K468" s="73"/>
      <c r="L468" s="73"/>
      <c r="M468" s="807" t="s">
        <v>3326</v>
      </c>
      <c r="N468" s="803"/>
      <c r="O468" s="803"/>
      <c r="P468" s="796"/>
      <c r="Q468" s="796"/>
      <c r="R468" s="796"/>
      <c r="S468" s="106" t="str">
        <f>IF(LNG!$B$3=1,A468 &amp;"",G468 &amp;"" )</f>
        <v>N03.01</v>
      </c>
      <c r="T468" s="106" t="str">
        <f>IF(LNG!$B$3=1,B468 &amp;"",H468 &amp;"" )</f>
        <v>Materialaufbereitung Untertagbau</v>
      </c>
      <c r="U468" s="106" t="str">
        <f>IF(LNG!$B$3=1,C468 &amp;"",I468 &amp;"" )</f>
        <v>Materialgewinnung aus Ausbruchmaterial und Aufbereitung von Ausbruchmaterial auf der Baustelle</v>
      </c>
      <c r="V468" s="106" t="str">
        <f>IF(LNG!$B$3=1,D468 &amp;"",J468 &amp;"" )</f>
        <v/>
      </c>
      <c r="W468" s="106" t="str">
        <f>IF(LNG!$B$3=1,E468 &amp;"",K468 &amp;"" )</f>
        <v/>
      </c>
      <c r="X468" s="106" t="str">
        <f>IF(LNG!$B$3=1,F468 &amp;"",L468 &amp;"" )</f>
        <v/>
      </c>
    </row>
    <row r="469" spans="1:24" ht="110.4">
      <c r="A469" s="68" t="s">
        <v>3331</v>
      </c>
      <c r="B469" s="69" t="s">
        <v>3332</v>
      </c>
      <c r="C469" s="69" t="s">
        <v>3333</v>
      </c>
      <c r="D469" s="65"/>
      <c r="E469" s="65"/>
      <c r="F469" s="65"/>
      <c r="G469" s="74" t="s">
        <v>3331</v>
      </c>
      <c r="H469" s="75" t="s">
        <v>3334</v>
      </c>
      <c r="I469" s="75" t="s">
        <v>3335</v>
      </c>
      <c r="J469" s="71"/>
      <c r="K469" s="71"/>
      <c r="L469" s="71"/>
      <c r="M469" s="797" t="s">
        <v>3331</v>
      </c>
      <c r="N469" s="805"/>
      <c r="O469" s="805"/>
      <c r="P469" s="804"/>
      <c r="Q469" s="804"/>
      <c r="R469" s="804"/>
      <c r="S469" s="106" t="str">
        <f>IF(LNG!$B$3=1,A469 &amp;"",G469 &amp;"" )</f>
        <v>N03.02</v>
      </c>
      <c r="T469" s="106" t="str">
        <f>IF(LNG!$B$3=1,B469 &amp;"",H469 &amp;"" )</f>
        <v>Materialumschlag Untertagbau</v>
      </c>
      <c r="U469" s="106" t="str">
        <f>IF(LNG!$B$3=1,C469 &amp;"",I469 &amp;"" )</f>
        <v>Umschlag, Transport und Lagerung von Ausbruchmaterial ab Tunnelportal</v>
      </c>
      <c r="V469" s="106" t="str">
        <f>IF(LNG!$B$3=1,D469 &amp;"",J469 &amp;"" )</f>
        <v/>
      </c>
      <c r="W469" s="106" t="str">
        <f>IF(LNG!$B$3=1,E469 &amp;"",K469 &amp;"" )</f>
        <v/>
      </c>
      <c r="X469" s="106" t="str">
        <f>IF(LNG!$B$3=1,F469 &amp;"",L469 &amp;"" )</f>
        <v/>
      </c>
    </row>
    <row r="470" spans="1:24" ht="110.4">
      <c r="A470" s="70" t="s">
        <v>321</v>
      </c>
      <c r="B470" s="93" t="s">
        <v>3336</v>
      </c>
      <c r="C470" s="93" t="s">
        <v>3337</v>
      </c>
      <c r="D470" s="67"/>
      <c r="E470" s="67"/>
      <c r="F470" s="67"/>
      <c r="G470" s="76" t="s">
        <v>321</v>
      </c>
      <c r="H470" s="95" t="s">
        <v>3338</v>
      </c>
      <c r="I470" s="95" t="s">
        <v>3339</v>
      </c>
      <c r="J470" s="73"/>
      <c r="K470" s="73"/>
      <c r="L470" s="73"/>
      <c r="M470" s="807" t="s">
        <v>321</v>
      </c>
      <c r="N470" s="803"/>
      <c r="O470" s="803"/>
      <c r="P470" s="796"/>
      <c r="Q470" s="796"/>
      <c r="R470" s="796"/>
      <c r="S470" s="106" t="str">
        <f>IF(LNG!$B$3=1,A470 &amp;"",G470 &amp;"" )</f>
        <v>N04</v>
      </c>
      <c r="T470" s="106" t="str">
        <f>IF(LNG!$B$3=1,B470 &amp;"",H470 &amp;"" )</f>
        <v>Ausbau Untertagbau</v>
      </c>
      <c r="U470" s="106" t="str">
        <f>IF(LNG!$B$3=1,C470 &amp;"",I470 &amp;"" )</f>
        <v>Ein- oder zweischaliger Ausbau in Ortbeton, vorgehängte Verkleidungen</v>
      </c>
      <c r="V470" s="106" t="str">
        <f>IF(LNG!$B$3=1,D470 &amp;"",J470 &amp;"" )</f>
        <v/>
      </c>
      <c r="W470" s="106" t="str">
        <f>IF(LNG!$B$3=1,E470 &amp;"",K470 &amp;"" )</f>
        <v/>
      </c>
      <c r="X470" s="106" t="str">
        <f>IF(LNG!$B$3=1,F470 &amp;"",L470 &amp;"" )</f>
        <v/>
      </c>
    </row>
    <row r="471" spans="1:24" ht="250.8">
      <c r="A471" s="70" t="s">
        <v>322</v>
      </c>
      <c r="B471" s="93" t="s">
        <v>3340</v>
      </c>
      <c r="C471" s="93" t="s">
        <v>3341</v>
      </c>
      <c r="D471" s="67"/>
      <c r="E471" s="67"/>
      <c r="F471" s="67"/>
      <c r="G471" s="76" t="s">
        <v>322</v>
      </c>
      <c r="H471" s="95" t="s">
        <v>3342</v>
      </c>
      <c r="I471" s="95" t="s">
        <v>3343</v>
      </c>
      <c r="J471" s="73"/>
      <c r="K471" s="73"/>
      <c r="L471" s="73"/>
      <c r="M471" s="807" t="s">
        <v>322</v>
      </c>
      <c r="N471" s="803"/>
      <c r="O471" s="803"/>
      <c r="P471" s="796"/>
      <c r="Q471" s="796"/>
      <c r="R471" s="796"/>
      <c r="S471" s="106" t="str">
        <f>IF(LNG!$B$3=1,A471 &amp;"",G471 &amp;"" )</f>
        <v>N04.01</v>
      </c>
      <c r="T471" s="106" t="str">
        <f>IF(LNG!$B$3=1,B471 &amp;"",H471 &amp;"" )</f>
        <v>Abdichtung Untertagbau</v>
      </c>
      <c r="U471" s="106" t="str">
        <f>IF(LNG!$B$3=1,C471 &amp;"",I471 &amp;"" )</f>
        <v>Entwässerung auf der Nassseite der Abdichtungen, bestehend aus Gewölbe- und Sohlenabdichtung, einschliesslich Abdichtungsunterlagen, Schutzschichten, Drainageschichten und Sickerleitung</v>
      </c>
      <c r="V471" s="106" t="str">
        <f>IF(LNG!$B$3=1,D471 &amp;"",J471 &amp;"" )</f>
        <v/>
      </c>
      <c r="W471" s="106" t="str">
        <f>IF(LNG!$B$3=1,E471 &amp;"",K471 &amp;"" )</f>
        <v/>
      </c>
      <c r="X471" s="106" t="str">
        <f>IF(LNG!$B$3=1,F471 &amp;"",L471 &amp;"" )</f>
        <v/>
      </c>
    </row>
    <row r="472" spans="1:24" ht="290.39999999999998">
      <c r="A472" s="78" t="s">
        <v>323</v>
      </c>
      <c r="B472" s="79" t="s">
        <v>3344</v>
      </c>
      <c r="C472" s="80" t="s">
        <v>3345</v>
      </c>
      <c r="D472" s="67"/>
      <c r="E472" s="67"/>
      <c r="F472" s="67"/>
      <c r="G472" s="82" t="s">
        <v>323</v>
      </c>
      <c r="H472" s="83" t="s">
        <v>3346</v>
      </c>
      <c r="I472" s="84" t="s">
        <v>3347</v>
      </c>
      <c r="J472" s="73"/>
      <c r="K472" s="73"/>
      <c r="L472" s="73"/>
      <c r="M472" s="798" t="s">
        <v>323</v>
      </c>
      <c r="N472" s="799"/>
      <c r="O472" s="795"/>
      <c r="P472" s="796"/>
      <c r="Q472" s="796"/>
      <c r="R472" s="796"/>
      <c r="S472" s="106" t="str">
        <f>IF(LNG!$B$3=1,A472 &amp;"",G472 &amp;"" )</f>
        <v>N04.02</v>
      </c>
      <c r="T472" s="106" t="str">
        <f>IF(LNG!$B$3=1,B472 &amp;"",H472 &amp;"" )</f>
        <v>Entwässerung Untertagbau</v>
      </c>
      <c r="U472" s="106" t="str">
        <f>IF(LNG!$B$3=1,C472 &amp;"",I472 &amp;"" )</f>
        <v>Entwässerung auf der Trockenseite der Abdichtungen, bestehend aus Sohlendrainage für Leckwasser, geschlossenen Bergwasser- und Entwässerungsleitungen, einschliesslich Abläufe, Strassenabläufe und Kontrollschächte</v>
      </c>
      <c r="V472" s="106" t="str">
        <f>IF(LNG!$B$3=1,D472 &amp;"",J472 &amp;"" )</f>
        <v/>
      </c>
      <c r="W472" s="106" t="str">
        <f>IF(LNG!$B$3=1,E472 &amp;"",K472 &amp;"" )</f>
        <v/>
      </c>
      <c r="X472" s="106" t="str">
        <f>IF(LNG!$B$3=1,F472 &amp;"",L472 &amp;"" )</f>
        <v/>
      </c>
    </row>
    <row r="473" spans="1:24" ht="250.8">
      <c r="A473" s="86" t="s">
        <v>324</v>
      </c>
      <c r="B473" s="87" t="s">
        <v>3348</v>
      </c>
      <c r="C473" s="80" t="s">
        <v>3349</v>
      </c>
      <c r="D473" s="67"/>
      <c r="E473" s="67"/>
      <c r="F473" s="67"/>
      <c r="G473" s="88" t="s">
        <v>324</v>
      </c>
      <c r="H473" s="89" t="s">
        <v>3350</v>
      </c>
      <c r="I473" s="84" t="s">
        <v>3351</v>
      </c>
      <c r="J473" s="73"/>
      <c r="K473" s="73"/>
      <c r="L473" s="73"/>
      <c r="M473" s="793" t="s">
        <v>324</v>
      </c>
      <c r="N473" s="794"/>
      <c r="O473" s="795"/>
      <c r="P473" s="796"/>
      <c r="Q473" s="796"/>
      <c r="R473" s="796"/>
      <c r="S473" s="106" t="str">
        <f>IF(LNG!$B$3=1,A473 &amp;"",G473 &amp;"" )</f>
        <v>N04.03</v>
      </c>
      <c r="T473" s="106" t="str">
        <f>IF(LNG!$B$3=1,B473 &amp;"",H473 &amp;"" )</f>
        <v>Verkleidung Untertagbau</v>
      </c>
      <c r="U473" s="106" t="str">
        <f>IF(LNG!$B$3=1,C473 &amp;"",I473 &amp;"" )</f>
        <v>Sohle und Gewölbeauflager, Gewölbe des Innenrings von Tunneln und Schächten, Verkleidungen von Kavernen, Querschläge und Nischen, einschliesslich Einlagen und Aussparungen</v>
      </c>
      <c r="V473" s="106" t="str">
        <f>IF(LNG!$B$3=1,D473 &amp;"",J473 &amp;"" )</f>
        <v/>
      </c>
      <c r="W473" s="106" t="str">
        <f>IF(LNG!$B$3=1,E473 &amp;"",K473 &amp;"" )</f>
        <v/>
      </c>
      <c r="X473" s="106" t="str">
        <f>IF(LNG!$B$3=1,F473 &amp;"",L473 &amp;"" )</f>
        <v/>
      </c>
    </row>
    <row r="474" spans="1:24" ht="124.2">
      <c r="A474" s="68" t="s">
        <v>325</v>
      </c>
      <c r="B474" s="80" t="s">
        <v>3352</v>
      </c>
      <c r="C474" s="80" t="s">
        <v>3353</v>
      </c>
      <c r="D474" s="67"/>
      <c r="E474" s="67"/>
      <c r="F474" s="67"/>
      <c r="G474" s="74" t="s">
        <v>325</v>
      </c>
      <c r="H474" s="84" t="s">
        <v>3354</v>
      </c>
      <c r="I474" s="84" t="s">
        <v>3355</v>
      </c>
      <c r="J474" s="73"/>
      <c r="K474" s="73"/>
      <c r="L474" s="73"/>
      <c r="M474" s="797" t="s">
        <v>325</v>
      </c>
      <c r="N474" s="795"/>
      <c r="O474" s="795"/>
      <c r="P474" s="796"/>
      <c r="Q474" s="796"/>
      <c r="R474" s="796"/>
      <c r="S474" s="106" t="str">
        <f>IF(LNG!$B$3=1,A474 &amp;"",G474 &amp;"" )</f>
        <v>N05</v>
      </c>
      <c r="T474" s="106" t="str">
        <f>IF(LNG!$B$3=1,B474 &amp;"",H474 &amp;"" )</f>
        <v>Innenausbau Untertagbau</v>
      </c>
      <c r="U474" s="106" t="str">
        <f>IF(LNG!$B$3=1,C474 &amp;"",I474 &amp;"" )</f>
        <v>Fahrbahnplatten, Zwischendecken, Bankette, Kabelkanäle und dgl.</v>
      </c>
      <c r="V474" s="106" t="str">
        <f>IF(LNG!$B$3=1,D474 &amp;"",J474 &amp;"" )</f>
        <v/>
      </c>
      <c r="W474" s="106" t="str">
        <f>IF(LNG!$B$3=1,E474 &amp;"",K474 &amp;"" )</f>
        <v/>
      </c>
      <c r="X474" s="106" t="str">
        <f>IF(LNG!$B$3=1,F474 &amp;"",L474 &amp;"" )</f>
        <v/>
      </c>
    </row>
    <row r="475" spans="1:24" ht="179.4">
      <c r="A475" s="68" t="s">
        <v>326</v>
      </c>
      <c r="B475" s="80" t="s">
        <v>3356</v>
      </c>
      <c r="C475" s="80" t="s">
        <v>3357</v>
      </c>
      <c r="D475" s="67"/>
      <c r="E475" s="67"/>
      <c r="F475" s="67"/>
      <c r="G475" s="74" t="s">
        <v>326</v>
      </c>
      <c r="H475" s="84" t="s">
        <v>3358</v>
      </c>
      <c r="I475" s="84" t="s">
        <v>3359</v>
      </c>
      <c r="J475" s="73"/>
      <c r="K475" s="73"/>
      <c r="L475" s="73"/>
      <c r="M475" s="797" t="s">
        <v>326</v>
      </c>
      <c r="N475" s="795"/>
      <c r="O475" s="795"/>
      <c r="P475" s="796"/>
      <c r="Q475" s="796"/>
      <c r="R475" s="796"/>
      <c r="S475" s="106" t="str">
        <f>IF(LNG!$B$3=1,A475 &amp;"",G475 &amp;"" )</f>
        <v>N05.01</v>
      </c>
      <c r="T475" s="106" t="str">
        <f>IF(LNG!$B$3=1,B475 &amp;"",H475 &amp;"" )</f>
        <v xml:space="preserve">Profileinbaute Untertagbau </v>
      </c>
      <c r="U475" s="106" t="str">
        <f>IF(LNG!$B$3=1,C475 &amp;"",I475 &amp;"" )</f>
        <v>Einbauten im Normalprofil wie Fahrbahnplatten, Zwischendecken, einschliesslich Trennwände, Aufhängungen und dgl.</v>
      </c>
      <c r="V475" s="106" t="str">
        <f>IF(LNG!$B$3=1,D475 &amp;"",J475 &amp;"" )</f>
        <v/>
      </c>
      <c r="W475" s="106" t="str">
        <f>IF(LNG!$B$3=1,E475 &amp;"",K475 &amp;"" )</f>
        <v/>
      </c>
      <c r="X475" s="106" t="str">
        <f>IF(LNG!$B$3=1,F475 &amp;"",L475 &amp;"" )</f>
        <v/>
      </c>
    </row>
    <row r="476" spans="1:24" ht="92.4">
      <c r="A476" s="68" t="s">
        <v>327</v>
      </c>
      <c r="B476" s="80" t="s">
        <v>3360</v>
      </c>
      <c r="C476" s="80" t="s">
        <v>3361</v>
      </c>
      <c r="D476" s="67"/>
      <c r="E476" s="67"/>
      <c r="F476" s="67"/>
      <c r="G476" s="74" t="s">
        <v>327</v>
      </c>
      <c r="H476" s="84" t="s">
        <v>3362</v>
      </c>
      <c r="I476" s="84" t="s">
        <v>3363</v>
      </c>
      <c r="J476" s="73"/>
      <c r="K476" s="73"/>
      <c r="L476" s="73"/>
      <c r="M476" s="797" t="s">
        <v>327</v>
      </c>
      <c r="N476" s="795"/>
      <c r="O476" s="795"/>
      <c r="P476" s="796"/>
      <c r="Q476" s="796"/>
      <c r="R476" s="796"/>
      <c r="S476" s="106" t="str">
        <f>IF(LNG!$B$3=1,A476 &amp;"",G476 &amp;"" )</f>
        <v>N05.02</v>
      </c>
      <c r="T476" s="106" t="str">
        <f>IF(LNG!$B$3=1,B476 &amp;"",H476 &amp;"" )</f>
        <v>Bankett Untertagbau</v>
      </c>
      <c r="U476" s="106" t="str">
        <f>IF(LNG!$B$3=1,C476 &amp;"",I476 &amp;"" )</f>
        <v>Bauteile für das Bankett, einschliesslich Verfüllung, Ummantelung und dgl.</v>
      </c>
      <c r="V476" s="106" t="str">
        <f>IF(LNG!$B$3=1,D476 &amp;"",J476 &amp;"" )</f>
        <v/>
      </c>
      <c r="W476" s="106" t="str">
        <f>IF(LNG!$B$3=1,E476 &amp;"",K476 &amp;"" )</f>
        <v/>
      </c>
      <c r="X476" s="106" t="str">
        <f>IF(LNG!$B$3=1,F476 &amp;"",L476 &amp;"" )</f>
        <v/>
      </c>
    </row>
    <row r="477" spans="1:24" ht="124.2">
      <c r="A477" s="86" t="s">
        <v>328</v>
      </c>
      <c r="B477" s="87" t="s">
        <v>3364</v>
      </c>
      <c r="C477" s="80" t="s">
        <v>3365</v>
      </c>
      <c r="D477" s="67"/>
      <c r="E477" s="67"/>
      <c r="F477" s="67"/>
      <c r="G477" s="88" t="s">
        <v>328</v>
      </c>
      <c r="H477" s="89" t="s">
        <v>3366</v>
      </c>
      <c r="I477" s="84" t="s">
        <v>3367</v>
      </c>
      <c r="J477" s="73"/>
      <c r="K477" s="73"/>
      <c r="L477" s="73"/>
      <c r="M477" s="793" t="s">
        <v>328</v>
      </c>
      <c r="N477" s="794"/>
      <c r="O477" s="795"/>
      <c r="P477" s="796"/>
      <c r="Q477" s="796"/>
      <c r="R477" s="796"/>
      <c r="S477" s="106" t="str">
        <f>IF(LNG!$B$3=1,A477 &amp;"",G477 &amp;"" )</f>
        <v>N05.03</v>
      </c>
      <c r="T477" s="106" t="str">
        <f>IF(LNG!$B$3=1,B477 &amp;"",H477 &amp;"" )</f>
        <v>Werkleitungskanal Untertagsbau</v>
      </c>
      <c r="U477" s="106" t="str">
        <f>IF(LNG!$B$3=1,C477 &amp;"",I477 &amp;"" )</f>
        <v>Bauteile für Werkleitungskanäle, einschliesslich Verfüllung, Ummantelung und dgl.</v>
      </c>
      <c r="V477" s="106" t="str">
        <f>IF(LNG!$B$3=1,D477 &amp;"",J477 &amp;"" )</f>
        <v/>
      </c>
      <c r="W477" s="106" t="str">
        <f>IF(LNG!$B$3=1,E477 &amp;"",K477 &amp;"" )</f>
        <v/>
      </c>
      <c r="X477" s="106" t="str">
        <f>IF(LNG!$B$3=1,F477 &amp;"",L477 &amp;"" )</f>
        <v/>
      </c>
    </row>
    <row r="478" spans="1:24" ht="41.4">
      <c r="A478" s="68" t="s">
        <v>329</v>
      </c>
      <c r="B478" s="80" t="s">
        <v>3368</v>
      </c>
      <c r="C478" s="80" t="s">
        <v>3369</v>
      </c>
      <c r="D478" s="67"/>
      <c r="E478" s="67"/>
      <c r="F478" s="67"/>
      <c r="G478" s="74" t="s">
        <v>329</v>
      </c>
      <c r="H478" s="84" t="s">
        <v>3370</v>
      </c>
      <c r="I478" s="84" t="s">
        <v>3370</v>
      </c>
      <c r="J478" s="73"/>
      <c r="K478" s="73"/>
      <c r="L478" s="73"/>
      <c r="M478" s="797" t="s">
        <v>329</v>
      </c>
      <c r="N478" s="795"/>
      <c r="O478" s="795"/>
      <c r="P478" s="796"/>
      <c r="Q478" s="796"/>
      <c r="R478" s="796"/>
      <c r="S478" s="106" t="str">
        <f>IF(LNG!$B$3=1,A478 &amp;"",G478 &amp;"" )</f>
        <v>O</v>
      </c>
      <c r="T478" s="106" t="str">
        <f>IF(LNG!$B$3=1,B478 &amp;"",H478 &amp;"" )</f>
        <v>Konstruktion Kunstbauten</v>
      </c>
      <c r="U478" s="106" t="str">
        <f>IF(LNG!$B$3=1,C478 &amp;"",I478 &amp;"" )</f>
        <v>Konstruktion von Kunstbauten</v>
      </c>
      <c r="V478" s="106" t="str">
        <f>IF(LNG!$B$3=1,D478 &amp;"",J478 &amp;"" )</f>
        <v/>
      </c>
      <c r="W478" s="106" t="str">
        <f>IF(LNG!$B$3=1,E478 &amp;"",K478 &amp;"" )</f>
        <v/>
      </c>
      <c r="X478" s="106" t="str">
        <f>IF(LNG!$B$3=1,F478 &amp;"",L478 &amp;"" )</f>
        <v/>
      </c>
    </row>
    <row r="479" spans="1:24" ht="118.8">
      <c r="A479" s="92" t="s">
        <v>330</v>
      </c>
      <c r="B479" s="93" t="s">
        <v>1732</v>
      </c>
      <c r="C479" s="93" t="s">
        <v>3371</v>
      </c>
      <c r="D479" s="67"/>
      <c r="E479" s="67"/>
      <c r="F479" s="67"/>
      <c r="G479" s="94" t="s">
        <v>330</v>
      </c>
      <c r="H479" s="95" t="s">
        <v>1734</v>
      </c>
      <c r="I479" s="95" t="s">
        <v>3372</v>
      </c>
      <c r="J479" s="73"/>
      <c r="K479" s="73"/>
      <c r="L479" s="73"/>
      <c r="M479" s="802" t="s">
        <v>330</v>
      </c>
      <c r="N479" s="803"/>
      <c r="O479" s="803"/>
      <c r="P479" s="796"/>
      <c r="Q479" s="796"/>
      <c r="R479" s="796"/>
      <c r="S479" s="106" t="str">
        <f>IF(LNG!$B$3=1,A479 &amp;"",G479 &amp;"" )</f>
        <v>O01</v>
      </c>
      <c r="T479" s="106" t="str">
        <f>IF(LNG!$B$3=1,B479 &amp;"",H479 &amp;"" )</f>
        <v>Fundament</v>
      </c>
      <c r="U479" s="106" t="str">
        <f>IF(LNG!$B$3=1,C479 &amp;"",I479 &amp;"" )</f>
        <v>Einzel-, Streifen- und Flächenfundamente, einschliesslich Sauberkeitsschicht</v>
      </c>
      <c r="V479" s="106" t="str">
        <f>IF(LNG!$B$3=1,D479 &amp;"",J479 &amp;"" )</f>
        <v/>
      </c>
      <c r="W479" s="106" t="str">
        <f>IF(LNG!$B$3=1,E479 &amp;"",K479 &amp;"" )</f>
        <v/>
      </c>
      <c r="X479" s="106" t="str">
        <f>IF(LNG!$B$3=1,F479 &amp;"",L479 &amp;"" )</f>
        <v/>
      </c>
    </row>
    <row r="480" spans="1:24" ht="105.6">
      <c r="A480" s="92" t="s">
        <v>331</v>
      </c>
      <c r="B480" s="93" t="s">
        <v>3373</v>
      </c>
      <c r="C480" s="93" t="s">
        <v>3374</v>
      </c>
      <c r="D480" s="67"/>
      <c r="E480" s="67"/>
      <c r="F480" s="67"/>
      <c r="G480" s="94" t="s">
        <v>331</v>
      </c>
      <c r="H480" s="95" t="s">
        <v>3375</v>
      </c>
      <c r="I480" s="95" t="s">
        <v>3376</v>
      </c>
      <c r="J480" s="73"/>
      <c r="K480" s="73"/>
      <c r="L480" s="73"/>
      <c r="M480" s="802" t="s">
        <v>331</v>
      </c>
      <c r="N480" s="803"/>
      <c r="O480" s="803"/>
      <c r="P480" s="796"/>
      <c r="Q480" s="796"/>
      <c r="R480" s="796"/>
      <c r="S480" s="106" t="str">
        <f>IF(LNG!$B$3=1,A480 &amp;"",G480 &amp;"" )</f>
        <v>O01.01</v>
      </c>
      <c r="T480" s="106" t="str">
        <f>IF(LNG!$B$3=1,B480 &amp;"",H480 &amp;"" )</f>
        <v>Abdichtung, Dämmung unter Fundament</v>
      </c>
      <c r="U480" s="106" t="str">
        <f>IF(LNG!$B$3=1,C480 &amp;"",I480 &amp;"" )</f>
        <v>Abdichtung gegen Wasser sowie lasttragende Wärmedämmung unter Fundament</v>
      </c>
      <c r="V480" s="106" t="str">
        <f>IF(LNG!$B$3=1,D480 &amp;"",J480 &amp;"" )</f>
        <v/>
      </c>
      <c r="W480" s="106" t="str">
        <f>IF(LNG!$B$3=1,E480 &amp;"",K480 &amp;"" )</f>
        <v/>
      </c>
      <c r="X480" s="106" t="str">
        <f>IF(LNG!$B$3=1,F480 &amp;"",L480 &amp;"" )</f>
        <v/>
      </c>
    </row>
    <row r="481" spans="1:24" ht="96.6">
      <c r="A481" s="68" t="s">
        <v>332</v>
      </c>
      <c r="B481" s="80" t="s">
        <v>3377</v>
      </c>
      <c r="C481" s="80" t="s">
        <v>3378</v>
      </c>
      <c r="D481" s="67"/>
      <c r="E481" s="67"/>
      <c r="F481" s="67"/>
      <c r="G481" s="74" t="s">
        <v>332</v>
      </c>
      <c r="H481" s="84" t="s">
        <v>3379</v>
      </c>
      <c r="I481" s="84" t="s">
        <v>3380</v>
      </c>
      <c r="J481" s="73"/>
      <c r="K481" s="73"/>
      <c r="L481" s="73"/>
      <c r="M481" s="797" t="s">
        <v>332</v>
      </c>
      <c r="N481" s="795"/>
      <c r="O481" s="795"/>
      <c r="P481" s="796"/>
      <c r="Q481" s="796"/>
      <c r="R481" s="796"/>
      <c r="S481" s="106" t="str">
        <f>IF(LNG!$B$3=1,A481 &amp;"",G481 &amp;"" )</f>
        <v>O01.02</v>
      </c>
      <c r="T481" s="106" t="str">
        <f>IF(LNG!$B$3=1,B481 &amp;"",H481 &amp;"" )</f>
        <v>Einzelfundament, Streifenfundament</v>
      </c>
      <c r="U481" s="106" t="str">
        <f>IF(LNG!$B$3=1,C481 &amp;"",I481 &amp;"" )</f>
        <v>Einzel- und Streifenfundamente, einschliesslich Sauberkeitsschicht</v>
      </c>
      <c r="V481" s="106" t="str">
        <f>IF(LNG!$B$3=1,D481 &amp;"",J481 &amp;"" )</f>
        <v/>
      </c>
      <c r="W481" s="106" t="str">
        <f>IF(LNG!$B$3=1,E481 &amp;"",K481 &amp;"" )</f>
        <v/>
      </c>
      <c r="X481" s="106" t="str">
        <f>IF(LNG!$B$3=1,F481 &amp;"",L481 &amp;"" )</f>
        <v/>
      </c>
    </row>
    <row r="482" spans="1:24" ht="92.4">
      <c r="A482" s="92" t="s">
        <v>333</v>
      </c>
      <c r="B482" s="93" t="s">
        <v>3381</v>
      </c>
      <c r="C482" s="93" t="s">
        <v>3382</v>
      </c>
      <c r="D482" s="67"/>
      <c r="E482" s="67"/>
      <c r="F482" s="67"/>
      <c r="G482" s="94" t="s">
        <v>333</v>
      </c>
      <c r="H482" s="95" t="s">
        <v>3383</v>
      </c>
      <c r="I482" s="95" t="s">
        <v>3384</v>
      </c>
      <c r="J482" s="73"/>
      <c r="K482" s="73"/>
      <c r="L482" s="73"/>
      <c r="M482" s="802" t="s">
        <v>333</v>
      </c>
      <c r="N482" s="803"/>
      <c r="O482" s="803"/>
      <c r="P482" s="796"/>
      <c r="Q482" s="796"/>
      <c r="R482" s="796"/>
      <c r="S482" s="106" t="str">
        <f>IF(LNG!$B$3=1,A482 &amp;"",G482 &amp;"" )</f>
        <v>O01.03</v>
      </c>
      <c r="T482" s="106" t="str">
        <f>IF(LNG!$B$3=1,B482 &amp;"",H482 &amp;"" )</f>
        <v>Flächenfundament</v>
      </c>
      <c r="U482" s="106" t="str">
        <f>IF(LNG!$B$3=1,C482 &amp;"",I482 &amp;"" )</f>
        <v>Tragende Bodenplatten, einschliesslich Sauberkeitsschicht</v>
      </c>
      <c r="V482" s="106" t="str">
        <f>IF(LNG!$B$3=1,D482 &amp;"",J482 &amp;"" )</f>
        <v/>
      </c>
      <c r="W482" s="106" t="str">
        <f>IF(LNG!$B$3=1,E482 &amp;"",K482 &amp;"" )</f>
        <v/>
      </c>
      <c r="X482" s="106" t="str">
        <f>IF(LNG!$B$3=1,F482 &amp;"",L482 &amp;"" )</f>
        <v/>
      </c>
    </row>
    <row r="483" spans="1:24" ht="132">
      <c r="A483" s="68" t="s">
        <v>334</v>
      </c>
      <c r="B483" s="80" t="s">
        <v>3385</v>
      </c>
      <c r="C483" s="80" t="s">
        <v>3386</v>
      </c>
      <c r="D483" s="67"/>
      <c r="E483" s="67"/>
      <c r="F483" s="67"/>
      <c r="G483" s="74" t="s">
        <v>334</v>
      </c>
      <c r="H483" s="84" t="s">
        <v>3387</v>
      </c>
      <c r="I483" s="84" t="s">
        <v>3388</v>
      </c>
      <c r="J483" s="73"/>
      <c r="K483" s="73"/>
      <c r="L483" s="73"/>
      <c r="M483" s="797" t="s">
        <v>334</v>
      </c>
      <c r="N483" s="795"/>
      <c r="O483" s="795"/>
      <c r="P483" s="796"/>
      <c r="Q483" s="796"/>
      <c r="R483" s="796"/>
      <c r="S483" s="106" t="str">
        <f>IF(LNG!$B$3=1,A483 &amp;"",G483 &amp;"" )</f>
        <v>O01.04</v>
      </c>
      <c r="T483" s="106" t="str">
        <f>IF(LNG!$B$3=1,B483 &amp;"",H483 &amp;"" )</f>
        <v>Bodenplatte nicht tragend</v>
      </c>
      <c r="U483" s="106" t="str">
        <f>IF(LNG!$B$3=1,C483 &amp;"",I483 &amp;"" )</f>
        <v>Nicht tragende, schwimmende Bodenplatten, einschliesslich Sauberkeitsschicht</v>
      </c>
      <c r="V483" s="106" t="str">
        <f>IF(LNG!$B$3=1,D483 &amp;"",J483 &amp;"" )</f>
        <v/>
      </c>
      <c r="W483" s="106" t="str">
        <f>IF(LNG!$B$3=1,E483 &amp;"",K483 &amp;"" )</f>
        <v/>
      </c>
      <c r="X483" s="106" t="str">
        <f>IF(LNG!$B$3=1,F483 &amp;"",L483 &amp;"" )</f>
        <v/>
      </c>
    </row>
    <row r="484" spans="1:24" ht="96.6">
      <c r="A484" s="92" t="s">
        <v>335</v>
      </c>
      <c r="B484" s="93" t="s">
        <v>3389</v>
      </c>
      <c r="C484" s="93" t="s">
        <v>3390</v>
      </c>
      <c r="D484" s="67"/>
      <c r="E484" s="67"/>
      <c r="F484" s="67"/>
      <c r="G484" s="94" t="s">
        <v>335</v>
      </c>
      <c r="H484" s="95" t="s">
        <v>3391</v>
      </c>
      <c r="I484" s="95" t="s">
        <v>3392</v>
      </c>
      <c r="J484" s="73"/>
      <c r="K484" s="73"/>
      <c r="L484" s="73"/>
      <c r="M484" s="802" t="s">
        <v>335</v>
      </c>
      <c r="N484" s="803"/>
      <c r="O484" s="803"/>
      <c r="P484" s="796"/>
      <c r="Q484" s="796"/>
      <c r="R484" s="796"/>
      <c r="S484" s="106" t="str">
        <f>IF(LNG!$B$3=1,A484 &amp;"",G484 &amp;"" )</f>
        <v>O02</v>
      </c>
      <c r="T484" s="106" t="str">
        <f>IF(LNG!$B$3=1,B484 &amp;"",H484 &amp;"" )</f>
        <v>Wand, Stütze</v>
      </c>
      <c r="U484" s="106" t="str">
        <f>IF(LNG!$B$3=1,C484 &amp;"",I484 &amp;"" )</f>
        <v>Vertikale Konstruktionen von Kunstbauten wie Wände und Stützen</v>
      </c>
      <c r="V484" s="106" t="str">
        <f>IF(LNG!$B$3=1,D484 &amp;"",J484 &amp;"" )</f>
        <v/>
      </c>
      <c r="W484" s="106" t="str">
        <f>IF(LNG!$B$3=1,E484 &amp;"",K484 &amp;"" )</f>
        <v/>
      </c>
      <c r="X484" s="106" t="str">
        <f>IF(LNG!$B$3=1,F484 &amp;"",L484 &amp;"" )</f>
        <v/>
      </c>
    </row>
    <row r="485" spans="1:24" ht="158.4">
      <c r="A485" s="68" t="s">
        <v>336</v>
      </c>
      <c r="B485" s="80" t="s">
        <v>3393</v>
      </c>
      <c r="C485" s="80" t="s">
        <v>3394</v>
      </c>
      <c r="D485" s="67"/>
      <c r="E485" s="67"/>
      <c r="F485" s="67"/>
      <c r="G485" s="74" t="s">
        <v>336</v>
      </c>
      <c r="H485" s="84" t="s">
        <v>3395</v>
      </c>
      <c r="I485" s="84" t="s">
        <v>3396</v>
      </c>
      <c r="J485" s="73"/>
      <c r="K485" s="73"/>
      <c r="L485" s="73"/>
      <c r="M485" s="797" t="s">
        <v>336</v>
      </c>
      <c r="N485" s="795"/>
      <c r="O485" s="795"/>
      <c r="P485" s="796"/>
      <c r="Q485" s="796"/>
      <c r="R485" s="796"/>
      <c r="S485" s="106" t="str">
        <f>IF(LNG!$B$3=1,A485 &amp;"",G485 &amp;"" )</f>
        <v>O02.01</v>
      </c>
      <c r="T485" s="106" t="str">
        <f>IF(LNG!$B$3=1,B485 &amp;"",H485 &amp;"" )</f>
        <v>Wand</v>
      </c>
      <c r="U485" s="106" t="str">
        <f>IF(LNG!$B$3=1,C485 &amp;"",I485 &amp;"" )</f>
        <v>Wände von Kunstbauten, einschliesslich Vor- und Rücksprünge, Öffnungen, Verstärkungen, Stürze, Brüstungen und Fugen</v>
      </c>
      <c r="V485" s="106" t="str">
        <f>IF(LNG!$B$3=1,D485 &amp;"",J485 &amp;"" )</f>
        <v/>
      </c>
      <c r="W485" s="106" t="str">
        <f>IF(LNG!$B$3=1,E485 &amp;"",K485 &amp;"" )</f>
        <v/>
      </c>
      <c r="X485" s="106" t="str">
        <f>IF(LNG!$B$3=1,F485 &amp;"",L485 &amp;"" )</f>
        <v/>
      </c>
    </row>
    <row r="486" spans="1:24" ht="124.2">
      <c r="A486" s="92" t="s">
        <v>337</v>
      </c>
      <c r="B486" s="93" t="s">
        <v>3397</v>
      </c>
      <c r="C486" s="93" t="s">
        <v>3398</v>
      </c>
      <c r="D486" s="67"/>
      <c r="E486" s="67"/>
      <c r="F486" s="67"/>
      <c r="G486" s="94" t="s">
        <v>337</v>
      </c>
      <c r="H486" s="95" t="s">
        <v>1765</v>
      </c>
      <c r="I486" s="95" t="s">
        <v>3399</v>
      </c>
      <c r="J486" s="73"/>
      <c r="K486" s="73"/>
      <c r="L486" s="73"/>
      <c r="M486" s="802" t="s">
        <v>337</v>
      </c>
      <c r="N486" s="803"/>
      <c r="O486" s="803"/>
      <c r="P486" s="796"/>
      <c r="Q486" s="796"/>
      <c r="R486" s="796"/>
      <c r="S486" s="106" t="str">
        <f>IF(LNG!$B$3=1,A486 &amp;"",G486 &amp;"" )</f>
        <v>O02.02</v>
      </c>
      <c r="T486" s="106" t="str">
        <f>IF(LNG!$B$3=1,B486 &amp;"",H486 &amp;"" )</f>
        <v>Stütze</v>
      </c>
      <c r="U486" s="106" t="str">
        <f>IF(LNG!$B$3=1,C486 &amp;"",I486 &amp;"" )</f>
        <v>Stützen von Kunstbauten, einschliesslich Auflager und Durchstanzbewehrung</v>
      </c>
      <c r="V486" s="106" t="str">
        <f>IF(LNG!$B$3=1,D486 &amp;"",J486 &amp;"" )</f>
        <v/>
      </c>
      <c r="W486" s="106" t="str">
        <f>IF(LNG!$B$3=1,E486 &amp;"",K486 &amp;"" )</f>
        <v/>
      </c>
      <c r="X486" s="106" t="str">
        <f>IF(LNG!$B$3=1,F486 &amp;"",L486 &amp;"" )</f>
        <v/>
      </c>
    </row>
    <row r="487" spans="1:24" ht="82.8">
      <c r="A487" s="68" t="s">
        <v>3400</v>
      </c>
      <c r="B487" s="80" t="s">
        <v>3401</v>
      </c>
      <c r="C487" s="80" t="s">
        <v>3402</v>
      </c>
      <c r="D487" s="67"/>
      <c r="E487" s="67"/>
      <c r="F487" s="67"/>
      <c r="G487" s="74" t="s">
        <v>3400</v>
      </c>
      <c r="H487" s="84" t="s">
        <v>3403</v>
      </c>
      <c r="I487" s="84" t="s">
        <v>3404</v>
      </c>
      <c r="J487" s="73"/>
      <c r="K487" s="73"/>
      <c r="L487" s="73"/>
      <c r="M487" s="797" t="s">
        <v>3400</v>
      </c>
      <c r="N487" s="795"/>
      <c r="O487" s="795"/>
      <c r="P487" s="796"/>
      <c r="Q487" s="796"/>
      <c r="R487" s="796"/>
      <c r="S487" s="106" t="str">
        <f>IF(LNG!$B$3=1,A487 &amp;"",G487 &amp;"" )</f>
        <v>O03</v>
      </c>
      <c r="T487" s="106" t="str">
        <f>IF(LNG!$B$3=1,B487 &amp;"",H487 &amp;"" )</f>
        <v>Platte, Träger</v>
      </c>
      <c r="U487" s="106" t="str">
        <f>IF(LNG!$B$3=1,C487 &amp;"",I487 &amp;"" )</f>
        <v>Platten und Träger von Kunstbauten</v>
      </c>
      <c r="V487" s="106" t="str">
        <f>IF(LNG!$B$3=1,D487 &amp;"",J487 &amp;"" )</f>
        <v/>
      </c>
      <c r="W487" s="106" t="str">
        <f>IF(LNG!$B$3=1,E487 &amp;"",K487 &amp;"" )</f>
        <v/>
      </c>
      <c r="X487" s="106" t="str">
        <f>IF(LNG!$B$3=1,F487 &amp;"",L487 &amp;"" )</f>
        <v/>
      </c>
    </row>
    <row r="488" spans="1:24" ht="158.4">
      <c r="A488" s="92" t="s">
        <v>3405</v>
      </c>
      <c r="B488" s="93" t="s">
        <v>3406</v>
      </c>
      <c r="C488" s="93" t="s">
        <v>3407</v>
      </c>
      <c r="D488" s="67"/>
      <c r="E488" s="67"/>
      <c r="F488" s="67"/>
      <c r="G488" s="94" t="s">
        <v>3405</v>
      </c>
      <c r="H488" s="95" t="s">
        <v>3408</v>
      </c>
      <c r="I488" s="95" t="s">
        <v>3409</v>
      </c>
      <c r="J488" s="73"/>
      <c r="K488" s="73"/>
      <c r="L488" s="73"/>
      <c r="M488" s="802" t="s">
        <v>3405</v>
      </c>
      <c r="N488" s="803"/>
      <c r="O488" s="803"/>
      <c r="P488" s="796"/>
      <c r="Q488" s="796"/>
      <c r="R488" s="796"/>
      <c r="S488" s="106" t="str">
        <f>IF(LNG!$B$3=1,A488 &amp;"",G488 &amp;"" )</f>
        <v>O03.01</v>
      </c>
      <c r="T488" s="106" t="str">
        <f>IF(LNG!$B$3=1,B488 &amp;"",H488 &amp;"" )</f>
        <v>Platte</v>
      </c>
      <c r="U488" s="106" t="str">
        <f>IF(LNG!$B$3=1,C488 &amp;"",I488 &amp;"" )</f>
        <v>Platten und Kragplatten von Kunstbauten, einschliesslich Vorspannung sowie integrierte Ober- und Unterzüge</v>
      </c>
      <c r="V488" s="106" t="str">
        <f>IF(LNG!$B$3=1,D488 &amp;"",J488 &amp;"" )</f>
        <v/>
      </c>
      <c r="W488" s="106" t="str">
        <f>IF(LNG!$B$3=1,E488 &amp;"",K488 &amp;"" )</f>
        <v/>
      </c>
      <c r="X488" s="106" t="str">
        <f>IF(LNG!$B$3=1,F488 &amp;"",L488 &amp;"" )</f>
        <v/>
      </c>
    </row>
    <row r="489" spans="1:24" ht="138">
      <c r="A489" s="68" t="s">
        <v>3410</v>
      </c>
      <c r="B489" s="80" t="s">
        <v>3411</v>
      </c>
      <c r="C489" s="80" t="s">
        <v>3412</v>
      </c>
      <c r="D489" s="67"/>
      <c r="E489" s="67"/>
      <c r="F489" s="67"/>
      <c r="G489" s="74" t="s">
        <v>3410</v>
      </c>
      <c r="H489" s="84" t="s">
        <v>3413</v>
      </c>
      <c r="I489" s="84" t="s">
        <v>3414</v>
      </c>
      <c r="J489" s="73"/>
      <c r="K489" s="73"/>
      <c r="L489" s="73"/>
      <c r="M489" s="797" t="s">
        <v>3410</v>
      </c>
      <c r="N489" s="795"/>
      <c r="O489" s="795"/>
      <c r="P489" s="796"/>
      <c r="Q489" s="796"/>
      <c r="R489" s="796"/>
      <c r="S489" s="106" t="str">
        <f>IF(LNG!$B$3=1,A489 &amp;"",G489 &amp;"" )</f>
        <v>O03.02</v>
      </c>
      <c r="T489" s="106" t="str">
        <f>IF(LNG!$B$3=1,B489 &amp;"",H489 &amp;"" )</f>
        <v>Träger</v>
      </c>
      <c r="U489" s="106" t="str">
        <f>IF(LNG!$B$3=1,C489 &amp;"",I489 &amp;"" )</f>
        <v>Lineare, horizontale Tragelemente von Kunstbauten, einschliesslich Vorspannung und dgl.</v>
      </c>
      <c r="V489" s="106" t="str">
        <f>IF(LNG!$B$3=1,D489 &amp;"",J489 &amp;"" )</f>
        <v/>
      </c>
      <c r="W489" s="106" t="str">
        <f>IF(LNG!$B$3=1,E489 &amp;"",K489 &amp;"" )</f>
        <v/>
      </c>
      <c r="X489" s="106" t="str">
        <f>IF(LNG!$B$3=1,F489 &amp;"",L489 &amp;"" )</f>
        <v/>
      </c>
    </row>
    <row r="490" spans="1:24" ht="82.8">
      <c r="A490" s="70" t="s">
        <v>3415</v>
      </c>
      <c r="B490" s="93" t="s">
        <v>3416</v>
      </c>
      <c r="C490" s="93" t="s">
        <v>3417</v>
      </c>
      <c r="D490" s="67"/>
      <c r="E490" s="67"/>
      <c r="F490" s="67"/>
      <c r="G490" s="76" t="s">
        <v>3415</v>
      </c>
      <c r="H490" s="95" t="s">
        <v>3418</v>
      </c>
      <c r="I490" s="95" t="s">
        <v>3419</v>
      </c>
      <c r="J490" s="73"/>
      <c r="K490" s="73"/>
      <c r="L490" s="73"/>
      <c r="M490" s="807" t="s">
        <v>3415</v>
      </c>
      <c r="N490" s="803"/>
      <c r="O490" s="803"/>
      <c r="P490" s="796"/>
      <c r="Q490" s="796"/>
      <c r="R490" s="796"/>
      <c r="S490" s="106" t="str">
        <f>IF(LNG!$B$3=1,A490 &amp;"",G490 &amp;"" )</f>
        <v>O03.03</v>
      </c>
      <c r="T490" s="106" t="str">
        <f>IF(LNG!$B$3=1,B490 &amp;"",H490 &amp;"" )</f>
        <v>Treppe</v>
      </c>
      <c r="U490" s="106" t="str">
        <f>IF(LNG!$B$3=1,C490 &amp;"",I490 &amp;"" )</f>
        <v>Treppen, einschliesslich Podeste, Fläche im Grundriss gemessen</v>
      </c>
      <c r="V490" s="106" t="str">
        <f>IF(LNG!$B$3=1,D490 &amp;"",J490 &amp;"" )</f>
        <v/>
      </c>
      <c r="W490" s="106" t="str">
        <f>IF(LNG!$B$3=1,E490 &amp;"",K490 &amp;"" )</f>
        <v/>
      </c>
      <c r="X490" s="106" t="str">
        <f>IF(LNG!$B$3=1,F490 &amp;"",L490 &amp;"" )</f>
        <v/>
      </c>
    </row>
    <row r="491" spans="1:24" ht="158.4">
      <c r="A491" s="86" t="s">
        <v>338</v>
      </c>
      <c r="B491" s="87" t="s">
        <v>3420</v>
      </c>
      <c r="C491" s="80" t="s">
        <v>3421</v>
      </c>
      <c r="D491" s="67"/>
      <c r="E491" s="67"/>
      <c r="F491" s="67"/>
      <c r="G491" s="88" t="s">
        <v>338</v>
      </c>
      <c r="H491" s="89" t="s">
        <v>3422</v>
      </c>
      <c r="I491" s="84" t="s">
        <v>3423</v>
      </c>
      <c r="J491" s="73"/>
      <c r="K491" s="73"/>
      <c r="L491" s="73"/>
      <c r="M491" s="793" t="s">
        <v>338</v>
      </c>
      <c r="N491" s="794"/>
      <c r="O491" s="795"/>
      <c r="P491" s="796"/>
      <c r="Q491" s="796"/>
      <c r="R491" s="796"/>
      <c r="S491" s="106" t="str">
        <f>IF(LNG!$B$3=1,A491 &amp;"",G491 &amp;"" )</f>
        <v>O04</v>
      </c>
      <c r="T491" s="106" t="str">
        <f>IF(LNG!$B$3=1,B491 &amp;"",H491 &amp;"" )</f>
        <v>Unterbau Brücke</v>
      </c>
      <c r="U491" s="106" t="str">
        <f>IF(LNG!$B$3=1,C491 &amp;"",I491 &amp;"" )</f>
        <v>Konstruktive Elemente des Brückenunterbaus wie Widerlager, Pfeiler und dgl., einschliesslich Vorspannung</v>
      </c>
      <c r="V491" s="106" t="str">
        <f>IF(LNG!$B$3=1,D491 &amp;"",J491 &amp;"" )</f>
        <v/>
      </c>
      <c r="W491" s="106" t="str">
        <f>IF(LNG!$B$3=1,E491 &amp;"",K491 &amp;"" )</f>
        <v/>
      </c>
      <c r="X491" s="106" t="str">
        <f>IF(LNG!$B$3=1,F491 &amp;"",L491 &amp;"" )</f>
        <v/>
      </c>
    </row>
    <row r="492" spans="1:24" ht="110.4">
      <c r="A492" s="68" t="s">
        <v>339</v>
      </c>
      <c r="B492" s="80" t="s">
        <v>3424</v>
      </c>
      <c r="C492" s="80" t="s">
        <v>3425</v>
      </c>
      <c r="D492" s="67"/>
      <c r="E492" s="67"/>
      <c r="F492" s="67"/>
      <c r="G492" s="74" t="s">
        <v>339</v>
      </c>
      <c r="H492" s="84" t="s">
        <v>3426</v>
      </c>
      <c r="I492" s="84" t="s">
        <v>3427</v>
      </c>
      <c r="J492" s="73"/>
      <c r="K492" s="73"/>
      <c r="L492" s="73"/>
      <c r="M492" s="797" t="s">
        <v>339</v>
      </c>
      <c r="N492" s="795"/>
      <c r="O492" s="795"/>
      <c r="P492" s="796"/>
      <c r="Q492" s="796"/>
      <c r="R492" s="796"/>
      <c r="S492" s="106" t="str">
        <f>IF(LNG!$B$3=1,A492 &amp;"",G492 &amp;"" )</f>
        <v>O04.01</v>
      </c>
      <c r="T492" s="106" t="str">
        <f>IF(LNG!$B$3=1,B492 &amp;"",H492 &amp;"" )</f>
        <v>Brückenwiderlager</v>
      </c>
      <c r="U492" s="106" t="str">
        <f>IF(LNG!$B$3=1,C492 &amp;"",I492 &amp;"" )</f>
        <v>Widerlager, Kämpfer und Abspannblöcke für Hängeseile der Brückenkonstruktion</v>
      </c>
      <c r="V492" s="106" t="str">
        <f>IF(LNG!$B$3=1,D492 &amp;"",J492 &amp;"" )</f>
        <v/>
      </c>
      <c r="W492" s="106" t="str">
        <f>IF(LNG!$B$3=1,E492 &amp;"",K492 &amp;"" )</f>
        <v/>
      </c>
      <c r="X492" s="106" t="str">
        <f>IF(LNG!$B$3=1,F492 &amp;"",L492 &amp;"" )</f>
        <v/>
      </c>
    </row>
    <row r="493" spans="1:24" ht="55.2">
      <c r="A493" s="92" t="s">
        <v>340</v>
      </c>
      <c r="B493" s="93" t="s">
        <v>3428</v>
      </c>
      <c r="C493" s="93" t="s">
        <v>3429</v>
      </c>
      <c r="D493" s="67"/>
      <c r="E493" s="67"/>
      <c r="F493" s="67"/>
      <c r="G493" s="94" t="s">
        <v>340</v>
      </c>
      <c r="H493" s="95" t="s">
        <v>3430</v>
      </c>
      <c r="I493" s="95" t="s">
        <v>3431</v>
      </c>
      <c r="J493" s="73"/>
      <c r="K493" s="73"/>
      <c r="L493" s="73"/>
      <c r="M493" s="802" t="s">
        <v>340</v>
      </c>
      <c r="N493" s="803"/>
      <c r="O493" s="803"/>
      <c r="P493" s="796"/>
      <c r="Q493" s="796"/>
      <c r="R493" s="796"/>
      <c r="S493" s="106" t="str">
        <f>IF(LNG!$B$3=1,A493 &amp;"",G493 &amp;"" )</f>
        <v>O04.02</v>
      </c>
      <c r="T493" s="106" t="str">
        <f>IF(LNG!$B$3=1,B493 &amp;"",H493 &amp;"" )</f>
        <v>Schleppplatte Brücke</v>
      </c>
      <c r="U493" s="106" t="str">
        <f>IF(LNG!$B$3=1,C493 &amp;"",I493 &amp;"" )</f>
        <v>Schleppplatten von Brückenkonstruktionen</v>
      </c>
      <c r="V493" s="106" t="str">
        <f>IF(LNG!$B$3=1,D493 &amp;"",J493 &amp;"" )</f>
        <v/>
      </c>
      <c r="W493" s="106" t="str">
        <f>IF(LNG!$B$3=1,E493 &amp;"",K493 &amp;"" )</f>
        <v/>
      </c>
      <c r="X493" s="106" t="str">
        <f>IF(LNG!$B$3=1,F493 &amp;"",L493 &amp;"" )</f>
        <v/>
      </c>
    </row>
    <row r="494" spans="1:24" ht="237.6">
      <c r="A494" s="68" t="s">
        <v>341</v>
      </c>
      <c r="B494" s="80" t="s">
        <v>3432</v>
      </c>
      <c r="C494" s="80" t="s">
        <v>3433</v>
      </c>
      <c r="D494" s="67"/>
      <c r="E494" s="67"/>
      <c r="F494" s="67"/>
      <c r="G494" s="74" t="s">
        <v>341</v>
      </c>
      <c r="H494" s="84" t="s">
        <v>3434</v>
      </c>
      <c r="I494" s="84" t="s">
        <v>3435</v>
      </c>
      <c r="J494" s="73"/>
      <c r="K494" s="73"/>
      <c r="L494" s="73"/>
      <c r="M494" s="797" t="s">
        <v>341</v>
      </c>
      <c r="N494" s="795"/>
      <c r="O494" s="795"/>
      <c r="P494" s="796"/>
      <c r="Q494" s="796"/>
      <c r="R494" s="796"/>
      <c r="S494" s="106" t="str">
        <f>IF(LNG!$B$3=1,A494 &amp;"",G494 &amp;"" )</f>
        <v>O04.03</v>
      </c>
      <c r="T494" s="106" t="str">
        <f>IF(LNG!$B$3=1,B494 &amp;"",H494 &amp;"" )</f>
        <v>Brückenpfeiler</v>
      </c>
      <c r="U494" s="106" t="str">
        <f>IF(LNG!$B$3=1,C494 &amp;"",I494 &amp;"" )</f>
        <v>Einfache oder zusammengesetzte Pfeiler, Ständer und Sprengwerke, in massiver oder aufgelöster Bauweise, einschliesslich Verstrebungen und Abspannungen</v>
      </c>
      <c r="V494" s="106" t="str">
        <f>IF(LNG!$B$3=1,D494 &amp;"",J494 &amp;"" )</f>
        <v/>
      </c>
      <c r="W494" s="106" t="str">
        <f>IF(LNG!$B$3=1,E494 &amp;"",K494 &amp;"" )</f>
        <v/>
      </c>
      <c r="X494" s="106" t="str">
        <f>IF(LNG!$B$3=1,F494 &amp;"",L494 &amp;"" )</f>
        <v/>
      </c>
    </row>
    <row r="495" spans="1:24" ht="198">
      <c r="A495" s="92" t="s">
        <v>342</v>
      </c>
      <c r="B495" s="93" t="s">
        <v>3436</v>
      </c>
      <c r="C495" s="93" t="s">
        <v>3437</v>
      </c>
      <c r="D495" s="67"/>
      <c r="E495" s="67"/>
      <c r="F495" s="67"/>
      <c r="G495" s="94" t="s">
        <v>342</v>
      </c>
      <c r="H495" s="95" t="s">
        <v>3438</v>
      </c>
      <c r="I495" s="95" t="s">
        <v>3439</v>
      </c>
      <c r="J495" s="73"/>
      <c r="K495" s="73"/>
      <c r="L495" s="73"/>
      <c r="M495" s="802" t="s">
        <v>342</v>
      </c>
      <c r="N495" s="803"/>
      <c r="O495" s="803"/>
      <c r="P495" s="796"/>
      <c r="Q495" s="796"/>
      <c r="R495" s="796"/>
      <c r="S495" s="106" t="str">
        <f>IF(LNG!$B$3=1,A495 &amp;"",G495 &amp;"" )</f>
        <v>O04.04</v>
      </c>
      <c r="T495" s="106" t="str">
        <f>IF(LNG!$B$3=1,B495 &amp;"",H495 &amp;"" )</f>
        <v>Brückenpylon</v>
      </c>
      <c r="U495" s="106" t="str">
        <f>IF(LNG!$B$3=1,C495 &amp;"",I495 &amp;"" )</f>
        <v>Einfache oder zusammengesetzte Pylonen in massiver oder aufgelöster Bauweise, einschliesslich Verstrebungen und Abspannungen</v>
      </c>
      <c r="V495" s="106" t="str">
        <f>IF(LNG!$B$3=1,D495 &amp;"",J495 &amp;"" )</f>
        <v/>
      </c>
      <c r="W495" s="106" t="str">
        <f>IF(LNG!$B$3=1,E495 &amp;"",K495 &amp;"" )</f>
        <v/>
      </c>
      <c r="X495" s="106" t="str">
        <f>IF(LNG!$B$3=1,F495 &amp;"",L495 &amp;"" )</f>
        <v/>
      </c>
    </row>
    <row r="496" spans="1:24" ht="79.2">
      <c r="A496" s="92" t="s">
        <v>343</v>
      </c>
      <c r="B496" s="93" t="s">
        <v>3440</v>
      </c>
      <c r="C496" s="93" t="s">
        <v>3441</v>
      </c>
      <c r="D496" s="67"/>
      <c r="E496" s="67"/>
      <c r="F496" s="67"/>
      <c r="G496" s="94" t="s">
        <v>343</v>
      </c>
      <c r="H496" s="95" t="s">
        <v>3442</v>
      </c>
      <c r="I496" s="95" t="s">
        <v>3443</v>
      </c>
      <c r="J496" s="73"/>
      <c r="K496" s="73"/>
      <c r="L496" s="73"/>
      <c r="M496" s="802" t="s">
        <v>343</v>
      </c>
      <c r="N496" s="803"/>
      <c r="O496" s="803"/>
      <c r="P496" s="796"/>
      <c r="Q496" s="796"/>
      <c r="R496" s="796"/>
      <c r="S496" s="106" t="str">
        <f>IF(LNG!$B$3=1,A496 &amp;"",G496 &amp;"" )</f>
        <v>O04.05</v>
      </c>
      <c r="T496" s="106" t="str">
        <f>IF(LNG!$B$3=1,B496 &amp;"",H496 &amp;"" )</f>
        <v>Brückenbogen</v>
      </c>
      <c r="U496" s="106" t="str">
        <f>IF(LNG!$B$3=1,C496 &amp;"",I496 &amp;"" )</f>
        <v>Brückenbogen, einschliesslich Vorspannung</v>
      </c>
      <c r="V496" s="106" t="str">
        <f>IF(LNG!$B$3=1,D496 &amp;"",J496 &amp;"" )</f>
        <v/>
      </c>
      <c r="W496" s="106" t="str">
        <f>IF(LNG!$B$3=1,E496 &amp;"",K496 &amp;"" )</f>
        <v/>
      </c>
      <c r="X496" s="106" t="str">
        <f>IF(LNG!$B$3=1,F496 &amp;"",L496 &amp;"" )</f>
        <v/>
      </c>
    </row>
    <row r="497" spans="1:24" ht="171.6">
      <c r="A497" s="92" t="s">
        <v>344</v>
      </c>
      <c r="B497" s="93" t="s">
        <v>3444</v>
      </c>
      <c r="C497" s="93" t="s">
        <v>3445</v>
      </c>
      <c r="D497" s="67"/>
      <c r="E497" s="67"/>
      <c r="F497" s="67"/>
      <c r="G497" s="94" t="s">
        <v>344</v>
      </c>
      <c r="H497" s="95" t="s">
        <v>3446</v>
      </c>
      <c r="I497" s="95" t="s">
        <v>3447</v>
      </c>
      <c r="J497" s="73"/>
      <c r="K497" s="73"/>
      <c r="L497" s="73"/>
      <c r="M497" s="802" t="s">
        <v>344</v>
      </c>
      <c r="N497" s="803"/>
      <c r="O497" s="803"/>
      <c r="P497" s="796"/>
      <c r="Q497" s="796"/>
      <c r="R497" s="796"/>
      <c r="S497" s="106" t="str">
        <f>IF(LNG!$B$3=1,A497 &amp;"",G497 &amp;"" )</f>
        <v>O05</v>
      </c>
      <c r="T497" s="106" t="str">
        <f>IF(LNG!$B$3=1,B497 &amp;"",H497 &amp;"" )</f>
        <v>Überbau Brücke</v>
      </c>
      <c r="U497" s="106" t="str">
        <f>IF(LNG!$B$3=1,C497 &amp;"",I497 &amp;"" )</f>
        <v>Konstruktive Elemente des Brückenüberbaus wie Haupt- und Querträger, Fahrbahnplatten und dgl., einschliesslich Vorspannung</v>
      </c>
      <c r="V497" s="106" t="str">
        <f>IF(LNG!$B$3=1,D497 &amp;"",J497 &amp;"" )</f>
        <v/>
      </c>
      <c r="W497" s="106" t="str">
        <f>IF(LNG!$B$3=1,E497 &amp;"",K497 &amp;"" )</f>
        <v/>
      </c>
      <c r="X497" s="106" t="str">
        <f>IF(LNG!$B$3=1,F497 &amp;"",L497 &amp;"" )</f>
        <v/>
      </c>
    </row>
    <row r="498" spans="1:24" ht="145.19999999999999">
      <c r="A498" s="92" t="s">
        <v>345</v>
      </c>
      <c r="B498" s="93" t="s">
        <v>3448</v>
      </c>
      <c r="C498" s="93" t="s">
        <v>3449</v>
      </c>
      <c r="D498" s="67"/>
      <c r="E498" s="67"/>
      <c r="F498" s="67"/>
      <c r="G498" s="94" t="s">
        <v>345</v>
      </c>
      <c r="H498" s="95" t="s">
        <v>3450</v>
      </c>
      <c r="I498" s="95" t="s">
        <v>3451</v>
      </c>
      <c r="J498" s="73"/>
      <c r="K498" s="73"/>
      <c r="L498" s="73"/>
      <c r="M498" s="802" t="s">
        <v>345</v>
      </c>
      <c r="N498" s="803"/>
      <c r="O498" s="803"/>
      <c r="P498" s="796"/>
      <c r="Q498" s="796"/>
      <c r="R498" s="796"/>
      <c r="S498" s="106" t="str">
        <f>IF(LNG!$B$3=1,A498 &amp;"",G498 &amp;"" )</f>
        <v>O05.01</v>
      </c>
      <c r="T498" s="106" t="str">
        <f>IF(LNG!$B$3=1,B498 &amp;"",H498 &amp;"" )</f>
        <v>Hauptträger Brücke</v>
      </c>
      <c r="U498" s="106" t="str">
        <f>IF(LNG!$B$3=1,C498 &amp;"",I498 &amp;"" )</f>
        <v>Hauptträger von Brückenkonstruktionen, einschliesslich zugehöriger Vorspannung, Verstrebungen und dgl.</v>
      </c>
      <c r="V498" s="106" t="str">
        <f>IF(LNG!$B$3=1,D498 &amp;"",J498 &amp;"" )</f>
        <v/>
      </c>
      <c r="W498" s="106" t="str">
        <f>IF(LNG!$B$3=1,E498 &amp;"",K498 &amp;"" )</f>
        <v/>
      </c>
      <c r="X498" s="106" t="str">
        <f>IF(LNG!$B$3=1,F498 &amp;"",L498 &amp;"" )</f>
        <v/>
      </c>
    </row>
    <row r="499" spans="1:24" ht="96.6">
      <c r="A499" s="92" t="s">
        <v>346</v>
      </c>
      <c r="B499" s="93" t="s">
        <v>3452</v>
      </c>
      <c r="C499" s="93" t="s">
        <v>3453</v>
      </c>
      <c r="D499" s="67"/>
      <c r="E499" s="67"/>
      <c r="F499" s="67"/>
      <c r="G499" s="94" t="s">
        <v>346</v>
      </c>
      <c r="H499" s="95" t="s">
        <v>3454</v>
      </c>
      <c r="I499" s="95" t="s">
        <v>3455</v>
      </c>
      <c r="J499" s="73"/>
      <c r="K499" s="73"/>
      <c r="L499" s="73"/>
      <c r="M499" s="802" t="s">
        <v>346</v>
      </c>
      <c r="N499" s="803"/>
      <c r="O499" s="803"/>
      <c r="P499" s="796"/>
      <c r="Q499" s="796"/>
      <c r="R499" s="796"/>
      <c r="S499" s="106" t="str">
        <f>IF(LNG!$B$3=1,A499 &amp;"",G499 &amp;"" )</f>
        <v>O05.02</v>
      </c>
      <c r="T499" s="106" t="str">
        <f>IF(LNG!$B$3=1,B499 &amp;"",H499 &amp;"" )</f>
        <v>Hängekabel, Schrägseil</v>
      </c>
      <c r="U499" s="106" t="str">
        <f>IF(LNG!$B$3=1,C499 &amp;"",I499 &amp;"" )</f>
        <v>Hängekabel, Schrägseile und Hängeseile von Brückenkonstruktionen</v>
      </c>
      <c r="V499" s="106" t="str">
        <f>IF(LNG!$B$3=1,D499 &amp;"",J499 &amp;"" )</f>
        <v/>
      </c>
      <c r="W499" s="106" t="str">
        <f>IF(LNG!$B$3=1,E499 &amp;"",K499 &amp;"" )</f>
        <v/>
      </c>
      <c r="X499" s="106" t="str">
        <f>IF(LNG!$B$3=1,F499 &amp;"",L499 &amp;"" )</f>
        <v/>
      </c>
    </row>
    <row r="500" spans="1:24" ht="145.19999999999999">
      <c r="A500" s="92" t="s">
        <v>347</v>
      </c>
      <c r="B500" s="93" t="s">
        <v>3456</v>
      </c>
      <c r="C500" s="93" t="s">
        <v>3457</v>
      </c>
      <c r="D500" s="67"/>
      <c r="E500" s="67"/>
      <c r="F500" s="67"/>
      <c r="G500" s="94" t="s">
        <v>347</v>
      </c>
      <c r="H500" s="95" t="s">
        <v>3458</v>
      </c>
      <c r="I500" s="95" t="s">
        <v>3459</v>
      </c>
      <c r="J500" s="73"/>
      <c r="K500" s="73"/>
      <c r="L500" s="73"/>
      <c r="M500" s="802" t="s">
        <v>347</v>
      </c>
      <c r="N500" s="803"/>
      <c r="O500" s="803"/>
      <c r="P500" s="796"/>
      <c r="Q500" s="796"/>
      <c r="R500" s="796"/>
      <c r="S500" s="106" t="str">
        <f>IF(LNG!$B$3=1,A500 &amp;"",G500 &amp;"" )</f>
        <v>O05.03</v>
      </c>
      <c r="T500" s="106" t="str">
        <f>IF(LNG!$B$3=1,B500 &amp;"",H500 &amp;"" )</f>
        <v>Querträger Brücke</v>
      </c>
      <c r="U500" s="106" t="str">
        <f>IF(LNG!$B$3=1,C500 &amp;"",I500 &amp;"" )</f>
        <v>Querträger von Brückenkonstruktionen, einschliesslich zugehöriger Vorspannung, Verstrebung und dgl.</v>
      </c>
      <c r="V500" s="106" t="str">
        <f>IF(LNG!$B$3=1,D500 &amp;"",J500 &amp;"" )</f>
        <v/>
      </c>
      <c r="W500" s="106" t="str">
        <f>IF(LNG!$B$3=1,E500 &amp;"",K500 &amp;"" )</f>
        <v/>
      </c>
      <c r="X500" s="106" t="str">
        <f>IF(LNG!$B$3=1,F500 &amp;"",L500 &amp;"" )</f>
        <v/>
      </c>
    </row>
    <row r="501" spans="1:24" ht="158.4">
      <c r="A501" s="92" t="s">
        <v>348</v>
      </c>
      <c r="B501" s="93" t="s">
        <v>3460</v>
      </c>
      <c r="C501" s="93" t="s">
        <v>3461</v>
      </c>
      <c r="D501" s="67"/>
      <c r="E501" s="67"/>
      <c r="F501" s="67"/>
      <c r="G501" s="94" t="s">
        <v>348</v>
      </c>
      <c r="H501" s="95" t="s">
        <v>3462</v>
      </c>
      <c r="I501" s="95" t="s">
        <v>3463</v>
      </c>
      <c r="J501" s="73"/>
      <c r="K501" s="73"/>
      <c r="L501" s="73"/>
      <c r="M501" s="802" t="s">
        <v>348</v>
      </c>
      <c r="N501" s="803"/>
      <c r="O501" s="803"/>
      <c r="P501" s="796"/>
      <c r="Q501" s="796"/>
      <c r="R501" s="796"/>
      <c r="S501" s="106" t="str">
        <f>IF(LNG!$B$3=1,A501 &amp;"",G501 &amp;"" )</f>
        <v>O05.04</v>
      </c>
      <c r="T501" s="106" t="str">
        <f>IF(LNG!$B$3=1,B501 &amp;"",H501 &amp;"" )</f>
        <v>Fahrbahnplatte Brücke</v>
      </c>
      <c r="U501" s="106" t="str">
        <f>IF(LNG!$B$3=1,C501 &amp;"",I501 &amp;"" )</f>
        <v>Fahrbahnplatten von Brückenkonstruktionen, einschliesslich Konsolen, Randabschlüsse sowie zugehöriger Vorspannung und dgl.</v>
      </c>
      <c r="V501" s="106" t="str">
        <f>IF(LNG!$B$3=1,D501 &amp;"",J501 &amp;"" )</f>
        <v/>
      </c>
      <c r="W501" s="106" t="str">
        <f>IF(LNG!$B$3=1,E501 &amp;"",K501 &amp;"" )</f>
        <v/>
      </c>
      <c r="X501" s="106" t="str">
        <f>IF(LNG!$B$3=1,F501 &amp;"",L501 &amp;"" )</f>
        <v/>
      </c>
    </row>
    <row r="502" spans="1:24" ht="145.19999999999999">
      <c r="A502" s="68" t="s">
        <v>349</v>
      </c>
      <c r="B502" s="80" t="s">
        <v>3464</v>
      </c>
      <c r="C502" s="80" t="s">
        <v>3465</v>
      </c>
      <c r="D502" s="67"/>
      <c r="E502" s="67"/>
      <c r="F502" s="67"/>
      <c r="G502" s="74" t="s">
        <v>349</v>
      </c>
      <c r="H502" s="84" t="s">
        <v>3466</v>
      </c>
      <c r="I502" s="84" t="s">
        <v>3467</v>
      </c>
      <c r="J502" s="73"/>
      <c r="K502" s="73"/>
      <c r="L502" s="73"/>
      <c r="M502" s="797" t="s">
        <v>349</v>
      </c>
      <c r="N502" s="795"/>
      <c r="O502" s="795"/>
      <c r="P502" s="796"/>
      <c r="Q502" s="796"/>
      <c r="R502" s="796"/>
      <c r="S502" s="106" t="str">
        <f>IF(LNG!$B$3=1,A502 &amp;"",G502 &amp;"" )</f>
        <v>O05.05</v>
      </c>
      <c r="T502" s="106" t="str">
        <f>IF(LNG!$B$3=1,B502 &amp;"",H502 &amp;"" )</f>
        <v>Konsolkopf Fahrbahnplatte</v>
      </c>
      <c r="U502" s="106" t="str">
        <f>IF(LNG!$B$3=1,C502 &amp;"",I502 &amp;"" )</f>
        <v>Nachträglich gefertigte Konsolköpfe, Leitmauern, Kragenplatten und dgl. als Randabschluss der Fahrbahnplatte</v>
      </c>
      <c r="V502" s="106" t="str">
        <f>IF(LNG!$B$3=1,D502 &amp;"",J502 &amp;"" )</f>
        <v/>
      </c>
      <c r="W502" s="106" t="str">
        <f>IF(LNG!$B$3=1,E502 &amp;"",K502 &amp;"" )</f>
        <v/>
      </c>
      <c r="X502" s="106" t="str">
        <f>IF(LNG!$B$3=1,F502 &amp;"",L502 &amp;"" )</f>
        <v/>
      </c>
    </row>
    <row r="503" spans="1:24" ht="105.6">
      <c r="A503" s="70" t="s">
        <v>350</v>
      </c>
      <c r="B503" s="93" t="s">
        <v>3468</v>
      </c>
      <c r="C503" s="93" t="s">
        <v>3469</v>
      </c>
      <c r="D503" s="67"/>
      <c r="E503" s="67"/>
      <c r="F503" s="67"/>
      <c r="G503" s="76" t="s">
        <v>350</v>
      </c>
      <c r="H503" s="95" t="s">
        <v>3470</v>
      </c>
      <c r="I503" s="95" t="s">
        <v>3471</v>
      </c>
      <c r="J503" s="73"/>
      <c r="K503" s="73"/>
      <c r="L503" s="73"/>
      <c r="M503" s="807" t="s">
        <v>350</v>
      </c>
      <c r="N503" s="803"/>
      <c r="O503" s="803"/>
      <c r="P503" s="796"/>
      <c r="Q503" s="796"/>
      <c r="R503" s="796"/>
      <c r="S503" s="106" t="str">
        <f>IF(LNG!$B$3=1,A503 &amp;"",G503 &amp;"" )</f>
        <v>O06</v>
      </c>
      <c r="T503" s="106" t="str">
        <f>IF(LNG!$B$3=1,B503 &amp;"",H503 &amp;"" )</f>
        <v>Brückenlager, Fahrbahnübergang</v>
      </c>
      <c r="U503" s="106" t="str">
        <f>IF(LNG!$B$3=1,C503 &amp;"",I503 &amp;"" )</f>
        <v>Kontakt,- Bewegungs- und Übergangsbauteile zwischen konstruktiven Elementen</v>
      </c>
      <c r="V503" s="106" t="str">
        <f>IF(LNG!$B$3=1,D503 &amp;"",J503 &amp;"" )</f>
        <v/>
      </c>
      <c r="W503" s="106" t="str">
        <f>IF(LNG!$B$3=1,E503 &amp;"",K503 &amp;"" )</f>
        <v/>
      </c>
      <c r="X503" s="106" t="str">
        <f>IF(LNG!$B$3=1,F503 &amp;"",L503 &amp;"" )</f>
        <v/>
      </c>
    </row>
    <row r="504" spans="1:24" ht="82.8">
      <c r="A504" s="70" t="s">
        <v>351</v>
      </c>
      <c r="B504" s="93" t="s">
        <v>3472</v>
      </c>
      <c r="C504" s="93" t="s">
        <v>3473</v>
      </c>
      <c r="D504" s="67"/>
      <c r="E504" s="67"/>
      <c r="F504" s="67"/>
      <c r="G504" s="76" t="s">
        <v>351</v>
      </c>
      <c r="H504" s="95" t="s">
        <v>3474</v>
      </c>
      <c r="I504" s="95" t="s">
        <v>3475</v>
      </c>
      <c r="J504" s="73"/>
      <c r="K504" s="73"/>
      <c r="L504" s="73"/>
      <c r="M504" s="807" t="s">
        <v>351</v>
      </c>
      <c r="N504" s="803"/>
      <c r="O504" s="803"/>
      <c r="P504" s="796"/>
      <c r="Q504" s="796"/>
      <c r="R504" s="796"/>
      <c r="S504" s="106" t="str">
        <f>IF(LNG!$B$3=1,A504 &amp;"",G504 &amp;"" )</f>
        <v>O06.01</v>
      </c>
      <c r="T504" s="106" t="str">
        <f>IF(LNG!$B$3=1,B504 &amp;"",H504 &amp;"" )</f>
        <v>Brückenlager</v>
      </c>
      <c r="U504" s="106" t="str">
        <f>IF(LNG!$B$3=1,C504 &amp;"",I504 &amp;"" )</f>
        <v>Dreh-, Kipp-, Roll- und Gleitlager</v>
      </c>
      <c r="V504" s="106" t="str">
        <f>IF(LNG!$B$3=1,D504 &amp;"",J504 &amp;"" )</f>
        <v/>
      </c>
      <c r="W504" s="106" t="str">
        <f>IF(LNG!$B$3=1,E504 &amp;"",K504 &amp;"" )</f>
        <v/>
      </c>
      <c r="X504" s="106" t="str">
        <f>IF(LNG!$B$3=1,F504 &amp;"",L504 &amp;"" )</f>
        <v/>
      </c>
    </row>
    <row r="505" spans="1:24" ht="69">
      <c r="A505" s="78" t="s">
        <v>352</v>
      </c>
      <c r="B505" s="79" t="s">
        <v>3476</v>
      </c>
      <c r="C505" s="80" t="s">
        <v>3477</v>
      </c>
      <c r="D505" s="67"/>
      <c r="E505" s="67"/>
      <c r="F505" s="67"/>
      <c r="G505" s="82" t="s">
        <v>352</v>
      </c>
      <c r="H505" s="83" t="s">
        <v>3478</v>
      </c>
      <c r="I505" s="84" t="s">
        <v>3479</v>
      </c>
      <c r="J505" s="73"/>
      <c r="K505" s="73"/>
      <c r="L505" s="73"/>
      <c r="M505" s="798" t="s">
        <v>352</v>
      </c>
      <c r="N505" s="799"/>
      <c r="O505" s="795"/>
      <c r="P505" s="796"/>
      <c r="Q505" s="796"/>
      <c r="R505" s="796"/>
      <c r="S505" s="106" t="str">
        <f>IF(LNG!$B$3=1,A505 &amp;"",G505 &amp;"" )</f>
        <v>O06.02</v>
      </c>
      <c r="T505" s="106" t="str">
        <f>IF(LNG!$B$3=1,B505 &amp;"",H505 &amp;"" )</f>
        <v>Fahrbahnübergang</v>
      </c>
      <c r="U505" s="106" t="str">
        <f>IF(LNG!$B$3=1,C505 &amp;"",I505 &amp;"" )</f>
        <v>Fahrbahnübergänge, Bewegungsfugen und dgl.</v>
      </c>
      <c r="V505" s="106" t="str">
        <f>IF(LNG!$B$3=1,D505 &amp;"",J505 &amp;"" )</f>
        <v/>
      </c>
      <c r="W505" s="106" t="str">
        <f>IF(LNG!$B$3=1,E505 &amp;"",K505 &amp;"" )</f>
        <v/>
      </c>
      <c r="X505" s="106" t="str">
        <f>IF(LNG!$B$3=1,F505 &amp;"",L505 &amp;"" )</f>
        <v/>
      </c>
    </row>
    <row r="506" spans="1:24" ht="69">
      <c r="A506" s="86" t="s">
        <v>353</v>
      </c>
      <c r="B506" s="87" t="s">
        <v>3480</v>
      </c>
      <c r="C506" s="80" t="s">
        <v>3481</v>
      </c>
      <c r="D506" s="67"/>
      <c r="E506" s="67"/>
      <c r="F506" s="67"/>
      <c r="G506" s="88" t="s">
        <v>353</v>
      </c>
      <c r="H506" s="89" t="s">
        <v>3482</v>
      </c>
      <c r="I506" s="84" t="s">
        <v>3483</v>
      </c>
      <c r="J506" s="73"/>
      <c r="K506" s="73"/>
      <c r="L506" s="73"/>
      <c r="M506" s="793" t="s">
        <v>353</v>
      </c>
      <c r="N506" s="794"/>
      <c r="O506" s="795"/>
      <c r="P506" s="796"/>
      <c r="Q506" s="796"/>
      <c r="R506" s="796"/>
      <c r="S506" s="106" t="str">
        <f>IF(LNG!$B$3=1,A506 &amp;"",G506 &amp;"" )</f>
        <v>O07</v>
      </c>
      <c r="T506" s="106" t="str">
        <f>IF(LNG!$B$3=1,B506 &amp;"",H506 &amp;"" )</f>
        <v>Spezialkonstruktion</v>
      </c>
      <c r="U506" s="106" t="str">
        <f>IF(LNG!$B$3=1,C506 &amp;"",I506 &amp;"" )</f>
        <v>Spezialkonstruktionen wie Masten, Gewölbe und dgl.</v>
      </c>
      <c r="V506" s="106" t="str">
        <f>IF(LNG!$B$3=1,D506 &amp;"",J506 &amp;"" )</f>
        <v/>
      </c>
      <c r="W506" s="106" t="str">
        <f>IF(LNG!$B$3=1,E506 &amp;"",K506 &amp;"" )</f>
        <v/>
      </c>
      <c r="X506" s="106" t="str">
        <f>IF(LNG!$B$3=1,F506 &amp;"",L506 &amp;"" )</f>
        <v/>
      </c>
    </row>
    <row r="507" spans="1:24" ht="198">
      <c r="A507" s="68" t="s">
        <v>354</v>
      </c>
      <c r="B507" s="80" t="s">
        <v>3484</v>
      </c>
      <c r="C507" s="80" t="s">
        <v>3485</v>
      </c>
      <c r="D507" s="67"/>
      <c r="E507" s="67"/>
      <c r="F507" s="67"/>
      <c r="G507" s="74" t="s">
        <v>354</v>
      </c>
      <c r="H507" s="84" t="s">
        <v>3486</v>
      </c>
      <c r="I507" s="84" t="s">
        <v>3487</v>
      </c>
      <c r="J507" s="73"/>
      <c r="K507" s="73"/>
      <c r="L507" s="73"/>
      <c r="M507" s="797" t="s">
        <v>354</v>
      </c>
      <c r="N507" s="795"/>
      <c r="O507" s="795"/>
      <c r="P507" s="796"/>
      <c r="Q507" s="796"/>
      <c r="R507" s="796"/>
      <c r="S507" s="106" t="str">
        <f>IF(LNG!$B$3=1,A507 &amp;"",G507 &amp;"" )</f>
        <v>O07.01</v>
      </c>
      <c r="T507" s="106" t="str">
        <f>IF(LNG!$B$3=1,B507 &amp;"",H507 &amp;"" )</f>
        <v>Mast</v>
      </c>
      <c r="U507" s="106" t="str">
        <f>IF(LNG!$B$3=1,C507 &amp;"",I507 &amp;"" )</f>
        <v>Einfache oder zusammengesetzte Masten in massiver oder aufgelöster Bauweise, einschliesslich Verstrebungen und Abspannungen</v>
      </c>
      <c r="V507" s="106" t="str">
        <f>IF(LNG!$B$3=1,D507 &amp;"",J507 &amp;"" )</f>
        <v/>
      </c>
      <c r="W507" s="106" t="str">
        <f>IF(LNG!$B$3=1,E507 &amp;"",K507 &amp;"" )</f>
        <v/>
      </c>
      <c r="X507" s="106" t="str">
        <f>IF(LNG!$B$3=1,F507 &amp;"",L507 &amp;"" )</f>
        <v/>
      </c>
    </row>
    <row r="508" spans="1:24" ht="52.8">
      <c r="A508" s="68" t="s">
        <v>355</v>
      </c>
      <c r="B508" s="80" t="s">
        <v>3488</v>
      </c>
      <c r="C508" s="80" t="s">
        <v>3489</v>
      </c>
      <c r="D508" s="67"/>
      <c r="E508" s="67"/>
      <c r="F508" s="67"/>
      <c r="G508" s="74" t="s">
        <v>355</v>
      </c>
      <c r="H508" s="84" t="s">
        <v>3490</v>
      </c>
      <c r="I508" s="84" t="s">
        <v>3491</v>
      </c>
      <c r="J508" s="73"/>
      <c r="K508" s="73"/>
      <c r="L508" s="73"/>
      <c r="M508" s="797" t="s">
        <v>355</v>
      </c>
      <c r="N508" s="795"/>
      <c r="O508" s="795"/>
      <c r="P508" s="796"/>
      <c r="Q508" s="796"/>
      <c r="R508" s="796"/>
      <c r="S508" s="106" t="str">
        <f>IF(LNG!$B$3=1,A508 &amp;"",G508 &amp;"" )</f>
        <v>O07.02</v>
      </c>
      <c r="T508" s="106" t="str">
        <f>IF(LNG!$B$3=1,B508 &amp;"",H508 &amp;"" )</f>
        <v>Gewölbe</v>
      </c>
      <c r="U508" s="106" t="str">
        <f>IF(LNG!$B$3=1,C508 &amp;"",I508 &amp;"" )</f>
        <v>Gewölbe- und Bogenkonstruktionen</v>
      </c>
      <c r="V508" s="106" t="str">
        <f>IF(LNG!$B$3=1,D508 &amp;"",J508 &amp;"" )</f>
        <v/>
      </c>
      <c r="W508" s="106" t="str">
        <f>IF(LNG!$B$3=1,E508 &amp;"",K508 &amp;"" )</f>
        <v/>
      </c>
      <c r="X508" s="106" t="str">
        <f>IF(LNG!$B$3=1,F508 &amp;"",L508 &amp;"" )</f>
        <v/>
      </c>
    </row>
    <row r="509" spans="1:24" ht="27.6">
      <c r="A509" s="92" t="s">
        <v>356</v>
      </c>
      <c r="B509" s="93" t="s">
        <v>3492</v>
      </c>
      <c r="C509" s="93" t="s">
        <v>3493</v>
      </c>
      <c r="D509" s="67"/>
      <c r="E509" s="67"/>
      <c r="F509" s="67"/>
      <c r="G509" s="94" t="s">
        <v>356</v>
      </c>
      <c r="H509" s="95" t="s">
        <v>3494</v>
      </c>
      <c r="I509" s="95" t="s">
        <v>3495</v>
      </c>
      <c r="J509" s="73"/>
      <c r="K509" s="73"/>
      <c r="L509" s="73"/>
      <c r="M509" s="802" t="s">
        <v>356</v>
      </c>
      <c r="N509" s="803"/>
      <c r="O509" s="803"/>
      <c r="P509" s="796"/>
      <c r="Q509" s="796"/>
      <c r="R509" s="796"/>
      <c r="S509" s="106" t="str">
        <f>IF(LNG!$B$3=1,A509 &amp;"",G509 &amp;"" )</f>
        <v>O07.03</v>
      </c>
      <c r="T509" s="106" t="str">
        <f>IF(LNG!$B$3=1,B509 &amp;"",H509 &amp;"" )</f>
        <v>Schale</v>
      </c>
      <c r="U509" s="106" t="str">
        <f>IF(LNG!$B$3=1,C509 &amp;"",I509 &amp;"" )</f>
        <v>Schalen und Membranen</v>
      </c>
      <c r="V509" s="106" t="str">
        <f>IF(LNG!$B$3=1,D509 &amp;"",J509 &amp;"" )</f>
        <v/>
      </c>
      <c r="W509" s="106" t="str">
        <f>IF(LNG!$B$3=1,E509 &amp;"",K509 &amp;"" )</f>
        <v/>
      </c>
      <c r="X509" s="106" t="str">
        <f>IF(LNG!$B$3=1,F509 &amp;"",L509 &amp;"" )</f>
        <v/>
      </c>
    </row>
    <row r="510" spans="1:24" ht="41.4">
      <c r="A510" s="92" t="s">
        <v>357</v>
      </c>
      <c r="B510" s="93" t="s">
        <v>3496</v>
      </c>
      <c r="C510" s="93" t="s">
        <v>3497</v>
      </c>
      <c r="D510" s="67"/>
      <c r="E510" s="67"/>
      <c r="F510" s="67"/>
      <c r="G510" s="94" t="s">
        <v>357</v>
      </c>
      <c r="H510" s="95" t="s">
        <v>3498</v>
      </c>
      <c r="I510" s="95" t="s">
        <v>3499</v>
      </c>
      <c r="J510" s="73"/>
      <c r="K510" s="73"/>
      <c r="L510" s="73"/>
      <c r="M510" s="802" t="s">
        <v>357</v>
      </c>
      <c r="N510" s="803"/>
      <c r="O510" s="803"/>
      <c r="P510" s="796"/>
      <c r="Q510" s="796"/>
      <c r="R510" s="796"/>
      <c r="S510" s="106" t="str">
        <f>IF(LNG!$B$3=1,A510 &amp;"",G510 &amp;"" )</f>
        <v>O07.04</v>
      </c>
      <c r="T510" s="106" t="str">
        <f>IF(LNG!$B$3=1,B510 &amp;"",H510 &amp;"" )</f>
        <v>Zugglied</v>
      </c>
      <c r="U510" s="106" t="str">
        <f>IF(LNG!$B$3=1,C510 &amp;"",I510 &amp;"" )</f>
        <v>Zugglieder, Spannseile und dgl.</v>
      </c>
      <c r="V510" s="106" t="str">
        <f>IF(LNG!$B$3=1,D510 &amp;"",J510 &amp;"" )</f>
        <v/>
      </c>
      <c r="W510" s="106" t="str">
        <f>IF(LNG!$B$3=1,E510 &amp;"",K510 &amp;"" )</f>
        <v/>
      </c>
      <c r="X510" s="106" t="str">
        <f>IF(LNG!$B$3=1,F510 &amp;"",L510 &amp;"" )</f>
        <v/>
      </c>
    </row>
    <row r="511" spans="1:24" ht="237.6">
      <c r="A511" s="68" t="s">
        <v>3500</v>
      </c>
      <c r="B511" s="80" t="s">
        <v>3501</v>
      </c>
      <c r="C511" s="80" t="s">
        <v>3502</v>
      </c>
      <c r="D511" s="67"/>
      <c r="E511" s="67"/>
      <c r="F511" s="67"/>
      <c r="G511" s="74" t="s">
        <v>3500</v>
      </c>
      <c r="H511" s="84" t="s">
        <v>3503</v>
      </c>
      <c r="I511" s="84" t="s">
        <v>3504</v>
      </c>
      <c r="J511" s="73"/>
      <c r="K511" s="73"/>
      <c r="L511" s="73"/>
      <c r="M511" s="797" t="s">
        <v>3500</v>
      </c>
      <c r="N511" s="795"/>
      <c r="O511" s="795"/>
      <c r="P511" s="796"/>
      <c r="Q511" s="796"/>
      <c r="R511" s="796"/>
      <c r="S511" s="106" t="str">
        <f>IF(LNG!$B$3=1,A511 &amp;"",G511 &amp;"" )</f>
        <v>O08</v>
      </c>
      <c r="T511" s="106" t="str">
        <f>IF(LNG!$B$3=1,B511 &amp;"",H511 &amp;"" )</f>
        <v>Ergänzung zu Konstruktion Kunstbauten</v>
      </c>
      <c r="U511" s="106" t="str">
        <f>IF(LNG!$B$3=1,C511 &amp;"",I511 &amp;"" )</f>
        <v>Öffnungen in Bauteilen der Konstruktion, Kernbohrungen, Maschinen- und Gerätesockel, Leitungskanäle sowie Einlagen für die Betriebs- und Sicherheitsanlagen</v>
      </c>
      <c r="V511" s="106" t="str">
        <f>IF(LNG!$B$3=1,D511 &amp;"",J511 &amp;"" )</f>
        <v/>
      </c>
      <c r="W511" s="106" t="str">
        <f>IF(LNG!$B$3=1,E511 &amp;"",K511 &amp;"" )</f>
        <v/>
      </c>
      <c r="X511" s="106" t="str">
        <f>IF(LNG!$B$3=1,F511 &amp;"",L511 &amp;"" )</f>
        <v/>
      </c>
    </row>
    <row r="512" spans="1:24" ht="132">
      <c r="A512" s="92" t="s">
        <v>3505</v>
      </c>
      <c r="B512" s="93" t="s">
        <v>3506</v>
      </c>
      <c r="C512" s="93" t="s">
        <v>3507</v>
      </c>
      <c r="D512" s="67"/>
      <c r="E512" s="67"/>
      <c r="F512" s="67"/>
      <c r="G512" s="94" t="s">
        <v>3505</v>
      </c>
      <c r="H512" s="95" t="s">
        <v>3508</v>
      </c>
      <c r="I512" s="95" t="s">
        <v>3509</v>
      </c>
      <c r="J512" s="73"/>
      <c r="K512" s="73"/>
      <c r="L512" s="73"/>
      <c r="M512" s="802" t="s">
        <v>3505</v>
      </c>
      <c r="N512" s="803"/>
      <c r="O512" s="803"/>
      <c r="P512" s="796"/>
      <c r="Q512" s="796"/>
      <c r="R512" s="796"/>
      <c r="S512" s="106" t="str">
        <f>IF(LNG!$B$3=1,A512 &amp;"",G512 &amp;"" )</f>
        <v>O08.01</v>
      </c>
      <c r="T512" s="106" t="str">
        <f>IF(LNG!$B$3=1,B512 &amp;"",H512 &amp;"" )</f>
        <v>Öffnung, Kernbohrung</v>
      </c>
      <c r="U512" s="106" t="str">
        <f>IF(LNG!$B$3=1,C512 &amp;"",I512 &amp;"" )</f>
        <v>Nachträglich erstellte und geschlossene Öffnungen sowie Kernbohrungen in Bauteilen der Konstruktion</v>
      </c>
      <c r="V512" s="106" t="str">
        <f>IF(LNG!$B$3=1,D512 &amp;"",J512 &amp;"" )</f>
        <v/>
      </c>
      <c r="W512" s="106" t="str">
        <f>IF(LNG!$B$3=1,E512 &amp;"",K512 &amp;"" )</f>
        <v/>
      </c>
      <c r="X512" s="106" t="str">
        <f>IF(LNG!$B$3=1,F512 &amp;"",L512 &amp;"" )</f>
        <v/>
      </c>
    </row>
    <row r="513" spans="1:24" ht="179.4">
      <c r="A513" s="92" t="s">
        <v>3510</v>
      </c>
      <c r="B513" s="93" t="s">
        <v>3511</v>
      </c>
      <c r="C513" s="93" t="s">
        <v>3512</v>
      </c>
      <c r="D513" s="67"/>
      <c r="E513" s="67"/>
      <c r="F513" s="67"/>
      <c r="G513" s="94" t="s">
        <v>3510</v>
      </c>
      <c r="H513" s="95" t="s">
        <v>3513</v>
      </c>
      <c r="I513" s="95" t="s">
        <v>3514</v>
      </c>
      <c r="J513" s="73"/>
      <c r="K513" s="73"/>
      <c r="L513" s="73"/>
      <c r="M513" s="802" t="s">
        <v>3510</v>
      </c>
      <c r="N513" s="803"/>
      <c r="O513" s="803"/>
      <c r="P513" s="796"/>
      <c r="Q513" s="796"/>
      <c r="R513" s="796"/>
      <c r="S513" s="106" t="str">
        <f>IF(LNG!$B$3=1,A513 &amp;"",G513 &amp;"" )</f>
        <v>O08.02</v>
      </c>
      <c r="T513" s="106" t="str">
        <f>IF(LNG!$B$3=1,B513 &amp;"",H513 &amp;"" )</f>
        <v>Maschinen-, Gerätesockel, Leitungskanal, Einlage</v>
      </c>
      <c r="U513" s="106" t="str">
        <f>IF(LNG!$B$3=1,C513 &amp;"",I513 &amp;"" )</f>
        <v>Maschinen-, Gerätesockel sowie Leitungskanäle und Einlagen für die Betriebs- und Sicherheitsanlagen</v>
      </c>
      <c r="V513" s="106" t="str">
        <f>IF(LNG!$B$3=1,D513 &amp;"",J513 &amp;"" )</f>
        <v/>
      </c>
      <c r="W513" s="106" t="str">
        <f>IF(LNG!$B$3=1,E513 &amp;"",K513 &amp;"" )</f>
        <v/>
      </c>
      <c r="X513" s="106" t="str">
        <f>IF(LNG!$B$3=1,F513 &amp;"",L513 &amp;"" )</f>
        <v/>
      </c>
    </row>
    <row r="514" spans="1:24" ht="118.8">
      <c r="A514" s="68" t="s">
        <v>358</v>
      </c>
      <c r="B514" s="80" t="s">
        <v>3515</v>
      </c>
      <c r="C514" s="80" t="s">
        <v>3516</v>
      </c>
      <c r="D514" s="67"/>
      <c r="E514" s="67"/>
      <c r="F514" s="67"/>
      <c r="G514" s="74" t="s">
        <v>358</v>
      </c>
      <c r="H514" s="84" t="s">
        <v>3517</v>
      </c>
      <c r="I514" s="84" t="s">
        <v>3518</v>
      </c>
      <c r="J514" s="73"/>
      <c r="K514" s="73"/>
      <c r="L514" s="73"/>
      <c r="M514" s="797" t="s">
        <v>358</v>
      </c>
      <c r="N514" s="795"/>
      <c r="O514" s="795"/>
      <c r="P514" s="796"/>
      <c r="Q514" s="796"/>
      <c r="R514" s="796"/>
      <c r="S514" s="106" t="str">
        <f>IF(LNG!$B$3=1,A514 &amp;"",G514 &amp;"" )</f>
        <v>P</v>
      </c>
      <c r="T514" s="106" t="str">
        <f>IF(LNG!$B$3=1,B514 &amp;"",H514 &amp;"" )</f>
        <v>Hülle, Ausbau</v>
      </c>
      <c r="U514" s="106" t="str">
        <f>IF(LNG!$B$3=1,C514 &amp;"",I514 &amp;"" )</f>
        <v>Äussere und innere Bekleidungen, Bodenbeläge, Trennwände und Einbauten</v>
      </c>
      <c r="V514" s="106" t="str">
        <f>IF(LNG!$B$3=1,D514 &amp;"",J514 &amp;"" )</f>
        <v/>
      </c>
      <c r="W514" s="106" t="str">
        <f>IF(LNG!$B$3=1,E514 &amp;"",K514 &amp;"" )</f>
        <v/>
      </c>
      <c r="X514" s="106" t="str">
        <f>IF(LNG!$B$3=1,F514 &amp;"",L514 &amp;"" )</f>
        <v/>
      </c>
    </row>
    <row r="515" spans="1:24" ht="66">
      <c r="A515" s="70" t="s">
        <v>359</v>
      </c>
      <c r="B515" s="93" t="s">
        <v>3519</v>
      </c>
      <c r="C515" s="93" t="s">
        <v>3520</v>
      </c>
      <c r="D515" s="67"/>
      <c r="E515" s="67"/>
      <c r="F515" s="67"/>
      <c r="G515" s="76" t="s">
        <v>359</v>
      </c>
      <c r="H515" s="95" t="s">
        <v>3521</v>
      </c>
      <c r="I515" s="95" t="s">
        <v>3522</v>
      </c>
      <c r="J515" s="73"/>
      <c r="K515" s="73"/>
      <c r="L515" s="73"/>
      <c r="M515" s="807" t="s">
        <v>359</v>
      </c>
      <c r="N515" s="803"/>
      <c r="O515" s="803"/>
      <c r="P515" s="796"/>
      <c r="Q515" s="796"/>
      <c r="R515" s="796"/>
      <c r="S515" s="106" t="str">
        <f>IF(LNG!$B$3=1,A515 &amp;"",G515 &amp;"" )</f>
        <v>P01</v>
      </c>
      <c r="T515" s="106" t="str">
        <f>IF(LNG!$B$3=1,B515 &amp;"",H515 &amp;"" )</f>
        <v>Oberflächen aussen</v>
      </c>
      <c r="U515" s="106" t="str">
        <f>IF(LNG!$B$3=1,C515 &amp;"",I515 &amp;"" )</f>
        <v>Äussere Beschichtungen und Bekleidungen</v>
      </c>
      <c r="V515" s="106" t="str">
        <f>IF(LNG!$B$3=1,D515 &amp;"",J515 &amp;"" )</f>
        <v/>
      </c>
      <c r="W515" s="106" t="str">
        <f>IF(LNG!$B$3=1,E515 &amp;"",K515 &amp;"" )</f>
        <v/>
      </c>
      <c r="X515" s="106" t="str">
        <f>IF(LNG!$B$3=1,F515 &amp;"",L515 &amp;"" )</f>
        <v/>
      </c>
    </row>
    <row r="516" spans="1:24" ht="184.8">
      <c r="A516" s="86" t="s">
        <v>360</v>
      </c>
      <c r="B516" s="87" t="s">
        <v>3523</v>
      </c>
      <c r="C516" s="80" t="s">
        <v>3524</v>
      </c>
      <c r="D516" s="67"/>
      <c r="E516" s="67"/>
      <c r="F516" s="67"/>
      <c r="G516" s="88" t="s">
        <v>360</v>
      </c>
      <c r="H516" s="89" t="s">
        <v>3525</v>
      </c>
      <c r="I516" s="84" t="s">
        <v>3526</v>
      </c>
      <c r="J516" s="73"/>
      <c r="K516" s="73"/>
      <c r="L516" s="73"/>
      <c r="M516" s="793" t="s">
        <v>360</v>
      </c>
      <c r="N516" s="794"/>
      <c r="O516" s="795"/>
      <c r="P516" s="796"/>
      <c r="Q516" s="796"/>
      <c r="R516" s="796"/>
      <c r="S516" s="106" t="str">
        <f>IF(LNG!$B$3=1,A516 &amp;"",G516 &amp;"" )</f>
        <v>P01.01</v>
      </c>
      <c r="T516" s="106" t="str">
        <f>IF(LNG!$B$3=1,B516 &amp;"",H516 &amp;"" )</f>
        <v>Abdichtung, Schutzschicht unter Terrain</v>
      </c>
      <c r="U516" s="106" t="str">
        <f>IF(LNG!$B$3=1,C516 &amp;"",I516 &amp;"" )</f>
        <v>Äussere Abdichtungen gegen Wasser und Schutzschichten gegen mechanische Einwirkungen unter Terrain, einschliesslich Anschlüsse</v>
      </c>
      <c r="V516" s="106" t="str">
        <f>IF(LNG!$B$3=1,D516 &amp;"",J516 &amp;"" )</f>
        <v/>
      </c>
      <c r="W516" s="106" t="str">
        <f>IF(LNG!$B$3=1,E516 &amp;"",K516 &amp;"" )</f>
        <v/>
      </c>
      <c r="X516" s="106" t="str">
        <f>IF(LNG!$B$3=1,F516 &amp;"",L516 &amp;"" )</f>
        <v/>
      </c>
    </row>
    <row r="517" spans="1:24" ht="171.6">
      <c r="A517" s="68" t="s">
        <v>361</v>
      </c>
      <c r="B517" s="80" t="s">
        <v>3527</v>
      </c>
      <c r="C517" s="80" t="s">
        <v>3528</v>
      </c>
      <c r="D517" s="67"/>
      <c r="E517" s="67"/>
      <c r="F517" s="67"/>
      <c r="G517" s="74" t="s">
        <v>361</v>
      </c>
      <c r="H517" s="84" t="s">
        <v>3529</v>
      </c>
      <c r="I517" s="84" t="s">
        <v>3530</v>
      </c>
      <c r="J517" s="73"/>
      <c r="K517" s="73"/>
      <c r="L517" s="73"/>
      <c r="M517" s="797" t="s">
        <v>361</v>
      </c>
      <c r="N517" s="795"/>
      <c r="O517" s="795"/>
      <c r="P517" s="796"/>
      <c r="Q517" s="796"/>
      <c r="R517" s="796"/>
      <c r="S517" s="106" t="str">
        <f>IF(LNG!$B$3=1,A517 &amp;"",G517 &amp;"" )</f>
        <v>P01.02</v>
      </c>
      <c r="T517" s="106" t="str">
        <f>IF(LNG!$B$3=1,B517 &amp;"",H517 &amp;"" )</f>
        <v>Abdichtung Kunstbauten</v>
      </c>
      <c r="U517" s="106" t="str">
        <f>IF(LNG!$B$3=1,C517 &amp;"",I517 &amp;"" )</f>
        <v>Äussere Abdichtungen gegen Wasser und chemische Einwirkungen wie Brückenabdichtungen und dgl., einschliesslich Anschlüsse</v>
      </c>
      <c r="V517" s="106" t="str">
        <f>IF(LNG!$B$3=1,D517 &amp;"",J517 &amp;"" )</f>
        <v/>
      </c>
      <c r="W517" s="106" t="str">
        <f>IF(LNG!$B$3=1,E517 &amp;"",K517 &amp;"" )</f>
        <v/>
      </c>
      <c r="X517" s="106" t="str">
        <f>IF(LNG!$B$3=1,F517 &amp;"",L517 &amp;"" )</f>
        <v/>
      </c>
    </row>
    <row r="518" spans="1:24" ht="220.8">
      <c r="A518" s="70" t="s">
        <v>362</v>
      </c>
      <c r="B518" s="93" t="s">
        <v>2217</v>
      </c>
      <c r="C518" s="93" t="s">
        <v>3531</v>
      </c>
      <c r="D518" s="67"/>
      <c r="E518" s="67"/>
      <c r="F518" s="67"/>
      <c r="G518" s="76" t="s">
        <v>362</v>
      </c>
      <c r="H518" s="95" t="s">
        <v>3532</v>
      </c>
      <c r="I518" s="95" t="s">
        <v>3533</v>
      </c>
      <c r="J518" s="73"/>
      <c r="K518" s="73"/>
      <c r="L518" s="73"/>
      <c r="M518" s="807" t="s">
        <v>362</v>
      </c>
      <c r="N518" s="803"/>
      <c r="O518" s="803"/>
      <c r="P518" s="796"/>
      <c r="Q518" s="796"/>
      <c r="R518" s="796"/>
      <c r="S518" s="106" t="str">
        <f>IF(LNG!$B$3=1,A518 &amp;"",G518 &amp;"" )</f>
        <v>P01.03</v>
      </c>
      <c r="T518" s="106" t="str">
        <f>IF(LNG!$B$3=1,B518 &amp;"",H518 &amp;"" )</f>
        <v>Äussere Beschichtung</v>
      </c>
      <c r="U518" s="106" t="str">
        <f>IF(LNG!$B$3=1,C518 &amp;"",I518 &amp;"" )</f>
        <v>Äussere Beschichtungen wie Putze, Anstriche, multifunktionaler und Hochleistungs-Oberflächenschutz, Grafittischutz, Hydrophobierung und dgl.</v>
      </c>
      <c r="V518" s="106" t="str">
        <f>IF(LNG!$B$3=1,D518 &amp;"",J518 &amp;"" )</f>
        <v/>
      </c>
      <c r="W518" s="106" t="str">
        <f>IF(LNG!$B$3=1,E518 &amp;"",K518 &amp;"" )</f>
        <v/>
      </c>
      <c r="X518" s="106" t="str">
        <f>IF(LNG!$B$3=1,F518 &amp;"",L518 &amp;"" )</f>
        <v/>
      </c>
    </row>
    <row r="519" spans="1:24" ht="184.8">
      <c r="A519" s="70" t="s">
        <v>363</v>
      </c>
      <c r="B519" s="93" t="s">
        <v>3534</v>
      </c>
      <c r="C519" s="93" t="s">
        <v>3535</v>
      </c>
      <c r="D519" s="67"/>
      <c r="E519" s="67"/>
      <c r="F519" s="67"/>
      <c r="G519" s="76" t="s">
        <v>363</v>
      </c>
      <c r="H519" s="95" t="s">
        <v>3536</v>
      </c>
      <c r="I519" s="95" t="s">
        <v>3537</v>
      </c>
      <c r="J519" s="73"/>
      <c r="K519" s="73"/>
      <c r="L519" s="73"/>
      <c r="M519" s="807" t="s">
        <v>363</v>
      </c>
      <c r="N519" s="803"/>
      <c r="O519" s="803"/>
      <c r="P519" s="796"/>
      <c r="Q519" s="796"/>
      <c r="R519" s="796"/>
      <c r="S519" s="106" t="str">
        <f>IF(LNG!$B$3=1,A519 &amp;"",G519 &amp;"" )</f>
        <v>P01.04</v>
      </c>
      <c r="T519" s="106" t="str">
        <f>IF(LNG!$B$3=1,B519 &amp;"",H519 &amp;"" )</f>
        <v>Aussenwärmedämmung</v>
      </c>
      <c r="U519" s="106" t="str">
        <f>IF(LNG!$B$3=1,C519 &amp;"",I519 &amp;"" )</f>
        <v>Aussenwärmedämmungen mit Gewebeeinlage, Grund- und Deckputz, einschliesslich Befestigung, Kanten, Leibungen und Abschlüsse</v>
      </c>
      <c r="V519" s="106" t="str">
        <f>IF(LNG!$B$3=1,D519 &amp;"",J519 &amp;"" )</f>
        <v/>
      </c>
      <c r="W519" s="106" t="str">
        <f>IF(LNG!$B$3=1,E519 &amp;"",K519 &amp;"" )</f>
        <v/>
      </c>
      <c r="X519" s="106" t="str">
        <f>IF(LNG!$B$3=1,F519 &amp;"",L519 &amp;"" )</f>
        <v/>
      </c>
    </row>
    <row r="520" spans="1:24" ht="171.6">
      <c r="A520" s="70" t="s">
        <v>364</v>
      </c>
      <c r="B520" s="93" t="s">
        <v>3538</v>
      </c>
      <c r="C520" s="93" t="s">
        <v>3539</v>
      </c>
      <c r="D520" s="67"/>
      <c r="E520" s="67"/>
      <c r="F520" s="67"/>
      <c r="G520" s="76" t="s">
        <v>364</v>
      </c>
      <c r="H520" s="95" t="s">
        <v>3540</v>
      </c>
      <c r="I520" s="95" t="s">
        <v>3541</v>
      </c>
      <c r="J520" s="73"/>
      <c r="K520" s="73"/>
      <c r="L520" s="73"/>
      <c r="M520" s="807" t="s">
        <v>364</v>
      </c>
      <c r="N520" s="803"/>
      <c r="O520" s="803"/>
      <c r="P520" s="796"/>
      <c r="Q520" s="796"/>
      <c r="R520" s="796"/>
      <c r="S520" s="106" t="str">
        <f>IF(LNG!$B$3=1,A520 &amp;"",G520 &amp;"" )</f>
        <v>P01.05</v>
      </c>
      <c r="T520" s="106" t="str">
        <f>IF(LNG!$B$3=1,B520 &amp;"",H520 &amp;"" )</f>
        <v>Fassadenbekleidung, Fassadensystem</v>
      </c>
      <c r="U520" s="106" t="str">
        <f>IF(LNG!$B$3=1,C520 &amp;"",I520 &amp;"" )</f>
        <v>Hinterlüftete Fassadenbekleidungen und Fassadensysteme, einschliesslich Wärmedämmung, Unterkonstruktion und Untersichten</v>
      </c>
      <c r="V520" s="106" t="str">
        <f>IF(LNG!$B$3=1,D520 &amp;"",J520 &amp;"" )</f>
        <v/>
      </c>
      <c r="W520" s="106" t="str">
        <f>IF(LNG!$B$3=1,E520 &amp;"",K520 &amp;"" )</f>
        <v/>
      </c>
      <c r="X520" s="106" t="str">
        <f>IF(LNG!$B$3=1,F520 &amp;"",L520 &amp;"" )</f>
        <v/>
      </c>
    </row>
    <row r="521" spans="1:24" ht="250.8">
      <c r="A521" s="68" t="s">
        <v>365</v>
      </c>
      <c r="B521" s="80" t="s">
        <v>2269</v>
      </c>
      <c r="C521" s="80" t="s">
        <v>3542</v>
      </c>
      <c r="D521" s="67"/>
      <c r="E521" s="67"/>
      <c r="F521" s="67"/>
      <c r="G521" s="74" t="s">
        <v>365</v>
      </c>
      <c r="H521" s="84" t="s">
        <v>3543</v>
      </c>
      <c r="I521" s="84" t="s">
        <v>3544</v>
      </c>
      <c r="J521" s="73"/>
      <c r="K521" s="73"/>
      <c r="L521" s="73"/>
      <c r="M521" s="797" t="s">
        <v>365</v>
      </c>
      <c r="N521" s="795"/>
      <c r="O521" s="795"/>
      <c r="P521" s="796"/>
      <c r="Q521" s="796"/>
      <c r="R521" s="796"/>
      <c r="S521" s="106" t="str">
        <f>IF(LNG!$B$3=1,A521 &amp;"",G521 &amp;"" )</f>
        <v>P01.06</v>
      </c>
      <c r="T521" s="106" t="str">
        <f>IF(LNG!$B$3=1,B521 &amp;"",H521 &amp;"" )</f>
        <v>Dachhaut</v>
      </c>
      <c r="U521" s="106" t="str">
        <f>IF(LNG!$B$3=1,C521 &amp;"",I521 &amp;"" )</f>
        <v>Dampfbremse, Wärmedämmung, Abdichtung, Beschwerungsschicht, An- und Abschlüsse aus Blech, Dachbegrünungen sowie integrierte Systeme zur Energieerzeugung, Absturzsicherungen und Blitzschutz</v>
      </c>
      <c r="V521" s="106" t="str">
        <f>IF(LNG!$B$3=1,D521 &amp;"",J521 &amp;"" )</f>
        <v/>
      </c>
      <c r="W521" s="106" t="str">
        <f>IF(LNG!$B$3=1,E521 &amp;"",K521 &amp;"" )</f>
        <v/>
      </c>
      <c r="X521" s="106" t="str">
        <f>IF(LNG!$B$3=1,F521 &amp;"",L521 &amp;"" )</f>
        <v/>
      </c>
    </row>
    <row r="522" spans="1:24" ht="118.8">
      <c r="A522" s="70" t="s">
        <v>366</v>
      </c>
      <c r="B522" s="93" t="s">
        <v>3545</v>
      </c>
      <c r="C522" s="93" t="s">
        <v>3546</v>
      </c>
      <c r="D522" s="67"/>
      <c r="E522" s="67"/>
      <c r="F522" s="67"/>
      <c r="G522" s="76" t="s">
        <v>366</v>
      </c>
      <c r="H522" s="95" t="s">
        <v>3547</v>
      </c>
      <c r="I522" s="95" t="s">
        <v>3548</v>
      </c>
      <c r="J522" s="73"/>
      <c r="K522" s="73"/>
      <c r="L522" s="73"/>
      <c r="M522" s="807" t="s">
        <v>366</v>
      </c>
      <c r="N522" s="803"/>
      <c r="O522" s="803"/>
      <c r="P522" s="796"/>
      <c r="Q522" s="796"/>
      <c r="R522" s="796"/>
      <c r="S522" s="106" t="str">
        <f>IF(LNG!$B$3=1,A522 &amp;"",G522 &amp;"" )</f>
        <v>P01.07</v>
      </c>
      <c r="T522" s="106" t="str">
        <f>IF(LNG!$B$3=1,B522 &amp;"",H522 &amp;"" )</f>
        <v>Lärmschutzbekleidung aussen</v>
      </c>
      <c r="U522" s="106" t="str">
        <f>IF(LNG!$B$3=1,C522 &amp;"",I522 &amp;"" )</f>
        <v>Lärmschutzbekleidungen und Lärmschutzsysteme, einschliesslich Befestigungsmittel</v>
      </c>
      <c r="V522" s="106" t="str">
        <f>IF(LNG!$B$3=1,D522 &amp;"",J522 &amp;"" )</f>
        <v/>
      </c>
      <c r="W522" s="106" t="str">
        <f>IF(LNG!$B$3=1,E522 &amp;"",K522 &amp;"" )</f>
        <v/>
      </c>
      <c r="X522" s="106" t="str">
        <f>IF(LNG!$B$3=1,F522 &amp;"",L522 &amp;"" )</f>
        <v/>
      </c>
    </row>
    <row r="523" spans="1:24" ht="105.6">
      <c r="A523" s="70" t="s">
        <v>3549</v>
      </c>
      <c r="B523" s="93" t="s">
        <v>3550</v>
      </c>
      <c r="C523" s="93" t="s">
        <v>3551</v>
      </c>
      <c r="D523" s="67"/>
      <c r="E523" s="67"/>
      <c r="F523" s="67"/>
      <c r="G523" s="76" t="s">
        <v>3549</v>
      </c>
      <c r="H523" s="95" t="s">
        <v>3552</v>
      </c>
      <c r="I523" s="95" t="s">
        <v>3553</v>
      </c>
      <c r="J523" s="73"/>
      <c r="K523" s="73"/>
      <c r="L523" s="73"/>
      <c r="M523" s="807" t="s">
        <v>3549</v>
      </c>
      <c r="N523" s="803"/>
      <c r="O523" s="803"/>
      <c r="P523" s="796"/>
      <c r="Q523" s="796"/>
      <c r="R523" s="796"/>
      <c r="S523" s="106" t="str">
        <f>IF(LNG!$B$3=1,A523 &amp;"",G523 &amp;"" )</f>
        <v>P02</v>
      </c>
      <c r="T523" s="106" t="str">
        <f>IF(LNG!$B$3=1,B523 &amp;"",H523 &amp;"" )</f>
        <v>Oberflächen innen</v>
      </c>
      <c r="U523" s="106" t="str">
        <f>IF(LNG!$B$3=1,C523 &amp;"",I523 &amp;"" )</f>
        <v>Innere Beschichtungen und Bekleidungen von Böden, Wänden und Decken</v>
      </c>
      <c r="V523" s="106" t="str">
        <f>IF(LNG!$B$3=1,D523 &amp;"",J523 &amp;"" )</f>
        <v/>
      </c>
      <c r="W523" s="106" t="str">
        <f>IF(LNG!$B$3=1,E523 &amp;"",K523 &amp;"" )</f>
        <v/>
      </c>
      <c r="X523" s="106" t="str">
        <f>IF(LNG!$B$3=1,F523 &amp;"",L523 &amp;"" )</f>
        <v/>
      </c>
    </row>
    <row r="524" spans="1:24" ht="184.8">
      <c r="A524" s="70" t="s">
        <v>3554</v>
      </c>
      <c r="B524" s="93" t="s">
        <v>2337</v>
      </c>
      <c r="C524" s="93" t="s">
        <v>3555</v>
      </c>
      <c r="D524" s="67"/>
      <c r="E524" s="67"/>
      <c r="F524" s="67"/>
      <c r="G524" s="76" t="s">
        <v>3554</v>
      </c>
      <c r="H524" s="95" t="s">
        <v>2339</v>
      </c>
      <c r="I524" s="95" t="s">
        <v>3556</v>
      </c>
      <c r="J524" s="73"/>
      <c r="K524" s="73"/>
      <c r="L524" s="73"/>
      <c r="M524" s="807" t="s">
        <v>3554</v>
      </c>
      <c r="N524" s="803"/>
      <c r="O524" s="803"/>
      <c r="P524" s="796"/>
      <c r="Q524" s="796"/>
      <c r="R524" s="796"/>
      <c r="S524" s="106" t="str">
        <f>IF(LNG!$B$3=1,A524 &amp;"",G524 &amp;"" )</f>
        <v>P02.01</v>
      </c>
      <c r="T524" s="106" t="str">
        <f>IF(LNG!$B$3=1,B524 &amp;"",H524 &amp;"" )</f>
        <v>Bodenbelag</v>
      </c>
      <c r="U524" s="106" t="str">
        <f>IF(LNG!$B$3=1,C524 &amp;"",I524 &amp;"" )</f>
        <v>Bodenbeläge, einschliesslich Estriche, Doppelböden, Dämmungen und Abdichtungen sowie Sockel und Oberflächenbehandlungen</v>
      </c>
      <c r="V524" s="106" t="str">
        <f>IF(LNG!$B$3=1,D524 &amp;"",J524 &amp;"" )</f>
        <v/>
      </c>
      <c r="W524" s="106" t="str">
        <f>IF(LNG!$B$3=1,E524 &amp;"",K524 &amp;"" )</f>
        <v/>
      </c>
      <c r="X524" s="106" t="str">
        <f>IF(LNG!$B$3=1,F524 &amp;"",L524 &amp;"" )</f>
        <v/>
      </c>
    </row>
    <row r="525" spans="1:24" ht="369.6">
      <c r="A525" s="78" t="s">
        <v>3557</v>
      </c>
      <c r="B525" s="79" t="s">
        <v>3558</v>
      </c>
      <c r="C525" s="80" t="s">
        <v>3559</v>
      </c>
      <c r="D525" s="67"/>
      <c r="E525" s="67"/>
      <c r="F525" s="67"/>
      <c r="G525" s="82" t="s">
        <v>3557</v>
      </c>
      <c r="H525" s="83" t="s">
        <v>3560</v>
      </c>
      <c r="I525" s="84" t="s">
        <v>3561</v>
      </c>
      <c r="J525" s="73"/>
      <c r="K525" s="73"/>
      <c r="L525" s="73"/>
      <c r="M525" s="798" t="s">
        <v>3557</v>
      </c>
      <c r="N525" s="799"/>
      <c r="O525" s="795"/>
      <c r="P525" s="796"/>
      <c r="Q525" s="796"/>
      <c r="R525" s="796"/>
      <c r="S525" s="106" t="str">
        <f>IF(LNG!$B$3=1,A525 &amp;"",G525 &amp;"" )</f>
        <v>P02.02</v>
      </c>
      <c r="T525" s="106" t="str">
        <f>IF(LNG!$B$3=1,B525 &amp;"",H525 &amp;"" )</f>
        <v>Bekleidung Wand, Stütze Innen</v>
      </c>
      <c r="U525" s="106" t="str">
        <f>IF(LNG!$B$3=1,C525 &amp;"",I525 &amp;"" )</f>
        <v>Beschichtungen und Bekleidungen von inneren Wänden und Stützen, einschliesslich Unterkonstruktion, Vorsatzschalen, Dämmungen und Dichtungen sowie multifunktionaler und Hochleistungs-Oberflächenschutz, Hydrophobierung, Brandschutzbekleidung und dgl.</v>
      </c>
      <c r="V525" s="106" t="str">
        <f>IF(LNG!$B$3=1,D525 &amp;"",J525 &amp;"" )</f>
        <v/>
      </c>
      <c r="W525" s="106" t="str">
        <f>IF(LNG!$B$3=1,E525 &amp;"",K525 &amp;"" )</f>
        <v/>
      </c>
      <c r="X525" s="106" t="str">
        <f>IF(LNG!$B$3=1,F525 &amp;"",L525 &amp;"" )</f>
        <v/>
      </c>
    </row>
    <row r="526" spans="1:24" ht="356.4">
      <c r="A526" s="86" t="s">
        <v>3562</v>
      </c>
      <c r="B526" s="87" t="s">
        <v>3563</v>
      </c>
      <c r="C526" s="80" t="s">
        <v>3564</v>
      </c>
      <c r="D526" s="67"/>
      <c r="E526" s="67"/>
      <c r="F526" s="67"/>
      <c r="G526" s="88" t="s">
        <v>3562</v>
      </c>
      <c r="H526" s="89" t="s">
        <v>3565</v>
      </c>
      <c r="I526" s="84" t="s">
        <v>3566</v>
      </c>
      <c r="J526" s="73"/>
      <c r="K526" s="73"/>
      <c r="L526" s="73"/>
      <c r="M526" s="793" t="s">
        <v>3562</v>
      </c>
      <c r="N526" s="794"/>
      <c r="O526" s="795"/>
      <c r="P526" s="796"/>
      <c r="Q526" s="796"/>
      <c r="R526" s="796"/>
      <c r="S526" s="106" t="str">
        <f>IF(LNG!$B$3=1,A526 &amp;"",G526 &amp;"" )</f>
        <v>P02.03</v>
      </c>
      <c r="T526" s="106" t="str">
        <f>IF(LNG!$B$3=1,B526 &amp;"",H526 &amp;"" )</f>
        <v>Bekleidung Decke, Dach innen</v>
      </c>
      <c r="U526" s="106" t="str">
        <f>IF(LNG!$B$3=1,C526 &amp;"",I526 &amp;"" )</f>
        <v>Beschichtungen und Bekleidungen von Decken und Innenseiten von Dächern, einschliesslich Unterkonstruktion, Dämmungen und Dichtungen sowie multifunktionaler und Hochleistungs-Oberflächenschutz, Hydrophobierung, Brandschutzbekleidung und dgl.</v>
      </c>
      <c r="V526" s="106" t="str">
        <f>IF(LNG!$B$3=1,D526 &amp;"",J526 &amp;"" )</f>
        <v/>
      </c>
      <c r="W526" s="106" t="str">
        <f>IF(LNG!$B$3=1,E526 &amp;"",K526 &amp;"" )</f>
        <v/>
      </c>
      <c r="X526" s="106" t="str">
        <f>IF(LNG!$B$3=1,F526 &amp;"",L526 &amp;"" )</f>
        <v/>
      </c>
    </row>
    <row r="527" spans="1:24" ht="118.8">
      <c r="A527" s="68" t="s">
        <v>3567</v>
      </c>
      <c r="B527" s="80" t="s">
        <v>3568</v>
      </c>
      <c r="C527" s="80" t="s">
        <v>3546</v>
      </c>
      <c r="D527" s="67"/>
      <c r="E527" s="67"/>
      <c r="F527" s="67"/>
      <c r="G527" s="74" t="s">
        <v>3567</v>
      </c>
      <c r="H527" s="84" t="s">
        <v>3569</v>
      </c>
      <c r="I527" s="84" t="s">
        <v>3548</v>
      </c>
      <c r="J527" s="73"/>
      <c r="K527" s="73"/>
      <c r="L527" s="73"/>
      <c r="M527" s="797" t="s">
        <v>3567</v>
      </c>
      <c r="N527" s="795"/>
      <c r="O527" s="795"/>
      <c r="P527" s="796"/>
      <c r="Q527" s="796"/>
      <c r="R527" s="796"/>
      <c r="S527" s="106" t="str">
        <f>IF(LNG!$B$3=1,A527 &amp;"",G527 &amp;"" )</f>
        <v>P02.04</v>
      </c>
      <c r="T527" s="106" t="str">
        <f>IF(LNG!$B$3=1,B527 &amp;"",H527 &amp;"" )</f>
        <v>Lärmschutzbekleidung innen</v>
      </c>
      <c r="U527" s="106" t="str">
        <f>IF(LNG!$B$3=1,C527 &amp;"",I527 &amp;"" )</f>
        <v>Lärmschutzbekleidungen und Lärmschutzsysteme, einschliesslich Befestigungsmittel</v>
      </c>
      <c r="V527" s="106" t="str">
        <f>IF(LNG!$B$3=1,D527 &amp;"",J527 &amp;"" )</f>
        <v/>
      </c>
      <c r="W527" s="106" t="str">
        <f>IF(LNG!$B$3=1,E527 &amp;"",K527 &amp;"" )</f>
        <v/>
      </c>
      <c r="X527" s="106" t="str">
        <f>IF(LNG!$B$3=1,F527 &amp;"",L527 &amp;"" )</f>
        <v/>
      </c>
    </row>
    <row r="528" spans="1:24" ht="158.4">
      <c r="A528" s="70" t="s">
        <v>3570</v>
      </c>
      <c r="B528" s="93" t="s">
        <v>3571</v>
      </c>
      <c r="C528" s="93" t="s">
        <v>3572</v>
      </c>
      <c r="D528" s="67"/>
      <c r="E528" s="67"/>
      <c r="F528" s="67"/>
      <c r="G528" s="76" t="s">
        <v>3570</v>
      </c>
      <c r="H528" s="95" t="s">
        <v>3573</v>
      </c>
      <c r="I528" s="95" t="s">
        <v>3574</v>
      </c>
      <c r="J528" s="73"/>
      <c r="K528" s="73"/>
      <c r="L528" s="73"/>
      <c r="M528" s="807" t="s">
        <v>3570</v>
      </c>
      <c r="N528" s="803"/>
      <c r="O528" s="803"/>
      <c r="P528" s="796"/>
      <c r="Q528" s="796"/>
      <c r="R528" s="796"/>
      <c r="S528" s="106" t="str">
        <f>IF(LNG!$B$3=1,A528 &amp;"",G528 &amp;"" )</f>
        <v>P03</v>
      </c>
      <c r="T528" s="106" t="str">
        <f>IF(LNG!$B$3=1,B528 &amp;"",H528 &amp;"" )</f>
        <v>Einbaute</v>
      </c>
      <c r="U528" s="106" t="str">
        <f>IF(LNG!$B$3=1,C528 &amp;"",I528 &amp;"" )</f>
        <v>Äussere und innere Einbauten wie Türen, Tore und Fenster, einschliesslich Sonnenschutz und Absturzsicherungen</v>
      </c>
      <c r="V528" s="106" t="str">
        <f>IF(LNG!$B$3=1,D528 &amp;"",J528 &amp;"" )</f>
        <v/>
      </c>
      <c r="W528" s="106" t="str">
        <f>IF(LNG!$B$3=1,E528 &amp;"",K528 &amp;"" )</f>
        <v/>
      </c>
      <c r="X528" s="106" t="str">
        <f>IF(LNG!$B$3=1,F528 &amp;"",L528 &amp;"" )</f>
        <v/>
      </c>
    </row>
    <row r="529" spans="1:24" ht="184.8">
      <c r="A529" s="70" t="s">
        <v>3575</v>
      </c>
      <c r="B529" s="93" t="s">
        <v>2245</v>
      </c>
      <c r="C529" s="93" t="s">
        <v>3576</v>
      </c>
      <c r="D529" s="67"/>
      <c r="E529" s="67"/>
      <c r="F529" s="67"/>
      <c r="G529" s="76" t="s">
        <v>3575</v>
      </c>
      <c r="H529" s="95" t="s">
        <v>2247</v>
      </c>
      <c r="I529" s="95" t="s">
        <v>3577</v>
      </c>
      <c r="J529" s="73"/>
      <c r="K529" s="73"/>
      <c r="L529" s="73"/>
      <c r="M529" s="807" t="s">
        <v>3575</v>
      </c>
      <c r="N529" s="803"/>
      <c r="O529" s="803"/>
      <c r="P529" s="796"/>
      <c r="Q529" s="796"/>
      <c r="R529" s="796"/>
      <c r="S529" s="106" t="str">
        <f>IF(LNG!$B$3=1,A529 &amp;"",G529 &amp;"" )</f>
        <v>P03.01</v>
      </c>
      <c r="T529" s="106" t="str">
        <f>IF(LNG!$B$3=1,B529 &amp;"",H529 &amp;"" )</f>
        <v>Fenster</v>
      </c>
      <c r="U529" s="106" t="str">
        <f>IF(LNG!$B$3=1,C529 &amp;"",I529 &amp;"" )</f>
        <v xml:space="preserve">Äussere und innere Fenster, einschliesslich Fensterbänke,  Anschlüsse, Abdichtungen, Beschläge, Antrieb und Steuerung und dgl. </v>
      </c>
      <c r="V529" s="106" t="str">
        <f>IF(LNG!$B$3=1,D529 &amp;"",J529 &amp;"" )</f>
        <v/>
      </c>
      <c r="W529" s="106" t="str">
        <f>IF(LNG!$B$3=1,E529 &amp;"",K529 &amp;"" )</f>
        <v/>
      </c>
      <c r="X529" s="106" t="str">
        <f>IF(LNG!$B$3=1,F529 &amp;"",L529 &amp;"" )</f>
        <v/>
      </c>
    </row>
    <row r="530" spans="1:24" ht="207">
      <c r="A530" s="70" t="s">
        <v>3578</v>
      </c>
      <c r="B530" s="93" t="s">
        <v>3579</v>
      </c>
      <c r="C530" s="93" t="s">
        <v>3580</v>
      </c>
      <c r="D530" s="67"/>
      <c r="E530" s="67"/>
      <c r="F530" s="67"/>
      <c r="G530" s="76" t="s">
        <v>3578</v>
      </c>
      <c r="H530" s="95" t="s">
        <v>3581</v>
      </c>
      <c r="I530" s="95" t="s">
        <v>3582</v>
      </c>
      <c r="J530" s="73"/>
      <c r="K530" s="73"/>
      <c r="L530" s="73"/>
      <c r="M530" s="807" t="s">
        <v>3578</v>
      </c>
      <c r="N530" s="803"/>
      <c r="O530" s="803"/>
      <c r="P530" s="796"/>
      <c r="Q530" s="796"/>
      <c r="R530" s="796"/>
      <c r="S530" s="106" t="str">
        <f>IF(LNG!$B$3=1,A530 &amp;"",G530 &amp;"" )</f>
        <v>P03.02</v>
      </c>
      <c r="T530" s="106" t="str">
        <f>IF(LNG!$B$3=1,B530 &amp;"",H530 &amp;"" )</f>
        <v>Tür, Tor</v>
      </c>
      <c r="U530" s="106" t="str">
        <f>IF(LNG!$B$3=1,C530 &amp;"",I530 &amp;"" )</f>
        <v>Äussere und innere Türen und Tore, einschliesslich Anschlüsse, Abdichtungen, Beschläge, Antrieb und Steuerung und dgl.</v>
      </c>
      <c r="V530" s="106" t="str">
        <f>IF(LNG!$B$3=1,D530 &amp;"",J530 &amp;"" )</f>
        <v/>
      </c>
      <c r="W530" s="106" t="str">
        <f>IF(LNG!$B$3=1,E530 &amp;"",K530 &amp;"" )</f>
        <v/>
      </c>
      <c r="X530" s="106" t="str">
        <f>IF(LNG!$B$3=1,F530 &amp;"",L530 &amp;"" )</f>
        <v/>
      </c>
    </row>
    <row r="531" spans="1:24" ht="184.8">
      <c r="A531" s="68" t="s">
        <v>3583</v>
      </c>
      <c r="B531" s="80" t="s">
        <v>3584</v>
      </c>
      <c r="C531" s="80" t="s">
        <v>3585</v>
      </c>
      <c r="D531" s="67"/>
      <c r="E531" s="67"/>
      <c r="F531" s="67"/>
      <c r="G531" s="74" t="s">
        <v>3583</v>
      </c>
      <c r="H531" s="84" t="s">
        <v>3586</v>
      </c>
      <c r="I531" s="84" t="s">
        <v>3587</v>
      </c>
      <c r="J531" s="73"/>
      <c r="K531" s="73"/>
      <c r="L531" s="73"/>
      <c r="M531" s="797" t="s">
        <v>3583</v>
      </c>
      <c r="N531" s="795"/>
      <c r="O531" s="795"/>
      <c r="P531" s="796"/>
      <c r="Q531" s="796"/>
      <c r="R531" s="796"/>
      <c r="S531" s="106" t="str">
        <f>IF(LNG!$B$3=1,A531 &amp;"",G531 &amp;"" )</f>
        <v>P03.03</v>
      </c>
      <c r="T531" s="106" t="str">
        <f>IF(LNG!$B$3=1,B531 &amp;"",H531 &amp;"" )</f>
        <v>Sonnenschutz, Verdunkelung</v>
      </c>
      <c r="U531" s="106" t="str">
        <f>IF(LNG!$B$3=1,C531 &amp;"",I531 &amp;"" )</f>
        <v>Äusserer Sonnenschutz, Witterungsschutz, innere Verdunkelung und Blendschutz, einschliesslich Antrieb und Steuerung und dgl.</v>
      </c>
      <c r="V531" s="106" t="str">
        <f>IF(LNG!$B$3=1,D531 &amp;"",J531 &amp;"" )</f>
        <v/>
      </c>
      <c r="W531" s="106" t="str">
        <f>IF(LNG!$B$3=1,E531 &amp;"",K531 &amp;"" )</f>
        <v/>
      </c>
      <c r="X531" s="106" t="str">
        <f>IF(LNG!$B$3=1,F531 &amp;"",L531 &amp;"" )</f>
        <v/>
      </c>
    </row>
    <row r="532" spans="1:24" ht="110.4">
      <c r="A532" s="70" t="s">
        <v>3588</v>
      </c>
      <c r="B532" s="66" t="s">
        <v>3589</v>
      </c>
      <c r="C532" s="66" t="s">
        <v>3590</v>
      </c>
      <c r="D532" s="65"/>
      <c r="E532" s="65"/>
      <c r="F532" s="67"/>
      <c r="G532" s="76" t="s">
        <v>3588</v>
      </c>
      <c r="H532" s="72" t="s">
        <v>3591</v>
      </c>
      <c r="I532" s="72" t="s">
        <v>3592</v>
      </c>
      <c r="J532" s="71"/>
      <c r="K532" s="71"/>
      <c r="L532" s="73"/>
      <c r="M532" s="807" t="s">
        <v>3588</v>
      </c>
      <c r="N532" s="813"/>
      <c r="O532" s="813"/>
      <c r="P532" s="804"/>
      <c r="Q532" s="804"/>
      <c r="R532" s="796"/>
      <c r="S532" s="106" t="str">
        <f>IF(LNG!$B$3=1,A532 &amp;"",G532 &amp;"" )</f>
        <v>P03.04</v>
      </c>
      <c r="T532" s="106" t="str">
        <f>IF(LNG!$B$3=1,B532 &amp;"",H532 &amp;"" )</f>
        <v>Absturzsicherung innen</v>
      </c>
      <c r="U532" s="106" t="str">
        <f>IF(LNG!$B$3=1,C532 &amp;"",I532 &amp;"" )</f>
        <v>Geländer, Handläufe, Gitter, Rammschutz und dgl.</v>
      </c>
      <c r="V532" s="106" t="str">
        <f>IF(LNG!$B$3=1,D532 &amp;"",J532 &amp;"" )</f>
        <v/>
      </c>
      <c r="W532" s="106" t="str">
        <f>IF(LNG!$B$3=1,E532 &amp;"",K532 &amp;"" )</f>
        <v/>
      </c>
      <c r="X532" s="106" t="str">
        <f>IF(LNG!$B$3=1,F532 &amp;"",L532 &amp;"" )</f>
        <v/>
      </c>
    </row>
    <row r="533" spans="1:24" ht="193.2">
      <c r="A533" s="70" t="s">
        <v>3593</v>
      </c>
      <c r="B533" s="66" t="s">
        <v>3594</v>
      </c>
      <c r="C533" s="66" t="s">
        <v>3595</v>
      </c>
      <c r="D533" s="65"/>
      <c r="E533" s="65"/>
      <c r="F533" s="67"/>
      <c r="G533" s="76" t="s">
        <v>3593</v>
      </c>
      <c r="H533" s="72" t="s">
        <v>3596</v>
      </c>
      <c r="I533" s="72" t="s">
        <v>3597</v>
      </c>
      <c r="J533" s="71"/>
      <c r="K533" s="71"/>
      <c r="L533" s="73"/>
      <c r="M533" s="807" t="s">
        <v>3593</v>
      </c>
      <c r="N533" s="813"/>
      <c r="O533" s="813"/>
      <c r="P533" s="804"/>
      <c r="Q533" s="804"/>
      <c r="R533" s="796"/>
      <c r="S533" s="106" t="str">
        <f>IF(LNG!$B$3=1,A533 &amp;"",G533 &amp;"" )</f>
        <v>P03.05</v>
      </c>
      <c r="T533" s="106" t="str">
        <f>IF(LNG!$B$3=1,B533 &amp;"",H533 &amp;"" )</f>
        <v>Trennwand</v>
      </c>
      <c r="U533" s="106" t="str">
        <f>IF(LNG!$B$3=1,C533 &amp;"",I533 &amp;"" )</f>
        <v>Feste und bewegliche Trennwände (weder zu Konstruktion noch zu Ausstattung gehörend) wie Leichtbauwände, innere Verglasungen und dgl.</v>
      </c>
      <c r="V533" s="106" t="str">
        <f>IF(LNG!$B$3=1,D533 &amp;"",J533 &amp;"" )</f>
        <v/>
      </c>
      <c r="W533" s="106" t="str">
        <f>IF(LNG!$B$3=1,E533 &amp;"",K533 &amp;"" )</f>
        <v/>
      </c>
      <c r="X533" s="106" t="str">
        <f>IF(LNG!$B$3=1,F533 &amp;"",L533 &amp;"" )</f>
        <v/>
      </c>
    </row>
    <row r="534" spans="1:24" ht="105.6">
      <c r="A534" s="70" t="s">
        <v>3598</v>
      </c>
      <c r="B534" s="66" t="s">
        <v>3599</v>
      </c>
      <c r="C534" s="66" t="s">
        <v>3600</v>
      </c>
      <c r="D534" s="65"/>
      <c r="E534" s="65"/>
      <c r="F534" s="67"/>
      <c r="G534" s="76" t="s">
        <v>3598</v>
      </c>
      <c r="H534" s="72" t="s">
        <v>3601</v>
      </c>
      <c r="I534" s="72" t="s">
        <v>3602</v>
      </c>
      <c r="J534" s="71"/>
      <c r="K534" s="71"/>
      <c r="L534" s="73"/>
      <c r="M534" s="807" t="s">
        <v>3598</v>
      </c>
      <c r="N534" s="813"/>
      <c r="O534" s="813"/>
      <c r="P534" s="804"/>
      <c r="Q534" s="804"/>
      <c r="R534" s="796"/>
      <c r="S534" s="106" t="str">
        <f>IF(LNG!$B$3=1,A534 &amp;"",G534 &amp;"" )</f>
        <v>P04</v>
      </c>
      <c r="T534" s="106" t="str">
        <f>IF(LNG!$B$3=1,B534 &amp;"",H534 &amp;"" )</f>
        <v>Ergänzung zu Ausbau</v>
      </c>
      <c r="U534" s="106" t="str">
        <f>IF(LNG!$B$3=1,C534 &amp;"",I534 &amp;"" )</f>
        <v>Einbauten, Schutzeinrichtungen, Durchbrüche und Schlitze sowie Reinigung</v>
      </c>
      <c r="V534" s="106" t="str">
        <f>IF(LNG!$B$3=1,D534 &amp;"",J534 &amp;"" )</f>
        <v/>
      </c>
      <c r="W534" s="106" t="str">
        <f>IF(LNG!$B$3=1,E534 &amp;"",K534 &amp;"" )</f>
        <v/>
      </c>
      <c r="X534" s="106" t="str">
        <f>IF(LNG!$B$3=1,F534 &amp;"",L534 &amp;"" )</f>
        <v/>
      </c>
    </row>
    <row r="535" spans="1:24" ht="207">
      <c r="A535" s="70" t="s">
        <v>3603</v>
      </c>
      <c r="B535" s="66" t="s">
        <v>3604</v>
      </c>
      <c r="C535" s="66" t="s">
        <v>3605</v>
      </c>
      <c r="D535" s="65"/>
      <c r="E535" s="65"/>
      <c r="F535" s="67"/>
      <c r="G535" s="76" t="s">
        <v>3603</v>
      </c>
      <c r="H535" s="72" t="s">
        <v>3606</v>
      </c>
      <c r="I535" s="72" t="s">
        <v>3607</v>
      </c>
      <c r="J535" s="71"/>
      <c r="K535" s="71"/>
      <c r="L535" s="73"/>
      <c r="M535" s="807" t="s">
        <v>3603</v>
      </c>
      <c r="N535" s="813"/>
      <c r="O535" s="813"/>
      <c r="P535" s="804"/>
      <c r="Q535" s="804"/>
      <c r="R535" s="796"/>
      <c r="S535" s="106" t="str">
        <f>IF(LNG!$B$3=1,A535 &amp;"",G535 &amp;"" )</f>
        <v>P04.01</v>
      </c>
      <c r="T535" s="106" t="str">
        <f>IF(LNG!$B$3=1,B535 &amp;"",H535 &amp;"" )</f>
        <v>Einbaute, Kleinbauteil</v>
      </c>
      <c r="U535" s="106" t="str">
        <f>IF(LNG!$B$3=1,C535 &amp;"",I535 &amp;"" )</f>
        <v>Einbauschränke, Regale, Garderoben, Kleinküchen, einschliesslich Geräte, Armaturen und Zubehör sowie Öfen, Cheminées, Briefkästen und dgl.</v>
      </c>
      <c r="V535" s="106" t="str">
        <f>IF(LNG!$B$3=1,D535 &amp;"",J535 &amp;"" )</f>
        <v/>
      </c>
      <c r="W535" s="106" t="str">
        <f>IF(LNG!$B$3=1,E535 &amp;"",K535 &amp;"" )</f>
        <v/>
      </c>
      <c r="X535" s="106" t="str">
        <f>IF(LNG!$B$3=1,F535 &amp;"",L535 &amp;"" )</f>
        <v/>
      </c>
    </row>
    <row r="536" spans="1:24" ht="151.80000000000001">
      <c r="A536" s="68" t="s">
        <v>3608</v>
      </c>
      <c r="B536" s="80" t="s">
        <v>3609</v>
      </c>
      <c r="C536" s="80" t="s">
        <v>3610</v>
      </c>
      <c r="D536" s="67"/>
      <c r="E536" s="67"/>
      <c r="F536" s="67"/>
      <c r="G536" s="74" t="s">
        <v>3608</v>
      </c>
      <c r="H536" s="84" t="s">
        <v>3611</v>
      </c>
      <c r="I536" s="84" t="s">
        <v>3612</v>
      </c>
      <c r="J536" s="73"/>
      <c r="K536" s="73"/>
      <c r="L536" s="73"/>
      <c r="M536" s="797" t="s">
        <v>3608</v>
      </c>
      <c r="N536" s="795"/>
      <c r="O536" s="795"/>
      <c r="P536" s="796"/>
      <c r="Q536" s="796"/>
      <c r="R536" s="796"/>
      <c r="S536" s="106" t="str">
        <f>IF(LNG!$B$3=1,A536 &amp;"",G536 &amp;"" )</f>
        <v>P04.02</v>
      </c>
      <c r="T536" s="106" t="str">
        <f>IF(LNG!$B$3=1,B536 &amp;"",H536 &amp;"" )</f>
        <v>Schutzeinrichtung innen</v>
      </c>
      <c r="U536" s="106" t="str">
        <f>IF(LNG!$B$3=1,C536 &amp;"",I536 &amp;"" )</f>
        <v>Mechanische und mechatronische Schliessanlagen sowie Bauteile und Einrichtungen von Schutzräumen und dgl.</v>
      </c>
      <c r="V536" s="106" t="str">
        <f>IF(LNG!$B$3=1,D536 &amp;"",J536 &amp;"" )</f>
        <v/>
      </c>
      <c r="W536" s="106" t="str">
        <f>IF(LNG!$B$3=1,E536 &amp;"",K536 &amp;"" )</f>
        <v/>
      </c>
      <c r="X536" s="106" t="str">
        <f>IF(LNG!$B$3=1,F536 &amp;"",L536 &amp;"" )</f>
        <v/>
      </c>
    </row>
    <row r="537" spans="1:24" ht="124.2">
      <c r="A537" s="92" t="s">
        <v>3613</v>
      </c>
      <c r="B537" s="93" t="s">
        <v>2404</v>
      </c>
      <c r="C537" s="93" t="s">
        <v>3614</v>
      </c>
      <c r="D537" s="67"/>
      <c r="E537" s="67"/>
      <c r="F537" s="67"/>
      <c r="G537" s="94" t="s">
        <v>3613</v>
      </c>
      <c r="H537" s="95" t="s">
        <v>3615</v>
      </c>
      <c r="I537" s="95" t="s">
        <v>3616</v>
      </c>
      <c r="J537" s="73"/>
      <c r="K537" s="73"/>
      <c r="L537" s="73"/>
      <c r="M537" s="802" t="s">
        <v>3613</v>
      </c>
      <c r="N537" s="803"/>
      <c r="O537" s="803"/>
      <c r="P537" s="796"/>
      <c r="Q537" s="796"/>
      <c r="R537" s="796"/>
      <c r="S537" s="106" t="str">
        <f>IF(LNG!$B$3=1,A537 &amp;"",G537 &amp;"" )</f>
        <v>P04.03</v>
      </c>
      <c r="T537" s="106" t="str">
        <f>IF(LNG!$B$3=1,B537 &amp;"",H537 &amp;"" )</f>
        <v>Durchbruch, Schlitz zu Ausbau</v>
      </c>
      <c r="U537" s="106" t="str">
        <f>IF(LNG!$B$3=1,C537 &amp;"",I537 &amp;"" )</f>
        <v>Nachträglich erstellte und geschlossene Durchbrüche und Schlitze in Bauteilen zu Ausbau</v>
      </c>
      <c r="V537" s="106" t="str">
        <f>IF(LNG!$B$3=1,D537 &amp;"",J537 &amp;"" )</f>
        <v/>
      </c>
      <c r="W537" s="106" t="str">
        <f>IF(LNG!$B$3=1,E537 &amp;"",K537 &amp;"" )</f>
        <v/>
      </c>
      <c r="X537" s="106" t="str">
        <f>IF(LNG!$B$3=1,F537 &amp;"",L537 &amp;"" )</f>
        <v/>
      </c>
    </row>
    <row r="538" spans="1:24" ht="105.6">
      <c r="A538" s="68" t="s">
        <v>3617</v>
      </c>
      <c r="B538" s="80" t="s">
        <v>2409</v>
      </c>
      <c r="C538" s="80" t="s">
        <v>3618</v>
      </c>
      <c r="D538" s="67"/>
      <c r="E538" s="67"/>
      <c r="F538" s="67"/>
      <c r="G538" s="74" t="s">
        <v>3617</v>
      </c>
      <c r="H538" s="84" t="s">
        <v>3619</v>
      </c>
      <c r="I538" s="84" t="s">
        <v>3620</v>
      </c>
      <c r="J538" s="73"/>
      <c r="K538" s="73"/>
      <c r="L538" s="73"/>
      <c r="M538" s="797" t="s">
        <v>3617</v>
      </c>
      <c r="N538" s="795"/>
      <c r="O538" s="795"/>
      <c r="P538" s="796"/>
      <c r="Q538" s="796"/>
      <c r="R538" s="796"/>
      <c r="S538" s="106" t="str">
        <f>IF(LNG!$B$3=1,A538 &amp;"",G538 &amp;"" )</f>
        <v>P04.04</v>
      </c>
      <c r="T538" s="106" t="str">
        <f>IF(LNG!$B$3=1,B538 &amp;"",H538 &amp;"" )</f>
        <v>Abschottung</v>
      </c>
      <c r="U538" s="106" t="str">
        <f>IF(LNG!$B$3=1,C538 &amp;"",I538 &amp;"" )</f>
        <v xml:space="preserve">Vertikale oder horizontale Brandabschottungen, Schallabschottungen und dgl. </v>
      </c>
      <c r="V538" s="106" t="str">
        <f>IF(LNG!$B$3=1,D538 &amp;"",J538 &amp;"" )</f>
        <v/>
      </c>
      <c r="W538" s="106" t="str">
        <f>IF(LNG!$B$3=1,E538 &amp;"",K538 &amp;"" )</f>
        <v/>
      </c>
      <c r="X538" s="106" t="str">
        <f>IF(LNG!$B$3=1,F538 &amp;"",L538 &amp;"" )</f>
        <v/>
      </c>
    </row>
    <row r="539" spans="1:24" ht="124.2">
      <c r="A539" s="92" t="s">
        <v>3621</v>
      </c>
      <c r="B539" s="93" t="s">
        <v>2413</v>
      </c>
      <c r="C539" s="93" t="s">
        <v>3622</v>
      </c>
      <c r="D539" s="67"/>
      <c r="E539" s="67"/>
      <c r="F539" s="67"/>
      <c r="G539" s="94" t="s">
        <v>3621</v>
      </c>
      <c r="H539" s="95" t="s">
        <v>2415</v>
      </c>
      <c r="I539" s="95" t="s">
        <v>3623</v>
      </c>
      <c r="J539" s="73"/>
      <c r="K539" s="73"/>
      <c r="L539" s="73"/>
      <c r="M539" s="802" t="s">
        <v>3621</v>
      </c>
      <c r="N539" s="803"/>
      <c r="O539" s="803"/>
      <c r="P539" s="796"/>
      <c r="Q539" s="796"/>
      <c r="R539" s="796"/>
      <c r="S539" s="106" t="str">
        <f>IF(LNG!$B$3=1,A539 &amp;"",G539 &amp;"" )</f>
        <v>P04.05</v>
      </c>
      <c r="T539" s="106" t="str">
        <f>IF(LNG!$B$3=1,B539 &amp;"",H539 &amp;"" )</f>
        <v>Reinigung</v>
      </c>
      <c r="U539" s="106" t="str">
        <f>IF(LNG!$B$3=1,C539 &amp;"",I539 &amp;"" )</f>
        <v>Bau- und Endreinigung, Kanalisationsspülung, Bautrocknung und dgl.</v>
      </c>
      <c r="V539" s="106" t="str">
        <f>IF(LNG!$B$3=1,D539 &amp;"",J539 &amp;"" )</f>
        <v/>
      </c>
      <c r="W539" s="106" t="str">
        <f>IF(LNG!$B$3=1,E539 &amp;"",K539 &amp;"" )</f>
        <v/>
      </c>
      <c r="X539" s="106" t="str">
        <f>IF(LNG!$B$3=1,F539 &amp;"",L539 &amp;"" )</f>
        <v/>
      </c>
    </row>
    <row r="540" spans="1:24" ht="79.2">
      <c r="A540" s="92" t="s">
        <v>367</v>
      </c>
      <c r="B540" s="93" t="s">
        <v>3624</v>
      </c>
      <c r="C540" s="93" t="s">
        <v>3625</v>
      </c>
      <c r="D540" s="67"/>
      <c r="E540" s="67"/>
      <c r="F540" s="67"/>
      <c r="G540" s="94" t="s">
        <v>367</v>
      </c>
      <c r="H540" s="95" t="s">
        <v>3626</v>
      </c>
      <c r="I540" s="95" t="s">
        <v>3627</v>
      </c>
      <c r="J540" s="73"/>
      <c r="K540" s="73"/>
      <c r="L540" s="73"/>
      <c r="M540" s="802" t="s">
        <v>367</v>
      </c>
      <c r="N540" s="803"/>
      <c r="O540" s="803"/>
      <c r="P540" s="796"/>
      <c r="Q540" s="796"/>
      <c r="R540" s="796"/>
      <c r="S540" s="106" t="str">
        <f>IF(LNG!$B$3=1,A540 &amp;"",G540 &amp;"" )</f>
        <v>Q</v>
      </c>
      <c r="T540" s="106" t="str">
        <f>IF(LNG!$B$3=1,B540 &amp;"",H540 &amp;"" )</f>
        <v>Leitungsbau</v>
      </c>
      <c r="U540" s="106" t="str">
        <f>IF(LNG!$B$3=1,C540 &amp;"",I540 &amp;"" )</f>
        <v>Leitungsbau, einschliesslich Schächte und Spezialbauwerke</v>
      </c>
      <c r="V540" s="106" t="str">
        <f>IF(LNG!$B$3=1,D540 &amp;"",J540 &amp;"" )</f>
        <v/>
      </c>
      <c r="W540" s="106" t="str">
        <f>IF(LNG!$B$3=1,E540 &amp;"",K540 &amp;"" )</f>
        <v/>
      </c>
      <c r="X540" s="106" t="str">
        <f>IF(LNG!$B$3=1,F540 &amp;"",L540 &amp;"" )</f>
        <v/>
      </c>
    </row>
    <row r="541" spans="1:24" ht="145.19999999999999">
      <c r="A541" s="92" t="s">
        <v>368</v>
      </c>
      <c r="B541" s="93" t="s">
        <v>3628</v>
      </c>
      <c r="C541" s="93" t="s">
        <v>3629</v>
      </c>
      <c r="D541" s="67"/>
      <c r="E541" s="67"/>
      <c r="F541" s="67"/>
      <c r="G541" s="94" t="s">
        <v>368</v>
      </c>
      <c r="H541" s="95" t="s">
        <v>3630</v>
      </c>
      <c r="I541" s="95" t="s">
        <v>3631</v>
      </c>
      <c r="J541" s="73"/>
      <c r="K541" s="73"/>
      <c r="L541" s="73"/>
      <c r="M541" s="802" t="s">
        <v>368</v>
      </c>
      <c r="N541" s="803"/>
      <c r="O541" s="803"/>
      <c r="P541" s="796"/>
      <c r="Q541" s="796"/>
      <c r="R541" s="796"/>
      <c r="S541" s="106" t="str">
        <f>IF(LNG!$B$3=1,A541 &amp;"",G541 &amp;"" )</f>
        <v>Q01</v>
      </c>
      <c r="T541" s="106" t="str">
        <f>IF(LNG!$B$3=1,B541 &amp;"",H541 &amp;"" )</f>
        <v>Entwässerung Kanalisation</v>
      </c>
      <c r="U541" s="106" t="str">
        <f>IF(LNG!$B$3=1,C541 &amp;"",I541 &amp;"" )</f>
        <v>Geschlossene und offene Entwässerungs- und Kanalisationsleitungen, einschliesslich Einläufe und Zugangsbauwerke</v>
      </c>
      <c r="V541" s="106" t="str">
        <f>IF(LNG!$B$3=1,D541 &amp;"",J541 &amp;"" )</f>
        <v/>
      </c>
      <c r="W541" s="106" t="str">
        <f>IF(LNG!$B$3=1,E541 &amp;"",K541 &amp;"" )</f>
        <v/>
      </c>
      <c r="X541" s="106" t="str">
        <f>IF(LNG!$B$3=1,F541 &amp;"",L541 &amp;"" )</f>
        <v/>
      </c>
    </row>
    <row r="542" spans="1:24" ht="96.6">
      <c r="A542" s="92" t="s">
        <v>369</v>
      </c>
      <c r="B542" s="93" t="s">
        <v>3632</v>
      </c>
      <c r="C542" s="93" t="s">
        <v>3633</v>
      </c>
      <c r="D542" s="67"/>
      <c r="E542" s="67"/>
      <c r="F542" s="67"/>
      <c r="G542" s="94" t="s">
        <v>369</v>
      </c>
      <c r="H542" s="95" t="s">
        <v>3634</v>
      </c>
      <c r="I542" s="95" t="s">
        <v>3635</v>
      </c>
      <c r="J542" s="73"/>
      <c r="K542" s="73"/>
      <c r="L542" s="73"/>
      <c r="M542" s="802" t="s">
        <v>369</v>
      </c>
      <c r="N542" s="803"/>
      <c r="O542" s="803"/>
      <c r="P542" s="796"/>
      <c r="Q542" s="796"/>
      <c r="R542" s="796"/>
      <c r="S542" s="106" t="str">
        <f>IF(LNG!$B$3=1,A542 &amp;"",G542 &amp;"" )</f>
        <v>Q01.01</v>
      </c>
      <c r="T542" s="106" t="str">
        <f>IF(LNG!$B$3=1,B542 &amp;"",H542 &amp;"" )</f>
        <v>Entwässerungsrinne</v>
      </c>
      <c r="U542" s="106" t="str">
        <f>IF(LNG!$B$3=1,C542 &amp;"",I542 &amp;"" )</f>
        <v>Entwässerungsrinnen mit Rostabdeckung und Schlitzrinnen</v>
      </c>
      <c r="V542" s="106" t="str">
        <f>IF(LNG!$B$3=1,D542 &amp;"",J542 &amp;"" )</f>
        <v/>
      </c>
      <c r="W542" s="106" t="str">
        <f>IF(LNG!$B$3=1,E542 &amp;"",K542 &amp;"" )</f>
        <v/>
      </c>
      <c r="X542" s="106" t="str">
        <f>IF(LNG!$B$3=1,F542 &amp;"",L542 &amp;"" )</f>
        <v/>
      </c>
    </row>
    <row r="543" spans="1:24" ht="124.2">
      <c r="A543" s="92" t="s">
        <v>370</v>
      </c>
      <c r="B543" s="93" t="s">
        <v>3636</v>
      </c>
      <c r="C543" s="93" t="s">
        <v>3637</v>
      </c>
      <c r="D543" s="67"/>
      <c r="E543" s="67"/>
      <c r="F543" s="67"/>
      <c r="G543" s="94" t="s">
        <v>370</v>
      </c>
      <c r="H543" s="95" t="s">
        <v>3638</v>
      </c>
      <c r="I543" s="95" t="s">
        <v>3639</v>
      </c>
      <c r="J543" s="73"/>
      <c r="K543" s="73"/>
      <c r="L543" s="73"/>
      <c r="M543" s="802" t="s">
        <v>370</v>
      </c>
      <c r="N543" s="803"/>
      <c r="O543" s="803"/>
      <c r="P543" s="796"/>
      <c r="Q543" s="796"/>
      <c r="R543" s="796"/>
      <c r="S543" s="106" t="str">
        <f>IF(LNG!$B$3=1,A543 &amp;"",G543 &amp;"" )</f>
        <v>Q01.02</v>
      </c>
      <c r="T543" s="106" t="str">
        <f>IF(LNG!$B$3=1,B543 &amp;"",H543 &amp;"" )</f>
        <v>Entwässerungs-, Kanalisationsleitung</v>
      </c>
      <c r="U543" s="106" t="str">
        <f>IF(LNG!$B$3=1,C543 &amp;"",I543 &amp;"" )</f>
        <v>Entwässerungs- und Kanalisationsleitungen, einschliesslich Formstücke, Anschlüsse und Schnitte</v>
      </c>
      <c r="V543" s="106" t="str">
        <f>IF(LNG!$B$3=1,D543 &amp;"",J543 &amp;"" )</f>
        <v/>
      </c>
      <c r="W543" s="106" t="str">
        <f>IF(LNG!$B$3=1,E543 &amp;"",K543 &amp;"" )</f>
        <v/>
      </c>
      <c r="X543" s="106" t="str">
        <f>IF(LNG!$B$3=1,F543 &amp;"",L543 &amp;"" )</f>
        <v/>
      </c>
    </row>
    <row r="544" spans="1:24" ht="145.19999999999999">
      <c r="A544" s="92" t="s">
        <v>371</v>
      </c>
      <c r="B544" s="93" t="s">
        <v>3640</v>
      </c>
      <c r="C544" s="93" t="s">
        <v>3641</v>
      </c>
      <c r="D544" s="67"/>
      <c r="E544" s="67"/>
      <c r="F544" s="67"/>
      <c r="G544" s="94" t="s">
        <v>371</v>
      </c>
      <c r="H544" s="95" t="s">
        <v>3642</v>
      </c>
      <c r="I544" s="95" t="s">
        <v>3643</v>
      </c>
      <c r="J544" s="73"/>
      <c r="K544" s="73"/>
      <c r="L544" s="73"/>
      <c r="M544" s="802" t="s">
        <v>371</v>
      </c>
      <c r="N544" s="803"/>
      <c r="O544" s="803"/>
      <c r="P544" s="796"/>
      <c r="Q544" s="796"/>
      <c r="R544" s="796"/>
      <c r="S544" s="106" t="str">
        <f>IF(LNG!$B$3=1,A544 &amp;"",G544 &amp;"" )</f>
        <v>Q01.03</v>
      </c>
      <c r="T544" s="106" t="str">
        <f>IF(LNG!$B$3=1,B544 &amp;"",H544 &amp;"" )</f>
        <v>Entwässerungs-, Kanalisationskanal</v>
      </c>
      <c r="U544" s="106" t="str">
        <f>IF(LNG!$B$3=1,C544 &amp;"",I544 &amp;"" )</f>
        <v>Vor Ort erstellte Entwässerungs- und Kanalisationskanäle, einschliesslich Innenausbau und Anschlüsse</v>
      </c>
      <c r="V544" s="106" t="str">
        <f>IF(LNG!$B$3=1,D544 &amp;"",J544 &amp;"" )</f>
        <v/>
      </c>
      <c r="W544" s="106" t="str">
        <f>IF(LNG!$B$3=1,E544 &amp;"",K544 &amp;"" )</f>
        <v/>
      </c>
      <c r="X544" s="106" t="str">
        <f>IF(LNG!$B$3=1,F544 &amp;"",L544 &amp;"" )</f>
        <v/>
      </c>
    </row>
    <row r="545" spans="1:24" ht="211.2">
      <c r="A545" s="68" t="s">
        <v>372</v>
      </c>
      <c r="B545" s="80" t="s">
        <v>3644</v>
      </c>
      <c r="C545" s="80" t="s">
        <v>3645</v>
      </c>
      <c r="D545" s="67"/>
      <c r="E545" s="67"/>
      <c r="F545" s="67"/>
      <c r="G545" s="74" t="s">
        <v>372</v>
      </c>
      <c r="H545" s="84" t="s">
        <v>3646</v>
      </c>
      <c r="I545" s="84" t="s">
        <v>3647</v>
      </c>
      <c r="J545" s="73"/>
      <c r="K545" s="73"/>
      <c r="L545" s="73"/>
      <c r="M545" s="797" t="s">
        <v>372</v>
      </c>
      <c r="N545" s="795"/>
      <c r="O545" s="795"/>
      <c r="P545" s="796"/>
      <c r="Q545" s="796"/>
      <c r="R545" s="796"/>
      <c r="S545" s="106" t="str">
        <f>IF(LNG!$B$3=1,A545 &amp;"",G545 &amp;"" )</f>
        <v>Q01.04</v>
      </c>
      <c r="T545" s="106" t="str">
        <f>IF(LNG!$B$3=1,B545 &amp;"",H545 &amp;"" )</f>
        <v>Ablauf, Schacht</v>
      </c>
      <c r="U545" s="106" t="str">
        <f>IF(LNG!$B$3=1,C545 &amp;"",I545 &amp;"" )</f>
        <v>Kontroll- und Einsteigschächte, Strassenabläufe, Abläufe, Versickerungs- und Filterschächte von Entwässerungs- und Kanalisationsleitungen, einschliesslich Armaturen</v>
      </c>
      <c r="V545" s="106" t="str">
        <f>IF(LNG!$B$3=1,D545 &amp;"",J545 &amp;"" )</f>
        <v/>
      </c>
      <c r="W545" s="106" t="str">
        <f>IF(LNG!$B$3=1,E545 &amp;"",K545 &amp;"" )</f>
        <v/>
      </c>
      <c r="X545" s="106" t="str">
        <f>IF(LNG!$B$3=1,F545 &amp;"",L545 &amp;"" )</f>
        <v/>
      </c>
    </row>
    <row r="546" spans="1:24" ht="158.4">
      <c r="A546" s="92" t="s">
        <v>373</v>
      </c>
      <c r="B546" s="66" t="s">
        <v>3648</v>
      </c>
      <c r="C546" s="66" t="s">
        <v>3649</v>
      </c>
      <c r="D546" s="65"/>
      <c r="E546" s="65"/>
      <c r="F546" s="67"/>
      <c r="G546" s="94" t="s">
        <v>373</v>
      </c>
      <c r="H546" s="72" t="s">
        <v>3650</v>
      </c>
      <c r="I546" s="72" t="s">
        <v>3651</v>
      </c>
      <c r="J546" s="71"/>
      <c r="K546" s="71"/>
      <c r="L546" s="73"/>
      <c r="M546" s="802" t="s">
        <v>373</v>
      </c>
      <c r="N546" s="813"/>
      <c r="O546" s="813"/>
      <c r="P546" s="804"/>
      <c r="Q546" s="804"/>
      <c r="R546" s="796"/>
      <c r="S546" s="106" t="str">
        <f>IF(LNG!$B$3=1,A546 &amp;"",G546 &amp;"" )</f>
        <v>Q01.05</v>
      </c>
      <c r="T546" s="106" t="str">
        <f>IF(LNG!$B$3=1,B546 &amp;"",H546 &amp;"" )</f>
        <v>Spezialbauwerk Entwässerung, Kanalisation</v>
      </c>
      <c r="U546" s="106" t="str">
        <f>IF(LNG!$B$3=1,C546 &amp;"",I546 &amp;"" )</f>
        <v>Spezialbauwerke für Entwässerung und Kanalisation wie Überlauf- und Rückhaltebecken, einschliesslich Armaturen</v>
      </c>
      <c r="V546" s="106" t="str">
        <f>IF(LNG!$B$3=1,D546 &amp;"",J546 &amp;"" )</f>
        <v/>
      </c>
      <c r="W546" s="106" t="str">
        <f>IF(LNG!$B$3=1,E546 &amp;"",K546 &amp;"" )</f>
        <v/>
      </c>
      <c r="X546" s="106" t="str">
        <f>IF(LNG!$B$3=1,F546 &amp;"",L546 &amp;"" )</f>
        <v/>
      </c>
    </row>
    <row r="547" spans="1:24" ht="92.4">
      <c r="A547" s="92" t="s">
        <v>374</v>
      </c>
      <c r="B547" s="66" t="s">
        <v>2065</v>
      </c>
      <c r="C547" s="66" t="s">
        <v>3652</v>
      </c>
      <c r="D547" s="65"/>
      <c r="E547" s="65"/>
      <c r="F547" s="67"/>
      <c r="G547" s="94" t="s">
        <v>374</v>
      </c>
      <c r="H547" s="72" t="s">
        <v>2067</v>
      </c>
      <c r="I547" s="72" t="s">
        <v>3653</v>
      </c>
      <c r="J547" s="71"/>
      <c r="K547" s="71"/>
      <c r="L547" s="73"/>
      <c r="M547" s="802" t="s">
        <v>374</v>
      </c>
      <c r="N547" s="813"/>
      <c r="O547" s="813"/>
      <c r="P547" s="804"/>
      <c r="Q547" s="804"/>
      <c r="R547" s="796"/>
      <c r="S547" s="106" t="str">
        <f>IF(LNG!$B$3=1,A547 &amp;"",G547 &amp;"" )</f>
        <v>Q02</v>
      </c>
      <c r="T547" s="106" t="str">
        <f>IF(LNG!$B$3=1,B547 &amp;"",H547 &amp;"" )</f>
        <v>Wasserversorgung</v>
      </c>
      <c r="U547" s="106" t="str">
        <f>IF(LNG!$B$3=1,C547 &amp;"",I547 &amp;"" )</f>
        <v>Leitungen, Schächte und Spezialbauwerke der Wasserversorgung</v>
      </c>
      <c r="V547" s="106" t="str">
        <f>IF(LNG!$B$3=1,D547 &amp;"",J547 &amp;"" )</f>
        <v/>
      </c>
      <c r="W547" s="106" t="str">
        <f>IF(LNG!$B$3=1,E547 &amp;"",K547 &amp;"" )</f>
        <v/>
      </c>
      <c r="X547" s="106" t="str">
        <f>IF(LNG!$B$3=1,F547 &amp;"",L547 &amp;"" )</f>
        <v/>
      </c>
    </row>
    <row r="548" spans="1:24" ht="132">
      <c r="A548" s="86" t="s">
        <v>375</v>
      </c>
      <c r="B548" s="87" t="s">
        <v>3654</v>
      </c>
      <c r="C548" s="80" t="s">
        <v>3655</v>
      </c>
      <c r="D548" s="67"/>
      <c r="E548" s="67"/>
      <c r="F548" s="67"/>
      <c r="G548" s="88" t="s">
        <v>375</v>
      </c>
      <c r="H548" s="89" t="s">
        <v>3656</v>
      </c>
      <c r="I548" s="84" t="s">
        <v>3657</v>
      </c>
      <c r="J548" s="73"/>
      <c r="K548" s="73"/>
      <c r="L548" s="73"/>
      <c r="M548" s="793" t="s">
        <v>375</v>
      </c>
      <c r="N548" s="794"/>
      <c r="O548" s="795"/>
      <c r="P548" s="796"/>
      <c r="Q548" s="796"/>
      <c r="R548" s="796"/>
      <c r="S548" s="106" t="str">
        <f>IF(LNG!$B$3=1,A548 &amp;"",G548 &amp;"" )</f>
        <v>Q02.01</v>
      </c>
      <c r="T548" s="106" t="str">
        <f>IF(LNG!$B$3=1,B548 &amp;"",H548 &amp;"" )</f>
        <v>Leitung Wasserversorgung</v>
      </c>
      <c r="U548" s="106" t="str">
        <f>IF(LNG!$B$3=1,C548 &amp;"",I548 &amp;"" )</f>
        <v>Wasserversorgungs- und Löschwasserleitungen, einschliesslich Formstücke, Anschlüsse und Schnitte</v>
      </c>
      <c r="V548" s="106" t="str">
        <f>IF(LNG!$B$3=1,D548 &amp;"",J548 &amp;"" )</f>
        <v/>
      </c>
      <c r="W548" s="106" t="str">
        <f>IF(LNG!$B$3=1,E548 &amp;"",K548 &amp;"" )</f>
        <v/>
      </c>
      <c r="X548" s="106" t="str">
        <f>IF(LNG!$B$3=1,F548 &amp;"",L548 &amp;"" )</f>
        <v/>
      </c>
    </row>
    <row r="549" spans="1:24" ht="105.6">
      <c r="A549" s="68" t="s">
        <v>376</v>
      </c>
      <c r="B549" s="80" t="s">
        <v>3658</v>
      </c>
      <c r="C549" s="80" t="s">
        <v>3659</v>
      </c>
      <c r="D549" s="67"/>
      <c r="E549" s="67"/>
      <c r="F549" s="67"/>
      <c r="G549" s="74" t="s">
        <v>376</v>
      </c>
      <c r="H549" s="84" t="s">
        <v>3660</v>
      </c>
      <c r="I549" s="84" t="s">
        <v>3661</v>
      </c>
      <c r="J549" s="73"/>
      <c r="K549" s="73"/>
      <c r="L549" s="73"/>
      <c r="M549" s="797" t="s">
        <v>376</v>
      </c>
      <c r="N549" s="795"/>
      <c r="O549" s="795"/>
      <c r="P549" s="796"/>
      <c r="Q549" s="796"/>
      <c r="R549" s="796"/>
      <c r="S549" s="106" t="str">
        <f>IF(LNG!$B$3=1,A549 &amp;"",G549 &amp;"" )</f>
        <v>Q02.02</v>
      </c>
      <c r="T549" s="106" t="str">
        <f>IF(LNG!$B$3=1,B549 &amp;"",H549 &amp;"" )</f>
        <v>Armatur Wasserversorgung</v>
      </c>
      <c r="U549" s="106" t="str">
        <f>IF(LNG!$B$3=1,C549 &amp;"",I549 &amp;"" )</f>
        <v>Schieber, Klappen, Ventile, Hydranten und dgl., einschliesslich Steuerung</v>
      </c>
      <c r="V549" s="106" t="str">
        <f>IF(LNG!$B$3=1,D549 &amp;"",J549 &amp;"" )</f>
        <v/>
      </c>
      <c r="W549" s="106" t="str">
        <f>IF(LNG!$B$3=1,E549 &amp;"",K549 &amp;"" )</f>
        <v/>
      </c>
      <c r="X549" s="106" t="str">
        <f>IF(LNG!$B$3=1,F549 &amp;"",L549 &amp;"" )</f>
        <v/>
      </c>
    </row>
    <row r="550" spans="1:24" ht="96.6">
      <c r="A550" s="92" t="s">
        <v>377</v>
      </c>
      <c r="B550" s="66" t="s">
        <v>3662</v>
      </c>
      <c r="C550" s="66" t="s">
        <v>3663</v>
      </c>
      <c r="D550" s="65"/>
      <c r="E550" s="65"/>
      <c r="F550" s="67"/>
      <c r="G550" s="94" t="s">
        <v>377</v>
      </c>
      <c r="H550" s="72" t="s">
        <v>3664</v>
      </c>
      <c r="I550" s="72" t="s">
        <v>3665</v>
      </c>
      <c r="J550" s="71"/>
      <c r="K550" s="71"/>
      <c r="L550" s="73"/>
      <c r="M550" s="802" t="s">
        <v>377</v>
      </c>
      <c r="N550" s="813"/>
      <c r="O550" s="813"/>
      <c r="P550" s="804"/>
      <c r="Q550" s="804"/>
      <c r="R550" s="796"/>
      <c r="S550" s="106" t="str">
        <f>IF(LNG!$B$3=1,A550 &amp;"",G550 &amp;"" )</f>
        <v>Q02.03</v>
      </c>
      <c r="T550" s="106" t="str">
        <f>IF(LNG!$B$3=1,B550 &amp;"",H550 &amp;"" )</f>
        <v>Schacht Wasserversorgung</v>
      </c>
      <c r="U550" s="106" t="str">
        <f>IF(LNG!$B$3=1,C550 &amp;"",I550 &amp;"" )</f>
        <v>Kontroll-, Einsteig- und Schieberschächte zu Wasserversorgung</v>
      </c>
      <c r="V550" s="106" t="str">
        <f>IF(LNG!$B$3=1,D550 &amp;"",J550 &amp;"" )</f>
        <v/>
      </c>
      <c r="W550" s="106" t="str">
        <f>IF(LNG!$B$3=1,E550 &amp;"",K550 &amp;"" )</f>
        <v/>
      </c>
      <c r="X550" s="106" t="str">
        <f>IF(LNG!$B$3=1,F550 &amp;"",L550 &amp;"" )</f>
        <v/>
      </c>
    </row>
    <row r="551" spans="1:24" ht="55.2">
      <c r="A551" s="92" t="s">
        <v>378</v>
      </c>
      <c r="B551" s="66" t="s">
        <v>3666</v>
      </c>
      <c r="C551" s="66" t="s">
        <v>3667</v>
      </c>
      <c r="D551" s="65"/>
      <c r="E551" s="65"/>
      <c r="F551" s="67"/>
      <c r="G551" s="94" t="s">
        <v>378</v>
      </c>
      <c r="H551" s="72" t="s">
        <v>3668</v>
      </c>
      <c r="I551" s="72" t="s">
        <v>3669</v>
      </c>
      <c r="J551" s="71"/>
      <c r="K551" s="71"/>
      <c r="L551" s="73"/>
      <c r="M551" s="802" t="s">
        <v>378</v>
      </c>
      <c r="N551" s="813"/>
      <c r="O551" s="813"/>
      <c r="P551" s="804"/>
      <c r="Q551" s="804"/>
      <c r="R551" s="796"/>
      <c r="S551" s="106" t="str">
        <f>IF(LNG!$B$3=1,A551 &amp;"",G551 &amp;"" )</f>
        <v>Q02.04</v>
      </c>
      <c r="T551" s="106" t="str">
        <f>IF(LNG!$B$3=1,B551 &amp;"",H551 &amp;"" )</f>
        <v>Spezialbauwerk Wasserversorgung</v>
      </c>
      <c r="U551" s="106" t="str">
        <f>IF(LNG!$B$3=1,C551 &amp;"",I551 &amp;"" )</f>
        <v>Spezialbauwerke der Wasserversorgung</v>
      </c>
      <c r="V551" s="106" t="str">
        <f>IF(LNG!$B$3=1,D551 &amp;"",J551 &amp;"" )</f>
        <v/>
      </c>
      <c r="W551" s="106" t="str">
        <f>IF(LNG!$B$3=1,E551 &amp;"",K551 &amp;"" )</f>
        <v/>
      </c>
      <c r="X551" s="106" t="str">
        <f>IF(LNG!$B$3=1,F551 &amp;"",L551 &amp;"" )</f>
        <v/>
      </c>
    </row>
    <row r="552" spans="1:24" ht="92.4">
      <c r="A552" s="92" t="s">
        <v>379</v>
      </c>
      <c r="B552" s="66" t="s">
        <v>2119</v>
      </c>
      <c r="C552" s="66" t="s">
        <v>3670</v>
      </c>
      <c r="D552" s="65"/>
      <c r="E552" s="65"/>
      <c r="F552" s="67"/>
      <c r="G552" s="94" t="s">
        <v>379</v>
      </c>
      <c r="H552" s="72" t="s">
        <v>2121</v>
      </c>
      <c r="I552" s="72" t="s">
        <v>3671</v>
      </c>
      <c r="J552" s="71"/>
      <c r="K552" s="71"/>
      <c r="L552" s="73"/>
      <c r="M552" s="802" t="s">
        <v>379</v>
      </c>
      <c r="N552" s="813"/>
      <c r="O552" s="813"/>
      <c r="P552" s="804"/>
      <c r="Q552" s="804"/>
      <c r="R552" s="796"/>
      <c r="S552" s="106" t="str">
        <f>IF(LNG!$B$3=1,A552 &amp;"",G552 &amp;"" )</f>
        <v>Q03</v>
      </c>
      <c r="T552" s="106" t="str">
        <f>IF(LNG!$B$3=1,B552 &amp;"",H552 &amp;"" )</f>
        <v>Gasversorgung</v>
      </c>
      <c r="U552" s="106" t="str">
        <f>IF(LNG!$B$3=1,C552 &amp;"",I552 &amp;"" )</f>
        <v>Leitungen, Schächte und Spezialbauwerke der Gasversorgung</v>
      </c>
      <c r="V552" s="106" t="str">
        <f>IF(LNG!$B$3=1,D552 &amp;"",J552 &amp;"" )</f>
        <v/>
      </c>
      <c r="W552" s="106" t="str">
        <f>IF(LNG!$B$3=1,E552 &amp;"",K552 &amp;"" )</f>
        <v/>
      </c>
      <c r="X552" s="106" t="str">
        <f>IF(LNG!$B$3=1,F552 &amp;"",L552 &amp;"" )</f>
        <v/>
      </c>
    </row>
    <row r="553" spans="1:24" ht="145.19999999999999">
      <c r="A553" s="68" t="s">
        <v>380</v>
      </c>
      <c r="B553" s="80" t="s">
        <v>3672</v>
      </c>
      <c r="C553" s="80" t="s">
        <v>3673</v>
      </c>
      <c r="D553" s="67"/>
      <c r="E553" s="67"/>
      <c r="F553" s="67"/>
      <c r="G553" s="74" t="s">
        <v>380</v>
      </c>
      <c r="H553" s="84" t="s">
        <v>3674</v>
      </c>
      <c r="I553" s="84" t="s">
        <v>3675</v>
      </c>
      <c r="J553" s="73"/>
      <c r="K553" s="73"/>
      <c r="L553" s="73"/>
      <c r="M553" s="797" t="s">
        <v>380</v>
      </c>
      <c r="N553" s="795"/>
      <c r="O553" s="795"/>
      <c r="P553" s="796"/>
      <c r="Q553" s="796"/>
      <c r="R553" s="796"/>
      <c r="S553" s="106" t="str">
        <f>IF(LNG!$B$3=1,A553 &amp;"",G553 &amp;"" )</f>
        <v>Q03.01</v>
      </c>
      <c r="T553" s="106" t="str">
        <f>IF(LNG!$B$3=1,B553 &amp;"",H553 &amp;"" )</f>
        <v>Leitung Gasversorgung</v>
      </c>
      <c r="U553" s="106" t="str">
        <f>IF(LNG!$B$3=1,C553 &amp;"",I553 &amp;"" )</f>
        <v>Niederdruck- und Mitteldruckleitungen der Gasversorgung, einschliesslich Formstücke, Anschlüsse und Schnitte</v>
      </c>
      <c r="V553" s="106" t="str">
        <f>IF(LNG!$B$3=1,D553 &amp;"",J553 &amp;"" )</f>
        <v/>
      </c>
      <c r="W553" s="106" t="str">
        <f>IF(LNG!$B$3=1,E553 &amp;"",K553 &amp;"" )</f>
        <v/>
      </c>
      <c r="X553" s="106" t="str">
        <f>IF(LNG!$B$3=1,F553 &amp;"",L553 &amp;"" )</f>
        <v/>
      </c>
    </row>
    <row r="554" spans="1:24" ht="92.4">
      <c r="A554" s="92" t="s">
        <v>381</v>
      </c>
      <c r="B554" s="93" t="s">
        <v>3676</v>
      </c>
      <c r="C554" s="93" t="s">
        <v>3677</v>
      </c>
      <c r="D554" s="67"/>
      <c r="E554" s="67"/>
      <c r="F554" s="67"/>
      <c r="G554" s="94" t="s">
        <v>381</v>
      </c>
      <c r="H554" s="95" t="s">
        <v>3678</v>
      </c>
      <c r="I554" s="95" t="s">
        <v>3679</v>
      </c>
      <c r="J554" s="73"/>
      <c r="K554" s="73"/>
      <c r="L554" s="73"/>
      <c r="M554" s="802" t="s">
        <v>381</v>
      </c>
      <c r="N554" s="803"/>
      <c r="O554" s="803"/>
      <c r="P554" s="796"/>
      <c r="Q554" s="796"/>
      <c r="R554" s="796"/>
      <c r="S554" s="106" t="str">
        <f>IF(LNG!$B$3=1,A554 &amp;"",G554 &amp;"" )</f>
        <v>Q03.02</v>
      </c>
      <c r="T554" s="106" t="str">
        <f>IF(LNG!$B$3=1,B554 &amp;"",H554 &amp;"" )</f>
        <v>Armatur Gasversorgung</v>
      </c>
      <c r="U554" s="106" t="str">
        <f>IF(LNG!$B$3=1,C554 &amp;"",I554 &amp;"" )</f>
        <v>Schieber, Klappen, Ventile und dgl., einschliesslich Steuerung</v>
      </c>
      <c r="V554" s="106" t="str">
        <f>IF(LNG!$B$3=1,D554 &amp;"",J554 &amp;"" )</f>
        <v/>
      </c>
      <c r="W554" s="106" t="str">
        <f>IF(LNG!$B$3=1,E554 &amp;"",K554 &amp;"" )</f>
        <v/>
      </c>
      <c r="X554" s="106" t="str">
        <f>IF(LNG!$B$3=1,F554 &amp;"",L554 &amp;"" )</f>
        <v/>
      </c>
    </row>
    <row r="555" spans="1:24" ht="96.6">
      <c r="A555" s="92" t="s">
        <v>382</v>
      </c>
      <c r="B555" s="93" t="s">
        <v>3680</v>
      </c>
      <c r="C555" s="93" t="s">
        <v>3681</v>
      </c>
      <c r="D555" s="67"/>
      <c r="E555" s="67"/>
      <c r="F555" s="67"/>
      <c r="G555" s="94" t="s">
        <v>382</v>
      </c>
      <c r="H555" s="95" t="s">
        <v>3682</v>
      </c>
      <c r="I555" s="95" t="s">
        <v>3683</v>
      </c>
      <c r="J555" s="73"/>
      <c r="K555" s="73"/>
      <c r="L555" s="73"/>
      <c r="M555" s="802" t="s">
        <v>382</v>
      </c>
      <c r="N555" s="803"/>
      <c r="O555" s="803"/>
      <c r="P555" s="796"/>
      <c r="Q555" s="796"/>
      <c r="R555" s="796"/>
      <c r="S555" s="106" t="str">
        <f>IF(LNG!$B$3=1,A555 &amp;"",G555 &amp;"" )</f>
        <v>Q03.03</v>
      </c>
      <c r="T555" s="106" t="str">
        <f>IF(LNG!$B$3=1,B555 &amp;"",H555 &amp;"" )</f>
        <v>Schacht Gasversorgung</v>
      </c>
      <c r="U555" s="106" t="str">
        <f>IF(LNG!$B$3=1,C555 &amp;"",I555 &amp;"" )</f>
        <v>Kontroll-, Einsteig- und Schieberschächte zu Gasversorgung</v>
      </c>
      <c r="V555" s="106" t="str">
        <f>IF(LNG!$B$3=1,D555 &amp;"",J555 &amp;"" )</f>
        <v/>
      </c>
      <c r="W555" s="106" t="str">
        <f>IF(LNG!$B$3=1,E555 &amp;"",K555 &amp;"" )</f>
        <v/>
      </c>
      <c r="X555" s="106" t="str">
        <f>IF(LNG!$B$3=1,F555 &amp;"",L555 &amp;"" )</f>
        <v/>
      </c>
    </row>
    <row r="556" spans="1:24" ht="55.2">
      <c r="A556" s="92" t="s">
        <v>383</v>
      </c>
      <c r="B556" s="93" t="s">
        <v>3684</v>
      </c>
      <c r="C556" s="93" t="s">
        <v>3685</v>
      </c>
      <c r="D556" s="67"/>
      <c r="E556" s="67"/>
      <c r="F556" s="67"/>
      <c r="G556" s="94" t="s">
        <v>383</v>
      </c>
      <c r="H556" s="95" t="s">
        <v>3686</v>
      </c>
      <c r="I556" s="95" t="s">
        <v>3687</v>
      </c>
      <c r="J556" s="73"/>
      <c r="K556" s="73"/>
      <c r="L556" s="73"/>
      <c r="M556" s="802" t="s">
        <v>383</v>
      </c>
      <c r="N556" s="803"/>
      <c r="O556" s="803"/>
      <c r="P556" s="796"/>
      <c r="Q556" s="796"/>
      <c r="R556" s="796"/>
      <c r="S556" s="106" t="str">
        <f>IF(LNG!$B$3=1,A556 &amp;"",G556 &amp;"" )</f>
        <v>Q03.04</v>
      </c>
      <c r="T556" s="106" t="str">
        <f>IF(LNG!$B$3=1,B556 &amp;"",H556 &amp;"" )</f>
        <v>Spezialbauwerk Gasversorgung</v>
      </c>
      <c r="U556" s="106" t="str">
        <f>IF(LNG!$B$3=1,C556 &amp;"",I556 &amp;"" )</f>
        <v>Spezialbauwerke der Gasversorgung</v>
      </c>
      <c r="V556" s="106" t="str">
        <f>IF(LNG!$B$3=1,D556 &amp;"",J556 &amp;"" )</f>
        <v/>
      </c>
      <c r="W556" s="106" t="str">
        <f>IF(LNG!$B$3=1,E556 &amp;"",K556 &amp;"" )</f>
        <v/>
      </c>
      <c r="X556" s="106" t="str">
        <f>IF(LNG!$B$3=1,F556 &amp;"",L556 &amp;"" )</f>
        <v/>
      </c>
    </row>
    <row r="557" spans="1:24" ht="118.8">
      <c r="A557" s="92" t="s">
        <v>384</v>
      </c>
      <c r="B557" s="66" t="s">
        <v>3688</v>
      </c>
      <c r="C557" s="66" t="s">
        <v>3689</v>
      </c>
      <c r="D557" s="65"/>
      <c r="E557" s="65"/>
      <c r="F557" s="67"/>
      <c r="G557" s="94" t="s">
        <v>384</v>
      </c>
      <c r="H557" s="72" t="s">
        <v>3690</v>
      </c>
      <c r="I557" s="72" t="s">
        <v>3691</v>
      </c>
      <c r="J557" s="71"/>
      <c r="K557" s="71"/>
      <c r="L557" s="73"/>
      <c r="M557" s="802" t="s">
        <v>384</v>
      </c>
      <c r="N557" s="813"/>
      <c r="O557" s="813"/>
      <c r="P557" s="804"/>
      <c r="Q557" s="804"/>
      <c r="R557" s="796"/>
      <c r="S557" s="106" t="str">
        <f>IF(LNG!$B$3=1,A557 &amp;"",G557 &amp;"" )</f>
        <v>Q04</v>
      </c>
      <c r="T557" s="106" t="str">
        <f>IF(LNG!$B$3=1,B557 &amp;"",H557 &amp;"" )</f>
        <v>Fernwärme, Fernkälte</v>
      </c>
      <c r="U557" s="106" t="str">
        <f>IF(LNG!$B$3=1,C557 &amp;"",I557 &amp;"" )</f>
        <v>Leitungen, Schächte und Spezialbauwerke der Fernwärme- und Fernkälteversorgung</v>
      </c>
      <c r="V557" s="106" t="str">
        <f>IF(LNG!$B$3=1,D557 &amp;"",J557 &amp;"" )</f>
        <v/>
      </c>
      <c r="W557" s="106" t="str">
        <f>IF(LNG!$B$3=1,E557 &amp;"",K557 &amp;"" )</f>
        <v/>
      </c>
      <c r="X557" s="106" t="str">
        <f>IF(LNG!$B$3=1,F557 &amp;"",L557 &amp;"" )</f>
        <v/>
      </c>
    </row>
    <row r="558" spans="1:24" ht="145.19999999999999">
      <c r="A558" s="92" t="s">
        <v>385</v>
      </c>
      <c r="B558" s="66" t="s">
        <v>3692</v>
      </c>
      <c r="C558" s="66" t="s">
        <v>3693</v>
      </c>
      <c r="D558" s="65"/>
      <c r="E558" s="65"/>
      <c r="F558" s="67"/>
      <c r="G558" s="94" t="s">
        <v>385</v>
      </c>
      <c r="H558" s="72" t="s">
        <v>3694</v>
      </c>
      <c r="I558" s="72" t="s">
        <v>3695</v>
      </c>
      <c r="J558" s="71"/>
      <c r="K558" s="71"/>
      <c r="L558" s="73"/>
      <c r="M558" s="802" t="s">
        <v>385</v>
      </c>
      <c r="N558" s="813"/>
      <c r="O558" s="813"/>
      <c r="P558" s="804"/>
      <c r="Q558" s="804"/>
      <c r="R558" s="796"/>
      <c r="S558" s="106" t="str">
        <f>IF(LNG!$B$3=1,A558 &amp;"",G558 &amp;"" )</f>
        <v>Q04.01</v>
      </c>
      <c r="T558" s="106" t="str">
        <f>IF(LNG!$B$3=1,B558 &amp;"",H558 &amp;"" )</f>
        <v>Leitung Fernwärme, Fernkälte</v>
      </c>
      <c r="U558" s="106" t="str">
        <f>IF(LNG!$B$3=1,C558 &amp;"",I558 &amp;"" )</f>
        <v>Leitungen der Fernwärme- und Fernkälteversorgung, einschliesslich Formstücke, Anschlüsse und Schnitte</v>
      </c>
      <c r="V558" s="106" t="str">
        <f>IF(LNG!$B$3=1,D558 &amp;"",J558 &amp;"" )</f>
        <v/>
      </c>
      <c r="W558" s="106" t="str">
        <f>IF(LNG!$B$3=1,E558 &amp;"",K558 &amp;"" )</f>
        <v/>
      </c>
      <c r="X558" s="106" t="str">
        <f>IF(LNG!$B$3=1,F558 &amp;"",L558 &amp;"" )</f>
        <v/>
      </c>
    </row>
    <row r="559" spans="1:24" ht="92.4">
      <c r="A559" s="92" t="s">
        <v>386</v>
      </c>
      <c r="B559" s="66" t="s">
        <v>3696</v>
      </c>
      <c r="C559" s="66" t="s">
        <v>3677</v>
      </c>
      <c r="D559" s="65"/>
      <c r="E559" s="65"/>
      <c r="F559" s="65"/>
      <c r="G559" s="94" t="s">
        <v>386</v>
      </c>
      <c r="H559" s="72" t="s">
        <v>3697</v>
      </c>
      <c r="I559" s="72" t="s">
        <v>3698</v>
      </c>
      <c r="J559" s="71"/>
      <c r="K559" s="71"/>
      <c r="L559" s="71"/>
      <c r="M559" s="802" t="s">
        <v>386</v>
      </c>
      <c r="N559" s="813"/>
      <c r="O559" s="813"/>
      <c r="P559" s="804"/>
      <c r="Q559" s="804"/>
      <c r="R559" s="804"/>
      <c r="S559" s="106" t="str">
        <f>IF(LNG!$B$3=1,A559 &amp;"",G559 &amp;"" )</f>
        <v>Q04.02</v>
      </c>
      <c r="T559" s="106" t="str">
        <f>IF(LNG!$B$3=1,B559 &amp;"",H559 &amp;"" )</f>
        <v>Armatur Fernwärme, Fernkälte</v>
      </c>
      <c r="U559" s="106" t="str">
        <f>IF(LNG!$B$3=1,C559 &amp;"",I559 &amp;"" )</f>
        <v>Schieber, Klappen, Ventile und dgl., einschliesslich Steuerung</v>
      </c>
      <c r="V559" s="106" t="str">
        <f>IF(LNG!$B$3=1,D559 &amp;"",J559 &amp;"" )</f>
        <v/>
      </c>
      <c r="W559" s="106" t="str">
        <f>IF(LNG!$B$3=1,E559 &amp;"",K559 &amp;"" )</f>
        <v/>
      </c>
      <c r="X559" s="106" t="str">
        <f>IF(LNG!$B$3=1,F559 &amp;"",L559 &amp;"" )</f>
        <v/>
      </c>
    </row>
    <row r="560" spans="1:24" ht="132">
      <c r="A560" s="92" t="s">
        <v>387</v>
      </c>
      <c r="B560" s="66" t="s">
        <v>3699</v>
      </c>
      <c r="C560" s="66" t="s">
        <v>3700</v>
      </c>
      <c r="D560" s="65"/>
      <c r="E560" s="65"/>
      <c r="F560" s="67"/>
      <c r="G560" s="94" t="s">
        <v>387</v>
      </c>
      <c r="H560" s="72" t="s">
        <v>3701</v>
      </c>
      <c r="I560" s="72" t="s">
        <v>3702</v>
      </c>
      <c r="J560" s="71"/>
      <c r="K560" s="71"/>
      <c r="L560" s="73"/>
      <c r="M560" s="802" t="s">
        <v>387</v>
      </c>
      <c r="N560" s="813"/>
      <c r="O560" s="813"/>
      <c r="P560" s="804"/>
      <c r="Q560" s="804"/>
      <c r="R560" s="796"/>
      <c r="S560" s="106" t="str">
        <f>IF(LNG!$B$3=1,A560 &amp;"",G560 &amp;"" )</f>
        <v>Q04.03</v>
      </c>
      <c r="T560" s="106" t="str">
        <f>IF(LNG!$B$3=1,B560 &amp;"",H560 &amp;"" )</f>
        <v>Schacht Fernwärme, Fernkälte</v>
      </c>
      <c r="U560" s="106" t="str">
        <f>IF(LNG!$B$3=1,C560 &amp;"",I560 &amp;"" )</f>
        <v>Kontroll-, Einsteig- und Schieberschächte sowie Schieber zu Fernwärme- und Fernkälteversorgung</v>
      </c>
      <c r="V560" s="106" t="str">
        <f>IF(LNG!$B$3=1,D560 &amp;"",J560 &amp;"" )</f>
        <v/>
      </c>
      <c r="W560" s="106" t="str">
        <f>IF(LNG!$B$3=1,E560 &amp;"",K560 &amp;"" )</f>
        <v/>
      </c>
      <c r="X560" s="106" t="str">
        <f>IF(LNG!$B$3=1,F560 &amp;"",L560 &amp;"" )</f>
        <v/>
      </c>
    </row>
    <row r="561" spans="1:24" ht="82.8">
      <c r="A561" s="92" t="s">
        <v>388</v>
      </c>
      <c r="B561" s="66" t="s">
        <v>3703</v>
      </c>
      <c r="C561" s="66" t="s">
        <v>3704</v>
      </c>
      <c r="D561" s="65"/>
      <c r="E561" s="65"/>
      <c r="F561" s="67"/>
      <c r="G561" s="94" t="s">
        <v>388</v>
      </c>
      <c r="H561" s="72" t="s">
        <v>3705</v>
      </c>
      <c r="I561" s="72" t="s">
        <v>3706</v>
      </c>
      <c r="J561" s="71"/>
      <c r="K561" s="71"/>
      <c r="L561" s="73"/>
      <c r="M561" s="802" t="s">
        <v>388</v>
      </c>
      <c r="N561" s="813"/>
      <c r="O561" s="813"/>
      <c r="P561" s="804"/>
      <c r="Q561" s="804"/>
      <c r="R561" s="796"/>
      <c r="S561" s="106" t="str">
        <f>IF(LNG!$B$3=1,A561 &amp;"",G561 &amp;"" )</f>
        <v>Q04.04</v>
      </c>
      <c r="T561" s="106" t="str">
        <f>IF(LNG!$B$3=1,B561 &amp;"",H561 &amp;"" )</f>
        <v>Spezialbauwerk Fernwärme, Fernkälte</v>
      </c>
      <c r="U561" s="106" t="str">
        <f>IF(LNG!$B$3=1,C561 &amp;"",I561 &amp;"" )</f>
        <v>Spezialbauwerke der Fernwärme- und Fernkälteversorgung</v>
      </c>
      <c r="V561" s="106" t="str">
        <f>IF(LNG!$B$3=1,D561 &amp;"",J561 &amp;"" )</f>
        <v/>
      </c>
      <c r="W561" s="106" t="str">
        <f>IF(LNG!$B$3=1,E561 &amp;"",K561 &amp;"" )</f>
        <v/>
      </c>
      <c r="X561" s="106" t="str">
        <f>IF(LNG!$B$3=1,F561 &amp;"",L561 &amp;"" )</f>
        <v/>
      </c>
    </row>
    <row r="562" spans="1:24" ht="158.4">
      <c r="A562" s="86" t="s">
        <v>389</v>
      </c>
      <c r="B562" s="87" t="s">
        <v>3707</v>
      </c>
      <c r="C562" s="80" t="s">
        <v>3708</v>
      </c>
      <c r="D562" s="67"/>
      <c r="E562" s="67"/>
      <c r="F562" s="67"/>
      <c r="G562" s="88" t="s">
        <v>389</v>
      </c>
      <c r="H562" s="89" t="s">
        <v>3709</v>
      </c>
      <c r="I562" s="84" t="s">
        <v>3710</v>
      </c>
      <c r="J562" s="73"/>
      <c r="K562" s="73"/>
      <c r="L562" s="73"/>
      <c r="M562" s="793" t="s">
        <v>389</v>
      </c>
      <c r="N562" s="794"/>
      <c r="O562" s="795"/>
      <c r="P562" s="796"/>
      <c r="Q562" s="796"/>
      <c r="R562" s="796"/>
      <c r="S562" s="106" t="str">
        <f>IF(LNG!$B$3=1,A562 &amp;"",G562 &amp;"" )</f>
        <v>Q05</v>
      </c>
      <c r="T562" s="106" t="str">
        <f>IF(LNG!$B$3=1,B562 &amp;"",H562 &amp;"" )</f>
        <v>Rohrblock, Kabelkanal</v>
      </c>
      <c r="U562" s="106" t="str">
        <f>IF(LNG!$B$3=1,C562 &amp;"",I562 &amp;"" )</f>
        <v>Baulicher Teil von Rohrblockanlagen und Kabelkanälen
Hinweis: Betriebs-, Sicherheitsanlage (S);
Erdbewegung (M 1)</v>
      </c>
      <c r="V562" s="106" t="str">
        <f>IF(LNG!$B$3=1,D562 &amp;"",J562 &amp;"" )</f>
        <v/>
      </c>
      <c r="W562" s="106" t="str">
        <f>IF(LNG!$B$3=1,E562 &amp;"",K562 &amp;"" )</f>
        <v/>
      </c>
      <c r="X562" s="106" t="str">
        <f>IF(LNG!$B$3=1,F562 &amp;"",L562 &amp;"" )</f>
        <v/>
      </c>
    </row>
    <row r="563" spans="1:24" ht="79.2">
      <c r="A563" s="68" t="s">
        <v>390</v>
      </c>
      <c r="B563" s="80" t="s">
        <v>3711</v>
      </c>
      <c r="C563" s="80" t="s">
        <v>3712</v>
      </c>
      <c r="D563" s="67"/>
      <c r="E563" s="67"/>
      <c r="F563" s="67"/>
      <c r="G563" s="74" t="s">
        <v>390</v>
      </c>
      <c r="H563" s="84" t="s">
        <v>3713</v>
      </c>
      <c r="I563" s="84" t="s">
        <v>3714</v>
      </c>
      <c r="J563" s="73"/>
      <c r="K563" s="73"/>
      <c r="L563" s="73"/>
      <c r="M563" s="797" t="s">
        <v>390</v>
      </c>
      <c r="N563" s="795"/>
      <c r="O563" s="795"/>
      <c r="P563" s="796"/>
      <c r="Q563" s="796"/>
      <c r="R563" s="796"/>
      <c r="S563" s="106" t="str">
        <f>IF(LNG!$B$3=1,A563 &amp;"",G563 &amp;"" )</f>
        <v>Q05.01</v>
      </c>
      <c r="T563" s="106" t="str">
        <f>IF(LNG!$B$3=1,B563 &amp;"",H563 &amp;"" )</f>
        <v>Rohrblockanlage</v>
      </c>
      <c r="U563" s="106" t="str">
        <f>IF(LNG!$B$3=1,C563 &amp;"",I563 &amp;"" )</f>
        <v>Baulicher Teil von Rohrblockanlagen und Kabelkanälen</v>
      </c>
      <c r="V563" s="106" t="str">
        <f>IF(LNG!$B$3=1,D563 &amp;"",J563 &amp;"" )</f>
        <v/>
      </c>
      <c r="W563" s="106" t="str">
        <f>IF(LNG!$B$3=1,E563 &amp;"",K563 &amp;"" )</f>
        <v/>
      </c>
      <c r="X563" s="106" t="str">
        <f>IF(LNG!$B$3=1,F563 &amp;"",L563 &amp;"" )</f>
        <v/>
      </c>
    </row>
    <row r="564" spans="1:24" ht="96.6">
      <c r="A564" s="92" t="s">
        <v>391</v>
      </c>
      <c r="B564" s="93" t="s">
        <v>3715</v>
      </c>
      <c r="C564" s="93" t="s">
        <v>3716</v>
      </c>
      <c r="D564" s="67"/>
      <c r="E564" s="67"/>
      <c r="F564" s="67"/>
      <c r="G564" s="94" t="s">
        <v>391</v>
      </c>
      <c r="H564" s="95" t="s">
        <v>3717</v>
      </c>
      <c r="I564" s="95" t="s">
        <v>3718</v>
      </c>
      <c r="J564" s="73"/>
      <c r="K564" s="73"/>
      <c r="L564" s="73"/>
      <c r="M564" s="802" t="s">
        <v>391</v>
      </c>
      <c r="N564" s="803"/>
      <c r="O564" s="803"/>
      <c r="P564" s="796"/>
      <c r="Q564" s="796"/>
      <c r="R564" s="796"/>
      <c r="S564" s="106" t="str">
        <f>IF(LNG!$B$3=1,A564 &amp;"",G564 &amp;"" )</f>
        <v>Q05.02</v>
      </c>
      <c r="T564" s="106" t="str">
        <f>IF(LNG!$B$3=1,B564 &amp;"",H564 &amp;"" )</f>
        <v>Schacht Rohrblockanlage</v>
      </c>
      <c r="U564" s="106" t="str">
        <f>IF(LNG!$B$3=1,C564 &amp;"",I564 &amp;"" )</f>
        <v>Kontroll-, Einstieg- und Kabelzugschächte zu Rohrblockanlagen</v>
      </c>
      <c r="V564" s="106" t="str">
        <f>IF(LNG!$B$3=1,D564 &amp;"",J564 &amp;"" )</f>
        <v/>
      </c>
      <c r="W564" s="106" t="str">
        <f>IF(LNG!$B$3=1,E564 &amp;"",K564 &amp;"" )</f>
        <v/>
      </c>
      <c r="X564" s="106" t="str">
        <f>IF(LNG!$B$3=1,F564 &amp;"",L564 &amp;"" )</f>
        <v/>
      </c>
    </row>
    <row r="565" spans="1:24" ht="55.2">
      <c r="A565" s="68" t="s">
        <v>392</v>
      </c>
      <c r="B565" s="80" t="s">
        <v>3719</v>
      </c>
      <c r="C565" s="80" t="s">
        <v>3720</v>
      </c>
      <c r="D565" s="67"/>
      <c r="E565" s="67"/>
      <c r="F565" s="67"/>
      <c r="G565" s="74" t="s">
        <v>392</v>
      </c>
      <c r="H565" s="84" t="s">
        <v>3721</v>
      </c>
      <c r="I565" s="84" t="s">
        <v>3722</v>
      </c>
      <c r="J565" s="73"/>
      <c r="K565" s="73"/>
      <c r="L565" s="73"/>
      <c r="M565" s="797" t="s">
        <v>392</v>
      </c>
      <c r="N565" s="795"/>
      <c r="O565" s="795"/>
      <c r="P565" s="796"/>
      <c r="Q565" s="796"/>
      <c r="R565" s="796"/>
      <c r="S565" s="106" t="str">
        <f>IF(LNG!$B$3=1,A565 &amp;"",G565 &amp;"" )</f>
        <v>Q05.03</v>
      </c>
      <c r="T565" s="106" t="str">
        <f>IF(LNG!$B$3=1,B565 &amp;"",H565 &amp;"" )</f>
        <v>Spezialbauwerk Rohrblockanlage</v>
      </c>
      <c r="U565" s="106" t="str">
        <f>IF(LNG!$B$3=1,C565 &amp;"",I565 &amp;"" )</f>
        <v>Spezialbauwerke zu Rohrblockanlagen</v>
      </c>
      <c r="V565" s="106" t="str">
        <f>IF(LNG!$B$3=1,D565 &amp;"",J565 &amp;"" )</f>
        <v/>
      </c>
      <c r="W565" s="106" t="str">
        <f>IF(LNG!$B$3=1,E565 &amp;"",K565 &amp;"" )</f>
        <v/>
      </c>
      <c r="X565" s="106" t="str">
        <f>IF(LNG!$B$3=1,F565 &amp;"",L565 &amp;"" )</f>
        <v/>
      </c>
    </row>
    <row r="566" spans="1:24" ht="165.6">
      <c r="A566" s="92" t="s">
        <v>393</v>
      </c>
      <c r="B566" s="66" t="s">
        <v>3723</v>
      </c>
      <c r="C566" s="66" t="s">
        <v>3724</v>
      </c>
      <c r="D566" s="65"/>
      <c r="E566" s="65"/>
      <c r="F566" s="67"/>
      <c r="G566" s="94" t="s">
        <v>393</v>
      </c>
      <c r="H566" s="72" t="s">
        <v>3725</v>
      </c>
      <c r="I566" s="72" t="s">
        <v>3726</v>
      </c>
      <c r="J566" s="71"/>
      <c r="K566" s="71"/>
      <c r="L566" s="73"/>
      <c r="M566" s="802" t="s">
        <v>393</v>
      </c>
      <c r="N566" s="813"/>
      <c r="O566" s="813"/>
      <c r="P566" s="804"/>
      <c r="Q566" s="804"/>
      <c r="R566" s="796"/>
      <c r="S566" s="106" t="str">
        <f>IF(LNG!$B$3=1,A566 &amp;"",G566 &amp;"" )</f>
        <v>Q06</v>
      </c>
      <c r="T566" s="106" t="str">
        <f>IF(LNG!$B$3=1,B566 &amp;"",H566 &amp;"" )</f>
        <v>Rohrleitungsanlage</v>
      </c>
      <c r="U566" s="106" t="str">
        <f>IF(LNG!$B$3=1,C566 &amp;"",I566 &amp;"" )</f>
        <v>Rohrleitungsanlagen gemäss Rohrleitungsgesetz und Rohrleitungsverordnung des Bundes, einschliesslich Zugangsbauwerke</v>
      </c>
      <c r="V566" s="106" t="str">
        <f>IF(LNG!$B$3=1,D566 &amp;"",J566 &amp;"" )</f>
        <v/>
      </c>
      <c r="W566" s="106" t="str">
        <f>IF(LNG!$B$3=1,E566 &amp;"",K566 &amp;"" )</f>
        <v/>
      </c>
      <c r="X566" s="106" t="str">
        <f>IF(LNG!$B$3=1,F566 &amp;"",L566 &amp;"" )</f>
        <v/>
      </c>
    </row>
    <row r="567" spans="1:24" ht="184.8">
      <c r="A567" s="92" t="s">
        <v>394</v>
      </c>
      <c r="B567" s="93" t="s">
        <v>3727</v>
      </c>
      <c r="C567" s="93" t="s">
        <v>3728</v>
      </c>
      <c r="D567" s="67"/>
      <c r="E567" s="67"/>
      <c r="F567" s="67"/>
      <c r="G567" s="94" t="s">
        <v>394</v>
      </c>
      <c r="H567" s="95" t="s">
        <v>3729</v>
      </c>
      <c r="I567" s="95" t="s">
        <v>3730</v>
      </c>
      <c r="J567" s="73"/>
      <c r="K567" s="73"/>
      <c r="L567" s="73"/>
      <c r="M567" s="802" t="s">
        <v>394</v>
      </c>
      <c r="N567" s="803"/>
      <c r="O567" s="803"/>
      <c r="P567" s="796"/>
      <c r="Q567" s="796"/>
      <c r="R567" s="796"/>
      <c r="S567" s="106" t="str">
        <f>IF(LNG!$B$3=1,A567 &amp;"",G567 &amp;"" )</f>
        <v>Q06.01</v>
      </c>
      <c r="T567" s="106" t="str">
        <f>IF(LNG!$B$3=1,B567 &amp;"",H567 &amp;"" )</f>
        <v>Rohrleitung</v>
      </c>
      <c r="U567" s="106" t="str">
        <f>IF(LNG!$B$3=1,C567 &amp;"",I567 &amp;"" )</f>
        <v>Rohrleitungen für flüssige und gasförmige Energieträger, einschliesslich kathodischen Schutzes sowie Achs- und Parzellenmarkierung</v>
      </c>
      <c r="V567" s="106" t="str">
        <f>IF(LNG!$B$3=1,D567 &amp;"",J567 &amp;"" )</f>
        <v/>
      </c>
      <c r="W567" s="106" t="str">
        <f>IF(LNG!$B$3=1,E567 &amp;"",K567 &amp;"" )</f>
        <v/>
      </c>
      <c r="X567" s="106" t="str">
        <f>IF(LNG!$B$3=1,F567 &amp;"",L567 &amp;"" )</f>
        <v/>
      </c>
    </row>
    <row r="568" spans="1:24" ht="220.8">
      <c r="A568" s="92" t="s">
        <v>395</v>
      </c>
      <c r="B568" s="66" t="s">
        <v>3731</v>
      </c>
      <c r="C568" s="66" t="s">
        <v>3732</v>
      </c>
      <c r="D568" s="65"/>
      <c r="E568" s="65"/>
      <c r="F568" s="67"/>
      <c r="G568" s="94" t="s">
        <v>395</v>
      </c>
      <c r="H568" s="72" t="s">
        <v>3733</v>
      </c>
      <c r="I568" s="72" t="s">
        <v>3734</v>
      </c>
      <c r="J568" s="71"/>
      <c r="K568" s="71"/>
      <c r="L568" s="73"/>
      <c r="M568" s="802" t="s">
        <v>395</v>
      </c>
      <c r="N568" s="813"/>
      <c r="O568" s="813"/>
      <c r="P568" s="804"/>
      <c r="Q568" s="804"/>
      <c r="R568" s="796"/>
      <c r="S568" s="106" t="str">
        <f>IF(LNG!$B$3=1,A568 &amp;"",G568 &amp;"" )</f>
        <v>Q06.02</v>
      </c>
      <c r="T568" s="106" t="str">
        <f>IF(LNG!$B$3=1,B568 &amp;"",H568 &amp;"" )</f>
        <v>Absperrorgan, Entlastungselement</v>
      </c>
      <c r="U568" s="106" t="str">
        <f>IF(LNG!$B$3=1,C568 &amp;"",I568 &amp;"" )</f>
        <v>Streckenschieber, Ausbläser, Molchschleusen und Entleerungsanschlüsse, einschliesslich Motorisierung, Explosionsschutz, Erdung und Blitzschutz</v>
      </c>
      <c r="V568" s="106" t="str">
        <f>IF(LNG!$B$3=1,D568 &amp;"",J568 &amp;"" )</f>
        <v/>
      </c>
      <c r="W568" s="106" t="str">
        <f>IF(LNG!$B$3=1,E568 &amp;"",K568 &amp;"" )</f>
        <v/>
      </c>
      <c r="X568" s="106" t="str">
        <f>IF(LNG!$B$3=1,F568 &amp;"",L568 &amp;"" )</f>
        <v/>
      </c>
    </row>
    <row r="569" spans="1:24" ht="220.8">
      <c r="A569" s="92" t="s">
        <v>396</v>
      </c>
      <c r="B569" s="66" t="s">
        <v>3735</v>
      </c>
      <c r="C569" s="66" t="s">
        <v>3736</v>
      </c>
      <c r="D569" s="65"/>
      <c r="E569" s="65"/>
      <c r="F569" s="67"/>
      <c r="G569" s="94" t="s">
        <v>396</v>
      </c>
      <c r="H569" s="72" t="s">
        <v>3737</v>
      </c>
      <c r="I569" s="72" t="s">
        <v>3738</v>
      </c>
      <c r="J569" s="71"/>
      <c r="K569" s="71"/>
      <c r="L569" s="73"/>
      <c r="M569" s="802" t="s">
        <v>396</v>
      </c>
      <c r="N569" s="813"/>
      <c r="O569" s="813"/>
      <c r="P569" s="804"/>
      <c r="Q569" s="804"/>
      <c r="R569" s="796"/>
      <c r="S569" s="106" t="str">
        <f>IF(LNG!$B$3=1,A569 &amp;"",G569 &amp;"" )</f>
        <v>Q06.03</v>
      </c>
      <c r="T569" s="106" t="str">
        <f>IF(LNG!$B$3=1,B569 &amp;"",H569 &amp;"" )</f>
        <v>Nebenanlage Rohrleitung</v>
      </c>
      <c r="U569" s="106" t="str">
        <f>IF(LNG!$B$3=1,C569 &amp;"",I569 &amp;"" )</f>
        <v>Pumpen, Kompressoren, Druckreduktionsstationen, Portale und Fenster, einschliesslich Motorisierung, Brand- und Explosionsschutz, Erdung und Blitzschutz</v>
      </c>
      <c r="V569" s="106" t="str">
        <f>IF(LNG!$B$3=1,D569 &amp;"",J569 &amp;"" )</f>
        <v/>
      </c>
      <c r="W569" s="106" t="str">
        <f>IF(LNG!$B$3=1,E569 &amp;"",K569 &amp;"" )</f>
        <v/>
      </c>
      <c r="X569" s="106" t="str">
        <f>IF(LNG!$B$3=1,F569 &amp;"",L569 &amp;"" )</f>
        <v/>
      </c>
    </row>
    <row r="570" spans="1:24" ht="171.6">
      <c r="A570" s="92" t="s">
        <v>397</v>
      </c>
      <c r="B570" s="66" t="s">
        <v>3739</v>
      </c>
      <c r="C570" s="66" t="s">
        <v>3740</v>
      </c>
      <c r="D570" s="65"/>
      <c r="E570" s="65"/>
      <c r="F570" s="67"/>
      <c r="G570" s="94" t="s">
        <v>397</v>
      </c>
      <c r="H570" s="72" t="s">
        <v>3741</v>
      </c>
      <c r="I570" s="72" t="s">
        <v>3742</v>
      </c>
      <c r="J570" s="71"/>
      <c r="K570" s="71"/>
      <c r="L570" s="73"/>
      <c r="M570" s="802" t="s">
        <v>397</v>
      </c>
      <c r="N570" s="813"/>
      <c r="O570" s="813"/>
      <c r="P570" s="804"/>
      <c r="Q570" s="804"/>
      <c r="R570" s="796"/>
      <c r="S570" s="106" t="str">
        <f>IF(LNG!$B$3=1,A570 &amp;"",G570 &amp;"" )</f>
        <v>R</v>
      </c>
      <c r="T570" s="106" t="str">
        <f>IF(LNG!$B$3=1,B570 &amp;"",H570 &amp;"" )</f>
        <v>Fahrbahn</v>
      </c>
      <c r="U570" s="106" t="str">
        <f>IF(LNG!$B$3=1,C570 &amp;"",I570 &amp;"" )</f>
        <v>Fahrbahnkonstruktion für Strassen und Schienen, bestehend aus Oberbau, Unterbau, Bahntechnik und Kleinbauwerken</v>
      </c>
      <c r="V570" s="106" t="str">
        <f>IF(LNG!$B$3=1,D570 &amp;"",J570 &amp;"" )</f>
        <v/>
      </c>
      <c r="W570" s="106" t="str">
        <f>IF(LNG!$B$3=1,E570 &amp;"",K570 &amp;"" )</f>
        <v/>
      </c>
      <c r="X570" s="106" t="str">
        <f>IF(LNG!$B$3=1,F570 &amp;"",L570 &amp;"" )</f>
        <v/>
      </c>
    </row>
    <row r="571" spans="1:24" ht="132">
      <c r="A571" s="92" t="s">
        <v>398</v>
      </c>
      <c r="B571" s="66" t="s">
        <v>3743</v>
      </c>
      <c r="C571" s="66" t="s">
        <v>3744</v>
      </c>
      <c r="D571" s="65"/>
      <c r="E571" s="65"/>
      <c r="F571" s="67"/>
      <c r="G571" s="94" t="s">
        <v>398</v>
      </c>
      <c r="H571" s="72" t="s">
        <v>3745</v>
      </c>
      <c r="I571" s="72" t="s">
        <v>3746</v>
      </c>
      <c r="J571" s="71"/>
      <c r="K571" s="71"/>
      <c r="L571" s="73"/>
      <c r="M571" s="802" t="s">
        <v>398</v>
      </c>
      <c r="N571" s="813"/>
      <c r="O571" s="813"/>
      <c r="P571" s="804"/>
      <c r="Q571" s="804"/>
      <c r="R571" s="796"/>
      <c r="S571" s="106" t="str">
        <f>IF(LNG!$B$3=1,A571 &amp;"",G571 &amp;"" )</f>
        <v>R01</v>
      </c>
      <c r="T571" s="106" t="str">
        <f>IF(LNG!$B$3=1,B571 &amp;"",H571 &amp;"" )</f>
        <v>Oberbau Strasse</v>
      </c>
      <c r="U571" s="106" t="str">
        <f>IF(LNG!$B$3=1,C571 &amp;"",I571 &amp;"" )</f>
        <v>Fahrbahnkonstruktion für Strassen und Plätze, bestehend aus Fundations-, Trag- und Deckschichten</v>
      </c>
      <c r="V571" s="106" t="str">
        <f>IF(LNG!$B$3=1,D571 &amp;"",J571 &amp;"" )</f>
        <v/>
      </c>
      <c r="W571" s="106" t="str">
        <f>IF(LNG!$B$3=1,E571 &amp;"",K571 &amp;"" )</f>
        <v/>
      </c>
      <c r="X571" s="106" t="str">
        <f>IF(LNG!$B$3=1,F571 &amp;"",L571 &amp;"" )</f>
        <v/>
      </c>
    </row>
    <row r="572" spans="1:24" ht="171.6">
      <c r="A572" s="86" t="s">
        <v>399</v>
      </c>
      <c r="B572" s="87" t="s">
        <v>3747</v>
      </c>
      <c r="C572" s="80" t="s">
        <v>3748</v>
      </c>
      <c r="D572" s="67"/>
      <c r="E572" s="67"/>
      <c r="F572" s="67"/>
      <c r="G572" s="88" t="s">
        <v>399</v>
      </c>
      <c r="H572" s="89" t="s">
        <v>3749</v>
      </c>
      <c r="I572" s="84" t="s">
        <v>3750</v>
      </c>
      <c r="J572" s="73"/>
      <c r="K572" s="73"/>
      <c r="L572" s="73"/>
      <c r="M572" s="793" t="s">
        <v>399</v>
      </c>
      <c r="N572" s="794"/>
      <c r="O572" s="795"/>
      <c r="P572" s="796"/>
      <c r="Q572" s="796"/>
      <c r="R572" s="796"/>
      <c r="S572" s="106" t="str">
        <f>IF(LNG!$B$3=1,A572 &amp;"",G572 &amp;"" )</f>
        <v>R01.01</v>
      </c>
      <c r="T572" s="106" t="str">
        <f>IF(LNG!$B$3=1,B572 &amp;"",H572 &amp;"" )</f>
        <v>Fundationsschicht Strasse</v>
      </c>
      <c r="U572" s="106" t="str">
        <f>IF(LNG!$B$3=1,C572 &amp;"",I572 &amp;"" )</f>
        <v>Fundations- und Übergangsschichten, einschliesslich Geotextilien sowie Stabilisierung und Planie der Fundationsschicht</v>
      </c>
      <c r="V572" s="106" t="str">
        <f>IF(LNG!$B$3=1,D572 &amp;"",J572 &amp;"" )</f>
        <v/>
      </c>
      <c r="W572" s="106" t="str">
        <f>IF(LNG!$B$3=1,E572 &amp;"",K572 &amp;"" )</f>
        <v/>
      </c>
      <c r="X572" s="106" t="str">
        <f>IF(LNG!$B$3=1,F572 &amp;"",L572 &amp;"" )</f>
        <v/>
      </c>
    </row>
    <row r="573" spans="1:24" ht="124.2">
      <c r="A573" s="68" t="s">
        <v>400</v>
      </c>
      <c r="B573" s="80" t="s">
        <v>3751</v>
      </c>
      <c r="C573" s="80" t="s">
        <v>3752</v>
      </c>
      <c r="D573" s="67"/>
      <c r="E573" s="67"/>
      <c r="F573" s="67"/>
      <c r="G573" s="74" t="s">
        <v>400</v>
      </c>
      <c r="H573" s="84" t="s">
        <v>3753</v>
      </c>
      <c r="I573" s="84" t="s">
        <v>3754</v>
      </c>
      <c r="J573" s="73"/>
      <c r="K573" s="73"/>
      <c r="L573" s="73"/>
      <c r="M573" s="797" t="s">
        <v>400</v>
      </c>
      <c r="N573" s="795"/>
      <c r="O573" s="795"/>
      <c r="P573" s="796"/>
      <c r="Q573" s="796"/>
      <c r="R573" s="796"/>
      <c r="S573" s="106" t="str">
        <f>IF(LNG!$B$3=1,A573 &amp;"",G573 &amp;"" )</f>
        <v>R01.02</v>
      </c>
      <c r="T573" s="106" t="str">
        <f>IF(LNG!$B$3=1,B573 &amp;"",H573 &amp;"" )</f>
        <v>Randabschluss</v>
      </c>
      <c r="U573" s="106" t="str">
        <f>IF(LNG!$B$3=1,C573 &amp;"",I573 &amp;"" )</f>
        <v>Seitliche Randabschlüsse von Fahrbahnen wie Randsteine, Stellplatten, Asphaltborde und dgl.</v>
      </c>
      <c r="V573" s="106" t="str">
        <f>IF(LNG!$B$3=1,D573 &amp;"",J573 &amp;"" )</f>
        <v/>
      </c>
      <c r="W573" s="106" t="str">
        <f>IF(LNG!$B$3=1,E573 &amp;"",K573 &amp;"" )</f>
        <v/>
      </c>
      <c r="X573" s="106" t="str">
        <f>IF(LNG!$B$3=1,F573 &amp;"",L573 &amp;"" )</f>
        <v/>
      </c>
    </row>
    <row r="574" spans="1:24" ht="198">
      <c r="A574" s="92" t="s">
        <v>401</v>
      </c>
      <c r="B574" s="66" t="s">
        <v>3755</v>
      </c>
      <c r="C574" s="93" t="s">
        <v>3756</v>
      </c>
      <c r="D574" s="67"/>
      <c r="E574" s="67"/>
      <c r="F574" s="67"/>
      <c r="G574" s="94" t="s">
        <v>401</v>
      </c>
      <c r="H574" s="72" t="s">
        <v>3757</v>
      </c>
      <c r="I574" s="95" t="s">
        <v>3758</v>
      </c>
      <c r="J574" s="73"/>
      <c r="K574" s="73"/>
      <c r="L574" s="73"/>
      <c r="M574" s="802" t="s">
        <v>401</v>
      </c>
      <c r="N574" s="813"/>
      <c r="O574" s="803"/>
      <c r="P574" s="796"/>
      <c r="Q574" s="796"/>
      <c r="R574" s="796"/>
      <c r="S574" s="106" t="str">
        <f>IF(LNG!$B$3=1,A574 &amp;"",G574 &amp;"" )</f>
        <v>R01.03</v>
      </c>
      <c r="T574" s="106" t="str">
        <f>IF(LNG!$B$3=1,B574 &amp;"",H574 &amp;"" )</f>
        <v>Tragschicht, Binderschicht</v>
      </c>
      <c r="U574" s="106" t="str">
        <f>IF(LNG!$B$3=1,C574 &amp;"",I574 &amp;"" )</f>
        <v>Ungebundene und gebundene Trag- und Binderschichten für Trassen, Tunnel und Brücken, einschliesslich Stabilisierung und Planie der Tragschicht</v>
      </c>
      <c r="V574" s="106" t="str">
        <f>IF(LNG!$B$3=1,D574 &amp;"",J574 &amp;"" )</f>
        <v/>
      </c>
      <c r="W574" s="106" t="str">
        <f>IF(LNG!$B$3=1,E574 &amp;"",K574 &amp;"" )</f>
        <v/>
      </c>
      <c r="X574" s="106" t="str">
        <f>IF(LNG!$B$3=1,F574 &amp;"",L574 &amp;"" )</f>
        <v/>
      </c>
    </row>
    <row r="575" spans="1:24" ht="118.8">
      <c r="A575" s="92" t="s">
        <v>402</v>
      </c>
      <c r="B575" s="66" t="s">
        <v>2779</v>
      </c>
      <c r="C575" s="66" t="s">
        <v>3759</v>
      </c>
      <c r="D575" s="65"/>
      <c r="E575" s="65"/>
      <c r="F575" s="67"/>
      <c r="G575" s="94" t="s">
        <v>402</v>
      </c>
      <c r="H575" s="72" t="s">
        <v>3760</v>
      </c>
      <c r="I575" s="72" t="s">
        <v>3761</v>
      </c>
      <c r="J575" s="71"/>
      <c r="K575" s="71"/>
      <c r="L575" s="73"/>
      <c r="M575" s="802" t="s">
        <v>402</v>
      </c>
      <c r="N575" s="813"/>
      <c r="O575" s="813"/>
      <c r="P575" s="804"/>
      <c r="Q575" s="804"/>
      <c r="R575" s="796"/>
      <c r="S575" s="106" t="str">
        <f>IF(LNG!$B$3=1,A575 &amp;"",G575 &amp;"" )</f>
        <v>R01.04</v>
      </c>
      <c r="T575" s="106" t="str">
        <f>IF(LNG!$B$3=1,B575 &amp;"",H575 &amp;"" )</f>
        <v>Deckschicht</v>
      </c>
      <c r="U575" s="106" t="str">
        <f>IF(LNG!$B$3=1,C575 &amp;"",I575 &amp;"" )</f>
        <v>Ungebundene und gebundene Deckschichten der Fahrbahn für Trassen, Tunnel und Brücken</v>
      </c>
      <c r="V575" s="106" t="str">
        <f>IF(LNG!$B$3=1,D575 &amp;"",J575 &amp;"" )</f>
        <v/>
      </c>
      <c r="W575" s="106" t="str">
        <f>IF(LNG!$B$3=1,E575 &amp;"",K575 &amp;"" )</f>
        <v/>
      </c>
      <c r="X575" s="106" t="str">
        <f>IF(LNG!$B$3=1,F575 &amp;"",L575 &amp;"" )</f>
        <v/>
      </c>
    </row>
    <row r="576" spans="1:24" ht="69">
      <c r="A576" s="92" t="s">
        <v>403</v>
      </c>
      <c r="B576" s="93" t="s">
        <v>3762</v>
      </c>
      <c r="C576" s="66" t="s">
        <v>3763</v>
      </c>
      <c r="D576" s="65"/>
      <c r="E576" s="65"/>
      <c r="F576" s="67"/>
      <c r="G576" s="94" t="s">
        <v>403</v>
      </c>
      <c r="H576" s="95" t="s">
        <v>3764</v>
      </c>
      <c r="I576" s="72" t="s">
        <v>3765</v>
      </c>
      <c r="J576" s="71"/>
      <c r="K576" s="71"/>
      <c r="L576" s="73"/>
      <c r="M576" s="802" t="s">
        <v>403</v>
      </c>
      <c r="N576" s="803"/>
      <c r="O576" s="813"/>
      <c r="P576" s="804"/>
      <c r="Q576" s="804"/>
      <c r="R576" s="796"/>
      <c r="S576" s="106" t="str">
        <f>IF(LNG!$B$3=1,A576 &amp;"",G576 &amp;"" )</f>
        <v>R01.05</v>
      </c>
      <c r="T576" s="106" t="str">
        <f>IF(LNG!$B$3=1,B576 &amp;"",H576 &amp;"" )</f>
        <v>Bankett</v>
      </c>
      <c r="U576" s="106" t="str">
        <f>IF(LNG!$B$3=1,C576 &amp;"",I576 &amp;"" )</f>
        <v>Ungebundene und gebundene Bankette der Fahrbahn</v>
      </c>
      <c r="V576" s="106" t="str">
        <f>IF(LNG!$B$3=1,D576 &amp;"",J576 &amp;"" )</f>
        <v/>
      </c>
      <c r="W576" s="106" t="str">
        <f>IF(LNG!$B$3=1,E576 &amp;"",K576 &amp;"" )</f>
        <v/>
      </c>
      <c r="X576" s="106" t="str">
        <f>IF(LNG!$B$3=1,F576 &amp;"",L576 &amp;"" )</f>
        <v/>
      </c>
    </row>
    <row r="577" spans="1:24" ht="52.8">
      <c r="A577" s="68" t="s">
        <v>3766</v>
      </c>
      <c r="B577" s="80" t="s">
        <v>3767</v>
      </c>
      <c r="C577" s="80" t="s">
        <v>3768</v>
      </c>
      <c r="D577" s="67"/>
      <c r="E577" s="67"/>
      <c r="F577" s="67"/>
      <c r="G577" s="74" t="s">
        <v>3766</v>
      </c>
      <c r="H577" s="84" t="s">
        <v>3769</v>
      </c>
      <c r="I577" s="84" t="s">
        <v>3770</v>
      </c>
      <c r="J577" s="73"/>
      <c r="K577" s="73"/>
      <c r="L577" s="73"/>
      <c r="M577" s="797" t="s">
        <v>3766</v>
      </c>
      <c r="N577" s="795"/>
      <c r="O577" s="795"/>
      <c r="P577" s="796"/>
      <c r="Q577" s="796"/>
      <c r="R577" s="796"/>
      <c r="S577" s="106" t="str">
        <f>IF(LNG!$B$3=1,A577 &amp;"",G577 &amp;"" )</f>
        <v>R02</v>
      </c>
      <c r="T577" s="106" t="str">
        <f>IF(LNG!$B$3=1,B577 &amp;"",H577 &amp;"" )</f>
        <v>Markierung, Signal</v>
      </c>
      <c r="U577" s="106" t="str">
        <f>IF(LNG!$B$3=1,C577 &amp;"",I577 &amp;"" )</f>
        <v>Markierungen der Fahrbahn und Signale</v>
      </c>
      <c r="V577" s="106" t="str">
        <f>IF(LNG!$B$3=1,D577 &amp;"",J577 &amp;"" )</f>
        <v/>
      </c>
      <c r="W577" s="106" t="str">
        <f>IF(LNG!$B$3=1,E577 &amp;"",K577 &amp;"" )</f>
        <v/>
      </c>
      <c r="X577" s="106" t="str">
        <f>IF(LNG!$B$3=1,F577 &amp;"",L577 &amp;"" )</f>
        <v/>
      </c>
    </row>
    <row r="578" spans="1:24" ht="118.8">
      <c r="A578" s="92" t="s">
        <v>3771</v>
      </c>
      <c r="B578" s="66" t="s">
        <v>3772</v>
      </c>
      <c r="C578" s="66" t="s">
        <v>3773</v>
      </c>
      <c r="D578" s="65"/>
      <c r="E578" s="65"/>
      <c r="F578" s="67"/>
      <c r="G578" s="94" t="s">
        <v>3771</v>
      </c>
      <c r="H578" s="72" t="s">
        <v>3774</v>
      </c>
      <c r="I578" s="72" t="s">
        <v>3775</v>
      </c>
      <c r="J578" s="71"/>
      <c r="K578" s="71"/>
      <c r="L578" s="73"/>
      <c r="M578" s="802" t="s">
        <v>3771</v>
      </c>
      <c r="N578" s="813"/>
      <c r="O578" s="813"/>
      <c r="P578" s="804"/>
      <c r="Q578" s="804"/>
      <c r="R578" s="796"/>
      <c r="S578" s="106" t="str">
        <f>IF(LNG!$B$3=1,A578 &amp;"",G578 &amp;"" )</f>
        <v>R02.01</v>
      </c>
      <c r="T578" s="106" t="str">
        <f>IF(LNG!$B$3=1,B578 &amp;"",H578 &amp;"" )</f>
        <v>Linienmarkierung</v>
      </c>
      <c r="U578" s="106" t="str">
        <f>IF(LNG!$B$3=1,C578 &amp;"",I578 &amp;"" )</f>
        <v>Linienmarkierungen, einschliesslich Pfeil-, Zonen-, Park-, Halteverbotsmarkierungen und dgl.</v>
      </c>
      <c r="V578" s="106" t="str">
        <f>IF(LNG!$B$3=1,D578 &amp;"",J578 &amp;"" )</f>
        <v/>
      </c>
      <c r="W578" s="106" t="str">
        <f>IF(LNG!$B$3=1,E578 &amp;"",K578 &amp;"" )</f>
        <v/>
      </c>
      <c r="X578" s="106" t="str">
        <f>IF(LNG!$B$3=1,F578 &amp;"",L578 &amp;"" )</f>
        <v/>
      </c>
    </row>
    <row r="579" spans="1:24" ht="82.8">
      <c r="A579" s="92" t="s">
        <v>3776</v>
      </c>
      <c r="B579" s="93" t="s">
        <v>3777</v>
      </c>
      <c r="C579" s="93" t="s">
        <v>3778</v>
      </c>
      <c r="D579" s="67"/>
      <c r="E579" s="67"/>
      <c r="F579" s="67"/>
      <c r="G579" s="94" t="s">
        <v>3776</v>
      </c>
      <c r="H579" s="95" t="s">
        <v>3779</v>
      </c>
      <c r="I579" s="95" t="s">
        <v>3780</v>
      </c>
      <c r="J579" s="73"/>
      <c r="K579" s="73"/>
      <c r="L579" s="73"/>
      <c r="M579" s="802" t="s">
        <v>3776</v>
      </c>
      <c r="N579" s="803"/>
      <c r="O579" s="803"/>
      <c r="P579" s="796"/>
      <c r="Q579" s="796"/>
      <c r="R579" s="796"/>
      <c r="S579" s="106" t="str">
        <f>IF(LNG!$B$3=1,A579 &amp;"",G579 &amp;"" )</f>
        <v>R02.02</v>
      </c>
      <c r="T579" s="106" t="str">
        <f>IF(LNG!$B$3=1,B579 &amp;"",H579 &amp;"" )</f>
        <v>Flächenmarkierung</v>
      </c>
      <c r="U579" s="106" t="str">
        <f>IF(LNG!$B$3=1,C579 &amp;"",I579 &amp;"" )</f>
        <v>Flächenmarkierungen wie Sperrflächenmarkierungen und dgl.</v>
      </c>
      <c r="V579" s="106" t="str">
        <f>IF(LNG!$B$3=1,D579 &amp;"",J579 &amp;"" )</f>
        <v/>
      </c>
      <c r="W579" s="106" t="str">
        <f>IF(LNG!$B$3=1,E579 &amp;"",K579 &amp;"" )</f>
        <v/>
      </c>
      <c r="X579" s="106" t="str">
        <f>IF(LNG!$B$3=1,F579 &amp;"",L579 &amp;"" )</f>
        <v/>
      </c>
    </row>
    <row r="580" spans="1:24" ht="41.4">
      <c r="A580" s="92" t="s">
        <v>3781</v>
      </c>
      <c r="B580" s="66" t="s">
        <v>3782</v>
      </c>
      <c r="C580" s="66" t="s">
        <v>3783</v>
      </c>
      <c r="D580" s="65"/>
      <c r="E580" s="65"/>
      <c r="F580" s="67"/>
      <c r="G580" s="94" t="s">
        <v>3781</v>
      </c>
      <c r="H580" s="72" t="s">
        <v>3784</v>
      </c>
      <c r="I580" s="72" t="s">
        <v>3784</v>
      </c>
      <c r="J580" s="71"/>
      <c r="K580" s="71"/>
      <c r="L580" s="73"/>
      <c r="M580" s="802" t="s">
        <v>3781</v>
      </c>
      <c r="N580" s="813"/>
      <c r="O580" s="813"/>
      <c r="P580" s="804"/>
      <c r="Q580" s="804"/>
      <c r="R580" s="796"/>
      <c r="S580" s="106" t="str">
        <f>IF(LNG!$B$3=1,A580 &amp;"",G580 &amp;"" )</f>
        <v>R02.03</v>
      </c>
      <c r="T580" s="106" t="str">
        <f>IF(LNG!$B$3=1,B580 &amp;"",H580 &amp;"" )</f>
        <v>Text-, Symbolmarkierung</v>
      </c>
      <c r="U580" s="106" t="str">
        <f>IF(LNG!$B$3=1,C580 &amp;"",I580 &amp;"" )</f>
        <v>Text- und Symbolmarkierungen</v>
      </c>
      <c r="V580" s="106" t="str">
        <f>IF(LNG!$B$3=1,D580 &amp;"",J580 &amp;"" )</f>
        <v/>
      </c>
      <c r="W580" s="106" t="str">
        <f>IF(LNG!$B$3=1,E580 &amp;"",K580 &amp;"" )</f>
        <v/>
      </c>
      <c r="X580" s="106" t="str">
        <f>IF(LNG!$B$3=1,F580 &amp;"",L580 &amp;"" )</f>
        <v/>
      </c>
    </row>
    <row r="581" spans="1:24" ht="179.4">
      <c r="A581" s="86" t="s">
        <v>3785</v>
      </c>
      <c r="B581" s="87" t="s">
        <v>3786</v>
      </c>
      <c r="C581" s="80" t="s">
        <v>3787</v>
      </c>
      <c r="D581" s="67"/>
      <c r="E581" s="67"/>
      <c r="F581" s="67"/>
      <c r="G581" s="88" t="s">
        <v>3785</v>
      </c>
      <c r="H581" s="89" t="s">
        <v>3788</v>
      </c>
      <c r="I581" s="84" t="s">
        <v>3789</v>
      </c>
      <c r="J581" s="73"/>
      <c r="K581" s="73"/>
      <c r="L581" s="73"/>
      <c r="M581" s="793" t="s">
        <v>3785</v>
      </c>
      <c r="N581" s="794"/>
      <c r="O581" s="795"/>
      <c r="P581" s="796"/>
      <c r="Q581" s="796"/>
      <c r="R581" s="796"/>
      <c r="S581" s="106" t="str">
        <f>IF(LNG!$B$3=1,A581 &amp;"",G581 &amp;"" )</f>
        <v>R02.04</v>
      </c>
      <c r="T581" s="106" t="str">
        <f>IF(LNG!$B$3=1,B581 &amp;"",H581 &amp;"" )</f>
        <v>Signalisationsschild</v>
      </c>
      <c r="U581" s="106" t="str">
        <f>IF(LNG!$B$3=1,C581 &amp;"",I581 &amp;"" )</f>
        <v>Statische Verkehrssignale und Wegweisung sowie Strassennamenschilder bestehend aus Träger und Signaltafel</v>
      </c>
      <c r="V581" s="106" t="str">
        <f>IF(LNG!$B$3=1,D581 &amp;"",J581 &amp;"" )</f>
        <v/>
      </c>
      <c r="W581" s="106" t="str">
        <f>IF(LNG!$B$3=1,E581 &amp;"",K581 &amp;"" )</f>
        <v/>
      </c>
      <c r="X581" s="106" t="str">
        <f>IF(LNG!$B$3=1,F581 &amp;"",L581 &amp;"" )</f>
        <v/>
      </c>
    </row>
    <row r="582" spans="1:24" ht="92.4">
      <c r="A582" s="68" t="s">
        <v>404</v>
      </c>
      <c r="B582" s="80" t="s">
        <v>3790</v>
      </c>
      <c r="C582" s="80" t="s">
        <v>3791</v>
      </c>
      <c r="D582" s="67"/>
      <c r="E582" s="67"/>
      <c r="F582" s="67"/>
      <c r="G582" s="74" t="s">
        <v>404</v>
      </c>
      <c r="H582" s="84" t="s">
        <v>3792</v>
      </c>
      <c r="I582" s="84" t="s">
        <v>3793</v>
      </c>
      <c r="J582" s="73"/>
      <c r="K582" s="73"/>
      <c r="L582" s="73"/>
      <c r="M582" s="797" t="s">
        <v>404</v>
      </c>
      <c r="N582" s="795"/>
      <c r="O582" s="795"/>
      <c r="P582" s="796"/>
      <c r="Q582" s="796"/>
      <c r="R582" s="796"/>
      <c r="S582" s="106" t="str">
        <f>IF(LNG!$B$3=1,A582 &amp;"",G582 &amp;"" )</f>
        <v>R03</v>
      </c>
      <c r="T582" s="106" t="str">
        <f>IF(LNG!$B$3=1,B582 &amp;"",H582 &amp;"" )</f>
        <v>Bahnstrasse</v>
      </c>
      <c r="U582" s="106" t="str">
        <f>IF(LNG!$B$3=1,C582 &amp;"",I582 &amp;"" )</f>
        <v>Fahrbahnkonstruktion für Gleise, bestehend aus Unter- und Oberbau</v>
      </c>
      <c r="V582" s="106" t="str">
        <f>IF(LNG!$B$3=1,D582 &amp;"",J582 &amp;"" )</f>
        <v/>
      </c>
      <c r="W582" s="106" t="str">
        <f>IF(LNG!$B$3=1,E582 &amp;"",K582 &amp;"" )</f>
        <v/>
      </c>
      <c r="X582" s="106" t="str">
        <f>IF(LNG!$B$3=1,F582 &amp;"",L582 &amp;"" )</f>
        <v/>
      </c>
    </row>
    <row r="583" spans="1:24" ht="184.8">
      <c r="A583" s="92" t="s">
        <v>405</v>
      </c>
      <c r="B583" s="93" t="s">
        <v>3794</v>
      </c>
      <c r="C583" s="93" t="s">
        <v>3795</v>
      </c>
      <c r="D583" s="67"/>
      <c r="E583" s="67"/>
      <c r="F583" s="67"/>
      <c r="G583" s="94" t="s">
        <v>405</v>
      </c>
      <c r="H583" s="95" t="s">
        <v>3796</v>
      </c>
      <c r="I583" s="95" t="s">
        <v>3750</v>
      </c>
      <c r="J583" s="73"/>
      <c r="K583" s="73"/>
      <c r="L583" s="73"/>
      <c r="M583" s="802" t="s">
        <v>405</v>
      </c>
      <c r="N583" s="803"/>
      <c r="O583" s="803"/>
      <c r="P583" s="796"/>
      <c r="Q583" s="796"/>
      <c r="R583" s="796"/>
      <c r="S583" s="106" t="str">
        <f>IF(LNG!$B$3=1,A583 &amp;"",G583 &amp;"" )</f>
        <v>R03.01</v>
      </c>
      <c r="T583" s="106" t="str">
        <f>IF(LNG!$B$3=1,B583 &amp;"",H583 &amp;"" )</f>
        <v>Fundationsschicht Bahntrasse</v>
      </c>
      <c r="U583" s="106" t="str">
        <f>IF(LNG!$B$3=1,C583 &amp;"",I583 &amp;"" )</f>
        <v>Fundations-, Übergangs- und Schutzschichten, einschliesslich Geotextilien sowie Stabilisierung und Planie der Fundationsschicht</v>
      </c>
      <c r="V583" s="106" t="str">
        <f>IF(LNG!$B$3=1,D583 &amp;"",J583 &amp;"" )</f>
        <v/>
      </c>
      <c r="W583" s="106" t="str">
        <f>IF(LNG!$B$3=1,E583 &amp;"",K583 &amp;"" )</f>
        <v/>
      </c>
      <c r="X583" s="106" t="str">
        <f>IF(LNG!$B$3=1,F583 &amp;"",L583 &amp;"" )</f>
        <v/>
      </c>
    </row>
    <row r="584" spans="1:24" ht="55.2">
      <c r="A584" s="92" t="s">
        <v>406</v>
      </c>
      <c r="B584" s="93" t="s">
        <v>3797</v>
      </c>
      <c r="C584" s="93" t="s">
        <v>3798</v>
      </c>
      <c r="D584" s="67"/>
      <c r="E584" s="67"/>
      <c r="F584" s="67"/>
      <c r="G584" s="94" t="s">
        <v>406</v>
      </c>
      <c r="H584" s="95" t="s">
        <v>3799</v>
      </c>
      <c r="I584" s="95" t="s">
        <v>3800</v>
      </c>
      <c r="J584" s="73"/>
      <c r="K584" s="73"/>
      <c r="L584" s="73"/>
      <c r="M584" s="802" t="s">
        <v>406</v>
      </c>
      <c r="N584" s="803"/>
      <c r="O584" s="803"/>
      <c r="P584" s="796"/>
      <c r="Q584" s="796"/>
      <c r="R584" s="796"/>
      <c r="S584" s="106" t="str">
        <f>IF(LNG!$B$3=1,A584 &amp;"",G584 &amp;"" )</f>
        <v>R03.02</v>
      </c>
      <c r="T584" s="106" t="str">
        <f>IF(LNG!$B$3=1,B584 &amp;"",H584 &amp;"" )</f>
        <v>Sperrschicht</v>
      </c>
      <c r="U584" s="106" t="str">
        <f>IF(LNG!$B$3=1,C584 &amp;"",I584 &amp;"" )</f>
        <v>Bitumenhaltige oder mineralische Sperrschicht</v>
      </c>
      <c r="V584" s="106" t="str">
        <f>IF(LNG!$B$3=1,D584 &amp;"",J584 &amp;"" )</f>
        <v/>
      </c>
      <c r="W584" s="106" t="str">
        <f>IF(LNG!$B$3=1,E584 &amp;"",K584 &amp;"" )</f>
        <v/>
      </c>
      <c r="X584" s="106" t="str">
        <f>IF(LNG!$B$3=1,F584 &amp;"",L584 &amp;"" )</f>
        <v/>
      </c>
    </row>
    <row r="585" spans="1:24" ht="158.4">
      <c r="A585" s="92" t="s">
        <v>407</v>
      </c>
      <c r="B585" s="93" t="s">
        <v>3801</v>
      </c>
      <c r="C585" s="93" t="s">
        <v>3802</v>
      </c>
      <c r="D585" s="67"/>
      <c r="E585" s="67"/>
      <c r="F585" s="67"/>
      <c r="G585" s="94" t="s">
        <v>407</v>
      </c>
      <c r="H585" s="95" t="s">
        <v>3803</v>
      </c>
      <c r="I585" s="95" t="s">
        <v>3804</v>
      </c>
      <c r="J585" s="73"/>
      <c r="K585" s="73"/>
      <c r="L585" s="73"/>
      <c r="M585" s="802" t="s">
        <v>407</v>
      </c>
      <c r="N585" s="803"/>
      <c r="O585" s="803"/>
      <c r="P585" s="796"/>
      <c r="Q585" s="796"/>
      <c r="R585" s="796"/>
      <c r="S585" s="106" t="str">
        <f>IF(LNG!$B$3=1,A585 &amp;"",G585 &amp;"" )</f>
        <v>R03.03</v>
      </c>
      <c r="T585" s="106" t="str">
        <f>IF(LNG!$B$3=1,B585 &amp;"",H585 &amp;"" )</f>
        <v>Gleisoberbau</v>
      </c>
      <c r="U585" s="106" t="str">
        <f>IF(LNG!$B$3=1,C585 &amp;"",I585 &amp;"" )</f>
        <v>Gleisoberbau aus Schotter, Schwellen und Schienen, einschliesslich Entgleisungsschutz, Zahnstangen und dgl.</v>
      </c>
      <c r="V585" s="106" t="str">
        <f>IF(LNG!$B$3=1,D585 &amp;"",J585 &amp;"" )</f>
        <v/>
      </c>
      <c r="W585" s="106" t="str">
        <f>IF(LNG!$B$3=1,E585 &amp;"",K585 &amp;"" )</f>
        <v/>
      </c>
      <c r="X585" s="106" t="str">
        <f>IF(LNG!$B$3=1,F585 &amp;"",L585 &amp;"" )</f>
        <v/>
      </c>
    </row>
    <row r="586" spans="1:24" ht="138">
      <c r="A586" s="68" t="s">
        <v>408</v>
      </c>
      <c r="B586" s="80" t="s">
        <v>3805</v>
      </c>
      <c r="C586" s="80" t="s">
        <v>3806</v>
      </c>
      <c r="D586" s="67"/>
      <c r="E586" s="67"/>
      <c r="F586" s="67"/>
      <c r="G586" s="74" t="s">
        <v>408</v>
      </c>
      <c r="H586" s="84" t="s">
        <v>3807</v>
      </c>
      <c r="I586" s="84" t="s">
        <v>3808</v>
      </c>
      <c r="J586" s="73"/>
      <c r="K586" s="73"/>
      <c r="L586" s="73"/>
      <c r="M586" s="797" t="s">
        <v>408</v>
      </c>
      <c r="N586" s="795"/>
      <c r="O586" s="795"/>
      <c r="P586" s="796"/>
      <c r="Q586" s="796"/>
      <c r="R586" s="796"/>
      <c r="S586" s="106" t="str">
        <f>IF(LNG!$B$3=1,A586 &amp;"",G586 &amp;"" )</f>
        <v>R03.04</v>
      </c>
      <c r="T586" s="106" t="str">
        <f>IF(LNG!$B$3=1,B586 &amp;"",H586 &amp;"" )</f>
        <v>Feste Fahrbahn</v>
      </c>
      <c r="U586" s="106" t="str">
        <f>IF(LNG!$B$3=1,C586 &amp;"",I586 &amp;"" )</f>
        <v>Gleisoberbau als feste Fahrbahn, einschliesslich Schienen, Schwellen und Eindeckung</v>
      </c>
      <c r="V586" s="106" t="str">
        <f>IF(LNG!$B$3=1,D586 &amp;"",J586 &amp;"" )</f>
        <v/>
      </c>
      <c r="W586" s="106" t="str">
        <f>IF(LNG!$B$3=1,E586 &amp;"",K586 &amp;"" )</f>
        <v/>
      </c>
      <c r="X586" s="106" t="str">
        <f>IF(LNG!$B$3=1,F586 &amp;"",L586 &amp;"" )</f>
        <v/>
      </c>
    </row>
    <row r="587" spans="1:24" ht="211.2">
      <c r="A587" s="92" t="s">
        <v>409</v>
      </c>
      <c r="B587" s="93" t="s">
        <v>3809</v>
      </c>
      <c r="C587" s="93" t="s">
        <v>3810</v>
      </c>
      <c r="D587" s="67"/>
      <c r="E587" s="67"/>
      <c r="F587" s="65"/>
      <c r="G587" s="94" t="s">
        <v>409</v>
      </c>
      <c r="H587" s="95" t="s">
        <v>3811</v>
      </c>
      <c r="I587" s="95" t="s">
        <v>3812</v>
      </c>
      <c r="J587" s="73"/>
      <c r="K587" s="73"/>
      <c r="L587" s="71"/>
      <c r="M587" s="802" t="s">
        <v>409</v>
      </c>
      <c r="N587" s="803"/>
      <c r="O587" s="803"/>
      <c r="P587" s="796"/>
      <c r="Q587" s="796"/>
      <c r="R587" s="804"/>
      <c r="S587" s="106" t="str">
        <f>IF(LNG!$B$3=1,A587 &amp;"",G587 &amp;"" )</f>
        <v>R03.05</v>
      </c>
      <c r="T587" s="106" t="str">
        <f>IF(LNG!$B$3=1,B587 &amp;"",H587 &amp;"" )</f>
        <v>Weiche, Gleisdurchschneidung</v>
      </c>
      <c r="U587" s="106" t="str">
        <f>IF(LNG!$B$3=1,C587 &amp;"",I587 &amp;"" )</f>
        <v>Weichen und Gleisdurchschneidungen, bestehend aus Schwellen oder fester Fahrbahn und Schienen, einschliesslich aller beweglichen mechanischen Teile</v>
      </c>
      <c r="V587" s="106" t="str">
        <f>IF(LNG!$B$3=1,D587 &amp;"",J587 &amp;"" )</f>
        <v/>
      </c>
      <c r="W587" s="106" t="str">
        <f>IF(LNG!$B$3=1,E587 &amp;"",K587 &amp;"" )</f>
        <v/>
      </c>
      <c r="X587" s="106" t="str">
        <f>IF(LNG!$B$3=1,F587 &amp;"",L587 &amp;"" )</f>
        <v/>
      </c>
    </row>
    <row r="588" spans="1:24" ht="105.6">
      <c r="A588" s="92" t="s">
        <v>410</v>
      </c>
      <c r="B588" s="66" t="s">
        <v>3813</v>
      </c>
      <c r="C588" s="66" t="s">
        <v>3814</v>
      </c>
      <c r="D588" s="65"/>
      <c r="E588" s="65"/>
      <c r="F588" s="67"/>
      <c r="G588" s="94" t="s">
        <v>410</v>
      </c>
      <c r="H588" s="72" t="s">
        <v>3815</v>
      </c>
      <c r="I588" s="72" t="s">
        <v>3816</v>
      </c>
      <c r="J588" s="71"/>
      <c r="K588" s="71"/>
      <c r="L588" s="73"/>
      <c r="M588" s="802" t="s">
        <v>410</v>
      </c>
      <c r="N588" s="813"/>
      <c r="O588" s="813"/>
      <c r="P588" s="804"/>
      <c r="Q588" s="804"/>
      <c r="R588" s="796"/>
      <c r="S588" s="106" t="str">
        <f>IF(LNG!$B$3=1,A588 &amp;"",G588 &amp;"" )</f>
        <v>R03.06</v>
      </c>
      <c r="T588" s="106" t="str">
        <f>IF(LNG!$B$3=1,B588 &amp;"",H588 &amp;"" )</f>
        <v>Bahnübergang</v>
      </c>
      <c r="U588" s="106" t="str">
        <f>IF(LNG!$B$3=1,C588 &amp;"",I588 &amp;"" )</f>
        <v>Querungen von Strassen und Gleisen als Bestandteil der Gleiskonstruktion</v>
      </c>
      <c r="V588" s="106" t="str">
        <f>IF(LNG!$B$3=1,D588 &amp;"",J588 &amp;"" )</f>
        <v/>
      </c>
      <c r="W588" s="106" t="str">
        <f>IF(LNG!$B$3=1,E588 &amp;"",K588 &amp;"" )</f>
        <v/>
      </c>
      <c r="X588" s="106" t="str">
        <f>IF(LNG!$B$3=1,F588 &amp;"",L588 &amp;"" )</f>
        <v/>
      </c>
    </row>
    <row r="589" spans="1:24" ht="105.6">
      <c r="A589" s="92" t="s">
        <v>411</v>
      </c>
      <c r="B589" s="66" t="s">
        <v>3817</v>
      </c>
      <c r="C589" s="66" t="s">
        <v>3818</v>
      </c>
      <c r="D589" s="65"/>
      <c r="E589" s="65"/>
      <c r="F589" s="67"/>
      <c r="G589" s="94" t="s">
        <v>411</v>
      </c>
      <c r="H589" s="72" t="s">
        <v>3819</v>
      </c>
      <c r="I589" s="72" t="s">
        <v>3820</v>
      </c>
      <c r="J589" s="71"/>
      <c r="K589" s="71"/>
      <c r="L589" s="73"/>
      <c r="M589" s="802" t="s">
        <v>411</v>
      </c>
      <c r="N589" s="813"/>
      <c r="O589" s="813"/>
      <c r="P589" s="804"/>
      <c r="Q589" s="804"/>
      <c r="R589" s="796"/>
      <c r="S589" s="106" t="str">
        <f>IF(LNG!$B$3=1,A589 &amp;"",G589 &amp;"" )</f>
        <v>R03.07</v>
      </c>
      <c r="T589" s="106" t="str">
        <f>IF(LNG!$B$3=1,B589 &amp;"",H589 &amp;"" )</f>
        <v>Gleisausrüstung</v>
      </c>
      <c r="U589" s="106" t="str">
        <f>IF(LNG!$B$3=1,C589 &amp;"",I589 &amp;"" )</f>
        <v>Bauteile der Bahnstrasse wie Prellböcke, Verschiebebühnen, Drehscheiben und dgl.</v>
      </c>
      <c r="V589" s="106" t="str">
        <f>IF(LNG!$B$3=1,D589 &amp;"",J589 &amp;"" )</f>
        <v/>
      </c>
      <c r="W589" s="106" t="str">
        <f>IF(LNG!$B$3=1,E589 &amp;"",K589 &amp;"" )</f>
        <v/>
      </c>
      <c r="X589" s="106" t="str">
        <f>IF(LNG!$B$3=1,F589 &amp;"",L589 &amp;"" )</f>
        <v/>
      </c>
    </row>
    <row r="590" spans="1:24" ht="138">
      <c r="A590" s="92" t="s">
        <v>412</v>
      </c>
      <c r="B590" s="66" t="s">
        <v>3821</v>
      </c>
      <c r="C590" s="66" t="s">
        <v>3822</v>
      </c>
      <c r="D590" s="65"/>
      <c r="E590" s="65"/>
      <c r="F590" s="67"/>
      <c r="G590" s="94" t="s">
        <v>412</v>
      </c>
      <c r="H590" s="72" t="s">
        <v>3823</v>
      </c>
      <c r="I590" s="72" t="s">
        <v>3824</v>
      </c>
      <c r="J590" s="71"/>
      <c r="K590" s="71"/>
      <c r="L590" s="73"/>
      <c r="M590" s="802" t="s">
        <v>412</v>
      </c>
      <c r="N590" s="813"/>
      <c r="O590" s="813"/>
      <c r="P590" s="804"/>
      <c r="Q590" s="804"/>
      <c r="R590" s="796"/>
      <c r="S590" s="106" t="str">
        <f>IF(LNG!$B$3=1,A590 &amp;"",G590 &amp;"" )</f>
        <v>R04</v>
      </c>
      <c r="T590" s="106" t="str">
        <f>IF(LNG!$B$3=1,B590 &amp;"",H590 &amp;"" )</f>
        <v>Fahrleitung</v>
      </c>
      <c r="U590" s="106" t="str">
        <f>IF(LNG!$B$3=1,C590 &amp;"",I590 &amp;"" )</f>
        <v>Tragwerke, Kettenwerke, Stromschienen, Stromversorgung und Schaltanlagen für Fahrleitungen</v>
      </c>
      <c r="V590" s="106" t="str">
        <f>IF(LNG!$B$3=1,D590 &amp;"",J590 &amp;"" )</f>
        <v/>
      </c>
      <c r="W590" s="106" t="str">
        <f>IF(LNG!$B$3=1,E590 &amp;"",K590 &amp;"" )</f>
        <v/>
      </c>
      <c r="X590" s="106" t="str">
        <f>IF(LNG!$B$3=1,F590 &amp;"",L590 &amp;"" )</f>
        <v/>
      </c>
    </row>
    <row r="591" spans="1:24" ht="105.6">
      <c r="A591" s="92" t="s">
        <v>413</v>
      </c>
      <c r="B591" s="66" t="s">
        <v>3825</v>
      </c>
      <c r="C591" s="66" t="s">
        <v>3826</v>
      </c>
      <c r="D591" s="65"/>
      <c r="E591" s="65"/>
      <c r="F591" s="67"/>
      <c r="G591" s="94" t="s">
        <v>413</v>
      </c>
      <c r="H591" s="72" t="s">
        <v>3827</v>
      </c>
      <c r="I591" s="72" t="s">
        <v>3828</v>
      </c>
      <c r="J591" s="71"/>
      <c r="K591" s="71"/>
      <c r="L591" s="73"/>
      <c r="M591" s="802" t="s">
        <v>413</v>
      </c>
      <c r="N591" s="813"/>
      <c r="O591" s="813"/>
      <c r="P591" s="804"/>
      <c r="Q591" s="804"/>
      <c r="R591" s="796"/>
      <c r="S591" s="106" t="str">
        <f>IF(LNG!$B$3=1,A591 &amp;"",G591 &amp;"" )</f>
        <v>R04.01</v>
      </c>
      <c r="T591" s="106" t="str">
        <f>IF(LNG!$B$3=1,B591 &amp;"",H591 &amp;"" )</f>
        <v>Tragwerk</v>
      </c>
      <c r="U591" s="106" t="str">
        <f>IF(LNG!$B$3=1,C591 &amp;"",I591 &amp;"" )</f>
        <v>Masten, Stützen, Joche mit Auslegern, Spurhaltungen und Aufhängungen</v>
      </c>
      <c r="V591" s="106" t="str">
        <f>IF(LNG!$B$3=1,D591 &amp;"",J591 &amp;"" )</f>
        <v/>
      </c>
      <c r="W591" s="106" t="str">
        <f>IF(LNG!$B$3=1,E591 &amp;"",K591 &amp;"" )</f>
        <v/>
      </c>
      <c r="X591" s="106" t="str">
        <f>IF(LNG!$B$3=1,F591 &amp;"",L591 &amp;"" )</f>
        <v/>
      </c>
    </row>
    <row r="592" spans="1:24" ht="145.19999999999999">
      <c r="A592" s="92" t="s">
        <v>414</v>
      </c>
      <c r="B592" s="66" t="s">
        <v>3829</v>
      </c>
      <c r="C592" s="66" t="s">
        <v>3830</v>
      </c>
      <c r="D592" s="65"/>
      <c r="E592" s="65"/>
      <c r="F592" s="67"/>
      <c r="G592" s="94" t="s">
        <v>414</v>
      </c>
      <c r="H592" s="72" t="s">
        <v>3831</v>
      </c>
      <c r="I592" s="72" t="s">
        <v>3832</v>
      </c>
      <c r="J592" s="71"/>
      <c r="K592" s="71"/>
      <c r="L592" s="73"/>
      <c r="M592" s="802" t="s">
        <v>414</v>
      </c>
      <c r="N592" s="813"/>
      <c r="O592" s="813"/>
      <c r="P592" s="804"/>
      <c r="Q592" s="804"/>
      <c r="R592" s="796"/>
      <c r="S592" s="106" t="str">
        <f>IF(LNG!$B$3=1,A592 &amp;"",G592 &amp;"" )</f>
        <v>R04.02</v>
      </c>
      <c r="T592" s="106" t="str">
        <f>IF(LNG!$B$3=1,B592 &amp;"",H592 &amp;"" )</f>
        <v>Kettenwerk, Stromschiene</v>
      </c>
      <c r="U592" s="106" t="str">
        <f>IF(LNG!$B$3=1,C592 &amp;"",I592 &amp;"" )</f>
        <v>Kettenwerke und Deckenstromschienen, einschliesslich elektrischer Trennung, Abspannung und Befestigung</v>
      </c>
      <c r="V592" s="106" t="str">
        <f>IF(LNG!$B$3=1,D592 &amp;"",J592 &amp;"" )</f>
        <v/>
      </c>
      <c r="W592" s="106" t="str">
        <f>IF(LNG!$B$3=1,E592 &amp;"",K592 &amp;"" )</f>
        <v/>
      </c>
      <c r="X592" s="106" t="str">
        <f>IF(LNG!$B$3=1,F592 &amp;"",L592 &amp;"" )</f>
        <v/>
      </c>
    </row>
    <row r="593" spans="1:24" ht="82.8">
      <c r="A593" s="68" t="s">
        <v>415</v>
      </c>
      <c r="B593" s="80" t="s">
        <v>3833</v>
      </c>
      <c r="C593" s="80" t="s">
        <v>3834</v>
      </c>
      <c r="D593" s="67"/>
      <c r="E593" s="67"/>
      <c r="F593" s="67"/>
      <c r="G593" s="74" t="s">
        <v>415</v>
      </c>
      <c r="H593" s="84" t="s">
        <v>3835</v>
      </c>
      <c r="I593" s="84" t="s">
        <v>3836</v>
      </c>
      <c r="J593" s="73"/>
      <c r="K593" s="73"/>
      <c r="L593" s="73"/>
      <c r="M593" s="797" t="s">
        <v>415</v>
      </c>
      <c r="N593" s="795"/>
      <c r="O593" s="795"/>
      <c r="P593" s="796"/>
      <c r="Q593" s="796"/>
      <c r="R593" s="796"/>
      <c r="S593" s="106" t="str">
        <f>IF(LNG!$B$3=1,A593 &amp;"",G593 &amp;"" )</f>
        <v>R04.03</v>
      </c>
      <c r="T593" s="106" t="str">
        <f>IF(LNG!$B$3=1,B593 &amp;"",H593 &amp;"" )</f>
        <v>Stromversorgung</v>
      </c>
      <c r="U593" s="106" t="str">
        <f>IF(LNG!$B$3=1,C593 &amp;"",I593 &amp;"" )</f>
        <v>Speiseleitung, Erdseile, Rückleitungen und Erdungen</v>
      </c>
      <c r="V593" s="106" t="str">
        <f>IF(LNG!$B$3=1,D593 &amp;"",J593 &amp;"" )</f>
        <v/>
      </c>
      <c r="W593" s="106" t="str">
        <f>IF(LNG!$B$3=1,E593 &amp;"",K593 &amp;"" )</f>
        <v/>
      </c>
      <c r="X593" s="106" t="str">
        <f>IF(LNG!$B$3=1,F593 &amp;"",L593 &amp;"" )</f>
        <v/>
      </c>
    </row>
    <row r="594" spans="1:24" ht="118.8">
      <c r="A594" s="68" t="s">
        <v>416</v>
      </c>
      <c r="B594" s="80" t="s">
        <v>3837</v>
      </c>
      <c r="C594" s="80" t="s">
        <v>3838</v>
      </c>
      <c r="D594" s="67"/>
      <c r="E594" s="67"/>
      <c r="F594" s="67"/>
      <c r="G594" s="74" t="s">
        <v>416</v>
      </c>
      <c r="H594" s="84" t="s">
        <v>3839</v>
      </c>
      <c r="I594" s="84" t="s">
        <v>3840</v>
      </c>
      <c r="J594" s="73"/>
      <c r="K594" s="73"/>
      <c r="L594" s="73"/>
      <c r="M594" s="797" t="s">
        <v>416</v>
      </c>
      <c r="N594" s="795"/>
      <c r="O594" s="795"/>
      <c r="P594" s="796"/>
      <c r="Q594" s="796"/>
      <c r="R594" s="796"/>
      <c r="S594" s="106" t="str">
        <f>IF(LNG!$B$3=1,A594 &amp;"",G594 &amp;"" )</f>
        <v>R04.04</v>
      </c>
      <c r="T594" s="106" t="str">
        <f>IF(LNG!$B$3=1,B594 &amp;"",H594 &amp;"" )</f>
        <v>Schaltanlage</v>
      </c>
      <c r="U594" s="106" t="str">
        <f>IF(LNG!$B$3=1,C594 &amp;"",I594 &amp;"" )</f>
        <v>Konstruktionen und Apparate der elektrischen Einspeisung, einschliesslich Steuerung</v>
      </c>
      <c r="V594" s="106" t="str">
        <f>IF(LNG!$B$3=1,D594 &amp;"",J594 &amp;"" )</f>
        <v/>
      </c>
      <c r="W594" s="106" t="str">
        <f>IF(LNG!$B$3=1,E594 &amp;"",K594 &amp;"" )</f>
        <v/>
      </c>
      <c r="X594" s="106" t="str">
        <f>IF(LNG!$B$3=1,F594 &amp;"",L594 &amp;"" )</f>
        <v/>
      </c>
    </row>
    <row r="595" spans="1:24" ht="345">
      <c r="A595" s="92" t="s">
        <v>3841</v>
      </c>
      <c r="B595" s="66" t="s">
        <v>3842</v>
      </c>
      <c r="C595" s="66" t="s">
        <v>3843</v>
      </c>
      <c r="D595" s="65"/>
      <c r="E595" s="65"/>
      <c r="F595" s="67"/>
      <c r="G595" s="94" t="s">
        <v>3841</v>
      </c>
      <c r="H595" s="72" t="s">
        <v>1921</v>
      </c>
      <c r="I595" s="72" t="s">
        <v>3844</v>
      </c>
      <c r="J595" s="71"/>
      <c r="K595" s="71"/>
      <c r="L595" s="73"/>
      <c r="M595" s="802" t="s">
        <v>3841</v>
      </c>
      <c r="N595" s="813"/>
      <c r="O595" s="813"/>
      <c r="P595" s="804"/>
      <c r="Q595" s="804"/>
      <c r="R595" s="796"/>
      <c r="S595" s="106" t="str">
        <f>IF(LNG!$B$3=1,A595 &amp;"",G595 &amp;"" )</f>
        <v>R05</v>
      </c>
      <c r="T595" s="106" t="str">
        <f>IF(LNG!$B$3=1,B595 &amp;"",H595 &amp;"" )</f>
        <v>Sicherungsanlage</v>
      </c>
      <c r="U595" s="106" t="str">
        <f>IF(LNG!$B$3=1,C595 &amp;"",I595 &amp;"" )</f>
        <v>Sicherungsanlage des Stellwerks, einschliesslich Signale, Zugsicherung, Weichenausrüstung, Schrankenanlagen und dgl.
Hinweis: Automations-, Leit-, Kommunikationsanlage (S 5)</v>
      </c>
      <c r="V595" s="106" t="str">
        <f>IF(LNG!$B$3=1,D595 &amp;"",J595 &amp;"" )</f>
        <v/>
      </c>
      <c r="W595" s="106" t="str">
        <f>IF(LNG!$B$3=1,E595 &amp;"",K595 &amp;"" )</f>
        <v/>
      </c>
      <c r="X595" s="106" t="str">
        <f>IF(LNG!$B$3=1,F595 &amp;"",L595 &amp;"" )</f>
        <v/>
      </c>
    </row>
    <row r="596" spans="1:24" ht="92.4">
      <c r="A596" s="92" t="s">
        <v>3845</v>
      </c>
      <c r="B596" s="66" t="s">
        <v>3846</v>
      </c>
      <c r="C596" s="66" t="s">
        <v>3847</v>
      </c>
      <c r="D596" s="65"/>
      <c r="E596" s="65"/>
      <c r="F596" s="67"/>
      <c r="G596" s="94" t="s">
        <v>3845</v>
      </c>
      <c r="H596" s="72" t="s">
        <v>3848</v>
      </c>
      <c r="I596" s="72" t="s">
        <v>3849</v>
      </c>
      <c r="J596" s="71"/>
      <c r="K596" s="71"/>
      <c r="L596" s="73"/>
      <c r="M596" s="802" t="s">
        <v>3845</v>
      </c>
      <c r="N596" s="813"/>
      <c r="O596" s="813"/>
      <c r="P596" s="804"/>
      <c r="Q596" s="804"/>
      <c r="R596" s="796"/>
      <c r="S596" s="106" t="str">
        <f>IF(LNG!$B$3=1,A596 &amp;"",G596 &amp;"" )</f>
        <v>R05.01</v>
      </c>
      <c r="T596" s="106" t="str">
        <f>IF(LNG!$B$3=1,B596 &amp;"",H596 &amp;"" )</f>
        <v>Bahnsignal</v>
      </c>
      <c r="U596" s="106" t="str">
        <f>IF(LNG!$B$3=1,C596 &amp;"",I596 &amp;"" )</f>
        <v>Sicherungsanlage der Bahnsignalisation wie Masten- und Zwergsignale</v>
      </c>
      <c r="V596" s="106" t="str">
        <f>IF(LNG!$B$3=1,D596 &amp;"",J596 &amp;"" )</f>
        <v/>
      </c>
      <c r="W596" s="106" t="str">
        <f>IF(LNG!$B$3=1,E596 &amp;"",K596 &amp;"" )</f>
        <v/>
      </c>
      <c r="X596" s="106" t="str">
        <f>IF(LNG!$B$3=1,F596 &amp;"",L596 &amp;"" )</f>
        <v/>
      </c>
    </row>
    <row r="597" spans="1:24" ht="179.4">
      <c r="A597" s="92" t="s">
        <v>3850</v>
      </c>
      <c r="B597" s="66" t="s">
        <v>3851</v>
      </c>
      <c r="C597" s="66" t="s">
        <v>3852</v>
      </c>
      <c r="D597" s="65"/>
      <c r="E597" s="65"/>
      <c r="F597" s="67"/>
      <c r="G597" s="94" t="s">
        <v>3850</v>
      </c>
      <c r="H597" s="72" t="s">
        <v>3853</v>
      </c>
      <c r="I597" s="72" t="s">
        <v>3854</v>
      </c>
      <c r="J597" s="71"/>
      <c r="K597" s="71"/>
      <c r="L597" s="73"/>
      <c r="M597" s="802" t="s">
        <v>3850</v>
      </c>
      <c r="N597" s="813"/>
      <c r="O597" s="813"/>
      <c r="P597" s="804"/>
      <c r="Q597" s="804"/>
      <c r="R597" s="796"/>
      <c r="S597" s="106" t="str">
        <f>IF(LNG!$B$3=1,A597 &amp;"",G597 &amp;"" )</f>
        <v>R05.02</v>
      </c>
      <c r="T597" s="106" t="str">
        <f>IF(LNG!$B$3=1,B597 &amp;"",H597 &amp;"" )</f>
        <v>Zugsicherung</v>
      </c>
      <c r="U597" s="106" t="str">
        <f>IF(LNG!$B$3=1,C597 &amp;"",I597 &amp;"" )</f>
        <v>Streckenausrüstung der Zugsicherung, Zugbeeinflussung, einschliesslich Heisslaufdetektoren, Achszähler und dgl.</v>
      </c>
      <c r="V597" s="106" t="str">
        <f>IF(LNG!$B$3=1,D597 &amp;"",J597 &amp;"" )</f>
        <v/>
      </c>
      <c r="W597" s="106" t="str">
        <f>IF(LNG!$B$3=1,E597 &amp;"",K597 &amp;"" )</f>
        <v/>
      </c>
      <c r="X597" s="106" t="str">
        <f>IF(LNG!$B$3=1,F597 &amp;"",L597 &amp;"" )</f>
        <v/>
      </c>
    </row>
    <row r="598" spans="1:24" ht="69">
      <c r="A598" s="92" t="s">
        <v>3855</v>
      </c>
      <c r="B598" s="66" t="s">
        <v>3856</v>
      </c>
      <c r="C598" s="66" t="s">
        <v>3857</v>
      </c>
      <c r="D598" s="65"/>
      <c r="E598" s="65"/>
      <c r="F598" s="67"/>
      <c r="G598" s="94" t="s">
        <v>3855</v>
      </c>
      <c r="H598" s="72" t="s">
        <v>3858</v>
      </c>
      <c r="I598" s="72" t="s">
        <v>3859</v>
      </c>
      <c r="J598" s="71"/>
      <c r="K598" s="71"/>
      <c r="L598" s="73"/>
      <c r="M598" s="802" t="s">
        <v>3855</v>
      </c>
      <c r="N598" s="813"/>
      <c r="O598" s="813"/>
      <c r="P598" s="804"/>
      <c r="Q598" s="804"/>
      <c r="R598" s="796"/>
      <c r="S598" s="106" t="str">
        <f>IF(LNG!$B$3=1,A598 &amp;"",G598 &amp;"" )</f>
        <v>R05.03</v>
      </c>
      <c r="T598" s="106" t="str">
        <f>IF(LNG!$B$3=1,B598 &amp;"",H598 &amp;"" )</f>
        <v>Weichenausrüstung</v>
      </c>
      <c r="U598" s="106" t="str">
        <f>IF(LNG!$B$3=1,C598 &amp;"",I598 &amp;"" )</f>
        <v>Steuerung, Antrieb und Heizung von Weichen</v>
      </c>
      <c r="V598" s="106" t="str">
        <f>IF(LNG!$B$3=1,D598 &amp;"",J598 &amp;"" )</f>
        <v/>
      </c>
      <c r="W598" s="106" t="str">
        <f>IF(LNG!$B$3=1,E598 &amp;"",K598 &amp;"" )</f>
        <v/>
      </c>
      <c r="X598" s="106" t="str">
        <f>IF(LNG!$B$3=1,F598 &amp;"",L598 &amp;"" )</f>
        <v/>
      </c>
    </row>
    <row r="599" spans="1:24" ht="158.4">
      <c r="A599" s="92" t="s">
        <v>3860</v>
      </c>
      <c r="B599" s="66" t="s">
        <v>3861</v>
      </c>
      <c r="C599" s="66" t="s">
        <v>3862</v>
      </c>
      <c r="D599" s="65"/>
      <c r="E599" s="65"/>
      <c r="F599" s="67"/>
      <c r="G599" s="94" t="s">
        <v>3860</v>
      </c>
      <c r="H599" s="72" t="s">
        <v>3863</v>
      </c>
      <c r="I599" s="72" t="s">
        <v>3864</v>
      </c>
      <c r="J599" s="71"/>
      <c r="K599" s="71"/>
      <c r="L599" s="73"/>
      <c r="M599" s="802" t="s">
        <v>3860</v>
      </c>
      <c r="N599" s="813"/>
      <c r="O599" s="813"/>
      <c r="P599" s="804"/>
      <c r="Q599" s="804"/>
      <c r="R599" s="796"/>
      <c r="S599" s="106" t="str">
        <f>IF(LNG!$B$3=1,A599 &amp;"",G599 &amp;"" )</f>
        <v>R05.04</v>
      </c>
      <c r="T599" s="106" t="str">
        <f>IF(LNG!$B$3=1,B599 &amp;"",H599 &amp;"" )</f>
        <v>Bahnübergangsanlage</v>
      </c>
      <c r="U599" s="106" t="str">
        <f>IF(LNG!$B$3=1,C599 &amp;"",I599 &amp;"" )</f>
        <v>Schrankenanlagen bei Niveauübergängen, einschliesslich Steuerung, Raumüberwachung, Signalisation und Schranken</v>
      </c>
      <c r="V599" s="106" t="str">
        <f>IF(LNG!$B$3=1,D599 &amp;"",J599 &amp;"" )</f>
        <v/>
      </c>
      <c r="W599" s="106" t="str">
        <f>IF(LNG!$B$3=1,E599 &amp;"",K599 &amp;"" )</f>
        <v/>
      </c>
      <c r="X599" s="106" t="str">
        <f>IF(LNG!$B$3=1,F599 &amp;"",L599 &amp;"" )</f>
        <v/>
      </c>
    </row>
    <row r="600" spans="1:24" ht="69">
      <c r="A600" s="92" t="s">
        <v>3865</v>
      </c>
      <c r="B600" s="66" t="s">
        <v>3866</v>
      </c>
      <c r="C600" s="66" t="s">
        <v>3867</v>
      </c>
      <c r="D600" s="65"/>
      <c r="E600" s="65"/>
      <c r="F600" s="67"/>
      <c r="G600" s="94" t="s">
        <v>3865</v>
      </c>
      <c r="H600" s="72" t="s">
        <v>3868</v>
      </c>
      <c r="I600" s="72" t="s">
        <v>3869</v>
      </c>
      <c r="J600" s="71"/>
      <c r="K600" s="71"/>
      <c r="L600" s="73"/>
      <c r="M600" s="802" t="s">
        <v>3865</v>
      </c>
      <c r="N600" s="813"/>
      <c r="O600" s="813"/>
      <c r="P600" s="804"/>
      <c r="Q600" s="804"/>
      <c r="R600" s="796"/>
      <c r="S600" s="106" t="str">
        <f>IF(LNG!$B$3=1,A600 &amp;"",G600 &amp;"" )</f>
        <v>R06</v>
      </c>
      <c r="T600" s="106" t="str">
        <f>IF(LNG!$B$3=1,B600 &amp;"",H600 &amp;"" )</f>
        <v>Ergänzung zu Fahrbahn</v>
      </c>
      <c r="U600" s="106" t="str">
        <f>IF(LNG!$B$3=1,C600 &amp;"",I600 &amp;"" )</f>
        <v>Kleinbauwerke zu Fahrbahnkonstruktion</v>
      </c>
      <c r="V600" s="106" t="str">
        <f>IF(LNG!$B$3=1,D600 &amp;"",J600 &amp;"" )</f>
        <v/>
      </c>
      <c r="W600" s="106" t="str">
        <f>IF(LNG!$B$3=1,E600 &amp;"",K600 &amp;"" )</f>
        <v/>
      </c>
      <c r="X600" s="106" t="str">
        <f>IF(LNG!$B$3=1,F600 &amp;"",L600 &amp;"" )</f>
        <v/>
      </c>
    </row>
    <row r="601" spans="1:24" ht="110.4">
      <c r="A601" s="92" t="s">
        <v>3870</v>
      </c>
      <c r="B601" s="66" t="s">
        <v>3871</v>
      </c>
      <c r="C601" s="66" t="s">
        <v>3872</v>
      </c>
      <c r="D601" s="65"/>
      <c r="E601" s="65"/>
      <c r="F601" s="67"/>
      <c r="G601" s="94" t="s">
        <v>3870</v>
      </c>
      <c r="H601" s="72" t="s">
        <v>3873</v>
      </c>
      <c r="I601" s="72" t="s">
        <v>3874</v>
      </c>
      <c r="J601" s="71"/>
      <c r="K601" s="71"/>
      <c r="L601" s="73"/>
      <c r="M601" s="802" t="s">
        <v>3870</v>
      </c>
      <c r="N601" s="813"/>
      <c r="O601" s="813"/>
      <c r="P601" s="804"/>
      <c r="Q601" s="804"/>
      <c r="R601" s="796"/>
      <c r="S601" s="106" t="str">
        <f>IF(LNG!$B$3=1,A601 &amp;"",G601 &amp;"" )</f>
        <v>R06.01</v>
      </c>
      <c r="T601" s="106" t="str">
        <f>IF(LNG!$B$3=1,B601 &amp;"",H601 &amp;"" )</f>
        <v>Einzelfundament Fahrbahn</v>
      </c>
      <c r="U601" s="106" t="str">
        <f>IF(LNG!$B$3=1,C601 &amp;"",I601 &amp;"" )</f>
        <v>Einzel-, Mast- und Signalfundamente entlang der Fahrbahn</v>
      </c>
      <c r="V601" s="106" t="str">
        <f>IF(LNG!$B$3=1,D601 &amp;"",J601 &amp;"" )</f>
        <v/>
      </c>
      <c r="W601" s="106" t="str">
        <f>IF(LNG!$B$3=1,E601 &amp;"",K601 &amp;"" )</f>
        <v/>
      </c>
      <c r="X601" s="106" t="str">
        <f>IF(LNG!$B$3=1,F601 &amp;"",L601 &amp;"" )</f>
        <v/>
      </c>
    </row>
    <row r="602" spans="1:24" ht="237.6">
      <c r="A602" s="92" t="s">
        <v>3875</v>
      </c>
      <c r="B602" s="66" t="s">
        <v>3876</v>
      </c>
      <c r="C602" s="66" t="s">
        <v>3877</v>
      </c>
      <c r="D602" s="65"/>
      <c r="E602" s="65"/>
      <c r="F602" s="67"/>
      <c r="G602" s="94" t="s">
        <v>3875</v>
      </c>
      <c r="H602" s="72" t="s">
        <v>3878</v>
      </c>
      <c r="I602" s="72" t="s">
        <v>3879</v>
      </c>
      <c r="J602" s="71"/>
      <c r="K602" s="71"/>
      <c r="L602" s="73"/>
      <c r="M602" s="802" t="s">
        <v>3875</v>
      </c>
      <c r="N602" s="813"/>
      <c r="O602" s="813"/>
      <c r="P602" s="804"/>
      <c r="Q602" s="804"/>
      <c r="R602" s="796"/>
      <c r="S602" s="106" t="str">
        <f>IF(LNG!$B$3=1,A602 &amp;"",G602 &amp;"" )</f>
        <v>R06.02</v>
      </c>
      <c r="T602" s="106" t="str">
        <f>IF(LNG!$B$3=1,B602 &amp;"",H602 &amp;"" )</f>
        <v>Kleinbauteil Fahrbahn</v>
      </c>
      <c r="U602" s="106" t="str">
        <f>IF(LNG!$B$3=1,C602 &amp;"",I602 &amp;"" )</f>
        <v>Vor Ort erstellte Kleinbauteile oder Fertigbauelemente wie Mauern, Winkelplatten, Böschungselemente, Durchlässe und dgl. unter der Fahrbahn oder zu deren Schutz</v>
      </c>
      <c r="V602" s="106" t="str">
        <f>IF(LNG!$B$3=1,D602 &amp;"",J602 &amp;"" )</f>
        <v/>
      </c>
      <c r="W602" s="106" t="str">
        <f>IF(LNG!$B$3=1,E602 &amp;"",K602 &amp;"" )</f>
        <v/>
      </c>
      <c r="X602" s="106" t="str">
        <f>IF(LNG!$B$3=1,F602 &amp;"",L602 &amp;"" )</f>
        <v/>
      </c>
    </row>
    <row r="603" spans="1:24" ht="82.8">
      <c r="A603" s="92" t="s">
        <v>3880</v>
      </c>
      <c r="B603" s="66" t="s">
        <v>3881</v>
      </c>
      <c r="C603" s="66" t="s">
        <v>3882</v>
      </c>
      <c r="D603" s="65"/>
      <c r="E603" s="65"/>
      <c r="F603" s="67"/>
      <c r="G603" s="94" t="s">
        <v>3880</v>
      </c>
      <c r="H603" s="72" t="s">
        <v>3883</v>
      </c>
      <c r="I603" s="72" t="s">
        <v>3884</v>
      </c>
      <c r="J603" s="71"/>
      <c r="K603" s="71"/>
      <c r="L603" s="73"/>
      <c r="M603" s="802" t="s">
        <v>3880</v>
      </c>
      <c r="N603" s="813"/>
      <c r="O603" s="813"/>
      <c r="P603" s="804"/>
      <c r="Q603" s="804"/>
      <c r="R603" s="796"/>
      <c r="S603" s="106" t="str">
        <f>IF(LNG!$B$3=1,A603 &amp;"",G603 &amp;"" )</f>
        <v>S</v>
      </c>
      <c r="T603" s="106" t="str">
        <f>IF(LNG!$B$3=1,B603 &amp;"",H603 &amp;"" )</f>
        <v>Betriebs-, Sicherheitsanlage</v>
      </c>
      <c r="U603" s="106" t="str">
        <f>IF(LNG!$B$3=1,C603 &amp;"",I603 &amp;"" )</f>
        <v>Technische Anlagen und Verkehrstechnik für Betrieb und Sicherheit</v>
      </c>
      <c r="V603" s="106" t="str">
        <f>IF(LNG!$B$3=1,D603 &amp;"",J603 &amp;"" )</f>
        <v/>
      </c>
      <c r="W603" s="106" t="str">
        <f>IF(LNG!$B$3=1,E603 &amp;"",K603 &amp;"" )</f>
        <v/>
      </c>
      <c r="X603" s="106" t="str">
        <f>IF(LNG!$B$3=1,F603 &amp;"",L603 &amp;"" )</f>
        <v/>
      </c>
    </row>
    <row r="604" spans="1:24" ht="82.8">
      <c r="A604" s="92" t="s">
        <v>417</v>
      </c>
      <c r="B604" s="66" t="s">
        <v>3881</v>
      </c>
      <c r="C604" s="66" t="s">
        <v>3882</v>
      </c>
      <c r="D604" s="65"/>
      <c r="E604" s="65"/>
      <c r="F604" s="67"/>
      <c r="G604" s="94" t="s">
        <v>417</v>
      </c>
      <c r="H604" s="72" t="s">
        <v>3883</v>
      </c>
      <c r="I604" s="72" t="s">
        <v>3884</v>
      </c>
      <c r="J604" s="71"/>
      <c r="K604" s="71"/>
      <c r="L604" s="73"/>
      <c r="M604" s="802" t="s">
        <v>417</v>
      </c>
      <c r="N604" s="813"/>
      <c r="O604" s="813"/>
      <c r="P604" s="804"/>
      <c r="Q604" s="804"/>
      <c r="R604" s="796"/>
      <c r="S604" s="106" t="str">
        <f>IF(LNG!$B$3=1,A604 &amp;"",G604 &amp;"" )</f>
        <v>S00</v>
      </c>
      <c r="T604" s="106" t="str">
        <f>IF(LNG!$B$3=1,B604 &amp;"",H604 &amp;"" )</f>
        <v>Betriebs-, Sicherheitsanlage</v>
      </c>
      <c r="U604" s="106" t="str">
        <f>IF(LNG!$B$3=1,C604 &amp;"",I604 &amp;"" )</f>
        <v>Technische Anlagen und Verkehrstechnik für Betrieb und Sicherheit</v>
      </c>
      <c r="V604" s="106" t="str">
        <f>IF(LNG!$B$3=1,D604 &amp;"",J604 &amp;"" )</f>
        <v/>
      </c>
      <c r="W604" s="106" t="str">
        <f>IF(LNG!$B$3=1,E604 &amp;"",K604 &amp;"" )</f>
        <v/>
      </c>
      <c r="X604" s="106" t="str">
        <f>IF(LNG!$B$3=1,F604 &amp;"",L604 &amp;"" )</f>
        <v/>
      </c>
    </row>
    <row r="605" spans="1:24" ht="132">
      <c r="A605" s="68" t="s">
        <v>418</v>
      </c>
      <c r="B605" s="80" t="s">
        <v>3885</v>
      </c>
      <c r="C605" s="80" t="s">
        <v>3886</v>
      </c>
      <c r="D605" s="67"/>
      <c r="E605" s="67"/>
      <c r="F605" s="67"/>
      <c r="G605" s="74" t="s">
        <v>418</v>
      </c>
      <c r="H605" s="84" t="s">
        <v>3887</v>
      </c>
      <c r="I605" s="84" t="s">
        <v>3888</v>
      </c>
      <c r="J605" s="73"/>
      <c r="K605" s="73"/>
      <c r="L605" s="73"/>
      <c r="M605" s="797" t="s">
        <v>418</v>
      </c>
      <c r="N605" s="795"/>
      <c r="O605" s="795"/>
      <c r="P605" s="796"/>
      <c r="Q605" s="796"/>
      <c r="R605" s="796"/>
      <c r="S605" s="106" t="str">
        <f>IF(LNG!$B$3=1,A605 &amp;"",G605 &amp;"" )</f>
        <v>S01</v>
      </c>
      <c r="T605" s="106" t="str">
        <f>IF(LNG!$B$3=1,B605 &amp;"",H605 &amp;"" )</f>
        <v>Energieversorgung</v>
      </c>
      <c r="U605" s="106" t="str">
        <f>IF(LNG!$B$3=1,C605 &amp;"",I605 &amp;"" )</f>
        <v>Anlagen zur Erzeugung, Transformierung, Speicherung und Verteilung von elektrischer Energie</v>
      </c>
      <c r="V605" s="106" t="str">
        <f>IF(LNG!$B$3=1,D605 &amp;"",J605 &amp;"" )</f>
        <v/>
      </c>
      <c r="W605" s="106" t="str">
        <f>IF(LNG!$B$3=1,E605 &amp;"",K605 &amp;"" )</f>
        <v/>
      </c>
      <c r="X605" s="106" t="str">
        <f>IF(LNG!$B$3=1,F605 &amp;"",L605 &amp;"" )</f>
        <v/>
      </c>
    </row>
    <row r="606" spans="1:24" ht="198">
      <c r="A606" s="68" t="s">
        <v>419</v>
      </c>
      <c r="B606" s="80" t="s">
        <v>3889</v>
      </c>
      <c r="C606" s="80" t="s">
        <v>3890</v>
      </c>
      <c r="D606" s="67"/>
      <c r="E606" s="67"/>
      <c r="F606" s="67"/>
      <c r="G606" s="74" t="s">
        <v>419</v>
      </c>
      <c r="H606" s="84" t="s">
        <v>3891</v>
      </c>
      <c r="I606" s="84" t="s">
        <v>3892</v>
      </c>
      <c r="J606" s="73"/>
      <c r="K606" s="73"/>
      <c r="L606" s="73"/>
      <c r="M606" s="797" t="s">
        <v>419</v>
      </c>
      <c r="N606" s="795"/>
      <c r="O606" s="795"/>
      <c r="P606" s="796"/>
      <c r="Q606" s="796"/>
      <c r="R606" s="796"/>
      <c r="S606" s="106" t="str">
        <f>IF(LNG!$B$3=1,A606 &amp;"",G606 &amp;"" )</f>
        <v>S01.01</v>
      </c>
      <c r="T606" s="106" t="str">
        <f>IF(LNG!$B$3=1,B606 &amp;"",H606 &amp;"" )</f>
        <v>Apparat Hochspannung, Mittelspannung</v>
      </c>
      <c r="U606" s="106" t="str">
        <f>IF(LNG!$B$3=1,C606 &amp;"",I606 &amp;"" )</f>
        <v>Apparate zur Erzeugung und Transformierung von Hoch- und Mittelspannung, wie Transformatoren, Schalt-, Schutzapparate und Messeinrichtungen</v>
      </c>
      <c r="V606" s="106" t="str">
        <f>IF(LNG!$B$3=1,D606 &amp;"",J606 &amp;"" )</f>
        <v/>
      </c>
      <c r="W606" s="106" t="str">
        <f>IF(LNG!$B$3=1,E606 &amp;"",K606 &amp;"" )</f>
        <v/>
      </c>
      <c r="X606" s="106" t="str">
        <f>IF(LNG!$B$3=1,F606 &amp;"",L606 &amp;"" )</f>
        <v/>
      </c>
    </row>
    <row r="607" spans="1:24" ht="248.4">
      <c r="A607" s="92" t="s">
        <v>420</v>
      </c>
      <c r="B607" s="66" t="s">
        <v>3893</v>
      </c>
      <c r="C607" s="66" t="s">
        <v>3894</v>
      </c>
      <c r="D607" s="65"/>
      <c r="E607" s="65"/>
      <c r="F607" s="67"/>
      <c r="G607" s="94" t="s">
        <v>420</v>
      </c>
      <c r="H607" s="72" t="s">
        <v>3895</v>
      </c>
      <c r="I607" s="72" t="s">
        <v>3896</v>
      </c>
      <c r="J607" s="71"/>
      <c r="K607" s="71"/>
      <c r="L607" s="73"/>
      <c r="M607" s="802" t="s">
        <v>420</v>
      </c>
      <c r="N607" s="813"/>
      <c r="O607" s="813"/>
      <c r="P607" s="804"/>
      <c r="Q607" s="804"/>
      <c r="R607" s="796"/>
      <c r="S607" s="106" t="str">
        <f>IF(LNG!$B$3=1,A607 &amp;"",G607 &amp;"" )</f>
        <v>S01.02</v>
      </c>
      <c r="T607" s="106" t="str">
        <f>IF(LNG!$B$3=1,B607 &amp;"",H607 &amp;"" )</f>
        <v>Installation Hochspannung, Mittelspannung</v>
      </c>
      <c r="U607" s="106" t="str">
        <f>IF(LNG!$B$3=1,C607 &amp;"",I607 &amp;"" )</f>
        <v>Installationen für Hoch- und Mittelspannungsanlagen, wie Zu- und Verteilleitungen, Erdung, Blitz- und Überspannungsschutz, einschliesslich Kabel</v>
      </c>
      <c r="V607" s="106" t="str">
        <f>IF(LNG!$B$3=1,D607 &amp;"",J607 &amp;"" )</f>
        <v/>
      </c>
      <c r="W607" s="106" t="str">
        <f>IF(LNG!$B$3=1,E607 &amp;"",K607 &amp;"" )</f>
        <v/>
      </c>
      <c r="X607" s="106" t="str">
        <f>IF(LNG!$B$3=1,F607 &amp;"",L607 &amp;"" )</f>
        <v/>
      </c>
    </row>
    <row r="608" spans="1:24" ht="331.2">
      <c r="A608" s="92" t="s">
        <v>421</v>
      </c>
      <c r="B608" s="66" t="s">
        <v>3897</v>
      </c>
      <c r="C608" s="66" t="s">
        <v>3898</v>
      </c>
      <c r="D608" s="65"/>
      <c r="E608" s="65"/>
      <c r="F608" s="67"/>
      <c r="G608" s="94" t="s">
        <v>421</v>
      </c>
      <c r="H608" s="72" t="s">
        <v>3899</v>
      </c>
      <c r="I608" s="72" t="s">
        <v>3900</v>
      </c>
      <c r="J608" s="71"/>
      <c r="K608" s="71"/>
      <c r="L608" s="73"/>
      <c r="M608" s="802" t="s">
        <v>421</v>
      </c>
      <c r="N608" s="813"/>
      <c r="O608" s="813"/>
      <c r="P608" s="804"/>
      <c r="Q608" s="804"/>
      <c r="R608" s="796"/>
      <c r="S608" s="106" t="str">
        <f>IF(LNG!$B$3=1,A608 &amp;"",G608 &amp;"" )</f>
        <v>S01.03</v>
      </c>
      <c r="T608" s="106" t="str">
        <f>IF(LNG!$B$3=1,B608 &amp;"",H608 &amp;"" )</f>
        <v>Apparat Niederspannung, Kleinspannung</v>
      </c>
      <c r="U608" s="106" t="str">
        <f>IF(LNG!$B$3=1,C608 &amp;"",I608 &amp;"" )</f>
        <v>Nieder- und Kleinspannungsapparate, Schaltgerätekombinationen, Schaltapparate, Messeinrichtungen und Elektrozähler, Anlagen zur Blindstromkompensation,  Notstrom- und unterbrechungsfreie Stromversorgungsanlagen (USV) und dgl.</v>
      </c>
      <c r="V608" s="106" t="str">
        <f>IF(LNG!$B$3=1,D608 &amp;"",J608 &amp;"" )</f>
        <v/>
      </c>
      <c r="W608" s="106" t="str">
        <f>IF(LNG!$B$3=1,E608 &amp;"",K608 &amp;"" )</f>
        <v/>
      </c>
      <c r="X608" s="106" t="str">
        <f>IF(LNG!$B$3=1,F608 &amp;"",L608 &amp;"" )</f>
        <v/>
      </c>
    </row>
    <row r="609" spans="1:24" ht="165.6">
      <c r="A609" s="68" t="s">
        <v>422</v>
      </c>
      <c r="B609" s="80" t="s">
        <v>3901</v>
      </c>
      <c r="C609" s="80" t="s">
        <v>3902</v>
      </c>
      <c r="D609" s="67"/>
      <c r="E609" s="67"/>
      <c r="F609" s="67"/>
      <c r="G609" s="74" t="s">
        <v>422</v>
      </c>
      <c r="H609" s="84" t="s">
        <v>3903</v>
      </c>
      <c r="I609" s="84" t="s">
        <v>3904</v>
      </c>
      <c r="J609" s="73"/>
      <c r="K609" s="73"/>
      <c r="L609" s="73"/>
      <c r="M609" s="797" t="s">
        <v>422</v>
      </c>
      <c r="N609" s="795"/>
      <c r="O609" s="795"/>
      <c r="P609" s="796"/>
      <c r="Q609" s="796"/>
      <c r="R609" s="796"/>
      <c r="S609" s="106" t="str">
        <f>IF(LNG!$B$3=1,A609 &amp;"",G609 &amp;"" )</f>
        <v>S01.04</v>
      </c>
      <c r="T609" s="106" t="str">
        <f>IF(LNG!$B$3=1,B609 &amp;"",H609 &amp;"" )</f>
        <v>Installation Niederspannung, Kleinspannung</v>
      </c>
      <c r="U609" s="106" t="str">
        <f>IF(LNG!$B$3=1,C609 &amp;"",I609 &amp;"" )</f>
        <v>Installationen für Nieder- und Kleinspannungsanlagen wie Gebäudeautomation und dgl., einschliesslich Kabel</v>
      </c>
      <c r="V609" s="106" t="str">
        <f>IF(LNG!$B$3=1,D609 &amp;"",J609 &amp;"" )</f>
        <v/>
      </c>
      <c r="W609" s="106" t="str">
        <f>IF(LNG!$B$3=1,E609 &amp;"",K609 &amp;"" )</f>
        <v/>
      </c>
      <c r="X609" s="106" t="str">
        <f>IF(LNG!$B$3=1,F609 &amp;"",L609 &amp;"" )</f>
        <v/>
      </c>
    </row>
    <row r="610" spans="1:24" ht="193.2">
      <c r="A610" s="86" t="s">
        <v>423</v>
      </c>
      <c r="B610" s="87" t="s">
        <v>3905</v>
      </c>
      <c r="C610" s="80" t="s">
        <v>3906</v>
      </c>
      <c r="D610" s="67"/>
      <c r="E610" s="67"/>
      <c r="F610" s="67"/>
      <c r="G610" s="88" t="s">
        <v>423</v>
      </c>
      <c r="H610" s="89" t="s">
        <v>3907</v>
      </c>
      <c r="I610" s="84" t="s">
        <v>3908</v>
      </c>
      <c r="J610" s="73"/>
      <c r="K610" s="73"/>
      <c r="L610" s="73"/>
      <c r="M610" s="793" t="s">
        <v>423</v>
      </c>
      <c r="N610" s="794"/>
      <c r="O610" s="795"/>
      <c r="P610" s="796"/>
      <c r="Q610" s="796"/>
      <c r="R610" s="796"/>
      <c r="S610" s="106" t="str">
        <f>IF(LNG!$B$3=1,A610 &amp;"",G610 &amp;"" )</f>
        <v>S02</v>
      </c>
      <c r="T610" s="106" t="str">
        <f>IF(LNG!$B$3=1,B610 &amp;"",H610 &amp;"" )</f>
        <v>Beleuchtung</v>
      </c>
      <c r="U610" s="106" t="str">
        <f>IF(LNG!$B$3=1,C610 &amp;"",I610 &amp;"" )</f>
        <v>Tragsysteme, Installationen und Leuchten für Verkehrsweg-, Objekt-, Tunnel- und Raumbeleuchtung, einschliesslich Beleuchtungssteuerung</v>
      </c>
      <c r="V610" s="106" t="str">
        <f>IF(LNG!$B$3=1,D610 &amp;"",J610 &amp;"" )</f>
        <v/>
      </c>
      <c r="W610" s="106" t="str">
        <f>IF(LNG!$B$3=1,E610 &amp;"",K610 &amp;"" )</f>
        <v/>
      </c>
      <c r="X610" s="106" t="str">
        <f>IF(LNG!$B$3=1,F610 &amp;"",L610 &amp;"" )</f>
        <v/>
      </c>
    </row>
    <row r="611" spans="1:24" ht="277.2">
      <c r="A611" s="68" t="s">
        <v>424</v>
      </c>
      <c r="B611" s="80" t="s">
        <v>3909</v>
      </c>
      <c r="C611" s="80" t="s">
        <v>3910</v>
      </c>
      <c r="D611" s="67"/>
      <c r="E611" s="67"/>
      <c r="F611" s="67"/>
      <c r="G611" s="74" t="s">
        <v>424</v>
      </c>
      <c r="H611" s="84" t="s">
        <v>3911</v>
      </c>
      <c r="I611" s="84" t="s">
        <v>3912</v>
      </c>
      <c r="J611" s="73"/>
      <c r="K611" s="73"/>
      <c r="L611" s="73"/>
      <c r="M611" s="797" t="s">
        <v>424</v>
      </c>
      <c r="N611" s="795"/>
      <c r="O611" s="795"/>
      <c r="P611" s="796"/>
      <c r="Q611" s="796"/>
      <c r="R611" s="796"/>
      <c r="S611" s="106" t="str">
        <f>IF(LNG!$B$3=1,A611 &amp;"",G611 &amp;"" )</f>
        <v>S02.01</v>
      </c>
      <c r="T611" s="106" t="str">
        <f>IF(LNG!$B$3=1,B611 &amp;"",H611 &amp;"" )</f>
        <v>Verkehrswegbeleuchtung</v>
      </c>
      <c r="U611" s="106" t="str">
        <f>IF(LNG!$B$3=1,C611 &amp;"",I611 &amp;"" )</f>
        <v>Tragsysteme, Installationen und Leuchten für Verkehrsweg- und Platzbeleuchtungen sowie optische Leiteinrichtungen einschliesslich Verkabelung ab Übergabepunkt und Beleuchtungssteuerung</v>
      </c>
      <c r="V611" s="106" t="str">
        <f>IF(LNG!$B$3=1,D611 &amp;"",J611 &amp;"" )</f>
        <v/>
      </c>
      <c r="W611" s="106" t="str">
        <f>IF(LNG!$B$3=1,E611 &amp;"",K611 &amp;"" )</f>
        <v/>
      </c>
      <c r="X611" s="106" t="str">
        <f>IF(LNG!$B$3=1,F611 &amp;"",L611 &amp;"" )</f>
        <v/>
      </c>
    </row>
    <row r="612" spans="1:24" ht="316.8">
      <c r="A612" s="68" t="s">
        <v>425</v>
      </c>
      <c r="B612" s="80" t="s">
        <v>3913</v>
      </c>
      <c r="C612" s="80" t="s">
        <v>3914</v>
      </c>
      <c r="D612" s="67"/>
      <c r="E612" s="67"/>
      <c r="F612" s="67"/>
      <c r="G612" s="74" t="s">
        <v>425</v>
      </c>
      <c r="H612" s="84" t="s">
        <v>3915</v>
      </c>
      <c r="I612" s="84" t="s">
        <v>3916</v>
      </c>
      <c r="J612" s="73"/>
      <c r="K612" s="73"/>
      <c r="L612" s="73"/>
      <c r="M612" s="797" t="s">
        <v>425</v>
      </c>
      <c r="N612" s="795"/>
      <c r="O612" s="795"/>
      <c r="P612" s="796"/>
      <c r="Q612" s="796"/>
      <c r="R612" s="796"/>
      <c r="S612" s="106" t="str">
        <f>IF(LNG!$B$3=1,A612 &amp;"",G612 &amp;"" )</f>
        <v>S02.02</v>
      </c>
      <c r="T612" s="106" t="str">
        <f>IF(LNG!$B$3=1,B612 &amp;"",H612 &amp;"" )</f>
        <v>Objektbeleuchtung</v>
      </c>
      <c r="U612" s="106" t="str">
        <f>IF(LNG!$B$3=1,C612 &amp;"",I612 &amp;"" )</f>
        <v>Tragsysteme, Installationen und Leuchten für Objektbeleuchtungen, wie Beleuchtungen von Sehenswürdigkeiten, Sportplatzbeleuchtung und Lichtgestaltung, einschliesslich Verkabelung ab Übergabepunkt und Beleuchtungssteuerung</v>
      </c>
      <c r="V612" s="106" t="str">
        <f>IF(LNG!$B$3=1,D612 &amp;"",J612 &amp;"" )</f>
        <v/>
      </c>
      <c r="W612" s="106" t="str">
        <f>IF(LNG!$B$3=1,E612 &amp;"",K612 &amp;"" )</f>
        <v/>
      </c>
      <c r="X612" s="106" t="str">
        <f>IF(LNG!$B$3=1,F612 &amp;"",L612 &amp;"" )</f>
        <v/>
      </c>
    </row>
    <row r="613" spans="1:24" ht="343.2">
      <c r="A613" s="92" t="s">
        <v>426</v>
      </c>
      <c r="B613" s="93" t="s">
        <v>3917</v>
      </c>
      <c r="C613" s="93" t="s">
        <v>3918</v>
      </c>
      <c r="D613" s="67"/>
      <c r="E613" s="67"/>
      <c r="F613" s="67"/>
      <c r="G613" s="94" t="s">
        <v>426</v>
      </c>
      <c r="H613" s="95" t="s">
        <v>3919</v>
      </c>
      <c r="I613" s="95" t="s">
        <v>3920</v>
      </c>
      <c r="J613" s="73"/>
      <c r="K613" s="73"/>
      <c r="L613" s="73"/>
      <c r="M613" s="802" t="s">
        <v>426</v>
      </c>
      <c r="N613" s="803"/>
      <c r="O613" s="803"/>
      <c r="P613" s="796"/>
      <c r="Q613" s="796"/>
      <c r="R613" s="796"/>
      <c r="S613" s="106" t="str">
        <f>IF(LNG!$B$3=1,A613 &amp;"",G613 &amp;"" )</f>
        <v>S02.03</v>
      </c>
      <c r="T613" s="106" t="str">
        <f>IF(LNG!$B$3=1,B613 &amp;"",H613 &amp;"" )</f>
        <v>Tunnelbeleuchtung</v>
      </c>
      <c r="U613" s="106" t="str">
        <f>IF(LNG!$B$3=1,C613 &amp;"",I613 &amp;"" )</f>
        <v>Tragsysteme, Installationen und Leuchten für Durchfahrts-, Adaptions- und Notfallbeleuchtung in unterirdischen Bauwerken wie Tunnel, Galerien, Unterführungen und dgl., einschliesslich Verkabelung ab Übergabepunkt und Beleuchtungssteuerung</v>
      </c>
      <c r="V613" s="106" t="str">
        <f>IF(LNG!$B$3=1,D613 &amp;"",J613 &amp;"" )</f>
        <v/>
      </c>
      <c r="W613" s="106" t="str">
        <f>IF(LNG!$B$3=1,E613 &amp;"",K613 &amp;"" )</f>
        <v/>
      </c>
      <c r="X613" s="106" t="str">
        <f>IF(LNG!$B$3=1,F613 &amp;"",L613 &amp;"" )</f>
        <v/>
      </c>
    </row>
    <row r="614" spans="1:24" ht="343.2">
      <c r="A614" s="92" t="s">
        <v>427</v>
      </c>
      <c r="B614" s="93" t="s">
        <v>3921</v>
      </c>
      <c r="C614" s="93" t="s">
        <v>3922</v>
      </c>
      <c r="D614" s="67"/>
      <c r="E614" s="67"/>
      <c r="F614" s="67"/>
      <c r="G614" s="94" t="s">
        <v>427</v>
      </c>
      <c r="H614" s="95" t="s">
        <v>3923</v>
      </c>
      <c r="I614" s="95" t="s">
        <v>3924</v>
      </c>
      <c r="J614" s="73"/>
      <c r="K614" s="73"/>
      <c r="L614" s="73"/>
      <c r="M614" s="802" t="s">
        <v>427</v>
      </c>
      <c r="N614" s="803"/>
      <c r="O614" s="803"/>
      <c r="P614" s="796"/>
      <c r="Q614" s="796"/>
      <c r="R614" s="796"/>
      <c r="S614" s="106" t="str">
        <f>IF(LNG!$B$3=1,A614 &amp;"",G614 &amp;"" )</f>
        <v>S02.04</v>
      </c>
      <c r="T614" s="106" t="str">
        <f>IF(LNG!$B$3=1,B614 &amp;"",H614 &amp;"" )</f>
        <v>Raumbeleuchtung</v>
      </c>
      <c r="U614" s="106" t="str">
        <f>IF(LNG!$B$3=1,C614 &amp;"",I614 &amp;"" )</f>
        <v>Tragsysteme, Installationen und Leuchten für Raumbeleuchtungen von Betriebszentralen, Werkhöfen, Rastplätzen, Wartungs- und Unterhaltszugängen, Kammern, Becken und dgl., einschliesslich Verkabelung ab Übergabepunkt und Beleuchtungssteuerung</v>
      </c>
      <c r="V614" s="106" t="str">
        <f>IF(LNG!$B$3=1,D614 &amp;"",J614 &amp;"" )</f>
        <v/>
      </c>
      <c r="W614" s="106" t="str">
        <f>IF(LNG!$B$3=1,E614 &amp;"",K614 &amp;"" )</f>
        <v/>
      </c>
      <c r="X614" s="106" t="str">
        <f>IF(LNG!$B$3=1,F614 &amp;"",L614 &amp;"" )</f>
        <v/>
      </c>
    </row>
    <row r="615" spans="1:24" ht="356.4">
      <c r="A615" s="68" t="s">
        <v>428</v>
      </c>
      <c r="B615" s="80" t="s">
        <v>3925</v>
      </c>
      <c r="C615" s="80" t="s">
        <v>3926</v>
      </c>
      <c r="D615" s="67"/>
      <c r="E615" s="67"/>
      <c r="F615" s="67"/>
      <c r="G615" s="74" t="s">
        <v>428</v>
      </c>
      <c r="H615" s="84" t="s">
        <v>3927</v>
      </c>
      <c r="I615" s="84" t="s">
        <v>3928</v>
      </c>
      <c r="J615" s="73"/>
      <c r="K615" s="73"/>
      <c r="L615" s="73"/>
      <c r="M615" s="797" t="s">
        <v>428</v>
      </c>
      <c r="N615" s="795"/>
      <c r="O615" s="795"/>
      <c r="P615" s="796"/>
      <c r="Q615" s="796"/>
      <c r="R615" s="796"/>
      <c r="S615" s="106" t="str">
        <f>IF(LNG!$B$3=1,A615 &amp;"",G615 &amp;"" )</f>
        <v>S03</v>
      </c>
      <c r="T615" s="106" t="str">
        <f>IF(LNG!$B$3=1,B615 &amp;"",H615 &amp;"" )</f>
        <v>Verkehrsbeeinflussung</v>
      </c>
      <c r="U615" s="106" t="str">
        <f>IF(LNG!$B$3=1,C615 &amp;"",I615 &amp;"" )</f>
        <v>Einrichtungen und Systeme der Verkehrssteuerung wie steuerbare oder automatisierte Signalisation, Leittechnik, VM-Systeme, Sicherheitseinrichtungen und dgl., einschliesslich Tragsystem, Stromversorgung ab Übergabepunkt und Steuerung
Hinweis: Markierung, Signal (R 2)</v>
      </c>
      <c r="V615" s="106" t="str">
        <f>IF(LNG!$B$3=1,D615 &amp;"",J615 &amp;"" )</f>
        <v/>
      </c>
      <c r="W615" s="106" t="str">
        <f>IF(LNG!$B$3=1,E615 &amp;"",K615 &amp;"" )</f>
        <v/>
      </c>
      <c r="X615" s="106" t="str">
        <f>IF(LNG!$B$3=1,F615 &amp;"",L615 &amp;"" )</f>
        <v/>
      </c>
    </row>
    <row r="616" spans="1:24" ht="276">
      <c r="A616" s="78" t="s">
        <v>429</v>
      </c>
      <c r="B616" s="79" t="s">
        <v>3929</v>
      </c>
      <c r="C616" s="80" t="s">
        <v>3930</v>
      </c>
      <c r="D616" s="67"/>
      <c r="E616" s="67"/>
      <c r="F616" s="67"/>
      <c r="G616" s="82" t="s">
        <v>429</v>
      </c>
      <c r="H616" s="83" t="s">
        <v>3929</v>
      </c>
      <c r="I616" s="84" t="s">
        <v>3931</v>
      </c>
      <c r="J616" s="73"/>
      <c r="K616" s="73"/>
      <c r="L616" s="73"/>
      <c r="M616" s="798" t="s">
        <v>429</v>
      </c>
      <c r="N616" s="799"/>
      <c r="O616" s="795"/>
      <c r="P616" s="796"/>
      <c r="Q616" s="796"/>
      <c r="R616" s="796"/>
      <c r="S616" s="106" t="str">
        <f>IF(LNG!$B$3=1,A616 &amp;"",G616 &amp;"" )</f>
        <v>S03.01</v>
      </c>
      <c r="T616" s="106" t="str">
        <f>IF(LNG!$B$3=1,B616 &amp;"",H616 &amp;"" )</f>
        <v>Signalisation</v>
      </c>
      <c r="U616" s="106" t="str">
        <f>IF(LNG!$B$3=1,C616 &amp;"",I616 &amp;"" )</f>
        <v>Lichtsignalanlagen, Fahrstreifensignalisation, Wechselsignale, Wechseltextsignale, Blinker sowie Schranken, einschliesslich Tragsystem, Signal, Stromversorgung ab Übergabepunkt und Steuerung</v>
      </c>
      <c r="V616" s="106" t="str">
        <f>IF(LNG!$B$3=1,D616 &amp;"",J616 &amp;"" )</f>
        <v/>
      </c>
      <c r="W616" s="106" t="str">
        <f>IF(LNG!$B$3=1,E616 &amp;"",K616 &amp;"" )</f>
        <v/>
      </c>
      <c r="X616" s="106" t="str">
        <f>IF(LNG!$B$3=1,F616 &amp;"",L616 &amp;"" )</f>
        <v/>
      </c>
    </row>
    <row r="617" spans="1:24" ht="237.6">
      <c r="A617" s="86" t="s">
        <v>430</v>
      </c>
      <c r="B617" s="87" t="s">
        <v>3932</v>
      </c>
      <c r="C617" s="80" t="s">
        <v>3933</v>
      </c>
      <c r="D617" s="67"/>
      <c r="E617" s="67"/>
      <c r="F617" s="67"/>
      <c r="G617" s="88" t="s">
        <v>430</v>
      </c>
      <c r="H617" s="89" t="s">
        <v>3934</v>
      </c>
      <c r="I617" s="84" t="s">
        <v>3935</v>
      </c>
      <c r="J617" s="73"/>
      <c r="K617" s="73"/>
      <c r="L617" s="73"/>
      <c r="M617" s="793" t="s">
        <v>430</v>
      </c>
      <c r="N617" s="794"/>
      <c r="O617" s="795"/>
      <c r="P617" s="796"/>
      <c r="Q617" s="796"/>
      <c r="R617" s="796"/>
      <c r="S617" s="106" t="str">
        <f>IF(LNG!$B$3=1,A617 &amp;"",G617 &amp;"" )</f>
        <v>S03.02</v>
      </c>
      <c r="T617" s="106" t="str">
        <f>IF(LNG!$B$3=1,B617 &amp;"",H617 &amp;"" )</f>
        <v>Informationssystem</v>
      </c>
      <c r="U617" s="106" t="str">
        <f>IF(LNG!$B$3=1,C617 &amp;"",I617 &amp;"" )</f>
        <v>Informationssysteme im Strassenraum für privaten und öffentlichen Verkehr, Wechseltextanzeigen und dgl., einschliesslich Tragsystem, Stromversorgung ab Übergabepunkt und Steuerung</v>
      </c>
      <c r="V617" s="106" t="str">
        <f>IF(LNG!$B$3=1,D617 &amp;"",J617 &amp;"" )</f>
        <v/>
      </c>
      <c r="W617" s="106" t="str">
        <f>IF(LNG!$B$3=1,E617 &amp;"",K617 &amp;"" )</f>
        <v/>
      </c>
      <c r="X617" s="106" t="str">
        <f>IF(LNG!$B$3=1,F617 &amp;"",L617 &amp;"" )</f>
        <v/>
      </c>
    </row>
    <row r="618" spans="1:24" ht="193.2">
      <c r="A618" s="68" t="s">
        <v>431</v>
      </c>
      <c r="B618" s="80" t="s">
        <v>3936</v>
      </c>
      <c r="C618" s="80" t="s">
        <v>3937</v>
      </c>
      <c r="D618" s="67"/>
      <c r="E618" s="67"/>
      <c r="F618" s="67"/>
      <c r="G618" s="74" t="s">
        <v>431</v>
      </c>
      <c r="H618" s="84" t="s">
        <v>3938</v>
      </c>
      <c r="I618" s="84" t="s">
        <v>3939</v>
      </c>
      <c r="J618" s="73"/>
      <c r="K618" s="73"/>
      <c r="L618" s="73"/>
      <c r="M618" s="797" t="s">
        <v>431</v>
      </c>
      <c r="N618" s="795"/>
      <c r="O618" s="795"/>
      <c r="P618" s="796"/>
      <c r="Q618" s="796"/>
      <c r="R618" s="796"/>
      <c r="S618" s="106" t="str">
        <f>IF(LNG!$B$3=1,A618 &amp;"",G618 &amp;"" )</f>
        <v>S03.03</v>
      </c>
      <c r="T618" s="106" t="str">
        <f>IF(LNG!$B$3=1,B618 &amp;"",H618 &amp;"" )</f>
        <v>Fluchtwegsignalisation</v>
      </c>
      <c r="U618" s="106" t="str">
        <f>IF(LNG!$B$3=1,C618 &amp;"",I618 &amp;"" )</f>
        <v>Warnleuchten, Blitzlichter, akustische Signalgeber, Lautsprecher und dgl., einschliesslich Stromversorgung ab Übergabepunkt und Steuerung</v>
      </c>
      <c r="V618" s="106" t="str">
        <f>IF(LNG!$B$3=1,D618 &amp;"",J618 &amp;"" )</f>
        <v/>
      </c>
      <c r="W618" s="106" t="str">
        <f>IF(LNG!$B$3=1,E618 &amp;"",K618 &amp;"" )</f>
        <v/>
      </c>
      <c r="X618" s="106" t="str">
        <f>IF(LNG!$B$3=1,F618 &amp;"",L618 &amp;"" )</f>
        <v/>
      </c>
    </row>
    <row r="619" spans="1:24" ht="262.2">
      <c r="A619" s="68" t="s">
        <v>432</v>
      </c>
      <c r="B619" s="80" t="s">
        <v>3940</v>
      </c>
      <c r="C619" s="80" t="s">
        <v>3941</v>
      </c>
      <c r="D619" s="67"/>
      <c r="E619" s="67"/>
      <c r="F619" s="67"/>
      <c r="G619" s="74" t="s">
        <v>432</v>
      </c>
      <c r="H619" s="84" t="s">
        <v>3942</v>
      </c>
      <c r="I619" s="84" t="s">
        <v>3943</v>
      </c>
      <c r="J619" s="73"/>
      <c r="K619" s="73"/>
      <c r="L619" s="73"/>
      <c r="M619" s="797" t="s">
        <v>432</v>
      </c>
      <c r="N619" s="795"/>
      <c r="O619" s="795"/>
      <c r="P619" s="796"/>
      <c r="Q619" s="796"/>
      <c r="R619" s="796"/>
      <c r="S619" s="106" t="str">
        <f>IF(LNG!$B$3=1,A619 &amp;"",G619 &amp;"" )</f>
        <v>S03.04</v>
      </c>
      <c r="T619" s="106" t="str">
        <f>IF(LNG!$B$3=1,B619 &amp;"",H619 &amp;"" )</f>
        <v>Unterflurbeleuchtung</v>
      </c>
      <c r="U619" s="106" t="str">
        <f>IF(LNG!$B$3=1,C619 &amp;"",I619 &amp;"" )</f>
        <v>Unterflurbeleuchtung zur Signalisation von Spurwechseln, Sicherheitslinien und dgl., einschliesslich Stromversorgung ab Übergabepunkt, Leuchtmittel und Steuerung</v>
      </c>
      <c r="V619" s="106" t="str">
        <f>IF(LNG!$B$3=1,D619 &amp;"",J619 &amp;"" )</f>
        <v/>
      </c>
      <c r="W619" s="106" t="str">
        <f>IF(LNG!$B$3=1,E619 &amp;"",K619 &amp;"" )</f>
        <v/>
      </c>
      <c r="X619" s="106" t="str">
        <f>IF(LNG!$B$3=1,F619 &amp;"",L619 &amp;"" )</f>
        <v/>
      </c>
    </row>
    <row r="620" spans="1:24" ht="220.8">
      <c r="A620" s="68" t="s">
        <v>433</v>
      </c>
      <c r="B620" s="80" t="s">
        <v>3944</v>
      </c>
      <c r="C620" s="80" t="s">
        <v>3945</v>
      </c>
      <c r="D620" s="67"/>
      <c r="E620" s="67"/>
      <c r="F620" s="67"/>
      <c r="G620" s="74" t="s">
        <v>433</v>
      </c>
      <c r="H620" s="84" t="s">
        <v>3946</v>
      </c>
      <c r="I620" s="84" t="s">
        <v>3947</v>
      </c>
      <c r="J620" s="73"/>
      <c r="K620" s="73"/>
      <c r="L620" s="73"/>
      <c r="M620" s="797" t="s">
        <v>433</v>
      </c>
      <c r="N620" s="795"/>
      <c r="O620" s="795"/>
      <c r="P620" s="796"/>
      <c r="Q620" s="796"/>
      <c r="R620" s="796"/>
      <c r="S620" s="106" t="str">
        <f>IF(LNG!$B$3=1,A620 &amp;"",G620 &amp;"" )</f>
        <v>S03.05</v>
      </c>
      <c r="T620" s="106" t="str">
        <f>IF(LNG!$B$3=1,B620 &amp;"",H620 &amp;"" )</f>
        <v>Bewegliches Fahrzeugrückhaltesystem</v>
      </c>
      <c r="U620" s="106" t="str">
        <f>IF(LNG!$B$3=1,C620 &amp;"",I620 &amp;"" )</f>
        <v>Bewegliche Abschrankung für die Signalisation von Mittelstreifenüberfahrten und dgl., einschliesslich Antrieb, Stromversorgung ab Übergabepunkt und Steuerung</v>
      </c>
      <c r="V620" s="106" t="str">
        <f>IF(LNG!$B$3=1,D620 &amp;"",J620 &amp;"" )</f>
        <v/>
      </c>
      <c r="W620" s="106" t="str">
        <f>IF(LNG!$B$3=1,E620 &amp;"",K620 &amp;"" )</f>
        <v/>
      </c>
      <c r="X620" s="106" t="str">
        <f>IF(LNG!$B$3=1,F620 &amp;"",L620 &amp;"" )</f>
        <v/>
      </c>
    </row>
    <row r="621" spans="1:24" ht="105.6">
      <c r="A621" s="68" t="s">
        <v>434</v>
      </c>
      <c r="B621" s="80" t="s">
        <v>2031</v>
      </c>
      <c r="C621" s="80" t="s">
        <v>3948</v>
      </c>
      <c r="D621" s="67"/>
      <c r="E621" s="67"/>
      <c r="F621" s="67"/>
      <c r="G621" s="74" t="s">
        <v>434</v>
      </c>
      <c r="H621" s="84" t="s">
        <v>2033</v>
      </c>
      <c r="I621" s="84" t="s">
        <v>3949</v>
      </c>
      <c r="J621" s="73"/>
      <c r="K621" s="73"/>
      <c r="L621" s="73"/>
      <c r="M621" s="797" t="s">
        <v>434</v>
      </c>
      <c r="N621" s="795"/>
      <c r="O621" s="795"/>
      <c r="P621" s="796"/>
      <c r="Q621" s="796"/>
      <c r="R621" s="796"/>
      <c r="S621" s="106" t="str">
        <f>IF(LNG!$B$3=1,A621 &amp;"",G621 &amp;"" )</f>
        <v>S04</v>
      </c>
      <c r="T621" s="106" t="str">
        <f>IF(LNG!$B$3=1,B621 &amp;"",H621 &amp;"" )</f>
        <v>Lufttechnische Anlage</v>
      </c>
      <c r="U621" s="106" t="str">
        <f>IF(LNG!$B$3=1,C621 &amp;"",I621 &amp;"" )</f>
        <v>Anlagen zur Aussen- und Fortluftführung, Aufbereitung, Verteilung und Abgabe von Luft</v>
      </c>
      <c r="V621" s="106" t="str">
        <f>IF(LNG!$B$3=1,D621 &amp;"",J621 &amp;"" )</f>
        <v/>
      </c>
      <c r="W621" s="106" t="str">
        <f>IF(LNG!$B$3=1,E621 &amp;"",K621 &amp;"" )</f>
        <v/>
      </c>
      <c r="X621" s="106" t="str">
        <f>IF(LNG!$B$3=1,F621 &amp;"",L621 &amp;"" )</f>
        <v/>
      </c>
    </row>
    <row r="622" spans="1:24" ht="207">
      <c r="A622" s="86" t="s">
        <v>435</v>
      </c>
      <c r="B622" s="87" t="s">
        <v>3950</v>
      </c>
      <c r="C622" s="80" t="s">
        <v>3951</v>
      </c>
      <c r="D622" s="67"/>
      <c r="E622" s="67"/>
      <c r="F622" s="67"/>
      <c r="G622" s="88" t="s">
        <v>435</v>
      </c>
      <c r="H622" s="89" t="s">
        <v>3952</v>
      </c>
      <c r="I622" s="84" t="s">
        <v>3953</v>
      </c>
      <c r="J622" s="73"/>
      <c r="K622" s="73"/>
      <c r="L622" s="73"/>
      <c r="M622" s="793" t="s">
        <v>435</v>
      </c>
      <c r="N622" s="794"/>
      <c r="O622" s="795"/>
      <c r="P622" s="796"/>
      <c r="Q622" s="796"/>
      <c r="R622" s="796"/>
      <c r="S622" s="106" t="str">
        <f>IF(LNG!$B$3=1,A622 &amp;"",G622 &amp;"" )</f>
        <v>S04.01</v>
      </c>
      <c r="T622" s="106" t="str">
        <f>IF(LNG!$B$3=1,B622 &amp;"",H622 &amp;"" )</f>
        <v>Verkehrsraumlüftung</v>
      </c>
      <c r="U622" s="106" t="str">
        <f>IF(LNG!$B$3=1,C622 &amp;"",I622 &amp;"" )</f>
        <v>Ventilatoren, Lüftungsklappen, Lüftungsrohre und dgl. für die Verkehrsraum- und Brandnotlüftung, einschliesslich Stromversorgung und Steuerung</v>
      </c>
      <c r="V622" s="106" t="str">
        <f>IF(LNG!$B$3=1,D622 &amp;"",J622 &amp;"" )</f>
        <v/>
      </c>
      <c r="W622" s="106" t="str">
        <f>IF(LNG!$B$3=1,E622 &amp;"",K622 &amp;"" )</f>
        <v/>
      </c>
      <c r="X622" s="106" t="str">
        <f>IF(LNG!$B$3=1,F622 &amp;"",L622 &amp;"" )</f>
        <v/>
      </c>
    </row>
    <row r="623" spans="1:24" ht="250.8">
      <c r="A623" s="68" t="s">
        <v>436</v>
      </c>
      <c r="B623" s="80" t="s">
        <v>3954</v>
      </c>
      <c r="C623" s="80" t="s">
        <v>3955</v>
      </c>
      <c r="D623" s="67"/>
      <c r="E623" s="67"/>
      <c r="F623" s="67"/>
      <c r="G623" s="74" t="s">
        <v>436</v>
      </c>
      <c r="H623" s="84" t="s">
        <v>3956</v>
      </c>
      <c r="I623" s="84" t="s">
        <v>3957</v>
      </c>
      <c r="J623" s="73"/>
      <c r="K623" s="73"/>
      <c r="L623" s="73"/>
      <c r="M623" s="797" t="s">
        <v>436</v>
      </c>
      <c r="N623" s="795"/>
      <c r="O623" s="795"/>
      <c r="P623" s="796"/>
      <c r="Q623" s="796"/>
      <c r="R623" s="796"/>
      <c r="S623" s="106" t="str">
        <f>IF(LNG!$B$3=1,A623 &amp;"",G623 &amp;"" )</f>
        <v>S04.02</v>
      </c>
      <c r="T623" s="106" t="str">
        <f>IF(LNG!$B$3=1,B623 &amp;"",H623 &amp;"" )</f>
        <v>Anlage für Bauwerkslüftung</v>
      </c>
      <c r="U623" s="106" t="str">
        <f>IF(LNG!$B$3=1,C623 &amp;"",I623 &amp;"" )</f>
        <v>Anlagen zur Aussen- und Fortluftführung, Verteilung und Abgabe von Luft in Gebäuden wie Betriebszentralen, Werkhöfen, Rastplätzen und dgl., einschliesslich Stromversorgung und Steuerung</v>
      </c>
      <c r="V623" s="106" t="str">
        <f>IF(LNG!$B$3=1,D623 &amp;"",J623 &amp;"" )</f>
        <v/>
      </c>
      <c r="W623" s="106" t="str">
        <f>IF(LNG!$B$3=1,E623 &amp;"",K623 &amp;"" )</f>
        <v/>
      </c>
      <c r="X623" s="106" t="str">
        <f>IF(LNG!$B$3=1,F623 &amp;"",L623 &amp;"" )</f>
        <v/>
      </c>
    </row>
    <row r="624" spans="1:24" ht="220.8">
      <c r="A624" s="68" t="s">
        <v>437</v>
      </c>
      <c r="B624" s="80" t="s">
        <v>2039</v>
      </c>
      <c r="C624" s="80" t="s">
        <v>3958</v>
      </c>
      <c r="D624" s="67"/>
      <c r="E624" s="67"/>
      <c r="F624" s="67"/>
      <c r="G624" s="74" t="s">
        <v>437</v>
      </c>
      <c r="H624" s="84" t="s">
        <v>2041</v>
      </c>
      <c r="I624" s="84" t="s">
        <v>3959</v>
      </c>
      <c r="J624" s="73"/>
      <c r="K624" s="73"/>
      <c r="L624" s="73"/>
      <c r="M624" s="797" t="s">
        <v>437</v>
      </c>
      <c r="N624" s="795"/>
      <c r="O624" s="795"/>
      <c r="P624" s="796"/>
      <c r="Q624" s="796"/>
      <c r="R624" s="796"/>
      <c r="S624" s="106" t="str">
        <f>IF(LNG!$B$3=1,A624 &amp;"",G624 &amp;"" )</f>
        <v>S04.03</v>
      </c>
      <c r="T624" s="106" t="str">
        <f>IF(LNG!$B$3=1,B624 &amp;"",H624 &amp;"" )</f>
        <v>Luftaufbereitung</v>
      </c>
      <c r="U624" s="106" t="str">
        <f>IF(LNG!$B$3=1,C624 &amp;"",I624 &amp;"" )</f>
        <v>Geräte zur zentralen Luftaufbereitung wie Monoblock mit Luftfilter, Luftbefeuchter, Luftentfeuchter, Wärmetauscher und dgl.</v>
      </c>
      <c r="V624" s="106" t="str">
        <f>IF(LNG!$B$3=1,D624 &amp;"",J624 &amp;"" )</f>
        <v/>
      </c>
      <c r="W624" s="106" t="str">
        <f>IF(LNG!$B$3=1,E624 &amp;"",K624 &amp;"" )</f>
        <v/>
      </c>
      <c r="X624" s="106" t="str">
        <f>IF(LNG!$B$3=1,F624 &amp;"",L624 &amp;"" )</f>
        <v/>
      </c>
    </row>
    <row r="625" spans="1:24" ht="198">
      <c r="A625" s="70" t="s">
        <v>438</v>
      </c>
      <c r="B625" s="93" t="s">
        <v>3960</v>
      </c>
      <c r="C625" s="93" t="s">
        <v>3961</v>
      </c>
      <c r="D625" s="67"/>
      <c r="E625" s="67"/>
      <c r="F625" s="67"/>
      <c r="G625" s="76" t="s">
        <v>438</v>
      </c>
      <c r="H625" s="95" t="s">
        <v>3962</v>
      </c>
      <c r="I625" s="95" t="s">
        <v>3963</v>
      </c>
      <c r="J625" s="73"/>
      <c r="K625" s="73"/>
      <c r="L625" s="73"/>
      <c r="M625" s="807" t="s">
        <v>438</v>
      </c>
      <c r="N625" s="803"/>
      <c r="O625" s="803"/>
      <c r="P625" s="796"/>
      <c r="Q625" s="796"/>
      <c r="R625" s="796"/>
      <c r="S625" s="106" t="str">
        <f>IF(LNG!$B$3=1,A625 &amp;"",G625 &amp;"" )</f>
        <v>S04.04</v>
      </c>
      <c r="T625" s="106" t="str">
        <f>IF(LNG!$B$3=1,B625 &amp;"",H625 &amp;"" )</f>
        <v>Luftqualitätsmessung</v>
      </c>
      <c r="U625" s="106" t="str">
        <f>IF(LNG!$B$3=1,C625 &amp;"",I625 &amp;"" )</f>
        <v>Leittechnik und Sensorik der lufttechnischen Anlage zur Messung und Überwachung der Luftqualität sowie zur Regelung der lufttechnischen Anlage</v>
      </c>
      <c r="V625" s="106" t="str">
        <f>IF(LNG!$B$3=1,D625 &amp;"",J625 &amp;"" )</f>
        <v/>
      </c>
      <c r="W625" s="106" t="str">
        <f>IF(LNG!$B$3=1,E625 &amp;"",K625 &amp;"" )</f>
        <v/>
      </c>
      <c r="X625" s="106" t="str">
        <f>IF(LNG!$B$3=1,F625 &amp;"",L625 &amp;"" )</f>
        <v/>
      </c>
    </row>
    <row r="626" spans="1:24" ht="82.8">
      <c r="A626" s="68" t="s">
        <v>439</v>
      </c>
      <c r="B626" s="80" t="s">
        <v>3964</v>
      </c>
      <c r="C626" s="80" t="s">
        <v>3965</v>
      </c>
      <c r="D626" s="67"/>
      <c r="E626" s="67"/>
      <c r="F626" s="67"/>
      <c r="G626" s="74" t="s">
        <v>439</v>
      </c>
      <c r="H626" s="84" t="s">
        <v>3966</v>
      </c>
      <c r="I626" s="84" t="s">
        <v>3967</v>
      </c>
      <c r="J626" s="73"/>
      <c r="K626" s="73"/>
      <c r="L626" s="73"/>
      <c r="M626" s="797" t="s">
        <v>439</v>
      </c>
      <c r="N626" s="795"/>
      <c r="O626" s="795"/>
      <c r="P626" s="796"/>
      <c r="Q626" s="796"/>
      <c r="R626" s="796"/>
      <c r="S626" s="106" t="str">
        <f>IF(LNG!$B$3=1,A626 &amp;"",G626 &amp;"" )</f>
        <v>S05</v>
      </c>
      <c r="T626" s="106" t="str">
        <f>IF(LNG!$B$3=1,B626 &amp;"",H626 &amp;"" )</f>
        <v>Automations-, Leit-, Kommunikationsanlage</v>
      </c>
      <c r="U626" s="106" t="str">
        <f>IF(LNG!$B$3=1,C626 &amp;"",I626 &amp;"" )</f>
        <v>Systeme für Automation, Telekommunikation und Management</v>
      </c>
      <c r="V626" s="106" t="str">
        <f>IF(LNG!$B$3=1,D626 &amp;"",J626 &amp;"" )</f>
        <v/>
      </c>
      <c r="W626" s="106" t="str">
        <f>IF(LNG!$B$3=1,E626 &amp;"",K626 &amp;"" )</f>
        <v/>
      </c>
      <c r="X626" s="106" t="str">
        <f>IF(LNG!$B$3=1,F626 &amp;"",L626 &amp;"" )</f>
        <v/>
      </c>
    </row>
    <row r="627" spans="1:24" ht="145.19999999999999">
      <c r="A627" s="92" t="s">
        <v>440</v>
      </c>
      <c r="B627" s="93" t="s">
        <v>1886</v>
      </c>
      <c r="C627" s="93" t="s">
        <v>3968</v>
      </c>
      <c r="D627" s="67"/>
      <c r="E627" s="67"/>
      <c r="F627" s="67"/>
      <c r="G627" s="94" t="s">
        <v>440</v>
      </c>
      <c r="H627" s="95" t="s">
        <v>3969</v>
      </c>
      <c r="I627" s="95" t="s">
        <v>3970</v>
      </c>
      <c r="J627" s="73"/>
      <c r="K627" s="73"/>
      <c r="L627" s="73"/>
      <c r="M627" s="802" t="s">
        <v>440</v>
      </c>
      <c r="N627" s="803"/>
      <c r="O627" s="803"/>
      <c r="P627" s="796"/>
      <c r="Q627" s="796"/>
      <c r="R627" s="796"/>
      <c r="S627" s="106" t="str">
        <f>IF(LNG!$B$3=1,A627 &amp;"",G627 &amp;"" )</f>
        <v>S05.01</v>
      </c>
      <c r="T627" s="106" t="str">
        <f>IF(LNG!$B$3=1,B627 &amp;"",H627 &amp;"" )</f>
        <v>Gebäudeautomation</v>
      </c>
      <c r="U627" s="106" t="str">
        <f>IF(LNG!$B$3=1,C627 &amp;"",I627 &amp;"" )</f>
        <v>Managementsysteme zur Regelung und Steuerung des Gebäudekomforts und der Energieeffizienz</v>
      </c>
      <c r="V627" s="106" t="str">
        <f>IF(LNG!$B$3=1,D627 &amp;"",J627 &amp;"" )</f>
        <v/>
      </c>
      <c r="W627" s="106" t="str">
        <f>IF(LNG!$B$3=1,E627 &amp;"",K627 &amp;"" )</f>
        <v/>
      </c>
      <c r="X627" s="106" t="str">
        <f>IF(LNG!$B$3=1,F627 &amp;"",L627 &amp;"" )</f>
        <v/>
      </c>
    </row>
    <row r="628" spans="1:24" ht="179.4">
      <c r="A628" s="68" t="s">
        <v>441</v>
      </c>
      <c r="B628" s="80" t="s">
        <v>3971</v>
      </c>
      <c r="C628" s="80" t="s">
        <v>3972</v>
      </c>
      <c r="D628" s="67"/>
      <c r="E628" s="67"/>
      <c r="F628" s="67"/>
      <c r="G628" s="74" t="s">
        <v>441</v>
      </c>
      <c r="H628" s="84" t="s">
        <v>3973</v>
      </c>
      <c r="I628" s="84" t="s">
        <v>3974</v>
      </c>
      <c r="J628" s="73"/>
      <c r="K628" s="73"/>
      <c r="L628" s="73"/>
      <c r="M628" s="797" t="s">
        <v>441</v>
      </c>
      <c r="N628" s="795"/>
      <c r="O628" s="795"/>
      <c r="P628" s="796"/>
      <c r="Q628" s="796"/>
      <c r="R628" s="796"/>
      <c r="S628" s="106" t="str">
        <f>IF(LNG!$B$3=1,A628 &amp;"",G628 &amp;"" )</f>
        <v>S05.02</v>
      </c>
      <c r="T628" s="106" t="str">
        <f>IF(LNG!$B$3=1,B628 &amp;"",H628 &amp;"" )</f>
        <v>Telekommunikationsanlage</v>
      </c>
      <c r="U628" s="106" t="str">
        <f>IF(LNG!$B$3=1,C628 &amp;"",I628 &amp;"" )</f>
        <v>Anlagen zur Übertragung, Verarbeitung und Anzeige von Daten, Bildern und Ton, einschliesslich Funk, Radio und Mobilfunk</v>
      </c>
      <c r="V628" s="106" t="str">
        <f>IF(LNG!$B$3=1,D628 &amp;"",J628 &amp;"" )</f>
        <v/>
      </c>
      <c r="W628" s="106" t="str">
        <f>IF(LNG!$B$3=1,E628 &amp;"",K628 &amp;"" )</f>
        <v/>
      </c>
      <c r="X628" s="106" t="str">
        <f>IF(LNG!$B$3=1,F628 &amp;"",L628 &amp;"" )</f>
        <v/>
      </c>
    </row>
    <row r="629" spans="1:24" ht="79.2">
      <c r="A629" s="92" t="s">
        <v>442</v>
      </c>
      <c r="B629" s="93" t="s">
        <v>3975</v>
      </c>
      <c r="C629" s="93" t="s">
        <v>3976</v>
      </c>
      <c r="D629" s="67"/>
      <c r="E629" s="67"/>
      <c r="F629" s="67"/>
      <c r="G629" s="94" t="s">
        <v>442</v>
      </c>
      <c r="H629" s="95" t="s">
        <v>3977</v>
      </c>
      <c r="I629" s="95" t="s">
        <v>3978</v>
      </c>
      <c r="J629" s="73"/>
      <c r="K629" s="73"/>
      <c r="L629" s="73"/>
      <c r="M629" s="802" t="s">
        <v>442</v>
      </c>
      <c r="N629" s="803"/>
      <c r="O629" s="803"/>
      <c r="P629" s="796"/>
      <c r="Q629" s="796"/>
      <c r="R629" s="796"/>
      <c r="S629" s="106" t="str">
        <f>IF(LNG!$B$3=1,A629 &amp;"",G629 &amp;"" )</f>
        <v>S05.03</v>
      </c>
      <c r="T629" s="106" t="str">
        <f>IF(LNG!$B$3=1,B629 &amp;"",H629 &amp;"" )</f>
        <v>Verkehrs- und Sicherheitsleitsystem</v>
      </c>
      <c r="U629" s="106" t="str">
        <f>IF(LNG!$B$3=1,C629 &amp;"",I629 &amp;"" )</f>
        <v>Einrichtungen von Verkehrs- und Sicherheitsleitzentralen</v>
      </c>
      <c r="V629" s="106" t="str">
        <f>IF(LNG!$B$3=1,D629 &amp;"",J629 &amp;"" )</f>
        <v/>
      </c>
      <c r="W629" s="106" t="str">
        <f>IF(LNG!$B$3=1,E629 &amp;"",K629 &amp;"" )</f>
        <v/>
      </c>
      <c r="X629" s="106" t="str">
        <f>IF(LNG!$B$3=1,F629 &amp;"",L629 &amp;"" )</f>
        <v/>
      </c>
    </row>
    <row r="630" spans="1:24" ht="110.4">
      <c r="A630" s="92" t="s">
        <v>443</v>
      </c>
      <c r="B630" s="93" t="s">
        <v>3979</v>
      </c>
      <c r="C630" s="93" t="s">
        <v>3980</v>
      </c>
      <c r="D630" s="67"/>
      <c r="E630" s="67"/>
      <c r="F630" s="67"/>
      <c r="G630" s="94" t="s">
        <v>443</v>
      </c>
      <c r="H630" s="95" t="s">
        <v>3981</v>
      </c>
      <c r="I630" s="95" t="s">
        <v>3982</v>
      </c>
      <c r="J630" s="73"/>
      <c r="K630" s="73"/>
      <c r="L630" s="73"/>
      <c r="M630" s="802" t="s">
        <v>443</v>
      </c>
      <c r="N630" s="803"/>
      <c r="O630" s="803"/>
      <c r="P630" s="796"/>
      <c r="Q630" s="796"/>
      <c r="R630" s="796"/>
      <c r="S630" s="106" t="str">
        <f>IF(LNG!$B$3=1,A630 &amp;"",G630 &amp;"" )</f>
        <v>S05.04</v>
      </c>
      <c r="T630" s="106" t="str">
        <f>IF(LNG!$B$3=1,B630 &amp;"",H630 &amp;"" )</f>
        <v>Stellwerksystem</v>
      </c>
      <c r="U630" s="106" t="str">
        <f>IF(LNG!$B$3=1,C630 &amp;"",I630 &amp;"" )</f>
        <v>Zentrale Anlage zur Steuerung und Überwachung von Stellwerken</v>
      </c>
      <c r="V630" s="106" t="str">
        <f>IF(LNG!$B$3=1,D630 &amp;"",J630 &amp;"" )</f>
        <v/>
      </c>
      <c r="W630" s="106" t="str">
        <f>IF(LNG!$B$3=1,E630 &amp;"",K630 &amp;"" )</f>
        <v/>
      </c>
      <c r="X630" s="106" t="str">
        <f>IF(LNG!$B$3=1,F630 &amp;"",L630 &amp;"" )</f>
        <v/>
      </c>
    </row>
    <row r="631" spans="1:24" ht="105.6">
      <c r="A631" s="86" t="s">
        <v>444</v>
      </c>
      <c r="B631" s="87" t="s">
        <v>1919</v>
      </c>
      <c r="C631" s="80" t="s">
        <v>3983</v>
      </c>
      <c r="D631" s="67"/>
      <c r="E631" s="67"/>
      <c r="F631" s="67"/>
      <c r="G631" s="88" t="s">
        <v>444</v>
      </c>
      <c r="H631" s="89" t="s">
        <v>1921</v>
      </c>
      <c r="I631" s="84" t="s">
        <v>3984</v>
      </c>
      <c r="J631" s="73"/>
      <c r="K631" s="73"/>
      <c r="L631" s="73"/>
      <c r="M631" s="793" t="s">
        <v>444</v>
      </c>
      <c r="N631" s="794"/>
      <c r="O631" s="795"/>
      <c r="P631" s="796"/>
      <c r="Q631" s="796"/>
      <c r="R631" s="796"/>
      <c r="S631" s="106" t="str">
        <f>IF(LNG!$B$3=1,A631 &amp;"",G631 &amp;"" )</f>
        <v>S06</v>
      </c>
      <c r="T631" s="106" t="str">
        <f>IF(LNG!$B$3=1,B631 &amp;"",H631 &amp;"" )</f>
        <v>Sicherheitsanlage</v>
      </c>
      <c r="U631" s="106" t="str">
        <f>IF(LNG!$B$3=1,C631 &amp;"",I631 &amp;"" )</f>
        <v>Anlagen zur Überwachung und zum Schutz von Eigentum und Personen (Security)</v>
      </c>
      <c r="V631" s="106" t="str">
        <f>IF(LNG!$B$3=1,D631 &amp;"",J631 &amp;"" )</f>
        <v/>
      </c>
      <c r="W631" s="106" t="str">
        <f>IF(LNG!$B$3=1,E631 &amp;"",K631 &amp;"" )</f>
        <v/>
      </c>
      <c r="X631" s="106" t="str">
        <f>IF(LNG!$B$3=1,F631 &amp;"",L631 &amp;"" )</f>
        <v/>
      </c>
    </row>
    <row r="632" spans="1:24" ht="145.19999999999999">
      <c r="A632" s="68" t="s">
        <v>445</v>
      </c>
      <c r="B632" s="80" t="s">
        <v>3985</v>
      </c>
      <c r="C632" s="80" t="s">
        <v>3986</v>
      </c>
      <c r="D632" s="67"/>
      <c r="E632" s="67"/>
      <c r="F632" s="67"/>
      <c r="G632" s="74" t="s">
        <v>445</v>
      </c>
      <c r="H632" s="84" t="s">
        <v>3987</v>
      </c>
      <c r="I632" s="84" t="s">
        <v>3988</v>
      </c>
      <c r="J632" s="73"/>
      <c r="K632" s="73"/>
      <c r="L632" s="73"/>
      <c r="M632" s="797" t="s">
        <v>445</v>
      </c>
      <c r="N632" s="795"/>
      <c r="O632" s="795"/>
      <c r="P632" s="796"/>
      <c r="Q632" s="796"/>
      <c r="R632" s="796"/>
      <c r="S632" s="106" t="str">
        <f>IF(LNG!$B$3=1,A632 &amp;"",G632 &amp;"" )</f>
        <v>S06.01</v>
      </c>
      <c r="T632" s="106" t="str">
        <f>IF(LNG!$B$3=1,B632 &amp;"",H632 &amp;"" )</f>
        <v>Einbruch-, Überfallmeldeanlage</v>
      </c>
      <c r="U632" s="106" t="str">
        <f>IF(LNG!$B$3=1,C632 &amp;"",I632 &amp;"" )</f>
        <v>Anlagen und Apparate für Einbruch- und Überfallmeldung sowie zum Schutz von Personen und Eigentum</v>
      </c>
      <c r="V632" s="106" t="str">
        <f>IF(LNG!$B$3=1,D632 &amp;"",J632 &amp;"" )</f>
        <v/>
      </c>
      <c r="W632" s="106" t="str">
        <f>IF(LNG!$B$3=1,E632 &amp;"",K632 &amp;"" )</f>
        <v/>
      </c>
      <c r="X632" s="106" t="str">
        <f>IF(LNG!$B$3=1,F632 &amp;"",L632 &amp;"" )</f>
        <v/>
      </c>
    </row>
    <row r="633" spans="1:24" ht="110.4">
      <c r="A633" s="68" t="s">
        <v>446</v>
      </c>
      <c r="B633" s="80" t="s">
        <v>1927</v>
      </c>
      <c r="C633" s="80" t="s">
        <v>3989</v>
      </c>
      <c r="D633" s="67"/>
      <c r="E633" s="67"/>
      <c r="F633" s="67"/>
      <c r="G633" s="74" t="s">
        <v>446</v>
      </c>
      <c r="H633" s="84" t="s">
        <v>1929</v>
      </c>
      <c r="I633" s="84" t="s">
        <v>3990</v>
      </c>
      <c r="J633" s="73"/>
      <c r="K633" s="73"/>
      <c r="L633" s="73"/>
      <c r="M633" s="797" t="s">
        <v>446</v>
      </c>
      <c r="N633" s="795"/>
      <c r="O633" s="795"/>
      <c r="P633" s="796"/>
      <c r="Q633" s="796"/>
      <c r="R633" s="796"/>
      <c r="S633" s="106" t="str">
        <f>IF(LNG!$B$3=1,A633 &amp;"",G633 &amp;"" )</f>
        <v>S06.02</v>
      </c>
      <c r="T633" s="106" t="str">
        <f>IF(LNG!$B$3=1,B633 &amp;"",H633 &amp;"" )</f>
        <v>Zutrittskontrollanlage</v>
      </c>
      <c r="U633" s="106" t="str">
        <f>IF(LNG!$B$3=1,C633 &amp;"",I633 &amp;"" )</f>
        <v>Anlagen und Apparate zur Überwachung und zur Verhinderung von unbefugtem Zutritt</v>
      </c>
      <c r="V633" s="106" t="str">
        <f>IF(LNG!$B$3=1,D633 &amp;"",J633 &amp;"" )</f>
        <v/>
      </c>
      <c r="W633" s="106" t="str">
        <f>IF(LNG!$B$3=1,E633 &amp;"",K633 &amp;"" )</f>
        <v/>
      </c>
      <c r="X633" s="106" t="str">
        <f>IF(LNG!$B$3=1,F633 &amp;"",L633 &amp;"" )</f>
        <v/>
      </c>
    </row>
    <row r="634" spans="1:24" ht="105.6">
      <c r="A634" s="68" t="s">
        <v>447</v>
      </c>
      <c r="B634" s="80" t="s">
        <v>1931</v>
      </c>
      <c r="C634" s="80" t="s">
        <v>3991</v>
      </c>
      <c r="D634" s="67"/>
      <c r="E634" s="67"/>
      <c r="F634" s="67"/>
      <c r="G634" s="74" t="s">
        <v>447</v>
      </c>
      <c r="H634" s="84" t="s">
        <v>1933</v>
      </c>
      <c r="I634" s="84" t="s">
        <v>3992</v>
      </c>
      <c r="J634" s="73"/>
      <c r="K634" s="73"/>
      <c r="L634" s="73"/>
      <c r="M634" s="797" t="s">
        <v>447</v>
      </c>
      <c r="N634" s="795"/>
      <c r="O634" s="795"/>
      <c r="P634" s="796"/>
      <c r="Q634" s="796"/>
      <c r="R634" s="796"/>
      <c r="S634" s="106" t="str">
        <f>IF(LNG!$B$3=1,A634 &amp;"",G634 &amp;"" )</f>
        <v>S06.03</v>
      </c>
      <c r="T634" s="106" t="str">
        <f>IF(LNG!$B$3=1,B634 &amp;"",H634 &amp;"" )</f>
        <v>Videoüberwachungsanlage</v>
      </c>
      <c r="U634" s="106" t="str">
        <f>IF(LNG!$B$3=1,C634 &amp;"",I634 &amp;"" )</f>
        <v>Videoanlagen und Apparate zur Überwachung von Personen und Eigentum</v>
      </c>
      <c r="V634" s="106" t="str">
        <f>IF(LNG!$B$3=1,D634 &amp;"",J634 &amp;"" )</f>
        <v/>
      </c>
      <c r="W634" s="106" t="str">
        <f>IF(LNG!$B$3=1,E634 &amp;"",K634 &amp;"" )</f>
        <v/>
      </c>
      <c r="X634" s="106" t="str">
        <f>IF(LNG!$B$3=1,F634 &amp;"",L634 &amp;"" )</f>
        <v/>
      </c>
    </row>
    <row r="635" spans="1:24" ht="198">
      <c r="A635" s="68" t="s">
        <v>448</v>
      </c>
      <c r="B635" s="80" t="s">
        <v>3993</v>
      </c>
      <c r="C635" s="80" t="s">
        <v>3994</v>
      </c>
      <c r="D635" s="67"/>
      <c r="E635" s="67"/>
      <c r="F635" s="67"/>
      <c r="G635" s="74" t="s">
        <v>448</v>
      </c>
      <c r="H635" s="84" t="s">
        <v>3995</v>
      </c>
      <c r="I635" s="84" t="s">
        <v>3996</v>
      </c>
      <c r="J635" s="73"/>
      <c r="K635" s="73"/>
      <c r="L635" s="73"/>
      <c r="M635" s="797" t="s">
        <v>448</v>
      </c>
      <c r="N635" s="795"/>
      <c r="O635" s="795"/>
      <c r="P635" s="796"/>
      <c r="Q635" s="796"/>
      <c r="R635" s="796"/>
      <c r="S635" s="106" t="str">
        <f>IF(LNG!$B$3=1,A635 &amp;"",G635 &amp;"" )</f>
        <v>S06.04</v>
      </c>
      <c r="T635" s="106" t="str">
        <f>IF(LNG!$B$3=1,B635 &amp;"",H635 &amp;"" )</f>
        <v>Verkehrsüberwachung</v>
      </c>
      <c r="U635" s="106" t="str">
        <f>IF(LNG!$B$3=1,C635 &amp;"",I635 &amp;"" )</f>
        <v>Anlagen zur Überwachung von Verkehrsanlagen wie Verkehrs-TV, Verkehrserfassung sowie Überwachungs- und Meldeanlagen für Unfall und Stau</v>
      </c>
      <c r="V635" s="106" t="str">
        <f>IF(LNG!$B$3=1,D635 &amp;"",J635 &amp;"" )</f>
        <v/>
      </c>
      <c r="W635" s="106" t="str">
        <f>IF(LNG!$B$3=1,E635 &amp;"",K635 &amp;"" )</f>
        <v/>
      </c>
      <c r="X635" s="106" t="str">
        <f>IF(LNG!$B$3=1,F635 &amp;"",L635 &amp;"" )</f>
        <v/>
      </c>
    </row>
    <row r="636" spans="1:24" ht="165.6">
      <c r="A636" s="70" t="s">
        <v>449</v>
      </c>
      <c r="B636" s="93" t="s">
        <v>3997</v>
      </c>
      <c r="C636" s="93" t="s">
        <v>3998</v>
      </c>
      <c r="D636" s="67"/>
      <c r="E636" s="67"/>
      <c r="F636" s="67"/>
      <c r="G636" s="76" t="s">
        <v>449</v>
      </c>
      <c r="H636" s="95" t="s">
        <v>3999</v>
      </c>
      <c r="I636" s="95" t="s">
        <v>4000</v>
      </c>
      <c r="J636" s="73"/>
      <c r="K636" s="73"/>
      <c r="L636" s="73"/>
      <c r="M636" s="807" t="s">
        <v>449</v>
      </c>
      <c r="N636" s="803"/>
      <c r="O636" s="803"/>
      <c r="P636" s="796"/>
      <c r="Q636" s="796"/>
      <c r="R636" s="796"/>
      <c r="S636" s="106" t="str">
        <f>IF(LNG!$B$3=1,A636 &amp;"",G636 &amp;"" )</f>
        <v>S06.05</v>
      </c>
      <c r="T636" s="106" t="str">
        <f>IF(LNG!$B$3=1,B636 &amp;"",H636 &amp;"" )</f>
        <v>Gefahrenüberwachung</v>
      </c>
      <c r="U636" s="106" t="str">
        <f>IF(LNG!$B$3=1,C636 &amp;"",I636 &amp;"" )</f>
        <v>Anlagen zur Überwachung von Naturgefahren wie Glatteis und Nebel sowie Gefahrenwarnungen bei Steinschlag, Lawinen und dgl.</v>
      </c>
      <c r="V636" s="106" t="str">
        <f>IF(LNG!$B$3=1,D636 &amp;"",J636 &amp;"" )</f>
        <v/>
      </c>
      <c r="W636" s="106" t="str">
        <f>IF(LNG!$B$3=1,E636 &amp;"",K636 &amp;"" )</f>
        <v/>
      </c>
      <c r="X636" s="106" t="str">
        <f>IF(LNG!$B$3=1,F636 &amp;"",L636 &amp;"" )</f>
        <v/>
      </c>
    </row>
    <row r="637" spans="1:24" ht="96.6">
      <c r="A637" s="86" t="s">
        <v>450</v>
      </c>
      <c r="B637" s="87" t="s">
        <v>2819</v>
      </c>
      <c r="C637" s="80" t="s">
        <v>4001</v>
      </c>
      <c r="D637" s="67"/>
      <c r="E637" s="67"/>
      <c r="F637" s="67"/>
      <c r="G637" s="88" t="s">
        <v>450</v>
      </c>
      <c r="H637" s="89" t="s">
        <v>2821</v>
      </c>
      <c r="I637" s="84" t="s">
        <v>4002</v>
      </c>
      <c r="J637" s="73"/>
      <c r="K637" s="73"/>
      <c r="L637" s="73"/>
      <c r="M637" s="793" t="s">
        <v>450</v>
      </c>
      <c r="N637" s="794"/>
      <c r="O637" s="795"/>
      <c r="P637" s="796"/>
      <c r="Q637" s="796"/>
      <c r="R637" s="796"/>
      <c r="S637" s="106" t="str">
        <f>IF(LNG!$B$3=1,A637 &amp;"",G637 &amp;"" )</f>
        <v>S06.06</v>
      </c>
      <c r="T637" s="106" t="str">
        <f>IF(LNG!$B$3=1,B637 &amp;"",H637 &amp;"" )</f>
        <v>Perimeterschutz</v>
      </c>
      <c r="U637" s="106" t="str">
        <f>IF(LNG!$B$3=1,C637 &amp;"",I637 &amp;"" )</f>
        <v>Anlagen zur Überwachung und zur Verhinderung von unbefugtem Zutritt</v>
      </c>
      <c r="V637" s="106" t="str">
        <f>IF(LNG!$B$3=1,D637 &amp;"",J637 &amp;"" )</f>
        <v/>
      </c>
      <c r="W637" s="106" t="str">
        <f>IF(LNG!$B$3=1,E637 &amp;"",K637 &amp;"" )</f>
        <v/>
      </c>
      <c r="X637" s="106" t="str">
        <f>IF(LNG!$B$3=1,F637 &amp;"",L637 &amp;"" )</f>
        <v/>
      </c>
    </row>
    <row r="638" spans="1:24" ht="151.80000000000001">
      <c r="A638" s="68" t="s">
        <v>451</v>
      </c>
      <c r="B638" s="80" t="s">
        <v>4003</v>
      </c>
      <c r="C638" s="80" t="s">
        <v>4004</v>
      </c>
      <c r="D638" s="67"/>
      <c r="E638" s="67"/>
      <c r="F638" s="67"/>
      <c r="G638" s="74" t="s">
        <v>451</v>
      </c>
      <c r="H638" s="84" t="s">
        <v>4005</v>
      </c>
      <c r="I638" s="84" t="s">
        <v>4006</v>
      </c>
      <c r="J638" s="73"/>
      <c r="K638" s="73"/>
      <c r="L638" s="73"/>
      <c r="M638" s="797" t="s">
        <v>451</v>
      </c>
      <c r="N638" s="795"/>
      <c r="O638" s="795"/>
      <c r="P638" s="796"/>
      <c r="Q638" s="796"/>
      <c r="R638" s="796"/>
      <c r="S638" s="106" t="str">
        <f>IF(LNG!$B$3=1,A638 &amp;"",G638 &amp;"" )</f>
        <v>S07</v>
      </c>
      <c r="T638" s="106" t="str">
        <f>IF(LNG!$B$3=1,B638 &amp;"",H638 &amp;"" )</f>
        <v>Brandschutz</v>
      </c>
      <c r="U638" s="106" t="str">
        <f>IF(LNG!$B$3=1,C638 &amp;"",I638 &amp;"" )</f>
        <v>Melde-, Lösch und Abzugsanlagen zum Schutz von Bauwerken und Personen (Safety)</v>
      </c>
      <c r="V638" s="106" t="str">
        <f>IF(LNG!$B$3=1,D638 &amp;"",J638 &amp;"" )</f>
        <v/>
      </c>
      <c r="W638" s="106" t="str">
        <f>IF(LNG!$B$3=1,E638 &amp;"",K638 &amp;"" )</f>
        <v/>
      </c>
      <c r="X638" s="106" t="str">
        <f>IF(LNG!$B$3=1,F638 &amp;"",L638 &amp;"" )</f>
        <v/>
      </c>
    </row>
    <row r="639" spans="1:24" ht="234.6">
      <c r="A639" s="68" t="s">
        <v>452</v>
      </c>
      <c r="B639" s="80" t="s">
        <v>1944</v>
      </c>
      <c r="C639" s="80" t="s">
        <v>4007</v>
      </c>
      <c r="D639" s="67"/>
      <c r="E639" s="67"/>
      <c r="F639" s="67"/>
      <c r="G639" s="74" t="s">
        <v>452</v>
      </c>
      <c r="H639" s="84" t="s">
        <v>1946</v>
      </c>
      <c r="I639" s="84" t="s">
        <v>4008</v>
      </c>
      <c r="J639" s="73"/>
      <c r="K639" s="73"/>
      <c r="L639" s="73"/>
      <c r="M639" s="797" t="s">
        <v>452</v>
      </c>
      <c r="N639" s="795"/>
      <c r="O639" s="795"/>
      <c r="P639" s="796"/>
      <c r="Q639" s="796"/>
      <c r="R639" s="796"/>
      <c r="S639" s="106" t="str">
        <f>IF(LNG!$B$3=1,A639 &amp;"",G639 &amp;"" )</f>
        <v>S07.01</v>
      </c>
      <c r="T639" s="106" t="str">
        <f>IF(LNG!$B$3=1,B639 &amp;"",H639 &amp;"" )</f>
        <v>Brandmeldeanlage</v>
      </c>
      <c r="U639" s="106" t="str">
        <f>IF(LNG!$B$3=1,C639 &amp;"",I639 &amp;"" )</f>
        <v>Brandmeldeanlagen, einschliesslich Brandmelder, Anzeige- und Alarmapparate zur Überwachung und zum Schutz von Bauwerken und Personen gegen Brand</v>
      </c>
      <c r="V639" s="106" t="str">
        <f>IF(LNG!$B$3=1,D639 &amp;"",J639 &amp;"" )</f>
        <v/>
      </c>
      <c r="W639" s="106" t="str">
        <f>IF(LNG!$B$3=1,E639 &amp;"",K639 &amp;"" )</f>
        <v/>
      </c>
      <c r="X639" s="106" t="str">
        <f>IF(LNG!$B$3=1,F639 &amp;"",L639 &amp;"" )</f>
        <v/>
      </c>
    </row>
    <row r="640" spans="1:24" ht="224.4">
      <c r="A640" s="68" t="s">
        <v>453</v>
      </c>
      <c r="B640" s="80" t="s">
        <v>4009</v>
      </c>
      <c r="C640" s="80" t="s">
        <v>4010</v>
      </c>
      <c r="D640" s="67"/>
      <c r="E640" s="67"/>
      <c r="F640" s="67"/>
      <c r="G640" s="74" t="s">
        <v>453</v>
      </c>
      <c r="H640" s="84" t="s">
        <v>1951</v>
      </c>
      <c r="I640" s="84" t="s">
        <v>4011</v>
      </c>
      <c r="J640" s="73"/>
      <c r="K640" s="73"/>
      <c r="L640" s="73"/>
      <c r="M640" s="797" t="s">
        <v>453</v>
      </c>
      <c r="N640" s="795"/>
      <c r="O640" s="795"/>
      <c r="P640" s="796"/>
      <c r="Q640" s="796"/>
      <c r="R640" s="796"/>
      <c r="S640" s="106" t="str">
        <f>IF(LNG!$B$3=1,A640 &amp;"",G640 &amp;"" )</f>
        <v>S07.02</v>
      </c>
      <c r="T640" s="106" t="str">
        <f>IF(LNG!$B$3=1,B640 &amp;"",H640 &amp;"" )</f>
        <v>Gasmeldeanlage</v>
      </c>
      <c r="U640" s="106" t="str">
        <f>IF(LNG!$B$3=1,C640 &amp;"",I640 &amp;"" )</f>
        <v>Gasmelder, Anzeige- und Alarmapparate zur Überwachung und zum Schutz von Bauwerken und Personen vor verschmutzter Atemluft und Explosionsgefahr</v>
      </c>
      <c r="V640" s="106" t="str">
        <f>IF(LNG!$B$3=1,D640 &amp;"",J640 &amp;"" )</f>
        <v/>
      </c>
      <c r="W640" s="106" t="str">
        <f>IF(LNG!$B$3=1,E640 &amp;"",K640 &amp;"" )</f>
        <v/>
      </c>
      <c r="X640" s="106" t="str">
        <f>IF(LNG!$B$3=1,F640 &amp;"",L640 &amp;"" )</f>
        <v/>
      </c>
    </row>
    <row r="641" spans="1:24" ht="118.8">
      <c r="A641" s="68" t="s">
        <v>454</v>
      </c>
      <c r="B641" s="80" t="s">
        <v>1953</v>
      </c>
      <c r="C641" s="80" t="s">
        <v>4012</v>
      </c>
      <c r="D641" s="67"/>
      <c r="E641" s="67"/>
      <c r="F641" s="67"/>
      <c r="G641" s="74" t="s">
        <v>454</v>
      </c>
      <c r="H641" s="84" t="s">
        <v>1955</v>
      </c>
      <c r="I641" s="84" t="s">
        <v>4013</v>
      </c>
      <c r="J641" s="73"/>
      <c r="K641" s="73"/>
      <c r="L641" s="73"/>
      <c r="M641" s="797" t="s">
        <v>454</v>
      </c>
      <c r="N641" s="795"/>
      <c r="O641" s="795"/>
      <c r="P641" s="796"/>
      <c r="Q641" s="796"/>
      <c r="R641" s="796"/>
      <c r="S641" s="106" t="str">
        <f>IF(LNG!$B$3=1,A641 &amp;"",G641 &amp;"" )</f>
        <v>S07.03</v>
      </c>
      <c r="T641" s="106" t="str">
        <f>IF(LNG!$B$3=1,B641 &amp;"",H641 &amp;"" )</f>
        <v>Nasslöschanlage</v>
      </c>
      <c r="U641" s="106" t="str">
        <f>IF(LNG!$B$3=1,C641 &amp;"",I641 &amp;"" )</f>
        <v>Apparate, Leitungen und Anschlussstellen für die Nasslöschung wie Sprinkler und dgl.</v>
      </c>
      <c r="V641" s="106" t="str">
        <f>IF(LNG!$B$3=1,D641 &amp;"",J641 &amp;"" )</f>
        <v/>
      </c>
      <c r="W641" s="106" t="str">
        <f>IF(LNG!$B$3=1,E641 &amp;"",K641 &amp;"" )</f>
        <v/>
      </c>
      <c r="X641" s="106" t="str">
        <f>IF(LNG!$B$3=1,F641 &amp;"",L641 &amp;"" )</f>
        <v/>
      </c>
    </row>
    <row r="642" spans="1:24" ht="165.6">
      <c r="A642" s="68" t="s">
        <v>455</v>
      </c>
      <c r="B642" s="80" t="s">
        <v>1957</v>
      </c>
      <c r="C642" s="80" t="s">
        <v>4014</v>
      </c>
      <c r="D642" s="67"/>
      <c r="E642" s="67"/>
      <c r="F642" s="67"/>
      <c r="G642" s="74" t="s">
        <v>455</v>
      </c>
      <c r="H642" s="84" t="s">
        <v>1959</v>
      </c>
      <c r="I642" s="84" t="s">
        <v>4015</v>
      </c>
      <c r="J642" s="73"/>
      <c r="K642" s="73"/>
      <c r="L642" s="73"/>
      <c r="M642" s="797" t="s">
        <v>455</v>
      </c>
      <c r="N642" s="795"/>
      <c r="O642" s="795"/>
      <c r="P642" s="796"/>
      <c r="Q642" s="796"/>
      <c r="R642" s="796"/>
      <c r="S642" s="106" t="str">
        <f>IF(LNG!$B$3=1,A642 &amp;"",G642 &amp;"" )</f>
        <v>S07.04</v>
      </c>
      <c r="T642" s="106" t="str">
        <f>IF(LNG!$B$3=1,B642 &amp;"",H642 &amp;"" )</f>
        <v>Trockenlöschanlage</v>
      </c>
      <c r="U642" s="106" t="str">
        <f>IF(LNG!$B$3=1,C642 &amp;"",I642 &amp;"" )</f>
        <v>Apparate, Leitungen und Anschlussstellen für die Trockenlöschung, Sauerstoff- Reduktionsanlagen und dgl.</v>
      </c>
      <c r="V642" s="106" t="str">
        <f>IF(LNG!$B$3=1,D642 &amp;"",J642 &amp;"" )</f>
        <v/>
      </c>
      <c r="W642" s="106" t="str">
        <f>IF(LNG!$B$3=1,E642 &amp;"",K642 &amp;"" )</f>
        <v/>
      </c>
      <c r="X642" s="106" t="str">
        <f>IF(LNG!$B$3=1,F642 &amp;"",L642 &amp;"" )</f>
        <v/>
      </c>
    </row>
    <row r="643" spans="1:24" ht="66">
      <c r="A643" s="68" t="s">
        <v>456</v>
      </c>
      <c r="B643" s="80" t="s">
        <v>1961</v>
      </c>
      <c r="C643" s="80" t="s">
        <v>4016</v>
      </c>
      <c r="D643" s="67"/>
      <c r="E643" s="67"/>
      <c r="F643" s="67"/>
      <c r="G643" s="74" t="s">
        <v>456</v>
      </c>
      <c r="H643" s="84" t="s">
        <v>1963</v>
      </c>
      <c r="I643" s="84" t="s">
        <v>4017</v>
      </c>
      <c r="J643" s="73"/>
      <c r="K643" s="73"/>
      <c r="L643" s="73"/>
      <c r="M643" s="797" t="s">
        <v>456</v>
      </c>
      <c r="N643" s="795"/>
      <c r="O643" s="795"/>
      <c r="P643" s="796"/>
      <c r="Q643" s="796"/>
      <c r="R643" s="796"/>
      <c r="S643" s="106" t="str">
        <f>IF(LNG!$B$3=1,A643 &amp;"",G643 &amp;"" )</f>
        <v>S07.05</v>
      </c>
      <c r="T643" s="106" t="str">
        <f>IF(LNG!$B$3=1,B643 &amp;"",H643 &amp;"" )</f>
        <v>Löschgerät</v>
      </c>
      <c r="U643" s="106" t="str">
        <f>IF(LNG!$B$3=1,C643 &amp;"",I643 &amp;"" )</f>
        <v>Schlauchhaspeln, Handfeuerlöscher und dgl.</v>
      </c>
      <c r="V643" s="106" t="str">
        <f>IF(LNG!$B$3=1,D643 &amp;"",J643 &amp;"" )</f>
        <v/>
      </c>
      <c r="W643" s="106" t="str">
        <f>IF(LNG!$B$3=1,E643 &amp;"",K643 &amp;"" )</f>
        <v/>
      </c>
      <c r="X643" s="106" t="str">
        <f>IF(LNG!$B$3=1,F643 &amp;"",L643 &amp;"" )</f>
        <v/>
      </c>
    </row>
    <row r="644" spans="1:24" ht="41.4">
      <c r="A644" s="68" t="s">
        <v>457</v>
      </c>
      <c r="B644" s="80" t="s">
        <v>4018</v>
      </c>
      <c r="C644" s="80" t="s">
        <v>4019</v>
      </c>
      <c r="D644" s="67"/>
      <c r="E644" s="67"/>
      <c r="F644" s="67"/>
      <c r="G644" s="74" t="s">
        <v>457</v>
      </c>
      <c r="H644" s="84" t="s">
        <v>4020</v>
      </c>
      <c r="I644" s="84" t="s">
        <v>4021</v>
      </c>
      <c r="J644" s="73"/>
      <c r="K644" s="73"/>
      <c r="L644" s="73"/>
      <c r="M644" s="797" t="s">
        <v>457</v>
      </c>
      <c r="N644" s="795"/>
      <c r="O644" s="795"/>
      <c r="P644" s="796"/>
      <c r="Q644" s="796"/>
      <c r="R644" s="796"/>
      <c r="S644" s="106" t="str">
        <f>IF(LNG!$B$3=1,A644 &amp;"",G644 &amp;"" )</f>
        <v>T</v>
      </c>
      <c r="T644" s="106" t="str">
        <f>IF(LNG!$B$3=1,B644 &amp;"",H644 &amp;"" )</f>
        <v>Ausrüstung</v>
      </c>
      <c r="U644" s="106" t="str">
        <f>IF(LNG!$B$3=1,C644 &amp;"",I644 &amp;"" )</f>
        <v>Ausrüstung für Tiefbau</v>
      </c>
      <c r="V644" s="106" t="str">
        <f>IF(LNG!$B$3=1,D644 &amp;"",J644 &amp;"" )</f>
        <v/>
      </c>
      <c r="W644" s="106" t="str">
        <f>IF(LNG!$B$3=1,E644 &amp;"",K644 &amp;"" )</f>
        <v/>
      </c>
      <c r="X644" s="106" t="str">
        <f>IF(LNG!$B$3=1,F644 &amp;"",L644 &amp;"" )</f>
        <v/>
      </c>
    </row>
    <row r="645" spans="1:24" ht="118.8">
      <c r="A645" s="68" t="s">
        <v>458</v>
      </c>
      <c r="B645" s="80" t="s">
        <v>4022</v>
      </c>
      <c r="C645" s="80" t="s">
        <v>4023</v>
      </c>
      <c r="D645" s="67"/>
      <c r="E645" s="67"/>
      <c r="F645" s="67"/>
      <c r="G645" s="74" t="s">
        <v>458</v>
      </c>
      <c r="H645" s="84" t="s">
        <v>4024</v>
      </c>
      <c r="I645" s="84" t="s">
        <v>4025</v>
      </c>
      <c r="J645" s="73"/>
      <c r="K645" s="73"/>
      <c r="L645" s="73"/>
      <c r="M645" s="797" t="s">
        <v>458</v>
      </c>
      <c r="N645" s="795"/>
      <c r="O645" s="795"/>
      <c r="P645" s="796"/>
      <c r="Q645" s="796"/>
      <c r="R645" s="796"/>
      <c r="S645" s="106" t="str">
        <f>IF(LNG!$B$3=1,A645 &amp;"",G645 &amp;"" )</f>
        <v>T01</v>
      </c>
      <c r="T645" s="106" t="str">
        <f>IF(LNG!$B$3=1,B645 &amp;"",H645 &amp;"" )</f>
        <v>Rückhaltesystem</v>
      </c>
      <c r="U645" s="106" t="str">
        <f>IF(LNG!$B$3=1,C645 &amp;"",I645 &amp;"" )</f>
        <v>Vorkehrungen zur Verhinderung von Anprall und Absturz von Personen und Fahrzeugen</v>
      </c>
      <c r="V645" s="106" t="str">
        <f>IF(LNG!$B$3=1,D645 &amp;"",J645 &amp;"" )</f>
        <v/>
      </c>
      <c r="W645" s="106" t="str">
        <f>IF(LNG!$B$3=1,E645 &amp;"",K645 &amp;"" )</f>
        <v/>
      </c>
      <c r="X645" s="106" t="str">
        <f>IF(LNG!$B$3=1,F645 &amp;"",L645 &amp;"" )</f>
        <v/>
      </c>
    </row>
    <row r="646" spans="1:24" ht="151.80000000000001">
      <c r="A646" s="68" t="s">
        <v>459</v>
      </c>
      <c r="B646" s="80" t="s">
        <v>4026</v>
      </c>
      <c r="C646" s="80" t="s">
        <v>4027</v>
      </c>
      <c r="D646" s="67"/>
      <c r="E646" s="67"/>
      <c r="F646" s="67"/>
      <c r="G646" s="74" t="s">
        <v>459</v>
      </c>
      <c r="H646" s="84" t="s">
        <v>4028</v>
      </c>
      <c r="I646" s="84" t="s">
        <v>4029</v>
      </c>
      <c r="J646" s="73"/>
      <c r="K646" s="73"/>
      <c r="L646" s="73"/>
      <c r="M646" s="797" t="s">
        <v>459</v>
      </c>
      <c r="N646" s="795"/>
      <c r="O646" s="795"/>
      <c r="P646" s="796"/>
      <c r="Q646" s="796"/>
      <c r="R646" s="796"/>
      <c r="S646" s="106" t="str">
        <f>IF(LNG!$B$3=1,A646 &amp;"",G646 &amp;"" )</f>
        <v>T01.01</v>
      </c>
      <c r="T646" s="106" t="str">
        <f>IF(LNG!$B$3=1,B646 &amp;"",H646 &amp;"" )</f>
        <v>Fahrzeug-Rückhaltesystem</v>
      </c>
      <c r="U646" s="106" t="str">
        <f>IF(LNG!$B$3=1,C646 &amp;"",I646 &amp;"" )</f>
        <v>Vorkehrungen zur Verhinderung von Anprall und Absturz von Fahrzeugen, wie Leitplanken, Mauern und dgl.</v>
      </c>
      <c r="V646" s="106" t="str">
        <f>IF(LNG!$B$3=1,D646 &amp;"",J646 &amp;"" )</f>
        <v/>
      </c>
      <c r="W646" s="106" t="str">
        <f>IF(LNG!$B$3=1,E646 &amp;"",K646 &amp;"" )</f>
        <v/>
      </c>
      <c r="X646" s="106" t="str">
        <f>IF(LNG!$B$3=1,F646 &amp;"",L646 &amp;"" )</f>
        <v/>
      </c>
    </row>
    <row r="647" spans="1:24" ht="158.4">
      <c r="A647" s="68" t="s">
        <v>460</v>
      </c>
      <c r="B647" s="80" t="s">
        <v>4030</v>
      </c>
      <c r="C647" s="80" t="s">
        <v>4031</v>
      </c>
      <c r="D647" s="67"/>
      <c r="E647" s="67"/>
      <c r="F647" s="67"/>
      <c r="G647" s="74" t="s">
        <v>460</v>
      </c>
      <c r="H647" s="84" t="s">
        <v>4032</v>
      </c>
      <c r="I647" s="84" t="s">
        <v>4033</v>
      </c>
      <c r="J647" s="73"/>
      <c r="K647" s="73"/>
      <c r="L647" s="73"/>
      <c r="M647" s="797" t="s">
        <v>460</v>
      </c>
      <c r="N647" s="795"/>
      <c r="O647" s="795"/>
      <c r="P647" s="796"/>
      <c r="Q647" s="796"/>
      <c r="R647" s="796"/>
      <c r="S647" s="106" t="str">
        <f>IF(LNG!$B$3=1,A647 &amp;"",G647 &amp;"" )</f>
        <v>T01.02</v>
      </c>
      <c r="T647" s="106" t="str">
        <f>IF(LNG!$B$3=1,B647 &amp;"",H647 &amp;"" )</f>
        <v>Geländer</v>
      </c>
      <c r="U647" s="106" t="str">
        <f>IF(LNG!$B$3=1,C647 &amp;"",I647 &amp;"" )</f>
        <v>Vorkehrungen zum Schutz von Personen vor Absturz, wie Geländer und Handläufe im Aussenbereich</v>
      </c>
      <c r="V647" s="106" t="str">
        <f>IF(LNG!$B$3=1,D647 &amp;"",J647 &amp;"" )</f>
        <v/>
      </c>
      <c r="W647" s="106" t="str">
        <f>IF(LNG!$B$3=1,E647 &amp;"",K647 &amp;"" )</f>
        <v/>
      </c>
      <c r="X647" s="106" t="str">
        <f>IF(LNG!$B$3=1,F647 &amp;"",L647 &amp;"" )</f>
        <v/>
      </c>
    </row>
    <row r="648" spans="1:24" ht="110.4">
      <c r="A648" s="68" t="s">
        <v>4034</v>
      </c>
      <c r="B648" s="80" t="s">
        <v>4035</v>
      </c>
      <c r="C648" s="80" t="s">
        <v>4036</v>
      </c>
      <c r="D648" s="67"/>
      <c r="E648" s="67"/>
      <c r="F648" s="67"/>
      <c r="G648" s="74" t="s">
        <v>4034</v>
      </c>
      <c r="H648" s="84" t="s">
        <v>4037</v>
      </c>
      <c r="I648" s="84" t="s">
        <v>4038</v>
      </c>
      <c r="J648" s="73"/>
      <c r="K648" s="73"/>
      <c r="L648" s="73"/>
      <c r="M648" s="797" t="s">
        <v>4034</v>
      </c>
      <c r="N648" s="795"/>
      <c r="O648" s="795"/>
      <c r="P648" s="796"/>
      <c r="Q648" s="796"/>
      <c r="R648" s="796"/>
      <c r="S648" s="106" t="str">
        <f>IF(LNG!$B$3=1,A648 &amp;"",G648 &amp;"" )</f>
        <v>T02</v>
      </c>
      <c r="T648" s="106" t="str">
        <f>IF(LNG!$B$3=1,B648 &amp;"",H648 &amp;"" )</f>
        <v>Ausstattung</v>
      </c>
      <c r="U648" s="106" t="str">
        <f>IF(LNG!$B$3=1,C648 &amp;"",I648 &amp;"" )</f>
        <v>Zäune, Kleinbauten, Mobiliar, Ausstattungsgegenstände und dgl. im Tiefbau</v>
      </c>
      <c r="V648" s="106" t="str">
        <f>IF(LNG!$B$3=1,D648 &amp;"",J648 &amp;"" )</f>
        <v/>
      </c>
      <c r="W648" s="106" t="str">
        <f>IF(LNG!$B$3=1,E648 &amp;"",K648 &amp;"" )</f>
        <v/>
      </c>
      <c r="X648" s="106" t="str">
        <f>IF(LNG!$B$3=1,F648 &amp;"",L648 &amp;"" )</f>
        <v/>
      </c>
    </row>
    <row r="649" spans="1:24" ht="55.2">
      <c r="A649" s="68" t="s">
        <v>4039</v>
      </c>
      <c r="B649" s="80" t="s">
        <v>4040</v>
      </c>
      <c r="C649" s="80" t="s">
        <v>4041</v>
      </c>
      <c r="D649" s="67"/>
      <c r="E649" s="67"/>
      <c r="F649" s="67"/>
      <c r="G649" s="74" t="s">
        <v>4039</v>
      </c>
      <c r="H649" s="84" t="s">
        <v>2726</v>
      </c>
      <c r="I649" s="84" t="s">
        <v>4042</v>
      </c>
      <c r="J649" s="73"/>
      <c r="K649" s="73"/>
      <c r="L649" s="73"/>
      <c r="M649" s="797" t="s">
        <v>4039</v>
      </c>
      <c r="N649" s="795"/>
      <c r="O649" s="795"/>
      <c r="P649" s="796"/>
      <c r="Q649" s="796"/>
      <c r="R649" s="796"/>
      <c r="S649" s="106" t="str">
        <f>IF(LNG!$B$3=1,A649 &amp;"",G649 &amp;"" )</f>
        <v>T02.01</v>
      </c>
      <c r="T649" s="106" t="str">
        <f>IF(LNG!$B$3=1,B649 &amp;"",H649 &amp;"" )</f>
        <v>Zaun</v>
      </c>
      <c r="U649" s="106" t="str">
        <f>IF(LNG!$B$3=1,C649 &amp;"",I649 &amp;"" )</f>
        <v>Zäune für Objekt- und Wildschutz</v>
      </c>
      <c r="V649" s="106" t="str">
        <f>IF(LNG!$B$3=1,D649 &amp;"",J649 &amp;"" )</f>
        <v/>
      </c>
      <c r="W649" s="106" t="str">
        <f>IF(LNG!$B$3=1,E649 &amp;"",K649 &amp;"" )</f>
        <v/>
      </c>
      <c r="X649" s="106" t="str">
        <f>IF(LNG!$B$3=1,F649 &amp;"",L649 &amp;"" )</f>
        <v/>
      </c>
    </row>
    <row r="650" spans="1:24" ht="151.80000000000001">
      <c r="A650" s="68" t="s">
        <v>4043</v>
      </c>
      <c r="B650" s="80" t="s">
        <v>4044</v>
      </c>
      <c r="C650" s="80" t="s">
        <v>4045</v>
      </c>
      <c r="D650" s="67"/>
      <c r="E650" s="67"/>
      <c r="F650" s="67"/>
      <c r="G650" s="74" t="s">
        <v>4043</v>
      </c>
      <c r="H650" s="84" t="s">
        <v>4046</v>
      </c>
      <c r="I650" s="84" t="s">
        <v>4047</v>
      </c>
      <c r="J650" s="73"/>
      <c r="K650" s="73"/>
      <c r="L650" s="73"/>
      <c r="M650" s="797" t="s">
        <v>4043</v>
      </c>
      <c r="N650" s="795"/>
      <c r="O650" s="795"/>
      <c r="P650" s="796"/>
      <c r="Q650" s="796"/>
      <c r="R650" s="796"/>
      <c r="S650" s="106" t="str">
        <f>IF(LNG!$B$3=1,A650 &amp;"",G650 &amp;"" )</f>
        <v>T02.02</v>
      </c>
      <c r="T650" s="106" t="str">
        <f>IF(LNG!$B$3=1,B650 &amp;"",H650 &amp;"" )</f>
        <v>Kleinbaute</v>
      </c>
      <c r="U650" s="106" t="str">
        <f>IF(LNG!$B$3=1,C650 &amp;"",I650 &amp;"" )</f>
        <v>Unterstände, Schutzwände, Kabinen für öffentliche Toiletten, Veloparkieranlagen, Telefonkabinen und dgl.</v>
      </c>
      <c r="V650" s="106" t="str">
        <f>IF(LNG!$B$3=1,D650 &amp;"",J650 &amp;"" )</f>
        <v/>
      </c>
      <c r="W650" s="106" t="str">
        <f>IF(LNG!$B$3=1,E650 &amp;"",K650 &amp;"" )</f>
        <v/>
      </c>
      <c r="X650" s="106" t="str">
        <f>IF(LNG!$B$3=1,F650 &amp;"",L650 &amp;"" )</f>
        <v/>
      </c>
    </row>
    <row r="651" spans="1:24" ht="82.8">
      <c r="A651" s="68" t="s">
        <v>4048</v>
      </c>
      <c r="B651" s="80" t="s">
        <v>4049</v>
      </c>
      <c r="C651" s="80" t="s">
        <v>4050</v>
      </c>
      <c r="D651" s="67"/>
      <c r="E651" s="67"/>
      <c r="F651" s="67"/>
      <c r="G651" s="74" t="s">
        <v>4048</v>
      </c>
      <c r="H651" s="84" t="s">
        <v>4051</v>
      </c>
      <c r="I651" s="84" t="s">
        <v>4052</v>
      </c>
      <c r="J651" s="73"/>
      <c r="K651" s="73"/>
      <c r="L651" s="73"/>
      <c r="M651" s="797" t="s">
        <v>4048</v>
      </c>
      <c r="N651" s="795"/>
      <c r="O651" s="795"/>
      <c r="P651" s="796"/>
      <c r="Q651" s="796"/>
      <c r="R651" s="796"/>
      <c r="S651" s="106" t="str">
        <f>IF(LNG!$B$3=1,A651 &amp;"",G651 &amp;"" )</f>
        <v>T02.03</v>
      </c>
      <c r="T651" s="106" t="str">
        <f>IF(LNG!$B$3=1,B651 &amp;"",H651 &amp;"" )</f>
        <v>Entsorgungsausrüstung</v>
      </c>
      <c r="U651" s="106" t="str">
        <f>IF(LNG!$B$3=1,C651 &amp;"",I651 &amp;"" )</f>
        <v>Abfallbehälter, Sammelstellen, Deckelmulden und dgl.</v>
      </c>
      <c r="V651" s="106" t="str">
        <f>IF(LNG!$B$3=1,D651 &amp;"",J651 &amp;"" )</f>
        <v/>
      </c>
      <c r="W651" s="106" t="str">
        <f>IF(LNG!$B$3=1,E651 &amp;"",K651 &amp;"" )</f>
        <v/>
      </c>
      <c r="X651" s="106" t="str">
        <f>IF(LNG!$B$3=1,F651 &amp;"",L651 &amp;"" )</f>
        <v/>
      </c>
    </row>
    <row r="652" spans="1:24" ht="69">
      <c r="A652" s="68" t="s">
        <v>4053</v>
      </c>
      <c r="B652" s="80" t="s">
        <v>4054</v>
      </c>
      <c r="C652" s="80" t="s">
        <v>4055</v>
      </c>
      <c r="D652" s="67"/>
      <c r="E652" s="67"/>
      <c r="F652" s="67"/>
      <c r="G652" s="74" t="s">
        <v>4053</v>
      </c>
      <c r="H652" s="84" t="s">
        <v>4056</v>
      </c>
      <c r="I652" s="84" t="s">
        <v>4057</v>
      </c>
      <c r="J652" s="73"/>
      <c r="K652" s="73"/>
      <c r="L652" s="73"/>
      <c r="M652" s="797" t="s">
        <v>4053</v>
      </c>
      <c r="N652" s="795"/>
      <c r="O652" s="795"/>
      <c r="P652" s="796"/>
      <c r="Q652" s="796"/>
      <c r="R652" s="796"/>
      <c r="S652" s="106" t="str">
        <f>IF(LNG!$B$3=1,A652 &amp;"",G652 &amp;"" )</f>
        <v>T02.04</v>
      </c>
      <c r="T652" s="106" t="str">
        <f>IF(LNG!$B$3=1,B652 &amp;"",H652 &amp;"" )</f>
        <v>Brunnen</v>
      </c>
      <c r="U652" s="106" t="str">
        <f>IF(LNG!$B$3=1,C652 &amp;"",I652 &amp;"" )</f>
        <v>Trink- und Zierbrunnen nd Notwasserbrunnen</v>
      </c>
      <c r="V652" s="106" t="str">
        <f>IF(LNG!$B$3=1,D652 &amp;"",J652 &amp;"" )</f>
        <v/>
      </c>
      <c r="W652" s="106" t="str">
        <f>IF(LNG!$B$3=1,E652 &amp;"",K652 &amp;"" )</f>
        <v/>
      </c>
      <c r="X652" s="106" t="str">
        <f>IF(LNG!$B$3=1,F652 &amp;"",L652 &amp;"" )</f>
        <v/>
      </c>
    </row>
    <row r="653" spans="1:24" ht="96.6">
      <c r="A653" s="68" t="s">
        <v>4058</v>
      </c>
      <c r="B653" s="80" t="s">
        <v>4059</v>
      </c>
      <c r="C653" s="80" t="s">
        <v>4060</v>
      </c>
      <c r="D653" s="67"/>
      <c r="E653" s="67"/>
      <c r="F653" s="67"/>
      <c r="G653" s="74" t="s">
        <v>4058</v>
      </c>
      <c r="H653" s="84" t="s">
        <v>4061</v>
      </c>
      <c r="I653" s="84" t="s">
        <v>4062</v>
      </c>
      <c r="J653" s="73"/>
      <c r="K653" s="73"/>
      <c r="L653" s="73"/>
      <c r="M653" s="797" t="s">
        <v>4058</v>
      </c>
      <c r="N653" s="795"/>
      <c r="O653" s="795"/>
      <c r="P653" s="796"/>
      <c r="Q653" s="796"/>
      <c r="R653" s="796"/>
      <c r="S653" s="106" t="str">
        <f>IF(LNG!$B$3=1,A653 &amp;"",G653 &amp;"" )</f>
        <v>T02.05</v>
      </c>
      <c r="T653" s="106" t="str">
        <f>IF(LNG!$B$3=1,B653 &amp;"",H653 &amp;"" )</f>
        <v>Ausstattungsgegenstand</v>
      </c>
      <c r="U653" s="106" t="str">
        <f>IF(LNG!$B$3=1,C653 &amp;"",I653 &amp;"" )</f>
        <v>Umgebungsmobiliar, Ausstattung von Spielplätzen und dgl.</v>
      </c>
      <c r="V653" s="106" t="str">
        <f>IF(LNG!$B$3=1,D653 &amp;"",J653 &amp;"" )</f>
        <v/>
      </c>
      <c r="W653" s="106" t="str">
        <f>IF(LNG!$B$3=1,E653 &amp;"",K653 &amp;"" )</f>
        <v/>
      </c>
      <c r="X653" s="106" t="str">
        <f>IF(LNG!$B$3=1,F653 &amp;"",L653 &amp;"" )</f>
        <v/>
      </c>
    </row>
    <row r="654" spans="1:24" ht="132">
      <c r="A654" s="68" t="s">
        <v>4063</v>
      </c>
      <c r="B654" s="80" t="s">
        <v>4064</v>
      </c>
      <c r="C654" s="80" t="s">
        <v>4065</v>
      </c>
      <c r="D654" s="67"/>
      <c r="E654" s="67"/>
      <c r="F654" s="67"/>
      <c r="G654" s="74" t="s">
        <v>4063</v>
      </c>
      <c r="H654" s="84" t="s">
        <v>4066</v>
      </c>
      <c r="I654" s="84" t="s">
        <v>4067</v>
      </c>
      <c r="J654" s="73"/>
      <c r="K654" s="73"/>
      <c r="L654" s="73"/>
      <c r="M654" s="797" t="s">
        <v>4063</v>
      </c>
      <c r="N654" s="795"/>
      <c r="O654" s="795"/>
      <c r="P654" s="796"/>
      <c r="Q654" s="796"/>
      <c r="R654" s="796"/>
      <c r="S654" s="106" t="str">
        <f>IF(LNG!$B$3=1,A654 &amp;"",G654 &amp;"" )</f>
        <v>T03</v>
      </c>
      <c r="T654" s="106" t="str">
        <f>IF(LNG!$B$3=1,B654 &amp;"",H654 &amp;"" )</f>
        <v>Wärme-, Kälteanlage</v>
      </c>
      <c r="U654" s="106" t="str">
        <f>IF(LNG!$B$3=1,C654 &amp;"",I654 &amp;"" )</f>
        <v>Anlagen zur Lagerung von Brennstoffen und zur Erzeugung, Verteilung und Abgabe von Wärme oder Kälte</v>
      </c>
      <c r="V654" s="106" t="str">
        <f>IF(LNG!$B$3=1,D654 &amp;"",J654 &amp;"" )</f>
        <v/>
      </c>
      <c r="W654" s="106" t="str">
        <f>IF(LNG!$B$3=1,E654 &amp;"",K654 &amp;"" )</f>
        <v/>
      </c>
      <c r="X654" s="106" t="str">
        <f>IF(LNG!$B$3=1,F654 &amp;"",L654 &amp;"" )</f>
        <v/>
      </c>
    </row>
    <row r="655" spans="1:24" ht="207">
      <c r="A655" s="68" t="s">
        <v>4068</v>
      </c>
      <c r="B655" s="80" t="s">
        <v>4069</v>
      </c>
      <c r="C655" s="80" t="s">
        <v>4070</v>
      </c>
      <c r="D655" s="67"/>
      <c r="E655" s="67"/>
      <c r="F655" s="67"/>
      <c r="G655" s="74" t="s">
        <v>4068</v>
      </c>
      <c r="H655" s="84" t="s">
        <v>4071</v>
      </c>
      <c r="I655" s="84" t="s">
        <v>4072</v>
      </c>
      <c r="J655" s="73"/>
      <c r="K655" s="73"/>
      <c r="L655" s="73"/>
      <c r="M655" s="797" t="s">
        <v>4068</v>
      </c>
      <c r="N655" s="795"/>
      <c r="O655" s="795"/>
      <c r="P655" s="796"/>
      <c r="Q655" s="796"/>
      <c r="R655" s="796"/>
      <c r="S655" s="106" t="str">
        <f>IF(LNG!$B$3=1,A655 &amp;"",G655 &amp;"" )</f>
        <v>T03.01</v>
      </c>
      <c r="T655" s="106" t="str">
        <f>IF(LNG!$B$3=1,B655 &amp;"",H655 &amp;"" )</f>
        <v>Lagerung zu Wärmeanlage</v>
      </c>
      <c r="U655" s="106" t="str">
        <f>IF(LNG!$B$3=1,C655 &amp;"",I655 &amp;"" )</f>
        <v>Tanks und Lager für flüssige und feste Brennstoffe, einschliesslich Zuleitungen zu den Wärmeerzeugern sowie Tank- und Lagerüberwachung</v>
      </c>
      <c r="V655" s="106" t="str">
        <f>IF(LNG!$B$3=1,D655 &amp;"",J655 &amp;"" )</f>
        <v/>
      </c>
      <c r="W655" s="106" t="str">
        <f>IF(LNG!$B$3=1,E655 &amp;"",K655 &amp;"" )</f>
        <v/>
      </c>
      <c r="X655" s="106" t="str">
        <f>IF(LNG!$B$3=1,F655 &amp;"",L655 &amp;"" )</f>
        <v/>
      </c>
    </row>
    <row r="656" spans="1:24" ht="234.6">
      <c r="A656" s="68" t="s">
        <v>4073</v>
      </c>
      <c r="B656" s="80" t="s">
        <v>1982</v>
      </c>
      <c r="C656" s="80" t="s">
        <v>4074</v>
      </c>
      <c r="D656" s="67"/>
      <c r="E656" s="67"/>
      <c r="F656" s="67"/>
      <c r="G656" s="74" t="s">
        <v>4073</v>
      </c>
      <c r="H656" s="84" t="s">
        <v>1984</v>
      </c>
      <c r="I656" s="84" t="s">
        <v>4075</v>
      </c>
      <c r="J656" s="73"/>
      <c r="K656" s="73"/>
      <c r="L656" s="73"/>
      <c r="M656" s="797" t="s">
        <v>4073</v>
      </c>
      <c r="N656" s="795"/>
      <c r="O656" s="795"/>
      <c r="P656" s="796"/>
      <c r="Q656" s="796"/>
      <c r="R656" s="796"/>
      <c r="S656" s="106" t="str">
        <f>IF(LNG!$B$3=1,A656 &amp;"",G656 &amp;"" )</f>
        <v>T03.02</v>
      </c>
      <c r="T656" s="106" t="str">
        <f>IF(LNG!$B$3=1,B656 &amp;"",H656 &amp;"" )</f>
        <v>Wärmeerzeugung</v>
      </c>
      <c r="U656" s="106" t="str">
        <f>IF(LNG!$B$3=1,C656 &amp;"",I656 &amp;"" )</f>
        <v>Anlagen zur Erzeugung und Rückgewinnung von Wärme, einschliesslich Erdsonden, Erdregister, Sensoren, Stellglieder und Abgasabführung</v>
      </c>
      <c r="V656" s="106" t="str">
        <f>IF(LNG!$B$3=1,D656 &amp;"",J656 &amp;"" )</f>
        <v/>
      </c>
      <c r="W656" s="106" t="str">
        <f>IF(LNG!$B$3=1,E656 &amp;"",K656 &amp;"" )</f>
        <v/>
      </c>
      <c r="X656" s="106" t="str">
        <f>IF(LNG!$B$3=1,F656 &amp;"",L656 &amp;"" )</f>
        <v/>
      </c>
    </row>
    <row r="657" spans="1:24" ht="145.19999999999999">
      <c r="A657" s="68" t="s">
        <v>4076</v>
      </c>
      <c r="B657" s="80" t="s">
        <v>4077</v>
      </c>
      <c r="C657" s="80" t="s">
        <v>4078</v>
      </c>
      <c r="D657" s="67"/>
      <c r="E657" s="67"/>
      <c r="F657" s="67"/>
      <c r="G657" s="74" t="s">
        <v>4076</v>
      </c>
      <c r="H657" s="84" t="s">
        <v>1993</v>
      </c>
      <c r="I657" s="84" t="s">
        <v>4079</v>
      </c>
      <c r="J657" s="73"/>
      <c r="K657" s="73"/>
      <c r="L657" s="73"/>
      <c r="M657" s="797" t="s">
        <v>4076</v>
      </c>
      <c r="N657" s="795"/>
      <c r="O657" s="795"/>
      <c r="P657" s="796"/>
      <c r="Q657" s="796"/>
      <c r="R657" s="796"/>
      <c r="S657" s="106" t="str">
        <f>IF(LNG!$B$3=1,A657 &amp;"",G657 &amp;"" )</f>
        <v>T03.03</v>
      </c>
      <c r="T657" s="106" t="str">
        <f>IF(LNG!$B$3=1,B657 &amp;"",H657 &amp;"" )</f>
        <v>Wärmehauptverteilung</v>
      </c>
      <c r="U657" s="106" t="str">
        <f>IF(LNG!$B$3=1,C657 &amp;"",I657 &amp;"" )</f>
        <v>Hauptleitungen zur Verteilung von Wärme, einschliesslich Pumpen, Ventile, Sensoren, Anschlussstellen und Dämmungen</v>
      </c>
      <c r="V657" s="106" t="str">
        <f>IF(LNG!$B$3=1,D657 &amp;"",J657 &amp;"" )</f>
        <v/>
      </c>
      <c r="W657" s="106" t="str">
        <f>IF(LNG!$B$3=1,E657 &amp;"",K657 &amp;"" )</f>
        <v/>
      </c>
      <c r="X657" s="106" t="str">
        <f>IF(LNG!$B$3=1,F657 &amp;"",L657 &amp;"" )</f>
        <v/>
      </c>
    </row>
    <row r="658" spans="1:24" ht="158.4">
      <c r="A658" s="68" t="s">
        <v>4080</v>
      </c>
      <c r="B658" s="80" t="s">
        <v>1995</v>
      </c>
      <c r="C658" s="80" t="s">
        <v>4081</v>
      </c>
      <c r="D658" s="67"/>
      <c r="E658" s="67"/>
      <c r="F658" s="67"/>
      <c r="G658" s="74" t="s">
        <v>4080</v>
      </c>
      <c r="H658" s="84" t="s">
        <v>1997</v>
      </c>
      <c r="I658" s="84" t="s">
        <v>4082</v>
      </c>
      <c r="J658" s="73"/>
      <c r="K658" s="73"/>
      <c r="L658" s="73"/>
      <c r="M658" s="797" t="s">
        <v>4080</v>
      </c>
      <c r="N658" s="795"/>
      <c r="O658" s="795"/>
      <c r="P658" s="796"/>
      <c r="Q658" s="796"/>
      <c r="R658" s="796"/>
      <c r="S658" s="106" t="str">
        <f>IF(LNG!$B$3=1,A658 &amp;"",G658 &amp;"" )</f>
        <v>T03.04</v>
      </c>
      <c r="T658" s="106" t="str">
        <f>IF(LNG!$B$3=1,B658 &amp;"",H658 &amp;"" )</f>
        <v>Wärmeabgabe</v>
      </c>
      <c r="U658" s="106" t="str">
        <f>IF(LNG!$B$3=1,C658 &amp;"",I658 &amp;"" )</f>
        <v>Wärme abgebende Bauteile und Einzelelemente, einschliesslich Armaturen, Befestigungen, Unterverteilungen</v>
      </c>
      <c r="V658" s="106" t="str">
        <f>IF(LNG!$B$3=1,D658 &amp;"",J658 &amp;"" )</f>
        <v/>
      </c>
      <c r="W658" s="106" t="str">
        <f>IF(LNG!$B$3=1,E658 &amp;"",K658 &amp;"" )</f>
        <v/>
      </c>
      <c r="X658" s="106" t="str">
        <f>IF(LNG!$B$3=1,F658 &amp;"",L658 &amp;"" )</f>
        <v/>
      </c>
    </row>
    <row r="659" spans="1:24" ht="220.8">
      <c r="A659" s="68" t="s">
        <v>4083</v>
      </c>
      <c r="B659" s="80" t="s">
        <v>4084</v>
      </c>
      <c r="C659" s="80" t="s">
        <v>4085</v>
      </c>
      <c r="D659" s="67"/>
      <c r="E659" s="67"/>
      <c r="F659" s="67"/>
      <c r="G659" s="74" t="s">
        <v>4083</v>
      </c>
      <c r="H659" s="84" t="s">
        <v>4086</v>
      </c>
      <c r="I659" s="84" t="s">
        <v>4087</v>
      </c>
      <c r="J659" s="73"/>
      <c r="K659" s="73"/>
      <c r="L659" s="73"/>
      <c r="M659" s="797" t="s">
        <v>4083</v>
      </c>
      <c r="N659" s="795"/>
      <c r="O659" s="795"/>
      <c r="P659" s="796"/>
      <c r="Q659" s="796"/>
      <c r="R659" s="796"/>
      <c r="S659" s="106" t="str">
        <f>IF(LNG!$B$3=1,A659 &amp;"",G659 &amp;"" )</f>
        <v>T03.05</v>
      </c>
      <c r="T659" s="106" t="str">
        <f>IF(LNG!$B$3=1,B659 &amp;"",H659 &amp;"" )</f>
        <v>Lagerung zu Kälteanlage</v>
      </c>
      <c r="U659" s="106" t="str">
        <f>IF(LNG!$B$3=1,C659 &amp;"",I659 &amp;"" )</f>
        <v>Tanks und Lager für flüssige und feste Stoffe, einschliesslich Zuleitungen zu den Kälteerzeugern sowie Tank- und Lagerüberwachung</v>
      </c>
      <c r="V659" s="106" t="str">
        <f>IF(LNG!$B$3=1,D659 &amp;"",J659 &amp;"" )</f>
        <v/>
      </c>
      <c r="W659" s="106" t="str">
        <f>IF(LNG!$B$3=1,E659 &amp;"",K659 &amp;"" )</f>
        <v/>
      </c>
      <c r="X659" s="106" t="str">
        <f>IF(LNG!$B$3=1,F659 &amp;"",L659 &amp;"" )</f>
        <v/>
      </c>
    </row>
    <row r="660" spans="1:24" ht="132">
      <c r="A660" s="68" t="s">
        <v>4088</v>
      </c>
      <c r="B660" s="80" t="s">
        <v>2011</v>
      </c>
      <c r="C660" s="80" t="s">
        <v>4089</v>
      </c>
      <c r="D660" s="67"/>
      <c r="E660" s="67"/>
      <c r="F660" s="67"/>
      <c r="G660" s="74" t="s">
        <v>4088</v>
      </c>
      <c r="H660" s="84" t="s">
        <v>2013</v>
      </c>
      <c r="I660" s="84" t="s">
        <v>4090</v>
      </c>
      <c r="J660" s="73"/>
      <c r="K660" s="73"/>
      <c r="L660" s="73"/>
      <c r="M660" s="797" t="s">
        <v>4088</v>
      </c>
      <c r="N660" s="795"/>
      <c r="O660" s="795"/>
      <c r="P660" s="796"/>
      <c r="Q660" s="796"/>
      <c r="R660" s="796"/>
      <c r="S660" s="106" t="str">
        <f>IF(LNG!$B$3=1,A660 &amp;"",G660 &amp;"" )</f>
        <v>T03.06</v>
      </c>
      <c r="T660" s="106" t="str">
        <f>IF(LNG!$B$3=1,B660 &amp;"",H660 &amp;"" )</f>
        <v>Kälteerzeugung</v>
      </c>
      <c r="U660" s="106" t="str">
        <f>IF(LNG!$B$3=1,C660 &amp;"",I660 &amp;"" )</f>
        <v>Anlagen zur Erzeugung und Rückgewinnung von Kälte, einschliesslich Sensoren und Stellglieder</v>
      </c>
      <c r="V660" s="106" t="str">
        <f>IF(LNG!$B$3=1,D660 &amp;"",J660 &amp;"" )</f>
        <v/>
      </c>
      <c r="W660" s="106" t="str">
        <f>IF(LNG!$B$3=1,E660 &amp;"",K660 &amp;"" )</f>
        <v/>
      </c>
      <c r="X660" s="106" t="str">
        <f>IF(LNG!$B$3=1,F660 &amp;"",L660 &amp;"" )</f>
        <v/>
      </c>
    </row>
    <row r="661" spans="1:24" ht="145.19999999999999">
      <c r="A661" s="68" t="s">
        <v>4091</v>
      </c>
      <c r="B661" s="80" t="s">
        <v>4092</v>
      </c>
      <c r="C661" s="80" t="s">
        <v>4093</v>
      </c>
      <c r="D661" s="67"/>
      <c r="E661" s="67"/>
      <c r="F661" s="67"/>
      <c r="G661" s="74" t="s">
        <v>4091</v>
      </c>
      <c r="H661" s="84" t="s">
        <v>2021</v>
      </c>
      <c r="I661" s="84" t="s">
        <v>4094</v>
      </c>
      <c r="J661" s="73"/>
      <c r="K661" s="73"/>
      <c r="L661" s="73"/>
      <c r="M661" s="797" t="s">
        <v>4091</v>
      </c>
      <c r="N661" s="795"/>
      <c r="O661" s="795"/>
      <c r="P661" s="796"/>
      <c r="Q661" s="796"/>
      <c r="R661" s="796"/>
      <c r="S661" s="106" t="str">
        <f>IF(LNG!$B$3=1,A661 &amp;"",G661 &amp;"" )</f>
        <v>T03.07</v>
      </c>
      <c r="T661" s="106" t="str">
        <f>IF(LNG!$B$3=1,B661 &amp;"",H661 &amp;"" )</f>
        <v>Kältehauptverteilung</v>
      </c>
      <c r="U661" s="106" t="str">
        <f>IF(LNG!$B$3=1,C661 &amp;"",I661 &amp;"" )</f>
        <v>Hauptleitungen zur Verteilung von Kälte, einschliesslich Pumpen, Ventile, Sensoren, Anschlussstellen und Dämmungen</v>
      </c>
      <c r="V661" s="106" t="str">
        <f>IF(LNG!$B$3=1,D661 &amp;"",J661 &amp;"" )</f>
        <v/>
      </c>
      <c r="W661" s="106" t="str">
        <f>IF(LNG!$B$3=1,E661 &amp;"",K661 &amp;"" )</f>
        <v/>
      </c>
      <c r="X661" s="106" t="str">
        <f>IF(LNG!$B$3=1,F661 &amp;"",L661 &amp;"" )</f>
        <v/>
      </c>
    </row>
    <row r="662" spans="1:24" ht="158.4">
      <c r="A662" s="68" t="s">
        <v>4095</v>
      </c>
      <c r="B662" s="80" t="s">
        <v>2023</v>
      </c>
      <c r="C662" s="80" t="s">
        <v>4096</v>
      </c>
      <c r="D662" s="67"/>
      <c r="E662" s="67"/>
      <c r="F662" s="67"/>
      <c r="G662" s="74" t="s">
        <v>4095</v>
      </c>
      <c r="H662" s="84" t="s">
        <v>2025</v>
      </c>
      <c r="I662" s="84" t="s">
        <v>4097</v>
      </c>
      <c r="J662" s="73"/>
      <c r="K662" s="73"/>
      <c r="L662" s="73"/>
      <c r="M662" s="797" t="s">
        <v>4095</v>
      </c>
      <c r="N662" s="795"/>
      <c r="O662" s="795"/>
      <c r="P662" s="796"/>
      <c r="Q662" s="796"/>
      <c r="R662" s="796"/>
      <c r="S662" s="106" t="str">
        <f>IF(LNG!$B$3=1,A662 &amp;"",G662 &amp;"" )</f>
        <v>T03.08</v>
      </c>
      <c r="T662" s="106" t="str">
        <f>IF(LNG!$B$3=1,B662 &amp;"",H662 &amp;"" )</f>
        <v>Kälteabgabe</v>
      </c>
      <c r="U662" s="106" t="str">
        <f>IF(LNG!$B$3=1,C662 &amp;"",I662 &amp;"" )</f>
        <v>Bauteile und Einzelelemente zur Abgabe von Kälte, einschliesslich Armaturen, Befestigungen und Unterverteilungen</v>
      </c>
      <c r="V662" s="106" t="str">
        <f>IF(LNG!$B$3=1,D662 &amp;"",J662 &amp;"" )</f>
        <v/>
      </c>
      <c r="W662" s="106" t="str">
        <f>IF(LNG!$B$3=1,E662 &amp;"",K662 &amp;"" )</f>
        <v/>
      </c>
      <c r="X662" s="106" t="str">
        <f>IF(LNG!$B$3=1,F662 &amp;"",L662 &amp;"" )</f>
        <v/>
      </c>
    </row>
    <row r="663" spans="1:24" ht="132">
      <c r="A663" s="68" t="s">
        <v>4098</v>
      </c>
      <c r="B663" s="80" t="s">
        <v>4099</v>
      </c>
      <c r="C663" s="80" t="s">
        <v>4100</v>
      </c>
      <c r="D663" s="67"/>
      <c r="E663" s="67"/>
      <c r="F663" s="67"/>
      <c r="G663" s="74" t="s">
        <v>4098</v>
      </c>
      <c r="H663" s="84" t="s">
        <v>4101</v>
      </c>
      <c r="I663" s="84" t="s">
        <v>4102</v>
      </c>
      <c r="J663" s="73"/>
      <c r="K663" s="73"/>
      <c r="L663" s="73"/>
      <c r="M663" s="797" t="s">
        <v>4098</v>
      </c>
      <c r="N663" s="795"/>
      <c r="O663" s="795"/>
      <c r="P663" s="796"/>
      <c r="Q663" s="796"/>
      <c r="R663" s="796"/>
      <c r="S663" s="106" t="str">
        <f>IF(LNG!$B$3=1,A663 &amp;"",G663 &amp;"" )</f>
        <v>T04</v>
      </c>
      <c r="T663" s="106" t="str">
        <f>IF(LNG!$B$3=1,B663 &amp;"",H663 &amp;"" )</f>
        <v>Wasser-, Gas-, Druckluftanlage</v>
      </c>
      <c r="U663" s="106" t="str">
        <f>IF(LNG!$B$3=1,C663 &amp;"",I663 &amp;"" )</f>
        <v>Anlagen für Verbraucher von Wasser, Gas und Druckluft sowie zur Entsorgung von Wasser in oder an Bauwerken</v>
      </c>
      <c r="V663" s="106" t="str">
        <f>IF(LNG!$B$3=1,D663 &amp;"",J663 &amp;"" )</f>
        <v/>
      </c>
      <c r="W663" s="106" t="str">
        <f>IF(LNG!$B$3=1,E663 &amp;"",K663 &amp;"" )</f>
        <v/>
      </c>
      <c r="X663" s="106" t="str">
        <f>IF(LNG!$B$3=1,F663 &amp;"",L663 &amp;"" )</f>
        <v/>
      </c>
    </row>
    <row r="664" spans="1:24" ht="124.2">
      <c r="A664" s="68" t="s">
        <v>4103</v>
      </c>
      <c r="B664" s="80" t="s">
        <v>4104</v>
      </c>
      <c r="C664" s="80" t="s">
        <v>4105</v>
      </c>
      <c r="D664" s="67"/>
      <c r="E664" s="67"/>
      <c r="F664" s="67"/>
      <c r="G664" s="74" t="s">
        <v>4103</v>
      </c>
      <c r="H664" s="84" t="s">
        <v>4106</v>
      </c>
      <c r="I664" s="84" t="s">
        <v>4107</v>
      </c>
      <c r="J664" s="73"/>
      <c r="K664" s="73"/>
      <c r="L664" s="73"/>
      <c r="M664" s="797" t="s">
        <v>4103</v>
      </c>
      <c r="N664" s="795"/>
      <c r="O664" s="795"/>
      <c r="P664" s="796"/>
      <c r="Q664" s="796"/>
      <c r="R664" s="796"/>
      <c r="S664" s="106" t="str">
        <f>IF(LNG!$B$3=1,A664 &amp;"",G664 &amp;"" )</f>
        <v>T04.01</v>
      </c>
      <c r="T664" s="106" t="str">
        <f>IF(LNG!$B$3=1,B664 &amp;"",H664 &amp;"" )</f>
        <v>Armatur, Apparat</v>
      </c>
      <c r="U664" s="106" t="str">
        <f>IF(LNG!$B$3=1,C664 &amp;"",I664 &amp;"" )</f>
        <v>Armaturen und Apparate für sanitäre Einrichtungen sowie für Gas- und Druckluftanlagen</v>
      </c>
      <c r="V664" s="106" t="str">
        <f>IF(LNG!$B$3=1,D664 &amp;"",J664 &amp;"" )</f>
        <v/>
      </c>
      <c r="W664" s="106" t="str">
        <f>IF(LNG!$B$3=1,E664 &amp;"",K664 &amp;"" )</f>
        <v/>
      </c>
      <c r="X664" s="106" t="str">
        <f>IF(LNG!$B$3=1,F664 &amp;"",L664 &amp;"" )</f>
        <v/>
      </c>
    </row>
    <row r="665" spans="1:24" ht="66">
      <c r="A665" s="68" t="s">
        <v>4108</v>
      </c>
      <c r="B665" s="80" t="s">
        <v>4109</v>
      </c>
      <c r="C665" s="80" t="s">
        <v>2087</v>
      </c>
      <c r="D665" s="67"/>
      <c r="E665" s="67"/>
      <c r="F665" s="67"/>
      <c r="G665" s="74" t="s">
        <v>4108</v>
      </c>
      <c r="H665" s="84" t="s">
        <v>4110</v>
      </c>
      <c r="I665" s="84" t="s">
        <v>4111</v>
      </c>
      <c r="J665" s="73"/>
      <c r="K665" s="73"/>
      <c r="L665" s="73"/>
      <c r="M665" s="797" t="s">
        <v>4108</v>
      </c>
      <c r="N665" s="795"/>
      <c r="O665" s="795"/>
      <c r="P665" s="796"/>
      <c r="Q665" s="796"/>
      <c r="R665" s="796"/>
      <c r="S665" s="106" t="str">
        <f>IF(LNG!$B$3=1,A665 &amp;"",G665 &amp;"" )</f>
        <v>T04.02</v>
      </c>
      <c r="T665" s="106" t="str">
        <f>IF(LNG!$B$3=1,B665 &amp;"",H665 &amp;"" )</f>
        <v>Installationselement</v>
      </c>
      <c r="U665" s="106" t="str">
        <f>IF(LNG!$B$3=1,C665 &amp;"",I665 &amp;"" )</f>
        <v>Selbsttragende, vormontierte Vorwandelemente</v>
      </c>
      <c r="V665" s="106" t="str">
        <f>IF(LNG!$B$3=1,D665 &amp;"",J665 &amp;"" )</f>
        <v/>
      </c>
      <c r="W665" s="106" t="str">
        <f>IF(LNG!$B$3=1,E665 &amp;"",K665 &amp;"" )</f>
        <v/>
      </c>
      <c r="X665" s="106" t="str">
        <f>IF(LNG!$B$3=1,F665 &amp;"",L665 &amp;"" )</f>
        <v/>
      </c>
    </row>
    <row r="666" spans="1:24" ht="409.6">
      <c r="A666" s="68" t="s">
        <v>4112</v>
      </c>
      <c r="B666" s="80" t="s">
        <v>4113</v>
      </c>
      <c r="C666" s="80" t="s">
        <v>4114</v>
      </c>
      <c r="D666" s="67"/>
      <c r="E666" s="67"/>
      <c r="F666" s="67"/>
      <c r="G666" s="74" t="s">
        <v>4112</v>
      </c>
      <c r="H666" s="84" t="s">
        <v>4115</v>
      </c>
      <c r="I666" s="84" t="s">
        <v>4116</v>
      </c>
      <c r="J666" s="73"/>
      <c r="K666" s="73"/>
      <c r="L666" s="73"/>
      <c r="M666" s="797" t="s">
        <v>4112</v>
      </c>
      <c r="N666" s="795"/>
      <c r="O666" s="795"/>
      <c r="P666" s="796"/>
      <c r="Q666" s="796"/>
      <c r="R666" s="796"/>
      <c r="S666" s="106" t="str">
        <f>IF(LNG!$B$3=1,A666 &amp;"",G666 &amp;"" )</f>
        <v>T04.03</v>
      </c>
      <c r="T666" s="106" t="str">
        <f>IF(LNG!$B$3=1,B666 &amp;"",H666 &amp;"" )</f>
        <v>Wasser-, Abwasseraufbereitung</v>
      </c>
      <c r="U666" s="106" t="str">
        <f>IF(LNG!$B$3=1,C666 &amp;"",I666 &amp;"" )</f>
        <v>Apparate und Anlagen für die Aufbereitung von Trink-, Brauch- und Abwasser, einschliesslich Schieber, Klappen, Ventile, Abflussregulierung, Pumpen, Schnecken, Steuerung, Ansauggitter, Entlüftung, Tauchwand, Spülwannen, Jets, Filter, Siebe, Rechen, Desinfektionsanlagen, Metallbauteile und dgl.</v>
      </c>
      <c r="V666" s="106" t="str">
        <f>IF(LNG!$B$3=1,D666 &amp;"",J666 &amp;"" )</f>
        <v/>
      </c>
      <c r="W666" s="106" t="str">
        <f>IF(LNG!$B$3=1,E666 &amp;"",K666 &amp;"" )</f>
        <v/>
      </c>
      <c r="X666" s="106" t="str">
        <f>IF(LNG!$B$3=1,F666 &amp;"",L666 &amp;"" )</f>
        <v/>
      </c>
    </row>
    <row r="667" spans="1:24" ht="179.4">
      <c r="A667" s="68" t="s">
        <v>4117</v>
      </c>
      <c r="B667" s="80" t="s">
        <v>1565</v>
      </c>
      <c r="C667" s="80" t="s">
        <v>4118</v>
      </c>
      <c r="D667" s="67"/>
      <c r="E667" s="67"/>
      <c r="F667" s="67"/>
      <c r="G667" s="74" t="s">
        <v>4117</v>
      </c>
      <c r="H667" s="84" t="s">
        <v>1567</v>
      </c>
      <c r="I667" s="84" t="s">
        <v>4119</v>
      </c>
      <c r="J667" s="73"/>
      <c r="K667" s="73"/>
      <c r="L667" s="73"/>
      <c r="M667" s="797" t="s">
        <v>4117</v>
      </c>
      <c r="N667" s="795"/>
      <c r="O667" s="795"/>
      <c r="P667" s="796"/>
      <c r="Q667" s="796"/>
      <c r="R667" s="796"/>
      <c r="S667" s="106" t="str">
        <f>IF(LNG!$B$3=1,A667 &amp;"",G667 &amp;"" )</f>
        <v>T04.04</v>
      </c>
      <c r="T667" s="106" t="str">
        <f>IF(LNG!$B$3=1,B667 &amp;"",H667 &amp;"" )</f>
        <v>Wasserleitung</v>
      </c>
      <c r="U667" s="106" t="str">
        <f>IF(LNG!$B$3=1,C667 &amp;"",I667 &amp;"" )</f>
        <v>Leitungen für die Verteilung von Kalt- und Warmwasser in Bauwerken, einschliesslich Ventile, Messgeräte, Dämmungen und dgl.</v>
      </c>
      <c r="V667" s="106" t="str">
        <f>IF(LNG!$B$3=1,D667 &amp;"",J667 &amp;"" )</f>
        <v/>
      </c>
      <c r="W667" s="106" t="str">
        <f>IF(LNG!$B$3=1,E667 &amp;"",K667 &amp;"" )</f>
        <v/>
      </c>
      <c r="X667" s="106" t="str">
        <f>IF(LNG!$B$3=1,F667 &amp;"",L667 &amp;"" )</f>
        <v/>
      </c>
    </row>
    <row r="668" spans="1:24" ht="234.6">
      <c r="A668" s="68" t="s">
        <v>4120</v>
      </c>
      <c r="B668" s="80" t="s">
        <v>4121</v>
      </c>
      <c r="C668" s="80" t="s">
        <v>4122</v>
      </c>
      <c r="D668" s="67"/>
      <c r="E668" s="67"/>
      <c r="F668" s="67"/>
      <c r="G668" s="74" t="s">
        <v>4120</v>
      </c>
      <c r="H668" s="84" t="s">
        <v>4123</v>
      </c>
      <c r="I668" s="84" t="s">
        <v>4124</v>
      </c>
      <c r="J668" s="73"/>
      <c r="K668" s="73"/>
      <c r="L668" s="73"/>
      <c r="M668" s="797" t="s">
        <v>4120</v>
      </c>
      <c r="N668" s="795"/>
      <c r="O668" s="795"/>
      <c r="P668" s="796"/>
      <c r="Q668" s="796"/>
      <c r="R668" s="796"/>
      <c r="S668" s="106" t="str">
        <f>IF(LNG!$B$3=1,A668 &amp;"",G668 &amp;"" )</f>
        <v>T04.05</v>
      </c>
      <c r="T668" s="106" t="str">
        <f>IF(LNG!$B$3=1,B668 &amp;"",H668 &amp;"" )</f>
        <v xml:space="preserve"> Entsorgungsleitung</v>
      </c>
      <c r="U668" s="106" t="str">
        <f>IF(LNG!$B$3=1,C668 &amp;"",I668 &amp;"" )</f>
        <v>Im Bauwerk liegende Sammelleitungen, Fallleitungen, Grundleitungen, Einläufe, einschliesslich Anschlüsse, Entlüftungen, Dämmungen und dgl.</v>
      </c>
      <c r="V668" s="106" t="str">
        <f>IF(LNG!$B$3=1,D668 &amp;"",J668 &amp;"" )</f>
        <v/>
      </c>
      <c r="W668" s="106" t="str">
        <f>IF(LNG!$B$3=1,E668 &amp;"",K668 &amp;"" )</f>
        <v/>
      </c>
      <c r="X668" s="106" t="str">
        <f>IF(LNG!$B$3=1,F668 &amp;"",L668 &amp;"" )</f>
        <v/>
      </c>
    </row>
    <row r="669" spans="1:24" ht="69">
      <c r="A669" s="68" t="s">
        <v>4125</v>
      </c>
      <c r="B669" s="80" t="s">
        <v>4126</v>
      </c>
      <c r="C669" s="80" t="s">
        <v>4127</v>
      </c>
      <c r="D669" s="67"/>
      <c r="E669" s="67"/>
      <c r="F669" s="67"/>
      <c r="G669" s="74" t="s">
        <v>4125</v>
      </c>
      <c r="H669" s="84" t="s">
        <v>2117</v>
      </c>
      <c r="I669" s="84" t="s">
        <v>4128</v>
      </c>
      <c r="J669" s="73"/>
      <c r="K669" s="73"/>
      <c r="L669" s="73"/>
      <c r="M669" s="797" t="s">
        <v>4125</v>
      </c>
      <c r="N669" s="795"/>
      <c r="O669" s="795"/>
      <c r="P669" s="796"/>
      <c r="Q669" s="796"/>
      <c r="R669" s="796"/>
      <c r="S669" s="106" t="str">
        <f>IF(LNG!$B$3=1,A669 &amp;"",G669 &amp;"" )</f>
        <v>T04.06</v>
      </c>
      <c r="T669" s="106" t="str">
        <f>IF(LNG!$B$3=1,B669 &amp;"",H669 &amp;"" )</f>
        <v>Gasanlage</v>
      </c>
      <c r="U669" s="106" t="str">
        <f>IF(LNG!$B$3=1,C669 &amp;"",I669 &amp;"" )</f>
        <v>Gasverteilleitungen und Anschlussstellen</v>
      </c>
      <c r="V669" s="106" t="str">
        <f>IF(LNG!$B$3=1,D669 &amp;"",J669 &amp;"" )</f>
        <v/>
      </c>
      <c r="W669" s="106" t="str">
        <f>IF(LNG!$B$3=1,E669 &amp;"",K669 &amp;"" )</f>
        <v/>
      </c>
      <c r="X669" s="106" t="str">
        <f>IF(LNG!$B$3=1,F669 &amp;"",L669 &amp;"" )</f>
        <v/>
      </c>
    </row>
    <row r="670" spans="1:24" ht="105.6">
      <c r="A670" s="68" t="s">
        <v>4129</v>
      </c>
      <c r="B670" s="80" t="s">
        <v>4130</v>
      </c>
      <c r="C670" s="80" t="s">
        <v>4131</v>
      </c>
      <c r="D670" s="67"/>
      <c r="E670" s="67"/>
      <c r="F670" s="67"/>
      <c r="G670" s="74" t="s">
        <v>4129</v>
      </c>
      <c r="H670" s="84" t="s">
        <v>4132</v>
      </c>
      <c r="I670" s="84" t="s">
        <v>4133</v>
      </c>
      <c r="J670" s="73"/>
      <c r="K670" s="73"/>
      <c r="L670" s="73"/>
      <c r="M670" s="797" t="s">
        <v>4129</v>
      </c>
      <c r="N670" s="795"/>
      <c r="O670" s="795"/>
      <c r="P670" s="796"/>
      <c r="Q670" s="796"/>
      <c r="R670" s="796"/>
      <c r="S670" s="106" t="str">
        <f>IF(LNG!$B$3=1,A670 &amp;"",G670 &amp;"" )</f>
        <v>T04.07</v>
      </c>
      <c r="T670" s="106" t="str">
        <f>IF(LNG!$B$3=1,B670 &amp;"",H670 &amp;"" )</f>
        <v>Druckluft-, Vakuumanlage</v>
      </c>
      <c r="U670" s="106" t="str">
        <f>IF(LNG!$B$3=1,C670 &amp;"",I670 &amp;"" )</f>
        <v>Verteilleitungen und Anschlussstellen für Druckluft- und Vakuumanlagen</v>
      </c>
      <c r="V670" s="106" t="str">
        <f>IF(LNG!$B$3=1,D670 &amp;"",J670 &amp;"" )</f>
        <v/>
      </c>
      <c r="W670" s="106" t="str">
        <f>IF(LNG!$B$3=1,E670 &amp;"",K670 &amp;"" )</f>
        <v/>
      </c>
      <c r="X670" s="106" t="str">
        <f>IF(LNG!$B$3=1,F670 &amp;"",L670 &amp;"" )</f>
        <v/>
      </c>
    </row>
    <row r="671" spans="1:24" ht="66">
      <c r="A671" s="68" t="s">
        <v>461</v>
      </c>
      <c r="B671" s="80" t="s">
        <v>4134</v>
      </c>
      <c r="C671" s="80" t="s">
        <v>4135</v>
      </c>
      <c r="D671" s="67"/>
      <c r="E671" s="67"/>
      <c r="F671" s="67"/>
      <c r="G671" s="74" t="s">
        <v>461</v>
      </c>
      <c r="H671" s="84" t="s">
        <v>2167</v>
      </c>
      <c r="I671" s="84" t="s">
        <v>4136</v>
      </c>
      <c r="J671" s="73"/>
      <c r="K671" s="73"/>
      <c r="L671" s="73"/>
      <c r="M671" s="797" t="s">
        <v>461</v>
      </c>
      <c r="N671" s="795"/>
      <c r="O671" s="795"/>
      <c r="P671" s="796"/>
      <c r="Q671" s="796"/>
      <c r="R671" s="796"/>
      <c r="S671" s="106" t="str">
        <f>IF(LNG!$B$3=1,A671 &amp;"",G671 &amp;"" )</f>
        <v>T05</v>
      </c>
      <c r="T671" s="106" t="str">
        <f>IF(LNG!$B$3=1,B671 &amp;"",H671 &amp;"" )</f>
        <v>Transportanlage</v>
      </c>
      <c r="U671" s="106" t="str">
        <f>IF(LNG!$B$3=1,C671 &amp;"",I671 &amp;"" )</f>
        <v>Anlagen zur Beförderung von Personen und Lasten</v>
      </c>
      <c r="V671" s="106" t="str">
        <f>IF(LNG!$B$3=1,D671 &amp;"",J671 &amp;"" )</f>
        <v/>
      </c>
      <c r="W671" s="106" t="str">
        <f>IF(LNG!$B$3=1,E671 &amp;"",K671 &amp;"" )</f>
        <v/>
      </c>
      <c r="X671" s="106" t="str">
        <f>IF(LNG!$B$3=1,F671 &amp;"",L671 &amp;"" )</f>
        <v/>
      </c>
    </row>
    <row r="672" spans="1:24" ht="138">
      <c r="A672" s="68" t="s">
        <v>462</v>
      </c>
      <c r="B672" s="80" t="s">
        <v>4137</v>
      </c>
      <c r="C672" s="80" t="s">
        <v>4138</v>
      </c>
      <c r="D672" s="67"/>
      <c r="E672" s="67"/>
      <c r="F672" s="67"/>
      <c r="G672" s="74" t="s">
        <v>462</v>
      </c>
      <c r="H672" s="84" t="s">
        <v>4139</v>
      </c>
      <c r="I672" s="84" t="s">
        <v>4140</v>
      </c>
      <c r="J672" s="73"/>
      <c r="K672" s="73"/>
      <c r="L672" s="73"/>
      <c r="M672" s="797" t="s">
        <v>462</v>
      </c>
      <c r="N672" s="795"/>
      <c r="O672" s="795"/>
      <c r="P672" s="796"/>
      <c r="Q672" s="796"/>
      <c r="R672" s="796"/>
      <c r="S672" s="106" t="str">
        <f>IF(LNG!$B$3=1,A672 &amp;"",G672 &amp;"" )</f>
        <v>T05.01</v>
      </c>
      <c r="T672" s="106" t="str">
        <f>IF(LNG!$B$3=1,B672 &amp;"",H672 &amp;"" )</f>
        <v>Personen-, Lastenaufzug</v>
      </c>
      <c r="U672" s="106" t="str">
        <f>IF(LNG!$B$3=1,C672 &amp;"",I672 &amp;"" )</f>
        <v>Personen- und Lastenaufzüge, einschliesslich Antrieb, Steuerung, Kabinenbeleuchtung und -ausstattung</v>
      </c>
      <c r="V672" s="106" t="str">
        <f>IF(LNG!$B$3=1,D672 &amp;"",J672 &amp;"" )</f>
        <v/>
      </c>
      <c r="W672" s="106" t="str">
        <f>IF(LNG!$B$3=1,E672 &amp;"",K672 &amp;"" )</f>
        <v/>
      </c>
      <c r="X672" s="106" t="str">
        <f>IF(LNG!$B$3=1,F672 &amp;"",L672 &amp;"" )</f>
        <v/>
      </c>
    </row>
    <row r="673" spans="1:24" ht="124.2">
      <c r="A673" s="68" t="s">
        <v>463</v>
      </c>
      <c r="B673" s="80" t="s">
        <v>4141</v>
      </c>
      <c r="C673" s="80" t="s">
        <v>4142</v>
      </c>
      <c r="D673" s="67"/>
      <c r="E673" s="67"/>
      <c r="F673" s="67"/>
      <c r="G673" s="74" t="s">
        <v>463</v>
      </c>
      <c r="H673" s="84" t="s">
        <v>4143</v>
      </c>
      <c r="I673" s="84" t="s">
        <v>4144</v>
      </c>
      <c r="J673" s="73"/>
      <c r="K673" s="73"/>
      <c r="L673" s="73"/>
      <c r="M673" s="797" t="s">
        <v>463</v>
      </c>
      <c r="N673" s="795"/>
      <c r="O673" s="795"/>
      <c r="P673" s="796"/>
      <c r="Q673" s="796"/>
      <c r="R673" s="796"/>
      <c r="S673" s="106" t="str">
        <f>IF(LNG!$B$3=1,A673 &amp;"",G673 &amp;"" )</f>
        <v>T05.02</v>
      </c>
      <c r="T673" s="106" t="str">
        <f>IF(LNG!$B$3=1,B673 &amp;"",H673 &amp;"" )</f>
        <v>Fahrtreppe, Fahrsteig</v>
      </c>
      <c r="U673" s="106" t="str">
        <f>IF(LNG!$B$3=1,C673 &amp;"",I673 &amp;"" )</f>
        <v>Fahrtreppen, horizontale und geneigte Fahrsteige, einschliesslich Antrieb und Steuerung</v>
      </c>
      <c r="V673" s="106" t="str">
        <f>IF(LNG!$B$3=1,D673 &amp;"",J673 &amp;"" )</f>
        <v/>
      </c>
      <c r="W673" s="106" t="str">
        <f>IF(LNG!$B$3=1,E673 &amp;"",K673 &amp;"" )</f>
        <v/>
      </c>
      <c r="X673" s="106" t="str">
        <f>IF(LNG!$B$3=1,F673 &amp;"",L673 &amp;"" )</f>
        <v/>
      </c>
    </row>
    <row r="674" spans="1:24" ht="220.8">
      <c r="A674" s="68" t="s">
        <v>464</v>
      </c>
      <c r="B674" s="80" t="s">
        <v>4145</v>
      </c>
      <c r="C674" s="80" t="s">
        <v>4146</v>
      </c>
      <c r="D674" s="67"/>
      <c r="E674" s="67"/>
      <c r="F674" s="67"/>
      <c r="G674" s="74" t="s">
        <v>464</v>
      </c>
      <c r="H674" s="84" t="s">
        <v>4147</v>
      </c>
      <c r="I674" s="84" t="s">
        <v>4148</v>
      </c>
      <c r="J674" s="73"/>
      <c r="K674" s="73"/>
      <c r="L674" s="73"/>
      <c r="M674" s="797" t="s">
        <v>464</v>
      </c>
      <c r="N674" s="795"/>
      <c r="O674" s="795"/>
      <c r="P674" s="796"/>
      <c r="Q674" s="796"/>
      <c r="R674" s="796"/>
      <c r="S674" s="106" t="str">
        <f>IF(LNG!$B$3=1,A674 &amp;"",G674 &amp;"" )</f>
        <v>T05.03</v>
      </c>
      <c r="T674" s="106" t="str">
        <f>IF(LNG!$B$3=1,B674 &amp;"",H674 &amp;"" )</f>
        <v>Hubtisch, Verladestation, Spezialaufzug</v>
      </c>
      <c r="U674" s="106" t="str">
        <f>IF(LNG!$B$3=1,C674 &amp;"",I674 &amp;"" )</f>
        <v>Hubtische, Verladestationen, Spezialaufzüge, Befahranlagen für Fassaden und Dächer sowie Schrägaufzüge, einschliesslich Antrieb und Steuerung</v>
      </c>
      <c r="V674" s="106" t="str">
        <f>IF(LNG!$B$3=1,D674 &amp;"",J674 &amp;"" )</f>
        <v/>
      </c>
      <c r="W674" s="106" t="str">
        <f>IF(LNG!$B$3=1,E674 &amp;"",K674 &amp;"" )</f>
        <v/>
      </c>
      <c r="X674" s="106" t="str">
        <f>IF(LNG!$B$3=1,F674 &amp;"",L674 &amp;"" )</f>
        <v/>
      </c>
    </row>
    <row r="675" spans="1:24" ht="105.6">
      <c r="A675" s="68" t="s">
        <v>465</v>
      </c>
      <c r="B675" s="80" t="s">
        <v>2661</v>
      </c>
      <c r="C675" s="80" t="s">
        <v>2662</v>
      </c>
      <c r="D675" s="67"/>
      <c r="E675" s="67"/>
      <c r="F675" s="67"/>
      <c r="G675" s="74" t="s">
        <v>465</v>
      </c>
      <c r="H675" s="84" t="s">
        <v>2663</v>
      </c>
      <c r="I675" s="84" t="s">
        <v>4149</v>
      </c>
      <c r="J675" s="73"/>
      <c r="K675" s="73"/>
      <c r="L675" s="73"/>
      <c r="M675" s="797" t="s">
        <v>465</v>
      </c>
      <c r="N675" s="795"/>
      <c r="O675" s="795"/>
      <c r="P675" s="796"/>
      <c r="Q675" s="796"/>
      <c r="R675" s="796"/>
      <c r="S675" s="106" t="str">
        <f>IF(LNG!$B$3=1,A675 &amp;"",G675 &amp;"" )</f>
        <v>T05.04</v>
      </c>
      <c r="T675" s="106" t="str">
        <f>IF(LNG!$B$3=1,B675 &amp;"",H675 &amp;"" )</f>
        <v>Parkieranlage</v>
      </c>
      <c r="U675" s="106" t="str">
        <f>IF(LNG!$B$3=1,C675 &amp;"",I675 &amp;"" )</f>
        <v>Mechanische Parkieranlagen, einschliesslich Antrieb und Steuerung</v>
      </c>
      <c r="V675" s="106" t="str">
        <f>IF(LNG!$B$3=1,D675 &amp;"",J675 &amp;"" )</f>
        <v/>
      </c>
      <c r="W675" s="106" t="str">
        <f>IF(LNG!$B$3=1,E675 &amp;"",K675 &amp;"" )</f>
        <v/>
      </c>
      <c r="X675" s="106" t="str">
        <f>IF(LNG!$B$3=1,F675 &amp;"",L675 &amp;"" )</f>
        <v/>
      </c>
    </row>
    <row r="676" spans="1:24" ht="92.4">
      <c r="A676" s="68" t="s">
        <v>466</v>
      </c>
      <c r="B676" s="80" t="s">
        <v>4150</v>
      </c>
      <c r="C676" s="80" t="s">
        <v>4151</v>
      </c>
      <c r="D676" s="67"/>
      <c r="E676" s="67"/>
      <c r="F676" s="67"/>
      <c r="G676" s="74" t="s">
        <v>466</v>
      </c>
      <c r="H676" s="84" t="s">
        <v>4152</v>
      </c>
      <c r="I676" s="84" t="s">
        <v>4153</v>
      </c>
      <c r="J676" s="73"/>
      <c r="K676" s="73"/>
      <c r="L676" s="73"/>
      <c r="M676" s="797" t="s">
        <v>466</v>
      </c>
      <c r="N676" s="795"/>
      <c r="O676" s="795"/>
      <c r="P676" s="796"/>
      <c r="Q676" s="796"/>
      <c r="R676" s="796"/>
      <c r="S676" s="106" t="str">
        <f>IF(LNG!$B$3=1,A676 &amp;"",G676 &amp;"" )</f>
        <v>T05.05</v>
      </c>
      <c r="T676" s="106" t="str">
        <f>IF(LNG!$B$3=1,B676 &amp;"",H676 &amp;"" )</f>
        <v>Krananlage</v>
      </c>
      <c r="U676" s="106" t="str">
        <f>IF(LNG!$B$3=1,C676 &amp;"",I676 &amp;"" )</f>
        <v>Eingebaute Krananlagen, einschliesslich Antrieb und Steuerung</v>
      </c>
      <c r="V676" s="106" t="str">
        <f>IF(LNG!$B$3=1,D676 &amp;"",J676 &amp;"" )</f>
        <v/>
      </c>
      <c r="W676" s="106" t="str">
        <f>IF(LNG!$B$3=1,E676 &amp;"",K676 &amp;"" )</f>
        <v/>
      </c>
      <c r="X676" s="106" t="str">
        <f>IF(LNG!$B$3=1,F676 &amp;"",L676 &amp;"" )</f>
        <v/>
      </c>
    </row>
    <row r="677" spans="1:24" ht="211.2">
      <c r="A677" s="68" t="s">
        <v>467</v>
      </c>
      <c r="B677" s="80" t="s">
        <v>4154</v>
      </c>
      <c r="C677" s="80" t="s">
        <v>4155</v>
      </c>
      <c r="D677" s="67"/>
      <c r="E677" s="67"/>
      <c r="F677" s="67"/>
      <c r="G677" s="74" t="s">
        <v>467</v>
      </c>
      <c r="H677" s="84" t="s">
        <v>4156</v>
      </c>
      <c r="I677" s="84" t="s">
        <v>4157</v>
      </c>
      <c r="J677" s="73"/>
      <c r="K677" s="73"/>
      <c r="L677" s="73"/>
      <c r="M677" s="797" t="s">
        <v>467</v>
      </c>
      <c r="N677" s="795"/>
      <c r="O677" s="795"/>
      <c r="P677" s="796"/>
      <c r="Q677" s="796"/>
      <c r="R677" s="796"/>
      <c r="S677" s="106" t="str">
        <f>IF(LNG!$B$3=1,A677 &amp;"",G677 &amp;"" )</f>
        <v>T05.06</v>
      </c>
      <c r="T677" s="106" t="str">
        <f>IF(LNG!$B$3=1,B677 &amp;"",H677 &amp;"" )</f>
        <v>Seilbahn</v>
      </c>
      <c r="U677" s="106" t="str">
        <f>IF(LNG!$B$3=1,C677 &amp;"",I677 &amp;"" )</f>
        <v>Antrieb, Kabel, Umlenkrollen sowie Kabinen, Sessel oder Bügel der Seilbahnen, einschliesslich Steuerung
Hinweis: Konstruktion Kunstbauten (O);
Mast (O 7.1)</v>
      </c>
      <c r="V677" s="106" t="str">
        <f>IF(LNG!$B$3=1,D677 &amp;"",J677 &amp;"" )</f>
        <v/>
      </c>
      <c r="W677" s="106" t="str">
        <f>IF(LNG!$B$3=1,E677 &amp;"",K677 &amp;"" )</f>
        <v/>
      </c>
      <c r="X677" s="106" t="str">
        <f>IF(LNG!$B$3=1,F677 &amp;"",L677 &amp;"" )</f>
        <v/>
      </c>
    </row>
    <row r="678" spans="1:24" ht="55.2">
      <c r="A678" s="68" t="s">
        <v>468</v>
      </c>
      <c r="B678" s="80" t="s">
        <v>4158</v>
      </c>
      <c r="C678" s="80" t="s">
        <v>4159</v>
      </c>
      <c r="D678" s="67"/>
      <c r="E678" s="67"/>
      <c r="F678" s="67"/>
      <c r="G678" s="74" t="s">
        <v>468</v>
      </c>
      <c r="H678" s="84" t="s">
        <v>4160</v>
      </c>
      <c r="I678" s="84" t="s">
        <v>4161</v>
      </c>
      <c r="J678" s="73"/>
      <c r="K678" s="73"/>
      <c r="L678" s="73"/>
      <c r="M678" s="797" t="s">
        <v>468</v>
      </c>
      <c r="N678" s="795"/>
      <c r="O678" s="795"/>
      <c r="P678" s="796"/>
      <c r="Q678" s="796"/>
      <c r="R678" s="796"/>
      <c r="S678" s="106" t="str">
        <f>IF(LNG!$B$3=1,A678 &amp;"",G678 &amp;"" )</f>
        <v>T06</v>
      </c>
      <c r="T678" s="106" t="str">
        <f>IF(LNG!$B$3=1,B678 &amp;"",H678 &amp;"" )</f>
        <v>Kunstwerk</v>
      </c>
      <c r="U678" s="106" t="str">
        <f>IF(LNG!$B$3=1,C678 &amp;"",I678 &amp;"" )</f>
        <v>Künstlerisch gestaltete Objekte oder Bauteile</v>
      </c>
      <c r="V678" s="106" t="str">
        <f>IF(LNG!$B$3=1,D678 &amp;"",J678 &amp;"" )</f>
        <v/>
      </c>
      <c r="W678" s="106" t="str">
        <f>IF(LNG!$B$3=1,E678 &amp;"",K678 &amp;"" )</f>
        <v/>
      </c>
      <c r="X678" s="106" t="str">
        <f>IF(LNG!$B$3=1,F678 &amp;"",L678 &amp;"" )</f>
        <v/>
      </c>
    </row>
    <row r="679" spans="1:24" ht="110.4">
      <c r="A679" s="68" t="s">
        <v>4162</v>
      </c>
      <c r="B679" s="80" t="s">
        <v>2898</v>
      </c>
      <c r="C679" s="80" t="s">
        <v>4163</v>
      </c>
      <c r="D679" s="67"/>
      <c r="E679" s="67"/>
      <c r="F679" s="67"/>
      <c r="G679" s="74" t="s">
        <v>4162</v>
      </c>
      <c r="H679" s="84" t="s">
        <v>4164</v>
      </c>
      <c r="I679" s="84" t="s">
        <v>4165</v>
      </c>
      <c r="J679" s="73"/>
      <c r="K679" s="73"/>
      <c r="L679" s="73"/>
      <c r="M679" s="797" t="s">
        <v>4162</v>
      </c>
      <c r="N679" s="795"/>
      <c r="O679" s="795"/>
      <c r="P679" s="796"/>
      <c r="Q679" s="796"/>
      <c r="R679" s="796"/>
      <c r="S679" s="106" t="str">
        <f>IF(LNG!$B$3=1,A679 &amp;"",G679 &amp;"" )</f>
        <v>T06.01</v>
      </c>
      <c r="T679" s="106" t="str">
        <f>IF(LNG!$B$3=1,B679 &amp;"",H679 &amp;"" )</f>
        <v>Kunstobjekt</v>
      </c>
      <c r="U679" s="106" t="str">
        <f>IF(LNG!$B$3=1,C679 &amp;"",I679 &amp;"" )</f>
        <v>Bewegliche, nicht fest eingebaute Kunstobjekte wie Skulpturen, Gemälde und dgl.</v>
      </c>
      <c r="V679" s="106" t="str">
        <f>IF(LNG!$B$3=1,D679 &amp;"",J679 &amp;"" )</f>
        <v/>
      </c>
      <c r="W679" s="106" t="str">
        <f>IF(LNG!$B$3=1,E679 &amp;"",K679 &amp;"" )</f>
        <v/>
      </c>
      <c r="X679" s="106" t="str">
        <f>IF(LNG!$B$3=1,F679 &amp;"",L679 &amp;"" )</f>
        <v/>
      </c>
    </row>
    <row r="680" spans="1:24" ht="138">
      <c r="A680" s="68" t="s">
        <v>4166</v>
      </c>
      <c r="B680" s="80" t="s">
        <v>4167</v>
      </c>
      <c r="C680" s="80" t="s">
        <v>4168</v>
      </c>
      <c r="D680" s="67"/>
      <c r="E680" s="67"/>
      <c r="F680" s="67"/>
      <c r="G680" s="74" t="s">
        <v>4166</v>
      </c>
      <c r="H680" s="84" t="s">
        <v>4169</v>
      </c>
      <c r="I680" s="84" t="s">
        <v>4170</v>
      </c>
      <c r="J680" s="73"/>
      <c r="K680" s="73"/>
      <c r="L680" s="73"/>
      <c r="M680" s="797" t="s">
        <v>4166</v>
      </c>
      <c r="N680" s="795"/>
      <c r="O680" s="795"/>
      <c r="P680" s="796"/>
      <c r="Q680" s="796"/>
      <c r="R680" s="796"/>
      <c r="S680" s="106" t="str">
        <f>IF(LNG!$B$3=1,A680 &amp;"",G680 &amp;"" )</f>
        <v>T06.02</v>
      </c>
      <c r="T680" s="106" t="str">
        <f>IF(LNG!$B$3=1,B680 &amp;"",H680 &amp;"" )</f>
        <v>Künstlerisch gestaltetes Bauwerk</v>
      </c>
      <c r="U680" s="106" t="str">
        <f>IF(LNG!$B$3=1,C680 &amp;"",I680 &amp;"" )</f>
        <v>Fest eingebaute, künstlerisch gestaltete Bauteile wie Reliefs, Mosaiken und dgl., einschliesslich Honorare</v>
      </c>
      <c r="V680" s="106" t="str">
        <f>IF(LNG!$B$3=1,D680 &amp;"",J680 &amp;"" )</f>
        <v/>
      </c>
      <c r="W680" s="106" t="str">
        <f>IF(LNG!$B$3=1,E680 &amp;"",K680 &amp;"" )</f>
        <v/>
      </c>
      <c r="X680" s="106" t="str">
        <f>IF(LNG!$B$3=1,F680 &amp;"",L680 &amp;"" )</f>
        <v/>
      </c>
    </row>
    <row r="681" spans="1:24" ht="110.4">
      <c r="A681" s="68" t="s">
        <v>4171</v>
      </c>
      <c r="B681" s="80" t="s">
        <v>4172</v>
      </c>
      <c r="C681" s="80" t="s">
        <v>4173</v>
      </c>
      <c r="D681" s="67"/>
      <c r="E681" s="67"/>
      <c r="F681" s="67"/>
      <c r="G681" s="74" t="s">
        <v>4171</v>
      </c>
      <c r="H681" s="84" t="s">
        <v>4174</v>
      </c>
      <c r="I681" s="84" t="s">
        <v>4175</v>
      </c>
      <c r="J681" s="73"/>
      <c r="K681" s="73"/>
      <c r="L681" s="73"/>
      <c r="M681" s="797" t="s">
        <v>4171</v>
      </c>
      <c r="N681" s="795"/>
      <c r="O681" s="795"/>
      <c r="P681" s="796"/>
      <c r="Q681" s="796"/>
      <c r="R681" s="796"/>
      <c r="S681" s="106" t="str">
        <f>IF(LNG!$B$3=1,A681 &amp;"",G681 &amp;"" )</f>
        <v>V</v>
      </c>
      <c r="T681" s="106" t="str">
        <f>IF(LNG!$B$3=1,B681 &amp;"",H681 &amp;"" )</f>
        <v>Planungskosten</v>
      </c>
      <c r="U681" s="106" t="str">
        <f>IF(LNG!$B$3=1,C681 &amp;"",I681 &amp;"" )</f>
        <v>Planungs- und Nebenkosten von Planern, Unternehmern und Auftraggebern</v>
      </c>
      <c r="V681" s="106" t="str">
        <f>IF(LNG!$B$3=1,D681 &amp;"",J681 &amp;"" )</f>
        <v/>
      </c>
      <c r="W681" s="106" t="str">
        <f>IF(LNG!$B$3=1,E681 &amp;"",K681 &amp;"" )</f>
        <v/>
      </c>
      <c r="X681" s="106" t="str">
        <f>IF(LNG!$B$3=1,F681 &amp;"",L681 &amp;"" )</f>
        <v/>
      </c>
    </row>
    <row r="682" spans="1:24" ht="124.2">
      <c r="A682" s="68" t="s">
        <v>4176</v>
      </c>
      <c r="B682" s="80" t="s">
        <v>4177</v>
      </c>
      <c r="C682" s="80" t="s">
        <v>4178</v>
      </c>
      <c r="D682" s="67"/>
      <c r="E682" s="67"/>
      <c r="F682" s="67"/>
      <c r="G682" s="74" t="s">
        <v>4176</v>
      </c>
      <c r="H682" s="84" t="s">
        <v>4179</v>
      </c>
      <c r="I682" s="84" t="s">
        <v>4180</v>
      </c>
      <c r="J682" s="73"/>
      <c r="K682" s="73"/>
      <c r="L682" s="73"/>
      <c r="M682" s="797" t="s">
        <v>4176</v>
      </c>
      <c r="N682" s="795"/>
      <c r="O682" s="795"/>
      <c r="P682" s="796"/>
      <c r="Q682" s="796"/>
      <c r="R682" s="796"/>
      <c r="S682" s="106" t="str">
        <f>IF(LNG!$B$3=1,A682 &amp;"",G682 &amp;"" )</f>
        <v>V01</v>
      </c>
      <c r="T682" s="106" t="str">
        <f>IF(LNG!$B$3=1,B682 &amp;"",H682 &amp;"" )</f>
        <v>Planer</v>
      </c>
      <c r="U682" s="106" t="str">
        <f>IF(LNG!$B$3=1,C682 &amp;"",I682 &amp;"" )</f>
        <v>Honorare und Nebenkosten für Planer, Summe aus Hauptgruppe B bis einschliesslich T</v>
      </c>
      <c r="V682" s="106" t="str">
        <f>IF(LNG!$B$3=1,D682 &amp;"",J682 &amp;"" )</f>
        <v/>
      </c>
      <c r="W682" s="106" t="str">
        <f>IF(LNG!$B$3=1,E682 &amp;"",K682 &amp;"" )</f>
        <v/>
      </c>
      <c r="X682" s="106" t="str">
        <f>IF(LNG!$B$3=1,F682 &amp;"",L682 &amp;"" )</f>
        <v/>
      </c>
    </row>
    <row r="683" spans="1:24" ht="27.6">
      <c r="A683" s="68" t="s">
        <v>4181</v>
      </c>
      <c r="B683" s="80" t="s">
        <v>4182</v>
      </c>
      <c r="C683" s="80" t="s">
        <v>4183</v>
      </c>
      <c r="D683" s="67"/>
      <c r="E683" s="67"/>
      <c r="F683" s="67"/>
      <c r="G683" s="74" t="s">
        <v>4181</v>
      </c>
      <c r="H683" s="84" t="s">
        <v>4184</v>
      </c>
      <c r="I683" s="84" t="s">
        <v>4185</v>
      </c>
      <c r="J683" s="73"/>
      <c r="K683" s="73"/>
      <c r="L683" s="73"/>
      <c r="M683" s="797" t="s">
        <v>4181</v>
      </c>
      <c r="N683" s="795"/>
      <c r="O683" s="795"/>
      <c r="P683" s="796"/>
      <c r="Q683" s="796"/>
      <c r="R683" s="796"/>
      <c r="S683" s="106" t="str">
        <f>IF(LNG!$B$3=1,A683 &amp;"",G683 &amp;"" )</f>
        <v>V01.01</v>
      </c>
      <c r="T683" s="106" t="str">
        <f>IF(LNG!$B$3=1,B683 &amp;"",H683 &amp;"" )</f>
        <v>Architekt</v>
      </c>
      <c r="U683" s="106" t="str">
        <f>IF(LNG!$B$3=1,C683 &amp;"",I683 &amp;"" )</f>
        <v>Honorare für Architekten</v>
      </c>
      <c r="V683" s="106" t="str">
        <f>IF(LNG!$B$3=1,D683 &amp;"",J683 &amp;"" )</f>
        <v/>
      </c>
      <c r="W683" s="106" t="str">
        <f>IF(LNG!$B$3=1,E683 &amp;"",K683 &amp;"" )</f>
        <v/>
      </c>
      <c r="X683" s="106" t="str">
        <f>IF(LNG!$B$3=1,F683 &amp;"",L683 &amp;"" )</f>
        <v/>
      </c>
    </row>
    <row r="684" spans="1:24" ht="41.4">
      <c r="A684" s="68" t="s">
        <v>4186</v>
      </c>
      <c r="B684" s="80" t="s">
        <v>4187</v>
      </c>
      <c r="C684" s="80" t="s">
        <v>4188</v>
      </c>
      <c r="D684" s="67"/>
      <c r="E684" s="67"/>
      <c r="F684" s="67"/>
      <c r="G684" s="74" t="s">
        <v>4186</v>
      </c>
      <c r="H684" s="84" t="s">
        <v>4189</v>
      </c>
      <c r="I684" s="84" t="s">
        <v>4190</v>
      </c>
      <c r="J684" s="73"/>
      <c r="K684" s="73"/>
      <c r="L684" s="73"/>
      <c r="M684" s="797" t="s">
        <v>4186</v>
      </c>
      <c r="N684" s="795"/>
      <c r="O684" s="795"/>
      <c r="P684" s="796"/>
      <c r="Q684" s="796"/>
      <c r="R684" s="796"/>
      <c r="S684" s="106" t="str">
        <f>IF(LNG!$B$3=1,A684 &amp;"",G684 &amp;"" )</f>
        <v>V01.02</v>
      </c>
      <c r="T684" s="106" t="str">
        <f>IF(LNG!$B$3=1,B684 &amp;"",H684 &amp;"" )</f>
        <v>Landschaftsarchitekt</v>
      </c>
      <c r="U684" s="106" t="str">
        <f>IF(LNG!$B$3=1,C684 &amp;"",I684 &amp;"" )</f>
        <v>Honorare für Landschaftsarchitekten</v>
      </c>
      <c r="V684" s="106" t="str">
        <f>IF(LNG!$B$3=1,D684 &amp;"",J684 &amp;"" )</f>
        <v/>
      </c>
      <c r="W684" s="106" t="str">
        <f>IF(LNG!$B$3=1,E684 &amp;"",K684 &amp;"" )</f>
        <v/>
      </c>
      <c r="X684" s="106" t="str">
        <f>IF(LNG!$B$3=1,F684 &amp;"",L684 &amp;"" )</f>
        <v/>
      </c>
    </row>
    <row r="685" spans="1:24" ht="41.4">
      <c r="A685" s="86" t="s">
        <v>4191</v>
      </c>
      <c r="B685" s="87" t="s">
        <v>4192</v>
      </c>
      <c r="C685" s="80" t="s">
        <v>4193</v>
      </c>
      <c r="D685" s="67"/>
      <c r="E685" s="67"/>
      <c r="F685" s="67"/>
      <c r="G685" s="88" t="s">
        <v>4191</v>
      </c>
      <c r="H685" s="89" t="s">
        <v>4194</v>
      </c>
      <c r="I685" s="84" t="s">
        <v>4195</v>
      </c>
      <c r="J685" s="73"/>
      <c r="K685" s="73"/>
      <c r="L685" s="73"/>
      <c r="M685" s="793" t="s">
        <v>4191</v>
      </c>
      <c r="N685" s="794"/>
      <c r="O685" s="795"/>
      <c r="P685" s="796"/>
      <c r="Q685" s="796"/>
      <c r="R685" s="796"/>
      <c r="S685" s="106" t="str">
        <f>IF(LNG!$B$3=1,A685 &amp;"",G685 &amp;"" )</f>
        <v>V01.03</v>
      </c>
      <c r="T685" s="106" t="str">
        <f>IF(LNG!$B$3=1,B685 &amp;"",H685 &amp;"" )</f>
        <v>Bauingenieur</v>
      </c>
      <c r="U685" s="106" t="str">
        <f>IF(LNG!$B$3=1,C685 &amp;"",I685 &amp;"" )</f>
        <v>Honorare für Bauingenieur</v>
      </c>
      <c r="V685" s="106" t="str">
        <f>IF(LNG!$B$3=1,D685 &amp;"",J685 &amp;"" )</f>
        <v/>
      </c>
      <c r="W685" s="106" t="str">
        <f>IF(LNG!$B$3=1,E685 &amp;"",K685 &amp;"" )</f>
        <v/>
      </c>
      <c r="X685" s="106" t="str">
        <f>IF(LNG!$B$3=1,F685 &amp;"",L685 &amp;"" )</f>
        <v/>
      </c>
    </row>
    <row r="686" spans="1:24" ht="96.6">
      <c r="A686" s="68" t="s">
        <v>4196</v>
      </c>
      <c r="B686" s="80" t="s">
        <v>4197</v>
      </c>
      <c r="C686" s="80" t="s">
        <v>4198</v>
      </c>
      <c r="D686" s="67"/>
      <c r="E686" s="67"/>
      <c r="F686" s="67"/>
      <c r="G686" s="74" t="s">
        <v>4196</v>
      </c>
      <c r="H686" s="84" t="s">
        <v>4199</v>
      </c>
      <c r="I686" s="84" t="s">
        <v>4200</v>
      </c>
      <c r="J686" s="73"/>
      <c r="K686" s="73"/>
      <c r="L686" s="73"/>
      <c r="M686" s="797" t="s">
        <v>4196</v>
      </c>
      <c r="N686" s="795"/>
      <c r="O686" s="795"/>
      <c r="P686" s="796"/>
      <c r="Q686" s="796"/>
      <c r="R686" s="796"/>
      <c r="S686" s="106" t="str">
        <f>IF(LNG!$B$3=1,A686 &amp;"",G686 &amp;"" )</f>
        <v>V01.04</v>
      </c>
      <c r="T686" s="106" t="str">
        <f>IF(LNG!$B$3=1,B686 &amp;"",H686 &amp;"" )</f>
        <v>Fachingenieure Gebäudetechnik</v>
      </c>
      <c r="U686" s="106" t="str">
        <f>IF(LNG!$B$3=1,C686 &amp;"",I686 &amp;"" )</f>
        <v>Honorare für Elektroingenieure und Fachingenieure der Gebäudetechnik</v>
      </c>
      <c r="V686" s="106" t="str">
        <f>IF(LNG!$B$3=1,D686 &amp;"",J686 &amp;"" )</f>
        <v/>
      </c>
      <c r="W686" s="106" t="str">
        <f>IF(LNG!$B$3=1,E686 &amp;"",K686 &amp;"" )</f>
        <v/>
      </c>
      <c r="X686" s="106" t="str">
        <f>IF(LNG!$B$3=1,F686 &amp;"",L686 &amp;"" )</f>
        <v/>
      </c>
    </row>
    <row r="687" spans="1:24" ht="27.6">
      <c r="A687" s="68" t="s">
        <v>4201</v>
      </c>
      <c r="B687" s="80" t="s">
        <v>4202</v>
      </c>
      <c r="C687" s="80" t="s">
        <v>4203</v>
      </c>
      <c r="D687" s="67"/>
      <c r="E687" s="67"/>
      <c r="F687" s="67"/>
      <c r="G687" s="74" t="s">
        <v>4201</v>
      </c>
      <c r="H687" s="84" t="s">
        <v>4204</v>
      </c>
      <c r="I687" s="84" t="s">
        <v>4205</v>
      </c>
      <c r="J687" s="73"/>
      <c r="K687" s="73"/>
      <c r="L687" s="73"/>
      <c r="M687" s="797" t="s">
        <v>4201</v>
      </c>
      <c r="N687" s="795"/>
      <c r="O687" s="795"/>
      <c r="P687" s="796"/>
      <c r="Q687" s="796"/>
      <c r="R687" s="796"/>
      <c r="S687" s="106" t="str">
        <f>IF(LNG!$B$3=1,A687 &amp;"",G687 &amp;"" )</f>
        <v>V01.05</v>
      </c>
      <c r="T687" s="106" t="str">
        <f>IF(LNG!$B$3=1,B687 &amp;"",H687 &amp;"" )</f>
        <v>Spezialist</v>
      </c>
      <c r="U687" s="106" t="str">
        <f>IF(LNG!$B$3=1,C687 &amp;"",I687 &amp;"" )</f>
        <v>Honorare für Spezialisten</v>
      </c>
      <c r="V687" s="106" t="str">
        <f>IF(LNG!$B$3=1,D687 &amp;"",J687 &amp;"" )</f>
        <v/>
      </c>
      <c r="W687" s="106" t="str">
        <f>IF(LNG!$B$3=1,E687 &amp;"",K687 &amp;"" )</f>
        <v/>
      </c>
      <c r="X687" s="106" t="str">
        <f>IF(LNG!$B$3=1,F687 &amp;"",L687 &amp;"" )</f>
        <v/>
      </c>
    </row>
    <row r="688" spans="1:24" ht="69">
      <c r="A688" s="68" t="s">
        <v>4206</v>
      </c>
      <c r="B688" s="80" t="s">
        <v>4207</v>
      </c>
      <c r="C688" s="80" t="s">
        <v>4208</v>
      </c>
      <c r="D688" s="67"/>
      <c r="E688" s="67"/>
      <c r="F688" s="67"/>
      <c r="G688" s="74" t="s">
        <v>4206</v>
      </c>
      <c r="H688" s="84" t="s">
        <v>4209</v>
      </c>
      <c r="I688" s="84" t="s">
        <v>4210</v>
      </c>
      <c r="J688" s="73"/>
      <c r="K688" s="73"/>
      <c r="L688" s="73"/>
      <c r="M688" s="797" t="s">
        <v>4206</v>
      </c>
      <c r="N688" s="795"/>
      <c r="O688" s="795"/>
      <c r="P688" s="796"/>
      <c r="Q688" s="796"/>
      <c r="R688" s="796"/>
      <c r="S688" s="106" t="str">
        <f>IF(LNG!$B$3=1,A688 &amp;"",G688 &amp;"" )</f>
        <v>V01.06</v>
      </c>
      <c r="T688" s="106" t="str">
        <f>IF(LNG!$B$3=1,B688 &amp;"",H688 &amp;"" )</f>
        <v>Generalplaner, Planergemeinschaft</v>
      </c>
      <c r="U688" s="106" t="str">
        <f>IF(LNG!$B$3=1,C688 &amp;"",I688 &amp;"" )</f>
        <v>Honorare für Generalplaner und Planergemeinschaften</v>
      </c>
      <c r="V688" s="106" t="str">
        <f>IF(LNG!$B$3=1,D688 &amp;"",J688 &amp;"" )</f>
        <v/>
      </c>
      <c r="W688" s="106" t="str">
        <f>IF(LNG!$B$3=1,E688 &amp;"",K688 &amp;"" )</f>
        <v/>
      </c>
      <c r="X688" s="106" t="str">
        <f>IF(LNG!$B$3=1,F688 &amp;"",L688 &amp;"" )</f>
        <v/>
      </c>
    </row>
    <row r="689" spans="1:24" ht="110.4">
      <c r="A689" s="68" t="s">
        <v>4211</v>
      </c>
      <c r="B689" s="80" t="s">
        <v>4212</v>
      </c>
      <c r="C689" s="80" t="s">
        <v>4213</v>
      </c>
      <c r="D689" s="67"/>
      <c r="E689" s="67"/>
      <c r="F689" s="67"/>
      <c r="G689" s="74" t="s">
        <v>4211</v>
      </c>
      <c r="H689" s="84" t="s">
        <v>4214</v>
      </c>
      <c r="I689" s="84" t="s">
        <v>4215</v>
      </c>
      <c r="J689" s="73"/>
      <c r="K689" s="73"/>
      <c r="L689" s="73"/>
      <c r="M689" s="797" t="s">
        <v>4211</v>
      </c>
      <c r="N689" s="795"/>
      <c r="O689" s="795"/>
      <c r="P689" s="796"/>
      <c r="Q689" s="796"/>
      <c r="R689" s="796"/>
      <c r="S689" s="106" t="str">
        <f>IF(LNG!$B$3=1,A689 &amp;"",G689 &amp;"" )</f>
        <v>V01.07</v>
      </c>
      <c r="T689" s="106" t="str">
        <f>IF(LNG!$B$3=1,B689 &amp;"",H689 &amp;"" )</f>
        <v>Nebenkosten zu Planerleistungen</v>
      </c>
      <c r="U689" s="106" t="str">
        <f>IF(LNG!$B$3=1,C689 &amp;"",I689 &amp;"" )</f>
        <v>Nebenkosten wie Dokumentationskosten, Reise- und Verpflegungskosten und dgl.</v>
      </c>
      <c r="V689" s="106" t="str">
        <f>IF(LNG!$B$3=1,D689 &amp;"",J689 &amp;"" )</f>
        <v/>
      </c>
      <c r="W689" s="106" t="str">
        <f>IF(LNG!$B$3=1,E689 &amp;"",K689 &amp;"" )</f>
        <v/>
      </c>
      <c r="X689" s="106" t="str">
        <f>IF(LNG!$B$3=1,F689 &amp;"",L689 &amp;"" )</f>
        <v/>
      </c>
    </row>
    <row r="690" spans="1:24" ht="158.4">
      <c r="A690" s="86" t="s">
        <v>4216</v>
      </c>
      <c r="B690" s="87" t="s">
        <v>4217</v>
      </c>
      <c r="C690" s="80" t="s">
        <v>4218</v>
      </c>
      <c r="D690" s="67"/>
      <c r="E690" s="67"/>
      <c r="F690" s="67"/>
      <c r="G690" s="88" t="s">
        <v>4216</v>
      </c>
      <c r="H690" s="89" t="s">
        <v>4219</v>
      </c>
      <c r="I690" s="84" t="s">
        <v>4220</v>
      </c>
      <c r="J690" s="73"/>
      <c r="K690" s="73"/>
      <c r="L690" s="73"/>
      <c r="M690" s="793" t="s">
        <v>4216</v>
      </c>
      <c r="N690" s="794"/>
      <c r="O690" s="795"/>
      <c r="P690" s="796"/>
      <c r="Q690" s="796"/>
      <c r="R690" s="796"/>
      <c r="S690" s="106" t="str">
        <f>IF(LNG!$B$3=1,A690 &amp;"",G690 &amp;"" )</f>
        <v>V02</v>
      </c>
      <c r="T690" s="106" t="str">
        <f>IF(LNG!$B$3=1,B690 &amp;"",H690 &amp;"" )</f>
        <v>Unternehmer</v>
      </c>
      <c r="U690" s="106" t="str">
        <f>IF(LNG!$B$3=1,C690 &amp;"",I690 &amp;"" )</f>
        <v>Vergütung von Leistungen des Unternehmers zur Planung sowie zur Vorbereitung der Bewirtschaftung</v>
      </c>
      <c r="V690" s="106" t="str">
        <f>IF(LNG!$B$3=1,D690 &amp;"",J690 &amp;"" )</f>
        <v/>
      </c>
      <c r="W690" s="106" t="str">
        <f>IF(LNG!$B$3=1,E690 &amp;"",K690 &amp;"" )</f>
        <v/>
      </c>
      <c r="X690" s="106" t="str">
        <f>IF(LNG!$B$3=1,F690 &amp;"",L690 &amp;"" )</f>
        <v/>
      </c>
    </row>
    <row r="691" spans="1:24" ht="92.4">
      <c r="A691" s="68" t="s">
        <v>4221</v>
      </c>
      <c r="B691" s="80" t="s">
        <v>4222</v>
      </c>
      <c r="C691" s="80" t="s">
        <v>4223</v>
      </c>
      <c r="D691" s="67"/>
      <c r="E691" s="67"/>
      <c r="F691" s="67"/>
      <c r="G691" s="74" t="s">
        <v>4221</v>
      </c>
      <c r="H691" s="84" t="s">
        <v>4224</v>
      </c>
      <c r="I691" s="84" t="s">
        <v>4225</v>
      </c>
      <c r="J691" s="73"/>
      <c r="K691" s="73"/>
      <c r="L691" s="73"/>
      <c r="M691" s="797" t="s">
        <v>4221</v>
      </c>
      <c r="N691" s="795"/>
      <c r="O691" s="795"/>
      <c r="P691" s="796"/>
      <c r="Q691" s="796"/>
      <c r="R691" s="796"/>
      <c r="S691" s="106" t="str">
        <f>IF(LNG!$B$3=1,A691 &amp;"",G691 &amp;"" )</f>
        <v>V02.01</v>
      </c>
      <c r="T691" s="106" t="str">
        <f>IF(LNG!$B$3=1,B691 &amp;"",H691 &amp;"" )</f>
        <v>Beratung Planung</v>
      </c>
      <c r="U691" s="106" t="str">
        <f>IF(LNG!$B$3=1,C691 &amp;"",I691 &amp;"" )</f>
        <v>Vergütung von Leistungen des Unternehmers zur Planung</v>
      </c>
      <c r="V691" s="106" t="str">
        <f>IF(LNG!$B$3=1,D691 &amp;"",J691 &amp;"" )</f>
        <v/>
      </c>
      <c r="W691" s="106" t="str">
        <f>IF(LNG!$B$3=1,E691 &amp;"",K691 &amp;"" )</f>
        <v/>
      </c>
      <c r="X691" s="106" t="str">
        <f>IF(LNG!$B$3=1,F691 &amp;"",L691 &amp;"" )</f>
        <v/>
      </c>
    </row>
    <row r="692" spans="1:24" ht="132">
      <c r="A692" s="68" t="s">
        <v>4226</v>
      </c>
      <c r="B692" s="80" t="s">
        <v>4227</v>
      </c>
      <c r="C692" s="80" t="s">
        <v>4228</v>
      </c>
      <c r="D692" s="67"/>
      <c r="E692" s="67"/>
      <c r="F692" s="67"/>
      <c r="G692" s="74" t="s">
        <v>4226</v>
      </c>
      <c r="H692" s="84" t="s">
        <v>4229</v>
      </c>
      <c r="I692" s="84" t="s">
        <v>4230</v>
      </c>
      <c r="J692" s="73"/>
      <c r="K692" s="73"/>
      <c r="L692" s="73"/>
      <c r="M692" s="797" t="s">
        <v>4226</v>
      </c>
      <c r="N692" s="795"/>
      <c r="O692" s="795"/>
      <c r="P692" s="796"/>
      <c r="Q692" s="796"/>
      <c r="R692" s="796"/>
      <c r="S692" s="106" t="str">
        <f>IF(LNG!$B$3=1,A692 &amp;"",G692 &amp;"" )</f>
        <v>V02.02</v>
      </c>
      <c r="T692" s="106" t="str">
        <f>IF(LNG!$B$3=1,B692 &amp;"",H692 &amp;"" )</f>
        <v>Vorbereitung Betrieb, Nutzung</v>
      </c>
      <c r="U692" s="106" t="str">
        <f>IF(LNG!$B$3=1,C692 &amp;"",I692 &amp;"" )</f>
        <v>Vergütung von Leistungen des Unternehmers zur Vorbereitung der Bewirtschaftung</v>
      </c>
      <c r="V692" s="106" t="str">
        <f>IF(LNG!$B$3=1,D692 &amp;"",J692 &amp;"" )</f>
        <v/>
      </c>
      <c r="W692" s="106" t="str">
        <f>IF(LNG!$B$3=1,E692 &amp;"",K692 &amp;"" )</f>
        <v/>
      </c>
      <c r="X692" s="106" t="str">
        <f>IF(LNG!$B$3=1,F692 &amp;"",L692 &amp;"" )</f>
        <v/>
      </c>
    </row>
    <row r="693" spans="1:24" ht="158.4">
      <c r="A693" s="68" t="s">
        <v>4231</v>
      </c>
      <c r="B693" s="80" t="s">
        <v>4232</v>
      </c>
      <c r="C693" s="80" t="s">
        <v>4233</v>
      </c>
      <c r="D693" s="67"/>
      <c r="E693" s="67"/>
      <c r="F693" s="67"/>
      <c r="G693" s="74" t="s">
        <v>4231</v>
      </c>
      <c r="H693" s="84" t="s">
        <v>4234</v>
      </c>
      <c r="I693" s="84" t="s">
        <v>4235</v>
      </c>
      <c r="J693" s="73"/>
      <c r="K693" s="73"/>
      <c r="L693" s="73"/>
      <c r="M693" s="797" t="s">
        <v>4231</v>
      </c>
      <c r="N693" s="795"/>
      <c r="O693" s="795"/>
      <c r="P693" s="796"/>
      <c r="Q693" s="796"/>
      <c r="R693" s="796"/>
      <c r="S693" s="106" t="str">
        <f>IF(LNG!$B$3=1,A693 &amp;"",G693 &amp;"" )</f>
        <v>V03</v>
      </c>
      <c r="T693" s="106" t="str">
        <f>IF(LNG!$B$3=1,B693 &amp;"",H693 &amp;"" )</f>
        <v>Auftraggeber</v>
      </c>
      <c r="U693" s="106" t="str">
        <f>IF(LNG!$B$3=1,C693 &amp;"",I693 &amp;"" )</f>
        <v>Vergütung von Leistungen  des Auftraggebers und kalkulatorische Kosten von Eigenleistungen zur Planung</v>
      </c>
      <c r="V693" s="106" t="str">
        <f>IF(LNG!$B$3=1,D693 &amp;"",J693 &amp;"" )</f>
        <v/>
      </c>
      <c r="W693" s="106" t="str">
        <f>IF(LNG!$B$3=1,E693 &amp;"",K693 &amp;"" )</f>
        <v/>
      </c>
      <c r="X693" s="106" t="str">
        <f>IF(LNG!$B$3=1,F693 &amp;"",L693 &amp;"" )</f>
        <v/>
      </c>
    </row>
    <row r="694" spans="1:24" ht="250.8">
      <c r="A694" s="68" t="s">
        <v>4236</v>
      </c>
      <c r="B694" s="80" t="s">
        <v>4237</v>
      </c>
      <c r="C694" s="80" t="s">
        <v>4238</v>
      </c>
      <c r="D694" s="67"/>
      <c r="E694" s="67"/>
      <c r="F694" s="67"/>
      <c r="G694" s="74" t="s">
        <v>4236</v>
      </c>
      <c r="H694" s="84" t="s">
        <v>4239</v>
      </c>
      <c r="I694" s="84" t="s">
        <v>4240</v>
      </c>
      <c r="J694" s="73"/>
      <c r="K694" s="73"/>
      <c r="L694" s="73"/>
      <c r="M694" s="797" t="s">
        <v>4236</v>
      </c>
      <c r="N694" s="795"/>
      <c r="O694" s="795"/>
      <c r="P694" s="796"/>
      <c r="Q694" s="796"/>
      <c r="R694" s="796"/>
      <c r="S694" s="106" t="str">
        <f>IF(LNG!$B$3=1,A694 &amp;"",G694 &amp;"" )</f>
        <v>V03.01</v>
      </c>
      <c r="T694" s="106" t="str">
        <f>IF(LNG!$B$3=1,B694 &amp;"",H694 &amp;"" )</f>
        <v>Auswahlverfahren</v>
      </c>
      <c r="U694" s="106" t="str">
        <f>IF(LNG!$B$3=1,C694 &amp;"",I694 &amp;"" )</f>
        <v xml:space="preserve">Vergütung von Leistungen des Auftraggebers, der Teilnehmer an Auswahlverfahren, der Jury und Experten, einschliesslich Preisgelder, Einkauf von Ideen, Projekten und dgl. </v>
      </c>
      <c r="V694" s="106" t="str">
        <f>IF(LNG!$B$3=1,D694 &amp;"",J694 &amp;"" )</f>
        <v/>
      </c>
      <c r="W694" s="106" t="str">
        <f>IF(LNG!$B$3=1,E694 &amp;"",K694 &amp;"" )</f>
        <v/>
      </c>
      <c r="X694" s="106" t="str">
        <f>IF(LNG!$B$3=1,F694 &amp;"",L694 &amp;"" )</f>
        <v/>
      </c>
    </row>
    <row r="695" spans="1:24" ht="198">
      <c r="A695" s="86" t="s">
        <v>4241</v>
      </c>
      <c r="B695" s="87" t="s">
        <v>1111</v>
      </c>
      <c r="C695" s="80" t="s">
        <v>4242</v>
      </c>
      <c r="D695" s="67"/>
      <c r="E695" s="67"/>
      <c r="F695" s="67"/>
      <c r="G695" s="88" t="s">
        <v>4241</v>
      </c>
      <c r="H695" s="89" t="s">
        <v>4243</v>
      </c>
      <c r="I695" s="84" t="s">
        <v>4244</v>
      </c>
      <c r="J695" s="73"/>
      <c r="K695" s="73"/>
      <c r="L695" s="73"/>
      <c r="M695" s="793" t="s">
        <v>4241</v>
      </c>
      <c r="N695" s="794"/>
      <c r="O695" s="795"/>
      <c r="P695" s="796"/>
      <c r="Q695" s="796"/>
      <c r="R695" s="796"/>
      <c r="S695" s="106" t="str">
        <f>IF(LNG!$B$3=1,A695 &amp;"",G695 &amp;"" )</f>
        <v>V03.02</v>
      </c>
      <c r="T695" s="106" t="str">
        <f>IF(LNG!$B$3=1,B695 &amp;"",H695 &amp;"" )</f>
        <v>Eigentümer</v>
      </c>
      <c r="U695" s="106" t="str">
        <f>IF(LNG!$B$3=1,C695 &amp;"",I695 &amp;"" )</f>
        <v>Vergütung von Leistungen des Eigentümers und kalkulatorische Kosten von Eigenleistungen zur Planung, einschliesslich Nebenkosten</v>
      </c>
      <c r="V695" s="106" t="str">
        <f>IF(LNG!$B$3=1,D695 &amp;"",J695 &amp;"" )</f>
        <v/>
      </c>
      <c r="W695" s="106" t="str">
        <f>IF(LNG!$B$3=1,E695 &amp;"",K695 &amp;"" )</f>
        <v/>
      </c>
      <c r="X695" s="106" t="str">
        <f>IF(LNG!$B$3=1,F695 &amp;"",L695 &amp;"" )</f>
        <v/>
      </c>
    </row>
    <row r="696" spans="1:24" ht="198">
      <c r="A696" s="68" t="s">
        <v>4245</v>
      </c>
      <c r="B696" s="80" t="s">
        <v>4246</v>
      </c>
      <c r="C696" s="80" t="s">
        <v>4247</v>
      </c>
      <c r="D696" s="67"/>
      <c r="E696" s="67"/>
      <c r="F696" s="67"/>
      <c r="G696" s="74" t="s">
        <v>4245</v>
      </c>
      <c r="H696" s="84" t="s">
        <v>4248</v>
      </c>
      <c r="I696" s="84" t="s">
        <v>4249</v>
      </c>
      <c r="J696" s="73"/>
      <c r="K696" s="73"/>
      <c r="L696" s="73"/>
      <c r="M696" s="797" t="s">
        <v>4245</v>
      </c>
      <c r="N696" s="795"/>
      <c r="O696" s="795"/>
      <c r="P696" s="796"/>
      <c r="Q696" s="796"/>
      <c r="R696" s="796"/>
      <c r="S696" s="106" t="str">
        <f>IF(LNG!$B$3=1,A696 &amp;"",G696 &amp;"" )</f>
        <v>V03.03</v>
      </c>
      <c r="T696" s="106" t="str">
        <f>IF(LNG!$B$3=1,B696 &amp;"",H696 &amp;"" )</f>
        <v>Betreiber</v>
      </c>
      <c r="U696" s="106" t="str">
        <f>IF(LNG!$B$3=1,C696 &amp;"",I696 &amp;"" )</f>
        <v>Vergütung von Leistungen des Betreibers und kalkulatorische Kosten von Eigenleistungen zur Planung, einschliesslich Nebenkosten</v>
      </c>
      <c r="V696" s="106" t="str">
        <f>IF(LNG!$B$3=1,D696 &amp;"",J696 &amp;"" )</f>
        <v/>
      </c>
      <c r="W696" s="106" t="str">
        <f>IF(LNG!$B$3=1,E696 &amp;"",K696 &amp;"" )</f>
        <v/>
      </c>
      <c r="X696" s="106" t="str">
        <f>IF(LNG!$B$3=1,F696 &amp;"",L696 &amp;"" )</f>
        <v/>
      </c>
    </row>
    <row r="697" spans="1:24" ht="184.8">
      <c r="A697" s="68" t="s">
        <v>4250</v>
      </c>
      <c r="B697" s="80" t="s">
        <v>4251</v>
      </c>
      <c r="C697" s="80" t="s">
        <v>4252</v>
      </c>
      <c r="D697" s="67"/>
      <c r="E697" s="67"/>
      <c r="F697" s="67"/>
      <c r="G697" s="74" t="s">
        <v>4250</v>
      </c>
      <c r="H697" s="84" t="s">
        <v>853</v>
      </c>
      <c r="I697" s="84" t="s">
        <v>4253</v>
      </c>
      <c r="J697" s="73"/>
      <c r="K697" s="73"/>
      <c r="L697" s="73"/>
      <c r="M697" s="797" t="s">
        <v>4250</v>
      </c>
      <c r="N697" s="795"/>
      <c r="O697" s="795"/>
      <c r="P697" s="796"/>
      <c r="Q697" s="796"/>
      <c r="R697" s="796"/>
      <c r="S697" s="106" t="str">
        <f>IF(LNG!$B$3=1,A697 &amp;"",G697 &amp;"" )</f>
        <v>V03.04</v>
      </c>
      <c r="T697" s="106" t="str">
        <f>IF(LNG!$B$3=1,B697 &amp;"",H697 &amp;"" )</f>
        <v>Nutzer</v>
      </c>
      <c r="U697" s="106" t="str">
        <f>IF(LNG!$B$3=1,C697 &amp;"",I697 &amp;"" )</f>
        <v>Vergütung von Leistungen des Nutzers und kalkulatorische Kosten von Eigenleistungen zur Planung, einschliesslich Nebenkosten</v>
      </c>
      <c r="V697" s="106" t="str">
        <f>IF(LNG!$B$3=1,D697 &amp;"",J697 &amp;"" )</f>
        <v/>
      </c>
      <c r="W697" s="106" t="str">
        <f>IF(LNG!$B$3=1,E697 &amp;"",K697 &amp;"" )</f>
        <v/>
      </c>
      <c r="X697" s="106" t="str">
        <f>IF(LNG!$B$3=1,F697 &amp;"",L697 &amp;"" )</f>
        <v/>
      </c>
    </row>
    <row r="698" spans="1:24" ht="145.19999999999999">
      <c r="A698" s="70" t="s">
        <v>4254</v>
      </c>
      <c r="B698" s="93" t="s">
        <v>4255</v>
      </c>
      <c r="C698" s="93" t="s">
        <v>4256</v>
      </c>
      <c r="D698" s="67"/>
      <c r="E698" s="67"/>
      <c r="F698" s="67"/>
      <c r="G698" s="76" t="s">
        <v>4254</v>
      </c>
      <c r="H698" s="95" t="s">
        <v>4257</v>
      </c>
      <c r="I698" s="95" t="s">
        <v>4258</v>
      </c>
      <c r="J698" s="73"/>
      <c r="K698" s="73"/>
      <c r="L698" s="73"/>
      <c r="M698" s="807" t="s">
        <v>4254</v>
      </c>
      <c r="N698" s="803"/>
      <c r="O698" s="803"/>
      <c r="P698" s="796"/>
      <c r="Q698" s="796"/>
      <c r="R698" s="796"/>
      <c r="S698" s="106" t="str">
        <f>IF(LNG!$B$3=1,A698 &amp;"",G698 &amp;"" )</f>
        <v>V03.05</v>
      </c>
      <c r="T698" s="106" t="str">
        <f>IF(LNG!$B$3=1,B698 &amp;"",H698 &amp;"" )</f>
        <v>Berater</v>
      </c>
      <c r="U698" s="106" t="str">
        <f>IF(LNG!$B$3=1,C698 &amp;"",I698 &amp;"" )</f>
        <v>Vergütung von Leistungen des Beraters des Auftraggebers zur Planung, einschliesslich Nebenkosten</v>
      </c>
      <c r="V698" s="106" t="str">
        <f>IF(LNG!$B$3=1,D698 &amp;"",J698 &amp;"" )</f>
        <v/>
      </c>
      <c r="W698" s="106" t="str">
        <f>IF(LNG!$B$3=1,E698 &amp;"",K698 &amp;"" )</f>
        <v/>
      </c>
      <c r="X698" s="106" t="str">
        <f>IF(LNG!$B$3=1,F698 &amp;"",L698 &amp;"" )</f>
        <v/>
      </c>
    </row>
    <row r="699" spans="1:24" ht="171.6">
      <c r="A699" s="70" t="s">
        <v>4259</v>
      </c>
      <c r="B699" s="93" t="s">
        <v>4260</v>
      </c>
      <c r="C699" s="93" t="s">
        <v>4261</v>
      </c>
      <c r="D699" s="67"/>
      <c r="E699" s="67"/>
      <c r="F699" s="67"/>
      <c r="G699" s="76" t="s">
        <v>4259</v>
      </c>
      <c r="H699" s="95" t="s">
        <v>4262</v>
      </c>
      <c r="I699" s="95" t="s">
        <v>4263</v>
      </c>
      <c r="J699" s="73"/>
      <c r="K699" s="73"/>
      <c r="L699" s="73"/>
      <c r="M699" s="807" t="s">
        <v>4259</v>
      </c>
      <c r="N699" s="803"/>
      <c r="O699" s="803"/>
      <c r="P699" s="796"/>
      <c r="Q699" s="796"/>
      <c r="R699" s="796"/>
      <c r="S699" s="106" t="str">
        <f>IF(LNG!$B$3=1,A699 &amp;"",G699 &amp;"" )</f>
        <v>V03.06</v>
      </c>
      <c r="T699" s="106" t="str">
        <f>IF(LNG!$B$3=1,B699 &amp;"",H699 &amp;"" )</f>
        <v>Anwalt, Experte, Gericht</v>
      </c>
      <c r="U699" s="106" t="str">
        <f>IF(LNG!$B$3=1,C699 &amp;"",I699 &amp;"" )</f>
        <v>Vergütung von Leistungen von Anwälten und Experten sowie Gerichtskosten, einschliesslich Nebenkosten</v>
      </c>
      <c r="V699" s="106" t="str">
        <f>IF(LNG!$B$3=1,D699 &amp;"",J699 &amp;"" )</f>
        <v/>
      </c>
      <c r="W699" s="106" t="str">
        <f>IF(LNG!$B$3=1,E699 &amp;"",K699 &amp;"" )</f>
        <v/>
      </c>
      <c r="X699" s="106" t="str">
        <f>IF(LNG!$B$3=1,F699 &amp;"",L699 &amp;"" )</f>
        <v/>
      </c>
    </row>
    <row r="700" spans="1:24" ht="193.2">
      <c r="A700" s="70" t="s">
        <v>4264</v>
      </c>
      <c r="B700" s="93" t="s">
        <v>4265</v>
      </c>
      <c r="C700" s="93" t="s">
        <v>4266</v>
      </c>
      <c r="D700" s="67"/>
      <c r="E700" s="67"/>
      <c r="F700" s="67"/>
      <c r="G700" s="76" t="s">
        <v>4264</v>
      </c>
      <c r="H700" s="95" t="s">
        <v>4267</v>
      </c>
      <c r="I700" s="95" t="s">
        <v>4268</v>
      </c>
      <c r="J700" s="73"/>
      <c r="K700" s="73"/>
      <c r="L700" s="73"/>
      <c r="M700" s="807" t="s">
        <v>4264</v>
      </c>
      <c r="N700" s="803"/>
      <c r="O700" s="803"/>
      <c r="P700" s="796"/>
      <c r="Q700" s="796"/>
      <c r="R700" s="796"/>
      <c r="S700" s="106" t="str">
        <f>IF(LNG!$B$3=1,A700 &amp;"",G700 &amp;"" )</f>
        <v>V03.07</v>
      </c>
      <c r="T700" s="106" t="str">
        <f>IF(LNG!$B$3=1,B700 &amp;"",H700 &amp;"" )</f>
        <v>Plattform, Projektraum</v>
      </c>
      <c r="U700" s="106" t="str">
        <f>IF(LNG!$B$3=1,C700 &amp;"",I700 &amp;"" )</f>
        <v>Plattform für gemeinsame Kooperationsplattformen und Datenhaltung wie Common Data Environment und dgl.</v>
      </c>
      <c r="V700" s="106" t="str">
        <f>IF(LNG!$B$3=1,D700 &amp;"",J700 &amp;"" )</f>
        <v/>
      </c>
      <c r="W700" s="106" t="str">
        <f>IF(LNG!$B$3=1,E700 &amp;"",K700 &amp;"" )</f>
        <v/>
      </c>
      <c r="X700" s="106" t="str">
        <f>IF(LNG!$B$3=1,F700 &amp;"",L700 &amp;"" )</f>
        <v/>
      </c>
    </row>
    <row r="701" spans="1:24" ht="198">
      <c r="A701" s="70" t="s">
        <v>4269</v>
      </c>
      <c r="B701" s="93" t="s">
        <v>4270</v>
      </c>
      <c r="C701" s="93" t="s">
        <v>4271</v>
      </c>
      <c r="D701" s="67"/>
      <c r="E701" s="67"/>
      <c r="F701" s="67"/>
      <c r="G701" s="76" t="s">
        <v>4269</v>
      </c>
      <c r="H701" s="95" t="s">
        <v>4272</v>
      </c>
      <c r="I701" s="95" t="s">
        <v>4273</v>
      </c>
      <c r="J701" s="73"/>
      <c r="K701" s="73"/>
      <c r="L701" s="73"/>
      <c r="M701" s="807" t="s">
        <v>4269</v>
      </c>
      <c r="N701" s="803"/>
      <c r="O701" s="803"/>
      <c r="P701" s="796"/>
      <c r="Q701" s="796"/>
      <c r="R701" s="796"/>
      <c r="S701" s="106" t="str">
        <f>IF(LNG!$B$3=1,A701 &amp;"",G701 &amp;"" )</f>
        <v>W</v>
      </c>
      <c r="T701" s="106" t="str">
        <f>IF(LNG!$B$3=1,B701 &amp;"",H701 &amp;"" )</f>
        <v>Nebenkosten zu Erstellung</v>
      </c>
      <c r="U701" s="106" t="str">
        <f>IF(LNG!$B$3=1,C701 &amp;"",I701 &amp;"" )</f>
        <v>Nebenkosten zu Erstellung wie Gebühren, Versicherungsprämien, Kapitalkosten, Entschädigungen, Vergütungen für Öffentlichkeitsarbeit und dgl.</v>
      </c>
      <c r="V701" s="106" t="str">
        <f>IF(LNG!$B$3=1,D701 &amp;"",J701 &amp;"" )</f>
        <v/>
      </c>
      <c r="W701" s="106" t="str">
        <f>IF(LNG!$B$3=1,E701 &amp;"",K701 &amp;"" )</f>
        <v/>
      </c>
      <c r="X701" s="106" t="str">
        <f>IF(LNG!$B$3=1,F701 &amp;"",L701 &amp;"" )</f>
        <v/>
      </c>
    </row>
    <row r="702" spans="1:24" ht="158.4">
      <c r="A702" s="70" t="s">
        <v>4274</v>
      </c>
      <c r="B702" s="93" t="s">
        <v>4275</v>
      </c>
      <c r="C702" s="93" t="s">
        <v>4276</v>
      </c>
      <c r="D702" s="67"/>
      <c r="E702" s="67"/>
      <c r="F702" s="67"/>
      <c r="G702" s="76" t="s">
        <v>4274</v>
      </c>
      <c r="H702" s="95" t="s">
        <v>4277</v>
      </c>
      <c r="I702" s="95" t="s">
        <v>4278</v>
      </c>
      <c r="J702" s="73"/>
      <c r="K702" s="73"/>
      <c r="L702" s="73"/>
      <c r="M702" s="807" t="s">
        <v>4274</v>
      </c>
      <c r="N702" s="803"/>
      <c r="O702" s="803"/>
      <c r="P702" s="796"/>
      <c r="Q702" s="796"/>
      <c r="R702" s="796"/>
      <c r="S702" s="106" t="str">
        <f>IF(LNG!$B$3=1,A702 &amp;"",G702 &amp;"" )</f>
        <v>W01</v>
      </c>
      <c r="T702" s="106" t="str">
        <f>IF(LNG!$B$3=1,B702 &amp;"",H702 &amp;"" )</f>
        <v>Bewilligung, Gebühr</v>
      </c>
      <c r="U702" s="106" t="str">
        <f>IF(LNG!$B$3=1,C702 &amp;"",I702 &amp;"" )</f>
        <v>Gebühren für behördliche Prüfungen, Bewilligungen, Abnahmen sowie Anschlussgebühren und Ersatzabgaben</v>
      </c>
      <c r="V702" s="106" t="str">
        <f>IF(LNG!$B$3=1,D702 &amp;"",J702 &amp;"" )</f>
        <v/>
      </c>
      <c r="W702" s="106" t="str">
        <f>IF(LNG!$B$3=1,E702 &amp;"",K702 &amp;"" )</f>
        <v/>
      </c>
      <c r="X702" s="106" t="str">
        <f>IF(LNG!$B$3=1,F702 &amp;"",L702 &amp;"" )</f>
        <v/>
      </c>
    </row>
    <row r="703" spans="1:24" ht="92.4">
      <c r="A703" s="70" t="s">
        <v>4279</v>
      </c>
      <c r="B703" s="93" t="s">
        <v>4280</v>
      </c>
      <c r="C703" s="93" t="s">
        <v>4281</v>
      </c>
      <c r="D703" s="67"/>
      <c r="E703" s="67"/>
      <c r="F703" s="67"/>
      <c r="G703" s="76" t="s">
        <v>4279</v>
      </c>
      <c r="H703" s="95" t="s">
        <v>4282</v>
      </c>
      <c r="I703" s="95" t="s">
        <v>4283</v>
      </c>
      <c r="J703" s="73"/>
      <c r="K703" s="73"/>
      <c r="L703" s="73"/>
      <c r="M703" s="807" t="s">
        <v>4279</v>
      </c>
      <c r="N703" s="803"/>
      <c r="O703" s="803"/>
      <c r="P703" s="796"/>
      <c r="Q703" s="796"/>
      <c r="R703" s="796"/>
      <c r="S703" s="106" t="str">
        <f>IF(LNG!$B$3=1,A703 &amp;"",G703 &amp;"" )</f>
        <v>W01.01</v>
      </c>
      <c r="T703" s="106" t="str">
        <f>IF(LNG!$B$3=1,B703 &amp;"",H703 &amp;"" )</f>
        <v>Bewilligung</v>
      </c>
      <c r="U703" s="106" t="str">
        <f>IF(LNG!$B$3=1,C703 &amp;"",I703 &amp;"" )</f>
        <v>Gebühren für behördliche Prüfungen, Bewilligungen und Abnahmen</v>
      </c>
      <c r="V703" s="106" t="str">
        <f>IF(LNG!$B$3=1,D703 &amp;"",J703 &amp;"" )</f>
        <v/>
      </c>
      <c r="W703" s="106" t="str">
        <f>IF(LNG!$B$3=1,E703 &amp;"",K703 &amp;"" )</f>
        <v/>
      </c>
      <c r="X703" s="106" t="str">
        <f>IF(LNG!$B$3=1,F703 &amp;"",L703 &amp;"" )</f>
        <v/>
      </c>
    </row>
    <row r="704" spans="1:24" ht="105.6">
      <c r="A704" s="70" t="s">
        <v>4284</v>
      </c>
      <c r="B704" s="93" t="s">
        <v>4285</v>
      </c>
      <c r="C704" s="93" t="s">
        <v>4286</v>
      </c>
      <c r="D704" s="67"/>
      <c r="E704" s="67"/>
      <c r="F704" s="67"/>
      <c r="G704" s="76" t="s">
        <v>4284</v>
      </c>
      <c r="H704" s="95" t="s">
        <v>4287</v>
      </c>
      <c r="I704" s="95" t="s">
        <v>4288</v>
      </c>
      <c r="J704" s="73"/>
      <c r="K704" s="73"/>
      <c r="L704" s="73"/>
      <c r="M704" s="807" t="s">
        <v>4284</v>
      </c>
      <c r="N704" s="803"/>
      <c r="O704" s="803"/>
      <c r="P704" s="796"/>
      <c r="Q704" s="796"/>
      <c r="R704" s="796"/>
      <c r="S704" s="106" t="str">
        <f>IF(LNG!$B$3=1,A704 &amp;"",G704 &amp;"" )</f>
        <v>W01.02</v>
      </c>
      <c r="T704" s="106" t="str">
        <f>IF(LNG!$B$3=1,B704 &amp;"",H704 &amp;"" )</f>
        <v>Gebühr</v>
      </c>
      <c r="U704" s="106" t="str">
        <f>IF(LNG!$B$3=1,C704 &amp;"",I704 &amp;"" )</f>
        <v>Gebühren für Anschluss ans Versorgungsnetz und Ersatzabgaben</v>
      </c>
      <c r="V704" s="106" t="str">
        <f>IF(LNG!$B$3=1,D704 &amp;"",J704 &amp;"" )</f>
        <v/>
      </c>
      <c r="W704" s="106" t="str">
        <f>IF(LNG!$B$3=1,E704 &amp;"",K704 &amp;"" )</f>
        <v/>
      </c>
      <c r="X704" s="106" t="str">
        <f>IF(LNG!$B$3=1,F704 &amp;"",L704 &amp;"" )</f>
        <v/>
      </c>
    </row>
    <row r="705" spans="1:24" ht="79.2">
      <c r="A705" s="70" t="s">
        <v>4289</v>
      </c>
      <c r="B705" s="93" t="s">
        <v>4290</v>
      </c>
      <c r="C705" s="93" t="s">
        <v>4291</v>
      </c>
      <c r="D705" s="67"/>
      <c r="E705" s="67"/>
      <c r="F705" s="67"/>
      <c r="G705" s="76" t="s">
        <v>4289</v>
      </c>
      <c r="H705" s="95" t="s">
        <v>4292</v>
      </c>
      <c r="I705" s="95" t="s">
        <v>4293</v>
      </c>
      <c r="J705" s="73"/>
      <c r="K705" s="73"/>
      <c r="L705" s="73"/>
      <c r="M705" s="807" t="s">
        <v>4289</v>
      </c>
      <c r="N705" s="803"/>
      <c r="O705" s="803"/>
      <c r="P705" s="796"/>
      <c r="Q705" s="796"/>
      <c r="R705" s="796"/>
      <c r="S705" s="106" t="str">
        <f>IF(LNG!$B$3=1,A705 &amp;"",G705 &amp;"" )</f>
        <v>W02</v>
      </c>
      <c r="T705" s="106" t="str">
        <f>IF(LNG!$B$3=1,B705 &amp;"",H705 &amp;"" )</f>
        <v>Versicherung, Garantie</v>
      </c>
      <c r="U705" s="106" t="str">
        <f>IF(LNG!$B$3=1,C705 &amp;"",I705 &amp;"" )</f>
        <v>Versicherungen, Garantien gegenüber Dritten und dgl.</v>
      </c>
      <c r="V705" s="106" t="str">
        <f>IF(LNG!$B$3=1,D705 &amp;"",J705 &amp;"" )</f>
        <v/>
      </c>
      <c r="W705" s="106" t="str">
        <f>IF(LNG!$B$3=1,E705 &amp;"",K705 &amp;"" )</f>
        <v/>
      </c>
      <c r="X705" s="106" t="str">
        <f>IF(LNG!$B$3=1,F705 &amp;"",L705 &amp;"" )</f>
        <v/>
      </c>
    </row>
    <row r="706" spans="1:24" ht="165.6">
      <c r="A706" s="68" t="s">
        <v>4294</v>
      </c>
      <c r="B706" s="80" t="s">
        <v>4295</v>
      </c>
      <c r="C706" s="80" t="s">
        <v>4296</v>
      </c>
      <c r="D706" s="67"/>
      <c r="E706" s="67"/>
      <c r="F706" s="67"/>
      <c r="G706" s="74" t="s">
        <v>4294</v>
      </c>
      <c r="H706" s="84" t="s">
        <v>4297</v>
      </c>
      <c r="I706" s="84" t="s">
        <v>4298</v>
      </c>
      <c r="J706" s="73"/>
      <c r="K706" s="73"/>
      <c r="L706" s="73"/>
      <c r="M706" s="797" t="s">
        <v>4294</v>
      </c>
      <c r="N706" s="795"/>
      <c r="O706" s="795"/>
      <c r="P706" s="796"/>
      <c r="Q706" s="796"/>
      <c r="R706" s="796"/>
      <c r="S706" s="106" t="str">
        <f>IF(LNG!$B$3=1,A706 &amp;"",G706 &amp;"" )</f>
        <v>W02.01</v>
      </c>
      <c r="T706" s="106" t="str">
        <f>IF(LNG!$B$3=1,B706 &amp;"",H706 &amp;"" )</f>
        <v>Versicherung</v>
      </c>
      <c r="U706" s="106" t="str">
        <f>IF(LNG!$B$3=1,C706 &amp;"",I706 &amp;"" )</f>
        <v>Versicherungen wie Bauzeit-, Bauwesen-, Bauherren-Haftpflichtversicherungen und dgl.</v>
      </c>
      <c r="V706" s="106" t="str">
        <f>IF(LNG!$B$3=1,D706 &amp;"",J706 &amp;"" )</f>
        <v/>
      </c>
      <c r="W706" s="106" t="str">
        <f>IF(LNG!$B$3=1,E706 &amp;"",K706 &amp;"" )</f>
        <v/>
      </c>
      <c r="X706" s="106" t="str">
        <f>IF(LNG!$B$3=1,F706 &amp;"",L706 &amp;"" )</f>
        <v/>
      </c>
    </row>
    <row r="707" spans="1:24" ht="92.4">
      <c r="A707" s="68" t="s">
        <v>4299</v>
      </c>
      <c r="B707" s="80" t="s">
        <v>4300</v>
      </c>
      <c r="C707" s="80" t="s">
        <v>4301</v>
      </c>
      <c r="D707" s="67"/>
      <c r="E707" s="67"/>
      <c r="F707" s="67"/>
      <c r="G707" s="74" t="s">
        <v>4299</v>
      </c>
      <c r="H707" s="84" t="s">
        <v>4302</v>
      </c>
      <c r="I707" s="84" t="s">
        <v>4303</v>
      </c>
      <c r="J707" s="73"/>
      <c r="K707" s="73"/>
      <c r="L707" s="73"/>
      <c r="M707" s="797" t="s">
        <v>4299</v>
      </c>
      <c r="N707" s="795"/>
      <c r="O707" s="795"/>
      <c r="P707" s="796"/>
      <c r="Q707" s="796"/>
      <c r="R707" s="796"/>
      <c r="S707" s="106" t="str">
        <f>IF(LNG!$B$3=1,A707 &amp;"",G707 &amp;"" )</f>
        <v>W02.02</v>
      </c>
      <c r="T707" s="106" t="str">
        <f>IF(LNG!$B$3=1,B707 &amp;"",H707 &amp;"" )</f>
        <v>Garantie</v>
      </c>
      <c r="U707" s="106" t="str">
        <f>IF(LNG!$B$3=1,C707 &amp;"",I707 &amp;"" )</f>
        <v>Absicherung von Garantien gegenüber dem Auftraggeber</v>
      </c>
      <c r="V707" s="106" t="str">
        <f>IF(LNG!$B$3=1,D707 &amp;"",J707 &amp;"" )</f>
        <v/>
      </c>
      <c r="W707" s="106" t="str">
        <f>IF(LNG!$B$3=1,E707 &amp;"",K707 &amp;"" )</f>
        <v/>
      </c>
      <c r="X707" s="106" t="str">
        <f>IF(LNG!$B$3=1,F707 &amp;"",L707 &amp;"" )</f>
        <v/>
      </c>
    </row>
    <row r="708" spans="1:24" ht="41.4">
      <c r="A708" s="78" t="s">
        <v>4304</v>
      </c>
      <c r="B708" s="79" t="s">
        <v>4305</v>
      </c>
      <c r="C708" s="80" t="s">
        <v>4306</v>
      </c>
      <c r="D708" s="67"/>
      <c r="E708" s="67"/>
      <c r="F708" s="67"/>
      <c r="G708" s="82" t="s">
        <v>4304</v>
      </c>
      <c r="H708" s="83" t="s">
        <v>4307</v>
      </c>
      <c r="I708" s="84" t="s">
        <v>4308</v>
      </c>
      <c r="J708" s="73"/>
      <c r="K708" s="73"/>
      <c r="L708" s="73"/>
      <c r="M708" s="798" t="s">
        <v>4304</v>
      </c>
      <c r="N708" s="799"/>
      <c r="O708" s="795"/>
      <c r="P708" s="796"/>
      <c r="Q708" s="796"/>
      <c r="R708" s="796"/>
      <c r="S708" s="106" t="str">
        <f>IF(LNG!$B$3=1,A708 &amp;"",G708 &amp;"" )</f>
        <v>W02.03</v>
      </c>
      <c r="T708" s="106" t="str">
        <f>IF(LNG!$B$3=1,B708 &amp;"",H708 &amp;"" )</f>
        <v>Rückvergütung</v>
      </c>
      <c r="U708" s="106" t="str">
        <f>IF(LNG!$B$3=1,C708 &amp;"",I708 &amp;"" )</f>
        <v>Rückvergütungen für Schäden</v>
      </c>
      <c r="V708" s="106" t="str">
        <f>IF(LNG!$B$3=1,D708 &amp;"",J708 &amp;"" )</f>
        <v/>
      </c>
      <c r="W708" s="106" t="str">
        <f>IF(LNG!$B$3=1,E708 &amp;"",K708 &amp;"" )</f>
        <v/>
      </c>
      <c r="X708" s="106" t="str">
        <f>IF(LNG!$B$3=1,F708 &amp;"",L708 &amp;"" )</f>
        <v/>
      </c>
    </row>
    <row r="709" spans="1:24" ht="55.2">
      <c r="A709" s="86" t="s">
        <v>4309</v>
      </c>
      <c r="B709" s="87" t="s">
        <v>4310</v>
      </c>
      <c r="C709" s="80" t="s">
        <v>4311</v>
      </c>
      <c r="D709" s="67"/>
      <c r="E709" s="67"/>
      <c r="F709" s="67"/>
      <c r="G709" s="88" t="s">
        <v>4309</v>
      </c>
      <c r="H709" s="89" t="s">
        <v>4312</v>
      </c>
      <c r="I709" s="84" t="s">
        <v>4313</v>
      </c>
      <c r="J709" s="73"/>
      <c r="K709" s="73"/>
      <c r="L709" s="73"/>
      <c r="M709" s="793" t="s">
        <v>4309</v>
      </c>
      <c r="N709" s="794"/>
      <c r="O709" s="795"/>
      <c r="P709" s="796"/>
      <c r="Q709" s="796"/>
      <c r="R709" s="796"/>
      <c r="S709" s="106" t="str">
        <f>IF(LNG!$B$3=1,A709 &amp;"",G709 &amp;"" )</f>
        <v>W03</v>
      </c>
      <c r="T709" s="106" t="str">
        <f>IF(LNG!$B$3=1,B709 &amp;"",H709 &amp;"" )</f>
        <v>Kapitalkosten</v>
      </c>
      <c r="U709" s="106" t="str">
        <f>IF(LNG!$B$3=1,C709 &amp;"",I709 &amp;"" )</f>
        <v>Kosten für Eigen- und Fremdkapital</v>
      </c>
      <c r="V709" s="106" t="str">
        <f>IF(LNG!$B$3=1,D709 &amp;"",J709 &amp;"" )</f>
        <v/>
      </c>
      <c r="W709" s="106" t="str">
        <f>IF(LNG!$B$3=1,E709 &amp;"",K709 &amp;"" )</f>
        <v/>
      </c>
      <c r="X709" s="106" t="str">
        <f>IF(LNG!$B$3=1,F709 &amp;"",L709 &amp;"" )</f>
        <v/>
      </c>
    </row>
    <row r="710" spans="1:24" ht="92.4">
      <c r="A710" s="68" t="s">
        <v>4314</v>
      </c>
      <c r="B710" s="80" t="s">
        <v>4315</v>
      </c>
      <c r="C710" s="80" t="s">
        <v>4316</v>
      </c>
      <c r="D710" s="67"/>
      <c r="E710" s="67"/>
      <c r="F710" s="67"/>
      <c r="G710" s="74" t="s">
        <v>4314</v>
      </c>
      <c r="H710" s="84" t="s">
        <v>4317</v>
      </c>
      <c r="I710" s="84" t="s">
        <v>4318</v>
      </c>
      <c r="J710" s="73"/>
      <c r="K710" s="73"/>
      <c r="L710" s="73"/>
      <c r="M710" s="797" t="s">
        <v>4314</v>
      </c>
      <c r="N710" s="795"/>
      <c r="O710" s="795"/>
      <c r="P710" s="796"/>
      <c r="Q710" s="796"/>
      <c r="R710" s="796"/>
      <c r="S710" s="106" t="str">
        <f>IF(LNG!$B$3=1,A710 &amp;"",G710 &amp;"" )</f>
        <v>W03.01</v>
      </c>
      <c r="T710" s="106" t="str">
        <f>IF(LNG!$B$3=1,B710 &amp;"",H710 &amp;"" )</f>
        <v>Kapitalkosten zu Grundstück</v>
      </c>
      <c r="U710" s="106" t="str">
        <f>IF(LNG!$B$3=1,C710 &amp;"",I710 &amp;"" )</f>
        <v>Kosten für das Eigen- und Fremdkapital zu Grundstückskosten</v>
      </c>
      <c r="V710" s="106" t="str">
        <f>IF(LNG!$B$3=1,D710 &amp;"",J710 &amp;"" )</f>
        <v/>
      </c>
      <c r="W710" s="106" t="str">
        <f>IF(LNG!$B$3=1,E710 &amp;"",K710 &amp;"" )</f>
        <v/>
      </c>
      <c r="X710" s="106" t="str">
        <f>IF(LNG!$B$3=1,F710 &amp;"",L710 &amp;"" )</f>
        <v/>
      </c>
    </row>
    <row r="711" spans="1:24" ht="138">
      <c r="A711" s="68" t="s">
        <v>4319</v>
      </c>
      <c r="B711" s="80" t="s">
        <v>4320</v>
      </c>
      <c r="C711" s="80" t="s">
        <v>4321</v>
      </c>
      <c r="D711" s="67"/>
      <c r="E711" s="67"/>
      <c r="F711" s="67"/>
      <c r="G711" s="74" t="s">
        <v>4319</v>
      </c>
      <c r="H711" s="84" t="s">
        <v>4322</v>
      </c>
      <c r="I711" s="84" t="s">
        <v>4323</v>
      </c>
      <c r="J711" s="73"/>
      <c r="K711" s="73"/>
      <c r="L711" s="73"/>
      <c r="M711" s="797" t="s">
        <v>4319</v>
      </c>
      <c r="N711" s="795"/>
      <c r="O711" s="795"/>
      <c r="P711" s="796"/>
      <c r="Q711" s="796"/>
      <c r="R711" s="796"/>
      <c r="S711" s="106" t="str">
        <f>IF(LNG!$B$3=1,A711 &amp;"",G711 &amp;"" )</f>
        <v>W03.02</v>
      </c>
      <c r="T711" s="106" t="str">
        <f>IF(LNG!$B$3=1,B711 &amp;"",H711 &amp;"" )</f>
        <v>Kapitalkosten zu Erstellung</v>
      </c>
      <c r="U711" s="106" t="str">
        <f>IF(LNG!$B$3=1,C711 &amp;"",I711 &amp;"" )</f>
        <v>Kosten für Eigen- und Fremdkapital zu Erstellungskosten, einschliesslich Mehrwertsteuer</v>
      </c>
      <c r="V711" s="106" t="str">
        <f>IF(LNG!$B$3=1,D711 &amp;"",J711 &amp;"" )</f>
        <v/>
      </c>
      <c r="W711" s="106" t="str">
        <f>IF(LNG!$B$3=1,E711 &amp;"",K711 &amp;"" )</f>
        <v/>
      </c>
      <c r="X711" s="106" t="str">
        <f>IF(LNG!$B$3=1,F711 &amp;"",L711 &amp;"" )</f>
        <v/>
      </c>
    </row>
    <row r="712" spans="1:24" ht="92.4">
      <c r="A712" s="68" t="s">
        <v>4324</v>
      </c>
      <c r="B712" s="80" t="s">
        <v>4325</v>
      </c>
      <c r="C712" s="80" t="s">
        <v>4326</v>
      </c>
      <c r="D712" s="67"/>
      <c r="E712" s="67"/>
      <c r="F712" s="67"/>
      <c r="G712" s="74" t="s">
        <v>4324</v>
      </c>
      <c r="H712" s="84" t="s">
        <v>4327</v>
      </c>
      <c r="I712" s="84" t="s">
        <v>4328</v>
      </c>
      <c r="J712" s="73"/>
      <c r="K712" s="73"/>
      <c r="L712" s="73"/>
      <c r="M712" s="797" t="s">
        <v>4324</v>
      </c>
      <c r="N712" s="795"/>
      <c r="O712" s="795"/>
      <c r="P712" s="796"/>
      <c r="Q712" s="796"/>
      <c r="R712" s="796"/>
      <c r="S712" s="106" t="str">
        <f>IF(LNG!$B$3=1,A712 &amp;"",G712 &amp;"" )</f>
        <v>W04</v>
      </c>
      <c r="T712" s="106" t="str">
        <f>IF(LNG!$B$3=1,B712 &amp;"",H712 &amp;"" )</f>
        <v>Bewirtung, Öffentlichkeitsarbeit, Entschädigung</v>
      </c>
      <c r="U712" s="106" t="str">
        <f>IF(LNG!$B$3=1,C712 &amp;"",I712 &amp;"" )</f>
        <v>Bewirtungen, Öffentlichkeitsarbeit,  Entschädigungen und dgl.</v>
      </c>
      <c r="V712" s="106" t="str">
        <f>IF(LNG!$B$3=1,D712 &amp;"",J712 &amp;"" )</f>
        <v/>
      </c>
      <c r="W712" s="106" t="str">
        <f>IF(LNG!$B$3=1,E712 &amp;"",K712 &amp;"" )</f>
        <v/>
      </c>
      <c r="X712" s="106" t="str">
        <f>IF(LNG!$B$3=1,F712 &amp;"",L712 &amp;"" )</f>
        <v/>
      </c>
    </row>
    <row r="713" spans="1:24" ht="124.2">
      <c r="A713" s="68" t="s">
        <v>4329</v>
      </c>
      <c r="B713" s="80" t="s">
        <v>4330</v>
      </c>
      <c r="C713" s="80" t="s">
        <v>4331</v>
      </c>
      <c r="D713" s="67"/>
      <c r="E713" s="67"/>
      <c r="F713" s="67"/>
      <c r="G713" s="74" t="s">
        <v>4329</v>
      </c>
      <c r="H713" s="84" t="s">
        <v>4332</v>
      </c>
      <c r="I713" s="84" t="s">
        <v>4333</v>
      </c>
      <c r="J713" s="73"/>
      <c r="K713" s="73"/>
      <c r="L713" s="73"/>
      <c r="M713" s="797" t="s">
        <v>4329</v>
      </c>
      <c r="N713" s="795"/>
      <c r="O713" s="795"/>
      <c r="P713" s="796"/>
      <c r="Q713" s="796"/>
      <c r="R713" s="796"/>
      <c r="S713" s="106" t="str">
        <f>IF(LNG!$B$3=1,A713 &amp;"",G713 &amp;"" )</f>
        <v>W04.01</v>
      </c>
      <c r="T713" s="106" t="str">
        <f>IF(LNG!$B$3=1,B713 &amp;"",H713 &amp;"" )</f>
        <v>Bewirtungskosten</v>
      </c>
      <c r="U713" s="106" t="str">
        <f>IF(LNG!$B$3=1,C713 &amp;"",I713 &amp;"" )</f>
        <v>Kosten für Anlässe wie Grundsteinlegung, Aufrichte, Eröffnung und dgl.</v>
      </c>
      <c r="V713" s="106" t="str">
        <f>IF(LNG!$B$3=1,D713 &amp;"",J713 &amp;"" )</f>
        <v/>
      </c>
      <c r="W713" s="106" t="str">
        <f>IF(LNG!$B$3=1,E713 &amp;"",K713 &amp;"" )</f>
        <v/>
      </c>
      <c r="X713" s="106" t="str">
        <f>IF(LNG!$B$3=1,F713 &amp;"",L713 &amp;"" )</f>
        <v/>
      </c>
    </row>
    <row r="714" spans="1:24" ht="69">
      <c r="A714" s="92" t="s">
        <v>4334</v>
      </c>
      <c r="B714" s="93" t="s">
        <v>4335</v>
      </c>
      <c r="C714" s="93" t="s">
        <v>4336</v>
      </c>
      <c r="D714" s="67"/>
      <c r="E714" s="67"/>
      <c r="F714" s="67"/>
      <c r="G714" s="94" t="s">
        <v>4334</v>
      </c>
      <c r="H714" s="95" t="s">
        <v>4337</v>
      </c>
      <c r="I714" s="95" t="s">
        <v>4338</v>
      </c>
      <c r="J714" s="73"/>
      <c r="K714" s="73"/>
      <c r="L714" s="73"/>
      <c r="M714" s="802" t="s">
        <v>4334</v>
      </c>
      <c r="N714" s="803"/>
      <c r="O714" s="803"/>
      <c r="P714" s="796"/>
      <c r="Q714" s="796"/>
      <c r="R714" s="796"/>
      <c r="S714" s="106" t="str">
        <f>IF(LNG!$B$3=1,A714 &amp;"",G714 &amp;"" )</f>
        <v>W04.02</v>
      </c>
      <c r="T714" s="106" t="str">
        <f>IF(LNG!$B$3=1,B714 &amp;"",H714 &amp;"" )</f>
        <v>Öffentlichkeitsarbeit</v>
      </c>
      <c r="U714" s="106" t="str">
        <f>IF(LNG!$B$3=1,C714 &amp;"",I714 &amp;"" )</f>
        <v>Kosten für Werbung und Information</v>
      </c>
      <c r="V714" s="106" t="str">
        <f>IF(LNG!$B$3=1,D714 &amp;"",J714 &amp;"" )</f>
        <v/>
      </c>
      <c r="W714" s="106" t="str">
        <f>IF(LNG!$B$3=1,E714 &amp;"",K714 &amp;"" )</f>
        <v/>
      </c>
      <c r="X714" s="106" t="str">
        <f>IF(LNG!$B$3=1,F714 &amp;"",L714 &amp;"" )</f>
        <v/>
      </c>
    </row>
    <row r="715" spans="1:24" ht="237.6">
      <c r="A715" s="92" t="s">
        <v>4339</v>
      </c>
      <c r="B715" s="93" t="s">
        <v>4340</v>
      </c>
      <c r="C715" s="93" t="s">
        <v>4341</v>
      </c>
      <c r="D715" s="67"/>
      <c r="E715" s="67"/>
      <c r="F715" s="67"/>
      <c r="G715" s="94" t="s">
        <v>4339</v>
      </c>
      <c r="H715" s="95" t="s">
        <v>4342</v>
      </c>
      <c r="I715" s="95" t="s">
        <v>4343</v>
      </c>
      <c r="J715" s="73"/>
      <c r="K715" s="73"/>
      <c r="L715" s="73"/>
      <c r="M715" s="802" t="s">
        <v>4339</v>
      </c>
      <c r="N715" s="803"/>
      <c r="O715" s="803"/>
      <c r="P715" s="796"/>
      <c r="Q715" s="796"/>
      <c r="R715" s="796"/>
      <c r="S715" s="106" t="str">
        <f>IF(LNG!$B$3=1,A715 &amp;"",G715 &amp;"" )</f>
        <v>W04.03</v>
      </c>
      <c r="T715" s="106" t="str">
        <f>IF(LNG!$B$3=1,B715 &amp;"",H715 &amp;"" )</f>
        <v>Entschädigung</v>
      </c>
      <c r="U715" s="106" t="str">
        <f>IF(LNG!$B$3=1,C715 &amp;"",I715 &amp;"" )</f>
        <v>Entschädigungen an Dritte für materielle Schäden und  Beeinträchtigungen, Miete von fremdem Grund 
Hinweis: Grundstückserwerb (A01.01); Abfindung, Servitut (A02.06)</v>
      </c>
      <c r="V715" s="106" t="str">
        <f>IF(LNG!$B$3=1,D715 &amp;"",J715 &amp;"" )</f>
        <v/>
      </c>
      <c r="W715" s="106" t="str">
        <f>IF(LNG!$B$3=1,E715 &amp;"",K715 &amp;"" )</f>
        <v/>
      </c>
      <c r="X715" s="106" t="str">
        <f>IF(LNG!$B$3=1,F715 &amp;"",L715 &amp;"" )</f>
        <v/>
      </c>
    </row>
    <row r="716" spans="1:24" ht="96.6">
      <c r="A716" s="86" t="s">
        <v>4344</v>
      </c>
      <c r="B716" s="87" t="s">
        <v>4345</v>
      </c>
      <c r="C716" s="80" t="s">
        <v>4346</v>
      </c>
      <c r="D716" s="67"/>
      <c r="E716" s="67"/>
      <c r="F716" s="67"/>
      <c r="G716" s="88" t="s">
        <v>4344</v>
      </c>
      <c r="H716" s="89" t="s">
        <v>4347</v>
      </c>
      <c r="I716" s="84" t="s">
        <v>4348</v>
      </c>
      <c r="J716" s="73"/>
      <c r="K716" s="73"/>
      <c r="L716" s="73"/>
      <c r="M716" s="793" t="s">
        <v>4344</v>
      </c>
      <c r="N716" s="794"/>
      <c r="O716" s="795"/>
      <c r="P716" s="796"/>
      <c r="Q716" s="796"/>
      <c r="R716" s="796"/>
      <c r="S716" s="106" t="str">
        <f>IF(LNG!$B$3=1,A716 &amp;"",G716 &amp;"" )</f>
        <v>W05</v>
      </c>
      <c r="T716" s="106" t="str">
        <f>IF(LNG!$B$3=1,B716 &amp;"",H716 &amp;"" )</f>
        <v>Inbetriebnahme</v>
      </c>
      <c r="U716" s="106" t="str">
        <f>IF(LNG!$B$3=1,C716 &amp;"",I716 &amp;"" )</f>
        <v>Inbetriebnahme der gebrauchstauglichen und mängelfreien Anlage</v>
      </c>
      <c r="V716" s="106" t="str">
        <f>IF(LNG!$B$3=1,D716 &amp;"",J716 &amp;"" )</f>
        <v/>
      </c>
      <c r="W716" s="106" t="str">
        <f>IF(LNG!$B$3=1,E716 &amp;"",K716 &amp;"" )</f>
        <v/>
      </c>
      <c r="X716" s="106" t="str">
        <f>IF(LNG!$B$3=1,F716 &amp;"",L716 &amp;"" )</f>
        <v/>
      </c>
    </row>
    <row r="717" spans="1:24" ht="118.8">
      <c r="A717" s="68" t="s">
        <v>4349</v>
      </c>
      <c r="B717" s="80" t="s">
        <v>4350</v>
      </c>
      <c r="C717" s="80" t="s">
        <v>4351</v>
      </c>
      <c r="D717" s="67"/>
      <c r="E717" s="67"/>
      <c r="F717" s="67"/>
      <c r="G717" s="74" t="s">
        <v>4349</v>
      </c>
      <c r="H717" s="84" t="s">
        <v>4352</v>
      </c>
      <c r="I717" s="84" t="s">
        <v>4353</v>
      </c>
      <c r="J717" s="73"/>
      <c r="K717" s="73"/>
      <c r="L717" s="73"/>
      <c r="M717" s="797" t="s">
        <v>4349</v>
      </c>
      <c r="N717" s="795"/>
      <c r="O717" s="795"/>
      <c r="P717" s="796"/>
      <c r="Q717" s="796"/>
      <c r="R717" s="796"/>
      <c r="S717" s="106" t="str">
        <f>IF(LNG!$B$3=1,A717 &amp;"",G717 &amp;"" )</f>
        <v>W05.01</v>
      </c>
      <c r="T717" s="106" t="str">
        <f>IF(LNG!$B$3=1,B717 &amp;"",H717 &amp;"" )</f>
        <v>Inbetriebnahme Bauwerk</v>
      </c>
      <c r="U717" s="106" t="str">
        <f>IF(LNG!$B$3=1,C717 &amp;"",I717 &amp;"" )</f>
        <v>Inbetriebnahme der baulichen Anlage, einschliesslich Betriebsdokumentation und dgl.</v>
      </c>
      <c r="V717" s="106" t="str">
        <f>IF(LNG!$B$3=1,D717 &amp;"",J717 &amp;"" )</f>
        <v/>
      </c>
      <c r="W717" s="106" t="str">
        <f>IF(LNG!$B$3=1,E717 &amp;"",K717 &amp;"" )</f>
        <v/>
      </c>
      <c r="X717" s="106" t="str">
        <f>IF(LNG!$B$3=1,F717 &amp;"",L717 &amp;"" )</f>
        <v/>
      </c>
    </row>
    <row r="718" spans="1:24" ht="52.8">
      <c r="A718" s="92" t="s">
        <v>4354</v>
      </c>
      <c r="B718" s="93" t="s">
        <v>4355</v>
      </c>
      <c r="C718" s="93" t="s">
        <v>4356</v>
      </c>
      <c r="D718" s="67"/>
      <c r="E718" s="67"/>
      <c r="F718" s="67"/>
      <c r="G718" s="94" t="s">
        <v>4354</v>
      </c>
      <c r="H718" s="95" t="s">
        <v>4357</v>
      </c>
      <c r="I718" s="95" t="s">
        <v>4358</v>
      </c>
      <c r="J718" s="73"/>
      <c r="K718" s="73"/>
      <c r="L718" s="73"/>
      <c r="M718" s="802" t="s">
        <v>4354</v>
      </c>
      <c r="N718" s="803"/>
      <c r="O718" s="803"/>
      <c r="P718" s="796"/>
      <c r="Q718" s="796"/>
      <c r="R718" s="796"/>
      <c r="S718" s="106" t="str">
        <f>IF(LNG!$B$3=1,A718 &amp;"",G718 &amp;"" )</f>
        <v>W06</v>
      </c>
      <c r="T718" s="106" t="str">
        <f>IF(LNG!$B$3=1,B718 &amp;"",H718 &amp;"" )</f>
        <v>Vermietung, Verkauf</v>
      </c>
      <c r="U718" s="106" t="str">
        <f>IF(LNG!$B$3=1,C718 &amp;"",I718 &amp;"" )</f>
        <v>Vergütung für Vermietung und Verkauf</v>
      </c>
      <c r="V718" s="106" t="str">
        <f>IF(LNG!$B$3=1,D718 &amp;"",J718 &amp;"" )</f>
        <v/>
      </c>
      <c r="W718" s="106" t="str">
        <f>IF(LNG!$B$3=1,E718 &amp;"",K718 &amp;"" )</f>
        <v/>
      </c>
      <c r="X718" s="106" t="str">
        <f>IF(LNG!$B$3=1,F718 &amp;"",L718 &amp;"" )</f>
        <v/>
      </c>
    </row>
    <row r="719" spans="1:24" ht="52.8">
      <c r="A719" s="68" t="s">
        <v>4359</v>
      </c>
      <c r="B719" s="80" t="s">
        <v>4360</v>
      </c>
      <c r="C719" s="80" t="s">
        <v>4360</v>
      </c>
      <c r="D719" s="67"/>
      <c r="E719" s="67"/>
      <c r="F719" s="67"/>
      <c r="G719" s="74" t="s">
        <v>4359</v>
      </c>
      <c r="H719" s="84" t="s">
        <v>4361</v>
      </c>
      <c r="I719" s="84" t="s">
        <v>4361</v>
      </c>
      <c r="J719" s="73"/>
      <c r="K719" s="73"/>
      <c r="L719" s="73"/>
      <c r="M719" s="797" t="s">
        <v>4359</v>
      </c>
      <c r="N719" s="795"/>
      <c r="O719" s="795"/>
      <c r="P719" s="796"/>
      <c r="Q719" s="796"/>
      <c r="R719" s="796"/>
      <c r="S719" s="106" t="str">
        <f>IF(LNG!$B$3=1,A719 &amp;"",G719 &amp;"" )</f>
        <v>W06.01</v>
      </c>
      <c r="T719" s="106" t="str">
        <f>IF(LNG!$B$3=1,B719 &amp;"",H719 &amp;"" )</f>
        <v>Vergütung zu Erstvermietung</v>
      </c>
      <c r="U719" s="106" t="str">
        <f>IF(LNG!$B$3=1,C719 &amp;"",I719 &amp;"" )</f>
        <v>Vergütung zu Erstvermietung</v>
      </c>
      <c r="V719" s="106" t="str">
        <f>IF(LNG!$B$3=1,D719 &amp;"",J719 &amp;"" )</f>
        <v/>
      </c>
      <c r="W719" s="106" t="str">
        <f>IF(LNG!$B$3=1,E719 &amp;"",K719 &amp;"" )</f>
        <v/>
      </c>
      <c r="X719" s="106" t="str">
        <f>IF(LNG!$B$3=1,F719 &amp;"",L719 &amp;"" )</f>
        <v/>
      </c>
    </row>
    <row r="720" spans="1:24" ht="69">
      <c r="A720" s="92" t="s">
        <v>4362</v>
      </c>
      <c r="B720" s="93" t="s">
        <v>4363</v>
      </c>
      <c r="C720" s="93" t="s">
        <v>4363</v>
      </c>
      <c r="D720" s="67"/>
      <c r="E720" s="67"/>
      <c r="F720" s="67"/>
      <c r="G720" s="94" t="s">
        <v>4362</v>
      </c>
      <c r="H720" s="95" t="s">
        <v>4364</v>
      </c>
      <c r="I720" s="95" t="s">
        <v>4364</v>
      </c>
      <c r="J720" s="73"/>
      <c r="K720" s="73"/>
      <c r="L720" s="73"/>
      <c r="M720" s="802" t="s">
        <v>4362</v>
      </c>
      <c r="N720" s="803"/>
      <c r="O720" s="803"/>
      <c r="P720" s="796"/>
      <c r="Q720" s="796"/>
      <c r="R720" s="796"/>
      <c r="S720" s="106" t="str">
        <f>IF(LNG!$B$3=1,A720 &amp;"",G720 &amp;"" )</f>
        <v>W06.02</v>
      </c>
      <c r="T720" s="106" t="str">
        <f>IF(LNG!$B$3=1,B720 &amp;"",H720 &amp;"" )</f>
        <v>Nebenkosten zu Erstvermietung</v>
      </c>
      <c r="U720" s="106" t="str">
        <f>IF(LNG!$B$3=1,C720 &amp;"",I720 &amp;"" )</f>
        <v>Nebenkosten zu Erstvermietung</v>
      </c>
      <c r="V720" s="106" t="str">
        <f>IF(LNG!$B$3=1,D720 &amp;"",J720 &amp;"" )</f>
        <v/>
      </c>
      <c r="W720" s="106" t="str">
        <f>IF(LNG!$B$3=1,E720 &amp;"",K720 &amp;"" )</f>
        <v/>
      </c>
      <c r="X720" s="106" t="str">
        <f>IF(LNG!$B$3=1,F720 &amp;"",L720 &amp;"" )</f>
        <v/>
      </c>
    </row>
    <row r="721" spans="1:24" ht="27.6">
      <c r="A721" s="68" t="s">
        <v>4365</v>
      </c>
      <c r="B721" s="80" t="s">
        <v>4366</v>
      </c>
      <c r="C721" s="80" t="s">
        <v>4367</v>
      </c>
      <c r="D721" s="67"/>
      <c r="E721" s="67"/>
      <c r="F721" s="67"/>
      <c r="G721" s="74" t="s">
        <v>4365</v>
      </c>
      <c r="H721" s="84" t="s">
        <v>4368</v>
      </c>
      <c r="I721" s="84" t="s">
        <v>4368</v>
      </c>
      <c r="J721" s="73"/>
      <c r="K721" s="73"/>
      <c r="L721" s="73"/>
      <c r="M721" s="797" t="s">
        <v>4365</v>
      </c>
      <c r="N721" s="795"/>
      <c r="O721" s="795"/>
      <c r="P721" s="796"/>
      <c r="Q721" s="796"/>
      <c r="R721" s="796"/>
      <c r="S721" s="106" t="str">
        <f>IF(LNG!$B$3=1,A721 &amp;"",G721 &amp;"" )</f>
        <v>W06.03</v>
      </c>
      <c r="T721" s="106" t="str">
        <f>IF(LNG!$B$3=1,B721 &amp;"",H721 &amp;"" )</f>
        <v>Vergütung zu Verkauf</v>
      </c>
      <c r="U721" s="106" t="str">
        <f>IF(LNG!$B$3=1,C721 &amp;"",I721 &amp;"" )</f>
        <v>Vergütung für Verkauf</v>
      </c>
      <c r="V721" s="106" t="str">
        <f>IF(LNG!$B$3=1,D721 &amp;"",J721 &amp;"" )</f>
        <v/>
      </c>
      <c r="W721" s="106" t="str">
        <f>IF(LNG!$B$3=1,E721 &amp;"",K721 &amp;"" )</f>
        <v/>
      </c>
      <c r="X721" s="106" t="str">
        <f>IF(LNG!$B$3=1,F721 &amp;"",L721 &amp;"" )</f>
        <v/>
      </c>
    </row>
    <row r="722" spans="1:24" ht="55.2">
      <c r="A722" s="86" t="s">
        <v>4369</v>
      </c>
      <c r="B722" s="87" t="s">
        <v>4370</v>
      </c>
      <c r="C722" s="80" t="s">
        <v>4370</v>
      </c>
      <c r="D722" s="67"/>
      <c r="E722" s="67"/>
      <c r="F722" s="67"/>
      <c r="G722" s="88" t="s">
        <v>4369</v>
      </c>
      <c r="H722" s="89" t="s">
        <v>4371</v>
      </c>
      <c r="I722" s="84" t="s">
        <v>4371</v>
      </c>
      <c r="J722" s="73"/>
      <c r="K722" s="73"/>
      <c r="L722" s="73"/>
      <c r="M722" s="793" t="s">
        <v>4369</v>
      </c>
      <c r="N722" s="794"/>
      <c r="O722" s="795"/>
      <c r="P722" s="796"/>
      <c r="Q722" s="796"/>
      <c r="R722" s="796"/>
      <c r="S722" s="106" t="str">
        <f>IF(LNG!$B$3=1,A722 &amp;"",G722 &amp;"" )</f>
        <v>W06.04</v>
      </c>
      <c r="T722" s="106" t="str">
        <f>IF(LNG!$B$3=1,B722 &amp;"",H722 &amp;"" )</f>
        <v>Nebenkosten zu Verkauf</v>
      </c>
      <c r="U722" s="106" t="str">
        <f>IF(LNG!$B$3=1,C722 &amp;"",I722 &amp;"" )</f>
        <v>Nebenkosten zu Verkauf</v>
      </c>
      <c r="V722" s="106" t="str">
        <f>IF(LNG!$B$3=1,D722 &amp;"",J722 &amp;"" )</f>
        <v/>
      </c>
      <c r="W722" s="106" t="str">
        <f>IF(LNG!$B$3=1,E722 &amp;"",K722 &amp;"" )</f>
        <v/>
      </c>
      <c r="X722" s="106" t="str">
        <f>IF(LNG!$B$3=1,F722 &amp;"",L722 &amp;"" )</f>
        <v/>
      </c>
    </row>
    <row r="723" spans="1:24" ht="165.6">
      <c r="A723" s="68" t="s">
        <v>4372</v>
      </c>
      <c r="B723" s="80" t="s">
        <v>4373</v>
      </c>
      <c r="C723" s="80" t="s">
        <v>4374</v>
      </c>
      <c r="D723" s="67"/>
      <c r="E723" s="67"/>
      <c r="F723" s="67"/>
      <c r="G723" s="74" t="s">
        <v>4372</v>
      </c>
      <c r="H723" s="84" t="s">
        <v>4375</v>
      </c>
      <c r="I723" s="84" t="s">
        <v>4376</v>
      </c>
      <c r="J723" s="73"/>
      <c r="K723" s="73"/>
      <c r="L723" s="73"/>
      <c r="M723" s="797" t="s">
        <v>4372</v>
      </c>
      <c r="N723" s="795"/>
      <c r="O723" s="795"/>
      <c r="P723" s="796"/>
      <c r="Q723" s="796"/>
      <c r="R723" s="796"/>
      <c r="S723" s="106" t="str">
        <f>IF(LNG!$B$3=1,A723 &amp;"",G723 &amp;"" )</f>
        <v>W07</v>
      </c>
      <c r="T723" s="106" t="str">
        <f>IF(LNG!$B$3=1,B723 &amp;"",H723 &amp;"" )</f>
        <v>Betriebserfolg</v>
      </c>
      <c r="U723" s="106" t="str">
        <f>IF(LNG!$B$3=1,C723 &amp;"",I723 &amp;"" )</f>
        <v>Betriebsaufwand und -ertrag für die Nutzung der Anlage bis Inbetriebnahme der gebrauchstauglichen und mängelfreien Anlage</v>
      </c>
      <c r="V723" s="106" t="str">
        <f>IF(LNG!$B$3=1,D723 &amp;"",J723 &amp;"" )</f>
        <v/>
      </c>
      <c r="W723" s="106" t="str">
        <f>IF(LNG!$B$3=1,E723 &amp;"",K723 &amp;"" )</f>
        <v/>
      </c>
      <c r="X723" s="106" t="str">
        <f>IF(LNG!$B$3=1,F723 &amp;"",L723 &amp;"" )</f>
        <v/>
      </c>
    </row>
    <row r="724" spans="1:24" ht="165.6">
      <c r="A724" s="68" t="s">
        <v>4377</v>
      </c>
      <c r="B724" s="80" t="s">
        <v>4378</v>
      </c>
      <c r="C724" s="80" t="s">
        <v>4379</v>
      </c>
      <c r="D724" s="67"/>
      <c r="E724" s="67"/>
      <c r="F724" s="67"/>
      <c r="G724" s="74" t="s">
        <v>4377</v>
      </c>
      <c r="H724" s="84" t="s">
        <v>4380</v>
      </c>
      <c r="I724" s="84" t="s">
        <v>4381</v>
      </c>
      <c r="J724" s="73"/>
      <c r="K724" s="73"/>
      <c r="L724" s="73"/>
      <c r="M724" s="797" t="s">
        <v>4377</v>
      </c>
      <c r="N724" s="795"/>
      <c r="O724" s="795"/>
      <c r="P724" s="796"/>
      <c r="Q724" s="796"/>
      <c r="R724" s="796"/>
      <c r="S724" s="106" t="str">
        <f>IF(LNG!$B$3=1,A724 &amp;"",G724 &amp;"" )</f>
        <v>W07.01</v>
      </c>
      <c r="T724" s="106" t="str">
        <f>IF(LNG!$B$3=1,B724 &amp;"",H724 &amp;"" )</f>
        <v>Betriebsaufwand</v>
      </c>
      <c r="U724" s="106" t="str">
        <f>IF(LNG!$B$3=1,C724 &amp;"",I724 &amp;"" )</f>
        <v>Betriebsaufwand für die Nutzung der Anlage bis Inbetriebnahme der gebrauchstauglichen und mängelfreien Anlage</v>
      </c>
      <c r="V724" s="106" t="str">
        <f>IF(LNG!$B$3=1,D724 &amp;"",J724 &amp;"" )</f>
        <v/>
      </c>
      <c r="W724" s="106" t="str">
        <f>IF(LNG!$B$3=1,E724 &amp;"",K724 &amp;"" )</f>
        <v/>
      </c>
      <c r="X724" s="106" t="str">
        <f>IF(LNG!$B$3=1,F724 &amp;"",L724 &amp;"" )</f>
        <v/>
      </c>
    </row>
    <row r="725" spans="1:24" ht="165.6">
      <c r="A725" s="92" t="s">
        <v>4382</v>
      </c>
      <c r="B725" s="93" t="s">
        <v>4383</v>
      </c>
      <c r="C725" s="93" t="s">
        <v>4384</v>
      </c>
      <c r="D725" s="67"/>
      <c r="E725" s="67"/>
      <c r="F725" s="67"/>
      <c r="G725" s="94" t="s">
        <v>4382</v>
      </c>
      <c r="H725" s="95" t="s">
        <v>4385</v>
      </c>
      <c r="I725" s="95" t="s">
        <v>4386</v>
      </c>
      <c r="J725" s="73"/>
      <c r="K725" s="73"/>
      <c r="L725" s="73"/>
      <c r="M725" s="802" t="s">
        <v>4382</v>
      </c>
      <c r="N725" s="803"/>
      <c r="O725" s="803"/>
      <c r="P725" s="796"/>
      <c r="Q725" s="796"/>
      <c r="R725" s="796"/>
      <c r="S725" s="106" t="str">
        <f>IF(LNG!$B$3=1,A725 &amp;"",G725 &amp;"" )</f>
        <v>W07.02</v>
      </c>
      <c r="T725" s="106" t="str">
        <f>IF(LNG!$B$3=1,B725 &amp;"",H725 &amp;"" )</f>
        <v>Betriebsertrag</v>
      </c>
      <c r="U725" s="106" t="str">
        <f>IF(LNG!$B$3=1,C725 &amp;"",I725 &amp;"" )</f>
        <v>Betriebsertrag für die Nutzung der Anlage bis Inbetriebnahme der gebrauchstauglichen und mängelfreien Anlage</v>
      </c>
      <c r="V725" s="106" t="str">
        <f>IF(LNG!$B$3=1,D725 &amp;"",J725 &amp;"" )</f>
        <v/>
      </c>
      <c r="W725" s="106" t="str">
        <f>IF(LNG!$B$3=1,E725 &amp;"",K725 &amp;"" )</f>
        <v/>
      </c>
      <c r="X725" s="106" t="str">
        <f>IF(LNG!$B$3=1,F725 &amp;"",L725 &amp;"" )</f>
        <v/>
      </c>
    </row>
    <row r="726" spans="1:24" ht="82.8">
      <c r="A726" s="68" t="s">
        <v>4387</v>
      </c>
      <c r="B726" s="80" t="s">
        <v>4388</v>
      </c>
      <c r="C726" s="80" t="s">
        <v>4389</v>
      </c>
      <c r="D726" s="67"/>
      <c r="E726" s="67"/>
      <c r="F726" s="67"/>
      <c r="G726" s="74" t="s">
        <v>4387</v>
      </c>
      <c r="H726" s="84" t="s">
        <v>4390</v>
      </c>
      <c r="I726" s="84" t="s">
        <v>4391</v>
      </c>
      <c r="J726" s="73"/>
      <c r="K726" s="73"/>
      <c r="L726" s="73"/>
      <c r="M726" s="797" t="s">
        <v>4387</v>
      </c>
      <c r="N726" s="795"/>
      <c r="O726" s="795"/>
      <c r="P726" s="796"/>
      <c r="Q726" s="796"/>
      <c r="R726" s="796"/>
      <c r="S726" s="106" t="str">
        <f>IF(LNG!$B$3=1,A726 &amp;"",G726 &amp;"" )</f>
        <v>Y</v>
      </c>
      <c r="T726" s="106" t="str">
        <f>IF(LNG!$B$3=1,B726 &amp;"",H726 &amp;"" )</f>
        <v>Reserve, Teuerung</v>
      </c>
      <c r="U726" s="106" t="str">
        <f>IF(LNG!$B$3=1,C726 &amp;"",I726 &amp;"" )</f>
        <v>Kalkulatorische Kosten für Unvorhergesehenes und Teuerung</v>
      </c>
      <c r="V726" s="106" t="str">
        <f>IF(LNG!$B$3=1,D726 &amp;"",J726 &amp;"" )</f>
        <v/>
      </c>
      <c r="W726" s="106" t="str">
        <f>IF(LNG!$B$3=1,E726 &amp;"",K726 &amp;"" )</f>
        <v/>
      </c>
      <c r="X726" s="106" t="str">
        <f>IF(LNG!$B$3=1,F726 &amp;"",L726 &amp;"" )</f>
        <v/>
      </c>
    </row>
    <row r="727" spans="1:24" ht="66">
      <c r="A727" s="92" t="s">
        <v>4392</v>
      </c>
      <c r="B727" s="93" t="s">
        <v>4393</v>
      </c>
      <c r="C727" s="93" t="s">
        <v>4394</v>
      </c>
      <c r="D727" s="67"/>
      <c r="E727" s="67"/>
      <c r="F727" s="67"/>
      <c r="G727" s="94" t="s">
        <v>4392</v>
      </c>
      <c r="H727" s="95" t="s">
        <v>4395</v>
      </c>
      <c r="I727" s="95" t="s">
        <v>4396</v>
      </c>
      <c r="J727" s="73"/>
      <c r="K727" s="73"/>
      <c r="L727" s="73"/>
      <c r="M727" s="802" t="s">
        <v>4392</v>
      </c>
      <c r="N727" s="803"/>
      <c r="O727" s="803"/>
      <c r="P727" s="796"/>
      <c r="Q727" s="796"/>
      <c r="R727" s="796"/>
      <c r="S727" s="106" t="str">
        <f>IF(LNG!$B$3=1,A727 &amp;"",G727 &amp;"" )</f>
        <v>Y01</v>
      </c>
      <c r="T727" s="106" t="str">
        <f>IF(LNG!$B$3=1,B727 &amp;"",H727 &amp;"" )</f>
        <v>Reserve</v>
      </c>
      <c r="U727" s="106" t="str">
        <f>IF(LNG!$B$3=1,C727 &amp;"",I727 &amp;"" )</f>
        <v>Kalkulatorische Kosten für Unvorhergesehenes</v>
      </c>
      <c r="V727" s="106" t="str">
        <f>IF(LNG!$B$3=1,D727 &amp;"",J727 &amp;"" )</f>
        <v/>
      </c>
      <c r="W727" s="106" t="str">
        <f>IF(LNG!$B$3=1,E727 &amp;"",K727 &amp;"" )</f>
        <v/>
      </c>
      <c r="X727" s="106" t="str">
        <f>IF(LNG!$B$3=1,F727 &amp;"",L727 &amp;"" )</f>
        <v/>
      </c>
    </row>
    <row r="728" spans="1:24" ht="66">
      <c r="A728" s="68" t="s">
        <v>4397</v>
      </c>
      <c r="B728" s="80" t="s">
        <v>4393</v>
      </c>
      <c r="C728" s="80" t="s">
        <v>4394</v>
      </c>
      <c r="D728" s="67"/>
      <c r="E728" s="67"/>
      <c r="F728" s="67"/>
      <c r="G728" s="74" t="s">
        <v>4397</v>
      </c>
      <c r="H728" s="84" t="s">
        <v>4395</v>
      </c>
      <c r="I728" s="84" t="s">
        <v>4396</v>
      </c>
      <c r="J728" s="73"/>
      <c r="K728" s="73"/>
      <c r="L728" s="73"/>
      <c r="M728" s="797" t="s">
        <v>4397</v>
      </c>
      <c r="N728" s="795"/>
      <c r="O728" s="795"/>
      <c r="P728" s="796"/>
      <c r="Q728" s="796"/>
      <c r="R728" s="796"/>
      <c r="S728" s="106" t="str">
        <f>IF(LNG!$B$3=1,A728 &amp;"",G728 &amp;"" )</f>
        <v>Y01.01</v>
      </c>
      <c r="T728" s="106" t="str">
        <f>IF(LNG!$B$3=1,B728 &amp;"",H728 &amp;"" )</f>
        <v>Reserve</v>
      </c>
      <c r="U728" s="106" t="str">
        <f>IF(LNG!$B$3=1,C728 &amp;"",I728 &amp;"" )</f>
        <v>Kalkulatorische Kosten für Unvorhergesehenes</v>
      </c>
      <c r="V728" s="106" t="str">
        <f>IF(LNG!$B$3=1,D728 &amp;"",J728 &amp;"" )</f>
        <v/>
      </c>
      <c r="W728" s="106" t="str">
        <f>IF(LNG!$B$3=1,E728 &amp;"",K728 &amp;"" )</f>
        <v/>
      </c>
      <c r="X728" s="106" t="str">
        <f>IF(LNG!$B$3=1,F728 &amp;"",L728 &amp;"" )</f>
        <v/>
      </c>
    </row>
    <row r="729" spans="1:24" ht="124.2">
      <c r="A729" s="92" t="s">
        <v>4398</v>
      </c>
      <c r="B729" s="93" t="s">
        <v>1126</v>
      </c>
      <c r="C729" s="93" t="s">
        <v>4399</v>
      </c>
      <c r="D729" s="67"/>
      <c r="E729" s="67"/>
      <c r="F729" s="67"/>
      <c r="G729" s="94" t="s">
        <v>4398</v>
      </c>
      <c r="H729" s="95" t="s">
        <v>1127</v>
      </c>
      <c r="I729" s="95" t="s">
        <v>4400</v>
      </c>
      <c r="J729" s="73"/>
      <c r="K729" s="73"/>
      <c r="L729" s="73"/>
      <c r="M729" s="802" t="s">
        <v>4398</v>
      </c>
      <c r="N729" s="803"/>
      <c r="O729" s="803"/>
      <c r="P729" s="796"/>
      <c r="Q729" s="796"/>
      <c r="R729" s="796"/>
      <c r="S729" s="106" t="str">
        <f>IF(LNG!$B$3=1,A729 &amp;"",G729 &amp;"" )</f>
        <v>Y02</v>
      </c>
      <c r="T729" s="106" t="str">
        <f>IF(LNG!$B$3=1,B729 &amp;"",H729 &amp;"" )</f>
        <v>Teuerung</v>
      </c>
      <c r="U729" s="106" t="str">
        <f>IF(LNG!$B$3=1,C729 &amp;"",I729 &amp;"" )</f>
        <v>Kalkulatorische Kosten für die Teuerung während der Planung und Realisierung</v>
      </c>
      <c r="V729" s="106" t="str">
        <f>IF(LNG!$B$3=1,D729 &amp;"",J729 &amp;"" )</f>
        <v/>
      </c>
      <c r="W729" s="106" t="str">
        <f>IF(LNG!$B$3=1,E729 &amp;"",K729 &amp;"" )</f>
        <v/>
      </c>
      <c r="X729" s="106" t="str">
        <f>IF(LNG!$B$3=1,F729 &amp;"",L729 &amp;"" )</f>
        <v/>
      </c>
    </row>
    <row r="730" spans="1:24" ht="124.2">
      <c r="A730" s="86" t="s">
        <v>4401</v>
      </c>
      <c r="B730" s="87" t="s">
        <v>1126</v>
      </c>
      <c r="C730" s="80" t="s">
        <v>4399</v>
      </c>
      <c r="D730" s="67"/>
      <c r="E730" s="67"/>
      <c r="F730" s="67"/>
      <c r="G730" s="88" t="s">
        <v>4401</v>
      </c>
      <c r="H730" s="89" t="s">
        <v>1127</v>
      </c>
      <c r="I730" s="84" t="s">
        <v>4400</v>
      </c>
      <c r="J730" s="73"/>
      <c r="K730" s="73"/>
      <c r="L730" s="73"/>
      <c r="M730" s="793" t="s">
        <v>4401</v>
      </c>
      <c r="N730" s="794"/>
      <c r="O730" s="795"/>
      <c r="P730" s="796"/>
      <c r="Q730" s="796"/>
      <c r="R730" s="796"/>
      <c r="S730" s="106" t="str">
        <f>IF(LNG!$B$3=1,A730 &amp;"",G730 &amp;"" )</f>
        <v>Y02.01</v>
      </c>
      <c r="T730" s="106" t="str">
        <f>IF(LNG!$B$3=1,B730 &amp;"",H730 &amp;"" )</f>
        <v>Teuerung</v>
      </c>
      <c r="U730" s="106" t="str">
        <f>IF(LNG!$B$3=1,C730 &amp;"",I730 &amp;"" )</f>
        <v>Kalkulatorische Kosten für die Teuerung während der Planung und Realisierung</v>
      </c>
      <c r="V730" s="106" t="str">
        <f>IF(LNG!$B$3=1,D730 &amp;"",J730 &amp;"" )</f>
        <v/>
      </c>
      <c r="W730" s="106" t="str">
        <f>IF(LNG!$B$3=1,E730 &amp;"",K730 &amp;"" )</f>
        <v/>
      </c>
      <c r="X730" s="106" t="str">
        <f>IF(LNG!$B$3=1,F730 &amp;"",L730 &amp;"" )</f>
        <v/>
      </c>
    </row>
    <row r="731" spans="1:24" ht="69">
      <c r="A731" s="68" t="s">
        <v>4402</v>
      </c>
      <c r="B731" s="80" t="s">
        <v>4403</v>
      </c>
      <c r="C731" s="80" t="s">
        <v>4404</v>
      </c>
      <c r="D731" s="67"/>
      <c r="E731" s="67"/>
      <c r="F731" s="67"/>
      <c r="G731" s="74" t="s">
        <v>4402</v>
      </c>
      <c r="H731" s="84" t="s">
        <v>4405</v>
      </c>
      <c r="I731" s="84" t="s">
        <v>4406</v>
      </c>
      <c r="J731" s="73"/>
      <c r="K731" s="73"/>
      <c r="L731" s="73"/>
      <c r="M731" s="797" t="s">
        <v>4402</v>
      </c>
      <c r="N731" s="795"/>
      <c r="O731" s="795"/>
      <c r="P731" s="796"/>
      <c r="Q731" s="796"/>
      <c r="R731" s="796"/>
      <c r="S731" s="106" t="str">
        <f>IF(LNG!$B$3=1,A731 &amp;"",G731 &amp;"" )</f>
        <v>Z</v>
      </c>
      <c r="T731" s="106" t="str">
        <f>IF(LNG!$B$3=1,B731 &amp;"",H731 &amp;"" )</f>
        <v>Mehrwertsteuer</v>
      </c>
      <c r="U731" s="106" t="str">
        <f>IF(LNG!$B$3=1,C731 &amp;"",I731 &amp;"" )</f>
        <v xml:space="preserve">Mehrwertsteuer zu anteiligen Anlagekosten </v>
      </c>
      <c r="V731" s="106" t="str">
        <f>IF(LNG!$B$3=1,D731 &amp;"",J731 &amp;"" )</f>
        <v/>
      </c>
      <c r="W731" s="106" t="str">
        <f>IF(LNG!$B$3=1,E731 &amp;"",K731 &amp;"" )</f>
        <v/>
      </c>
      <c r="X731" s="106" t="str">
        <f>IF(LNG!$B$3=1,F731 &amp;"",L731 &amp;"" )</f>
        <v/>
      </c>
    </row>
    <row r="732" spans="1:24" ht="69">
      <c r="A732" s="68" t="s">
        <v>4407</v>
      </c>
      <c r="B732" s="80" t="s">
        <v>4403</v>
      </c>
      <c r="C732" s="80" t="s">
        <v>4404</v>
      </c>
      <c r="D732" s="67"/>
      <c r="E732" s="67"/>
      <c r="F732" s="67"/>
      <c r="G732" s="74" t="s">
        <v>4407</v>
      </c>
      <c r="H732" s="84" t="s">
        <v>4405</v>
      </c>
      <c r="I732" s="84" t="s">
        <v>4406</v>
      </c>
      <c r="J732" s="73"/>
      <c r="K732" s="73"/>
      <c r="L732" s="73"/>
      <c r="M732" s="797" t="s">
        <v>4407</v>
      </c>
      <c r="N732" s="795"/>
      <c r="O732" s="795"/>
      <c r="P732" s="796"/>
      <c r="Q732" s="796"/>
      <c r="R732" s="796"/>
      <c r="S732" s="106" t="str">
        <f>IF(LNG!$B$3=1,A732 &amp;"",G732 &amp;"" )</f>
        <v>Z01</v>
      </c>
      <c r="T732" s="106" t="str">
        <f>IF(LNG!$B$3=1,B732 &amp;"",H732 &amp;"" )</f>
        <v>Mehrwertsteuer</v>
      </c>
      <c r="U732" s="106" t="str">
        <f>IF(LNG!$B$3=1,C732 &amp;"",I732 &amp;"" )</f>
        <v xml:space="preserve">Mehrwertsteuer zu anteiligen Anlagekosten </v>
      </c>
      <c r="V732" s="106" t="str">
        <f>IF(LNG!$B$3=1,D732 &amp;"",J732 &amp;"" )</f>
        <v/>
      </c>
      <c r="W732" s="106" t="str">
        <f>IF(LNG!$B$3=1,E732 &amp;"",K732 &amp;"" )</f>
        <v/>
      </c>
      <c r="X732" s="106" t="str">
        <f>IF(LNG!$B$3=1,F732 &amp;"",L732 &amp;"" )</f>
        <v/>
      </c>
    </row>
    <row r="733" spans="1:24" ht="179.4">
      <c r="A733" s="92" t="s">
        <v>4408</v>
      </c>
      <c r="B733" s="93" t="s">
        <v>4403</v>
      </c>
      <c r="C733" s="93" t="s">
        <v>4409</v>
      </c>
      <c r="D733" s="67"/>
      <c r="E733" s="67"/>
      <c r="F733" s="67"/>
      <c r="G733" s="94" t="s">
        <v>4408</v>
      </c>
      <c r="H733" s="95" t="s">
        <v>4405</v>
      </c>
      <c r="I733" s="95" t="s">
        <v>4410</v>
      </c>
      <c r="J733" s="73"/>
      <c r="K733" s="73"/>
      <c r="L733" s="73"/>
      <c r="M733" s="802" t="s">
        <v>4408</v>
      </c>
      <c r="N733" s="803"/>
      <c r="O733" s="803"/>
      <c r="P733" s="796"/>
      <c r="Q733" s="796"/>
      <c r="R733" s="796"/>
      <c r="S733" s="106" t="str">
        <f>IF(LNG!$B$3=1,A733 &amp;"",G733 &amp;"" )</f>
        <v>Z01.01</v>
      </c>
      <c r="T733" s="106" t="str">
        <f>IF(LNG!$B$3=1,B733 &amp;"",H733 &amp;"" )</f>
        <v>Mehrwertsteuer</v>
      </c>
      <c r="U733" s="106" t="str">
        <f>IF(LNG!$B$3=1,C733 &amp;"",I733 &amp;"" )</f>
        <v>Mehrwertsteuer zu anteiligen Anlagekosten: A02.04, A02.05, A02.07, B, C, D, E, F, G, H, I, J, V, W01, W02, W04, W05, W06, W07, Y</v>
      </c>
      <c r="V733" s="106" t="str">
        <f>IF(LNG!$B$3=1,D733 &amp;"",J733 &amp;"" )</f>
        <v/>
      </c>
      <c r="W733" s="106" t="str">
        <f>IF(LNG!$B$3=1,E733 &amp;"",K733 &amp;"" )</f>
        <v/>
      </c>
      <c r="X733" s="106" t="str">
        <f>IF(LNG!$B$3=1,F733 &amp;"",L733 &amp;"" )</f>
        <v/>
      </c>
    </row>
    <row r="734" spans="1:24" ht="13.8">
      <c r="A734" s="68"/>
      <c r="B734" s="80"/>
      <c r="C734" s="80"/>
      <c r="D734" s="67"/>
      <c r="E734" s="67"/>
      <c r="F734" s="67"/>
      <c r="G734" s="74"/>
      <c r="H734" s="84"/>
      <c r="I734" s="84"/>
      <c r="J734" s="73"/>
      <c r="K734" s="73"/>
      <c r="L734" s="73"/>
      <c r="M734" s="797"/>
      <c r="N734" s="795"/>
      <c r="O734" s="795"/>
      <c r="P734" s="796"/>
      <c r="Q734" s="796"/>
      <c r="R734" s="796"/>
      <c r="S734" s="106" t="str">
        <f>IF(LNG!$B$3=1,A734 &amp;"",G734 &amp;"" )</f>
        <v/>
      </c>
      <c r="T734" s="106" t="str">
        <f>IF(LNG!$B$3=1,B734 &amp;"",H734 &amp;"" )</f>
        <v/>
      </c>
      <c r="U734" s="106" t="str">
        <f>IF(LNG!$B$3=1,C734 &amp;"",I734 &amp;"" )</f>
        <v/>
      </c>
      <c r="V734" s="106" t="str">
        <f>IF(LNG!$B$3=1,D734 &amp;"",J734 &amp;"" )</f>
        <v/>
      </c>
      <c r="W734" s="106" t="str">
        <f>IF(LNG!$B$3=1,E734 &amp;"",K734 &amp;"" )</f>
        <v/>
      </c>
      <c r="X734" s="106" t="str">
        <f>IF(LNG!$B$3=1,F734 &amp;"",L734 &amp;"" )</f>
        <v/>
      </c>
    </row>
    <row r="735" spans="1:24" ht="13.8">
      <c r="A735" s="92"/>
      <c r="B735" s="93"/>
      <c r="C735" s="93"/>
      <c r="D735" s="67"/>
      <c r="E735" s="67"/>
      <c r="F735" s="67"/>
      <c r="G735" s="94"/>
      <c r="H735" s="95"/>
      <c r="I735" s="95"/>
      <c r="J735" s="73"/>
      <c r="K735" s="73"/>
      <c r="L735" s="73"/>
      <c r="M735" s="802"/>
      <c r="N735" s="803"/>
      <c r="O735" s="803"/>
      <c r="P735" s="796"/>
      <c r="Q735" s="796"/>
      <c r="R735" s="796"/>
      <c r="S735" s="106" t="str">
        <f>IF(LNG!$B$3=1,A735 &amp;"",G735 &amp;"" )</f>
        <v/>
      </c>
      <c r="T735" s="106" t="str">
        <f>IF(LNG!$B$3=1,B735 &amp;"",H735 &amp;"" )</f>
        <v/>
      </c>
      <c r="U735" s="106" t="str">
        <f>IF(LNG!$B$3=1,C735 &amp;"",I735 &amp;"" )</f>
        <v/>
      </c>
      <c r="V735" s="106" t="str">
        <f>IF(LNG!$B$3=1,D735 &amp;"",J735 &amp;"" )</f>
        <v/>
      </c>
      <c r="W735" s="106" t="str">
        <f>IF(LNG!$B$3=1,E735 &amp;"",K735 &amp;"" )</f>
        <v/>
      </c>
      <c r="X735" s="106" t="str">
        <f>IF(LNG!$B$3=1,F735 &amp;"",L735 &amp;"" )</f>
        <v/>
      </c>
    </row>
    <row r="736" spans="1:24" ht="13.8">
      <c r="A736" s="92"/>
      <c r="B736" s="93"/>
      <c r="C736" s="93"/>
      <c r="D736" s="67"/>
      <c r="E736" s="67"/>
      <c r="F736" s="67"/>
      <c r="G736" s="94"/>
      <c r="H736" s="95"/>
      <c r="I736" s="95"/>
      <c r="J736" s="73"/>
      <c r="K736" s="73"/>
      <c r="L736" s="73"/>
      <c r="M736" s="802"/>
      <c r="N736" s="803"/>
      <c r="O736" s="803"/>
      <c r="P736" s="796"/>
      <c r="Q736" s="796"/>
      <c r="R736" s="796"/>
      <c r="S736" s="106" t="str">
        <f>IF(LNG!$B$3=1,A736 &amp;"",G736 &amp;"" )</f>
        <v/>
      </c>
      <c r="T736" s="106" t="str">
        <f>IF(LNG!$B$3=1,B736 &amp;"",H736 &amp;"" )</f>
        <v/>
      </c>
      <c r="U736" s="106" t="str">
        <f>IF(LNG!$B$3=1,C736 &amp;"",I736 &amp;"" )</f>
        <v/>
      </c>
      <c r="V736" s="106" t="str">
        <f>IF(LNG!$B$3=1,D736 &amp;"",J736 &amp;"" )</f>
        <v/>
      </c>
      <c r="W736" s="106" t="str">
        <f>IF(LNG!$B$3=1,E736 &amp;"",K736 &amp;"" )</f>
        <v/>
      </c>
      <c r="X736" s="106" t="str">
        <f>IF(LNG!$B$3=1,F736 &amp;"",L736 &amp;"" )</f>
        <v/>
      </c>
    </row>
    <row r="737" spans="1:24" ht="13.8">
      <c r="A737" s="92"/>
      <c r="B737" s="93"/>
      <c r="C737" s="93"/>
      <c r="D737" s="67"/>
      <c r="E737" s="67"/>
      <c r="F737" s="67"/>
      <c r="G737" s="94"/>
      <c r="H737" s="95"/>
      <c r="I737" s="95"/>
      <c r="J737" s="73"/>
      <c r="K737" s="73"/>
      <c r="L737" s="73"/>
      <c r="M737" s="802"/>
      <c r="N737" s="803"/>
      <c r="O737" s="803"/>
      <c r="P737" s="796"/>
      <c r="Q737" s="796"/>
      <c r="R737" s="796"/>
      <c r="S737" s="106" t="str">
        <f>IF(LNG!$B$3=1,A737 &amp;"",G737 &amp;"" )</f>
        <v/>
      </c>
      <c r="T737" s="106" t="str">
        <f>IF(LNG!$B$3=1,B737 &amp;"",H737 &amp;"" )</f>
        <v/>
      </c>
      <c r="U737" s="106" t="str">
        <f>IF(LNG!$B$3=1,C737 &amp;"",I737 &amp;"" )</f>
        <v/>
      </c>
      <c r="V737" s="106" t="str">
        <f>IF(LNG!$B$3=1,D737 &amp;"",J737 &amp;"" )</f>
        <v/>
      </c>
      <c r="W737" s="106" t="str">
        <f>IF(LNG!$B$3=1,E737 &amp;"",K737 &amp;"" )</f>
        <v/>
      </c>
      <c r="X737" s="106" t="str">
        <f>IF(LNG!$B$3=1,F737 &amp;"",L737 &amp;"" )</f>
        <v/>
      </c>
    </row>
    <row r="738" spans="1:24" ht="13.8">
      <c r="A738" s="68"/>
      <c r="B738" s="80"/>
      <c r="C738" s="80"/>
      <c r="D738" s="67"/>
      <c r="E738" s="67"/>
      <c r="F738" s="67"/>
      <c r="G738" s="74"/>
      <c r="H738" s="84"/>
      <c r="I738" s="84"/>
      <c r="J738" s="73"/>
      <c r="K738" s="73"/>
      <c r="L738" s="73"/>
      <c r="M738" s="797"/>
      <c r="N738" s="795"/>
      <c r="O738" s="795"/>
      <c r="P738" s="796"/>
      <c r="Q738" s="796"/>
      <c r="R738" s="796"/>
      <c r="S738" s="106" t="str">
        <f>IF(LNG!$B$3=1,A738 &amp;"",G738 &amp;"" )</f>
        <v/>
      </c>
      <c r="T738" s="106" t="str">
        <f>IF(LNG!$B$3=1,B738 &amp;"",H738 &amp;"" )</f>
        <v/>
      </c>
      <c r="U738" s="106" t="str">
        <f>IF(LNG!$B$3=1,C738 &amp;"",I738 &amp;"" )</f>
        <v/>
      </c>
      <c r="V738" s="106" t="str">
        <f>IF(LNG!$B$3=1,D738 &amp;"",J738 &amp;"" )</f>
        <v/>
      </c>
      <c r="W738" s="106" t="str">
        <f>IF(LNG!$B$3=1,E738 &amp;"",K738 &amp;"" )</f>
        <v/>
      </c>
      <c r="X738" s="106" t="str">
        <f>IF(LNG!$B$3=1,F738 &amp;"",L738 &amp;"" )</f>
        <v/>
      </c>
    </row>
    <row r="739" spans="1:24" ht="13.8">
      <c r="A739" s="92"/>
      <c r="B739" s="93"/>
      <c r="C739" s="93"/>
      <c r="D739" s="67"/>
      <c r="E739" s="67"/>
      <c r="F739" s="67"/>
      <c r="G739" s="94"/>
      <c r="H739" s="95"/>
      <c r="I739" s="95"/>
      <c r="J739" s="73"/>
      <c r="K739" s="73"/>
      <c r="L739" s="73"/>
      <c r="M739" s="802"/>
      <c r="N739" s="803"/>
      <c r="O739" s="803"/>
      <c r="P739" s="796"/>
      <c r="Q739" s="796"/>
      <c r="R739" s="796"/>
      <c r="S739" s="106" t="str">
        <f>IF(LNG!$B$3=1,A739 &amp;"",G739 &amp;"" )</f>
        <v/>
      </c>
      <c r="T739" s="106" t="str">
        <f>IF(LNG!$B$3=1,B739 &amp;"",H739 &amp;"" )</f>
        <v/>
      </c>
      <c r="U739" s="106" t="str">
        <f>IF(LNG!$B$3=1,C739 &amp;"",I739 &amp;"" )</f>
        <v/>
      </c>
      <c r="V739" s="106" t="str">
        <f>IF(LNG!$B$3=1,D739 &amp;"",J739 &amp;"" )</f>
        <v/>
      </c>
      <c r="W739" s="106" t="str">
        <f>IF(LNG!$B$3=1,E739 &amp;"",K739 &amp;"" )</f>
        <v/>
      </c>
      <c r="X739" s="106" t="str">
        <f>IF(LNG!$B$3=1,F739 &amp;"",L739 &amp;"" )</f>
        <v/>
      </c>
    </row>
    <row r="740" spans="1:24" ht="13.8">
      <c r="A740" s="86"/>
      <c r="B740" s="87"/>
      <c r="C740" s="80"/>
      <c r="D740" s="67"/>
      <c r="E740" s="67"/>
      <c r="F740" s="67"/>
      <c r="G740" s="88"/>
      <c r="H740" s="89"/>
      <c r="I740" s="84"/>
      <c r="J740" s="73"/>
      <c r="K740" s="73"/>
      <c r="L740" s="73"/>
      <c r="M740" s="793"/>
      <c r="N740" s="794"/>
      <c r="O740" s="795"/>
      <c r="P740" s="796"/>
      <c r="Q740" s="796"/>
      <c r="R740" s="796"/>
      <c r="S740" s="106" t="str">
        <f>IF(LNG!$B$3=1,A740 &amp;"",G740 &amp;"" )</f>
        <v/>
      </c>
      <c r="T740" s="106" t="str">
        <f>IF(LNG!$B$3=1,B740 &amp;"",H740 &amp;"" )</f>
        <v/>
      </c>
      <c r="U740" s="106" t="str">
        <f>IF(LNG!$B$3=1,C740 &amp;"",I740 &amp;"" )</f>
        <v/>
      </c>
      <c r="V740" s="106" t="str">
        <f>IF(LNG!$B$3=1,D740 &amp;"",J740 &amp;"" )</f>
        <v/>
      </c>
      <c r="W740" s="106" t="str">
        <f>IF(LNG!$B$3=1,E740 &amp;"",K740 &amp;"" )</f>
        <v/>
      </c>
      <c r="X740" s="106" t="str">
        <f>IF(LNG!$B$3=1,F740 &amp;"",L740 &amp;"" )</f>
        <v/>
      </c>
    </row>
    <row r="741" spans="1:24" ht="13.8">
      <c r="A741" s="68"/>
      <c r="B741" s="80"/>
      <c r="C741" s="80"/>
      <c r="D741" s="67"/>
      <c r="E741" s="67"/>
      <c r="F741" s="67"/>
      <c r="G741" s="74"/>
      <c r="H741" s="84"/>
      <c r="I741" s="84"/>
      <c r="J741" s="73"/>
      <c r="K741" s="73"/>
      <c r="L741" s="73"/>
      <c r="M741" s="797"/>
      <c r="N741" s="795"/>
      <c r="O741" s="795"/>
      <c r="P741" s="796"/>
      <c r="Q741" s="796"/>
      <c r="R741" s="796"/>
      <c r="S741" s="106" t="str">
        <f>IF(LNG!$B$3=1,A741 &amp;"",G741 &amp;"" )</f>
        <v/>
      </c>
      <c r="T741" s="106" t="str">
        <f>IF(LNG!$B$3=1,B741 &amp;"",H741 &amp;"" )</f>
        <v/>
      </c>
      <c r="U741" s="106" t="str">
        <f>IF(LNG!$B$3=1,C741 &amp;"",I741 &amp;"" )</f>
        <v/>
      </c>
      <c r="V741" s="106" t="str">
        <f>IF(LNG!$B$3=1,D741 &amp;"",J741 &amp;"" )</f>
        <v/>
      </c>
      <c r="W741" s="106" t="str">
        <f>IF(LNG!$B$3=1,E741 &amp;"",K741 &amp;"" )</f>
        <v/>
      </c>
      <c r="X741" s="106" t="str">
        <f>IF(LNG!$B$3=1,F741 &amp;"",L741 &amp;"" )</f>
        <v/>
      </c>
    </row>
    <row r="742" spans="1:24" ht="13.8">
      <c r="A742" s="92"/>
      <c r="B742" s="93"/>
      <c r="C742" s="93"/>
      <c r="D742" s="67"/>
      <c r="E742" s="67"/>
      <c r="F742" s="67"/>
      <c r="G742" s="94"/>
      <c r="H742" s="95"/>
      <c r="I742" s="95"/>
      <c r="J742" s="73"/>
      <c r="K742" s="73"/>
      <c r="L742" s="73"/>
      <c r="M742" s="802"/>
      <c r="N742" s="803"/>
      <c r="O742" s="803"/>
      <c r="P742" s="796"/>
      <c r="Q742" s="796"/>
      <c r="R742" s="796"/>
      <c r="S742" s="106" t="str">
        <f>IF(LNG!$B$3=1,A742 &amp;"",G742 &amp;"" )</f>
        <v/>
      </c>
      <c r="T742" s="106" t="str">
        <f>IF(LNG!$B$3=1,B742 &amp;"",H742 &amp;"" )</f>
        <v/>
      </c>
      <c r="U742" s="106" t="str">
        <f>IF(LNG!$B$3=1,C742 &amp;"",I742 &amp;"" )</f>
        <v/>
      </c>
      <c r="V742" s="106" t="str">
        <f>IF(LNG!$B$3=1,D742 &amp;"",J742 &amp;"" )</f>
        <v/>
      </c>
      <c r="W742" s="106" t="str">
        <f>IF(LNG!$B$3=1,E742 &amp;"",K742 &amp;"" )</f>
        <v/>
      </c>
      <c r="X742" s="106" t="str">
        <f>IF(LNG!$B$3=1,F742 &amp;"",L742 &amp;"" )</f>
        <v/>
      </c>
    </row>
    <row r="743" spans="1:24" ht="13.8">
      <c r="A743" s="92"/>
      <c r="B743" s="93"/>
      <c r="C743" s="93"/>
      <c r="D743" s="67"/>
      <c r="E743" s="67"/>
      <c r="F743" s="67"/>
      <c r="G743" s="94"/>
      <c r="H743" s="95"/>
      <c r="I743" s="95"/>
      <c r="J743" s="73"/>
      <c r="K743" s="73"/>
      <c r="L743" s="73"/>
      <c r="M743" s="802"/>
      <c r="N743" s="803"/>
      <c r="O743" s="803"/>
      <c r="P743" s="796"/>
      <c r="Q743" s="796"/>
      <c r="R743" s="796"/>
      <c r="S743" s="106" t="str">
        <f>IF(LNG!$B$3=1,A743 &amp;"",G743 &amp;"" )</f>
        <v/>
      </c>
      <c r="T743" s="106" t="str">
        <f>IF(LNG!$B$3=1,B743 &amp;"",H743 &amp;"" )</f>
        <v/>
      </c>
      <c r="U743" s="106" t="str">
        <f>IF(LNG!$B$3=1,C743 &amp;"",I743 &amp;"" )</f>
        <v/>
      </c>
      <c r="V743" s="106" t="str">
        <f>IF(LNG!$B$3=1,D743 &amp;"",J743 &amp;"" )</f>
        <v/>
      </c>
      <c r="W743" s="106" t="str">
        <f>IF(LNG!$B$3=1,E743 &amp;"",K743 &amp;"" )</f>
        <v/>
      </c>
      <c r="X743" s="106" t="str">
        <f>IF(LNG!$B$3=1,F743 &amp;"",L743 &amp;"" )</f>
        <v/>
      </c>
    </row>
    <row r="744" spans="1:24" ht="13.8">
      <c r="A744" s="68"/>
      <c r="B744" s="80"/>
      <c r="C744" s="80"/>
      <c r="D744" s="67"/>
      <c r="E744" s="67"/>
      <c r="F744" s="67"/>
      <c r="G744" s="74"/>
      <c r="H744" s="84"/>
      <c r="I744" s="84"/>
      <c r="J744" s="73"/>
      <c r="K744" s="73"/>
      <c r="L744" s="73"/>
      <c r="M744" s="797"/>
      <c r="N744" s="795"/>
      <c r="O744" s="795"/>
      <c r="P744" s="796"/>
      <c r="Q744" s="796"/>
      <c r="R744" s="796"/>
      <c r="S744" s="106" t="str">
        <f>IF(LNG!$B$3=1,A744 &amp;"",G744 &amp;"" )</f>
        <v/>
      </c>
      <c r="T744" s="106" t="str">
        <f>IF(LNG!$B$3=1,B744 &amp;"",H744 &amp;"" )</f>
        <v/>
      </c>
      <c r="U744" s="106" t="str">
        <f>IF(LNG!$B$3=1,C744 &amp;"",I744 &amp;"" )</f>
        <v/>
      </c>
      <c r="V744" s="106" t="str">
        <f>IF(LNG!$B$3=1,D744 &amp;"",J744 &amp;"" )</f>
        <v/>
      </c>
      <c r="W744" s="106" t="str">
        <f>IF(LNG!$B$3=1,E744 &amp;"",K744 &amp;"" )</f>
        <v/>
      </c>
      <c r="X744" s="106" t="str">
        <f>IF(LNG!$B$3=1,F744 &amp;"",L744 &amp;"" )</f>
        <v/>
      </c>
    </row>
    <row r="745" spans="1:24" ht="13.8">
      <c r="A745" s="70"/>
      <c r="B745" s="93"/>
      <c r="C745" s="93"/>
      <c r="D745" s="67"/>
      <c r="E745" s="67"/>
      <c r="F745" s="67"/>
      <c r="G745" s="76"/>
      <c r="H745" s="95"/>
      <c r="I745" s="95"/>
      <c r="J745" s="73"/>
      <c r="K745" s="73"/>
      <c r="L745" s="73"/>
      <c r="M745" s="807"/>
      <c r="N745" s="803"/>
      <c r="O745" s="803"/>
      <c r="P745" s="796"/>
      <c r="Q745" s="796"/>
      <c r="R745" s="796"/>
      <c r="S745" s="106" t="str">
        <f>IF(LNG!$B$3=1,A745 &amp;"",G745 &amp;"" )</f>
        <v/>
      </c>
      <c r="T745" s="106" t="str">
        <f>IF(LNG!$B$3=1,B745 &amp;"",H745 &amp;"" )</f>
        <v/>
      </c>
      <c r="U745" s="106" t="str">
        <f>IF(LNG!$B$3=1,C745 &amp;"",I745 &amp;"" )</f>
        <v/>
      </c>
      <c r="V745" s="106" t="str">
        <f>IF(LNG!$B$3=1,D745 &amp;"",J745 &amp;"" )</f>
        <v/>
      </c>
      <c r="W745" s="106" t="str">
        <f>IF(LNG!$B$3=1,E745 &amp;"",K745 &amp;"" )</f>
        <v/>
      </c>
      <c r="X745" s="106" t="str">
        <f>IF(LNG!$B$3=1,F745 &amp;"",L745 &amp;"" )</f>
        <v/>
      </c>
    </row>
    <row r="746" spans="1:24" ht="13.8">
      <c r="A746" s="70"/>
      <c r="B746" s="93"/>
      <c r="C746" s="93"/>
      <c r="D746" s="67"/>
      <c r="E746" s="67"/>
      <c r="F746" s="67"/>
      <c r="G746" s="76"/>
      <c r="H746" s="95"/>
      <c r="I746" s="95"/>
      <c r="J746" s="73"/>
      <c r="K746" s="73"/>
      <c r="L746" s="73"/>
      <c r="M746" s="807"/>
      <c r="N746" s="803"/>
      <c r="O746" s="803"/>
      <c r="P746" s="796"/>
      <c r="Q746" s="796"/>
      <c r="R746" s="796"/>
      <c r="S746" s="106" t="str">
        <f>IF(LNG!$B$3=1,A746 &amp;"",G746 &amp;"" )</f>
        <v/>
      </c>
      <c r="T746" s="106" t="str">
        <f>IF(LNG!$B$3=1,B746 &amp;"",H746 &amp;"" )</f>
        <v/>
      </c>
      <c r="U746" s="106" t="str">
        <f>IF(LNG!$B$3=1,C746 &amp;"",I746 &amp;"" )</f>
        <v/>
      </c>
      <c r="V746" s="106" t="str">
        <f>IF(LNG!$B$3=1,D746 &amp;"",J746 &amp;"" )</f>
        <v/>
      </c>
      <c r="W746" s="106" t="str">
        <f>IF(LNG!$B$3=1,E746 &amp;"",K746 &amp;"" )</f>
        <v/>
      </c>
      <c r="X746" s="106" t="str">
        <f>IF(LNG!$B$3=1,F746 &amp;"",L746 &amp;"" )</f>
        <v/>
      </c>
    </row>
    <row r="747" spans="1:24" ht="13.8">
      <c r="A747" s="68"/>
      <c r="B747" s="80"/>
      <c r="C747" s="80"/>
      <c r="D747" s="67"/>
      <c r="E747" s="67"/>
      <c r="F747" s="67"/>
      <c r="G747" s="74"/>
      <c r="H747" s="84"/>
      <c r="I747" s="84"/>
      <c r="J747" s="73"/>
      <c r="K747" s="73"/>
      <c r="L747" s="73"/>
      <c r="M747" s="797"/>
      <c r="N747" s="795"/>
      <c r="O747" s="795"/>
      <c r="P747" s="796"/>
      <c r="Q747" s="796"/>
      <c r="R747" s="796"/>
      <c r="S747" s="106" t="str">
        <f>IF(LNG!$B$3=1,A747 &amp;"",G747 &amp;"" )</f>
        <v/>
      </c>
      <c r="T747" s="106" t="str">
        <f>IF(LNG!$B$3=1,B747 &amp;"",H747 &amp;"" )</f>
        <v/>
      </c>
      <c r="U747" s="106" t="str">
        <f>IF(LNG!$B$3=1,C747 &amp;"",I747 &amp;"" )</f>
        <v/>
      </c>
      <c r="V747" s="106" t="str">
        <f>IF(LNG!$B$3=1,D747 &amp;"",J747 &amp;"" )</f>
        <v/>
      </c>
      <c r="W747" s="106" t="str">
        <f>IF(LNG!$B$3=1,E747 &amp;"",K747 &amp;"" )</f>
        <v/>
      </c>
      <c r="X747" s="106" t="str">
        <f>IF(LNG!$B$3=1,F747 &amp;"",L747 &amp;"" )</f>
        <v/>
      </c>
    </row>
    <row r="748" spans="1:24" ht="13.8">
      <c r="A748" s="86"/>
      <c r="B748" s="87"/>
      <c r="C748" s="80"/>
      <c r="D748" s="67"/>
      <c r="E748" s="67"/>
      <c r="F748" s="67"/>
      <c r="G748" s="88"/>
      <c r="H748" s="89"/>
      <c r="I748" s="84"/>
      <c r="J748" s="73"/>
      <c r="K748" s="73"/>
      <c r="L748" s="73"/>
      <c r="M748" s="793"/>
      <c r="N748" s="794"/>
      <c r="O748" s="795"/>
      <c r="P748" s="796"/>
      <c r="Q748" s="796"/>
      <c r="R748" s="796"/>
      <c r="S748" s="106" t="str">
        <f>IF(LNG!$B$3=1,A748 &amp;"",G748 &amp;"" )</f>
        <v/>
      </c>
      <c r="T748" s="106" t="str">
        <f>IF(LNG!$B$3=1,B748 &amp;"",H748 &amp;"" )</f>
        <v/>
      </c>
      <c r="U748" s="106" t="str">
        <f>IF(LNG!$B$3=1,C748 &amp;"",I748 &amp;"" )</f>
        <v/>
      </c>
      <c r="V748" s="106" t="str">
        <f>IF(LNG!$B$3=1,D748 &amp;"",J748 &amp;"" )</f>
        <v/>
      </c>
      <c r="W748" s="106" t="str">
        <f>IF(LNG!$B$3=1,E748 &amp;"",K748 &amp;"" )</f>
        <v/>
      </c>
      <c r="X748" s="106" t="str">
        <f>IF(LNG!$B$3=1,F748 &amp;"",L748 &amp;"" )</f>
        <v/>
      </c>
    </row>
    <row r="749" spans="1:24" ht="13.8">
      <c r="A749" s="68"/>
      <c r="B749" s="80"/>
      <c r="C749" s="80"/>
      <c r="D749" s="67"/>
      <c r="E749" s="67"/>
      <c r="F749" s="67"/>
      <c r="G749" s="74"/>
      <c r="H749" s="84"/>
      <c r="I749" s="84"/>
      <c r="J749" s="73"/>
      <c r="K749" s="73"/>
      <c r="L749" s="73"/>
      <c r="M749" s="797"/>
      <c r="N749" s="795"/>
      <c r="O749" s="795"/>
      <c r="P749" s="796"/>
      <c r="Q749" s="796"/>
      <c r="R749" s="796"/>
      <c r="S749" s="106" t="str">
        <f>IF(LNG!$B$3=1,A749 &amp;"",G749 &amp;"" )</f>
        <v/>
      </c>
      <c r="T749" s="106" t="str">
        <f>IF(LNG!$B$3=1,B749 &amp;"",H749 &amp;"" )</f>
        <v/>
      </c>
      <c r="U749" s="106" t="str">
        <f>IF(LNG!$B$3=1,C749 &amp;"",I749 &amp;"" )</f>
        <v/>
      </c>
      <c r="V749" s="106" t="str">
        <f>IF(LNG!$B$3=1,D749 &amp;"",J749 &amp;"" )</f>
        <v/>
      </c>
      <c r="W749" s="106" t="str">
        <f>IF(LNG!$B$3=1,E749 &amp;"",K749 &amp;"" )</f>
        <v/>
      </c>
      <c r="X749" s="106" t="str">
        <f>IF(LNG!$B$3=1,F749 &amp;"",L749 &amp;"" )</f>
        <v/>
      </c>
    </row>
    <row r="750" spans="1:24" ht="13.8">
      <c r="A750" s="70"/>
      <c r="B750" s="93"/>
      <c r="C750" s="93"/>
      <c r="D750" s="67"/>
      <c r="E750" s="67"/>
      <c r="F750" s="67"/>
      <c r="G750" s="76"/>
      <c r="H750" s="95"/>
      <c r="I750" s="95"/>
      <c r="J750" s="73"/>
      <c r="K750" s="73"/>
      <c r="L750" s="73"/>
      <c r="M750" s="807"/>
      <c r="N750" s="803"/>
      <c r="O750" s="803"/>
      <c r="P750" s="796"/>
      <c r="Q750" s="796"/>
      <c r="R750" s="796"/>
      <c r="S750" s="106" t="str">
        <f>IF(LNG!$B$3=1,A750 &amp;"",G750 &amp;"" )</f>
        <v/>
      </c>
      <c r="T750" s="106" t="str">
        <f>IF(LNG!$B$3=1,B750 &amp;"",H750 &amp;"" )</f>
        <v/>
      </c>
      <c r="U750" s="106" t="str">
        <f>IF(LNG!$B$3=1,C750 &amp;"",I750 &amp;"" )</f>
        <v/>
      </c>
      <c r="V750" s="106" t="str">
        <f>IF(LNG!$B$3=1,D750 &amp;"",J750 &amp;"" )</f>
        <v/>
      </c>
      <c r="W750" s="106" t="str">
        <f>IF(LNG!$B$3=1,E750 &amp;"",K750 &amp;"" )</f>
        <v/>
      </c>
      <c r="X750" s="106" t="str">
        <f>IF(LNG!$B$3=1,F750 &amp;"",L750 &amp;"" )</f>
        <v/>
      </c>
    </row>
    <row r="751" spans="1:24" ht="13.8">
      <c r="A751" s="70"/>
      <c r="B751" s="93"/>
      <c r="C751" s="93"/>
      <c r="D751" s="67"/>
      <c r="E751" s="67"/>
      <c r="F751" s="67"/>
      <c r="G751" s="76"/>
      <c r="H751" s="95"/>
      <c r="I751" s="95"/>
      <c r="J751" s="73"/>
      <c r="K751" s="73"/>
      <c r="L751" s="73"/>
      <c r="M751" s="807"/>
      <c r="N751" s="803"/>
      <c r="O751" s="803"/>
      <c r="P751" s="796"/>
      <c r="Q751" s="796"/>
      <c r="R751" s="796"/>
      <c r="S751" s="106" t="str">
        <f>IF(LNG!$B$3=1,A751 &amp;"",G751 &amp;"" )</f>
        <v/>
      </c>
      <c r="T751" s="106" t="str">
        <f>IF(LNG!$B$3=1,B751 &amp;"",H751 &amp;"" )</f>
        <v/>
      </c>
      <c r="U751" s="106" t="str">
        <f>IF(LNG!$B$3=1,C751 &amp;"",I751 &amp;"" )</f>
        <v/>
      </c>
      <c r="V751" s="106" t="str">
        <f>IF(LNG!$B$3=1,D751 &amp;"",J751 &amp;"" )</f>
        <v/>
      </c>
      <c r="W751" s="106" t="str">
        <f>IF(LNG!$B$3=1,E751 &amp;"",K751 &amp;"" )</f>
        <v/>
      </c>
      <c r="X751" s="106" t="str">
        <f>IF(LNG!$B$3=1,F751 &amp;"",L751 &amp;"" )</f>
        <v/>
      </c>
    </row>
    <row r="752" spans="1:24" ht="13.8">
      <c r="A752" s="70"/>
      <c r="B752" s="93"/>
      <c r="C752" s="93"/>
      <c r="D752" s="67"/>
      <c r="E752" s="67"/>
      <c r="F752" s="67"/>
      <c r="G752" s="76"/>
      <c r="H752" s="95"/>
      <c r="I752" s="95"/>
      <c r="J752" s="73"/>
      <c r="K752" s="73"/>
      <c r="L752" s="73"/>
      <c r="M752" s="807"/>
      <c r="N752" s="803"/>
      <c r="O752" s="803"/>
      <c r="P752" s="796"/>
      <c r="Q752" s="796"/>
      <c r="R752" s="796"/>
      <c r="S752" s="106" t="str">
        <f>IF(LNG!$B$3=1,A752 &amp;"",G752 &amp;"" )</f>
        <v/>
      </c>
      <c r="T752" s="106" t="str">
        <f>IF(LNG!$B$3=1,B752 &amp;"",H752 &amp;"" )</f>
        <v/>
      </c>
      <c r="U752" s="106" t="str">
        <f>IF(LNG!$B$3=1,C752 &amp;"",I752 &amp;"" )</f>
        <v/>
      </c>
      <c r="V752" s="106" t="str">
        <f>IF(LNG!$B$3=1,D752 &amp;"",J752 &amp;"" )</f>
        <v/>
      </c>
      <c r="W752" s="106" t="str">
        <f>IF(LNG!$B$3=1,E752 &amp;"",K752 &amp;"" )</f>
        <v/>
      </c>
      <c r="X752" s="106" t="str">
        <f>IF(LNG!$B$3=1,F752 &amp;"",L752 &amp;"" )</f>
        <v/>
      </c>
    </row>
    <row r="753" spans="1:24" ht="13.8">
      <c r="A753" s="68"/>
      <c r="B753" s="80"/>
      <c r="C753" s="80"/>
      <c r="D753" s="67"/>
      <c r="E753" s="67"/>
      <c r="F753" s="67"/>
      <c r="G753" s="74"/>
      <c r="H753" s="84"/>
      <c r="I753" s="84"/>
      <c r="J753" s="73"/>
      <c r="K753" s="73"/>
      <c r="L753" s="73"/>
      <c r="M753" s="797"/>
      <c r="N753" s="795"/>
      <c r="O753" s="795"/>
      <c r="P753" s="796"/>
      <c r="Q753" s="796"/>
      <c r="R753" s="796"/>
      <c r="S753" s="106" t="str">
        <f>IF(LNG!$B$3=1,A753 &amp;"",G753 &amp;"" )</f>
        <v/>
      </c>
      <c r="T753" s="106" t="str">
        <f>IF(LNG!$B$3=1,B753 &amp;"",H753 &amp;"" )</f>
        <v/>
      </c>
      <c r="U753" s="106" t="str">
        <f>IF(LNG!$B$3=1,C753 &amp;"",I753 &amp;"" )</f>
        <v/>
      </c>
      <c r="V753" s="106" t="str">
        <f>IF(LNG!$B$3=1,D753 &amp;"",J753 &amp;"" )</f>
        <v/>
      </c>
      <c r="W753" s="106" t="str">
        <f>IF(LNG!$B$3=1,E753 &amp;"",K753 &amp;"" )</f>
        <v/>
      </c>
      <c r="X753" s="106" t="str">
        <f>IF(LNG!$B$3=1,F753 &amp;"",L753 &amp;"" )</f>
        <v/>
      </c>
    </row>
    <row r="754" spans="1:24" ht="13.8">
      <c r="A754" s="92"/>
      <c r="B754" s="93"/>
      <c r="C754" s="93"/>
      <c r="D754" s="67"/>
      <c r="E754" s="67"/>
      <c r="F754" s="67"/>
      <c r="G754" s="94"/>
      <c r="H754" s="95"/>
      <c r="I754" s="95"/>
      <c r="J754" s="73"/>
      <c r="K754" s="73"/>
      <c r="L754" s="73"/>
      <c r="M754" s="802"/>
      <c r="N754" s="803"/>
      <c r="O754" s="803"/>
      <c r="P754" s="796"/>
      <c r="Q754" s="796"/>
      <c r="R754" s="796"/>
      <c r="S754" s="106" t="str">
        <f>IF(LNG!$B$3=1,A754 &amp;"",G754 &amp;"" )</f>
        <v/>
      </c>
      <c r="T754" s="106" t="str">
        <f>IF(LNG!$B$3=1,B754 &amp;"",H754 &amp;"" )</f>
        <v/>
      </c>
      <c r="U754" s="106" t="str">
        <f>IF(LNG!$B$3=1,C754 &amp;"",I754 &amp;"" )</f>
        <v/>
      </c>
      <c r="V754" s="106" t="str">
        <f>IF(LNG!$B$3=1,D754 &amp;"",J754 &amp;"" )</f>
        <v/>
      </c>
      <c r="W754" s="106" t="str">
        <f>IF(LNG!$B$3=1,E754 &amp;"",K754 &amp;"" )</f>
        <v/>
      </c>
      <c r="X754" s="106" t="str">
        <f>IF(LNG!$B$3=1,F754 &amp;"",L754 &amp;"" )</f>
        <v/>
      </c>
    </row>
    <row r="755" spans="1:24" ht="13.8">
      <c r="A755" s="68"/>
      <c r="B755" s="80"/>
      <c r="C755" s="80"/>
      <c r="D755" s="67"/>
      <c r="E755" s="67"/>
      <c r="F755" s="67"/>
      <c r="G755" s="74"/>
      <c r="H755" s="84"/>
      <c r="I755" s="84"/>
      <c r="J755" s="73"/>
      <c r="K755" s="73"/>
      <c r="L755" s="73"/>
      <c r="M755" s="797"/>
      <c r="N755" s="795"/>
      <c r="O755" s="795"/>
      <c r="P755" s="796"/>
      <c r="Q755" s="796"/>
      <c r="R755" s="796"/>
      <c r="S755" s="106" t="str">
        <f>IF(LNG!$B$3=1,A755 &amp;"",G755 &amp;"" )</f>
        <v/>
      </c>
      <c r="T755" s="106" t="str">
        <f>IF(LNG!$B$3=1,B755 &amp;"",H755 &amp;"" )</f>
        <v/>
      </c>
      <c r="U755" s="106" t="str">
        <f>IF(LNG!$B$3=1,C755 &amp;"",I755 &amp;"" )</f>
        <v/>
      </c>
      <c r="V755" s="106" t="str">
        <f>IF(LNG!$B$3=1,D755 &amp;"",J755 &amp;"" )</f>
        <v/>
      </c>
      <c r="W755" s="106" t="str">
        <f>IF(LNG!$B$3=1,E755 &amp;"",K755 &amp;"" )</f>
        <v/>
      </c>
      <c r="X755" s="106" t="str">
        <f>IF(LNG!$B$3=1,F755 &amp;"",L755 &amp;"" )</f>
        <v/>
      </c>
    </row>
    <row r="756" spans="1:24" ht="13.8">
      <c r="A756" s="92"/>
      <c r="B756" s="93"/>
      <c r="C756" s="93"/>
      <c r="D756" s="67"/>
      <c r="E756" s="67"/>
      <c r="F756" s="67"/>
      <c r="G756" s="94"/>
      <c r="H756" s="95"/>
      <c r="I756" s="95"/>
      <c r="J756" s="73"/>
      <c r="K756" s="73"/>
      <c r="L756" s="73"/>
      <c r="M756" s="802"/>
      <c r="N756" s="803"/>
      <c r="O756" s="803"/>
      <c r="P756" s="796"/>
      <c r="Q756" s="796"/>
      <c r="R756" s="796"/>
      <c r="S756" s="106" t="str">
        <f>IF(LNG!$B$3=1,A756 &amp;"",G756 &amp;"" )</f>
        <v/>
      </c>
      <c r="T756" s="106" t="str">
        <f>IF(LNG!$B$3=1,B756 &amp;"",H756 &amp;"" )</f>
        <v/>
      </c>
      <c r="U756" s="106" t="str">
        <f>IF(LNG!$B$3=1,C756 &amp;"",I756 &amp;"" )</f>
        <v/>
      </c>
      <c r="V756" s="106" t="str">
        <f>IF(LNG!$B$3=1,D756 &amp;"",J756 &amp;"" )</f>
        <v/>
      </c>
      <c r="W756" s="106" t="str">
        <f>IF(LNG!$B$3=1,E756 &amp;"",K756 &amp;"" )</f>
        <v/>
      </c>
      <c r="X756" s="106" t="str">
        <f>IF(LNG!$B$3=1,F756 &amp;"",L756 &amp;"" )</f>
        <v/>
      </c>
    </row>
    <row r="757" spans="1:24" ht="13.8">
      <c r="A757" s="68"/>
      <c r="B757" s="80"/>
      <c r="C757" s="80"/>
      <c r="D757" s="67"/>
      <c r="E757" s="67"/>
      <c r="F757" s="67"/>
      <c r="G757" s="74"/>
      <c r="H757" s="84"/>
      <c r="I757" s="84"/>
      <c r="J757" s="73"/>
      <c r="K757" s="73"/>
      <c r="L757" s="73"/>
      <c r="M757" s="797"/>
      <c r="N757" s="795"/>
      <c r="O757" s="795"/>
      <c r="P757" s="796"/>
      <c r="Q757" s="796"/>
      <c r="R757" s="796"/>
      <c r="S757" s="106" t="str">
        <f>IF(LNG!$B$3=1,A757 &amp;"",G757 &amp;"" )</f>
        <v/>
      </c>
      <c r="T757" s="106" t="str">
        <f>IF(LNG!$B$3=1,B757 &amp;"",H757 &amp;"" )</f>
        <v/>
      </c>
      <c r="U757" s="106" t="str">
        <f>IF(LNG!$B$3=1,C757 &amp;"",I757 &amp;"" )</f>
        <v/>
      </c>
      <c r="V757" s="106" t="str">
        <f>IF(LNG!$B$3=1,D757 &amp;"",J757 &amp;"" )</f>
        <v/>
      </c>
      <c r="W757" s="106" t="str">
        <f>IF(LNG!$B$3=1,E757 &amp;"",K757 &amp;"" )</f>
        <v/>
      </c>
      <c r="X757" s="106" t="str">
        <f>IF(LNG!$B$3=1,F757 &amp;"",L757 &amp;"" )</f>
        <v/>
      </c>
    </row>
    <row r="758" spans="1:24" ht="13.8">
      <c r="A758" s="70"/>
      <c r="B758" s="93"/>
      <c r="C758" s="93"/>
      <c r="D758" s="67"/>
      <c r="E758" s="67"/>
      <c r="F758" s="67"/>
      <c r="G758" s="76"/>
      <c r="H758" s="95"/>
      <c r="I758" s="95"/>
      <c r="J758" s="73"/>
      <c r="K758" s="73"/>
      <c r="L758" s="73"/>
      <c r="M758" s="807"/>
      <c r="N758" s="803"/>
      <c r="O758" s="803"/>
      <c r="P758" s="796"/>
      <c r="Q758" s="796"/>
      <c r="R758" s="796"/>
      <c r="S758" s="106" t="str">
        <f>IF(LNG!$B$3=1,A758 &amp;"",G758 &amp;"" )</f>
        <v/>
      </c>
      <c r="T758" s="106" t="str">
        <f>IF(LNG!$B$3=1,B758 &amp;"",H758 &amp;"" )</f>
        <v/>
      </c>
      <c r="U758" s="106" t="str">
        <f>IF(LNG!$B$3=1,C758 &amp;"",I758 &amp;"" )</f>
        <v/>
      </c>
      <c r="V758" s="106" t="str">
        <f>IF(LNG!$B$3=1,D758 &amp;"",J758 &amp;"" )</f>
        <v/>
      </c>
      <c r="W758" s="106" t="str">
        <f>IF(LNG!$B$3=1,E758 &amp;"",K758 &amp;"" )</f>
        <v/>
      </c>
      <c r="X758" s="106" t="str">
        <f>IF(LNG!$B$3=1,F758 &amp;"",L758 &amp;"" )</f>
        <v/>
      </c>
    </row>
    <row r="759" spans="1:24" ht="13.8">
      <c r="A759" s="70"/>
      <c r="B759" s="93"/>
      <c r="C759" s="93"/>
      <c r="D759" s="67"/>
      <c r="E759" s="67"/>
      <c r="F759" s="67"/>
      <c r="G759" s="76"/>
      <c r="H759" s="95"/>
      <c r="I759" s="95"/>
      <c r="J759" s="73"/>
      <c r="K759" s="73"/>
      <c r="L759" s="73"/>
      <c r="M759" s="807"/>
      <c r="N759" s="803"/>
      <c r="O759" s="803"/>
      <c r="P759" s="796"/>
      <c r="Q759" s="796"/>
      <c r="R759" s="796"/>
      <c r="S759" s="106" t="str">
        <f>IF(LNG!$B$3=1,A759 &amp;"",G759 &amp;"" )</f>
        <v/>
      </c>
      <c r="T759" s="106" t="str">
        <f>IF(LNG!$B$3=1,B759 &amp;"",H759 &amp;"" )</f>
        <v/>
      </c>
      <c r="U759" s="106" t="str">
        <f>IF(LNG!$B$3=1,C759 &amp;"",I759 &amp;"" )</f>
        <v/>
      </c>
      <c r="V759" s="106" t="str">
        <f>IF(LNG!$B$3=1,D759 &amp;"",J759 &amp;"" )</f>
        <v/>
      </c>
      <c r="W759" s="106" t="str">
        <f>IF(LNG!$B$3=1,E759 &amp;"",K759 &amp;"" )</f>
        <v/>
      </c>
      <c r="X759" s="106" t="str">
        <f>IF(LNG!$B$3=1,F759 &amp;"",L759 &amp;"" )</f>
        <v/>
      </c>
    </row>
    <row r="760" spans="1:24" ht="13.8">
      <c r="A760" s="70"/>
      <c r="B760" s="93"/>
      <c r="C760" s="93"/>
      <c r="D760" s="67"/>
      <c r="E760" s="67"/>
      <c r="F760" s="67"/>
      <c r="G760" s="76"/>
      <c r="H760" s="95"/>
      <c r="I760" s="95"/>
      <c r="J760" s="73"/>
      <c r="K760" s="73"/>
      <c r="L760" s="73"/>
      <c r="M760" s="807"/>
      <c r="N760" s="803"/>
      <c r="O760" s="803"/>
      <c r="P760" s="796"/>
      <c r="Q760" s="796"/>
      <c r="R760" s="796"/>
      <c r="S760" s="106" t="str">
        <f>IF(LNG!$B$3=1,A760 &amp;"",G760 &amp;"" )</f>
        <v/>
      </c>
      <c r="T760" s="106" t="str">
        <f>IF(LNG!$B$3=1,B760 &amp;"",H760 &amp;"" )</f>
        <v/>
      </c>
      <c r="U760" s="106" t="str">
        <f>IF(LNG!$B$3=1,C760 &amp;"",I760 &amp;"" )</f>
        <v/>
      </c>
      <c r="V760" s="106" t="str">
        <f>IF(LNG!$B$3=1,D760 &amp;"",J760 &amp;"" )</f>
        <v/>
      </c>
      <c r="W760" s="106" t="str">
        <f>IF(LNG!$B$3=1,E760 &amp;"",K760 &amp;"" )</f>
        <v/>
      </c>
      <c r="X760" s="106" t="str">
        <f>IF(LNG!$B$3=1,F760 &amp;"",L760 &amp;"" )</f>
        <v/>
      </c>
    </row>
    <row r="761" spans="1:24" ht="13.8">
      <c r="A761" s="70"/>
      <c r="B761" s="93"/>
      <c r="C761" s="93"/>
      <c r="D761" s="67"/>
      <c r="E761" s="67"/>
      <c r="F761" s="67"/>
      <c r="G761" s="76"/>
      <c r="H761" s="95"/>
      <c r="I761" s="95"/>
      <c r="J761" s="73"/>
      <c r="K761" s="73"/>
      <c r="L761" s="73"/>
      <c r="M761" s="807"/>
      <c r="N761" s="803"/>
      <c r="O761" s="803"/>
      <c r="P761" s="796"/>
      <c r="Q761" s="796"/>
      <c r="R761" s="796"/>
      <c r="S761" s="106" t="str">
        <f>IF(LNG!$B$3=1,A761 &amp;"",G761 &amp;"" )</f>
        <v/>
      </c>
      <c r="T761" s="106" t="str">
        <f>IF(LNG!$B$3=1,B761 &amp;"",H761 &amp;"" )</f>
        <v/>
      </c>
      <c r="U761" s="106" t="str">
        <f>IF(LNG!$B$3=1,C761 &amp;"",I761 &amp;"" )</f>
        <v/>
      </c>
      <c r="V761" s="106" t="str">
        <f>IF(LNG!$B$3=1,D761 &amp;"",J761 &amp;"" )</f>
        <v/>
      </c>
      <c r="W761" s="106" t="str">
        <f>IF(LNG!$B$3=1,E761 &amp;"",K761 &amp;"" )</f>
        <v/>
      </c>
      <c r="X761" s="106" t="str">
        <f>IF(LNG!$B$3=1,F761 &amp;"",L761 &amp;"" )</f>
        <v/>
      </c>
    </row>
    <row r="762" spans="1:24" ht="13.8">
      <c r="A762" s="70"/>
      <c r="B762" s="93"/>
      <c r="C762" s="93"/>
      <c r="D762" s="67"/>
      <c r="E762" s="67"/>
      <c r="F762" s="67"/>
      <c r="G762" s="76"/>
      <c r="H762" s="95"/>
      <c r="I762" s="95"/>
      <c r="J762" s="73"/>
      <c r="K762" s="73"/>
      <c r="L762" s="73"/>
      <c r="M762" s="807"/>
      <c r="N762" s="803"/>
      <c r="O762" s="803"/>
      <c r="P762" s="796"/>
      <c r="Q762" s="796"/>
      <c r="R762" s="796"/>
      <c r="S762" s="106" t="str">
        <f>IF(LNG!$B$3=1,A762 &amp;"",G762 &amp;"" )</f>
        <v/>
      </c>
      <c r="T762" s="106" t="str">
        <f>IF(LNG!$B$3=1,B762 &amp;"",H762 &amp;"" )</f>
        <v/>
      </c>
      <c r="U762" s="106" t="str">
        <f>IF(LNG!$B$3=1,C762 &amp;"",I762 &amp;"" )</f>
        <v/>
      </c>
      <c r="V762" s="106" t="str">
        <f>IF(LNG!$B$3=1,D762 &amp;"",J762 &amp;"" )</f>
        <v/>
      </c>
      <c r="W762" s="106" t="str">
        <f>IF(LNG!$B$3=1,E762 &amp;"",K762 &amp;"" )</f>
        <v/>
      </c>
      <c r="X762" s="106" t="str">
        <f>IF(LNG!$B$3=1,F762 &amp;"",L762 &amp;"" )</f>
        <v/>
      </c>
    </row>
    <row r="763" spans="1:24" ht="13.8">
      <c r="A763" s="70"/>
      <c r="B763" s="93"/>
      <c r="C763" s="93"/>
      <c r="D763" s="67"/>
      <c r="E763" s="67"/>
      <c r="F763" s="67"/>
      <c r="G763" s="76"/>
      <c r="H763" s="95"/>
      <c r="I763" s="95"/>
      <c r="J763" s="73"/>
      <c r="K763" s="73"/>
      <c r="L763" s="73"/>
      <c r="M763" s="807"/>
      <c r="N763" s="803"/>
      <c r="O763" s="803"/>
      <c r="P763" s="796"/>
      <c r="Q763" s="796"/>
      <c r="R763" s="796"/>
      <c r="S763" s="106" t="str">
        <f>IF(LNG!$B$3=1,A763 &amp;"",G763 &amp;"" )</f>
        <v/>
      </c>
      <c r="T763" s="106" t="str">
        <f>IF(LNG!$B$3=1,B763 &amp;"",H763 &amp;"" )</f>
        <v/>
      </c>
      <c r="U763" s="106" t="str">
        <f>IF(LNG!$B$3=1,C763 &amp;"",I763 &amp;"" )</f>
        <v/>
      </c>
      <c r="V763" s="106" t="str">
        <f>IF(LNG!$B$3=1,D763 &amp;"",J763 &amp;"" )</f>
        <v/>
      </c>
      <c r="W763" s="106" t="str">
        <f>IF(LNG!$B$3=1,E763 &amp;"",K763 &amp;"" )</f>
        <v/>
      </c>
      <c r="X763" s="106" t="str">
        <f>IF(LNG!$B$3=1,F763 &amp;"",L763 &amp;"" )</f>
        <v/>
      </c>
    </row>
    <row r="764" spans="1:24" ht="13.8">
      <c r="A764" s="68"/>
      <c r="B764" s="80"/>
      <c r="C764" s="80"/>
      <c r="D764" s="67"/>
      <c r="E764" s="67"/>
      <c r="F764" s="67"/>
      <c r="G764" s="74"/>
      <c r="H764" s="84"/>
      <c r="I764" s="84"/>
      <c r="J764" s="73"/>
      <c r="K764" s="73"/>
      <c r="L764" s="73"/>
      <c r="M764" s="797"/>
      <c r="N764" s="795"/>
      <c r="O764" s="795"/>
      <c r="P764" s="796"/>
      <c r="Q764" s="796"/>
      <c r="R764" s="796"/>
      <c r="S764" s="106" t="str">
        <f>IF(LNG!$B$3=1,A764 &amp;"",G764 &amp;"" )</f>
        <v/>
      </c>
      <c r="T764" s="106" t="str">
        <f>IF(LNG!$B$3=1,B764 &amp;"",H764 &amp;"" )</f>
        <v/>
      </c>
      <c r="U764" s="106" t="str">
        <f>IF(LNG!$B$3=1,C764 &amp;"",I764 &amp;"" )</f>
        <v/>
      </c>
      <c r="V764" s="106" t="str">
        <f>IF(LNG!$B$3=1,D764 &amp;"",J764 &amp;"" )</f>
        <v/>
      </c>
      <c r="W764" s="106" t="str">
        <f>IF(LNG!$B$3=1,E764 &amp;"",K764 &amp;"" )</f>
        <v/>
      </c>
      <c r="X764" s="106" t="str">
        <f>IF(LNG!$B$3=1,F764 &amp;"",L764 &amp;"" )</f>
        <v/>
      </c>
    </row>
    <row r="765" spans="1:24" ht="13.8">
      <c r="A765" s="70"/>
      <c r="B765" s="93"/>
      <c r="C765" s="93"/>
      <c r="D765" s="67"/>
      <c r="E765" s="67"/>
      <c r="F765" s="67"/>
      <c r="G765" s="76"/>
      <c r="H765" s="95"/>
      <c r="I765" s="95"/>
      <c r="J765" s="73"/>
      <c r="K765" s="73"/>
      <c r="L765" s="73"/>
      <c r="M765" s="807"/>
      <c r="N765" s="803"/>
      <c r="O765" s="803"/>
      <c r="P765" s="796"/>
      <c r="Q765" s="796"/>
      <c r="R765" s="796"/>
      <c r="S765" s="106" t="str">
        <f>IF(LNG!$B$3=1,A765 &amp;"",G765 &amp;"" )</f>
        <v/>
      </c>
      <c r="T765" s="106" t="str">
        <f>IF(LNG!$B$3=1,B765 &amp;"",H765 &amp;"" )</f>
        <v/>
      </c>
      <c r="U765" s="106" t="str">
        <f>IF(LNG!$B$3=1,C765 &amp;"",I765 &amp;"" )</f>
        <v/>
      </c>
      <c r="V765" s="106" t="str">
        <f>IF(LNG!$B$3=1,D765 &amp;"",J765 &amp;"" )</f>
        <v/>
      </c>
      <c r="W765" s="106" t="str">
        <f>IF(LNG!$B$3=1,E765 &amp;"",K765 &amp;"" )</f>
        <v/>
      </c>
      <c r="X765" s="106" t="str">
        <f>IF(LNG!$B$3=1,F765 &amp;"",L765 &amp;"" )</f>
        <v/>
      </c>
    </row>
    <row r="766" spans="1:24" ht="13.8">
      <c r="A766" s="86"/>
      <c r="B766" s="87"/>
      <c r="C766" s="80"/>
      <c r="D766" s="67"/>
      <c r="E766" s="67"/>
      <c r="F766" s="67"/>
      <c r="G766" s="88"/>
      <c r="H766" s="89"/>
      <c r="I766" s="84"/>
      <c r="J766" s="73"/>
      <c r="K766" s="73"/>
      <c r="L766" s="73"/>
      <c r="M766" s="793"/>
      <c r="N766" s="794"/>
      <c r="O766" s="795"/>
      <c r="P766" s="796"/>
      <c r="Q766" s="796"/>
      <c r="R766" s="796"/>
      <c r="S766" s="106" t="str">
        <f>IF(LNG!$B$3=1,A766 &amp;"",G766 &amp;"" )</f>
        <v/>
      </c>
      <c r="T766" s="106" t="str">
        <f>IF(LNG!$B$3=1,B766 &amp;"",H766 &amp;"" )</f>
        <v/>
      </c>
      <c r="U766" s="106" t="str">
        <f>IF(LNG!$B$3=1,C766 &amp;"",I766 &amp;"" )</f>
        <v/>
      </c>
      <c r="V766" s="106" t="str">
        <f>IF(LNG!$B$3=1,D766 &amp;"",J766 &amp;"" )</f>
        <v/>
      </c>
      <c r="W766" s="106" t="str">
        <f>IF(LNG!$B$3=1,E766 &amp;"",K766 &amp;"" )</f>
        <v/>
      </c>
      <c r="X766" s="106" t="str">
        <f>IF(LNG!$B$3=1,F766 &amp;"",L766 &amp;"" )</f>
        <v/>
      </c>
    </row>
    <row r="767" spans="1:24" ht="13.8">
      <c r="A767" s="68"/>
      <c r="B767" s="80"/>
      <c r="C767" s="80"/>
      <c r="D767" s="67"/>
      <c r="E767" s="67"/>
      <c r="F767" s="67"/>
      <c r="G767" s="74"/>
      <c r="H767" s="84"/>
      <c r="I767" s="84"/>
      <c r="J767" s="73"/>
      <c r="K767" s="73"/>
      <c r="L767" s="73"/>
      <c r="M767" s="797"/>
      <c r="N767" s="795"/>
      <c r="O767" s="795"/>
      <c r="P767" s="796"/>
      <c r="Q767" s="796"/>
      <c r="R767" s="796"/>
      <c r="S767" s="106" t="str">
        <f>IF(LNG!$B$3=1,A767 &amp;"",G767 &amp;"" )</f>
        <v/>
      </c>
      <c r="T767" s="106" t="str">
        <f>IF(LNG!$B$3=1,B767 &amp;"",H767 &amp;"" )</f>
        <v/>
      </c>
      <c r="U767" s="106" t="str">
        <f>IF(LNG!$B$3=1,C767 &amp;"",I767 &amp;"" )</f>
        <v/>
      </c>
      <c r="V767" s="106" t="str">
        <f>IF(LNG!$B$3=1,D767 &amp;"",J767 &amp;"" )</f>
        <v/>
      </c>
      <c r="W767" s="106" t="str">
        <f>IF(LNG!$B$3=1,E767 &amp;"",K767 &amp;"" )</f>
        <v/>
      </c>
      <c r="X767" s="106" t="str">
        <f>IF(LNG!$B$3=1,F767 &amp;"",L767 &amp;"" )</f>
        <v/>
      </c>
    </row>
    <row r="768" spans="1:24" ht="13.8">
      <c r="A768" s="70"/>
      <c r="B768" s="93"/>
      <c r="C768" s="93"/>
      <c r="D768" s="67"/>
      <c r="E768" s="67"/>
      <c r="F768" s="67"/>
      <c r="G768" s="76"/>
      <c r="H768" s="95"/>
      <c r="I768" s="95"/>
      <c r="J768" s="73"/>
      <c r="K768" s="73"/>
      <c r="L768" s="73"/>
      <c r="M768" s="807"/>
      <c r="N768" s="803"/>
      <c r="O768" s="803"/>
      <c r="P768" s="796"/>
      <c r="Q768" s="796"/>
      <c r="R768" s="796"/>
      <c r="S768" s="106" t="str">
        <f>IF(LNG!$B$3=1,A768 &amp;"",G768 &amp;"" )</f>
        <v/>
      </c>
      <c r="T768" s="106" t="str">
        <f>IF(LNG!$B$3=1,B768 &amp;"",H768 &amp;"" )</f>
        <v/>
      </c>
      <c r="U768" s="106" t="str">
        <f>IF(LNG!$B$3=1,C768 &amp;"",I768 &amp;"" )</f>
        <v/>
      </c>
      <c r="V768" s="106" t="str">
        <f>IF(LNG!$B$3=1,D768 &amp;"",J768 &amp;"" )</f>
        <v/>
      </c>
      <c r="W768" s="106" t="str">
        <f>IF(LNG!$B$3=1,E768 &amp;"",K768 &amp;"" )</f>
        <v/>
      </c>
      <c r="X768" s="106" t="str">
        <f>IF(LNG!$B$3=1,F768 &amp;"",L768 &amp;"" )</f>
        <v/>
      </c>
    </row>
    <row r="769" spans="1:24" ht="13.8">
      <c r="A769" s="68"/>
      <c r="B769" s="80"/>
      <c r="C769" s="80"/>
      <c r="D769" s="67"/>
      <c r="E769" s="67"/>
      <c r="F769" s="67"/>
      <c r="G769" s="74"/>
      <c r="H769" s="84"/>
      <c r="I769" s="84"/>
      <c r="J769" s="73"/>
      <c r="K769" s="73"/>
      <c r="L769" s="73"/>
      <c r="M769" s="797"/>
      <c r="N769" s="795"/>
      <c r="O769" s="795"/>
      <c r="P769" s="796"/>
      <c r="Q769" s="796"/>
      <c r="R769" s="796"/>
      <c r="S769" s="106" t="str">
        <f>IF(LNG!$B$3=1,A769 &amp;"",G769 &amp;"" )</f>
        <v/>
      </c>
      <c r="T769" s="106" t="str">
        <f>IF(LNG!$B$3=1,B769 &amp;"",H769 &amp;"" )</f>
        <v/>
      </c>
      <c r="U769" s="106" t="str">
        <f>IF(LNG!$B$3=1,C769 &amp;"",I769 &amp;"" )</f>
        <v/>
      </c>
      <c r="V769" s="106" t="str">
        <f>IF(LNG!$B$3=1,D769 &amp;"",J769 &amp;"" )</f>
        <v/>
      </c>
      <c r="W769" s="106" t="str">
        <f>IF(LNG!$B$3=1,E769 &amp;"",K769 &amp;"" )</f>
        <v/>
      </c>
      <c r="X769" s="106" t="str">
        <f>IF(LNG!$B$3=1,F769 &amp;"",L769 &amp;"" )</f>
        <v/>
      </c>
    </row>
    <row r="770" spans="1:24" ht="13.8">
      <c r="A770" s="92"/>
      <c r="B770" s="93"/>
      <c r="C770" s="93"/>
      <c r="D770" s="67"/>
      <c r="E770" s="67"/>
      <c r="F770" s="67"/>
      <c r="G770" s="94"/>
      <c r="H770" s="95"/>
      <c r="I770" s="95"/>
      <c r="J770" s="73"/>
      <c r="K770" s="73"/>
      <c r="L770" s="73"/>
      <c r="M770" s="802"/>
      <c r="N770" s="803"/>
      <c r="O770" s="803"/>
      <c r="P770" s="796"/>
      <c r="Q770" s="796"/>
      <c r="R770" s="796"/>
      <c r="S770" s="106" t="str">
        <f>IF(LNG!$B$3=1,A770 &amp;"",G770 &amp;"" )</f>
        <v/>
      </c>
      <c r="T770" s="106" t="str">
        <f>IF(LNG!$B$3=1,B770 &amp;"",H770 &amp;"" )</f>
        <v/>
      </c>
      <c r="U770" s="106" t="str">
        <f>IF(LNG!$B$3=1,C770 &amp;"",I770 &amp;"" )</f>
        <v/>
      </c>
      <c r="V770" s="106" t="str">
        <f>IF(LNG!$B$3=1,D770 &amp;"",J770 &amp;"" )</f>
        <v/>
      </c>
      <c r="W770" s="106" t="str">
        <f>IF(LNG!$B$3=1,E770 &amp;"",K770 &amp;"" )</f>
        <v/>
      </c>
      <c r="X770" s="106" t="str">
        <f>IF(LNG!$B$3=1,F770 &amp;"",L770 &amp;"" )</f>
        <v/>
      </c>
    </row>
    <row r="771" spans="1:24" ht="13.8">
      <c r="A771" s="92"/>
      <c r="B771" s="93"/>
      <c r="C771" s="93"/>
      <c r="D771" s="67"/>
      <c r="E771" s="67"/>
      <c r="F771" s="67"/>
      <c r="G771" s="94"/>
      <c r="H771" s="95"/>
      <c r="I771" s="95"/>
      <c r="J771" s="73"/>
      <c r="K771" s="73"/>
      <c r="L771" s="73"/>
      <c r="M771" s="802"/>
      <c r="N771" s="803"/>
      <c r="O771" s="803"/>
      <c r="P771" s="796"/>
      <c r="Q771" s="796"/>
      <c r="R771" s="796"/>
      <c r="S771" s="106" t="str">
        <f>IF(LNG!$B$3=1,A771 &amp;"",G771 &amp;"" )</f>
        <v/>
      </c>
      <c r="T771" s="106" t="str">
        <f>IF(LNG!$B$3=1,B771 &amp;"",H771 &amp;"" )</f>
        <v/>
      </c>
      <c r="U771" s="106" t="str">
        <f>IF(LNG!$B$3=1,C771 &amp;"",I771 &amp;"" )</f>
        <v/>
      </c>
      <c r="V771" s="106" t="str">
        <f>IF(LNG!$B$3=1,D771 &amp;"",J771 &amp;"" )</f>
        <v/>
      </c>
      <c r="W771" s="106" t="str">
        <f>IF(LNG!$B$3=1,E771 &amp;"",K771 &amp;"" )</f>
        <v/>
      </c>
      <c r="X771" s="106" t="str">
        <f>IF(LNG!$B$3=1,F771 &amp;"",L771 &amp;"" )</f>
        <v/>
      </c>
    </row>
    <row r="772" spans="1:24" ht="13.8">
      <c r="A772" s="78"/>
      <c r="B772" s="79"/>
      <c r="C772" s="80"/>
      <c r="D772" s="67"/>
      <c r="E772" s="67"/>
      <c r="F772" s="67"/>
      <c r="G772" s="82"/>
      <c r="H772" s="83"/>
      <c r="I772" s="84"/>
      <c r="J772" s="73"/>
      <c r="K772" s="73"/>
      <c r="L772" s="73"/>
      <c r="M772" s="798"/>
      <c r="N772" s="799"/>
      <c r="O772" s="795"/>
      <c r="P772" s="796"/>
      <c r="Q772" s="796"/>
      <c r="R772" s="796"/>
      <c r="S772" s="106" t="str">
        <f>IF(LNG!$B$3=1,A772 &amp;"",G772 &amp;"" )</f>
        <v/>
      </c>
      <c r="T772" s="106" t="str">
        <f>IF(LNG!$B$3=1,B772 &amp;"",H772 &amp;"" )</f>
        <v/>
      </c>
      <c r="U772" s="106" t="str">
        <f>IF(LNG!$B$3=1,C772 &amp;"",I772 &amp;"" )</f>
        <v/>
      </c>
      <c r="V772" s="106" t="str">
        <f>IF(LNG!$B$3=1,D772 &amp;"",J772 &amp;"" )</f>
        <v/>
      </c>
      <c r="W772" s="106" t="str">
        <f>IF(LNG!$B$3=1,E772 &amp;"",K772 &amp;"" )</f>
        <v/>
      </c>
      <c r="X772" s="106" t="str">
        <f>IF(LNG!$B$3=1,F772 &amp;"",L772 &amp;"" )</f>
        <v/>
      </c>
    </row>
    <row r="773" spans="1:24" ht="13.8">
      <c r="A773" s="86"/>
      <c r="B773" s="87"/>
      <c r="C773" s="80"/>
      <c r="D773" s="67"/>
      <c r="E773" s="67"/>
      <c r="F773" s="67"/>
      <c r="G773" s="88"/>
      <c r="H773" s="89"/>
      <c r="I773" s="84"/>
      <c r="J773" s="73"/>
      <c r="K773" s="73"/>
      <c r="L773" s="73"/>
      <c r="M773" s="793"/>
      <c r="N773" s="794"/>
      <c r="O773" s="795"/>
      <c r="P773" s="796"/>
      <c r="Q773" s="796"/>
      <c r="R773" s="796"/>
      <c r="S773" s="106" t="str">
        <f>IF(LNG!$B$3=1,A773 &amp;"",G773 &amp;"" )</f>
        <v/>
      </c>
      <c r="T773" s="106" t="str">
        <f>IF(LNG!$B$3=1,B773 &amp;"",H773 &amp;"" )</f>
        <v/>
      </c>
      <c r="U773" s="106" t="str">
        <f>IF(LNG!$B$3=1,C773 &amp;"",I773 &amp;"" )</f>
        <v/>
      </c>
      <c r="V773" s="106" t="str">
        <f>IF(LNG!$B$3=1,D773 &amp;"",J773 &amp;"" )</f>
        <v/>
      </c>
      <c r="W773" s="106" t="str">
        <f>IF(LNG!$B$3=1,E773 &amp;"",K773 &amp;"" )</f>
        <v/>
      </c>
      <c r="X773" s="106" t="str">
        <f>IF(LNG!$B$3=1,F773 &amp;"",L773 &amp;"" )</f>
        <v/>
      </c>
    </row>
    <row r="774" spans="1:24" ht="13.8">
      <c r="A774" s="68"/>
      <c r="B774" s="80"/>
      <c r="C774" s="80"/>
      <c r="D774" s="67"/>
      <c r="E774" s="67"/>
      <c r="F774" s="67"/>
      <c r="G774" s="74"/>
      <c r="H774" s="84"/>
      <c r="I774" s="84"/>
      <c r="J774" s="73"/>
      <c r="K774" s="73"/>
      <c r="L774" s="73"/>
      <c r="M774" s="797"/>
      <c r="N774" s="795"/>
      <c r="O774" s="795"/>
      <c r="P774" s="796"/>
      <c r="Q774" s="796"/>
      <c r="R774" s="796"/>
      <c r="S774" s="106" t="str">
        <f>IF(LNG!$B$3=1,A774 &amp;"",G774 &amp;"" )</f>
        <v/>
      </c>
      <c r="T774" s="106" t="str">
        <f>IF(LNG!$B$3=1,B774 &amp;"",H774 &amp;"" )</f>
        <v/>
      </c>
      <c r="U774" s="106" t="str">
        <f>IF(LNG!$B$3=1,C774 &amp;"",I774 &amp;"" )</f>
        <v/>
      </c>
      <c r="V774" s="106" t="str">
        <f>IF(LNG!$B$3=1,D774 &amp;"",J774 &amp;"" )</f>
        <v/>
      </c>
      <c r="W774" s="106" t="str">
        <f>IF(LNG!$B$3=1,E774 &amp;"",K774 &amp;"" )</f>
        <v/>
      </c>
      <c r="X774" s="106" t="str">
        <f>IF(LNG!$B$3=1,F774 &amp;"",L774 &amp;"" )</f>
        <v/>
      </c>
    </row>
    <row r="775" spans="1:24" ht="13.8">
      <c r="A775" s="92"/>
      <c r="B775" s="93"/>
      <c r="C775" s="93"/>
      <c r="D775" s="67"/>
      <c r="E775" s="67"/>
      <c r="F775" s="67"/>
      <c r="G775" s="94"/>
      <c r="H775" s="95"/>
      <c r="I775" s="95"/>
      <c r="J775" s="73"/>
      <c r="K775" s="73"/>
      <c r="L775" s="73"/>
      <c r="M775" s="802"/>
      <c r="N775" s="803"/>
      <c r="O775" s="803"/>
      <c r="P775" s="796"/>
      <c r="Q775" s="796"/>
      <c r="R775" s="796"/>
      <c r="S775" s="106" t="str">
        <f>IF(LNG!$B$3=1,A775 &amp;"",G775 &amp;"" )</f>
        <v/>
      </c>
      <c r="T775" s="106" t="str">
        <f>IF(LNG!$B$3=1,B775 &amp;"",H775 &amp;"" )</f>
        <v/>
      </c>
      <c r="U775" s="106" t="str">
        <f>IF(LNG!$B$3=1,C775 &amp;"",I775 &amp;"" )</f>
        <v/>
      </c>
      <c r="V775" s="106" t="str">
        <f>IF(LNG!$B$3=1,D775 &amp;"",J775 &amp;"" )</f>
        <v/>
      </c>
      <c r="W775" s="106" t="str">
        <f>IF(LNG!$B$3=1,E775 &amp;"",K775 &amp;"" )</f>
        <v/>
      </c>
      <c r="X775" s="106" t="str">
        <f>IF(LNG!$B$3=1,F775 &amp;"",L775 &amp;"" )</f>
        <v/>
      </c>
    </row>
    <row r="776" spans="1:24" ht="13.8">
      <c r="A776" s="68"/>
      <c r="B776" s="80"/>
      <c r="C776" s="80"/>
      <c r="D776" s="67"/>
      <c r="E776" s="67"/>
      <c r="F776" s="67"/>
      <c r="G776" s="74"/>
      <c r="H776" s="84"/>
      <c r="I776" s="84"/>
      <c r="J776" s="73"/>
      <c r="K776" s="73"/>
      <c r="L776" s="73"/>
      <c r="M776" s="797"/>
      <c r="N776" s="795"/>
      <c r="O776" s="795"/>
      <c r="P776" s="796"/>
      <c r="Q776" s="796"/>
      <c r="R776" s="796"/>
      <c r="S776" s="106" t="str">
        <f>IF(LNG!$B$3=1,A776 &amp;"",G776 &amp;"" )</f>
        <v/>
      </c>
      <c r="T776" s="106" t="str">
        <f>IF(LNG!$B$3=1,B776 &amp;"",H776 &amp;"" )</f>
        <v/>
      </c>
      <c r="U776" s="106" t="str">
        <f>IF(LNG!$B$3=1,C776 &amp;"",I776 &amp;"" )</f>
        <v/>
      </c>
      <c r="V776" s="106" t="str">
        <f>IF(LNG!$B$3=1,D776 &amp;"",J776 &amp;"" )</f>
        <v/>
      </c>
      <c r="W776" s="106" t="str">
        <f>IF(LNG!$B$3=1,E776 &amp;"",K776 &amp;"" )</f>
        <v/>
      </c>
      <c r="X776" s="106" t="str">
        <f>IF(LNG!$B$3=1,F776 &amp;"",L776 &amp;"" )</f>
        <v/>
      </c>
    </row>
    <row r="777" spans="1:24" ht="13.8">
      <c r="A777" s="92"/>
      <c r="B777" s="93"/>
      <c r="C777" s="93"/>
      <c r="D777" s="67"/>
      <c r="E777" s="67"/>
      <c r="F777" s="67"/>
      <c r="G777" s="94"/>
      <c r="H777" s="95"/>
      <c r="I777" s="95"/>
      <c r="J777" s="73"/>
      <c r="K777" s="73"/>
      <c r="L777" s="73"/>
      <c r="M777" s="802"/>
      <c r="N777" s="803"/>
      <c r="O777" s="803"/>
      <c r="P777" s="796"/>
      <c r="Q777" s="796"/>
      <c r="R777" s="796"/>
      <c r="S777" s="106" t="str">
        <f>IF(LNG!$B$3=1,A777 &amp;"",G777 &amp;"" )</f>
        <v/>
      </c>
      <c r="T777" s="106" t="str">
        <f>IF(LNG!$B$3=1,B777 &amp;"",H777 &amp;"" )</f>
        <v/>
      </c>
      <c r="U777" s="106" t="str">
        <f>IF(LNG!$B$3=1,C777 &amp;"",I777 &amp;"" )</f>
        <v/>
      </c>
      <c r="V777" s="106" t="str">
        <f>IF(LNG!$B$3=1,D777 &amp;"",J777 &amp;"" )</f>
        <v/>
      </c>
      <c r="W777" s="106" t="str">
        <f>IF(LNG!$B$3=1,E777 &amp;"",K777 &amp;"" )</f>
        <v/>
      </c>
      <c r="X777" s="106" t="str">
        <f>IF(LNG!$B$3=1,F777 &amp;"",L777 &amp;"" )</f>
        <v/>
      </c>
    </row>
    <row r="778" spans="1:24" ht="13.8">
      <c r="A778" s="92"/>
      <c r="B778" s="93"/>
      <c r="C778" s="93"/>
      <c r="D778" s="67"/>
      <c r="E778" s="67"/>
      <c r="F778" s="67"/>
      <c r="G778" s="94"/>
      <c r="H778" s="95"/>
      <c r="I778" s="95"/>
      <c r="J778" s="73"/>
      <c r="K778" s="73"/>
      <c r="L778" s="73"/>
      <c r="M778" s="802"/>
      <c r="N778" s="803"/>
      <c r="O778" s="803"/>
      <c r="P778" s="796"/>
      <c r="Q778" s="796"/>
      <c r="R778" s="796"/>
      <c r="S778" s="106" t="str">
        <f>IF(LNG!$B$3=1,A778 &amp;"",G778 &amp;"" )</f>
        <v/>
      </c>
      <c r="T778" s="106" t="str">
        <f>IF(LNG!$B$3=1,B778 &amp;"",H778 &amp;"" )</f>
        <v/>
      </c>
      <c r="U778" s="106" t="str">
        <f>IF(LNG!$B$3=1,C778 &amp;"",I778 &amp;"" )</f>
        <v/>
      </c>
      <c r="V778" s="106" t="str">
        <f>IF(LNG!$B$3=1,D778 &amp;"",J778 &amp;"" )</f>
        <v/>
      </c>
      <c r="W778" s="106" t="str">
        <f>IF(LNG!$B$3=1,E778 &amp;"",K778 &amp;"" )</f>
        <v/>
      </c>
      <c r="X778" s="106" t="str">
        <f>IF(LNG!$B$3=1,F778 &amp;"",L778 &amp;"" )</f>
        <v/>
      </c>
    </row>
    <row r="779" spans="1:24" ht="13.8">
      <c r="A779" s="92"/>
      <c r="B779" s="93"/>
      <c r="C779" s="93"/>
      <c r="D779" s="67"/>
      <c r="E779" s="67"/>
      <c r="F779" s="67"/>
      <c r="G779" s="94"/>
      <c r="H779" s="95"/>
      <c r="I779" s="95"/>
      <c r="J779" s="73"/>
      <c r="K779" s="73"/>
      <c r="L779" s="73"/>
      <c r="M779" s="802"/>
      <c r="N779" s="803"/>
      <c r="O779" s="803"/>
      <c r="P779" s="796"/>
      <c r="Q779" s="796"/>
      <c r="R779" s="796"/>
      <c r="S779" s="106" t="str">
        <f>IF(LNG!$B$3=1,A779 &amp;"",G779 &amp;"" )</f>
        <v/>
      </c>
      <c r="T779" s="106" t="str">
        <f>IF(LNG!$B$3=1,B779 &amp;"",H779 &amp;"" )</f>
        <v/>
      </c>
      <c r="U779" s="106" t="str">
        <f>IF(LNG!$B$3=1,C779 &amp;"",I779 &amp;"" )</f>
        <v/>
      </c>
      <c r="V779" s="106" t="str">
        <f>IF(LNG!$B$3=1,D779 &amp;"",J779 &amp;"" )</f>
        <v/>
      </c>
      <c r="W779" s="106" t="str">
        <f>IF(LNG!$B$3=1,E779 &amp;"",K779 &amp;"" )</f>
        <v/>
      </c>
      <c r="X779" s="106" t="str">
        <f>IF(LNG!$B$3=1,F779 &amp;"",L779 &amp;"" )</f>
        <v/>
      </c>
    </row>
    <row r="780" spans="1:24" ht="13.8">
      <c r="A780" s="68"/>
      <c r="B780" s="80"/>
      <c r="C780" s="80"/>
      <c r="D780" s="67"/>
      <c r="E780" s="67"/>
      <c r="F780" s="67"/>
      <c r="G780" s="74"/>
      <c r="H780" s="84"/>
      <c r="I780" s="84"/>
      <c r="J780" s="73"/>
      <c r="K780" s="73"/>
      <c r="L780" s="73"/>
      <c r="M780" s="797"/>
      <c r="N780" s="795"/>
      <c r="O780" s="795"/>
      <c r="P780" s="796"/>
      <c r="Q780" s="796"/>
      <c r="R780" s="796"/>
      <c r="S780" s="106" t="str">
        <f>IF(LNG!$B$3=1,A780 &amp;"",G780 &amp;"" )</f>
        <v/>
      </c>
      <c r="T780" s="106" t="str">
        <f>IF(LNG!$B$3=1,B780 &amp;"",H780 &amp;"" )</f>
        <v/>
      </c>
      <c r="U780" s="106" t="str">
        <f>IF(LNG!$B$3=1,C780 &amp;"",I780 &amp;"" )</f>
        <v/>
      </c>
      <c r="V780" s="106" t="str">
        <f>IF(LNG!$B$3=1,D780 &amp;"",J780 &amp;"" )</f>
        <v/>
      </c>
      <c r="W780" s="106" t="str">
        <f>IF(LNG!$B$3=1,E780 &amp;"",K780 &amp;"" )</f>
        <v/>
      </c>
      <c r="X780" s="106" t="str">
        <f>IF(LNG!$B$3=1,F780 &amp;"",L780 &amp;"" )</f>
        <v/>
      </c>
    </row>
    <row r="781" spans="1:24" ht="13.8">
      <c r="A781" s="92"/>
      <c r="B781" s="93"/>
      <c r="C781" s="93"/>
      <c r="D781" s="67"/>
      <c r="E781" s="67"/>
      <c r="F781" s="67"/>
      <c r="G781" s="94"/>
      <c r="H781" s="95"/>
      <c r="I781" s="95"/>
      <c r="J781" s="73"/>
      <c r="K781" s="73"/>
      <c r="L781" s="73"/>
      <c r="M781" s="802"/>
      <c r="N781" s="803"/>
      <c r="O781" s="803"/>
      <c r="P781" s="796"/>
      <c r="Q781" s="796"/>
      <c r="R781" s="796"/>
      <c r="S781" s="106" t="str">
        <f>IF(LNG!$B$3=1,A781 &amp;"",G781 &amp;"" )</f>
        <v/>
      </c>
      <c r="T781" s="106" t="str">
        <f>IF(LNG!$B$3=1,B781 &amp;"",H781 &amp;"" )</f>
        <v/>
      </c>
      <c r="U781" s="106" t="str">
        <f>IF(LNG!$B$3=1,C781 &amp;"",I781 &amp;"" )</f>
        <v/>
      </c>
      <c r="V781" s="106" t="str">
        <f>IF(LNG!$B$3=1,D781 &amp;"",J781 &amp;"" )</f>
        <v/>
      </c>
      <c r="W781" s="106" t="str">
        <f>IF(LNG!$B$3=1,E781 &amp;"",K781 &amp;"" )</f>
        <v/>
      </c>
      <c r="X781" s="106" t="str">
        <f>IF(LNG!$B$3=1,F781 &amp;"",L781 &amp;"" )</f>
        <v/>
      </c>
    </row>
    <row r="782" spans="1:24" ht="13.8">
      <c r="A782" s="68"/>
      <c r="B782" s="80"/>
      <c r="C782" s="80"/>
      <c r="D782" s="67"/>
      <c r="E782" s="67"/>
      <c r="F782" s="67"/>
      <c r="G782" s="74"/>
      <c r="H782" s="84"/>
      <c r="I782" s="84"/>
      <c r="J782" s="73"/>
      <c r="K782" s="73"/>
      <c r="L782" s="73"/>
      <c r="M782" s="797"/>
      <c r="N782" s="795"/>
      <c r="O782" s="795"/>
      <c r="P782" s="796"/>
      <c r="Q782" s="796"/>
      <c r="R782" s="796"/>
      <c r="S782" s="106" t="str">
        <f>IF(LNG!$B$3=1,A782 &amp;"",G782 &amp;"" )</f>
        <v/>
      </c>
      <c r="T782" s="106" t="str">
        <f>IF(LNG!$B$3=1,B782 &amp;"",H782 &amp;"" )</f>
        <v/>
      </c>
      <c r="U782" s="106" t="str">
        <f>IF(LNG!$B$3=1,C782 &amp;"",I782 &amp;"" )</f>
        <v/>
      </c>
      <c r="V782" s="106" t="str">
        <f>IF(LNG!$B$3=1,D782 &amp;"",J782 &amp;"" )</f>
        <v/>
      </c>
      <c r="W782" s="106" t="str">
        <f>IF(LNG!$B$3=1,E782 &amp;"",K782 &amp;"" )</f>
        <v/>
      </c>
      <c r="X782" s="106" t="str">
        <f>IF(LNG!$B$3=1,F782 &amp;"",L782 &amp;"" )</f>
        <v/>
      </c>
    </row>
    <row r="783" spans="1:24" ht="13.8">
      <c r="A783" s="92"/>
      <c r="B783" s="66"/>
      <c r="C783" s="93"/>
      <c r="D783" s="67"/>
      <c r="E783" s="67"/>
      <c r="F783" s="65"/>
      <c r="G783" s="94"/>
      <c r="H783" s="72"/>
      <c r="I783" s="95"/>
      <c r="J783" s="73"/>
      <c r="K783" s="73"/>
      <c r="L783" s="71"/>
      <c r="M783" s="802"/>
      <c r="N783" s="813"/>
      <c r="O783" s="803"/>
      <c r="P783" s="796"/>
      <c r="Q783" s="796"/>
      <c r="R783" s="804"/>
      <c r="S783" s="106" t="str">
        <f>IF(LNG!$B$3=1,A783 &amp;"",G783 &amp;"" )</f>
        <v/>
      </c>
      <c r="T783" s="106" t="str">
        <f>IF(LNG!$B$3=1,B783 &amp;"",H783 &amp;"" )</f>
        <v/>
      </c>
      <c r="U783" s="106" t="str">
        <f>IF(LNG!$B$3=1,C783 &amp;"",I783 &amp;"" )</f>
        <v/>
      </c>
      <c r="V783" s="106" t="str">
        <f>IF(LNG!$B$3=1,D783 &amp;"",J783 &amp;"" )</f>
        <v/>
      </c>
      <c r="W783" s="106" t="str">
        <f>IF(LNG!$B$3=1,E783 &amp;"",K783 &amp;"" )</f>
        <v/>
      </c>
      <c r="X783" s="106" t="str">
        <f>IF(LNG!$B$3=1,F783 &amp;"",L783 &amp;"" )</f>
        <v/>
      </c>
    </row>
    <row r="784" spans="1:24" ht="13.8">
      <c r="A784" s="92"/>
      <c r="B784" s="66"/>
      <c r="C784" s="66"/>
      <c r="D784" s="65"/>
      <c r="E784" s="65"/>
      <c r="F784" s="65"/>
      <c r="G784" s="94"/>
      <c r="H784" s="72"/>
      <c r="I784" s="72"/>
      <c r="J784" s="71"/>
      <c r="K784" s="71"/>
      <c r="L784" s="71"/>
      <c r="M784" s="802"/>
      <c r="N784" s="813"/>
      <c r="O784" s="813"/>
      <c r="P784" s="804"/>
      <c r="Q784" s="804"/>
      <c r="R784" s="804"/>
      <c r="S784" s="106" t="str">
        <f>IF(LNG!$B$3=1,A784 &amp;"",G784 &amp;"" )</f>
        <v/>
      </c>
      <c r="T784" s="106" t="str">
        <f>IF(LNG!$B$3=1,B784 &amp;"",H784 &amp;"" )</f>
        <v/>
      </c>
      <c r="U784" s="106" t="str">
        <f>IF(LNG!$B$3=1,C784 &amp;"",I784 &amp;"" )</f>
        <v/>
      </c>
      <c r="V784" s="106" t="str">
        <f>IF(LNG!$B$3=1,D784 &amp;"",J784 &amp;"" )</f>
        <v/>
      </c>
      <c r="W784" s="106" t="str">
        <f>IF(LNG!$B$3=1,E784 &amp;"",K784 &amp;"" )</f>
        <v/>
      </c>
      <c r="X784" s="106" t="str">
        <f>IF(LNG!$B$3=1,F784 &amp;"",L784 &amp;"" )</f>
        <v/>
      </c>
    </row>
    <row r="785" spans="1:24" ht="13.8">
      <c r="A785" s="86"/>
      <c r="B785" s="87"/>
      <c r="C785" s="80"/>
      <c r="D785" s="67"/>
      <c r="E785" s="67"/>
      <c r="F785" s="67"/>
      <c r="G785" s="88"/>
      <c r="H785" s="89"/>
      <c r="I785" s="84"/>
      <c r="J785" s="73"/>
      <c r="K785" s="73"/>
      <c r="L785" s="73"/>
      <c r="M785" s="793"/>
      <c r="N785" s="794"/>
      <c r="O785" s="795"/>
      <c r="P785" s="796"/>
      <c r="Q785" s="796"/>
      <c r="R785" s="796"/>
      <c r="S785" s="106" t="str">
        <f>IF(LNG!$B$3=1,A785 &amp;"",G785 &amp;"" )</f>
        <v/>
      </c>
      <c r="T785" s="106" t="str">
        <f>IF(LNG!$B$3=1,B785 &amp;"",H785 &amp;"" )</f>
        <v/>
      </c>
      <c r="U785" s="106" t="str">
        <f>IF(LNG!$B$3=1,C785 &amp;"",I785 &amp;"" )</f>
        <v/>
      </c>
      <c r="V785" s="106" t="str">
        <f>IF(LNG!$B$3=1,D785 &amp;"",J785 &amp;"" )</f>
        <v/>
      </c>
      <c r="W785" s="106" t="str">
        <f>IF(LNG!$B$3=1,E785 &amp;"",K785 &amp;"" )</f>
        <v/>
      </c>
      <c r="X785" s="106" t="str">
        <f>IF(LNG!$B$3=1,F785 &amp;"",L785 &amp;"" )</f>
        <v/>
      </c>
    </row>
    <row r="786" spans="1:24" ht="13.8">
      <c r="A786" s="68"/>
      <c r="B786" s="80"/>
      <c r="C786" s="80"/>
      <c r="D786" s="67"/>
      <c r="E786" s="67"/>
      <c r="F786" s="67"/>
      <c r="G786" s="74"/>
      <c r="H786" s="84"/>
      <c r="I786" s="84"/>
      <c r="J786" s="73"/>
      <c r="K786" s="73"/>
      <c r="L786" s="73"/>
      <c r="M786" s="797"/>
      <c r="N786" s="795"/>
      <c r="O786" s="795"/>
      <c r="P786" s="796"/>
      <c r="Q786" s="796"/>
      <c r="R786" s="796"/>
      <c r="S786" s="106" t="str">
        <f>IF(LNG!$B$3=1,A786 &amp;"",G786 &amp;"" )</f>
        <v/>
      </c>
      <c r="T786" s="106" t="str">
        <f>IF(LNG!$B$3=1,B786 &amp;"",H786 &amp;"" )</f>
        <v/>
      </c>
      <c r="U786" s="106" t="str">
        <f>IF(LNG!$B$3=1,C786 &amp;"",I786 &amp;"" )</f>
        <v/>
      </c>
      <c r="V786" s="106" t="str">
        <f>IF(LNG!$B$3=1,D786 &amp;"",J786 &amp;"" )</f>
        <v/>
      </c>
      <c r="W786" s="106" t="str">
        <f>IF(LNG!$B$3=1,E786 &amp;"",K786 &amp;"" )</f>
        <v/>
      </c>
      <c r="X786" s="106" t="str">
        <f>IF(LNG!$B$3=1,F786 &amp;"",L786 &amp;"" )</f>
        <v/>
      </c>
    </row>
    <row r="787" spans="1:24" ht="13.8">
      <c r="A787" s="68"/>
      <c r="B787" s="80"/>
      <c r="C787" s="80"/>
      <c r="D787" s="67"/>
      <c r="E787" s="67"/>
      <c r="F787" s="67"/>
      <c r="G787" s="74"/>
      <c r="H787" s="84"/>
      <c r="I787" s="84"/>
      <c r="J787" s="73"/>
      <c r="K787" s="73"/>
      <c r="L787" s="73"/>
      <c r="M787" s="797"/>
      <c r="N787" s="795"/>
      <c r="O787" s="795"/>
      <c r="P787" s="796"/>
      <c r="Q787" s="796"/>
      <c r="R787" s="796"/>
      <c r="S787" s="106" t="str">
        <f>IF(LNG!$B$3=1,A787 &amp;"",G787 &amp;"" )</f>
        <v/>
      </c>
      <c r="T787" s="106" t="str">
        <f>IF(LNG!$B$3=1,B787 &amp;"",H787 &amp;"" )</f>
        <v/>
      </c>
      <c r="U787" s="106" t="str">
        <f>IF(LNG!$B$3=1,C787 &amp;"",I787 &amp;"" )</f>
        <v/>
      </c>
      <c r="V787" s="106" t="str">
        <f>IF(LNG!$B$3=1,D787 &amp;"",J787 &amp;"" )</f>
        <v/>
      </c>
      <c r="W787" s="106" t="str">
        <f>IF(LNG!$B$3=1,E787 &amp;"",K787 &amp;"" )</f>
        <v/>
      </c>
      <c r="X787" s="106" t="str">
        <f>IF(LNG!$B$3=1,F787 &amp;"",L787 &amp;"" )</f>
        <v/>
      </c>
    </row>
    <row r="788" spans="1:24" ht="13.8">
      <c r="A788" s="68"/>
      <c r="B788" s="80"/>
      <c r="C788" s="80"/>
      <c r="D788" s="67"/>
      <c r="E788" s="67"/>
      <c r="F788" s="67"/>
      <c r="G788" s="74"/>
      <c r="H788" s="84"/>
      <c r="I788" s="84"/>
      <c r="J788" s="73"/>
      <c r="K788" s="73"/>
      <c r="L788" s="73"/>
      <c r="M788" s="797"/>
      <c r="N788" s="795"/>
      <c r="O788" s="795"/>
      <c r="P788" s="796"/>
      <c r="Q788" s="796"/>
      <c r="R788" s="796"/>
      <c r="S788" s="106" t="str">
        <f>IF(LNG!$B$3=1,A788 &amp;"",G788 &amp;"" )</f>
        <v/>
      </c>
      <c r="T788" s="106" t="str">
        <f>IF(LNG!$B$3=1,B788 &amp;"",H788 &amp;"" )</f>
        <v/>
      </c>
      <c r="U788" s="106" t="str">
        <f>IF(LNG!$B$3=1,C788 &amp;"",I788 &amp;"" )</f>
        <v/>
      </c>
      <c r="V788" s="106" t="str">
        <f>IF(LNG!$B$3=1,D788 &amp;"",J788 &amp;"" )</f>
        <v/>
      </c>
      <c r="W788" s="106" t="str">
        <f>IF(LNG!$B$3=1,E788 &amp;"",K788 &amp;"" )</f>
        <v/>
      </c>
      <c r="X788" s="106" t="str">
        <f>IF(LNG!$B$3=1,F788 &amp;"",L788 &amp;"" )</f>
        <v/>
      </c>
    </row>
    <row r="789" spans="1:24" ht="13.8">
      <c r="A789" s="70"/>
      <c r="B789" s="66"/>
      <c r="C789" s="66"/>
      <c r="D789" s="65"/>
      <c r="E789" s="65"/>
      <c r="F789" s="65"/>
      <c r="G789" s="76"/>
      <c r="H789" s="72"/>
      <c r="I789" s="72"/>
      <c r="J789" s="71"/>
      <c r="K789" s="71"/>
      <c r="L789" s="71"/>
      <c r="M789" s="807"/>
      <c r="N789" s="813"/>
      <c r="O789" s="813"/>
      <c r="P789" s="804"/>
      <c r="Q789" s="804"/>
      <c r="R789" s="804"/>
      <c r="S789" s="106" t="str">
        <f>IF(LNG!$B$3=1,A789 &amp;"",G789 &amp;"" )</f>
        <v/>
      </c>
      <c r="T789" s="106" t="str">
        <f>IF(LNG!$B$3=1,B789 &amp;"",H789 &amp;"" )</f>
        <v/>
      </c>
      <c r="U789" s="106" t="str">
        <f>IF(LNG!$B$3=1,C789 &amp;"",I789 &amp;"" )</f>
        <v/>
      </c>
      <c r="V789" s="106" t="str">
        <f>IF(LNG!$B$3=1,D789 &amp;"",J789 &amp;"" )</f>
        <v/>
      </c>
      <c r="W789" s="106" t="str">
        <f>IF(LNG!$B$3=1,E789 &amp;"",K789 &amp;"" )</f>
        <v/>
      </c>
      <c r="X789" s="106" t="str">
        <f>IF(LNG!$B$3=1,F789 &amp;"",L789 &amp;"" )</f>
        <v/>
      </c>
    </row>
    <row r="790" spans="1:24" ht="13.8">
      <c r="A790" s="86"/>
      <c r="B790" s="87"/>
      <c r="C790" s="80"/>
      <c r="D790" s="67"/>
      <c r="E790" s="67"/>
      <c r="F790" s="67"/>
      <c r="G790" s="88"/>
      <c r="H790" s="89"/>
      <c r="I790" s="84"/>
      <c r="J790" s="73"/>
      <c r="K790" s="73"/>
      <c r="L790" s="73"/>
      <c r="M790" s="793"/>
      <c r="N790" s="794"/>
      <c r="O790" s="795"/>
      <c r="P790" s="796"/>
      <c r="Q790" s="796"/>
      <c r="R790" s="796"/>
      <c r="S790" s="106" t="str">
        <f>IF(LNG!$B$3=1,A790 &amp;"",G790 &amp;"" )</f>
        <v/>
      </c>
      <c r="T790" s="106" t="str">
        <f>IF(LNG!$B$3=1,B790 &amp;"",H790 &amp;"" )</f>
        <v/>
      </c>
      <c r="U790" s="106" t="str">
        <f>IF(LNG!$B$3=1,C790 &amp;"",I790 &amp;"" )</f>
        <v/>
      </c>
      <c r="V790" s="106" t="str">
        <f>IF(LNG!$B$3=1,D790 &amp;"",J790 &amp;"" )</f>
        <v/>
      </c>
      <c r="W790" s="106" t="str">
        <f>IF(LNG!$B$3=1,E790 &amp;"",K790 &amp;"" )</f>
        <v/>
      </c>
      <c r="X790" s="106" t="str">
        <f>IF(LNG!$B$3=1,F790 &amp;"",L790 &amp;"" )</f>
        <v/>
      </c>
    </row>
    <row r="791" spans="1:24" ht="13.8">
      <c r="A791" s="68"/>
      <c r="B791" s="80"/>
      <c r="C791" s="80"/>
      <c r="D791" s="67"/>
      <c r="E791" s="67"/>
      <c r="F791" s="67"/>
      <c r="G791" s="74"/>
      <c r="H791" s="84"/>
      <c r="I791" s="84"/>
      <c r="J791" s="73"/>
      <c r="K791" s="73"/>
      <c r="L791" s="73"/>
      <c r="M791" s="797"/>
      <c r="N791" s="795"/>
      <c r="O791" s="795"/>
      <c r="P791" s="796"/>
      <c r="Q791" s="796"/>
      <c r="R791" s="796"/>
      <c r="S791" s="106" t="str">
        <f>IF(LNG!$B$3=1,A791 &amp;"",G791 &amp;"" )</f>
        <v/>
      </c>
      <c r="T791" s="106" t="str">
        <f>IF(LNG!$B$3=1,B791 &amp;"",H791 &amp;"" )</f>
        <v/>
      </c>
      <c r="U791" s="106" t="str">
        <f>IF(LNG!$B$3=1,C791 &amp;"",I791 &amp;"" )</f>
        <v/>
      </c>
      <c r="V791" s="106" t="str">
        <f>IF(LNG!$B$3=1,D791 &amp;"",J791 &amp;"" )</f>
        <v/>
      </c>
      <c r="W791" s="106" t="str">
        <f>IF(LNG!$B$3=1,E791 &amp;"",K791 &amp;"" )</f>
        <v/>
      </c>
      <c r="X791" s="106" t="str">
        <f>IF(LNG!$B$3=1,F791 &amp;"",L791 &amp;"" )</f>
        <v/>
      </c>
    </row>
    <row r="792" spans="1:24" ht="13.8">
      <c r="A792" s="68"/>
      <c r="B792" s="80"/>
      <c r="C792" s="80"/>
      <c r="D792" s="67"/>
      <c r="E792" s="67"/>
      <c r="F792" s="67"/>
      <c r="G792" s="74"/>
      <c r="H792" s="84"/>
      <c r="I792" s="84"/>
      <c r="J792" s="73"/>
      <c r="K792" s="73"/>
      <c r="L792" s="73"/>
      <c r="M792" s="797"/>
      <c r="N792" s="795"/>
      <c r="O792" s="795"/>
      <c r="P792" s="796"/>
      <c r="Q792" s="796"/>
      <c r="R792" s="796"/>
      <c r="S792" s="106" t="str">
        <f>IF(LNG!$B$3=1,A792 &amp;"",G792 &amp;"" )</f>
        <v/>
      </c>
      <c r="T792" s="106" t="str">
        <f>IF(LNG!$B$3=1,B792 &amp;"",H792 &amp;"" )</f>
        <v/>
      </c>
      <c r="U792" s="106" t="str">
        <f>IF(LNG!$B$3=1,C792 &amp;"",I792 &amp;"" )</f>
        <v/>
      </c>
      <c r="V792" s="106" t="str">
        <f>IF(LNG!$B$3=1,D792 &amp;"",J792 &amp;"" )</f>
        <v/>
      </c>
      <c r="W792" s="106" t="str">
        <f>IF(LNG!$B$3=1,E792 &amp;"",K792 &amp;"" )</f>
        <v/>
      </c>
      <c r="X792" s="106" t="str">
        <f>IF(LNG!$B$3=1,F792 &amp;"",L792 &amp;"" )</f>
        <v/>
      </c>
    </row>
    <row r="793" spans="1:24" ht="13.8">
      <c r="A793" s="86"/>
      <c r="B793" s="87"/>
      <c r="C793" s="80"/>
      <c r="D793" s="67"/>
      <c r="E793" s="67"/>
      <c r="F793" s="67"/>
      <c r="G793" s="88"/>
      <c r="H793" s="89"/>
      <c r="I793" s="84"/>
      <c r="J793" s="73"/>
      <c r="K793" s="73"/>
      <c r="L793" s="73"/>
      <c r="M793" s="793"/>
      <c r="N793" s="794"/>
      <c r="O793" s="795"/>
      <c r="P793" s="796"/>
      <c r="Q793" s="796"/>
      <c r="R793" s="796"/>
      <c r="S793" s="106" t="str">
        <f>IF(LNG!$B$3=1,A793 &amp;"",G793 &amp;"" )</f>
        <v/>
      </c>
      <c r="T793" s="106" t="str">
        <f>IF(LNG!$B$3=1,B793 &amp;"",H793 &amp;"" )</f>
        <v/>
      </c>
      <c r="U793" s="106" t="str">
        <f>IF(LNG!$B$3=1,C793 &amp;"",I793 &amp;"" )</f>
        <v/>
      </c>
      <c r="V793" s="106" t="str">
        <f>IF(LNG!$B$3=1,D793 &amp;"",J793 &amp;"" )</f>
        <v/>
      </c>
      <c r="W793" s="106" t="str">
        <f>IF(LNG!$B$3=1,E793 &amp;"",K793 &amp;"" )</f>
        <v/>
      </c>
      <c r="X793" s="106" t="str">
        <f>IF(LNG!$B$3=1,F793 &amp;"",L793 &amp;"" )</f>
        <v/>
      </c>
    </row>
    <row r="794" spans="1:24" ht="13.8">
      <c r="A794" s="68"/>
      <c r="B794" s="80"/>
      <c r="C794" s="80"/>
      <c r="D794" s="67"/>
      <c r="E794" s="67"/>
      <c r="F794" s="67"/>
      <c r="G794" s="74"/>
      <c r="H794" s="84"/>
      <c r="I794" s="84"/>
      <c r="J794" s="73"/>
      <c r="K794" s="73"/>
      <c r="L794" s="73"/>
      <c r="M794" s="797"/>
      <c r="N794" s="795"/>
      <c r="O794" s="795"/>
      <c r="P794" s="796"/>
      <c r="Q794" s="796"/>
      <c r="R794" s="796"/>
      <c r="S794" s="106" t="str">
        <f>IF(LNG!$B$3=1,A794 &amp;"",G794 &amp;"" )</f>
        <v/>
      </c>
      <c r="T794" s="106" t="str">
        <f>IF(LNG!$B$3=1,B794 &amp;"",H794 &amp;"" )</f>
        <v/>
      </c>
      <c r="U794" s="106" t="str">
        <f>IF(LNG!$B$3=1,C794 &amp;"",I794 &amp;"" )</f>
        <v/>
      </c>
      <c r="V794" s="106" t="str">
        <f>IF(LNG!$B$3=1,D794 &amp;"",J794 &amp;"" )</f>
        <v/>
      </c>
      <c r="W794" s="106" t="str">
        <f>IF(LNG!$B$3=1,E794 &amp;"",K794 &amp;"" )</f>
        <v/>
      </c>
      <c r="X794" s="106" t="str">
        <f>IF(LNG!$B$3=1,F794 &amp;"",L794 &amp;"" )</f>
        <v/>
      </c>
    </row>
    <row r="795" spans="1:24" ht="13.8">
      <c r="A795" s="68"/>
      <c r="B795" s="80"/>
      <c r="C795" s="80"/>
      <c r="D795" s="67"/>
      <c r="E795" s="67"/>
      <c r="F795" s="67"/>
      <c r="G795" s="74"/>
      <c r="H795" s="84"/>
      <c r="I795" s="84"/>
      <c r="J795" s="73"/>
      <c r="K795" s="73"/>
      <c r="L795" s="73"/>
      <c r="M795" s="797"/>
      <c r="N795" s="795"/>
      <c r="O795" s="795"/>
      <c r="P795" s="796"/>
      <c r="Q795" s="796"/>
      <c r="R795" s="796"/>
      <c r="S795" s="106" t="str">
        <f>IF(LNG!$B$3=1,A795 &amp;"",G795 &amp;"" )</f>
        <v/>
      </c>
      <c r="T795" s="106" t="str">
        <f>IF(LNG!$B$3=1,B795 &amp;"",H795 &amp;"" )</f>
        <v/>
      </c>
      <c r="U795" s="106" t="str">
        <f>IF(LNG!$B$3=1,C795 &amp;"",I795 &amp;"" )</f>
        <v/>
      </c>
      <c r="V795" s="106" t="str">
        <f>IF(LNG!$B$3=1,D795 &amp;"",J795 &amp;"" )</f>
        <v/>
      </c>
      <c r="W795" s="106" t="str">
        <f>IF(LNG!$B$3=1,E795 &amp;"",K795 &amp;"" )</f>
        <v/>
      </c>
      <c r="X795" s="106" t="str">
        <f>IF(LNG!$B$3=1,F795 &amp;"",L795 &amp;"" )</f>
        <v/>
      </c>
    </row>
    <row r="796" spans="1:24" ht="13.8">
      <c r="A796" s="78"/>
      <c r="B796" s="79"/>
      <c r="C796" s="80"/>
      <c r="D796" s="67"/>
      <c r="E796" s="67"/>
      <c r="F796" s="67"/>
      <c r="G796" s="82"/>
      <c r="H796" s="83"/>
      <c r="I796" s="84"/>
      <c r="J796" s="73"/>
      <c r="K796" s="73"/>
      <c r="L796" s="73"/>
      <c r="M796" s="798"/>
      <c r="N796" s="799"/>
      <c r="O796" s="795"/>
      <c r="P796" s="796"/>
      <c r="Q796" s="796"/>
      <c r="R796" s="796"/>
      <c r="S796" s="106" t="str">
        <f>IF(LNG!$B$3=1,A796 &amp;"",G796 &amp;"" )</f>
        <v/>
      </c>
      <c r="T796" s="106" t="str">
        <f>IF(LNG!$B$3=1,B796 &amp;"",H796 &amp;"" )</f>
        <v/>
      </c>
      <c r="U796" s="106" t="str">
        <f>IF(LNG!$B$3=1,C796 &amp;"",I796 &amp;"" )</f>
        <v/>
      </c>
      <c r="V796" s="106" t="str">
        <f>IF(LNG!$B$3=1,D796 &amp;"",J796 &amp;"" )</f>
        <v/>
      </c>
      <c r="W796" s="106" t="str">
        <f>IF(LNG!$B$3=1,E796 &amp;"",K796 &amp;"" )</f>
        <v/>
      </c>
      <c r="X796" s="106" t="str">
        <f>IF(LNG!$B$3=1,F796 &amp;"",L796 &amp;"" )</f>
        <v/>
      </c>
    </row>
    <row r="797" spans="1:24" ht="13.8">
      <c r="A797" s="86"/>
      <c r="B797" s="87"/>
      <c r="C797" s="80"/>
      <c r="D797" s="67"/>
      <c r="E797" s="67"/>
      <c r="F797" s="67"/>
      <c r="G797" s="88"/>
      <c r="H797" s="89"/>
      <c r="I797" s="84"/>
      <c r="J797" s="73"/>
      <c r="K797" s="73"/>
      <c r="L797" s="73"/>
      <c r="M797" s="793"/>
      <c r="N797" s="794"/>
      <c r="O797" s="795"/>
      <c r="P797" s="796"/>
      <c r="Q797" s="796"/>
      <c r="R797" s="796"/>
      <c r="S797" s="106" t="str">
        <f>IF(LNG!$B$3=1,A797 &amp;"",G797 &amp;"" )</f>
        <v/>
      </c>
      <c r="T797" s="106" t="str">
        <f>IF(LNG!$B$3=1,B797 &amp;"",H797 &amp;"" )</f>
        <v/>
      </c>
      <c r="U797" s="106" t="str">
        <f>IF(LNG!$B$3=1,C797 &amp;"",I797 &amp;"" )</f>
        <v/>
      </c>
      <c r="V797" s="106" t="str">
        <f>IF(LNG!$B$3=1,D797 &amp;"",J797 &amp;"" )</f>
        <v/>
      </c>
      <c r="W797" s="106" t="str">
        <f>IF(LNG!$B$3=1,E797 &amp;"",K797 &amp;"" )</f>
        <v/>
      </c>
      <c r="X797" s="106" t="str">
        <f>IF(LNG!$B$3=1,F797 &amp;"",L797 &amp;"" )</f>
        <v/>
      </c>
    </row>
    <row r="798" spans="1:24" ht="13.8">
      <c r="A798" s="68"/>
      <c r="B798" s="80"/>
      <c r="C798" s="80"/>
      <c r="D798" s="67"/>
      <c r="E798" s="67"/>
      <c r="F798" s="67"/>
      <c r="G798" s="74"/>
      <c r="H798" s="84"/>
      <c r="I798" s="84"/>
      <c r="J798" s="73"/>
      <c r="K798" s="73"/>
      <c r="L798" s="73"/>
      <c r="M798" s="797"/>
      <c r="N798" s="795"/>
      <c r="O798" s="795"/>
      <c r="P798" s="796"/>
      <c r="Q798" s="796"/>
      <c r="R798" s="796"/>
      <c r="S798" s="106" t="str">
        <f>IF(LNG!$B$3=1,A798 &amp;"",G798 &amp;"" )</f>
        <v/>
      </c>
      <c r="T798" s="106" t="str">
        <f>IF(LNG!$B$3=1,B798 &amp;"",H798 &amp;"" )</f>
        <v/>
      </c>
      <c r="U798" s="106" t="str">
        <f>IF(LNG!$B$3=1,C798 &amp;"",I798 &amp;"" )</f>
        <v/>
      </c>
      <c r="V798" s="106" t="str">
        <f>IF(LNG!$B$3=1,D798 &amp;"",J798 &amp;"" )</f>
        <v/>
      </c>
      <c r="W798" s="106" t="str">
        <f>IF(LNG!$B$3=1,E798 &amp;"",K798 &amp;"" )</f>
        <v/>
      </c>
      <c r="X798" s="106" t="str">
        <f>IF(LNG!$B$3=1,F798 &amp;"",L798 &amp;"" )</f>
        <v/>
      </c>
    </row>
    <row r="799" spans="1:24" ht="13.8">
      <c r="A799" s="68"/>
      <c r="B799" s="80"/>
      <c r="C799" s="80"/>
      <c r="D799" s="67"/>
      <c r="E799" s="67"/>
      <c r="F799" s="67"/>
      <c r="G799" s="74"/>
      <c r="H799" s="84"/>
      <c r="I799" s="84"/>
      <c r="J799" s="73"/>
      <c r="K799" s="73"/>
      <c r="L799" s="73"/>
      <c r="M799" s="797"/>
      <c r="N799" s="795"/>
      <c r="O799" s="795"/>
      <c r="P799" s="796"/>
      <c r="Q799" s="796"/>
      <c r="R799" s="796"/>
      <c r="S799" s="106" t="str">
        <f>IF(LNG!$B$3=1,A799 &amp;"",G799 &amp;"" )</f>
        <v/>
      </c>
      <c r="T799" s="106" t="str">
        <f>IF(LNG!$B$3=1,B799 &amp;"",H799 &amp;"" )</f>
        <v/>
      </c>
      <c r="U799" s="106" t="str">
        <f>IF(LNG!$B$3=1,C799 &amp;"",I799 &amp;"" )</f>
        <v/>
      </c>
      <c r="V799" s="106" t="str">
        <f>IF(LNG!$B$3=1,D799 &amp;"",J799 &amp;"" )</f>
        <v/>
      </c>
      <c r="W799" s="106" t="str">
        <f>IF(LNG!$B$3=1,E799 &amp;"",K799 &amp;"" )</f>
        <v/>
      </c>
      <c r="X799" s="106" t="str">
        <f>IF(LNG!$B$3=1,F799 &amp;"",L799 &amp;"" )</f>
        <v/>
      </c>
    </row>
    <row r="800" spans="1:24" ht="13.8">
      <c r="A800" s="68"/>
      <c r="B800" s="80"/>
      <c r="C800" s="80"/>
      <c r="D800" s="67"/>
      <c r="E800" s="67"/>
      <c r="F800" s="67"/>
      <c r="G800" s="74"/>
      <c r="H800" s="84"/>
      <c r="I800" s="84"/>
      <c r="J800" s="73"/>
      <c r="K800" s="73"/>
      <c r="L800" s="73"/>
      <c r="M800" s="797"/>
      <c r="N800" s="795"/>
      <c r="O800" s="795"/>
      <c r="P800" s="796"/>
      <c r="Q800" s="796"/>
      <c r="R800" s="796"/>
      <c r="S800" s="106" t="str">
        <f>IF(LNG!$B$3=1,A800 &amp;"",G800 &amp;"" )</f>
        <v/>
      </c>
      <c r="T800" s="106" t="str">
        <f>IF(LNG!$B$3=1,B800 &amp;"",H800 &amp;"" )</f>
        <v/>
      </c>
      <c r="U800" s="106" t="str">
        <f>IF(LNG!$B$3=1,C800 &amp;"",I800 &amp;"" )</f>
        <v/>
      </c>
      <c r="V800" s="106" t="str">
        <f>IF(LNG!$B$3=1,D800 &amp;"",J800 &amp;"" )</f>
        <v/>
      </c>
      <c r="W800" s="106" t="str">
        <f>IF(LNG!$B$3=1,E800 &amp;"",K800 &amp;"" )</f>
        <v/>
      </c>
      <c r="X800" s="106" t="str">
        <f>IF(LNG!$B$3=1,F800 &amp;"",L800 &amp;"" )</f>
        <v/>
      </c>
    </row>
    <row r="801" spans="1:24" ht="13.8">
      <c r="A801" s="68"/>
      <c r="B801" s="80"/>
      <c r="C801" s="80"/>
      <c r="D801" s="67"/>
      <c r="E801" s="67"/>
      <c r="F801" s="67"/>
      <c r="G801" s="74"/>
      <c r="H801" s="84"/>
      <c r="I801" s="84"/>
      <c r="J801" s="73"/>
      <c r="K801" s="73"/>
      <c r="L801" s="73"/>
      <c r="M801" s="797"/>
      <c r="N801" s="795"/>
      <c r="O801" s="795"/>
      <c r="P801" s="796"/>
      <c r="Q801" s="796"/>
      <c r="R801" s="796"/>
      <c r="S801" s="106" t="str">
        <f>IF(LNG!$B$3=1,A801 &amp;"",G801 &amp;"" )</f>
        <v/>
      </c>
      <c r="T801" s="106" t="str">
        <f>IF(LNG!$B$3=1,B801 &amp;"",H801 &amp;"" )</f>
        <v/>
      </c>
      <c r="U801" s="106" t="str">
        <f>IF(LNG!$B$3=1,C801 &amp;"",I801 &amp;"" )</f>
        <v/>
      </c>
      <c r="V801" s="106" t="str">
        <f>IF(LNG!$B$3=1,D801 &amp;"",J801 &amp;"" )</f>
        <v/>
      </c>
      <c r="W801" s="106" t="str">
        <f>IF(LNG!$B$3=1,E801 &amp;"",K801 &amp;"" )</f>
        <v/>
      </c>
      <c r="X801" s="106" t="str">
        <f>IF(LNG!$B$3=1,F801 &amp;"",L801 &amp;"" )</f>
        <v/>
      </c>
    </row>
    <row r="802" spans="1:24" ht="13.8">
      <c r="A802" s="86"/>
      <c r="B802" s="87"/>
      <c r="C802" s="80"/>
      <c r="D802" s="67"/>
      <c r="E802" s="67"/>
      <c r="F802" s="67"/>
      <c r="G802" s="88"/>
      <c r="H802" s="89"/>
      <c r="I802" s="84"/>
      <c r="J802" s="73"/>
      <c r="K802" s="73"/>
      <c r="L802" s="73"/>
      <c r="M802" s="793"/>
      <c r="N802" s="794"/>
      <c r="O802" s="795"/>
      <c r="P802" s="796"/>
      <c r="Q802" s="796"/>
      <c r="R802" s="796"/>
      <c r="S802" s="106" t="str">
        <f>IF(LNG!$B$3=1,A802 &amp;"",G802 &amp;"" )</f>
        <v/>
      </c>
      <c r="T802" s="106" t="str">
        <f>IF(LNG!$B$3=1,B802 &amp;"",H802 &amp;"" )</f>
        <v/>
      </c>
      <c r="U802" s="106" t="str">
        <f>IF(LNG!$B$3=1,C802 &amp;"",I802 &amp;"" )</f>
        <v/>
      </c>
      <c r="V802" s="106" t="str">
        <f>IF(LNG!$B$3=1,D802 &amp;"",J802 &amp;"" )</f>
        <v/>
      </c>
      <c r="W802" s="106" t="str">
        <f>IF(LNG!$B$3=1,E802 &amp;"",K802 &amp;"" )</f>
        <v/>
      </c>
      <c r="X802" s="106" t="str">
        <f>IF(LNG!$B$3=1,F802 &amp;"",L802 &amp;"" )</f>
        <v/>
      </c>
    </row>
    <row r="803" spans="1:24" ht="13.8">
      <c r="A803" s="68"/>
      <c r="B803" s="80"/>
      <c r="C803" s="80"/>
      <c r="D803" s="67"/>
      <c r="E803" s="67"/>
      <c r="F803" s="67"/>
      <c r="G803" s="74"/>
      <c r="H803" s="84"/>
      <c r="I803" s="84"/>
      <c r="J803" s="73"/>
      <c r="K803" s="73"/>
      <c r="L803" s="73"/>
      <c r="M803" s="797"/>
      <c r="N803" s="795"/>
      <c r="O803" s="795"/>
      <c r="P803" s="796"/>
      <c r="Q803" s="796"/>
      <c r="R803" s="796"/>
      <c r="S803" s="106" t="str">
        <f>IF(LNG!$B$3=1,A803 &amp;"",G803 &amp;"" )</f>
        <v/>
      </c>
      <c r="T803" s="106" t="str">
        <f>IF(LNG!$B$3=1,B803 &amp;"",H803 &amp;"" )</f>
        <v/>
      </c>
      <c r="U803" s="106" t="str">
        <f>IF(LNG!$B$3=1,C803 &amp;"",I803 &amp;"" )</f>
        <v/>
      </c>
      <c r="V803" s="106" t="str">
        <f>IF(LNG!$B$3=1,D803 &amp;"",J803 &amp;"" )</f>
        <v/>
      </c>
      <c r="W803" s="106" t="str">
        <f>IF(LNG!$B$3=1,E803 &amp;"",K803 &amp;"" )</f>
        <v/>
      </c>
      <c r="X803" s="106" t="str">
        <f>IF(LNG!$B$3=1,F803 &amp;"",L803 &amp;"" )</f>
        <v/>
      </c>
    </row>
    <row r="804" spans="1:24" ht="13.8">
      <c r="A804" s="68"/>
      <c r="B804" s="80"/>
      <c r="C804" s="80"/>
      <c r="D804" s="67"/>
      <c r="E804" s="67"/>
      <c r="F804" s="67"/>
      <c r="G804" s="74"/>
      <c r="H804" s="84"/>
      <c r="I804" s="84"/>
      <c r="J804" s="73"/>
      <c r="K804" s="73"/>
      <c r="L804" s="73"/>
      <c r="M804" s="797"/>
      <c r="N804" s="795"/>
      <c r="O804" s="795"/>
      <c r="P804" s="796"/>
      <c r="Q804" s="796"/>
      <c r="R804" s="796"/>
      <c r="S804" s="106" t="str">
        <f>IF(LNG!$B$3=1,A804 &amp;"",G804 &amp;"" )</f>
        <v/>
      </c>
      <c r="T804" s="106" t="str">
        <f>IF(LNG!$B$3=1,B804 &amp;"",H804 &amp;"" )</f>
        <v/>
      </c>
      <c r="U804" s="106" t="str">
        <f>IF(LNG!$B$3=1,C804 &amp;"",I804 &amp;"" )</f>
        <v/>
      </c>
      <c r="V804" s="106" t="str">
        <f>IF(LNG!$B$3=1,D804 &amp;"",J804 &amp;"" )</f>
        <v/>
      </c>
      <c r="W804" s="106" t="str">
        <f>IF(LNG!$B$3=1,E804 &amp;"",K804 &amp;"" )</f>
        <v/>
      </c>
      <c r="X804" s="106" t="str">
        <f>IF(LNG!$B$3=1,F804 &amp;"",L804 &amp;"" )</f>
        <v/>
      </c>
    </row>
    <row r="805" spans="1:24" ht="13.8">
      <c r="A805" s="68"/>
      <c r="B805" s="80"/>
      <c r="C805" s="80"/>
      <c r="D805" s="67"/>
      <c r="E805" s="67"/>
      <c r="F805" s="67"/>
      <c r="G805" s="74"/>
      <c r="H805" s="84"/>
      <c r="I805" s="84"/>
      <c r="J805" s="73"/>
      <c r="K805" s="73"/>
      <c r="L805" s="73"/>
      <c r="M805" s="797"/>
      <c r="N805" s="795"/>
      <c r="O805" s="795"/>
      <c r="P805" s="796"/>
      <c r="Q805" s="796"/>
      <c r="R805" s="796"/>
      <c r="S805" s="106" t="str">
        <f>IF(LNG!$B$3=1,A805 &amp;"",G805 &amp;"" )</f>
        <v/>
      </c>
      <c r="T805" s="106" t="str">
        <f>IF(LNG!$B$3=1,B805 &amp;"",H805 &amp;"" )</f>
        <v/>
      </c>
      <c r="U805" s="106" t="str">
        <f>IF(LNG!$B$3=1,C805 &amp;"",I805 &amp;"" )</f>
        <v/>
      </c>
      <c r="V805" s="106" t="str">
        <f>IF(LNG!$B$3=1,D805 &amp;"",J805 &amp;"" )</f>
        <v/>
      </c>
      <c r="W805" s="106" t="str">
        <f>IF(LNG!$B$3=1,E805 &amp;"",K805 &amp;"" )</f>
        <v/>
      </c>
      <c r="X805" s="106" t="str">
        <f>IF(LNG!$B$3=1,F805 &amp;"",L805 &amp;"" )</f>
        <v/>
      </c>
    </row>
    <row r="806" spans="1:24" ht="13.8">
      <c r="A806" s="68"/>
      <c r="B806" s="80"/>
      <c r="C806" s="80"/>
      <c r="D806" s="67"/>
      <c r="E806" s="67"/>
      <c r="F806" s="67"/>
      <c r="G806" s="74"/>
      <c r="H806" s="84"/>
      <c r="I806" s="84"/>
      <c r="J806" s="73"/>
      <c r="K806" s="73"/>
      <c r="L806" s="73"/>
      <c r="M806" s="797"/>
      <c r="N806" s="795"/>
      <c r="O806" s="795"/>
      <c r="P806" s="796"/>
      <c r="Q806" s="796"/>
      <c r="R806" s="796"/>
      <c r="S806" s="106" t="str">
        <f>IF(LNG!$B$3=1,A806 &amp;"",G806 &amp;"" )</f>
        <v/>
      </c>
      <c r="T806" s="106" t="str">
        <f>IF(LNG!$B$3=1,B806 &amp;"",H806 &amp;"" )</f>
        <v/>
      </c>
      <c r="U806" s="106" t="str">
        <f>IF(LNG!$B$3=1,C806 &amp;"",I806 &amp;"" )</f>
        <v/>
      </c>
      <c r="V806" s="106" t="str">
        <f>IF(LNG!$B$3=1,D806 &amp;"",J806 &amp;"" )</f>
        <v/>
      </c>
      <c r="W806" s="106" t="str">
        <f>IF(LNG!$B$3=1,E806 &amp;"",K806 &amp;"" )</f>
        <v/>
      </c>
      <c r="X806" s="106" t="str">
        <f>IF(LNG!$B$3=1,F806 &amp;"",L806 &amp;"" )</f>
        <v/>
      </c>
    </row>
    <row r="807" spans="1:24" ht="13.8">
      <c r="A807" s="68"/>
      <c r="B807" s="80"/>
      <c r="C807" s="80"/>
      <c r="D807" s="67"/>
      <c r="E807" s="67"/>
      <c r="F807" s="67"/>
      <c r="G807" s="74"/>
      <c r="H807" s="84"/>
      <c r="I807" s="84"/>
      <c r="J807" s="73"/>
      <c r="K807" s="73"/>
      <c r="L807" s="73"/>
      <c r="M807" s="797"/>
      <c r="N807" s="795"/>
      <c r="O807" s="795"/>
      <c r="P807" s="796"/>
      <c r="Q807" s="796"/>
      <c r="R807" s="796"/>
      <c r="S807" s="106" t="str">
        <f>IF(LNG!$B$3=1,A807 &amp;"",G807 &amp;"" )</f>
        <v/>
      </c>
      <c r="T807" s="106" t="str">
        <f>IF(LNG!$B$3=1,B807 &amp;"",H807 &amp;"" )</f>
        <v/>
      </c>
      <c r="U807" s="106" t="str">
        <f>IF(LNG!$B$3=1,C807 &amp;"",I807 &amp;"" )</f>
        <v/>
      </c>
      <c r="V807" s="106" t="str">
        <f>IF(LNG!$B$3=1,D807 &amp;"",J807 &amp;"" )</f>
        <v/>
      </c>
      <c r="W807" s="106" t="str">
        <f>IF(LNG!$B$3=1,E807 &amp;"",K807 &amp;"" )</f>
        <v/>
      </c>
      <c r="X807" s="106" t="str">
        <f>IF(LNG!$B$3=1,F807 &amp;"",L807 &amp;"" )</f>
        <v/>
      </c>
    </row>
    <row r="808" spans="1:24" ht="13.8">
      <c r="A808" s="68"/>
      <c r="B808" s="80"/>
      <c r="C808" s="80"/>
      <c r="D808" s="67"/>
      <c r="E808" s="67"/>
      <c r="F808" s="67"/>
      <c r="G808" s="74"/>
      <c r="H808" s="84"/>
      <c r="I808" s="84"/>
      <c r="J808" s="73"/>
      <c r="K808" s="73"/>
      <c r="L808" s="73"/>
      <c r="M808" s="797"/>
      <c r="N808" s="795"/>
      <c r="O808" s="795"/>
      <c r="P808" s="796"/>
      <c r="Q808" s="796"/>
      <c r="R808" s="796"/>
      <c r="S808" s="106" t="str">
        <f>IF(LNG!$B$3=1,A808 &amp;"",G808 &amp;"" )</f>
        <v/>
      </c>
      <c r="T808" s="106" t="str">
        <f>IF(LNG!$B$3=1,B808 &amp;"",H808 &amp;"" )</f>
        <v/>
      </c>
      <c r="U808" s="106" t="str">
        <f>IF(LNG!$B$3=1,C808 &amp;"",I808 &amp;"" )</f>
        <v/>
      </c>
      <c r="V808" s="106" t="str">
        <f>IF(LNG!$B$3=1,D808 &amp;"",J808 &amp;"" )</f>
        <v/>
      </c>
      <c r="W808" s="106" t="str">
        <f>IF(LNG!$B$3=1,E808 &amp;"",K808 &amp;"" )</f>
        <v/>
      </c>
      <c r="X808" s="106" t="str">
        <f>IF(LNG!$B$3=1,F808 &amp;"",L808 &amp;"" )</f>
        <v/>
      </c>
    </row>
    <row r="809" spans="1:24" ht="13.8">
      <c r="A809" s="68"/>
      <c r="B809" s="80"/>
      <c r="C809" s="80"/>
      <c r="D809" s="67"/>
      <c r="E809" s="67"/>
      <c r="F809" s="67"/>
      <c r="G809" s="74"/>
      <c r="H809" s="84"/>
      <c r="I809" s="84"/>
      <c r="J809" s="73"/>
      <c r="K809" s="73"/>
      <c r="L809" s="73"/>
      <c r="M809" s="797"/>
      <c r="N809" s="795"/>
      <c r="O809" s="795"/>
      <c r="P809" s="796"/>
      <c r="Q809" s="796"/>
      <c r="R809" s="796"/>
      <c r="S809" s="106" t="str">
        <f>IF(LNG!$B$3=1,A809 &amp;"",G809 &amp;"" )</f>
        <v/>
      </c>
      <c r="T809" s="106" t="str">
        <f>IF(LNG!$B$3=1,B809 &amp;"",H809 &amp;"" )</f>
        <v/>
      </c>
      <c r="U809" s="106" t="str">
        <f>IF(LNG!$B$3=1,C809 &amp;"",I809 &amp;"" )</f>
        <v/>
      </c>
      <c r="V809" s="106" t="str">
        <f>IF(LNG!$B$3=1,D809 &amp;"",J809 &amp;"" )</f>
        <v/>
      </c>
      <c r="W809" s="106" t="str">
        <f>IF(LNG!$B$3=1,E809 &amp;"",K809 &amp;"" )</f>
        <v/>
      </c>
      <c r="X809" s="106" t="str">
        <f>IF(LNG!$B$3=1,F809 &amp;"",L809 &amp;"" )</f>
        <v/>
      </c>
    </row>
    <row r="810" spans="1:24" ht="13.8">
      <c r="A810" s="68"/>
      <c r="B810" s="80"/>
      <c r="C810" s="80"/>
      <c r="D810" s="67"/>
      <c r="E810" s="67"/>
      <c r="F810" s="67"/>
      <c r="G810" s="74"/>
      <c r="H810" s="84"/>
      <c r="I810" s="84"/>
      <c r="J810" s="73"/>
      <c r="K810" s="73"/>
      <c r="L810" s="73"/>
      <c r="M810" s="797"/>
      <c r="N810" s="795"/>
      <c r="O810" s="795"/>
      <c r="P810" s="796"/>
      <c r="Q810" s="796"/>
      <c r="R810" s="796"/>
      <c r="S810" s="106" t="str">
        <f>IF(LNG!$B$3=1,A810 &amp;"",G810 &amp;"" )</f>
        <v/>
      </c>
      <c r="T810" s="106" t="str">
        <f>IF(LNG!$B$3=1,B810 &amp;"",H810 &amp;"" )</f>
        <v/>
      </c>
      <c r="U810" s="106" t="str">
        <f>IF(LNG!$B$3=1,C810 &amp;"",I810 &amp;"" )</f>
        <v/>
      </c>
      <c r="V810" s="106" t="str">
        <f>IF(LNG!$B$3=1,D810 &amp;"",J810 &amp;"" )</f>
        <v/>
      </c>
      <c r="W810" s="106" t="str">
        <f>IF(LNG!$B$3=1,E810 &amp;"",K810 &amp;"" )</f>
        <v/>
      </c>
      <c r="X810" s="106" t="str">
        <f>IF(LNG!$B$3=1,F810 &amp;"",L810 &amp;"" )</f>
        <v/>
      </c>
    </row>
    <row r="811" spans="1:24" ht="13.8">
      <c r="A811" s="86"/>
      <c r="B811" s="87"/>
      <c r="C811" s="80"/>
      <c r="D811" s="67"/>
      <c r="E811" s="67"/>
      <c r="F811" s="67"/>
      <c r="G811" s="88"/>
      <c r="H811" s="89"/>
      <c r="I811" s="84"/>
      <c r="J811" s="73"/>
      <c r="K811" s="73"/>
      <c r="L811" s="73"/>
      <c r="M811" s="793"/>
      <c r="N811" s="794"/>
      <c r="O811" s="795"/>
      <c r="P811" s="796"/>
      <c r="Q811" s="796"/>
      <c r="R811" s="796"/>
      <c r="S811" s="106" t="str">
        <f>IF(LNG!$B$3=1,A811 &amp;"",G811 &amp;"" )</f>
        <v/>
      </c>
      <c r="T811" s="106" t="str">
        <f>IF(LNG!$B$3=1,B811 &amp;"",H811 &amp;"" )</f>
        <v/>
      </c>
      <c r="U811" s="106" t="str">
        <f>IF(LNG!$B$3=1,C811 &amp;"",I811 &amp;"" )</f>
        <v/>
      </c>
      <c r="V811" s="106" t="str">
        <f>IF(LNG!$B$3=1,D811 &amp;"",J811 &amp;"" )</f>
        <v/>
      </c>
      <c r="W811" s="106" t="str">
        <f>IF(LNG!$B$3=1,E811 &amp;"",K811 &amp;"" )</f>
        <v/>
      </c>
      <c r="X811" s="106" t="str">
        <f>IF(LNG!$B$3=1,F811 &amp;"",L811 &amp;"" )</f>
        <v/>
      </c>
    </row>
    <row r="812" spans="1:24" ht="13.8">
      <c r="A812" s="68"/>
      <c r="B812" s="80"/>
      <c r="C812" s="80"/>
      <c r="D812" s="67"/>
      <c r="E812" s="67"/>
      <c r="F812" s="67"/>
      <c r="G812" s="74"/>
      <c r="H812" s="84"/>
      <c r="I812" s="84"/>
      <c r="J812" s="73"/>
      <c r="K812" s="73"/>
      <c r="L812" s="73"/>
      <c r="M812" s="797"/>
      <c r="N812" s="795"/>
      <c r="O812" s="795"/>
      <c r="P812" s="796"/>
      <c r="Q812" s="796"/>
      <c r="R812" s="796"/>
      <c r="S812" s="106" t="str">
        <f>IF(LNG!$B$3=1,A812 &amp;"",G812 &amp;"" )</f>
        <v/>
      </c>
      <c r="T812" s="106" t="str">
        <f>IF(LNG!$B$3=1,B812 &amp;"",H812 &amp;"" )</f>
        <v/>
      </c>
      <c r="U812" s="106" t="str">
        <f>IF(LNG!$B$3=1,C812 &amp;"",I812 &amp;"" )</f>
        <v/>
      </c>
      <c r="V812" s="106" t="str">
        <f>IF(LNG!$B$3=1,D812 &amp;"",J812 &amp;"" )</f>
        <v/>
      </c>
      <c r="W812" s="106" t="str">
        <f>IF(LNG!$B$3=1,E812 &amp;"",K812 &amp;"" )</f>
        <v/>
      </c>
      <c r="X812" s="106" t="str">
        <f>IF(LNG!$B$3=1,F812 &amp;"",L812 &amp;"" )</f>
        <v/>
      </c>
    </row>
    <row r="813" spans="1:24" ht="13.8">
      <c r="A813" s="68"/>
      <c r="B813" s="80"/>
      <c r="C813" s="80"/>
      <c r="D813" s="67"/>
      <c r="E813" s="67"/>
      <c r="F813" s="67"/>
      <c r="G813" s="74"/>
      <c r="H813" s="84"/>
      <c r="I813" s="84"/>
      <c r="J813" s="73"/>
      <c r="K813" s="73"/>
      <c r="L813" s="73"/>
      <c r="M813" s="797"/>
      <c r="N813" s="795"/>
      <c r="O813" s="795"/>
      <c r="P813" s="796"/>
      <c r="Q813" s="796"/>
      <c r="R813" s="796"/>
      <c r="S813" s="106" t="str">
        <f>IF(LNG!$B$3=1,A813 &amp;"",G813 &amp;"" )</f>
        <v/>
      </c>
      <c r="T813" s="106" t="str">
        <f>IF(LNG!$B$3=1,B813 &amp;"",H813 &amp;"" )</f>
        <v/>
      </c>
      <c r="U813" s="106" t="str">
        <f>IF(LNG!$B$3=1,C813 &amp;"",I813 &amp;"" )</f>
        <v/>
      </c>
      <c r="V813" s="106" t="str">
        <f>IF(LNG!$B$3=1,D813 &amp;"",J813 &amp;"" )</f>
        <v/>
      </c>
      <c r="W813" s="106" t="str">
        <f>IF(LNG!$B$3=1,E813 &amp;"",K813 &amp;"" )</f>
        <v/>
      </c>
      <c r="X813" s="106" t="str">
        <f>IF(LNG!$B$3=1,F813 &amp;"",L813 &amp;"" )</f>
        <v/>
      </c>
    </row>
    <row r="814" spans="1:24" ht="13.8">
      <c r="A814" s="68"/>
      <c r="B814" s="80"/>
      <c r="C814" s="80"/>
      <c r="D814" s="67"/>
      <c r="E814" s="67"/>
      <c r="F814" s="67"/>
      <c r="G814" s="74"/>
      <c r="H814" s="84"/>
      <c r="I814" s="84"/>
      <c r="J814" s="73"/>
      <c r="K814" s="73"/>
      <c r="L814" s="73"/>
      <c r="M814" s="797"/>
      <c r="N814" s="795"/>
      <c r="O814" s="795"/>
      <c r="P814" s="796"/>
      <c r="Q814" s="796"/>
      <c r="R814" s="796"/>
      <c r="S814" s="106" t="str">
        <f>IF(LNG!$B$3=1,A814 &amp;"",G814 &amp;"" )</f>
        <v/>
      </c>
      <c r="T814" s="106" t="str">
        <f>IF(LNG!$B$3=1,B814 &amp;"",H814 &amp;"" )</f>
        <v/>
      </c>
      <c r="U814" s="106" t="str">
        <f>IF(LNG!$B$3=1,C814 &amp;"",I814 &amp;"" )</f>
        <v/>
      </c>
      <c r="V814" s="106" t="str">
        <f>IF(LNG!$B$3=1,D814 &amp;"",J814 &amp;"" )</f>
        <v/>
      </c>
      <c r="W814" s="106" t="str">
        <f>IF(LNG!$B$3=1,E814 &amp;"",K814 &amp;"" )</f>
        <v/>
      </c>
      <c r="X814" s="106" t="str">
        <f>IF(LNG!$B$3=1,F814 &amp;"",L814 &amp;"" )</f>
        <v/>
      </c>
    </row>
    <row r="815" spans="1:24" ht="13.8">
      <c r="A815" s="68"/>
      <c r="B815" s="80"/>
      <c r="C815" s="80"/>
      <c r="D815" s="67"/>
      <c r="E815" s="67"/>
      <c r="F815" s="67"/>
      <c r="G815" s="74"/>
      <c r="H815" s="84"/>
      <c r="I815" s="84"/>
      <c r="J815" s="73"/>
      <c r="K815" s="73"/>
      <c r="L815" s="73"/>
      <c r="M815" s="797"/>
      <c r="N815" s="795"/>
      <c r="O815" s="795"/>
      <c r="P815" s="796"/>
      <c r="Q815" s="796"/>
      <c r="R815" s="796"/>
      <c r="S815" s="106" t="str">
        <f>IF(LNG!$B$3=1,A815 &amp;"",G815 &amp;"" )</f>
        <v/>
      </c>
      <c r="T815" s="106" t="str">
        <f>IF(LNG!$B$3=1,B815 &amp;"",H815 &amp;"" )</f>
        <v/>
      </c>
      <c r="U815" s="106" t="str">
        <f>IF(LNG!$B$3=1,C815 &amp;"",I815 &amp;"" )</f>
        <v/>
      </c>
      <c r="V815" s="106" t="str">
        <f>IF(LNG!$B$3=1,D815 &amp;"",J815 &amp;"" )</f>
        <v/>
      </c>
      <c r="W815" s="106" t="str">
        <f>IF(LNG!$B$3=1,E815 &amp;"",K815 &amp;"" )</f>
        <v/>
      </c>
      <c r="X815" s="106" t="str">
        <f>IF(LNG!$B$3=1,F815 &amp;"",L815 &amp;"" )</f>
        <v/>
      </c>
    </row>
    <row r="816" spans="1:24" ht="13.8">
      <c r="A816" s="68"/>
      <c r="B816" s="80"/>
      <c r="C816" s="80"/>
      <c r="D816" s="67"/>
      <c r="E816" s="67"/>
      <c r="F816" s="67"/>
      <c r="G816" s="74"/>
      <c r="H816" s="84"/>
      <c r="I816" s="84"/>
      <c r="J816" s="73"/>
      <c r="K816" s="73"/>
      <c r="L816" s="73"/>
      <c r="M816" s="797"/>
      <c r="N816" s="795"/>
      <c r="O816" s="795"/>
      <c r="P816" s="796"/>
      <c r="Q816" s="796"/>
      <c r="R816" s="796"/>
      <c r="S816" s="106" t="str">
        <f>IF(LNG!$B$3=1,A816 &amp;"",G816 &amp;"" )</f>
        <v/>
      </c>
      <c r="T816" s="106" t="str">
        <f>IF(LNG!$B$3=1,B816 &amp;"",H816 &amp;"" )</f>
        <v/>
      </c>
      <c r="U816" s="106" t="str">
        <f>IF(LNG!$B$3=1,C816 &amp;"",I816 &amp;"" )</f>
        <v/>
      </c>
      <c r="V816" s="106" t="str">
        <f>IF(LNG!$B$3=1,D816 &amp;"",J816 &amp;"" )</f>
        <v/>
      </c>
      <c r="W816" s="106" t="str">
        <f>IF(LNG!$B$3=1,E816 &amp;"",K816 &amp;"" )</f>
        <v/>
      </c>
      <c r="X816" s="106" t="str">
        <f>IF(LNG!$B$3=1,F816 &amp;"",L816 &amp;"" )</f>
        <v/>
      </c>
    </row>
    <row r="817" spans="1:24" ht="13.8">
      <c r="A817" s="68"/>
      <c r="B817" s="80"/>
      <c r="C817" s="80"/>
      <c r="D817" s="67"/>
      <c r="E817" s="67"/>
      <c r="F817" s="67"/>
      <c r="G817" s="74"/>
      <c r="H817" s="84"/>
      <c r="I817" s="84"/>
      <c r="J817" s="73"/>
      <c r="K817" s="73"/>
      <c r="L817" s="73"/>
      <c r="M817" s="797"/>
      <c r="N817" s="795"/>
      <c r="O817" s="795"/>
      <c r="P817" s="796"/>
      <c r="Q817" s="796"/>
      <c r="R817" s="796"/>
      <c r="S817" s="106" t="str">
        <f>IF(LNG!$B$3=1,A817 &amp;"",G817 &amp;"" )</f>
        <v/>
      </c>
      <c r="T817" s="106" t="str">
        <f>IF(LNG!$B$3=1,B817 &amp;"",H817 &amp;"" )</f>
        <v/>
      </c>
      <c r="U817" s="106" t="str">
        <f>IF(LNG!$B$3=1,C817 &amp;"",I817 &amp;"" )</f>
        <v/>
      </c>
      <c r="V817" s="106" t="str">
        <f>IF(LNG!$B$3=1,D817 &amp;"",J817 &amp;"" )</f>
        <v/>
      </c>
      <c r="W817" s="106" t="str">
        <f>IF(LNG!$B$3=1,E817 &amp;"",K817 &amp;"" )</f>
        <v/>
      </c>
      <c r="X817" s="106" t="str">
        <f>IF(LNG!$B$3=1,F817 &amp;"",L817 &amp;"" )</f>
        <v/>
      </c>
    </row>
    <row r="818" spans="1:24" ht="13.8">
      <c r="A818" s="68"/>
      <c r="B818" s="80"/>
      <c r="C818" s="80"/>
      <c r="D818" s="67"/>
      <c r="E818" s="67"/>
      <c r="F818" s="67"/>
      <c r="G818" s="74"/>
      <c r="H818" s="84"/>
      <c r="I818" s="84"/>
      <c r="J818" s="73"/>
      <c r="K818" s="73"/>
      <c r="L818" s="73"/>
      <c r="M818" s="797"/>
      <c r="N818" s="795"/>
      <c r="O818" s="795"/>
      <c r="P818" s="796"/>
      <c r="Q818" s="796"/>
      <c r="R818" s="796"/>
      <c r="S818" s="106" t="str">
        <f>IF(LNG!$B$3=1,A818 &amp;"",G818 &amp;"" )</f>
        <v/>
      </c>
      <c r="T818" s="106" t="str">
        <f>IF(LNG!$B$3=1,B818 &amp;"",H818 &amp;"" )</f>
        <v/>
      </c>
      <c r="U818" s="106" t="str">
        <f>IF(LNG!$B$3=1,C818 &amp;"",I818 &amp;"" )</f>
        <v/>
      </c>
      <c r="V818" s="106" t="str">
        <f>IF(LNG!$B$3=1,D818 &amp;"",J818 &amp;"" )</f>
        <v/>
      </c>
      <c r="W818" s="106" t="str">
        <f>IF(LNG!$B$3=1,E818 &amp;"",K818 &amp;"" )</f>
        <v/>
      </c>
      <c r="X818" s="106" t="str">
        <f>IF(LNG!$B$3=1,F818 &amp;"",L818 &amp;"" )</f>
        <v/>
      </c>
    </row>
    <row r="819" spans="1:24" ht="13.8">
      <c r="A819" s="68"/>
      <c r="B819" s="80"/>
      <c r="C819" s="80"/>
      <c r="D819" s="67"/>
      <c r="E819" s="67"/>
      <c r="F819" s="67"/>
      <c r="G819" s="74"/>
      <c r="H819" s="84"/>
      <c r="I819" s="84"/>
      <c r="J819" s="73"/>
      <c r="K819" s="73"/>
      <c r="L819" s="73"/>
      <c r="M819" s="797"/>
      <c r="N819" s="795"/>
      <c r="O819" s="795"/>
      <c r="P819" s="796"/>
      <c r="Q819" s="796"/>
      <c r="R819" s="796"/>
      <c r="S819" s="106" t="str">
        <f>IF(LNG!$B$3=1,A819 &amp;"",G819 &amp;"" )</f>
        <v/>
      </c>
      <c r="T819" s="106" t="str">
        <f>IF(LNG!$B$3=1,B819 &amp;"",H819 &amp;"" )</f>
        <v/>
      </c>
      <c r="U819" s="106" t="str">
        <f>IF(LNG!$B$3=1,C819 &amp;"",I819 &amp;"" )</f>
        <v/>
      </c>
      <c r="V819" s="106" t="str">
        <f>IF(LNG!$B$3=1,D819 &amp;"",J819 &amp;"" )</f>
        <v/>
      </c>
      <c r="W819" s="106" t="str">
        <f>IF(LNG!$B$3=1,E819 &amp;"",K819 &amp;"" )</f>
        <v/>
      </c>
      <c r="X819" s="106" t="str">
        <f>IF(LNG!$B$3=1,F819 &amp;"",L819 &amp;"" )</f>
        <v/>
      </c>
    </row>
    <row r="820" spans="1:24" ht="13.8">
      <c r="A820" s="86"/>
      <c r="B820" s="87"/>
      <c r="C820" s="80"/>
      <c r="D820" s="67"/>
      <c r="E820" s="67"/>
      <c r="F820" s="67"/>
      <c r="G820" s="88"/>
      <c r="H820" s="89"/>
      <c r="I820" s="84"/>
      <c r="J820" s="73"/>
      <c r="K820" s="73"/>
      <c r="L820" s="73"/>
      <c r="M820" s="793"/>
      <c r="N820" s="794"/>
      <c r="O820" s="795"/>
      <c r="P820" s="796"/>
      <c r="Q820" s="796"/>
      <c r="R820" s="796"/>
      <c r="S820" s="106" t="str">
        <f>IF(LNG!$B$3=1,A820 &amp;"",G820 &amp;"" )</f>
        <v/>
      </c>
      <c r="T820" s="106" t="str">
        <f>IF(LNG!$B$3=1,B820 &amp;"",H820 &amp;"" )</f>
        <v/>
      </c>
      <c r="U820" s="106" t="str">
        <f>IF(LNG!$B$3=1,C820 &amp;"",I820 &amp;"" )</f>
        <v/>
      </c>
      <c r="V820" s="106" t="str">
        <f>IF(LNG!$B$3=1,D820 &amp;"",J820 &amp;"" )</f>
        <v/>
      </c>
      <c r="W820" s="106" t="str">
        <f>IF(LNG!$B$3=1,E820 &amp;"",K820 &amp;"" )</f>
        <v/>
      </c>
      <c r="X820" s="106" t="str">
        <f>IF(LNG!$B$3=1,F820 &amp;"",L820 &amp;"" )</f>
        <v/>
      </c>
    </row>
    <row r="821" spans="1:24" ht="13.8">
      <c r="A821" s="68"/>
      <c r="B821" s="80"/>
      <c r="C821" s="80"/>
      <c r="D821" s="67"/>
      <c r="E821" s="67"/>
      <c r="F821" s="67"/>
      <c r="G821" s="74"/>
      <c r="H821" s="84"/>
      <c r="I821" s="84"/>
      <c r="J821" s="73"/>
      <c r="K821" s="73"/>
      <c r="L821" s="73"/>
      <c r="M821" s="797"/>
      <c r="N821" s="795"/>
      <c r="O821" s="795"/>
      <c r="P821" s="796"/>
      <c r="Q821" s="796"/>
      <c r="R821" s="796"/>
      <c r="S821" s="106" t="str">
        <f>IF(LNG!$B$3=1,A821 &amp;"",G821 &amp;"" )</f>
        <v/>
      </c>
      <c r="T821" s="106" t="str">
        <f>IF(LNG!$B$3=1,B821 &amp;"",H821 &amp;"" )</f>
        <v/>
      </c>
      <c r="U821" s="106" t="str">
        <f>IF(LNG!$B$3=1,C821 &amp;"",I821 &amp;"" )</f>
        <v/>
      </c>
      <c r="V821" s="106" t="str">
        <f>IF(LNG!$B$3=1,D821 &amp;"",J821 &amp;"" )</f>
        <v/>
      </c>
      <c r="W821" s="106" t="str">
        <f>IF(LNG!$B$3=1,E821 &amp;"",K821 &amp;"" )</f>
        <v/>
      </c>
      <c r="X821" s="106" t="str">
        <f>IF(LNG!$B$3=1,F821 &amp;"",L821 &amp;"" )</f>
        <v/>
      </c>
    </row>
    <row r="822" spans="1:24" ht="13.8">
      <c r="A822" s="68"/>
      <c r="B822" s="80"/>
      <c r="C822" s="80"/>
      <c r="D822" s="67"/>
      <c r="E822" s="67"/>
      <c r="F822" s="67"/>
      <c r="G822" s="74"/>
      <c r="H822" s="84"/>
      <c r="I822" s="84"/>
      <c r="J822" s="73"/>
      <c r="K822" s="73"/>
      <c r="L822" s="73"/>
      <c r="M822" s="797"/>
      <c r="N822" s="795"/>
      <c r="O822" s="795"/>
      <c r="P822" s="796"/>
      <c r="Q822" s="796"/>
      <c r="R822" s="796"/>
      <c r="S822" s="106" t="str">
        <f>IF(LNG!$B$3=1,A822 &amp;"",G822 &amp;"" )</f>
        <v/>
      </c>
      <c r="T822" s="106" t="str">
        <f>IF(LNG!$B$3=1,B822 &amp;"",H822 &amp;"" )</f>
        <v/>
      </c>
      <c r="U822" s="106" t="str">
        <f>IF(LNG!$B$3=1,C822 &amp;"",I822 &amp;"" )</f>
        <v/>
      </c>
      <c r="V822" s="106" t="str">
        <f>IF(LNG!$B$3=1,D822 &amp;"",J822 &amp;"" )</f>
        <v/>
      </c>
      <c r="W822" s="106" t="str">
        <f>IF(LNG!$B$3=1,E822 &amp;"",K822 &amp;"" )</f>
        <v/>
      </c>
      <c r="X822" s="106" t="str">
        <f>IF(LNG!$B$3=1,F822 &amp;"",L822 &amp;"" )</f>
        <v/>
      </c>
    </row>
    <row r="823" spans="1:24" ht="13.8">
      <c r="A823" s="86"/>
      <c r="B823" s="87"/>
      <c r="C823" s="80"/>
      <c r="D823" s="67"/>
      <c r="E823" s="67"/>
      <c r="F823" s="67"/>
      <c r="G823" s="88"/>
      <c r="H823" s="89"/>
      <c r="I823" s="84"/>
      <c r="J823" s="73"/>
      <c r="K823" s="73"/>
      <c r="L823" s="73"/>
      <c r="M823" s="793"/>
      <c r="N823" s="794"/>
      <c r="O823" s="795"/>
      <c r="P823" s="796"/>
      <c r="Q823" s="796"/>
      <c r="R823" s="796"/>
      <c r="S823" s="106" t="str">
        <f>IF(LNG!$B$3=1,A823 &amp;"",G823 &amp;"" )</f>
        <v/>
      </c>
      <c r="T823" s="106" t="str">
        <f>IF(LNG!$B$3=1,B823 &amp;"",H823 &amp;"" )</f>
        <v/>
      </c>
      <c r="U823" s="106" t="str">
        <f>IF(LNG!$B$3=1,C823 &amp;"",I823 &amp;"" )</f>
        <v/>
      </c>
      <c r="V823" s="106" t="str">
        <f>IF(LNG!$B$3=1,D823 &amp;"",J823 &amp;"" )</f>
        <v/>
      </c>
      <c r="W823" s="106" t="str">
        <f>IF(LNG!$B$3=1,E823 &amp;"",K823 &amp;"" )</f>
        <v/>
      </c>
      <c r="X823" s="106" t="str">
        <f>IF(LNG!$B$3=1,F823 &amp;"",L823 &amp;"" )</f>
        <v/>
      </c>
    </row>
    <row r="824" spans="1:24" ht="13.8">
      <c r="A824" s="68"/>
      <c r="B824" s="80"/>
      <c r="C824" s="80"/>
      <c r="D824" s="67"/>
      <c r="E824" s="67"/>
      <c r="F824" s="67"/>
      <c r="G824" s="74"/>
      <c r="H824" s="84"/>
      <c r="I824" s="84"/>
      <c r="J824" s="73"/>
      <c r="K824" s="73"/>
      <c r="L824" s="73"/>
      <c r="M824" s="797"/>
      <c r="N824" s="795"/>
      <c r="O824" s="795"/>
      <c r="P824" s="796"/>
      <c r="Q824" s="796"/>
      <c r="R824" s="796"/>
      <c r="S824" s="106" t="str">
        <f>IF(LNG!$B$3=1,A824 &amp;"",G824 &amp;"" )</f>
        <v/>
      </c>
      <c r="T824" s="106" t="str">
        <f>IF(LNG!$B$3=1,B824 &amp;"",H824 &amp;"" )</f>
        <v/>
      </c>
      <c r="U824" s="106" t="str">
        <f>IF(LNG!$B$3=1,C824 &amp;"",I824 &amp;"" )</f>
        <v/>
      </c>
      <c r="V824" s="106" t="str">
        <f>IF(LNG!$B$3=1,D824 &amp;"",J824 &amp;"" )</f>
        <v/>
      </c>
      <c r="W824" s="106" t="str">
        <f>IF(LNG!$B$3=1,E824 &amp;"",K824 &amp;"" )</f>
        <v/>
      </c>
      <c r="X824" s="106" t="str">
        <f>IF(LNG!$B$3=1,F824 &amp;"",L824 &amp;"" )</f>
        <v/>
      </c>
    </row>
    <row r="825" spans="1:24" ht="13.8">
      <c r="A825" s="68"/>
      <c r="B825" s="80"/>
      <c r="C825" s="80"/>
      <c r="D825" s="67"/>
      <c r="E825" s="67"/>
      <c r="F825" s="67"/>
      <c r="G825" s="74"/>
      <c r="H825" s="84"/>
      <c r="I825" s="84"/>
      <c r="J825" s="73"/>
      <c r="K825" s="73"/>
      <c r="L825" s="73"/>
      <c r="M825" s="797"/>
      <c r="N825" s="795"/>
      <c r="O825" s="795"/>
      <c r="P825" s="796"/>
      <c r="Q825" s="796"/>
      <c r="R825" s="796"/>
      <c r="S825" s="106" t="str">
        <f>IF(LNG!$B$3=1,A825 &amp;"",G825 &amp;"" )</f>
        <v/>
      </c>
      <c r="T825" s="106" t="str">
        <f>IF(LNG!$B$3=1,B825 &amp;"",H825 &amp;"" )</f>
        <v/>
      </c>
      <c r="U825" s="106" t="str">
        <f>IF(LNG!$B$3=1,C825 &amp;"",I825 &amp;"" )</f>
        <v/>
      </c>
      <c r="V825" s="106" t="str">
        <f>IF(LNG!$B$3=1,D825 &amp;"",J825 &amp;"" )</f>
        <v/>
      </c>
      <c r="W825" s="106" t="str">
        <f>IF(LNG!$B$3=1,E825 &amp;"",K825 &amp;"" )</f>
        <v/>
      </c>
      <c r="X825" s="106" t="str">
        <f>IF(LNG!$B$3=1,F825 &amp;"",L825 &amp;"" )</f>
        <v/>
      </c>
    </row>
    <row r="826" spans="1:24" ht="13.8">
      <c r="A826" s="86"/>
      <c r="B826" s="87"/>
      <c r="C826" s="80"/>
      <c r="D826" s="67"/>
      <c r="E826" s="67"/>
      <c r="F826" s="67"/>
      <c r="G826" s="88"/>
      <c r="H826" s="89"/>
      <c r="I826" s="84"/>
      <c r="J826" s="73"/>
      <c r="K826" s="73"/>
      <c r="L826" s="73"/>
      <c r="M826" s="793"/>
      <c r="N826" s="794"/>
      <c r="O826" s="795"/>
      <c r="P826" s="796"/>
      <c r="Q826" s="796"/>
      <c r="R826" s="796"/>
      <c r="S826" s="106" t="str">
        <f>IF(LNG!$B$3=1,A826 &amp;"",G826 &amp;"" )</f>
        <v/>
      </c>
      <c r="T826" s="106" t="str">
        <f>IF(LNG!$B$3=1,B826 &amp;"",H826 &amp;"" )</f>
        <v/>
      </c>
      <c r="U826" s="106" t="str">
        <f>IF(LNG!$B$3=1,C826 &amp;"",I826 &amp;"" )</f>
        <v/>
      </c>
      <c r="V826" s="106" t="str">
        <f>IF(LNG!$B$3=1,D826 &amp;"",J826 &amp;"" )</f>
        <v/>
      </c>
      <c r="W826" s="106" t="str">
        <f>IF(LNG!$B$3=1,E826 &amp;"",K826 &amp;"" )</f>
        <v/>
      </c>
      <c r="X826" s="106" t="str">
        <f>IF(LNG!$B$3=1,F826 &amp;"",L826 &amp;"" )</f>
        <v/>
      </c>
    </row>
    <row r="827" spans="1:24" ht="13.8">
      <c r="A827" s="68"/>
      <c r="B827" s="80"/>
      <c r="C827" s="80"/>
      <c r="D827" s="67"/>
      <c r="E827" s="67"/>
      <c r="F827" s="67"/>
      <c r="G827" s="74"/>
      <c r="H827" s="84"/>
      <c r="I827" s="84"/>
      <c r="J827" s="73"/>
      <c r="K827" s="73"/>
      <c r="L827" s="73"/>
      <c r="M827" s="797"/>
      <c r="N827" s="795"/>
      <c r="O827" s="795"/>
      <c r="P827" s="796"/>
      <c r="Q827" s="796"/>
      <c r="R827" s="796"/>
      <c r="S827" s="106" t="str">
        <f>IF(LNG!$B$3=1,A827 &amp;"",G827 &amp;"" )</f>
        <v/>
      </c>
      <c r="T827" s="106" t="str">
        <f>IF(LNG!$B$3=1,B827 &amp;"",H827 &amp;"" )</f>
        <v/>
      </c>
      <c r="U827" s="106" t="str">
        <f>IF(LNG!$B$3=1,C827 &amp;"",I827 &amp;"" )</f>
        <v/>
      </c>
      <c r="V827" s="106" t="str">
        <f>IF(LNG!$B$3=1,D827 &amp;"",J827 &amp;"" )</f>
        <v/>
      </c>
      <c r="W827" s="106" t="str">
        <f>IF(LNG!$B$3=1,E827 &amp;"",K827 &amp;"" )</f>
        <v/>
      </c>
      <c r="X827" s="106" t="str">
        <f>IF(LNG!$B$3=1,F827 &amp;"",L827 &amp;"" )</f>
        <v/>
      </c>
    </row>
    <row r="828" spans="1:24" ht="13.8">
      <c r="A828" s="68"/>
      <c r="B828" s="80"/>
      <c r="C828" s="80"/>
      <c r="D828" s="67"/>
      <c r="E828" s="67"/>
      <c r="F828" s="67"/>
      <c r="G828" s="74"/>
      <c r="H828" s="84"/>
      <c r="I828" s="84"/>
      <c r="J828" s="73"/>
      <c r="K828" s="73"/>
      <c r="L828" s="73"/>
      <c r="M828" s="797"/>
      <c r="N828" s="795"/>
      <c r="O828" s="795"/>
      <c r="P828" s="796"/>
      <c r="Q828" s="796"/>
      <c r="R828" s="796"/>
      <c r="S828" s="106" t="str">
        <f>IF(LNG!$B$3=1,A828 &amp;"",G828 &amp;"" )</f>
        <v/>
      </c>
      <c r="T828" s="106" t="str">
        <f>IF(LNG!$B$3=1,B828 &amp;"",H828 &amp;"" )</f>
        <v/>
      </c>
      <c r="U828" s="106" t="str">
        <f>IF(LNG!$B$3=1,C828 &amp;"",I828 &amp;"" )</f>
        <v/>
      </c>
      <c r="V828" s="106" t="str">
        <f>IF(LNG!$B$3=1,D828 &amp;"",J828 &amp;"" )</f>
        <v/>
      </c>
      <c r="W828" s="106" t="str">
        <f>IF(LNG!$B$3=1,E828 &amp;"",K828 &amp;"" )</f>
        <v/>
      </c>
      <c r="X828" s="106" t="str">
        <f>IF(LNG!$B$3=1,F828 &amp;"",L828 &amp;"" )</f>
        <v/>
      </c>
    </row>
    <row r="829" spans="1:24" ht="13.8">
      <c r="A829" s="68"/>
      <c r="B829" s="80"/>
      <c r="C829" s="80"/>
      <c r="D829" s="67"/>
      <c r="E829" s="67"/>
      <c r="F829" s="67"/>
      <c r="G829" s="74"/>
      <c r="H829" s="84"/>
      <c r="I829" s="84"/>
      <c r="J829" s="73"/>
      <c r="K829" s="73"/>
      <c r="L829" s="73"/>
      <c r="M829" s="797"/>
      <c r="N829" s="795"/>
      <c r="O829" s="795"/>
      <c r="P829" s="796"/>
      <c r="Q829" s="796"/>
      <c r="R829" s="796"/>
      <c r="S829" s="106" t="str">
        <f>IF(LNG!$B$3=1,A829 &amp;"",G829 &amp;"" )</f>
        <v/>
      </c>
      <c r="T829" s="106" t="str">
        <f>IF(LNG!$B$3=1,B829 &amp;"",H829 &amp;"" )</f>
        <v/>
      </c>
      <c r="U829" s="106" t="str">
        <f>IF(LNG!$B$3=1,C829 &amp;"",I829 &amp;"" )</f>
        <v/>
      </c>
      <c r="V829" s="106" t="str">
        <f>IF(LNG!$B$3=1,D829 &amp;"",J829 &amp;"" )</f>
        <v/>
      </c>
      <c r="W829" s="106" t="str">
        <f>IF(LNG!$B$3=1,E829 &amp;"",K829 &amp;"" )</f>
        <v/>
      </c>
      <c r="X829" s="106" t="str">
        <f>IF(LNG!$B$3=1,F829 &amp;"",L829 &amp;"" )</f>
        <v/>
      </c>
    </row>
    <row r="830" spans="1:24" ht="13.8">
      <c r="A830" s="68"/>
      <c r="B830" s="80"/>
      <c r="C830" s="80"/>
      <c r="D830" s="67"/>
      <c r="E830" s="67"/>
      <c r="F830" s="67"/>
      <c r="G830" s="74"/>
      <c r="H830" s="84"/>
      <c r="I830" s="84"/>
      <c r="J830" s="73"/>
      <c r="K830" s="73"/>
      <c r="L830" s="73"/>
      <c r="M830" s="797"/>
      <c r="N830" s="795"/>
      <c r="O830" s="795"/>
      <c r="P830" s="796"/>
      <c r="Q830" s="796"/>
      <c r="R830" s="796"/>
      <c r="S830" s="106" t="str">
        <f>IF(LNG!$B$3=1,A830 &amp;"",G830 &amp;"" )</f>
        <v/>
      </c>
      <c r="T830" s="106" t="str">
        <f>IF(LNG!$B$3=1,B830 &amp;"",H830 &amp;"" )</f>
        <v/>
      </c>
      <c r="U830" s="106" t="str">
        <f>IF(LNG!$B$3=1,C830 &amp;"",I830 &amp;"" )</f>
        <v/>
      </c>
      <c r="V830" s="106" t="str">
        <f>IF(LNG!$B$3=1,D830 &amp;"",J830 &amp;"" )</f>
        <v/>
      </c>
      <c r="W830" s="106" t="str">
        <f>IF(LNG!$B$3=1,E830 &amp;"",K830 &amp;"" )</f>
        <v/>
      </c>
      <c r="X830" s="106" t="str">
        <f>IF(LNG!$B$3=1,F830 &amp;"",L830 &amp;"" )</f>
        <v/>
      </c>
    </row>
    <row r="831" spans="1:24" ht="13.8">
      <c r="A831" s="68"/>
      <c r="B831" s="80"/>
      <c r="C831" s="80"/>
      <c r="D831" s="67"/>
      <c r="E831" s="67"/>
      <c r="F831" s="67"/>
      <c r="G831" s="74"/>
      <c r="H831" s="84"/>
      <c r="I831" s="84"/>
      <c r="J831" s="73"/>
      <c r="K831" s="73"/>
      <c r="L831" s="73"/>
      <c r="M831" s="797"/>
      <c r="N831" s="795"/>
      <c r="O831" s="795"/>
      <c r="P831" s="796"/>
      <c r="Q831" s="796"/>
      <c r="R831" s="796"/>
      <c r="S831" s="106" t="str">
        <f>IF(LNG!$B$3=1,A831 &amp;"",G831 &amp;"" )</f>
        <v/>
      </c>
      <c r="T831" s="106" t="str">
        <f>IF(LNG!$B$3=1,B831 &amp;"",H831 &amp;"" )</f>
        <v/>
      </c>
      <c r="U831" s="106" t="str">
        <f>IF(LNG!$B$3=1,C831 &amp;"",I831 &amp;"" )</f>
        <v/>
      </c>
      <c r="V831" s="106" t="str">
        <f>IF(LNG!$B$3=1,D831 &amp;"",J831 &amp;"" )</f>
        <v/>
      </c>
      <c r="W831" s="106" t="str">
        <f>IF(LNG!$B$3=1,E831 &amp;"",K831 &amp;"" )</f>
        <v/>
      </c>
      <c r="X831" s="106" t="str">
        <f>IF(LNG!$B$3=1,F831 &amp;"",L831 &amp;"" )</f>
        <v/>
      </c>
    </row>
    <row r="832" spans="1:24" ht="13.8">
      <c r="A832" s="78"/>
      <c r="B832" s="79"/>
      <c r="C832" s="80"/>
      <c r="D832" s="67"/>
      <c r="E832" s="67"/>
      <c r="F832" s="67"/>
      <c r="G832" s="82"/>
      <c r="H832" s="83"/>
      <c r="I832" s="84"/>
      <c r="J832" s="73"/>
      <c r="K832" s="73"/>
      <c r="L832" s="73"/>
      <c r="M832" s="798"/>
      <c r="N832" s="799"/>
      <c r="O832" s="795"/>
      <c r="P832" s="796"/>
      <c r="Q832" s="796"/>
      <c r="R832" s="796"/>
      <c r="S832" s="106" t="str">
        <f>IF(LNG!$B$3=1,A832 &amp;"",G832 &amp;"" )</f>
        <v/>
      </c>
      <c r="T832" s="106" t="str">
        <f>IF(LNG!$B$3=1,B832 &amp;"",H832 &amp;"" )</f>
        <v/>
      </c>
      <c r="U832" s="106" t="str">
        <f>IF(LNG!$B$3=1,C832 &amp;"",I832 &amp;"" )</f>
        <v/>
      </c>
      <c r="V832" s="106" t="str">
        <f>IF(LNG!$B$3=1,D832 &amp;"",J832 &amp;"" )</f>
        <v/>
      </c>
      <c r="W832" s="106" t="str">
        <f>IF(LNG!$B$3=1,E832 &amp;"",K832 &amp;"" )</f>
        <v/>
      </c>
      <c r="X832" s="106" t="str">
        <f>IF(LNG!$B$3=1,F832 &amp;"",L832 &amp;"" )</f>
        <v/>
      </c>
    </row>
    <row r="833" spans="1:24" ht="13.8">
      <c r="A833" s="86"/>
      <c r="B833" s="87"/>
      <c r="C833" s="80"/>
      <c r="D833" s="67"/>
      <c r="E833" s="67"/>
      <c r="F833" s="67"/>
      <c r="G833" s="88"/>
      <c r="H833" s="89"/>
      <c r="I833" s="84"/>
      <c r="J833" s="73"/>
      <c r="K833" s="73"/>
      <c r="L833" s="73"/>
      <c r="M833" s="793"/>
      <c r="N833" s="794"/>
      <c r="O833" s="795"/>
      <c r="P833" s="796"/>
      <c r="Q833" s="796"/>
      <c r="R833" s="796"/>
      <c r="S833" s="106" t="str">
        <f>IF(LNG!$B$3=1,A833 &amp;"",G833 &amp;"" )</f>
        <v/>
      </c>
      <c r="T833" s="106" t="str">
        <f>IF(LNG!$B$3=1,B833 &amp;"",H833 &amp;"" )</f>
        <v/>
      </c>
      <c r="U833" s="106" t="str">
        <f>IF(LNG!$B$3=1,C833 &amp;"",I833 &amp;"" )</f>
        <v/>
      </c>
      <c r="V833" s="106" t="str">
        <f>IF(LNG!$B$3=1,D833 &amp;"",J833 &amp;"" )</f>
        <v/>
      </c>
      <c r="W833" s="106" t="str">
        <f>IF(LNG!$B$3=1,E833 &amp;"",K833 &amp;"" )</f>
        <v/>
      </c>
      <c r="X833" s="106" t="str">
        <f>IF(LNG!$B$3=1,F833 &amp;"",L833 &amp;"" )</f>
        <v/>
      </c>
    </row>
    <row r="834" spans="1:24" ht="13.8">
      <c r="A834" s="68"/>
      <c r="B834" s="80"/>
      <c r="C834" s="80"/>
      <c r="D834" s="67"/>
      <c r="E834" s="67"/>
      <c r="F834" s="67"/>
      <c r="G834" s="74"/>
      <c r="H834" s="84"/>
      <c r="I834" s="84"/>
      <c r="J834" s="73"/>
      <c r="K834" s="73"/>
      <c r="L834" s="73"/>
      <c r="M834" s="797"/>
      <c r="N834" s="795"/>
      <c r="O834" s="795"/>
      <c r="P834" s="796"/>
      <c r="Q834" s="796"/>
      <c r="R834" s="796"/>
      <c r="S834" s="106" t="str">
        <f>IF(LNG!$B$3=1,A834 &amp;"",G834 &amp;"" )</f>
        <v/>
      </c>
      <c r="T834" s="106" t="str">
        <f>IF(LNG!$B$3=1,B834 &amp;"",H834 &amp;"" )</f>
        <v/>
      </c>
      <c r="U834" s="106" t="str">
        <f>IF(LNG!$B$3=1,C834 &amp;"",I834 &amp;"" )</f>
        <v/>
      </c>
      <c r="V834" s="106" t="str">
        <f>IF(LNG!$B$3=1,D834 &amp;"",J834 &amp;"" )</f>
        <v/>
      </c>
      <c r="W834" s="106" t="str">
        <f>IF(LNG!$B$3=1,E834 &amp;"",K834 &amp;"" )</f>
        <v/>
      </c>
      <c r="X834" s="106" t="str">
        <f>IF(LNG!$B$3=1,F834 &amp;"",L834 &amp;"" )</f>
        <v/>
      </c>
    </row>
    <row r="835" spans="1:24" ht="13.8">
      <c r="A835" s="68"/>
      <c r="B835" s="80"/>
      <c r="C835" s="80"/>
      <c r="D835" s="67"/>
      <c r="E835" s="67"/>
      <c r="F835" s="67"/>
      <c r="G835" s="74"/>
      <c r="H835" s="84"/>
      <c r="I835" s="84"/>
      <c r="J835" s="73"/>
      <c r="K835" s="73"/>
      <c r="L835" s="73"/>
      <c r="M835" s="797"/>
      <c r="N835" s="795"/>
      <c r="O835" s="795"/>
      <c r="P835" s="796"/>
      <c r="Q835" s="796"/>
      <c r="R835" s="796"/>
      <c r="S835" s="106" t="str">
        <f>IF(LNG!$B$3=1,A835 &amp;"",G835 &amp;"" )</f>
        <v/>
      </c>
      <c r="T835" s="106" t="str">
        <f>IF(LNG!$B$3=1,B835 &amp;"",H835 &amp;"" )</f>
        <v/>
      </c>
      <c r="U835" s="106" t="str">
        <f>IF(LNG!$B$3=1,C835 &amp;"",I835 &amp;"" )</f>
        <v/>
      </c>
      <c r="V835" s="106" t="str">
        <f>IF(LNG!$B$3=1,D835 &amp;"",J835 &amp;"" )</f>
        <v/>
      </c>
      <c r="W835" s="106" t="str">
        <f>IF(LNG!$B$3=1,E835 &amp;"",K835 &amp;"" )</f>
        <v/>
      </c>
      <c r="X835" s="106" t="str">
        <f>IF(LNG!$B$3=1,F835 &amp;"",L835 &amp;"" )</f>
        <v/>
      </c>
    </row>
    <row r="836" spans="1:24" ht="13.8">
      <c r="A836" s="68"/>
      <c r="B836" s="80"/>
      <c r="C836" s="80"/>
      <c r="D836" s="67"/>
      <c r="E836" s="67"/>
      <c r="F836" s="67"/>
      <c r="G836" s="74"/>
      <c r="H836" s="84"/>
      <c r="I836" s="84"/>
      <c r="J836" s="73"/>
      <c r="K836" s="73"/>
      <c r="L836" s="73"/>
      <c r="M836" s="797"/>
      <c r="N836" s="795"/>
      <c r="O836" s="795"/>
      <c r="P836" s="796"/>
      <c r="Q836" s="796"/>
      <c r="R836" s="796"/>
      <c r="S836" s="106" t="str">
        <f>IF(LNG!$B$3=1,A836 &amp;"",G836 &amp;"" )</f>
        <v/>
      </c>
      <c r="T836" s="106" t="str">
        <f>IF(LNG!$B$3=1,B836 &amp;"",H836 &amp;"" )</f>
        <v/>
      </c>
      <c r="U836" s="106" t="str">
        <f>IF(LNG!$B$3=1,C836 &amp;"",I836 &amp;"" )</f>
        <v/>
      </c>
      <c r="V836" s="106" t="str">
        <f>IF(LNG!$B$3=1,D836 &amp;"",J836 &amp;"" )</f>
        <v/>
      </c>
      <c r="W836" s="106" t="str">
        <f>IF(LNG!$B$3=1,E836 &amp;"",K836 &amp;"" )</f>
        <v/>
      </c>
      <c r="X836" s="106" t="str">
        <f>IF(LNG!$B$3=1,F836 &amp;"",L836 &amp;"" )</f>
        <v/>
      </c>
    </row>
    <row r="837" spans="1:24" ht="13.8">
      <c r="A837" s="68"/>
      <c r="B837" s="80"/>
      <c r="C837" s="80"/>
      <c r="D837" s="67"/>
      <c r="E837" s="67"/>
      <c r="F837" s="67"/>
      <c r="G837" s="74"/>
      <c r="H837" s="84"/>
      <c r="I837" s="84"/>
      <c r="J837" s="73"/>
      <c r="K837" s="73"/>
      <c r="L837" s="73"/>
      <c r="M837" s="797"/>
      <c r="N837" s="795"/>
      <c r="O837" s="795"/>
      <c r="P837" s="796"/>
      <c r="Q837" s="796"/>
      <c r="R837" s="796"/>
      <c r="S837" s="106" t="str">
        <f>IF(LNG!$B$3=1,A837 &amp;"",G837 &amp;"" )</f>
        <v/>
      </c>
      <c r="T837" s="106" t="str">
        <f>IF(LNG!$B$3=1,B837 &amp;"",H837 &amp;"" )</f>
        <v/>
      </c>
      <c r="U837" s="106" t="str">
        <f>IF(LNG!$B$3=1,C837 &amp;"",I837 &amp;"" )</f>
        <v/>
      </c>
      <c r="V837" s="106" t="str">
        <f>IF(LNG!$B$3=1,D837 &amp;"",J837 &amp;"" )</f>
        <v/>
      </c>
      <c r="W837" s="106" t="str">
        <f>IF(LNG!$B$3=1,E837 &amp;"",K837 &amp;"" )</f>
        <v/>
      </c>
      <c r="X837" s="106" t="str">
        <f>IF(LNG!$B$3=1,F837 &amp;"",L837 &amp;"" )</f>
        <v/>
      </c>
    </row>
    <row r="838" spans="1:24" ht="13.8">
      <c r="A838" s="68"/>
      <c r="B838" s="80"/>
      <c r="C838" s="80"/>
      <c r="D838" s="67"/>
      <c r="E838" s="67"/>
      <c r="F838" s="67"/>
      <c r="G838" s="74"/>
      <c r="H838" s="84"/>
      <c r="I838" s="84"/>
      <c r="J838" s="73"/>
      <c r="K838" s="73"/>
      <c r="L838" s="73"/>
      <c r="M838" s="797"/>
      <c r="N838" s="795"/>
      <c r="O838" s="795"/>
      <c r="P838" s="796"/>
      <c r="Q838" s="796"/>
      <c r="R838" s="796"/>
      <c r="S838" s="106" t="str">
        <f>IF(LNG!$B$3=1,A838 &amp;"",G838 &amp;"" )</f>
        <v/>
      </c>
      <c r="T838" s="106" t="str">
        <f>IF(LNG!$B$3=1,B838 &amp;"",H838 &amp;"" )</f>
        <v/>
      </c>
      <c r="U838" s="106" t="str">
        <f>IF(LNG!$B$3=1,C838 &amp;"",I838 &amp;"" )</f>
        <v/>
      </c>
      <c r="V838" s="106" t="str">
        <f>IF(LNG!$B$3=1,D838 &amp;"",J838 &amp;"" )</f>
        <v/>
      </c>
      <c r="W838" s="106" t="str">
        <f>IF(LNG!$B$3=1,E838 &amp;"",K838 &amp;"" )</f>
        <v/>
      </c>
      <c r="X838" s="106" t="str">
        <f>IF(LNG!$B$3=1,F838 &amp;"",L838 &amp;"" )</f>
        <v/>
      </c>
    </row>
    <row r="839" spans="1:24" ht="13.8">
      <c r="A839" s="68"/>
      <c r="B839" s="80"/>
      <c r="C839" s="80"/>
      <c r="D839" s="67"/>
      <c r="E839" s="67"/>
      <c r="F839" s="67"/>
      <c r="G839" s="74"/>
      <c r="H839" s="84"/>
      <c r="I839" s="84"/>
      <c r="J839" s="73"/>
      <c r="K839" s="73"/>
      <c r="L839" s="73"/>
      <c r="M839" s="797"/>
      <c r="N839" s="795"/>
      <c r="O839" s="795"/>
      <c r="P839" s="796"/>
      <c r="Q839" s="796"/>
      <c r="R839" s="796"/>
      <c r="S839" s="106" t="str">
        <f>IF(LNG!$B$3=1,A839 &amp;"",G839 &amp;"" )</f>
        <v/>
      </c>
      <c r="T839" s="106" t="str">
        <f>IF(LNG!$B$3=1,B839 &amp;"",H839 &amp;"" )</f>
        <v/>
      </c>
      <c r="U839" s="106" t="str">
        <f>IF(LNG!$B$3=1,C839 &amp;"",I839 &amp;"" )</f>
        <v/>
      </c>
      <c r="V839" s="106" t="str">
        <f>IF(LNG!$B$3=1,D839 &amp;"",J839 &amp;"" )</f>
        <v/>
      </c>
      <c r="W839" s="106" t="str">
        <f>IF(LNG!$B$3=1,E839 &amp;"",K839 &amp;"" )</f>
        <v/>
      </c>
      <c r="X839" s="106" t="str">
        <f>IF(LNG!$B$3=1,F839 &amp;"",L839 &amp;"" )</f>
        <v/>
      </c>
    </row>
    <row r="840" spans="1:24" ht="13.8">
      <c r="A840" s="68"/>
      <c r="B840" s="80"/>
      <c r="C840" s="80"/>
      <c r="D840" s="67"/>
      <c r="E840" s="67"/>
      <c r="F840" s="67"/>
      <c r="G840" s="74"/>
      <c r="H840" s="84"/>
      <c r="I840" s="84"/>
      <c r="J840" s="73"/>
      <c r="K840" s="73"/>
      <c r="L840" s="73"/>
      <c r="M840" s="797"/>
      <c r="N840" s="795"/>
      <c r="O840" s="795"/>
      <c r="P840" s="796"/>
      <c r="Q840" s="796"/>
      <c r="R840" s="796"/>
      <c r="S840" s="106" t="str">
        <f>IF(LNG!$B$3=1,A840 &amp;"",G840 &amp;"" )</f>
        <v/>
      </c>
      <c r="T840" s="106" t="str">
        <f>IF(LNG!$B$3=1,B840 &amp;"",H840 &amp;"" )</f>
        <v/>
      </c>
      <c r="U840" s="106" t="str">
        <f>IF(LNG!$B$3=1,C840 &amp;"",I840 &amp;"" )</f>
        <v/>
      </c>
      <c r="V840" s="106" t="str">
        <f>IF(LNG!$B$3=1,D840 &amp;"",J840 &amp;"" )</f>
        <v/>
      </c>
      <c r="W840" s="106" t="str">
        <f>IF(LNG!$B$3=1,E840 &amp;"",K840 &amp;"" )</f>
        <v/>
      </c>
      <c r="X840" s="106" t="str">
        <f>IF(LNG!$B$3=1,F840 &amp;"",L840 &amp;"" )</f>
        <v/>
      </c>
    </row>
    <row r="841" spans="1:24" ht="13.8">
      <c r="A841" s="68"/>
      <c r="B841" s="80"/>
      <c r="C841" s="80"/>
      <c r="D841" s="67"/>
      <c r="E841" s="67"/>
      <c r="F841" s="67"/>
      <c r="G841" s="74"/>
      <c r="H841" s="84"/>
      <c r="I841" s="84"/>
      <c r="J841" s="73"/>
      <c r="K841" s="73"/>
      <c r="L841" s="73"/>
      <c r="M841" s="797"/>
      <c r="N841" s="795"/>
      <c r="O841" s="795"/>
      <c r="P841" s="796"/>
      <c r="Q841" s="796"/>
      <c r="R841" s="796"/>
      <c r="S841" s="106" t="str">
        <f>IF(LNG!$B$3=1,A841 &amp;"",G841 &amp;"" )</f>
        <v/>
      </c>
      <c r="T841" s="106" t="str">
        <f>IF(LNG!$B$3=1,B841 &amp;"",H841 &amp;"" )</f>
        <v/>
      </c>
      <c r="U841" s="106" t="str">
        <f>IF(LNG!$B$3=1,C841 &amp;"",I841 &amp;"" )</f>
        <v/>
      </c>
      <c r="V841" s="106" t="str">
        <f>IF(LNG!$B$3=1,D841 &amp;"",J841 &amp;"" )</f>
        <v/>
      </c>
      <c r="W841" s="106" t="str">
        <f>IF(LNG!$B$3=1,E841 &amp;"",K841 &amp;"" )</f>
        <v/>
      </c>
      <c r="X841" s="106" t="str">
        <f>IF(LNG!$B$3=1,F841 &amp;"",L841 &amp;"" )</f>
        <v/>
      </c>
    </row>
    <row r="842" spans="1:24" ht="13.8">
      <c r="A842" s="68"/>
      <c r="B842" s="80"/>
      <c r="C842" s="80"/>
      <c r="D842" s="67"/>
      <c r="E842" s="67"/>
      <c r="F842" s="67"/>
      <c r="G842" s="74"/>
      <c r="H842" s="84"/>
      <c r="I842" s="84"/>
      <c r="J842" s="73"/>
      <c r="K842" s="73"/>
      <c r="L842" s="73"/>
      <c r="M842" s="797"/>
      <c r="N842" s="795"/>
      <c r="O842" s="795"/>
      <c r="P842" s="796"/>
      <c r="Q842" s="796"/>
      <c r="R842" s="796"/>
      <c r="S842" s="106" t="str">
        <f>IF(LNG!$B$3=1,A842 &amp;"",G842 &amp;"" )</f>
        <v/>
      </c>
      <c r="T842" s="106" t="str">
        <f>IF(LNG!$B$3=1,B842 &amp;"",H842 &amp;"" )</f>
        <v/>
      </c>
      <c r="U842" s="106" t="str">
        <f>IF(LNG!$B$3=1,C842 &amp;"",I842 &amp;"" )</f>
        <v/>
      </c>
      <c r="V842" s="106" t="str">
        <f>IF(LNG!$B$3=1,D842 &amp;"",J842 &amp;"" )</f>
        <v/>
      </c>
      <c r="W842" s="106" t="str">
        <f>IF(LNG!$B$3=1,E842 &amp;"",K842 &amp;"" )</f>
        <v/>
      </c>
      <c r="X842" s="106" t="str">
        <f>IF(LNG!$B$3=1,F842 &amp;"",L842 &amp;"" )</f>
        <v/>
      </c>
    </row>
    <row r="843" spans="1:24" ht="13.8">
      <c r="A843" s="86"/>
      <c r="B843" s="87"/>
      <c r="C843" s="80"/>
      <c r="D843" s="67"/>
      <c r="E843" s="67"/>
      <c r="F843" s="67"/>
      <c r="G843" s="88"/>
      <c r="H843" s="89"/>
      <c r="I843" s="84"/>
      <c r="J843" s="73"/>
      <c r="K843" s="73"/>
      <c r="L843" s="73"/>
      <c r="M843" s="793"/>
      <c r="N843" s="794"/>
      <c r="O843" s="795"/>
      <c r="P843" s="796"/>
      <c r="Q843" s="796"/>
      <c r="R843" s="796"/>
      <c r="S843" s="106" t="str">
        <f>IF(LNG!$B$3=1,A843 &amp;"",G843 &amp;"" )</f>
        <v/>
      </c>
      <c r="T843" s="106" t="str">
        <f>IF(LNG!$B$3=1,B843 &amp;"",H843 &amp;"" )</f>
        <v/>
      </c>
      <c r="U843" s="106" t="str">
        <f>IF(LNG!$B$3=1,C843 &amp;"",I843 &amp;"" )</f>
        <v/>
      </c>
      <c r="V843" s="106" t="str">
        <f>IF(LNG!$B$3=1,D843 &amp;"",J843 &amp;"" )</f>
        <v/>
      </c>
      <c r="W843" s="106" t="str">
        <f>IF(LNG!$B$3=1,E843 &amp;"",K843 &amp;"" )</f>
        <v/>
      </c>
      <c r="X843" s="106" t="str">
        <f>IF(LNG!$B$3=1,F843 &amp;"",L843 &amp;"" )</f>
        <v/>
      </c>
    </row>
    <row r="844" spans="1:24" ht="13.8">
      <c r="A844" s="68"/>
      <c r="B844" s="80"/>
      <c r="C844" s="80"/>
      <c r="D844" s="67"/>
      <c r="E844" s="67"/>
      <c r="F844" s="67"/>
      <c r="G844" s="74"/>
      <c r="H844" s="84"/>
      <c r="I844" s="84"/>
      <c r="J844" s="73"/>
      <c r="K844" s="73"/>
      <c r="L844" s="73"/>
      <c r="M844" s="797"/>
      <c r="N844" s="795"/>
      <c r="O844" s="795"/>
      <c r="P844" s="796"/>
      <c r="Q844" s="796"/>
      <c r="R844" s="796"/>
      <c r="S844" s="106" t="str">
        <f>IF(LNG!$B$3=1,A844 &amp;"",G844 &amp;"" )</f>
        <v/>
      </c>
      <c r="T844" s="106" t="str">
        <f>IF(LNG!$B$3=1,B844 &amp;"",H844 &amp;"" )</f>
        <v/>
      </c>
      <c r="U844" s="106" t="str">
        <f>IF(LNG!$B$3=1,C844 &amp;"",I844 &amp;"" )</f>
        <v/>
      </c>
      <c r="V844" s="106" t="str">
        <f>IF(LNG!$B$3=1,D844 &amp;"",J844 &amp;"" )</f>
        <v/>
      </c>
      <c r="W844" s="106" t="str">
        <f>IF(LNG!$B$3=1,E844 &amp;"",K844 &amp;"" )</f>
        <v/>
      </c>
      <c r="X844" s="106" t="str">
        <f>IF(LNG!$B$3=1,F844 &amp;"",L844 &amp;"" )</f>
        <v/>
      </c>
    </row>
    <row r="845" spans="1:24" ht="13.8">
      <c r="A845" s="68"/>
      <c r="B845" s="80"/>
      <c r="C845" s="80"/>
      <c r="D845" s="67"/>
      <c r="E845" s="67"/>
      <c r="F845" s="67"/>
      <c r="G845" s="74"/>
      <c r="H845" s="84"/>
      <c r="I845" s="84"/>
      <c r="J845" s="73"/>
      <c r="K845" s="73"/>
      <c r="L845" s="73"/>
      <c r="M845" s="797"/>
      <c r="N845" s="795"/>
      <c r="O845" s="795"/>
      <c r="P845" s="796"/>
      <c r="Q845" s="796"/>
      <c r="R845" s="796"/>
      <c r="S845" s="106" t="str">
        <f>IF(LNG!$B$3=1,A845 &amp;"",G845 &amp;"" )</f>
        <v/>
      </c>
      <c r="T845" s="106" t="str">
        <f>IF(LNG!$B$3=1,B845 &amp;"",H845 &amp;"" )</f>
        <v/>
      </c>
      <c r="U845" s="106" t="str">
        <f>IF(LNG!$B$3=1,C845 &amp;"",I845 &amp;"" )</f>
        <v/>
      </c>
      <c r="V845" s="106" t="str">
        <f>IF(LNG!$B$3=1,D845 &amp;"",J845 &amp;"" )</f>
        <v/>
      </c>
      <c r="W845" s="106" t="str">
        <f>IF(LNG!$B$3=1,E845 &amp;"",K845 &amp;"" )</f>
        <v/>
      </c>
      <c r="X845" s="106" t="str">
        <f>IF(LNG!$B$3=1,F845 &amp;"",L845 &amp;"" )</f>
        <v/>
      </c>
    </row>
    <row r="846" spans="1:24" ht="13.8">
      <c r="A846" s="68"/>
      <c r="B846" s="80"/>
      <c r="C846" s="80"/>
      <c r="D846" s="67"/>
      <c r="E846" s="67"/>
      <c r="F846" s="67"/>
      <c r="G846" s="74"/>
      <c r="H846" s="84"/>
      <c r="I846" s="84"/>
      <c r="J846" s="73"/>
      <c r="K846" s="73"/>
      <c r="L846" s="73"/>
      <c r="M846" s="797"/>
      <c r="N846" s="795"/>
      <c r="O846" s="795"/>
      <c r="P846" s="796"/>
      <c r="Q846" s="796"/>
      <c r="R846" s="796"/>
      <c r="S846" s="106" t="str">
        <f>IF(LNG!$B$3=1,A846 &amp;"",G846 &amp;"" )</f>
        <v/>
      </c>
      <c r="T846" s="106" t="str">
        <f>IF(LNG!$B$3=1,B846 &amp;"",H846 &amp;"" )</f>
        <v/>
      </c>
      <c r="U846" s="106" t="str">
        <f>IF(LNG!$B$3=1,C846 &amp;"",I846 &amp;"" )</f>
        <v/>
      </c>
      <c r="V846" s="106" t="str">
        <f>IF(LNG!$B$3=1,D846 &amp;"",J846 &amp;"" )</f>
        <v/>
      </c>
      <c r="W846" s="106" t="str">
        <f>IF(LNG!$B$3=1,E846 &amp;"",K846 &amp;"" )</f>
        <v/>
      </c>
      <c r="X846" s="106" t="str">
        <f>IF(LNG!$B$3=1,F846 &amp;"",L846 &amp;"" )</f>
        <v/>
      </c>
    </row>
    <row r="847" spans="1:24" ht="13.8">
      <c r="A847" s="68"/>
      <c r="B847" s="80"/>
      <c r="C847" s="80"/>
      <c r="D847" s="67"/>
      <c r="E847" s="67"/>
      <c r="F847" s="67"/>
      <c r="G847" s="74"/>
      <c r="H847" s="84"/>
      <c r="I847" s="84"/>
      <c r="J847" s="73"/>
      <c r="K847" s="73"/>
      <c r="L847" s="73"/>
      <c r="M847" s="797"/>
      <c r="N847" s="795"/>
      <c r="O847" s="795"/>
      <c r="P847" s="796"/>
      <c r="Q847" s="796"/>
      <c r="R847" s="796"/>
      <c r="S847" s="106" t="str">
        <f>IF(LNG!$B$3=1,A847 &amp;"",G847 &amp;"" )</f>
        <v/>
      </c>
      <c r="T847" s="106" t="str">
        <f>IF(LNG!$B$3=1,B847 &amp;"",H847 &amp;"" )</f>
        <v/>
      </c>
      <c r="U847" s="106" t="str">
        <f>IF(LNG!$B$3=1,C847 &amp;"",I847 &amp;"" )</f>
        <v/>
      </c>
      <c r="V847" s="106" t="str">
        <f>IF(LNG!$B$3=1,D847 &amp;"",J847 &amp;"" )</f>
        <v/>
      </c>
      <c r="W847" s="106" t="str">
        <f>IF(LNG!$B$3=1,E847 &amp;"",K847 &amp;"" )</f>
        <v/>
      </c>
      <c r="X847" s="106" t="str">
        <f>IF(LNG!$B$3=1,F847 &amp;"",L847 &amp;"" )</f>
        <v/>
      </c>
    </row>
    <row r="848" spans="1:24" ht="13.8">
      <c r="A848" s="68"/>
      <c r="B848" s="80"/>
      <c r="C848" s="80"/>
      <c r="D848" s="67"/>
      <c r="E848" s="67"/>
      <c r="F848" s="67"/>
      <c r="G848" s="74"/>
      <c r="H848" s="84"/>
      <c r="I848" s="84"/>
      <c r="J848" s="73"/>
      <c r="K848" s="73"/>
      <c r="L848" s="73"/>
      <c r="M848" s="797"/>
      <c r="N848" s="795"/>
      <c r="O848" s="795"/>
      <c r="P848" s="796"/>
      <c r="Q848" s="796"/>
      <c r="R848" s="796"/>
      <c r="S848" s="106" t="str">
        <f>IF(LNG!$B$3=1,A848 &amp;"",G848 &amp;"" )</f>
        <v/>
      </c>
      <c r="T848" s="106" t="str">
        <f>IF(LNG!$B$3=1,B848 &amp;"",H848 &amp;"" )</f>
        <v/>
      </c>
      <c r="U848" s="106" t="str">
        <f>IF(LNG!$B$3=1,C848 &amp;"",I848 &amp;"" )</f>
        <v/>
      </c>
      <c r="V848" s="106" t="str">
        <f>IF(LNG!$B$3=1,D848 &amp;"",J848 &amp;"" )</f>
        <v/>
      </c>
      <c r="W848" s="106" t="str">
        <f>IF(LNG!$B$3=1,E848 &amp;"",K848 &amp;"" )</f>
        <v/>
      </c>
      <c r="X848" s="106" t="str">
        <f>IF(LNG!$B$3=1,F848 &amp;"",L848 &amp;"" )</f>
        <v/>
      </c>
    </row>
    <row r="849" spans="1:24" ht="13.8">
      <c r="A849" s="86"/>
      <c r="B849" s="87"/>
      <c r="C849" s="80"/>
      <c r="D849" s="67"/>
      <c r="E849" s="67"/>
      <c r="F849" s="67"/>
      <c r="G849" s="88"/>
      <c r="H849" s="89"/>
      <c r="I849" s="84"/>
      <c r="J849" s="73"/>
      <c r="K849" s="73"/>
      <c r="L849" s="73"/>
      <c r="M849" s="793"/>
      <c r="N849" s="794"/>
      <c r="O849" s="795"/>
      <c r="P849" s="796"/>
      <c r="Q849" s="796"/>
      <c r="R849" s="796"/>
      <c r="S849" s="106" t="str">
        <f>IF(LNG!$B$3=1,A849 &amp;"",G849 &amp;"" )</f>
        <v/>
      </c>
      <c r="T849" s="106" t="str">
        <f>IF(LNG!$B$3=1,B849 &amp;"",H849 &amp;"" )</f>
        <v/>
      </c>
      <c r="U849" s="106" t="str">
        <f>IF(LNG!$B$3=1,C849 &amp;"",I849 &amp;"" )</f>
        <v/>
      </c>
      <c r="V849" s="106" t="str">
        <f>IF(LNG!$B$3=1,D849 &amp;"",J849 &amp;"" )</f>
        <v/>
      </c>
      <c r="W849" s="106" t="str">
        <f>IF(LNG!$B$3=1,E849 &amp;"",K849 &amp;"" )</f>
        <v/>
      </c>
      <c r="X849" s="106" t="str">
        <f>IF(LNG!$B$3=1,F849 &amp;"",L849 &amp;"" )</f>
        <v/>
      </c>
    </row>
    <row r="850" spans="1:24" ht="13.8">
      <c r="A850" s="68"/>
      <c r="B850" s="80"/>
      <c r="C850" s="80"/>
      <c r="D850" s="67"/>
      <c r="E850" s="67"/>
      <c r="F850" s="67"/>
      <c r="G850" s="74"/>
      <c r="H850" s="84"/>
      <c r="I850" s="84"/>
      <c r="J850" s="73"/>
      <c r="K850" s="73"/>
      <c r="L850" s="73"/>
      <c r="M850" s="797"/>
      <c r="N850" s="795"/>
      <c r="O850" s="795"/>
      <c r="P850" s="796"/>
      <c r="Q850" s="796"/>
      <c r="R850" s="796"/>
      <c r="S850" s="106" t="str">
        <f>IF(LNG!$B$3=1,A850 &amp;"",G850 &amp;"" )</f>
        <v/>
      </c>
      <c r="T850" s="106" t="str">
        <f>IF(LNG!$B$3=1,B850 &amp;"",H850 &amp;"" )</f>
        <v/>
      </c>
      <c r="U850" s="106" t="str">
        <f>IF(LNG!$B$3=1,C850 &amp;"",I850 &amp;"" )</f>
        <v/>
      </c>
      <c r="V850" s="106" t="str">
        <f>IF(LNG!$B$3=1,D850 &amp;"",J850 &amp;"" )</f>
        <v/>
      </c>
      <c r="W850" s="106" t="str">
        <f>IF(LNG!$B$3=1,E850 &amp;"",K850 &amp;"" )</f>
        <v/>
      </c>
      <c r="X850" s="106" t="str">
        <f>IF(LNG!$B$3=1,F850 &amp;"",L850 &amp;"" )</f>
        <v/>
      </c>
    </row>
    <row r="851" spans="1:24" ht="13.8">
      <c r="A851" s="68"/>
      <c r="B851" s="80"/>
      <c r="C851" s="80"/>
      <c r="D851" s="67"/>
      <c r="E851" s="67"/>
      <c r="F851" s="67"/>
      <c r="G851" s="74"/>
      <c r="H851" s="84"/>
      <c r="I851" s="84"/>
      <c r="J851" s="73"/>
      <c r="K851" s="73"/>
      <c r="L851" s="73"/>
      <c r="M851" s="797"/>
      <c r="N851" s="795"/>
      <c r="O851" s="795"/>
      <c r="P851" s="796"/>
      <c r="Q851" s="796"/>
      <c r="R851" s="796"/>
      <c r="S851" s="106" t="str">
        <f>IF(LNG!$B$3=1,A851 &amp;"",G851 &amp;"" )</f>
        <v/>
      </c>
      <c r="T851" s="106" t="str">
        <f>IF(LNG!$B$3=1,B851 &amp;"",H851 &amp;"" )</f>
        <v/>
      </c>
      <c r="U851" s="106" t="str">
        <f>IF(LNG!$B$3=1,C851 &amp;"",I851 &amp;"" )</f>
        <v/>
      </c>
      <c r="V851" s="106" t="str">
        <f>IF(LNG!$B$3=1,D851 &amp;"",J851 &amp;"" )</f>
        <v/>
      </c>
      <c r="W851" s="106" t="str">
        <f>IF(LNG!$B$3=1,E851 &amp;"",K851 &amp;"" )</f>
        <v/>
      </c>
      <c r="X851" s="106" t="str">
        <f>IF(LNG!$B$3=1,F851 &amp;"",L851 &amp;"" )</f>
        <v/>
      </c>
    </row>
    <row r="852" spans="1:24" ht="13.8">
      <c r="A852" s="68"/>
      <c r="B852" s="80"/>
      <c r="C852" s="80"/>
      <c r="D852" s="67"/>
      <c r="E852" s="67"/>
      <c r="F852" s="67"/>
      <c r="G852" s="74"/>
      <c r="H852" s="84"/>
      <c r="I852" s="84"/>
      <c r="J852" s="73"/>
      <c r="K852" s="73"/>
      <c r="L852" s="73"/>
      <c r="M852" s="797"/>
      <c r="N852" s="795"/>
      <c r="O852" s="795"/>
      <c r="P852" s="796"/>
      <c r="Q852" s="796"/>
      <c r="R852" s="796"/>
      <c r="S852" s="106" t="str">
        <f>IF(LNG!$B$3=1,A852 &amp;"",G852 &amp;"" )</f>
        <v/>
      </c>
      <c r="T852" s="106" t="str">
        <f>IF(LNG!$B$3=1,B852 &amp;"",H852 &amp;"" )</f>
        <v/>
      </c>
      <c r="U852" s="106" t="str">
        <f>IF(LNG!$B$3=1,C852 &amp;"",I852 &amp;"" )</f>
        <v/>
      </c>
      <c r="V852" s="106" t="str">
        <f>IF(LNG!$B$3=1,D852 &amp;"",J852 &amp;"" )</f>
        <v/>
      </c>
      <c r="W852" s="106" t="str">
        <f>IF(LNG!$B$3=1,E852 &amp;"",K852 &amp;"" )</f>
        <v/>
      </c>
      <c r="X852" s="106" t="str">
        <f>IF(LNG!$B$3=1,F852 &amp;"",L852 &amp;"" )</f>
        <v/>
      </c>
    </row>
    <row r="853" spans="1:24" ht="13.8">
      <c r="A853" s="68"/>
      <c r="B853" s="80"/>
      <c r="C853" s="80"/>
      <c r="D853" s="67"/>
      <c r="E853" s="67"/>
      <c r="F853" s="67"/>
      <c r="G853" s="74"/>
      <c r="H853" s="84"/>
      <c r="I853" s="84"/>
      <c r="J853" s="73"/>
      <c r="K853" s="73"/>
      <c r="L853" s="73"/>
      <c r="M853" s="797"/>
      <c r="N853" s="795"/>
      <c r="O853" s="795"/>
      <c r="P853" s="796"/>
      <c r="Q853" s="796"/>
      <c r="R853" s="796"/>
      <c r="S853" s="106" t="str">
        <f>IF(LNG!$B$3=1,A853 &amp;"",G853 &amp;"" )</f>
        <v/>
      </c>
      <c r="T853" s="106" t="str">
        <f>IF(LNG!$B$3=1,B853 &amp;"",H853 &amp;"" )</f>
        <v/>
      </c>
      <c r="U853" s="106" t="str">
        <f>IF(LNG!$B$3=1,C853 &amp;"",I853 &amp;"" )</f>
        <v/>
      </c>
      <c r="V853" s="106" t="str">
        <f>IF(LNG!$B$3=1,D853 &amp;"",J853 &amp;"" )</f>
        <v/>
      </c>
      <c r="W853" s="106" t="str">
        <f>IF(LNG!$B$3=1,E853 &amp;"",K853 &amp;"" )</f>
        <v/>
      </c>
      <c r="X853" s="106" t="str">
        <f>IF(LNG!$B$3=1,F853 &amp;"",L853 &amp;"" )</f>
        <v/>
      </c>
    </row>
    <row r="854" spans="1:24" ht="13.8">
      <c r="A854" s="68"/>
      <c r="B854" s="80"/>
      <c r="C854" s="80"/>
      <c r="D854" s="67"/>
      <c r="E854" s="67"/>
      <c r="F854" s="67"/>
      <c r="G854" s="74"/>
      <c r="H854" s="84"/>
      <c r="I854" s="84"/>
      <c r="J854" s="73"/>
      <c r="K854" s="73"/>
      <c r="L854" s="73"/>
      <c r="M854" s="797"/>
      <c r="N854" s="795"/>
      <c r="O854" s="795"/>
      <c r="P854" s="796"/>
      <c r="Q854" s="796"/>
      <c r="R854" s="796"/>
      <c r="S854" s="106" t="str">
        <f>IF(LNG!$B$3=1,A854 &amp;"",G854 &amp;"" )</f>
        <v/>
      </c>
      <c r="T854" s="106" t="str">
        <f>IF(LNG!$B$3=1,B854 &amp;"",H854 &amp;"" )</f>
        <v/>
      </c>
      <c r="U854" s="106" t="str">
        <f>IF(LNG!$B$3=1,C854 &amp;"",I854 &amp;"" )</f>
        <v/>
      </c>
      <c r="V854" s="106" t="str">
        <f>IF(LNG!$B$3=1,D854 &amp;"",J854 &amp;"" )</f>
        <v/>
      </c>
      <c r="W854" s="106" t="str">
        <f>IF(LNG!$B$3=1,E854 &amp;"",K854 &amp;"" )</f>
        <v/>
      </c>
      <c r="X854" s="106" t="str">
        <f>IF(LNG!$B$3=1,F854 &amp;"",L854 &amp;"" )</f>
        <v/>
      </c>
    </row>
    <row r="855" spans="1:24" ht="13.8">
      <c r="A855" s="68"/>
      <c r="B855" s="80"/>
      <c r="C855" s="80"/>
      <c r="D855" s="67"/>
      <c r="E855" s="67"/>
      <c r="F855" s="67"/>
      <c r="G855" s="74"/>
      <c r="H855" s="84"/>
      <c r="I855" s="84"/>
      <c r="J855" s="73"/>
      <c r="K855" s="73"/>
      <c r="L855" s="73"/>
      <c r="M855" s="797"/>
      <c r="N855" s="795"/>
      <c r="O855" s="795"/>
      <c r="P855" s="796"/>
      <c r="Q855" s="796"/>
      <c r="R855" s="796"/>
      <c r="S855" s="106" t="str">
        <f>IF(LNG!$B$3=1,A855 &amp;"",G855 &amp;"" )</f>
        <v/>
      </c>
      <c r="T855" s="106" t="str">
        <f>IF(LNG!$B$3=1,B855 &amp;"",H855 &amp;"" )</f>
        <v/>
      </c>
      <c r="U855" s="106" t="str">
        <f>IF(LNG!$B$3=1,C855 &amp;"",I855 &amp;"" )</f>
        <v/>
      </c>
      <c r="V855" s="106" t="str">
        <f>IF(LNG!$B$3=1,D855 &amp;"",J855 &amp;"" )</f>
        <v/>
      </c>
      <c r="W855" s="106" t="str">
        <f>IF(LNG!$B$3=1,E855 &amp;"",K855 &amp;"" )</f>
        <v/>
      </c>
      <c r="X855" s="106" t="str">
        <f>IF(LNG!$B$3=1,F855 &amp;"",L855 &amp;"" )</f>
        <v/>
      </c>
    </row>
    <row r="856" spans="1:24" ht="13.8">
      <c r="A856" s="68"/>
      <c r="B856" s="80"/>
      <c r="C856" s="80"/>
      <c r="D856" s="67"/>
      <c r="E856" s="67"/>
      <c r="F856" s="67"/>
      <c r="G856" s="74"/>
      <c r="H856" s="84"/>
      <c r="I856" s="84"/>
      <c r="J856" s="73"/>
      <c r="K856" s="73"/>
      <c r="L856" s="73"/>
      <c r="M856" s="797"/>
      <c r="N856" s="795"/>
      <c r="O856" s="795"/>
      <c r="P856" s="796"/>
      <c r="Q856" s="796"/>
      <c r="R856" s="796"/>
      <c r="S856" s="106" t="str">
        <f>IF(LNG!$B$3=1,A856 &amp;"",G856 &amp;"" )</f>
        <v/>
      </c>
      <c r="T856" s="106" t="str">
        <f>IF(LNG!$B$3=1,B856 &amp;"",H856 &amp;"" )</f>
        <v/>
      </c>
      <c r="U856" s="106" t="str">
        <f>IF(LNG!$B$3=1,C856 &amp;"",I856 &amp;"" )</f>
        <v/>
      </c>
      <c r="V856" s="106" t="str">
        <f>IF(LNG!$B$3=1,D856 &amp;"",J856 &amp;"" )</f>
        <v/>
      </c>
      <c r="W856" s="106" t="str">
        <f>IF(LNG!$B$3=1,E856 &amp;"",K856 &amp;"" )</f>
        <v/>
      </c>
      <c r="X856" s="106" t="str">
        <f>IF(LNG!$B$3=1,F856 &amp;"",L856 &amp;"" )</f>
        <v/>
      </c>
    </row>
    <row r="857" spans="1:24" ht="13.8">
      <c r="A857" s="86"/>
      <c r="B857" s="87"/>
      <c r="C857" s="80"/>
      <c r="D857" s="67"/>
      <c r="E857" s="67"/>
      <c r="F857" s="67"/>
      <c r="G857" s="88"/>
      <c r="H857" s="89"/>
      <c r="I857" s="84"/>
      <c r="J857" s="73"/>
      <c r="K857" s="73"/>
      <c r="L857" s="73"/>
      <c r="M857" s="793"/>
      <c r="N857" s="794"/>
      <c r="O857" s="795"/>
      <c r="P857" s="796"/>
      <c r="Q857" s="796"/>
      <c r="R857" s="796"/>
      <c r="S857" s="106" t="str">
        <f>IF(LNG!$B$3=1,A857 &amp;"",G857 &amp;"" )</f>
        <v/>
      </c>
      <c r="T857" s="106" t="str">
        <f>IF(LNG!$B$3=1,B857 &amp;"",H857 &amp;"" )</f>
        <v/>
      </c>
      <c r="U857" s="106" t="str">
        <f>IF(LNG!$B$3=1,C857 &amp;"",I857 &amp;"" )</f>
        <v/>
      </c>
      <c r="V857" s="106" t="str">
        <f>IF(LNG!$B$3=1,D857 &amp;"",J857 &amp;"" )</f>
        <v/>
      </c>
      <c r="W857" s="106" t="str">
        <f>IF(LNG!$B$3=1,E857 &amp;"",K857 &amp;"" )</f>
        <v/>
      </c>
      <c r="X857" s="106" t="str">
        <f>IF(LNG!$B$3=1,F857 &amp;"",L857 &amp;"" )</f>
        <v/>
      </c>
    </row>
    <row r="858" spans="1:24" ht="13.8">
      <c r="A858" s="68"/>
      <c r="B858" s="80"/>
      <c r="C858" s="80"/>
      <c r="D858" s="67"/>
      <c r="E858" s="67"/>
      <c r="F858" s="67"/>
      <c r="G858" s="74"/>
      <c r="H858" s="84"/>
      <c r="I858" s="84"/>
      <c r="J858" s="73"/>
      <c r="K858" s="73"/>
      <c r="L858" s="73"/>
      <c r="M858" s="797"/>
      <c r="N858" s="795"/>
      <c r="O858" s="795"/>
      <c r="P858" s="796"/>
      <c r="Q858" s="796"/>
      <c r="R858" s="796"/>
      <c r="S858" s="106" t="str">
        <f>IF(LNG!$B$3=1,A858 &amp;"",G858 &amp;"" )</f>
        <v/>
      </c>
      <c r="T858" s="106" t="str">
        <f>IF(LNG!$B$3=1,B858 &amp;"",H858 &amp;"" )</f>
        <v/>
      </c>
      <c r="U858" s="106" t="str">
        <f>IF(LNG!$B$3=1,C858 &amp;"",I858 &amp;"" )</f>
        <v/>
      </c>
      <c r="V858" s="106" t="str">
        <f>IF(LNG!$B$3=1,D858 &amp;"",J858 &amp;"" )</f>
        <v/>
      </c>
      <c r="W858" s="106" t="str">
        <f>IF(LNG!$B$3=1,E858 &amp;"",K858 &amp;"" )</f>
        <v/>
      </c>
      <c r="X858" s="106" t="str">
        <f>IF(LNG!$B$3=1,F858 &amp;"",L858 &amp;"" )</f>
        <v/>
      </c>
    </row>
    <row r="859" spans="1:24" ht="13.8">
      <c r="A859" s="68"/>
      <c r="B859" s="80"/>
      <c r="C859" s="80"/>
      <c r="D859" s="67"/>
      <c r="E859" s="67"/>
      <c r="F859" s="67"/>
      <c r="G859" s="74"/>
      <c r="H859" s="84"/>
      <c r="I859" s="84"/>
      <c r="J859" s="73"/>
      <c r="K859" s="73"/>
      <c r="L859" s="73"/>
      <c r="M859" s="797"/>
      <c r="N859" s="795"/>
      <c r="O859" s="795"/>
      <c r="P859" s="796"/>
      <c r="Q859" s="796"/>
      <c r="R859" s="796"/>
      <c r="S859" s="106" t="str">
        <f>IF(LNG!$B$3=1,A859 &amp;"",G859 &amp;"" )</f>
        <v/>
      </c>
      <c r="T859" s="106" t="str">
        <f>IF(LNG!$B$3=1,B859 &amp;"",H859 &amp;"" )</f>
        <v/>
      </c>
      <c r="U859" s="106" t="str">
        <f>IF(LNG!$B$3=1,C859 &amp;"",I859 &amp;"" )</f>
        <v/>
      </c>
      <c r="V859" s="106" t="str">
        <f>IF(LNG!$B$3=1,D859 &amp;"",J859 &amp;"" )</f>
        <v/>
      </c>
      <c r="W859" s="106" t="str">
        <f>IF(LNG!$B$3=1,E859 &amp;"",K859 &amp;"" )</f>
        <v/>
      </c>
      <c r="X859" s="106" t="str">
        <f>IF(LNG!$B$3=1,F859 &amp;"",L859 &amp;"" )</f>
        <v/>
      </c>
    </row>
    <row r="860" spans="1:24" ht="13.8">
      <c r="A860" s="68"/>
      <c r="B860" s="80"/>
      <c r="C860" s="80"/>
      <c r="D860" s="67"/>
      <c r="E860" s="67"/>
      <c r="F860" s="67"/>
      <c r="G860" s="74"/>
      <c r="H860" s="84"/>
      <c r="I860" s="84"/>
      <c r="J860" s="73"/>
      <c r="K860" s="73"/>
      <c r="L860" s="73"/>
      <c r="M860" s="797"/>
      <c r="N860" s="795"/>
      <c r="O860" s="795"/>
      <c r="P860" s="796"/>
      <c r="Q860" s="796"/>
      <c r="R860" s="796"/>
      <c r="S860" s="106" t="str">
        <f>IF(LNG!$B$3=1,A860 &amp;"",G860 &amp;"" )</f>
        <v/>
      </c>
      <c r="T860" s="106" t="str">
        <f>IF(LNG!$B$3=1,B860 &amp;"",H860 &amp;"" )</f>
        <v/>
      </c>
      <c r="U860" s="106" t="str">
        <f>IF(LNG!$B$3=1,C860 &amp;"",I860 &amp;"" )</f>
        <v/>
      </c>
      <c r="V860" s="106" t="str">
        <f>IF(LNG!$B$3=1,D860 &amp;"",J860 &amp;"" )</f>
        <v/>
      </c>
      <c r="W860" s="106" t="str">
        <f>IF(LNG!$B$3=1,E860 &amp;"",K860 &amp;"" )</f>
        <v/>
      </c>
      <c r="X860" s="106" t="str">
        <f>IF(LNG!$B$3=1,F860 &amp;"",L860 &amp;"" )</f>
        <v/>
      </c>
    </row>
    <row r="861" spans="1:24" ht="13.8">
      <c r="A861" s="86"/>
      <c r="B861" s="87"/>
      <c r="C861" s="80"/>
      <c r="D861" s="67"/>
      <c r="E861" s="67"/>
      <c r="F861" s="67"/>
      <c r="G861" s="88"/>
      <c r="H861" s="89"/>
      <c r="I861" s="84"/>
      <c r="J861" s="73"/>
      <c r="K861" s="73"/>
      <c r="L861" s="73"/>
      <c r="M861" s="793"/>
      <c r="N861" s="794"/>
      <c r="O861" s="795"/>
      <c r="P861" s="796"/>
      <c r="Q861" s="796"/>
      <c r="R861" s="796"/>
      <c r="S861" s="106" t="str">
        <f>IF(LNG!$B$3=1,A861 &amp;"",G861 &amp;"" )</f>
        <v/>
      </c>
      <c r="T861" s="106" t="str">
        <f>IF(LNG!$B$3=1,B861 &amp;"",H861 &amp;"" )</f>
        <v/>
      </c>
      <c r="U861" s="106" t="str">
        <f>IF(LNG!$B$3=1,C861 &amp;"",I861 &amp;"" )</f>
        <v/>
      </c>
      <c r="V861" s="106" t="str">
        <f>IF(LNG!$B$3=1,D861 &amp;"",J861 &amp;"" )</f>
        <v/>
      </c>
      <c r="W861" s="106" t="str">
        <f>IF(LNG!$B$3=1,E861 &amp;"",K861 &amp;"" )</f>
        <v/>
      </c>
      <c r="X861" s="106" t="str">
        <f>IF(LNG!$B$3=1,F861 &amp;"",L861 &amp;"" )</f>
        <v/>
      </c>
    </row>
    <row r="862" spans="1:24" ht="13.8">
      <c r="A862" s="68"/>
      <c r="B862" s="80"/>
      <c r="C862" s="80"/>
      <c r="D862" s="67"/>
      <c r="E862" s="67"/>
      <c r="F862" s="67"/>
      <c r="G862" s="74"/>
      <c r="H862" s="84"/>
      <c r="I862" s="84"/>
      <c r="J862" s="73"/>
      <c r="K862" s="73"/>
      <c r="L862" s="73"/>
      <c r="M862" s="797"/>
      <c r="N862" s="795"/>
      <c r="O862" s="795"/>
      <c r="P862" s="796"/>
      <c r="Q862" s="796"/>
      <c r="R862" s="796"/>
      <c r="S862" s="106" t="str">
        <f>IF(LNG!$B$3=1,A862 &amp;"",G862 &amp;"" )</f>
        <v/>
      </c>
      <c r="T862" s="106" t="str">
        <f>IF(LNG!$B$3=1,B862 &amp;"",H862 &amp;"" )</f>
        <v/>
      </c>
      <c r="U862" s="106" t="str">
        <f>IF(LNG!$B$3=1,C862 &amp;"",I862 &amp;"" )</f>
        <v/>
      </c>
      <c r="V862" s="106" t="str">
        <f>IF(LNG!$B$3=1,D862 &amp;"",J862 &amp;"" )</f>
        <v/>
      </c>
      <c r="W862" s="106" t="str">
        <f>IF(LNG!$B$3=1,E862 &amp;"",K862 &amp;"" )</f>
        <v/>
      </c>
      <c r="X862" s="106" t="str">
        <f>IF(LNG!$B$3=1,F862 &amp;"",L862 &amp;"" )</f>
        <v/>
      </c>
    </row>
    <row r="863" spans="1:24" ht="13.8">
      <c r="A863" s="68"/>
      <c r="B863" s="80"/>
      <c r="C863" s="80"/>
      <c r="D863" s="67"/>
      <c r="E863" s="67"/>
      <c r="F863" s="67"/>
      <c r="G863" s="74"/>
      <c r="H863" s="84"/>
      <c r="I863" s="84"/>
      <c r="J863" s="73"/>
      <c r="K863" s="73"/>
      <c r="L863" s="73"/>
      <c r="M863" s="797"/>
      <c r="N863" s="795"/>
      <c r="O863" s="795"/>
      <c r="P863" s="796"/>
      <c r="Q863" s="796"/>
      <c r="R863" s="796"/>
      <c r="S863" s="106" t="str">
        <f>IF(LNG!$B$3=1,A863 &amp;"",G863 &amp;"" )</f>
        <v/>
      </c>
      <c r="T863" s="106" t="str">
        <f>IF(LNG!$B$3=1,B863 &amp;"",H863 &amp;"" )</f>
        <v/>
      </c>
      <c r="U863" s="106" t="str">
        <f>IF(LNG!$B$3=1,C863 &amp;"",I863 &amp;"" )</f>
        <v/>
      </c>
      <c r="V863" s="106" t="str">
        <f>IF(LNG!$B$3=1,D863 &amp;"",J863 &amp;"" )</f>
        <v/>
      </c>
      <c r="W863" s="106" t="str">
        <f>IF(LNG!$B$3=1,E863 &amp;"",K863 &amp;"" )</f>
        <v/>
      </c>
      <c r="X863" s="106" t="str">
        <f>IF(LNG!$B$3=1,F863 &amp;"",L863 &amp;"" )</f>
        <v/>
      </c>
    </row>
    <row r="864" spans="1:24" ht="13.8">
      <c r="A864" s="68"/>
      <c r="B864" s="80"/>
      <c r="C864" s="80"/>
      <c r="D864" s="67"/>
      <c r="E864" s="67"/>
      <c r="F864" s="67"/>
      <c r="G864" s="74"/>
      <c r="H864" s="84"/>
      <c r="I864" s="84"/>
      <c r="J864" s="73"/>
      <c r="K864" s="73"/>
      <c r="L864" s="73"/>
      <c r="M864" s="797"/>
      <c r="N864" s="795"/>
      <c r="O864" s="795"/>
      <c r="P864" s="796"/>
      <c r="Q864" s="796"/>
      <c r="R864" s="796"/>
      <c r="S864" s="106" t="str">
        <f>IF(LNG!$B$3=1,A864 &amp;"",G864 &amp;"" )</f>
        <v/>
      </c>
      <c r="T864" s="106" t="str">
        <f>IF(LNG!$B$3=1,B864 &amp;"",H864 &amp;"" )</f>
        <v/>
      </c>
      <c r="U864" s="106" t="str">
        <f>IF(LNG!$B$3=1,C864 &amp;"",I864 &amp;"" )</f>
        <v/>
      </c>
      <c r="V864" s="106" t="str">
        <f>IF(LNG!$B$3=1,D864 &amp;"",J864 &amp;"" )</f>
        <v/>
      </c>
      <c r="W864" s="106" t="str">
        <f>IF(LNG!$B$3=1,E864 &amp;"",K864 &amp;"" )</f>
        <v/>
      </c>
      <c r="X864" s="106" t="str">
        <f>IF(LNG!$B$3=1,F864 &amp;"",L864 &amp;"" )</f>
        <v/>
      </c>
    </row>
    <row r="865" spans="1:24" ht="13.8">
      <c r="A865" s="68"/>
      <c r="B865" s="80"/>
      <c r="C865" s="80"/>
      <c r="D865" s="67"/>
      <c r="E865" s="67"/>
      <c r="F865" s="67"/>
      <c r="G865" s="74"/>
      <c r="H865" s="84"/>
      <c r="I865" s="84"/>
      <c r="J865" s="73"/>
      <c r="K865" s="73"/>
      <c r="L865" s="73"/>
      <c r="M865" s="797"/>
      <c r="N865" s="795"/>
      <c r="O865" s="795"/>
      <c r="P865" s="796"/>
      <c r="Q865" s="796"/>
      <c r="R865" s="796"/>
      <c r="S865" s="106" t="str">
        <f>IF(LNG!$B$3=1,A865 &amp;"",G865 &amp;"" )</f>
        <v/>
      </c>
      <c r="T865" s="106" t="str">
        <f>IF(LNG!$B$3=1,B865 &amp;"",H865 &amp;"" )</f>
        <v/>
      </c>
      <c r="U865" s="106" t="str">
        <f>IF(LNG!$B$3=1,C865 &amp;"",I865 &amp;"" )</f>
        <v/>
      </c>
      <c r="V865" s="106" t="str">
        <f>IF(LNG!$B$3=1,D865 &amp;"",J865 &amp;"" )</f>
        <v/>
      </c>
      <c r="W865" s="106" t="str">
        <f>IF(LNG!$B$3=1,E865 &amp;"",K865 &amp;"" )</f>
        <v/>
      </c>
      <c r="X865" s="106" t="str">
        <f>IF(LNG!$B$3=1,F865 &amp;"",L865 &amp;"" )</f>
        <v/>
      </c>
    </row>
    <row r="866" spans="1:24" ht="13.8">
      <c r="A866" s="68"/>
      <c r="B866" s="80"/>
      <c r="C866" s="80"/>
      <c r="D866" s="67"/>
      <c r="E866" s="67"/>
      <c r="F866" s="67"/>
      <c r="G866" s="74"/>
      <c r="H866" s="84"/>
      <c r="I866" s="84"/>
      <c r="J866" s="73"/>
      <c r="K866" s="73"/>
      <c r="L866" s="73"/>
      <c r="M866" s="797"/>
      <c r="N866" s="795"/>
      <c r="O866" s="795"/>
      <c r="P866" s="796"/>
      <c r="Q866" s="796"/>
      <c r="R866" s="796"/>
      <c r="S866" s="106" t="str">
        <f>IF(LNG!$B$3=1,A866 &amp;"",G866 &amp;"" )</f>
        <v/>
      </c>
      <c r="T866" s="106" t="str">
        <f>IF(LNG!$B$3=1,B866 &amp;"",H866 &amp;"" )</f>
        <v/>
      </c>
      <c r="U866" s="106" t="str">
        <f>IF(LNG!$B$3=1,C866 &amp;"",I866 &amp;"" )</f>
        <v/>
      </c>
      <c r="V866" s="106" t="str">
        <f>IF(LNG!$B$3=1,D866 &amp;"",J866 &amp;"" )</f>
        <v/>
      </c>
      <c r="W866" s="106" t="str">
        <f>IF(LNG!$B$3=1,E866 &amp;"",K866 &amp;"" )</f>
        <v/>
      </c>
      <c r="X866" s="106" t="str">
        <f>IF(LNG!$B$3=1,F866 &amp;"",L866 &amp;"" )</f>
        <v/>
      </c>
    </row>
    <row r="867" spans="1:24" ht="13.8">
      <c r="A867" s="68"/>
      <c r="B867" s="80"/>
      <c r="C867" s="80"/>
      <c r="D867" s="67"/>
      <c r="E867" s="67"/>
      <c r="F867" s="67"/>
      <c r="G867" s="74"/>
      <c r="H867" s="84"/>
      <c r="I867" s="84"/>
      <c r="J867" s="73"/>
      <c r="K867" s="73"/>
      <c r="L867" s="73"/>
      <c r="M867" s="797"/>
      <c r="N867" s="795"/>
      <c r="O867" s="795"/>
      <c r="P867" s="796"/>
      <c r="Q867" s="796"/>
      <c r="R867" s="796"/>
      <c r="S867" s="106" t="str">
        <f>IF(LNG!$B$3=1,A867 &amp;"",G867 &amp;"" )</f>
        <v/>
      </c>
      <c r="T867" s="106" t="str">
        <f>IF(LNG!$B$3=1,B867 &amp;"",H867 &amp;"" )</f>
        <v/>
      </c>
      <c r="U867" s="106" t="str">
        <f>IF(LNG!$B$3=1,C867 &amp;"",I867 &amp;"" )</f>
        <v/>
      </c>
      <c r="V867" s="106" t="str">
        <f>IF(LNG!$B$3=1,D867 &amp;"",J867 &amp;"" )</f>
        <v/>
      </c>
      <c r="W867" s="106" t="str">
        <f>IF(LNG!$B$3=1,E867 &amp;"",K867 &amp;"" )</f>
        <v/>
      </c>
      <c r="X867" s="106" t="str">
        <f>IF(LNG!$B$3=1,F867 &amp;"",L867 &amp;"" )</f>
        <v/>
      </c>
    </row>
    <row r="868" spans="1:24" ht="13.8">
      <c r="A868" s="86"/>
      <c r="B868" s="87"/>
      <c r="C868" s="80"/>
      <c r="D868" s="67"/>
      <c r="E868" s="67"/>
      <c r="F868" s="67"/>
      <c r="G868" s="88"/>
      <c r="H868" s="89"/>
      <c r="I868" s="84"/>
      <c r="J868" s="73"/>
      <c r="K868" s="73"/>
      <c r="L868" s="73"/>
      <c r="M868" s="793"/>
      <c r="N868" s="794"/>
      <c r="O868" s="795"/>
      <c r="P868" s="796"/>
      <c r="Q868" s="796"/>
      <c r="R868" s="796"/>
      <c r="S868" s="106" t="str">
        <f>IF(LNG!$B$3=1,A868 &amp;"",G868 &amp;"" )</f>
        <v/>
      </c>
      <c r="T868" s="106" t="str">
        <f>IF(LNG!$B$3=1,B868 &amp;"",H868 &amp;"" )</f>
        <v/>
      </c>
      <c r="U868" s="106" t="str">
        <f>IF(LNG!$B$3=1,C868 &amp;"",I868 &amp;"" )</f>
        <v/>
      </c>
      <c r="V868" s="106" t="str">
        <f>IF(LNG!$B$3=1,D868 &amp;"",J868 &amp;"" )</f>
        <v/>
      </c>
      <c r="W868" s="106" t="str">
        <f>IF(LNG!$B$3=1,E868 &amp;"",K868 &amp;"" )</f>
        <v/>
      </c>
      <c r="X868" s="106" t="str">
        <f>IF(LNG!$B$3=1,F868 &amp;"",L868 &amp;"" )</f>
        <v/>
      </c>
    </row>
    <row r="869" spans="1:24" ht="13.8">
      <c r="A869" s="68"/>
      <c r="B869" s="80"/>
      <c r="C869" s="80"/>
      <c r="D869" s="67"/>
      <c r="E869" s="67"/>
      <c r="F869" s="67"/>
      <c r="G869" s="74"/>
      <c r="H869" s="84"/>
      <c r="I869" s="84"/>
      <c r="J869" s="73"/>
      <c r="K869" s="73"/>
      <c r="L869" s="73"/>
      <c r="M869" s="797"/>
      <c r="N869" s="795"/>
      <c r="O869" s="795"/>
      <c r="P869" s="796"/>
      <c r="Q869" s="796"/>
      <c r="R869" s="796"/>
      <c r="S869" s="106" t="str">
        <f>IF(LNG!$B$3=1,A869 &amp;"",G869 &amp;"" )</f>
        <v/>
      </c>
      <c r="T869" s="106" t="str">
        <f>IF(LNG!$B$3=1,B869 &amp;"",H869 &amp;"" )</f>
        <v/>
      </c>
      <c r="U869" s="106" t="str">
        <f>IF(LNG!$B$3=1,C869 &amp;"",I869 &amp;"" )</f>
        <v/>
      </c>
      <c r="V869" s="106" t="str">
        <f>IF(LNG!$B$3=1,D869 &amp;"",J869 &amp;"" )</f>
        <v/>
      </c>
      <c r="W869" s="106" t="str">
        <f>IF(LNG!$B$3=1,E869 &amp;"",K869 &amp;"" )</f>
        <v/>
      </c>
      <c r="X869" s="106" t="str">
        <f>IF(LNG!$B$3=1,F869 &amp;"",L869 &amp;"" )</f>
        <v/>
      </c>
    </row>
    <row r="870" spans="1:24" ht="13.8">
      <c r="A870" s="68"/>
      <c r="B870" s="80"/>
      <c r="C870" s="80"/>
      <c r="D870" s="67"/>
      <c r="E870" s="67"/>
      <c r="F870" s="67"/>
      <c r="G870" s="74"/>
      <c r="H870" s="84"/>
      <c r="I870" s="84"/>
      <c r="J870" s="73"/>
      <c r="K870" s="73"/>
      <c r="L870" s="73"/>
      <c r="M870" s="797"/>
      <c r="N870" s="795"/>
      <c r="O870" s="795"/>
      <c r="P870" s="796"/>
      <c r="Q870" s="796"/>
      <c r="R870" s="796"/>
      <c r="S870" s="106" t="str">
        <f>IF(LNG!$B$3=1,A870 &amp;"",G870 &amp;"" )</f>
        <v/>
      </c>
      <c r="T870" s="106" t="str">
        <f>IF(LNG!$B$3=1,B870 &amp;"",H870 &amp;"" )</f>
        <v/>
      </c>
      <c r="U870" s="106" t="str">
        <f>IF(LNG!$B$3=1,C870 &amp;"",I870 &amp;"" )</f>
        <v/>
      </c>
      <c r="V870" s="106" t="str">
        <f>IF(LNG!$B$3=1,D870 &amp;"",J870 &amp;"" )</f>
        <v/>
      </c>
      <c r="W870" s="106" t="str">
        <f>IF(LNG!$B$3=1,E870 &amp;"",K870 &amp;"" )</f>
        <v/>
      </c>
      <c r="X870" s="106" t="str">
        <f>IF(LNG!$B$3=1,F870 &amp;"",L870 &amp;"" )</f>
        <v/>
      </c>
    </row>
    <row r="871" spans="1:24" ht="13.8">
      <c r="A871" s="68"/>
      <c r="B871" s="80"/>
      <c r="C871" s="80"/>
      <c r="D871" s="67"/>
      <c r="E871" s="67"/>
      <c r="F871" s="67"/>
      <c r="G871" s="74"/>
      <c r="H871" s="84"/>
      <c r="I871" s="84"/>
      <c r="J871" s="73"/>
      <c r="K871" s="73"/>
      <c r="L871" s="73"/>
      <c r="M871" s="797"/>
      <c r="N871" s="795"/>
      <c r="O871" s="795"/>
      <c r="P871" s="796"/>
      <c r="Q871" s="796"/>
      <c r="R871" s="796"/>
      <c r="S871" s="106" t="str">
        <f>IF(LNG!$B$3=1,A871 &amp;"",G871 &amp;"" )</f>
        <v/>
      </c>
      <c r="T871" s="106" t="str">
        <f>IF(LNG!$B$3=1,B871 &amp;"",H871 &amp;"" )</f>
        <v/>
      </c>
      <c r="U871" s="106" t="str">
        <f>IF(LNG!$B$3=1,C871 &amp;"",I871 &amp;"" )</f>
        <v/>
      </c>
      <c r="V871" s="106" t="str">
        <f>IF(LNG!$B$3=1,D871 &amp;"",J871 &amp;"" )</f>
        <v/>
      </c>
      <c r="W871" s="106" t="str">
        <f>IF(LNG!$B$3=1,E871 &amp;"",K871 &amp;"" )</f>
        <v/>
      </c>
      <c r="X871" s="106" t="str">
        <f>IF(LNG!$B$3=1,F871 &amp;"",L871 &amp;"" )</f>
        <v/>
      </c>
    </row>
    <row r="872" spans="1:24" ht="13.8">
      <c r="A872" s="68"/>
      <c r="B872" s="80"/>
      <c r="C872" s="80"/>
      <c r="D872" s="67"/>
      <c r="E872" s="67"/>
      <c r="F872" s="67"/>
      <c r="G872" s="74"/>
      <c r="H872" s="84"/>
      <c r="I872" s="84"/>
      <c r="J872" s="73"/>
      <c r="K872" s="73"/>
      <c r="L872" s="73"/>
      <c r="M872" s="797"/>
      <c r="N872" s="795"/>
      <c r="O872" s="795"/>
      <c r="P872" s="796"/>
      <c r="Q872" s="796"/>
      <c r="R872" s="796"/>
      <c r="S872" s="106" t="str">
        <f>IF(LNG!$B$3=1,A872 &amp;"",G872 &amp;"" )</f>
        <v/>
      </c>
      <c r="T872" s="106" t="str">
        <f>IF(LNG!$B$3=1,B872 &amp;"",H872 &amp;"" )</f>
        <v/>
      </c>
      <c r="U872" s="106" t="str">
        <f>IF(LNG!$B$3=1,C872 &amp;"",I872 &amp;"" )</f>
        <v/>
      </c>
      <c r="V872" s="106" t="str">
        <f>IF(LNG!$B$3=1,D872 &amp;"",J872 &amp;"" )</f>
        <v/>
      </c>
      <c r="W872" s="106" t="str">
        <f>IF(LNG!$B$3=1,E872 &amp;"",K872 &amp;"" )</f>
        <v/>
      </c>
      <c r="X872" s="106" t="str">
        <f>IF(LNG!$B$3=1,F872 &amp;"",L872 &amp;"" )</f>
        <v/>
      </c>
    </row>
    <row r="873" spans="1:24" ht="13.8">
      <c r="A873" s="68"/>
      <c r="B873" s="80"/>
      <c r="C873" s="80"/>
      <c r="D873" s="67"/>
      <c r="E873" s="67"/>
      <c r="F873" s="67"/>
      <c r="G873" s="74"/>
      <c r="H873" s="84"/>
      <c r="I873" s="84"/>
      <c r="J873" s="73"/>
      <c r="K873" s="73"/>
      <c r="L873" s="73"/>
      <c r="M873" s="797"/>
      <c r="N873" s="795"/>
      <c r="O873" s="795"/>
      <c r="P873" s="796"/>
      <c r="Q873" s="796"/>
      <c r="R873" s="796"/>
      <c r="S873" s="106" t="str">
        <f>IF(LNG!$B$3=1,A873 &amp;"",G873 &amp;"" )</f>
        <v/>
      </c>
      <c r="T873" s="106" t="str">
        <f>IF(LNG!$B$3=1,B873 &amp;"",H873 &amp;"" )</f>
        <v/>
      </c>
      <c r="U873" s="106" t="str">
        <f>IF(LNG!$B$3=1,C873 &amp;"",I873 &amp;"" )</f>
        <v/>
      </c>
      <c r="V873" s="106" t="str">
        <f>IF(LNG!$B$3=1,D873 &amp;"",J873 &amp;"" )</f>
        <v/>
      </c>
      <c r="W873" s="106" t="str">
        <f>IF(LNG!$B$3=1,E873 &amp;"",K873 &amp;"" )</f>
        <v/>
      </c>
      <c r="X873" s="106" t="str">
        <f>IF(LNG!$B$3=1,F873 &amp;"",L873 &amp;"" )</f>
        <v/>
      </c>
    </row>
    <row r="874" spans="1:24" ht="13.8">
      <c r="A874" s="86"/>
      <c r="B874" s="87"/>
      <c r="C874" s="80"/>
      <c r="D874" s="67"/>
      <c r="E874" s="67"/>
      <c r="F874" s="67"/>
      <c r="G874" s="88"/>
      <c r="H874" s="89"/>
      <c r="I874" s="84"/>
      <c r="J874" s="73"/>
      <c r="K874" s="73"/>
      <c r="L874" s="73"/>
      <c r="M874" s="793"/>
      <c r="N874" s="794"/>
      <c r="O874" s="795"/>
      <c r="P874" s="796"/>
      <c r="Q874" s="796"/>
      <c r="R874" s="796"/>
      <c r="S874" s="106" t="str">
        <f>IF(LNG!$B$3=1,A874 &amp;"",G874 &amp;"" )</f>
        <v/>
      </c>
      <c r="T874" s="106" t="str">
        <f>IF(LNG!$B$3=1,B874 &amp;"",H874 &amp;"" )</f>
        <v/>
      </c>
      <c r="U874" s="106" t="str">
        <f>IF(LNG!$B$3=1,C874 &amp;"",I874 &amp;"" )</f>
        <v/>
      </c>
      <c r="V874" s="106" t="str">
        <f>IF(LNG!$B$3=1,D874 &amp;"",J874 &amp;"" )</f>
        <v/>
      </c>
      <c r="W874" s="106" t="str">
        <f>IF(LNG!$B$3=1,E874 &amp;"",K874 &amp;"" )</f>
        <v/>
      </c>
      <c r="X874" s="106" t="str">
        <f>IF(LNG!$B$3=1,F874 &amp;"",L874 &amp;"" )</f>
        <v/>
      </c>
    </row>
    <row r="875" spans="1:24" ht="13.8">
      <c r="A875" s="68"/>
      <c r="B875" s="80"/>
      <c r="C875" s="80"/>
      <c r="D875" s="67"/>
      <c r="E875" s="67"/>
      <c r="F875" s="67"/>
      <c r="G875" s="74"/>
      <c r="H875" s="84"/>
      <c r="I875" s="84"/>
      <c r="J875" s="73"/>
      <c r="K875" s="73"/>
      <c r="L875" s="73"/>
      <c r="M875" s="797"/>
      <c r="N875" s="795"/>
      <c r="O875" s="795"/>
      <c r="P875" s="796"/>
      <c r="Q875" s="796"/>
      <c r="R875" s="796"/>
      <c r="S875" s="106" t="str">
        <f>IF(LNG!$B$3=1,A875 &amp;"",G875 &amp;"" )</f>
        <v/>
      </c>
      <c r="T875" s="106" t="str">
        <f>IF(LNG!$B$3=1,B875 &amp;"",H875 &amp;"" )</f>
        <v/>
      </c>
      <c r="U875" s="106" t="str">
        <f>IF(LNG!$B$3=1,C875 &amp;"",I875 &amp;"" )</f>
        <v/>
      </c>
      <c r="V875" s="106" t="str">
        <f>IF(LNG!$B$3=1,D875 &amp;"",J875 &amp;"" )</f>
        <v/>
      </c>
      <c r="W875" s="106" t="str">
        <f>IF(LNG!$B$3=1,E875 &amp;"",K875 &amp;"" )</f>
        <v/>
      </c>
      <c r="X875" s="106" t="str">
        <f>IF(LNG!$B$3=1,F875 &amp;"",L875 &amp;"" )</f>
        <v/>
      </c>
    </row>
    <row r="876" spans="1:24" ht="13.8">
      <c r="A876" s="68"/>
      <c r="B876" s="80"/>
      <c r="C876" s="80"/>
      <c r="D876" s="67"/>
      <c r="E876" s="67"/>
      <c r="F876" s="67"/>
      <c r="G876" s="74"/>
      <c r="H876" s="84"/>
      <c r="I876" s="84"/>
      <c r="J876" s="73"/>
      <c r="K876" s="73"/>
      <c r="L876" s="73"/>
      <c r="M876" s="797"/>
      <c r="N876" s="795"/>
      <c r="O876" s="795"/>
      <c r="P876" s="796"/>
      <c r="Q876" s="796"/>
      <c r="R876" s="796"/>
      <c r="S876" s="106" t="str">
        <f>IF(LNG!$B$3=1,A876 &amp;"",G876 &amp;"" )</f>
        <v/>
      </c>
      <c r="T876" s="106" t="str">
        <f>IF(LNG!$B$3=1,B876 &amp;"",H876 &amp;"" )</f>
        <v/>
      </c>
      <c r="U876" s="106" t="str">
        <f>IF(LNG!$B$3=1,C876 &amp;"",I876 &amp;"" )</f>
        <v/>
      </c>
      <c r="V876" s="106" t="str">
        <f>IF(LNG!$B$3=1,D876 &amp;"",J876 &amp;"" )</f>
        <v/>
      </c>
      <c r="W876" s="106" t="str">
        <f>IF(LNG!$B$3=1,E876 &amp;"",K876 &amp;"" )</f>
        <v/>
      </c>
      <c r="X876" s="106" t="str">
        <f>IF(LNG!$B$3=1,F876 &amp;"",L876 &amp;"" )</f>
        <v/>
      </c>
    </row>
    <row r="877" spans="1:24" ht="13.8">
      <c r="A877" s="68"/>
      <c r="B877" s="80"/>
      <c r="C877" s="80"/>
      <c r="D877" s="67"/>
      <c r="E877" s="67"/>
      <c r="F877" s="67"/>
      <c r="G877" s="74"/>
      <c r="H877" s="84"/>
      <c r="I877" s="84"/>
      <c r="J877" s="73"/>
      <c r="K877" s="73"/>
      <c r="L877" s="73"/>
      <c r="M877" s="797"/>
      <c r="N877" s="795"/>
      <c r="O877" s="795"/>
      <c r="P877" s="796"/>
      <c r="Q877" s="796"/>
      <c r="R877" s="796"/>
      <c r="S877" s="106" t="str">
        <f>IF(LNG!$B$3=1,A877 &amp;"",G877 &amp;"" )</f>
        <v/>
      </c>
      <c r="T877" s="106" t="str">
        <f>IF(LNG!$B$3=1,B877 &amp;"",H877 &amp;"" )</f>
        <v/>
      </c>
      <c r="U877" s="106" t="str">
        <f>IF(LNG!$B$3=1,C877 &amp;"",I877 &amp;"" )</f>
        <v/>
      </c>
      <c r="V877" s="106" t="str">
        <f>IF(LNG!$B$3=1,D877 &amp;"",J877 &amp;"" )</f>
        <v/>
      </c>
      <c r="W877" s="106" t="str">
        <f>IF(LNG!$B$3=1,E877 &amp;"",K877 &amp;"" )</f>
        <v/>
      </c>
      <c r="X877" s="106" t="str">
        <f>IF(LNG!$B$3=1,F877 &amp;"",L877 &amp;"" )</f>
        <v/>
      </c>
    </row>
    <row r="878" spans="1:24" ht="13.8">
      <c r="A878" s="68"/>
      <c r="B878" s="80"/>
      <c r="C878" s="80"/>
      <c r="D878" s="67"/>
      <c r="E878" s="67"/>
      <c r="F878" s="67"/>
      <c r="G878" s="74"/>
      <c r="H878" s="84"/>
      <c r="I878" s="84"/>
      <c r="J878" s="73"/>
      <c r="K878" s="73"/>
      <c r="L878" s="73"/>
      <c r="M878" s="797"/>
      <c r="N878" s="795"/>
      <c r="O878" s="795"/>
      <c r="P878" s="796"/>
      <c r="Q878" s="796"/>
      <c r="R878" s="796"/>
      <c r="S878" s="106" t="str">
        <f>IF(LNG!$B$3=1,A878 &amp;"",G878 &amp;"" )</f>
        <v/>
      </c>
      <c r="T878" s="106" t="str">
        <f>IF(LNG!$B$3=1,B878 &amp;"",H878 &amp;"" )</f>
        <v/>
      </c>
      <c r="U878" s="106" t="str">
        <f>IF(LNG!$B$3=1,C878 &amp;"",I878 &amp;"" )</f>
        <v/>
      </c>
      <c r="V878" s="106" t="str">
        <f>IF(LNG!$B$3=1,D878 &amp;"",J878 &amp;"" )</f>
        <v/>
      </c>
      <c r="W878" s="106" t="str">
        <f>IF(LNG!$B$3=1,E878 &amp;"",K878 &amp;"" )</f>
        <v/>
      </c>
      <c r="X878" s="106" t="str">
        <f>IF(LNG!$B$3=1,F878 &amp;"",L878 &amp;"" )</f>
        <v/>
      </c>
    </row>
    <row r="879" spans="1:24" ht="13.8">
      <c r="A879" s="78"/>
      <c r="B879" s="79"/>
      <c r="C879" s="80"/>
      <c r="D879" s="67"/>
      <c r="E879" s="67"/>
      <c r="F879" s="67"/>
      <c r="G879" s="82"/>
      <c r="H879" s="83"/>
      <c r="I879" s="84"/>
      <c r="J879" s="73"/>
      <c r="K879" s="73"/>
      <c r="L879" s="73"/>
      <c r="M879" s="798"/>
      <c r="N879" s="799"/>
      <c r="O879" s="795"/>
      <c r="P879" s="796"/>
      <c r="Q879" s="796"/>
      <c r="R879" s="796"/>
      <c r="S879" s="106" t="str">
        <f>IF(LNG!$B$3=1,A879 &amp;"",G879 &amp;"" )</f>
        <v/>
      </c>
      <c r="T879" s="106" t="str">
        <f>IF(LNG!$B$3=1,B879 &amp;"",H879 &amp;"" )</f>
        <v/>
      </c>
      <c r="U879" s="106" t="str">
        <f>IF(LNG!$B$3=1,C879 &amp;"",I879 &amp;"" )</f>
        <v/>
      </c>
      <c r="V879" s="106" t="str">
        <f>IF(LNG!$B$3=1,D879 &amp;"",J879 &amp;"" )</f>
        <v/>
      </c>
      <c r="W879" s="106" t="str">
        <f>IF(LNG!$B$3=1,E879 &amp;"",K879 &amp;"" )</f>
        <v/>
      </c>
      <c r="X879" s="106" t="str">
        <f>IF(LNG!$B$3=1,F879 &amp;"",L879 &amp;"" )</f>
        <v/>
      </c>
    </row>
    <row r="880" spans="1:24" ht="13.8">
      <c r="A880" s="86"/>
      <c r="B880" s="87"/>
      <c r="C880" s="80"/>
      <c r="D880" s="67"/>
      <c r="E880" s="67"/>
      <c r="F880" s="67"/>
      <c r="G880" s="88"/>
      <c r="H880" s="89"/>
      <c r="I880" s="84"/>
      <c r="J880" s="73"/>
      <c r="K880" s="73"/>
      <c r="L880" s="73"/>
      <c r="M880" s="793"/>
      <c r="N880" s="794"/>
      <c r="O880" s="795"/>
      <c r="P880" s="796"/>
      <c r="Q880" s="796"/>
      <c r="R880" s="796"/>
      <c r="S880" s="106" t="str">
        <f>IF(LNG!$B$3=1,A880 &amp;"",G880 &amp;"" )</f>
        <v/>
      </c>
      <c r="T880" s="106" t="str">
        <f>IF(LNG!$B$3=1,B880 &amp;"",H880 &amp;"" )</f>
        <v/>
      </c>
      <c r="U880" s="106" t="str">
        <f>IF(LNG!$B$3=1,C880 &amp;"",I880 &amp;"" )</f>
        <v/>
      </c>
      <c r="V880" s="106" t="str">
        <f>IF(LNG!$B$3=1,D880 &amp;"",J880 &amp;"" )</f>
        <v/>
      </c>
      <c r="W880" s="106" t="str">
        <f>IF(LNG!$B$3=1,E880 &amp;"",K880 &amp;"" )</f>
        <v/>
      </c>
      <c r="X880" s="106" t="str">
        <f>IF(LNG!$B$3=1,F880 &amp;"",L880 &amp;"" )</f>
        <v/>
      </c>
    </row>
    <row r="881" spans="1:24" ht="13.8">
      <c r="A881" s="68"/>
      <c r="B881" s="80"/>
      <c r="C881" s="80"/>
      <c r="D881" s="67"/>
      <c r="E881" s="67"/>
      <c r="F881" s="67"/>
      <c r="G881" s="74"/>
      <c r="H881" s="84"/>
      <c r="I881" s="84"/>
      <c r="J881" s="73"/>
      <c r="K881" s="73"/>
      <c r="L881" s="73"/>
      <c r="M881" s="797"/>
      <c r="N881" s="795"/>
      <c r="O881" s="795"/>
      <c r="P881" s="796"/>
      <c r="Q881" s="796"/>
      <c r="R881" s="796"/>
      <c r="S881" s="106" t="str">
        <f>IF(LNG!$B$3=1,A881 &amp;"",G881 &amp;"" )</f>
        <v/>
      </c>
      <c r="T881" s="106" t="str">
        <f>IF(LNG!$B$3=1,B881 &amp;"",H881 &amp;"" )</f>
        <v/>
      </c>
      <c r="U881" s="106" t="str">
        <f>IF(LNG!$B$3=1,C881 &amp;"",I881 &amp;"" )</f>
        <v/>
      </c>
      <c r="V881" s="106" t="str">
        <f>IF(LNG!$B$3=1,D881 &amp;"",J881 &amp;"" )</f>
        <v/>
      </c>
      <c r="W881" s="106" t="str">
        <f>IF(LNG!$B$3=1,E881 &amp;"",K881 &amp;"" )</f>
        <v/>
      </c>
      <c r="X881" s="106" t="str">
        <f>IF(LNG!$B$3=1,F881 &amp;"",L881 &amp;"" )</f>
        <v/>
      </c>
    </row>
    <row r="882" spans="1:24" ht="13.8">
      <c r="A882" s="68"/>
      <c r="B882" s="80"/>
      <c r="C882" s="80"/>
      <c r="D882" s="67"/>
      <c r="E882" s="67"/>
      <c r="F882" s="67"/>
      <c r="G882" s="74"/>
      <c r="H882" s="84"/>
      <c r="I882" s="84"/>
      <c r="J882" s="73"/>
      <c r="K882" s="73"/>
      <c r="L882" s="73"/>
      <c r="M882" s="797"/>
      <c r="N882" s="795"/>
      <c r="O882" s="795"/>
      <c r="P882" s="796"/>
      <c r="Q882" s="796"/>
      <c r="R882" s="796"/>
      <c r="S882" s="106" t="str">
        <f>IF(LNG!$B$3=1,A882 &amp;"",G882 &amp;"" )</f>
        <v/>
      </c>
      <c r="T882" s="106" t="str">
        <f>IF(LNG!$B$3=1,B882 &amp;"",H882 &amp;"" )</f>
        <v/>
      </c>
      <c r="U882" s="106" t="str">
        <f>IF(LNG!$B$3=1,C882 &amp;"",I882 &amp;"" )</f>
        <v/>
      </c>
      <c r="V882" s="106" t="str">
        <f>IF(LNG!$B$3=1,D882 &amp;"",J882 &amp;"" )</f>
        <v/>
      </c>
      <c r="W882" s="106" t="str">
        <f>IF(LNG!$B$3=1,E882 &amp;"",K882 &amp;"" )</f>
        <v/>
      </c>
      <c r="X882" s="106" t="str">
        <f>IF(LNG!$B$3=1,F882 &amp;"",L882 &amp;"" )</f>
        <v/>
      </c>
    </row>
    <row r="883" spans="1:24" ht="13.8">
      <c r="A883" s="68"/>
      <c r="B883" s="80"/>
      <c r="C883" s="80"/>
      <c r="D883" s="67"/>
      <c r="E883" s="67"/>
      <c r="F883" s="67"/>
      <c r="G883" s="74"/>
      <c r="H883" s="84"/>
      <c r="I883" s="84"/>
      <c r="J883" s="73"/>
      <c r="K883" s="73"/>
      <c r="L883" s="73"/>
      <c r="M883" s="797"/>
      <c r="N883" s="795"/>
      <c r="O883" s="795"/>
      <c r="P883" s="796"/>
      <c r="Q883" s="796"/>
      <c r="R883" s="796"/>
      <c r="S883" s="106" t="str">
        <f>IF(LNG!$B$3=1,A883 &amp;"",G883 &amp;"" )</f>
        <v/>
      </c>
      <c r="T883" s="106" t="str">
        <f>IF(LNG!$B$3=1,B883 &amp;"",H883 &amp;"" )</f>
        <v/>
      </c>
      <c r="U883" s="106" t="str">
        <f>IF(LNG!$B$3=1,C883 &amp;"",I883 &amp;"" )</f>
        <v/>
      </c>
      <c r="V883" s="106" t="str">
        <f>IF(LNG!$B$3=1,D883 &amp;"",J883 &amp;"" )</f>
        <v/>
      </c>
      <c r="W883" s="106" t="str">
        <f>IF(LNG!$B$3=1,E883 &amp;"",K883 &amp;"" )</f>
        <v/>
      </c>
      <c r="X883" s="106" t="str">
        <f>IF(LNG!$B$3=1,F883 &amp;"",L883 &amp;"" )</f>
        <v/>
      </c>
    </row>
    <row r="884" spans="1:24" ht="13.8">
      <c r="A884" s="68"/>
      <c r="B884" s="80"/>
      <c r="C884" s="80"/>
      <c r="D884" s="67"/>
      <c r="E884" s="67"/>
      <c r="F884" s="67"/>
      <c r="G884" s="74"/>
      <c r="H884" s="84"/>
      <c r="I884" s="84"/>
      <c r="J884" s="73"/>
      <c r="K884" s="73"/>
      <c r="L884" s="73"/>
      <c r="M884" s="797"/>
      <c r="N884" s="795"/>
      <c r="O884" s="795"/>
      <c r="P884" s="796"/>
      <c r="Q884" s="796"/>
      <c r="R884" s="796"/>
      <c r="S884" s="106" t="str">
        <f>IF(LNG!$B$3=1,A884 &amp;"",G884 &amp;"" )</f>
        <v/>
      </c>
      <c r="T884" s="106" t="str">
        <f>IF(LNG!$B$3=1,B884 &amp;"",H884 &amp;"" )</f>
        <v/>
      </c>
      <c r="U884" s="106" t="str">
        <f>IF(LNG!$B$3=1,C884 &amp;"",I884 &amp;"" )</f>
        <v/>
      </c>
      <c r="V884" s="106" t="str">
        <f>IF(LNG!$B$3=1,D884 &amp;"",J884 &amp;"" )</f>
        <v/>
      </c>
      <c r="W884" s="106" t="str">
        <f>IF(LNG!$B$3=1,E884 &amp;"",K884 &amp;"" )</f>
        <v/>
      </c>
      <c r="X884" s="106" t="str">
        <f>IF(LNG!$B$3=1,F884 &amp;"",L884 &amp;"" )</f>
        <v/>
      </c>
    </row>
    <row r="885" spans="1:24" ht="13.8">
      <c r="A885" s="68"/>
      <c r="B885" s="80"/>
      <c r="C885" s="80"/>
      <c r="D885" s="67"/>
      <c r="E885" s="67"/>
      <c r="F885" s="67"/>
      <c r="G885" s="74"/>
      <c r="H885" s="84"/>
      <c r="I885" s="84"/>
      <c r="J885" s="73"/>
      <c r="K885" s="73"/>
      <c r="L885" s="73"/>
      <c r="M885" s="797"/>
      <c r="N885" s="795"/>
      <c r="O885" s="795"/>
      <c r="P885" s="796"/>
      <c r="Q885" s="796"/>
      <c r="R885" s="796"/>
      <c r="S885" s="106" t="str">
        <f>IF(LNG!$B$3=1,A885 &amp;"",G885 &amp;"" )</f>
        <v/>
      </c>
      <c r="T885" s="106" t="str">
        <f>IF(LNG!$B$3=1,B885 &amp;"",H885 &amp;"" )</f>
        <v/>
      </c>
      <c r="U885" s="106" t="str">
        <f>IF(LNG!$B$3=1,C885 &amp;"",I885 &amp;"" )</f>
        <v/>
      </c>
      <c r="V885" s="106" t="str">
        <f>IF(LNG!$B$3=1,D885 &amp;"",J885 &amp;"" )</f>
        <v/>
      </c>
      <c r="W885" s="106" t="str">
        <f>IF(LNG!$B$3=1,E885 &amp;"",K885 &amp;"" )</f>
        <v/>
      </c>
      <c r="X885" s="106" t="str">
        <f>IF(LNG!$B$3=1,F885 &amp;"",L885 &amp;"" )</f>
        <v/>
      </c>
    </row>
    <row r="886" spans="1:24" ht="13.8">
      <c r="A886" s="68"/>
      <c r="B886" s="80"/>
      <c r="C886" s="80"/>
      <c r="D886" s="67"/>
      <c r="E886" s="67"/>
      <c r="F886" s="67"/>
      <c r="G886" s="74"/>
      <c r="H886" s="84"/>
      <c r="I886" s="84"/>
      <c r="J886" s="73"/>
      <c r="K886" s="73"/>
      <c r="L886" s="73"/>
      <c r="M886" s="797"/>
      <c r="N886" s="795"/>
      <c r="O886" s="795"/>
      <c r="P886" s="796"/>
      <c r="Q886" s="796"/>
      <c r="R886" s="796"/>
      <c r="S886" s="106" t="str">
        <f>IF(LNG!$B$3=1,A886 &amp;"",G886 &amp;"" )</f>
        <v/>
      </c>
      <c r="T886" s="106" t="str">
        <f>IF(LNG!$B$3=1,B886 &amp;"",H886 &amp;"" )</f>
        <v/>
      </c>
      <c r="U886" s="106" t="str">
        <f>IF(LNG!$B$3=1,C886 &amp;"",I886 &amp;"" )</f>
        <v/>
      </c>
      <c r="V886" s="106" t="str">
        <f>IF(LNG!$B$3=1,D886 &amp;"",J886 &amp;"" )</f>
        <v/>
      </c>
      <c r="W886" s="106" t="str">
        <f>IF(LNG!$B$3=1,E886 &amp;"",K886 &amp;"" )</f>
        <v/>
      </c>
      <c r="X886" s="106" t="str">
        <f>IF(LNG!$B$3=1,F886 &amp;"",L886 &amp;"" )</f>
        <v/>
      </c>
    </row>
    <row r="887" spans="1:24" ht="13.8">
      <c r="A887" s="68"/>
      <c r="B887" s="80"/>
      <c r="C887" s="80"/>
      <c r="D887" s="67"/>
      <c r="E887" s="67"/>
      <c r="F887" s="67"/>
      <c r="G887" s="74"/>
      <c r="H887" s="84"/>
      <c r="I887" s="84"/>
      <c r="J887" s="73"/>
      <c r="K887" s="73"/>
      <c r="L887" s="73"/>
      <c r="M887" s="797"/>
      <c r="N887" s="795"/>
      <c r="O887" s="795"/>
      <c r="P887" s="796"/>
      <c r="Q887" s="796"/>
      <c r="R887" s="796"/>
      <c r="S887" s="106" t="str">
        <f>IF(LNG!$B$3=1,A887 &amp;"",G887 &amp;"" )</f>
        <v/>
      </c>
      <c r="T887" s="106" t="str">
        <f>IF(LNG!$B$3=1,B887 &amp;"",H887 &amp;"" )</f>
        <v/>
      </c>
      <c r="U887" s="106" t="str">
        <f>IF(LNG!$B$3=1,C887 &amp;"",I887 &amp;"" )</f>
        <v/>
      </c>
      <c r="V887" s="106" t="str">
        <f>IF(LNG!$B$3=1,D887 &amp;"",J887 &amp;"" )</f>
        <v/>
      </c>
      <c r="W887" s="106" t="str">
        <f>IF(LNG!$B$3=1,E887 &amp;"",K887 &amp;"" )</f>
        <v/>
      </c>
      <c r="X887" s="106" t="str">
        <f>IF(LNG!$B$3=1,F887 &amp;"",L887 &amp;"" )</f>
        <v/>
      </c>
    </row>
    <row r="888" spans="1:24" ht="13.8">
      <c r="A888" s="86"/>
      <c r="B888" s="87"/>
      <c r="C888" s="80"/>
      <c r="D888" s="67"/>
      <c r="E888" s="67"/>
      <c r="F888" s="67"/>
      <c r="G888" s="88"/>
      <c r="H888" s="89"/>
      <c r="I888" s="84"/>
      <c r="J888" s="73"/>
      <c r="K888" s="73"/>
      <c r="L888" s="73"/>
      <c r="M888" s="793"/>
      <c r="N888" s="794"/>
      <c r="O888" s="795"/>
      <c r="P888" s="796"/>
      <c r="Q888" s="796"/>
      <c r="R888" s="796"/>
      <c r="S888" s="106" t="str">
        <f>IF(LNG!$B$3=1,A888 &amp;"",G888 &amp;"" )</f>
        <v/>
      </c>
      <c r="T888" s="106" t="str">
        <f>IF(LNG!$B$3=1,B888 &amp;"",H888 &amp;"" )</f>
        <v/>
      </c>
      <c r="U888" s="106" t="str">
        <f>IF(LNG!$B$3=1,C888 &amp;"",I888 &amp;"" )</f>
        <v/>
      </c>
      <c r="V888" s="106" t="str">
        <f>IF(LNG!$B$3=1,D888 &amp;"",J888 &amp;"" )</f>
        <v/>
      </c>
      <c r="W888" s="106" t="str">
        <f>IF(LNG!$B$3=1,E888 &amp;"",K888 &amp;"" )</f>
        <v/>
      </c>
      <c r="X888" s="106" t="str">
        <f>IF(LNG!$B$3=1,F888 &amp;"",L888 &amp;"" )</f>
        <v/>
      </c>
    </row>
    <row r="889" spans="1:24" ht="13.8">
      <c r="A889" s="68"/>
      <c r="B889" s="80"/>
      <c r="C889" s="80"/>
      <c r="D889" s="67"/>
      <c r="E889" s="67"/>
      <c r="F889" s="67"/>
      <c r="G889" s="74"/>
      <c r="H889" s="84"/>
      <c r="I889" s="84"/>
      <c r="J889" s="73"/>
      <c r="K889" s="73"/>
      <c r="L889" s="73"/>
      <c r="M889" s="797"/>
      <c r="N889" s="795"/>
      <c r="O889" s="795"/>
      <c r="P889" s="796"/>
      <c r="Q889" s="796"/>
      <c r="R889" s="796"/>
      <c r="S889" s="106" t="str">
        <f>IF(LNG!$B$3=1,A889 &amp;"",G889 &amp;"" )</f>
        <v/>
      </c>
      <c r="T889" s="106" t="str">
        <f>IF(LNG!$B$3=1,B889 &amp;"",H889 &amp;"" )</f>
        <v/>
      </c>
      <c r="U889" s="106" t="str">
        <f>IF(LNG!$B$3=1,C889 &amp;"",I889 &amp;"" )</f>
        <v/>
      </c>
      <c r="V889" s="106" t="str">
        <f>IF(LNG!$B$3=1,D889 &amp;"",J889 &amp;"" )</f>
        <v/>
      </c>
      <c r="W889" s="106" t="str">
        <f>IF(LNG!$B$3=1,E889 &amp;"",K889 &amp;"" )</f>
        <v/>
      </c>
      <c r="X889" s="106" t="str">
        <f>IF(LNG!$B$3=1,F889 &amp;"",L889 &amp;"" )</f>
        <v/>
      </c>
    </row>
    <row r="890" spans="1:24" ht="13.8">
      <c r="A890" s="68"/>
      <c r="B890" s="80"/>
      <c r="C890" s="80"/>
      <c r="D890" s="67"/>
      <c r="E890" s="67"/>
      <c r="F890" s="67"/>
      <c r="G890" s="74"/>
      <c r="H890" s="84"/>
      <c r="I890" s="84"/>
      <c r="J890" s="73"/>
      <c r="K890" s="73"/>
      <c r="L890" s="73"/>
      <c r="M890" s="797"/>
      <c r="N890" s="795"/>
      <c r="O890" s="795"/>
      <c r="P890" s="796"/>
      <c r="Q890" s="796"/>
      <c r="R890" s="796"/>
      <c r="S890" s="106" t="str">
        <f>IF(LNG!$B$3=1,A890 &amp;"",G890 &amp;"" )</f>
        <v/>
      </c>
      <c r="T890" s="106" t="str">
        <f>IF(LNG!$B$3=1,B890 &amp;"",H890 &amp;"" )</f>
        <v/>
      </c>
      <c r="U890" s="106" t="str">
        <f>IF(LNG!$B$3=1,C890 &amp;"",I890 &amp;"" )</f>
        <v/>
      </c>
      <c r="V890" s="106" t="str">
        <f>IF(LNG!$B$3=1,D890 &amp;"",J890 &amp;"" )</f>
        <v/>
      </c>
      <c r="W890" s="106" t="str">
        <f>IF(LNG!$B$3=1,E890 &amp;"",K890 &amp;"" )</f>
        <v/>
      </c>
      <c r="X890" s="106" t="str">
        <f>IF(LNG!$B$3=1,F890 &amp;"",L890 &amp;"" )</f>
        <v/>
      </c>
    </row>
    <row r="891" spans="1:24" ht="13.8">
      <c r="A891" s="86"/>
      <c r="B891" s="87"/>
      <c r="C891" s="80"/>
      <c r="D891" s="67"/>
      <c r="E891" s="67"/>
      <c r="F891" s="67"/>
      <c r="G891" s="88"/>
      <c r="H891" s="89"/>
      <c r="I891" s="84"/>
      <c r="J891" s="73"/>
      <c r="K891" s="73"/>
      <c r="L891" s="73"/>
      <c r="M891" s="793"/>
      <c r="N891" s="794"/>
      <c r="O891" s="795"/>
      <c r="P891" s="796"/>
      <c r="Q891" s="796"/>
      <c r="R891" s="796"/>
      <c r="S891" s="106" t="str">
        <f>IF(LNG!$B$3=1,A891 &amp;"",G891 &amp;"" )</f>
        <v/>
      </c>
      <c r="T891" s="106" t="str">
        <f>IF(LNG!$B$3=1,B891 &amp;"",H891 &amp;"" )</f>
        <v/>
      </c>
      <c r="U891" s="106" t="str">
        <f>IF(LNG!$B$3=1,C891 &amp;"",I891 &amp;"" )</f>
        <v/>
      </c>
      <c r="V891" s="106" t="str">
        <f>IF(LNG!$B$3=1,D891 &amp;"",J891 &amp;"" )</f>
        <v/>
      </c>
      <c r="W891" s="106" t="str">
        <f>IF(LNG!$B$3=1,E891 &amp;"",K891 &amp;"" )</f>
        <v/>
      </c>
      <c r="X891" s="106" t="str">
        <f>IF(LNG!$B$3=1,F891 &amp;"",L891 &amp;"" )</f>
        <v/>
      </c>
    </row>
    <row r="892" spans="1:24" ht="13.8">
      <c r="A892" s="68"/>
      <c r="B892" s="80"/>
      <c r="C892" s="80"/>
      <c r="D892" s="67"/>
      <c r="E892" s="67"/>
      <c r="F892" s="67"/>
      <c r="G892" s="74"/>
      <c r="H892" s="84"/>
      <c r="I892" s="84"/>
      <c r="J892" s="73"/>
      <c r="K892" s="73"/>
      <c r="L892" s="73"/>
      <c r="M892" s="797"/>
      <c r="N892" s="795"/>
      <c r="O892" s="795"/>
      <c r="P892" s="796"/>
      <c r="Q892" s="796"/>
      <c r="R892" s="796"/>
      <c r="S892" s="106" t="str">
        <f>IF(LNG!$B$3=1,A892 &amp;"",G892 &amp;"" )</f>
        <v/>
      </c>
      <c r="T892" s="106" t="str">
        <f>IF(LNG!$B$3=1,B892 &amp;"",H892 &amp;"" )</f>
        <v/>
      </c>
      <c r="U892" s="106" t="str">
        <f>IF(LNG!$B$3=1,C892 &amp;"",I892 &amp;"" )</f>
        <v/>
      </c>
      <c r="V892" s="106" t="str">
        <f>IF(LNG!$B$3=1,D892 &amp;"",J892 &amp;"" )</f>
        <v/>
      </c>
      <c r="W892" s="106" t="str">
        <f>IF(LNG!$B$3=1,E892 &amp;"",K892 &amp;"" )</f>
        <v/>
      </c>
      <c r="X892" s="106" t="str">
        <f>IF(LNG!$B$3=1,F892 &amp;"",L892 &amp;"" )</f>
        <v/>
      </c>
    </row>
    <row r="893" spans="1:24" ht="13.8">
      <c r="A893" s="68"/>
      <c r="B893" s="80"/>
      <c r="C893" s="80"/>
      <c r="D893" s="67"/>
      <c r="E893" s="67"/>
      <c r="F893" s="67"/>
      <c r="G893" s="74"/>
      <c r="H893" s="84"/>
      <c r="I893" s="84"/>
      <c r="J893" s="73"/>
      <c r="K893" s="73"/>
      <c r="L893" s="73"/>
      <c r="M893" s="797"/>
      <c r="N893" s="795"/>
      <c r="O893" s="795"/>
      <c r="P893" s="796"/>
      <c r="Q893" s="796"/>
      <c r="R893" s="796"/>
      <c r="S893" s="106" t="str">
        <f>IF(LNG!$B$3=1,A893 &amp;"",G893 &amp;"" )</f>
        <v/>
      </c>
      <c r="T893" s="106" t="str">
        <f>IF(LNG!$B$3=1,B893 &amp;"",H893 &amp;"" )</f>
        <v/>
      </c>
      <c r="U893" s="106" t="str">
        <f>IF(LNG!$B$3=1,C893 &amp;"",I893 &amp;"" )</f>
        <v/>
      </c>
      <c r="V893" s="106" t="str">
        <f>IF(LNG!$B$3=1,D893 &amp;"",J893 &amp;"" )</f>
        <v/>
      </c>
      <c r="W893" s="106" t="str">
        <f>IF(LNG!$B$3=1,E893 &amp;"",K893 &amp;"" )</f>
        <v/>
      </c>
      <c r="X893" s="106" t="str">
        <f>IF(LNG!$B$3=1,F893 &amp;"",L893 &amp;"" )</f>
        <v/>
      </c>
    </row>
    <row r="894" spans="1:24" ht="13.8">
      <c r="A894" s="86"/>
      <c r="B894" s="87"/>
      <c r="C894" s="80"/>
      <c r="D894" s="67"/>
      <c r="E894" s="67"/>
      <c r="F894" s="67"/>
      <c r="G894" s="88"/>
      <c r="H894" s="89"/>
      <c r="I894" s="84"/>
      <c r="J894" s="73"/>
      <c r="K894" s="73"/>
      <c r="L894" s="73"/>
      <c r="M894" s="793"/>
      <c r="N894" s="794"/>
      <c r="O894" s="795"/>
      <c r="P894" s="796"/>
      <c r="Q894" s="796"/>
      <c r="R894" s="796"/>
      <c r="S894" s="106" t="str">
        <f>IF(LNG!$B$3=1,A894 &amp;"",G894 &amp;"" )</f>
        <v/>
      </c>
      <c r="T894" s="106" t="str">
        <f>IF(LNG!$B$3=1,B894 &amp;"",H894 &amp;"" )</f>
        <v/>
      </c>
      <c r="U894" s="106" t="str">
        <f>IF(LNG!$B$3=1,C894 &amp;"",I894 &amp;"" )</f>
        <v/>
      </c>
      <c r="V894" s="106" t="str">
        <f>IF(LNG!$B$3=1,D894 &amp;"",J894 &amp;"" )</f>
        <v/>
      </c>
      <c r="W894" s="106" t="str">
        <f>IF(LNG!$B$3=1,E894 &amp;"",K894 &amp;"" )</f>
        <v/>
      </c>
      <c r="X894" s="106" t="str">
        <f>IF(LNG!$B$3=1,F894 &amp;"",L894 &amp;"" )</f>
        <v/>
      </c>
    </row>
    <row r="895" spans="1:24" ht="13.8">
      <c r="A895" s="68"/>
      <c r="B895" s="80"/>
      <c r="C895" s="80"/>
      <c r="D895" s="67"/>
      <c r="E895" s="67"/>
      <c r="F895" s="67"/>
      <c r="G895" s="74"/>
      <c r="H895" s="84"/>
      <c r="I895" s="84"/>
      <c r="J895" s="73"/>
      <c r="K895" s="73"/>
      <c r="L895" s="73"/>
      <c r="M895" s="797"/>
      <c r="N895" s="795"/>
      <c r="O895" s="795"/>
      <c r="P895" s="796"/>
      <c r="Q895" s="796"/>
      <c r="R895" s="796"/>
      <c r="S895" s="106" t="str">
        <f>IF(LNG!$B$3=1,A895 &amp;"",G895 &amp;"" )</f>
        <v/>
      </c>
      <c r="T895" s="106" t="str">
        <f>IF(LNG!$B$3=1,B895 &amp;"",H895 &amp;"" )</f>
        <v/>
      </c>
      <c r="U895" s="106" t="str">
        <f>IF(LNG!$B$3=1,C895 &amp;"",I895 &amp;"" )</f>
        <v/>
      </c>
      <c r="V895" s="106" t="str">
        <f>IF(LNG!$B$3=1,D895 &amp;"",J895 &amp;"" )</f>
        <v/>
      </c>
      <c r="W895" s="106" t="str">
        <f>IF(LNG!$B$3=1,E895 &amp;"",K895 &amp;"" )</f>
        <v/>
      </c>
      <c r="X895" s="106" t="str">
        <f>IF(LNG!$B$3=1,F895 &amp;"",L895 &amp;"" )</f>
        <v/>
      </c>
    </row>
    <row r="896" spans="1:24" ht="13.8">
      <c r="A896" s="68"/>
      <c r="B896" s="80"/>
      <c r="C896" s="80"/>
      <c r="D896" s="67"/>
      <c r="E896" s="67"/>
      <c r="F896" s="67"/>
      <c r="G896" s="74"/>
      <c r="H896" s="84"/>
      <c r="I896" s="84"/>
      <c r="J896" s="73"/>
      <c r="K896" s="73"/>
      <c r="L896" s="73"/>
      <c r="M896" s="797"/>
      <c r="N896" s="795"/>
      <c r="O896" s="795"/>
      <c r="P896" s="796"/>
      <c r="Q896" s="796"/>
      <c r="R896" s="796"/>
      <c r="S896" s="106" t="str">
        <f>IF(LNG!$B$3=1,A896 &amp;"",G896 &amp;"" )</f>
        <v/>
      </c>
      <c r="T896" s="106" t="str">
        <f>IF(LNG!$B$3=1,B896 &amp;"",H896 &amp;"" )</f>
        <v/>
      </c>
      <c r="U896" s="106" t="str">
        <f>IF(LNG!$B$3=1,C896 &amp;"",I896 &amp;"" )</f>
        <v/>
      </c>
      <c r="V896" s="106" t="str">
        <f>IF(LNG!$B$3=1,D896 &amp;"",J896 &amp;"" )</f>
        <v/>
      </c>
      <c r="W896" s="106" t="str">
        <f>IF(LNG!$B$3=1,E896 &amp;"",K896 &amp;"" )</f>
        <v/>
      </c>
      <c r="X896" s="106" t="str">
        <f>IF(LNG!$B$3=1,F896 &amp;"",L896 &amp;"" )</f>
        <v/>
      </c>
    </row>
    <row r="897" spans="1:24" ht="13.8">
      <c r="A897" s="68"/>
      <c r="B897" s="80"/>
      <c r="C897" s="80"/>
      <c r="D897" s="67"/>
      <c r="E897" s="67"/>
      <c r="F897" s="67"/>
      <c r="G897" s="74"/>
      <c r="H897" s="84"/>
      <c r="I897" s="84"/>
      <c r="J897" s="73"/>
      <c r="K897" s="73"/>
      <c r="L897" s="73"/>
      <c r="M897" s="797"/>
      <c r="N897" s="795"/>
      <c r="O897" s="795"/>
      <c r="P897" s="796"/>
      <c r="Q897" s="796"/>
      <c r="R897" s="796"/>
      <c r="S897" s="106" t="str">
        <f>IF(LNG!$B$3=1,A897 &amp;"",G897 &amp;"" )</f>
        <v/>
      </c>
      <c r="T897" s="106" t="str">
        <f>IF(LNG!$B$3=1,B897 &amp;"",H897 &amp;"" )</f>
        <v/>
      </c>
      <c r="U897" s="106" t="str">
        <f>IF(LNG!$B$3=1,C897 &amp;"",I897 &amp;"" )</f>
        <v/>
      </c>
      <c r="V897" s="106" t="str">
        <f>IF(LNG!$B$3=1,D897 &amp;"",J897 &amp;"" )</f>
        <v/>
      </c>
      <c r="W897" s="106" t="str">
        <f>IF(LNG!$B$3=1,E897 &amp;"",K897 &amp;"" )</f>
        <v/>
      </c>
      <c r="X897" s="106" t="str">
        <f>IF(LNG!$B$3=1,F897 &amp;"",L897 &amp;"" )</f>
        <v/>
      </c>
    </row>
    <row r="898" spans="1:24" ht="13.8">
      <c r="A898" s="86"/>
      <c r="B898" s="87"/>
      <c r="C898" s="80"/>
      <c r="D898" s="67"/>
      <c r="E898" s="67"/>
      <c r="F898" s="67"/>
      <c r="G898" s="88"/>
      <c r="H898" s="89"/>
      <c r="I898" s="84"/>
      <c r="J898" s="73"/>
      <c r="K898" s="73"/>
      <c r="L898" s="73"/>
      <c r="M898" s="793"/>
      <c r="N898" s="794"/>
      <c r="O898" s="795"/>
      <c r="P898" s="796"/>
      <c r="Q898" s="796"/>
      <c r="R898" s="796"/>
      <c r="S898" s="106" t="str">
        <f>IF(LNG!$B$3=1,A898 &amp;"",G898 &amp;"" )</f>
        <v/>
      </c>
      <c r="T898" s="106" t="str">
        <f>IF(LNG!$B$3=1,B898 &amp;"",H898 &amp;"" )</f>
        <v/>
      </c>
      <c r="U898" s="106" t="str">
        <f>IF(LNG!$B$3=1,C898 &amp;"",I898 &amp;"" )</f>
        <v/>
      </c>
      <c r="V898" s="106" t="str">
        <f>IF(LNG!$B$3=1,D898 &amp;"",J898 &amp;"" )</f>
        <v/>
      </c>
      <c r="W898" s="106" t="str">
        <f>IF(LNG!$B$3=1,E898 &amp;"",K898 &amp;"" )</f>
        <v/>
      </c>
      <c r="X898" s="106" t="str">
        <f>IF(LNG!$B$3=1,F898 &amp;"",L898 &amp;"" )</f>
        <v/>
      </c>
    </row>
    <row r="899" spans="1:24" ht="13.8">
      <c r="A899" s="68"/>
      <c r="B899" s="80"/>
      <c r="C899" s="80"/>
      <c r="D899" s="67"/>
      <c r="E899" s="67"/>
      <c r="F899" s="67"/>
      <c r="G899" s="74"/>
      <c r="H899" s="84"/>
      <c r="I899" s="84"/>
      <c r="J899" s="73"/>
      <c r="K899" s="73"/>
      <c r="L899" s="73"/>
      <c r="M899" s="797"/>
      <c r="N899" s="795"/>
      <c r="O899" s="795"/>
      <c r="P899" s="796"/>
      <c r="Q899" s="796"/>
      <c r="R899" s="796"/>
      <c r="S899" s="106" t="str">
        <f>IF(LNG!$B$3=1,A899 &amp;"",G899 &amp;"" )</f>
        <v/>
      </c>
      <c r="T899" s="106" t="str">
        <f>IF(LNG!$B$3=1,B899 &amp;"",H899 &amp;"" )</f>
        <v/>
      </c>
      <c r="U899" s="106" t="str">
        <f>IF(LNG!$B$3=1,C899 &amp;"",I899 &amp;"" )</f>
        <v/>
      </c>
      <c r="V899" s="106" t="str">
        <f>IF(LNG!$B$3=1,D899 &amp;"",J899 &amp;"" )</f>
        <v/>
      </c>
      <c r="W899" s="106" t="str">
        <f>IF(LNG!$B$3=1,E899 &amp;"",K899 &amp;"" )</f>
        <v/>
      </c>
      <c r="X899" s="106" t="str">
        <f>IF(LNG!$B$3=1,F899 &amp;"",L899 &amp;"" )</f>
        <v/>
      </c>
    </row>
    <row r="900" spans="1:24" ht="13.8">
      <c r="A900" s="68"/>
      <c r="B900" s="80"/>
      <c r="C900" s="80"/>
      <c r="D900" s="67"/>
      <c r="E900" s="67"/>
      <c r="F900" s="67"/>
      <c r="G900" s="74"/>
      <c r="H900" s="84"/>
      <c r="I900" s="84"/>
      <c r="J900" s="73"/>
      <c r="K900" s="73"/>
      <c r="L900" s="73"/>
      <c r="M900" s="797"/>
      <c r="N900" s="795"/>
      <c r="O900" s="795"/>
      <c r="P900" s="796"/>
      <c r="Q900" s="796"/>
      <c r="R900" s="796"/>
      <c r="S900" s="106" t="str">
        <f>IF(LNG!$B$3=1,A900 &amp;"",G900 &amp;"" )</f>
        <v/>
      </c>
      <c r="T900" s="106" t="str">
        <f>IF(LNG!$B$3=1,B900 &amp;"",H900 &amp;"" )</f>
        <v/>
      </c>
      <c r="U900" s="106" t="str">
        <f>IF(LNG!$B$3=1,C900 &amp;"",I900 &amp;"" )</f>
        <v/>
      </c>
      <c r="V900" s="106" t="str">
        <f>IF(LNG!$B$3=1,D900 &amp;"",J900 &amp;"" )</f>
        <v/>
      </c>
      <c r="W900" s="106" t="str">
        <f>IF(LNG!$B$3=1,E900 &amp;"",K900 &amp;"" )</f>
        <v/>
      </c>
      <c r="X900" s="106" t="str">
        <f>IF(LNG!$B$3=1,F900 &amp;"",L900 &amp;"" )</f>
        <v/>
      </c>
    </row>
    <row r="901" spans="1:24" ht="13.8">
      <c r="A901" s="68"/>
      <c r="B901" s="80"/>
      <c r="C901" s="80"/>
      <c r="D901" s="67"/>
      <c r="E901" s="67"/>
      <c r="F901" s="67"/>
      <c r="G901" s="74"/>
      <c r="H901" s="84"/>
      <c r="I901" s="84"/>
      <c r="J901" s="73"/>
      <c r="K901" s="73"/>
      <c r="L901" s="73"/>
      <c r="M901" s="797"/>
      <c r="N901" s="795"/>
      <c r="O901" s="795"/>
      <c r="P901" s="796"/>
      <c r="Q901" s="796"/>
      <c r="R901" s="796"/>
      <c r="S901" s="106" t="str">
        <f>IF(LNG!$B$3=1,A901 &amp;"",G901 &amp;"" )</f>
        <v/>
      </c>
      <c r="T901" s="106" t="str">
        <f>IF(LNG!$B$3=1,B901 &amp;"",H901 &amp;"" )</f>
        <v/>
      </c>
      <c r="U901" s="106" t="str">
        <f>IF(LNG!$B$3=1,C901 &amp;"",I901 &amp;"" )</f>
        <v/>
      </c>
      <c r="V901" s="106" t="str">
        <f>IF(LNG!$B$3=1,D901 &amp;"",J901 &amp;"" )</f>
        <v/>
      </c>
      <c r="W901" s="106" t="str">
        <f>IF(LNG!$B$3=1,E901 &amp;"",K901 &amp;"" )</f>
        <v/>
      </c>
      <c r="X901" s="106" t="str">
        <f>IF(LNG!$B$3=1,F901 &amp;"",L901 &amp;"" )</f>
        <v/>
      </c>
    </row>
    <row r="902" spans="1:24" ht="13.8">
      <c r="A902" s="78"/>
      <c r="B902" s="79"/>
      <c r="C902" s="80"/>
      <c r="D902" s="67"/>
      <c r="E902" s="67"/>
      <c r="F902" s="67"/>
      <c r="G902" s="82"/>
      <c r="H902" s="83"/>
      <c r="I902" s="84"/>
      <c r="J902" s="73"/>
      <c r="K902" s="73"/>
      <c r="L902" s="73"/>
      <c r="M902" s="798"/>
      <c r="N902" s="799"/>
      <c r="O902" s="795"/>
      <c r="P902" s="796"/>
      <c r="Q902" s="796"/>
      <c r="R902" s="796"/>
      <c r="S902" s="106" t="str">
        <f>IF(LNG!$B$3=1,A902 &amp;"",G902 &amp;"" )</f>
        <v/>
      </c>
      <c r="T902" s="106" t="str">
        <f>IF(LNG!$B$3=1,B902 &amp;"",H902 &amp;"" )</f>
        <v/>
      </c>
      <c r="U902" s="106" t="str">
        <f>IF(LNG!$B$3=1,C902 &amp;"",I902 &amp;"" )</f>
        <v/>
      </c>
      <c r="V902" s="106" t="str">
        <f>IF(LNG!$B$3=1,D902 &amp;"",J902 &amp;"" )</f>
        <v/>
      </c>
      <c r="W902" s="106" t="str">
        <f>IF(LNG!$B$3=1,E902 &amp;"",K902 &amp;"" )</f>
        <v/>
      </c>
      <c r="X902" s="106" t="str">
        <f>IF(LNG!$B$3=1,F902 &amp;"",L902 &amp;"" )</f>
        <v/>
      </c>
    </row>
    <row r="903" spans="1:24" ht="13.8">
      <c r="A903" s="86"/>
      <c r="B903" s="87"/>
      <c r="C903" s="80"/>
      <c r="D903" s="67"/>
      <c r="E903" s="67"/>
      <c r="F903" s="67"/>
      <c r="G903" s="88"/>
      <c r="H903" s="89"/>
      <c r="I903" s="84"/>
      <c r="J903" s="73"/>
      <c r="K903" s="73"/>
      <c r="L903" s="73"/>
      <c r="M903" s="793"/>
      <c r="N903" s="794"/>
      <c r="O903" s="795"/>
      <c r="P903" s="796"/>
      <c r="Q903" s="796"/>
      <c r="R903" s="796"/>
      <c r="S903" s="106" t="str">
        <f>IF(LNG!$B$3=1,A903 &amp;"",G903 &amp;"" )</f>
        <v/>
      </c>
      <c r="T903" s="106" t="str">
        <f>IF(LNG!$B$3=1,B903 &amp;"",H903 &amp;"" )</f>
        <v/>
      </c>
      <c r="U903" s="106" t="str">
        <f>IF(LNG!$B$3=1,C903 &amp;"",I903 &amp;"" )</f>
        <v/>
      </c>
      <c r="V903" s="106" t="str">
        <f>IF(LNG!$B$3=1,D903 &amp;"",J903 &amp;"" )</f>
        <v/>
      </c>
      <c r="W903" s="106" t="str">
        <f>IF(LNG!$B$3=1,E903 &amp;"",K903 &amp;"" )</f>
        <v/>
      </c>
      <c r="X903" s="106" t="str">
        <f>IF(LNG!$B$3=1,F903 &amp;"",L903 &amp;"" )</f>
        <v/>
      </c>
    </row>
    <row r="904" spans="1:24" ht="13.8">
      <c r="A904" s="68"/>
      <c r="B904" s="80"/>
      <c r="C904" s="80"/>
      <c r="D904" s="67"/>
      <c r="E904" s="67"/>
      <c r="F904" s="67"/>
      <c r="G904" s="74"/>
      <c r="H904" s="84"/>
      <c r="I904" s="84"/>
      <c r="J904" s="73"/>
      <c r="K904" s="73"/>
      <c r="L904" s="73"/>
      <c r="M904" s="797"/>
      <c r="N904" s="795"/>
      <c r="O904" s="795"/>
      <c r="P904" s="796"/>
      <c r="Q904" s="796"/>
      <c r="R904" s="796"/>
      <c r="S904" s="106" t="str">
        <f>IF(LNG!$B$3=1,A904 &amp;"",G904 &amp;"" )</f>
        <v/>
      </c>
      <c r="T904" s="106" t="str">
        <f>IF(LNG!$B$3=1,B904 &amp;"",H904 &amp;"" )</f>
        <v/>
      </c>
      <c r="U904" s="106" t="str">
        <f>IF(LNG!$B$3=1,C904 &amp;"",I904 &amp;"" )</f>
        <v/>
      </c>
      <c r="V904" s="106" t="str">
        <f>IF(LNG!$B$3=1,D904 &amp;"",J904 &amp;"" )</f>
        <v/>
      </c>
      <c r="W904" s="106" t="str">
        <f>IF(LNG!$B$3=1,E904 &amp;"",K904 &amp;"" )</f>
        <v/>
      </c>
      <c r="X904" s="106" t="str">
        <f>IF(LNG!$B$3=1,F904 &amp;"",L904 &amp;"" )</f>
        <v/>
      </c>
    </row>
    <row r="905" spans="1:24" ht="13.8">
      <c r="A905" s="68"/>
      <c r="B905" s="80"/>
      <c r="C905" s="80"/>
      <c r="D905" s="67"/>
      <c r="E905" s="67"/>
      <c r="F905" s="67"/>
      <c r="G905" s="74"/>
      <c r="H905" s="84"/>
      <c r="I905" s="84"/>
      <c r="J905" s="73"/>
      <c r="K905" s="73"/>
      <c r="L905" s="73"/>
      <c r="M905" s="797"/>
      <c r="N905" s="795"/>
      <c r="O905" s="795"/>
      <c r="P905" s="796"/>
      <c r="Q905" s="796"/>
      <c r="R905" s="796"/>
      <c r="S905" s="106" t="str">
        <f>IF(LNG!$B$3=1,A905 &amp;"",G905 &amp;"" )</f>
        <v/>
      </c>
      <c r="T905" s="106" t="str">
        <f>IF(LNG!$B$3=1,B905 &amp;"",H905 &amp;"" )</f>
        <v/>
      </c>
      <c r="U905" s="106" t="str">
        <f>IF(LNG!$B$3=1,C905 &amp;"",I905 &amp;"" )</f>
        <v/>
      </c>
      <c r="V905" s="106" t="str">
        <f>IF(LNG!$B$3=1,D905 &amp;"",J905 &amp;"" )</f>
        <v/>
      </c>
      <c r="W905" s="106" t="str">
        <f>IF(LNG!$B$3=1,E905 &amp;"",K905 &amp;"" )</f>
        <v/>
      </c>
      <c r="X905" s="106" t="str">
        <f>IF(LNG!$B$3=1,F905 &amp;"",L905 &amp;"" )</f>
        <v/>
      </c>
    </row>
    <row r="906" spans="1:24" ht="13.8">
      <c r="A906" s="68"/>
      <c r="B906" s="80"/>
      <c r="C906" s="80"/>
      <c r="D906" s="67"/>
      <c r="E906" s="67"/>
      <c r="F906" s="67"/>
      <c r="G906" s="74"/>
      <c r="H906" s="84"/>
      <c r="I906" s="84"/>
      <c r="J906" s="73"/>
      <c r="K906" s="73"/>
      <c r="L906" s="73"/>
      <c r="M906" s="797"/>
      <c r="N906" s="795"/>
      <c r="O906" s="795"/>
      <c r="P906" s="796"/>
      <c r="Q906" s="796"/>
      <c r="R906" s="796"/>
      <c r="S906" s="106" t="str">
        <f>IF(LNG!$B$3=1,A906 &amp;"",G906 &amp;"" )</f>
        <v/>
      </c>
      <c r="T906" s="106" t="str">
        <f>IF(LNG!$B$3=1,B906 &amp;"",H906 &amp;"" )</f>
        <v/>
      </c>
      <c r="U906" s="106" t="str">
        <f>IF(LNG!$B$3=1,C906 &amp;"",I906 &amp;"" )</f>
        <v/>
      </c>
      <c r="V906" s="106" t="str">
        <f>IF(LNG!$B$3=1,D906 &amp;"",J906 &amp;"" )</f>
        <v/>
      </c>
      <c r="W906" s="106" t="str">
        <f>IF(LNG!$B$3=1,E906 &amp;"",K906 &amp;"" )</f>
        <v/>
      </c>
      <c r="X906" s="106" t="str">
        <f>IF(LNG!$B$3=1,F906 &amp;"",L906 &amp;"" )</f>
        <v/>
      </c>
    </row>
    <row r="907" spans="1:24" ht="13.8">
      <c r="A907" s="68"/>
      <c r="B907" s="80"/>
      <c r="C907" s="80"/>
      <c r="D907" s="67"/>
      <c r="E907" s="67"/>
      <c r="F907" s="67"/>
      <c r="G907" s="74"/>
      <c r="H907" s="84"/>
      <c r="I907" s="84"/>
      <c r="J907" s="73"/>
      <c r="K907" s="73"/>
      <c r="L907" s="73"/>
      <c r="M907" s="797"/>
      <c r="N907" s="795"/>
      <c r="O907" s="795"/>
      <c r="P907" s="796"/>
      <c r="Q907" s="796"/>
      <c r="R907" s="796"/>
      <c r="S907" s="106" t="str">
        <f>IF(LNG!$B$3=1,A907 &amp;"",G907 &amp;"" )</f>
        <v/>
      </c>
      <c r="T907" s="106" t="str">
        <f>IF(LNG!$B$3=1,B907 &amp;"",H907 &amp;"" )</f>
        <v/>
      </c>
      <c r="U907" s="106" t="str">
        <f>IF(LNG!$B$3=1,C907 &amp;"",I907 &amp;"" )</f>
        <v/>
      </c>
      <c r="V907" s="106" t="str">
        <f>IF(LNG!$B$3=1,D907 &amp;"",J907 &amp;"" )</f>
        <v/>
      </c>
      <c r="W907" s="106" t="str">
        <f>IF(LNG!$B$3=1,E907 &amp;"",K907 &amp;"" )</f>
        <v/>
      </c>
      <c r="X907" s="106" t="str">
        <f>IF(LNG!$B$3=1,F907 &amp;"",L907 &amp;"" )</f>
        <v/>
      </c>
    </row>
    <row r="908" spans="1:24" ht="13.8">
      <c r="A908" s="86"/>
      <c r="B908" s="87"/>
      <c r="C908" s="80"/>
      <c r="D908" s="67"/>
      <c r="E908" s="67"/>
      <c r="F908" s="67"/>
      <c r="G908" s="88"/>
      <c r="H908" s="89"/>
      <c r="I908" s="84"/>
      <c r="J908" s="73"/>
      <c r="K908" s="73"/>
      <c r="L908" s="73"/>
      <c r="M908" s="793"/>
      <c r="N908" s="794"/>
      <c r="O908" s="795"/>
      <c r="P908" s="796"/>
      <c r="Q908" s="796"/>
      <c r="R908" s="796"/>
      <c r="S908" s="106" t="str">
        <f>IF(LNG!$B$3=1,A908 &amp;"",G908 &amp;"" )</f>
        <v/>
      </c>
      <c r="T908" s="106" t="str">
        <f>IF(LNG!$B$3=1,B908 &amp;"",H908 &amp;"" )</f>
        <v/>
      </c>
      <c r="U908" s="106" t="str">
        <f>IF(LNG!$B$3=1,C908 &amp;"",I908 &amp;"" )</f>
        <v/>
      </c>
      <c r="V908" s="106" t="str">
        <f>IF(LNG!$B$3=1,D908 &amp;"",J908 &amp;"" )</f>
        <v/>
      </c>
      <c r="W908" s="106" t="str">
        <f>IF(LNG!$B$3=1,E908 &amp;"",K908 &amp;"" )</f>
        <v/>
      </c>
      <c r="X908" s="106" t="str">
        <f>IF(LNG!$B$3=1,F908 &amp;"",L908 &amp;"" )</f>
        <v/>
      </c>
    </row>
    <row r="909" spans="1:24" ht="13.8">
      <c r="A909" s="68"/>
      <c r="B909" s="80"/>
      <c r="C909" s="80"/>
      <c r="D909" s="67"/>
      <c r="E909" s="67"/>
      <c r="F909" s="67"/>
      <c r="G909" s="74"/>
      <c r="H909" s="84"/>
      <c r="I909" s="84"/>
      <c r="J909" s="73"/>
      <c r="K909" s="73"/>
      <c r="L909" s="73"/>
      <c r="M909" s="797"/>
      <c r="N909" s="795"/>
      <c r="O909" s="795"/>
      <c r="P909" s="796"/>
      <c r="Q909" s="796"/>
      <c r="R909" s="796"/>
      <c r="S909" s="106" t="str">
        <f>IF(LNG!$B$3=1,A909 &amp;"",G909 &amp;"" )</f>
        <v/>
      </c>
      <c r="T909" s="106" t="str">
        <f>IF(LNG!$B$3=1,B909 &amp;"",H909 &amp;"" )</f>
        <v/>
      </c>
      <c r="U909" s="106" t="str">
        <f>IF(LNG!$B$3=1,C909 &amp;"",I909 &amp;"" )</f>
        <v/>
      </c>
      <c r="V909" s="106" t="str">
        <f>IF(LNG!$B$3=1,D909 &amp;"",J909 &amp;"" )</f>
        <v/>
      </c>
      <c r="W909" s="106" t="str">
        <f>IF(LNG!$B$3=1,E909 &amp;"",K909 &amp;"" )</f>
        <v/>
      </c>
      <c r="X909" s="106" t="str">
        <f>IF(LNG!$B$3=1,F909 &amp;"",L909 &amp;"" )</f>
        <v/>
      </c>
    </row>
    <row r="910" spans="1:24" ht="13.8">
      <c r="A910" s="68"/>
      <c r="B910" s="80"/>
      <c r="C910" s="80"/>
      <c r="D910" s="67"/>
      <c r="E910" s="67"/>
      <c r="F910" s="67"/>
      <c r="G910" s="74"/>
      <c r="H910" s="84"/>
      <c r="I910" s="84"/>
      <c r="J910" s="73"/>
      <c r="K910" s="73"/>
      <c r="L910" s="73"/>
      <c r="M910" s="797"/>
      <c r="N910" s="795"/>
      <c r="O910" s="795"/>
      <c r="P910" s="796"/>
      <c r="Q910" s="796"/>
      <c r="R910" s="796"/>
      <c r="S910" s="106" t="str">
        <f>IF(LNG!$B$3=1,A910 &amp;"",G910 &amp;"" )</f>
        <v/>
      </c>
      <c r="T910" s="106" t="str">
        <f>IF(LNG!$B$3=1,B910 &amp;"",H910 &amp;"" )</f>
        <v/>
      </c>
      <c r="U910" s="106" t="str">
        <f>IF(LNG!$B$3=1,C910 &amp;"",I910 &amp;"" )</f>
        <v/>
      </c>
      <c r="V910" s="106" t="str">
        <f>IF(LNG!$B$3=1,D910 &amp;"",J910 &amp;"" )</f>
        <v/>
      </c>
      <c r="W910" s="106" t="str">
        <f>IF(LNG!$B$3=1,E910 &amp;"",K910 &amp;"" )</f>
        <v/>
      </c>
      <c r="X910" s="106" t="str">
        <f>IF(LNG!$B$3=1,F910 &amp;"",L910 &amp;"" )</f>
        <v/>
      </c>
    </row>
    <row r="911" spans="1:24" ht="13.8">
      <c r="A911" s="86"/>
      <c r="B911" s="87"/>
      <c r="C911" s="80"/>
      <c r="D911" s="67"/>
      <c r="E911" s="67"/>
      <c r="F911" s="67"/>
      <c r="G911" s="88"/>
      <c r="H911" s="89"/>
      <c r="I911" s="84"/>
      <c r="J911" s="73"/>
      <c r="K911" s="73"/>
      <c r="L911" s="73"/>
      <c r="M911" s="793"/>
      <c r="N911" s="794"/>
      <c r="O911" s="795"/>
      <c r="P911" s="796"/>
      <c r="Q911" s="796"/>
      <c r="R911" s="796"/>
      <c r="S911" s="106" t="str">
        <f>IF(LNG!$B$3=1,A911 &amp;"",G911 &amp;"" )</f>
        <v/>
      </c>
      <c r="T911" s="106" t="str">
        <f>IF(LNG!$B$3=1,B911 &amp;"",H911 &amp;"" )</f>
        <v/>
      </c>
      <c r="U911" s="106" t="str">
        <f>IF(LNG!$B$3=1,C911 &amp;"",I911 &amp;"" )</f>
        <v/>
      </c>
      <c r="V911" s="106" t="str">
        <f>IF(LNG!$B$3=1,D911 &amp;"",J911 &amp;"" )</f>
        <v/>
      </c>
      <c r="W911" s="106" t="str">
        <f>IF(LNG!$B$3=1,E911 &amp;"",K911 &amp;"" )</f>
        <v/>
      </c>
      <c r="X911" s="106" t="str">
        <f>IF(LNG!$B$3=1,F911 &amp;"",L911 &amp;"" )</f>
        <v/>
      </c>
    </row>
    <row r="912" spans="1:24" ht="13.8">
      <c r="A912" s="68"/>
      <c r="B912" s="80"/>
      <c r="C912" s="80"/>
      <c r="D912" s="67"/>
      <c r="E912" s="67"/>
      <c r="F912" s="67"/>
      <c r="G912" s="74"/>
      <c r="H912" s="84"/>
      <c r="I912" s="84"/>
      <c r="J912" s="73"/>
      <c r="K912" s="73"/>
      <c r="L912" s="73"/>
      <c r="M912" s="797"/>
      <c r="N912" s="795"/>
      <c r="O912" s="795"/>
      <c r="P912" s="796"/>
      <c r="Q912" s="796"/>
      <c r="R912" s="796"/>
      <c r="S912" s="106" t="str">
        <f>IF(LNG!$B$3=1,A912 &amp;"",G912 &amp;"" )</f>
        <v/>
      </c>
      <c r="T912" s="106" t="str">
        <f>IF(LNG!$B$3=1,B912 &amp;"",H912 &amp;"" )</f>
        <v/>
      </c>
      <c r="U912" s="106" t="str">
        <f>IF(LNG!$B$3=1,C912 &amp;"",I912 &amp;"" )</f>
        <v/>
      </c>
      <c r="V912" s="106" t="str">
        <f>IF(LNG!$B$3=1,D912 &amp;"",J912 &amp;"" )</f>
        <v/>
      </c>
      <c r="W912" s="106" t="str">
        <f>IF(LNG!$B$3=1,E912 &amp;"",K912 &amp;"" )</f>
        <v/>
      </c>
      <c r="X912" s="106" t="str">
        <f>IF(LNG!$B$3=1,F912 &amp;"",L912 &amp;"" )</f>
        <v/>
      </c>
    </row>
    <row r="913" spans="1:24" ht="13.8">
      <c r="A913" s="68"/>
      <c r="B913" s="80"/>
      <c r="C913" s="80"/>
      <c r="D913" s="67"/>
      <c r="E913" s="67"/>
      <c r="F913" s="67"/>
      <c r="G913" s="74"/>
      <c r="H913" s="84"/>
      <c r="I913" s="84"/>
      <c r="J913" s="73"/>
      <c r="K913" s="73"/>
      <c r="L913" s="73"/>
      <c r="M913" s="797"/>
      <c r="N913" s="795"/>
      <c r="O913" s="795"/>
      <c r="P913" s="796"/>
      <c r="Q913" s="796"/>
      <c r="R913" s="796"/>
      <c r="S913" s="106" t="str">
        <f>IF(LNG!$B$3=1,A913 &amp;"",G913 &amp;"" )</f>
        <v/>
      </c>
      <c r="T913" s="106" t="str">
        <f>IF(LNG!$B$3=1,B913 &amp;"",H913 &amp;"" )</f>
        <v/>
      </c>
      <c r="U913" s="106" t="str">
        <f>IF(LNG!$B$3=1,C913 &amp;"",I913 &amp;"" )</f>
        <v/>
      </c>
      <c r="V913" s="106" t="str">
        <f>IF(LNG!$B$3=1,D913 &amp;"",J913 &amp;"" )</f>
        <v/>
      </c>
      <c r="W913" s="106" t="str">
        <f>IF(LNG!$B$3=1,E913 &amp;"",K913 &amp;"" )</f>
        <v/>
      </c>
      <c r="X913" s="106" t="str">
        <f>IF(LNG!$B$3=1,F913 &amp;"",L913 &amp;"" )</f>
        <v/>
      </c>
    </row>
    <row r="914" spans="1:24" ht="13.8">
      <c r="A914" s="68"/>
      <c r="B914" s="80"/>
      <c r="C914" s="80"/>
      <c r="D914" s="67"/>
      <c r="E914" s="67"/>
      <c r="F914" s="67"/>
      <c r="G914" s="74"/>
      <c r="H914" s="84"/>
      <c r="I914" s="84"/>
      <c r="J914" s="73"/>
      <c r="K914" s="73"/>
      <c r="L914" s="73"/>
      <c r="M914" s="797"/>
      <c r="N914" s="795"/>
      <c r="O914" s="795"/>
      <c r="P914" s="796"/>
      <c r="Q914" s="796"/>
      <c r="R914" s="796"/>
      <c r="S914" s="106" t="str">
        <f>IF(LNG!$B$3=1,A914 &amp;"",G914 &amp;"" )</f>
        <v/>
      </c>
      <c r="T914" s="106" t="str">
        <f>IF(LNG!$B$3=1,B914 &amp;"",H914 &amp;"" )</f>
        <v/>
      </c>
      <c r="U914" s="106" t="str">
        <f>IF(LNG!$B$3=1,C914 &amp;"",I914 &amp;"" )</f>
        <v/>
      </c>
      <c r="V914" s="106" t="str">
        <f>IF(LNG!$B$3=1,D914 &amp;"",J914 &amp;"" )</f>
        <v/>
      </c>
      <c r="W914" s="106" t="str">
        <f>IF(LNG!$B$3=1,E914 &amp;"",K914 &amp;"" )</f>
        <v/>
      </c>
      <c r="X914" s="106" t="str">
        <f>IF(LNG!$B$3=1,F914 &amp;"",L914 &amp;"" )</f>
        <v/>
      </c>
    </row>
    <row r="915" spans="1:24" ht="13.8">
      <c r="A915" s="86"/>
      <c r="B915" s="87"/>
      <c r="C915" s="80"/>
      <c r="D915" s="67"/>
      <c r="E915" s="67"/>
      <c r="F915" s="67"/>
      <c r="G915" s="88"/>
      <c r="H915" s="89"/>
      <c r="I915" s="84"/>
      <c r="J915" s="73"/>
      <c r="K915" s="73"/>
      <c r="L915" s="73"/>
      <c r="M915" s="793"/>
      <c r="N915" s="794"/>
      <c r="O915" s="795"/>
      <c r="P915" s="796"/>
      <c r="Q915" s="796"/>
      <c r="R915" s="796"/>
      <c r="S915" s="106" t="str">
        <f>IF(LNG!$B$3=1,A915 &amp;"",G915 &amp;"" )</f>
        <v/>
      </c>
      <c r="T915" s="106" t="str">
        <f>IF(LNG!$B$3=1,B915 &amp;"",H915 &amp;"" )</f>
        <v/>
      </c>
      <c r="U915" s="106" t="str">
        <f>IF(LNG!$B$3=1,C915 &amp;"",I915 &amp;"" )</f>
        <v/>
      </c>
      <c r="V915" s="106" t="str">
        <f>IF(LNG!$B$3=1,D915 &amp;"",J915 &amp;"" )</f>
        <v/>
      </c>
      <c r="W915" s="106" t="str">
        <f>IF(LNG!$B$3=1,E915 &amp;"",K915 &amp;"" )</f>
        <v/>
      </c>
      <c r="X915" s="106" t="str">
        <f>IF(LNG!$B$3=1,F915 &amp;"",L915 &amp;"" )</f>
        <v/>
      </c>
    </row>
    <row r="916" spans="1:24" ht="13.8">
      <c r="A916" s="68"/>
      <c r="B916" s="80"/>
      <c r="C916" s="80"/>
      <c r="D916" s="67"/>
      <c r="E916" s="67"/>
      <c r="F916" s="67"/>
      <c r="G916" s="74"/>
      <c r="H916" s="84"/>
      <c r="I916" s="84"/>
      <c r="J916" s="73"/>
      <c r="K916" s="73"/>
      <c r="L916" s="73"/>
      <c r="M916" s="797"/>
      <c r="N916" s="795"/>
      <c r="O916" s="795"/>
      <c r="P916" s="796"/>
      <c r="Q916" s="796"/>
      <c r="R916" s="796"/>
      <c r="S916" s="106" t="str">
        <f>IF(LNG!$B$3=1,A916 &amp;"",G916 &amp;"" )</f>
        <v/>
      </c>
      <c r="T916" s="106" t="str">
        <f>IF(LNG!$B$3=1,B916 &amp;"",H916 &amp;"" )</f>
        <v/>
      </c>
      <c r="U916" s="106" t="str">
        <f>IF(LNG!$B$3=1,C916 &amp;"",I916 &amp;"" )</f>
        <v/>
      </c>
      <c r="V916" s="106" t="str">
        <f>IF(LNG!$B$3=1,D916 &amp;"",J916 &amp;"" )</f>
        <v/>
      </c>
      <c r="W916" s="106" t="str">
        <f>IF(LNG!$B$3=1,E916 &amp;"",K916 &amp;"" )</f>
        <v/>
      </c>
      <c r="X916" s="106" t="str">
        <f>IF(LNG!$B$3=1,F916 &amp;"",L916 &amp;"" )</f>
        <v/>
      </c>
    </row>
    <row r="917" spans="1:24" ht="13.8">
      <c r="A917" s="68"/>
      <c r="B917" s="80"/>
      <c r="C917" s="80"/>
      <c r="D917" s="67"/>
      <c r="E917" s="67"/>
      <c r="F917" s="67"/>
      <c r="G917" s="74"/>
      <c r="H917" s="84"/>
      <c r="I917" s="84"/>
      <c r="J917" s="73"/>
      <c r="K917" s="73"/>
      <c r="L917" s="73"/>
      <c r="M917" s="797"/>
      <c r="N917" s="795"/>
      <c r="O917" s="795"/>
      <c r="P917" s="796"/>
      <c r="Q917" s="796"/>
      <c r="R917" s="796"/>
      <c r="S917" s="106" t="str">
        <f>IF(LNG!$B$3=1,A917 &amp;"",G917 &amp;"" )</f>
        <v/>
      </c>
      <c r="T917" s="106" t="str">
        <f>IF(LNG!$B$3=1,B917 &amp;"",H917 &amp;"" )</f>
        <v/>
      </c>
      <c r="U917" s="106" t="str">
        <f>IF(LNG!$B$3=1,C917 &amp;"",I917 &amp;"" )</f>
        <v/>
      </c>
      <c r="V917" s="106" t="str">
        <f>IF(LNG!$B$3=1,D917 &amp;"",J917 &amp;"" )</f>
        <v/>
      </c>
      <c r="W917" s="106" t="str">
        <f>IF(LNG!$B$3=1,E917 &amp;"",K917 &amp;"" )</f>
        <v/>
      </c>
      <c r="X917" s="106" t="str">
        <f>IF(LNG!$B$3=1,F917 &amp;"",L917 &amp;"" )</f>
        <v/>
      </c>
    </row>
    <row r="918" spans="1:24" ht="13.8">
      <c r="A918" s="68"/>
      <c r="B918" s="80"/>
      <c r="C918" s="80"/>
      <c r="D918" s="67"/>
      <c r="E918" s="67"/>
      <c r="F918" s="67"/>
      <c r="G918" s="74"/>
      <c r="H918" s="84"/>
      <c r="I918" s="84"/>
      <c r="J918" s="73"/>
      <c r="K918" s="73"/>
      <c r="L918" s="73"/>
      <c r="M918" s="797"/>
      <c r="N918" s="795"/>
      <c r="O918" s="795"/>
      <c r="P918" s="796"/>
      <c r="Q918" s="796"/>
      <c r="R918" s="796"/>
      <c r="S918" s="106" t="str">
        <f>IF(LNG!$B$3=1,A918 &amp;"",G918 &amp;"" )</f>
        <v/>
      </c>
      <c r="T918" s="106" t="str">
        <f>IF(LNG!$B$3=1,B918 &amp;"",H918 &amp;"" )</f>
        <v/>
      </c>
      <c r="U918" s="106" t="str">
        <f>IF(LNG!$B$3=1,C918 &amp;"",I918 &amp;"" )</f>
        <v/>
      </c>
      <c r="V918" s="106" t="str">
        <f>IF(LNG!$B$3=1,D918 &amp;"",J918 &amp;"" )</f>
        <v/>
      </c>
      <c r="W918" s="106" t="str">
        <f>IF(LNG!$B$3=1,E918 &amp;"",K918 &amp;"" )</f>
        <v/>
      </c>
      <c r="X918" s="106" t="str">
        <f>IF(LNG!$B$3=1,F918 &amp;"",L918 &amp;"" )</f>
        <v/>
      </c>
    </row>
    <row r="919" spans="1:24" ht="13.8">
      <c r="A919" s="68"/>
      <c r="B919" s="80"/>
      <c r="C919" s="80"/>
      <c r="D919" s="67"/>
      <c r="E919" s="67"/>
      <c r="F919" s="67"/>
      <c r="G919" s="74"/>
      <c r="H919" s="84"/>
      <c r="I919" s="84"/>
      <c r="J919" s="73"/>
      <c r="K919" s="73"/>
      <c r="L919" s="73"/>
      <c r="M919" s="797"/>
      <c r="N919" s="795"/>
      <c r="O919" s="795"/>
      <c r="P919" s="796"/>
      <c r="Q919" s="796"/>
      <c r="R919" s="796"/>
      <c r="S919" s="106" t="str">
        <f>IF(LNG!$B$3=1,A919 &amp;"",G919 &amp;"" )</f>
        <v/>
      </c>
      <c r="T919" s="106" t="str">
        <f>IF(LNG!$B$3=1,B919 &amp;"",H919 &amp;"" )</f>
        <v/>
      </c>
      <c r="U919" s="106" t="str">
        <f>IF(LNG!$B$3=1,C919 &amp;"",I919 &amp;"" )</f>
        <v/>
      </c>
      <c r="V919" s="106" t="str">
        <f>IF(LNG!$B$3=1,D919 &amp;"",J919 &amp;"" )</f>
        <v/>
      </c>
      <c r="W919" s="106" t="str">
        <f>IF(LNG!$B$3=1,E919 &amp;"",K919 &amp;"" )</f>
        <v/>
      </c>
      <c r="X919" s="106" t="str">
        <f>IF(LNG!$B$3=1,F919 &amp;"",L919 &amp;"" )</f>
        <v/>
      </c>
    </row>
    <row r="920" spans="1:24" ht="13.8">
      <c r="A920" s="68"/>
      <c r="B920" s="80"/>
      <c r="C920" s="80"/>
      <c r="D920" s="67"/>
      <c r="E920" s="67"/>
      <c r="F920" s="67"/>
      <c r="G920" s="74"/>
      <c r="H920" s="84"/>
      <c r="I920" s="84"/>
      <c r="J920" s="73"/>
      <c r="K920" s="73"/>
      <c r="L920" s="73"/>
      <c r="M920" s="797"/>
      <c r="N920" s="795"/>
      <c r="O920" s="795"/>
      <c r="P920" s="796"/>
      <c r="Q920" s="796"/>
      <c r="R920" s="796"/>
      <c r="S920" s="106" t="str">
        <f>IF(LNG!$B$3=1,A920 &amp;"",G920 &amp;"" )</f>
        <v/>
      </c>
      <c r="T920" s="106" t="str">
        <f>IF(LNG!$B$3=1,B920 &amp;"",H920 &amp;"" )</f>
        <v/>
      </c>
      <c r="U920" s="106" t="str">
        <f>IF(LNG!$B$3=1,C920 &amp;"",I920 &amp;"" )</f>
        <v/>
      </c>
      <c r="V920" s="106" t="str">
        <f>IF(LNG!$B$3=1,D920 &amp;"",J920 &amp;"" )</f>
        <v/>
      </c>
      <c r="W920" s="106" t="str">
        <f>IF(LNG!$B$3=1,E920 &amp;"",K920 &amp;"" )</f>
        <v/>
      </c>
      <c r="X920" s="106" t="str">
        <f>IF(LNG!$B$3=1,F920 &amp;"",L920 &amp;"" )</f>
        <v/>
      </c>
    </row>
    <row r="921" spans="1:24" ht="13.8">
      <c r="A921" s="86"/>
      <c r="B921" s="87"/>
      <c r="C921" s="80"/>
      <c r="D921" s="67"/>
      <c r="E921" s="67"/>
      <c r="F921" s="67"/>
      <c r="G921" s="88"/>
      <c r="H921" s="89"/>
      <c r="I921" s="84"/>
      <c r="J921" s="73"/>
      <c r="K921" s="73"/>
      <c r="L921" s="73"/>
      <c r="M921" s="793"/>
      <c r="N921" s="794"/>
      <c r="O921" s="795"/>
      <c r="P921" s="796"/>
      <c r="Q921" s="796"/>
      <c r="R921" s="796"/>
      <c r="S921" s="106" t="str">
        <f>IF(LNG!$B$3=1,A921 &amp;"",G921 &amp;"" )</f>
        <v/>
      </c>
      <c r="T921" s="106" t="str">
        <f>IF(LNG!$B$3=1,B921 &amp;"",H921 &amp;"" )</f>
        <v/>
      </c>
      <c r="U921" s="106" t="str">
        <f>IF(LNG!$B$3=1,C921 &amp;"",I921 &amp;"" )</f>
        <v/>
      </c>
      <c r="V921" s="106" t="str">
        <f>IF(LNG!$B$3=1,D921 &amp;"",J921 &amp;"" )</f>
        <v/>
      </c>
      <c r="W921" s="106" t="str">
        <f>IF(LNG!$B$3=1,E921 &amp;"",K921 &amp;"" )</f>
        <v/>
      </c>
      <c r="X921" s="106" t="str">
        <f>IF(LNG!$B$3=1,F921 &amp;"",L921 &amp;"" )</f>
        <v/>
      </c>
    </row>
    <row r="922" spans="1:24" ht="13.8">
      <c r="A922" s="68"/>
      <c r="B922" s="80"/>
      <c r="C922" s="80"/>
      <c r="D922" s="67"/>
      <c r="E922" s="67"/>
      <c r="F922" s="67"/>
      <c r="G922" s="74"/>
      <c r="H922" s="84"/>
      <c r="I922" s="84"/>
      <c r="J922" s="73"/>
      <c r="K922" s="73"/>
      <c r="L922" s="73"/>
      <c r="M922" s="797"/>
      <c r="N922" s="795"/>
      <c r="O922" s="795"/>
      <c r="P922" s="796"/>
      <c r="Q922" s="796"/>
      <c r="R922" s="796"/>
      <c r="S922" s="106" t="str">
        <f>IF(LNG!$B$3=1,A922 &amp;"",G922 &amp;"" )</f>
        <v/>
      </c>
      <c r="T922" s="106" t="str">
        <f>IF(LNG!$B$3=1,B922 &amp;"",H922 &amp;"" )</f>
        <v/>
      </c>
      <c r="U922" s="106" t="str">
        <f>IF(LNG!$B$3=1,C922 &amp;"",I922 &amp;"" )</f>
        <v/>
      </c>
      <c r="V922" s="106" t="str">
        <f>IF(LNG!$B$3=1,D922 &amp;"",J922 &amp;"" )</f>
        <v/>
      </c>
      <c r="W922" s="106" t="str">
        <f>IF(LNG!$B$3=1,E922 &amp;"",K922 &amp;"" )</f>
        <v/>
      </c>
      <c r="X922" s="106" t="str">
        <f>IF(LNG!$B$3=1,F922 &amp;"",L922 &amp;"" )</f>
        <v/>
      </c>
    </row>
    <row r="923" spans="1:24" ht="13.8">
      <c r="A923" s="68"/>
      <c r="B923" s="80"/>
      <c r="C923" s="80"/>
      <c r="D923" s="67"/>
      <c r="E923" s="67"/>
      <c r="F923" s="67"/>
      <c r="G923" s="74"/>
      <c r="H923" s="84"/>
      <c r="I923" s="84"/>
      <c r="J923" s="73"/>
      <c r="K923" s="73"/>
      <c r="L923" s="73"/>
      <c r="M923" s="797"/>
      <c r="N923" s="795"/>
      <c r="O923" s="795"/>
      <c r="P923" s="796"/>
      <c r="Q923" s="796"/>
      <c r="R923" s="796"/>
      <c r="S923" s="106" t="str">
        <f>IF(LNG!$B$3=1,A923 &amp;"",G923 &amp;"" )</f>
        <v/>
      </c>
      <c r="T923" s="106" t="str">
        <f>IF(LNG!$B$3=1,B923 &amp;"",H923 &amp;"" )</f>
        <v/>
      </c>
      <c r="U923" s="106" t="str">
        <f>IF(LNG!$B$3=1,C923 &amp;"",I923 &amp;"" )</f>
        <v/>
      </c>
      <c r="V923" s="106" t="str">
        <f>IF(LNG!$B$3=1,D923 &amp;"",J923 &amp;"" )</f>
        <v/>
      </c>
      <c r="W923" s="106" t="str">
        <f>IF(LNG!$B$3=1,E923 &amp;"",K923 &amp;"" )</f>
        <v/>
      </c>
      <c r="X923" s="106" t="str">
        <f>IF(LNG!$B$3=1,F923 &amp;"",L923 &amp;"" )</f>
        <v/>
      </c>
    </row>
    <row r="924" spans="1:24" ht="13.8">
      <c r="A924" s="68"/>
      <c r="B924" s="80"/>
      <c r="C924" s="80"/>
      <c r="D924" s="67"/>
      <c r="E924" s="67"/>
      <c r="F924" s="67"/>
      <c r="G924" s="74"/>
      <c r="H924" s="84"/>
      <c r="I924" s="84"/>
      <c r="J924" s="73"/>
      <c r="K924" s="73"/>
      <c r="L924" s="73"/>
      <c r="M924" s="797"/>
      <c r="N924" s="795"/>
      <c r="O924" s="795"/>
      <c r="P924" s="796"/>
      <c r="Q924" s="796"/>
      <c r="R924" s="796"/>
      <c r="S924" s="106" t="str">
        <f>IF(LNG!$B$3=1,A924 &amp;"",G924 &amp;"" )</f>
        <v/>
      </c>
      <c r="T924" s="106" t="str">
        <f>IF(LNG!$B$3=1,B924 &amp;"",H924 &amp;"" )</f>
        <v/>
      </c>
      <c r="U924" s="106" t="str">
        <f>IF(LNG!$B$3=1,C924 &amp;"",I924 &amp;"" )</f>
        <v/>
      </c>
      <c r="V924" s="106" t="str">
        <f>IF(LNG!$B$3=1,D924 &amp;"",J924 &amp;"" )</f>
        <v/>
      </c>
      <c r="W924" s="106" t="str">
        <f>IF(LNG!$B$3=1,E924 &amp;"",K924 &amp;"" )</f>
        <v/>
      </c>
      <c r="X924" s="106" t="str">
        <f>IF(LNG!$B$3=1,F924 &amp;"",L924 &amp;"" )</f>
        <v/>
      </c>
    </row>
    <row r="925" spans="1:24" ht="13.8">
      <c r="A925" s="68"/>
      <c r="B925" s="80"/>
      <c r="C925" s="80"/>
      <c r="D925" s="67"/>
      <c r="E925" s="67"/>
      <c r="F925" s="67"/>
      <c r="G925" s="74"/>
      <c r="H925" s="84"/>
      <c r="I925" s="84"/>
      <c r="J925" s="73"/>
      <c r="K925" s="73"/>
      <c r="L925" s="73"/>
      <c r="M925" s="797"/>
      <c r="N925" s="795"/>
      <c r="O925" s="795"/>
      <c r="P925" s="796"/>
      <c r="Q925" s="796"/>
      <c r="R925" s="796"/>
      <c r="S925" s="106" t="str">
        <f>IF(LNG!$B$3=1,A925 &amp;"",G925 &amp;"" )</f>
        <v/>
      </c>
      <c r="T925" s="106" t="str">
        <f>IF(LNG!$B$3=1,B925 &amp;"",H925 &amp;"" )</f>
        <v/>
      </c>
      <c r="U925" s="106" t="str">
        <f>IF(LNG!$B$3=1,C925 &amp;"",I925 &amp;"" )</f>
        <v/>
      </c>
      <c r="V925" s="106" t="str">
        <f>IF(LNG!$B$3=1,D925 &amp;"",J925 &amp;"" )</f>
        <v/>
      </c>
      <c r="W925" s="106" t="str">
        <f>IF(LNG!$B$3=1,E925 &amp;"",K925 &amp;"" )</f>
        <v/>
      </c>
      <c r="X925" s="106" t="str">
        <f>IF(LNG!$B$3=1,F925 &amp;"",L925 &amp;"" )</f>
        <v/>
      </c>
    </row>
    <row r="926" spans="1:24" ht="13.8">
      <c r="A926" s="68"/>
      <c r="B926" s="80"/>
      <c r="C926" s="80"/>
      <c r="D926" s="67"/>
      <c r="E926" s="67"/>
      <c r="F926" s="67"/>
      <c r="G926" s="74"/>
      <c r="H926" s="84"/>
      <c r="I926" s="84"/>
      <c r="J926" s="73"/>
      <c r="K926" s="73"/>
      <c r="L926" s="73"/>
      <c r="M926" s="797"/>
      <c r="N926" s="795"/>
      <c r="O926" s="795"/>
      <c r="P926" s="796"/>
      <c r="Q926" s="796"/>
      <c r="R926" s="796"/>
      <c r="S926" s="106" t="str">
        <f>IF(LNG!$B$3=1,A926 &amp;"",G926 &amp;"" )</f>
        <v/>
      </c>
      <c r="T926" s="106" t="str">
        <f>IF(LNG!$B$3=1,B926 &amp;"",H926 &amp;"" )</f>
        <v/>
      </c>
      <c r="U926" s="106" t="str">
        <f>IF(LNG!$B$3=1,C926 &amp;"",I926 &amp;"" )</f>
        <v/>
      </c>
      <c r="V926" s="106" t="str">
        <f>IF(LNG!$B$3=1,D926 &amp;"",J926 &amp;"" )</f>
        <v/>
      </c>
      <c r="W926" s="106" t="str">
        <f>IF(LNG!$B$3=1,E926 &amp;"",K926 &amp;"" )</f>
        <v/>
      </c>
      <c r="X926" s="106" t="str">
        <f>IF(LNG!$B$3=1,F926 &amp;"",L926 &amp;"" )</f>
        <v/>
      </c>
    </row>
    <row r="927" spans="1:24" ht="13.8">
      <c r="A927" s="86"/>
      <c r="B927" s="87"/>
      <c r="C927" s="80"/>
      <c r="D927" s="67"/>
      <c r="E927" s="67"/>
      <c r="F927" s="67"/>
      <c r="G927" s="88"/>
      <c r="H927" s="89"/>
      <c r="I927" s="84"/>
      <c r="J927" s="73"/>
      <c r="K927" s="73"/>
      <c r="L927" s="73"/>
      <c r="M927" s="793"/>
      <c r="N927" s="794"/>
      <c r="O927" s="795"/>
      <c r="P927" s="796"/>
      <c r="Q927" s="796"/>
      <c r="R927" s="796"/>
      <c r="S927" s="106" t="str">
        <f>IF(LNG!$B$3=1,A927 &amp;"",G927 &amp;"" )</f>
        <v/>
      </c>
      <c r="T927" s="106" t="str">
        <f>IF(LNG!$B$3=1,B927 &amp;"",H927 &amp;"" )</f>
        <v/>
      </c>
      <c r="U927" s="106" t="str">
        <f>IF(LNG!$B$3=1,C927 &amp;"",I927 &amp;"" )</f>
        <v/>
      </c>
      <c r="V927" s="106" t="str">
        <f>IF(LNG!$B$3=1,D927 &amp;"",J927 &amp;"" )</f>
        <v/>
      </c>
      <c r="W927" s="106" t="str">
        <f>IF(LNG!$B$3=1,E927 &amp;"",K927 &amp;"" )</f>
        <v/>
      </c>
      <c r="X927" s="106" t="str">
        <f>IF(LNG!$B$3=1,F927 &amp;"",L927 &amp;"" )</f>
        <v/>
      </c>
    </row>
    <row r="928" spans="1:24" ht="13.8">
      <c r="A928" s="68"/>
      <c r="B928" s="80"/>
      <c r="C928" s="80"/>
      <c r="D928" s="67"/>
      <c r="E928" s="67"/>
      <c r="F928" s="67"/>
      <c r="G928" s="74"/>
      <c r="H928" s="84"/>
      <c r="I928" s="84"/>
      <c r="J928" s="73"/>
      <c r="K928" s="73"/>
      <c r="L928" s="73"/>
      <c r="M928" s="797"/>
      <c r="N928" s="795"/>
      <c r="O928" s="795"/>
      <c r="P928" s="796"/>
      <c r="Q928" s="796"/>
      <c r="R928" s="796"/>
      <c r="S928" s="106" t="str">
        <f>IF(LNG!$B$3=1,A928 &amp;"",G928 &amp;"" )</f>
        <v/>
      </c>
      <c r="T928" s="106" t="str">
        <f>IF(LNG!$B$3=1,B928 &amp;"",H928 &amp;"" )</f>
        <v/>
      </c>
      <c r="U928" s="106" t="str">
        <f>IF(LNG!$B$3=1,C928 &amp;"",I928 &amp;"" )</f>
        <v/>
      </c>
      <c r="V928" s="106" t="str">
        <f>IF(LNG!$B$3=1,D928 &amp;"",J928 &amp;"" )</f>
        <v/>
      </c>
      <c r="W928" s="106" t="str">
        <f>IF(LNG!$B$3=1,E928 &amp;"",K928 &amp;"" )</f>
        <v/>
      </c>
      <c r="X928" s="106" t="str">
        <f>IF(LNG!$B$3=1,F928 &amp;"",L928 &amp;"" )</f>
        <v/>
      </c>
    </row>
    <row r="929" spans="1:24" ht="13.8">
      <c r="A929" s="68"/>
      <c r="B929" s="80"/>
      <c r="C929" s="80"/>
      <c r="D929" s="67"/>
      <c r="E929" s="67"/>
      <c r="F929" s="67"/>
      <c r="G929" s="74"/>
      <c r="H929" s="84"/>
      <c r="I929" s="84"/>
      <c r="J929" s="73"/>
      <c r="K929" s="73"/>
      <c r="L929" s="73"/>
      <c r="M929" s="797"/>
      <c r="N929" s="795"/>
      <c r="O929" s="795"/>
      <c r="P929" s="796"/>
      <c r="Q929" s="796"/>
      <c r="R929" s="796"/>
      <c r="S929" s="106" t="str">
        <f>IF(LNG!$B$3=1,A929 &amp;"",G929 &amp;"" )</f>
        <v/>
      </c>
      <c r="T929" s="106" t="str">
        <f>IF(LNG!$B$3=1,B929 &amp;"",H929 &amp;"" )</f>
        <v/>
      </c>
      <c r="U929" s="106" t="str">
        <f>IF(LNG!$B$3=1,C929 &amp;"",I929 &amp;"" )</f>
        <v/>
      </c>
      <c r="V929" s="106" t="str">
        <f>IF(LNG!$B$3=1,D929 &amp;"",J929 &amp;"" )</f>
        <v/>
      </c>
      <c r="W929" s="106" t="str">
        <f>IF(LNG!$B$3=1,E929 &amp;"",K929 &amp;"" )</f>
        <v/>
      </c>
      <c r="X929" s="106" t="str">
        <f>IF(LNG!$B$3=1,F929 &amp;"",L929 &amp;"" )</f>
        <v/>
      </c>
    </row>
    <row r="930" spans="1:24" ht="13.8">
      <c r="A930" s="86"/>
      <c r="B930" s="87"/>
      <c r="C930" s="80"/>
      <c r="D930" s="67"/>
      <c r="E930" s="67"/>
      <c r="F930" s="67"/>
      <c r="G930" s="88"/>
      <c r="H930" s="89"/>
      <c r="I930" s="84"/>
      <c r="J930" s="73"/>
      <c r="K930" s="73"/>
      <c r="L930" s="73"/>
      <c r="M930" s="793"/>
      <c r="N930" s="794"/>
      <c r="O930" s="795"/>
      <c r="P930" s="796"/>
      <c r="Q930" s="796"/>
      <c r="R930" s="796"/>
      <c r="S930" s="106" t="str">
        <f>IF(LNG!$B$3=1,A930 &amp;"",G930 &amp;"" )</f>
        <v/>
      </c>
      <c r="T930" s="106" t="str">
        <f>IF(LNG!$B$3=1,B930 &amp;"",H930 &amp;"" )</f>
        <v/>
      </c>
      <c r="U930" s="106" t="str">
        <f>IF(LNG!$B$3=1,C930 &amp;"",I930 &amp;"" )</f>
        <v/>
      </c>
      <c r="V930" s="106" t="str">
        <f>IF(LNG!$B$3=1,D930 &amp;"",J930 &amp;"" )</f>
        <v/>
      </c>
      <c r="W930" s="106" t="str">
        <f>IF(LNG!$B$3=1,E930 &amp;"",K930 &amp;"" )</f>
        <v/>
      </c>
      <c r="X930" s="106" t="str">
        <f>IF(LNG!$B$3=1,F930 &amp;"",L930 &amp;"" )</f>
        <v/>
      </c>
    </row>
    <row r="931" spans="1:24" ht="13.8">
      <c r="A931" s="68"/>
      <c r="B931" s="80"/>
      <c r="C931" s="80"/>
      <c r="D931" s="67"/>
      <c r="E931" s="67"/>
      <c r="F931" s="67"/>
      <c r="G931" s="74"/>
      <c r="H931" s="84"/>
      <c r="I931" s="84"/>
      <c r="J931" s="73"/>
      <c r="K931" s="73"/>
      <c r="L931" s="73"/>
      <c r="M931" s="797"/>
      <c r="N931" s="795"/>
      <c r="O931" s="795"/>
      <c r="P931" s="796"/>
      <c r="Q931" s="796"/>
      <c r="R931" s="796"/>
      <c r="S931" s="106" t="str">
        <f>IF(LNG!$B$3=1,A931 &amp;"",G931 &amp;"" )</f>
        <v/>
      </c>
      <c r="T931" s="106" t="str">
        <f>IF(LNG!$B$3=1,B931 &amp;"",H931 &amp;"" )</f>
        <v/>
      </c>
      <c r="U931" s="106" t="str">
        <f>IF(LNG!$B$3=1,C931 &amp;"",I931 &amp;"" )</f>
        <v/>
      </c>
      <c r="V931" s="106" t="str">
        <f>IF(LNG!$B$3=1,D931 &amp;"",J931 &amp;"" )</f>
        <v/>
      </c>
      <c r="W931" s="106" t="str">
        <f>IF(LNG!$B$3=1,E931 &amp;"",K931 &amp;"" )</f>
        <v/>
      </c>
      <c r="X931" s="106" t="str">
        <f>IF(LNG!$B$3=1,F931 &amp;"",L931 &amp;"" )</f>
        <v/>
      </c>
    </row>
    <row r="932" spans="1:24" ht="13.8">
      <c r="A932" s="68"/>
      <c r="B932" s="80"/>
      <c r="C932" s="80"/>
      <c r="D932" s="67"/>
      <c r="E932" s="67"/>
      <c r="F932" s="67"/>
      <c r="G932" s="74"/>
      <c r="H932" s="84"/>
      <c r="I932" s="84"/>
      <c r="J932" s="73"/>
      <c r="K932" s="73"/>
      <c r="L932" s="73"/>
      <c r="M932" s="797"/>
      <c r="N932" s="795"/>
      <c r="O932" s="795"/>
      <c r="P932" s="796"/>
      <c r="Q932" s="796"/>
      <c r="R932" s="796"/>
      <c r="S932" s="106" t="str">
        <f>IF(LNG!$B$3=1,A932 &amp;"",G932 &amp;"" )</f>
        <v/>
      </c>
      <c r="T932" s="106" t="str">
        <f>IF(LNG!$B$3=1,B932 &amp;"",H932 &amp;"" )</f>
        <v/>
      </c>
      <c r="U932" s="106" t="str">
        <f>IF(LNG!$B$3=1,C932 &amp;"",I932 &amp;"" )</f>
        <v/>
      </c>
      <c r="V932" s="106" t="str">
        <f>IF(LNG!$B$3=1,D932 &amp;"",J932 &amp;"" )</f>
        <v/>
      </c>
      <c r="W932" s="106" t="str">
        <f>IF(LNG!$B$3=1,E932 &amp;"",K932 &amp;"" )</f>
        <v/>
      </c>
      <c r="X932" s="106" t="str">
        <f>IF(LNG!$B$3=1,F932 &amp;"",L932 &amp;"" )</f>
        <v/>
      </c>
    </row>
    <row r="933" spans="1:24" ht="13.8">
      <c r="A933" s="68"/>
      <c r="B933" s="80"/>
      <c r="C933" s="80"/>
      <c r="D933" s="67"/>
      <c r="E933" s="67"/>
      <c r="F933" s="67"/>
      <c r="G933" s="74"/>
      <c r="H933" s="84"/>
      <c r="I933" s="84"/>
      <c r="J933" s="73"/>
      <c r="K933" s="73"/>
      <c r="L933" s="73"/>
      <c r="M933" s="797"/>
      <c r="N933" s="795"/>
      <c r="O933" s="795"/>
      <c r="P933" s="796"/>
      <c r="Q933" s="796"/>
      <c r="R933" s="796"/>
      <c r="S933" s="106" t="str">
        <f>IF(LNG!$B$3=1,A933 &amp;"",G933 &amp;"" )</f>
        <v/>
      </c>
      <c r="T933" s="106" t="str">
        <f>IF(LNG!$B$3=1,B933 &amp;"",H933 &amp;"" )</f>
        <v/>
      </c>
      <c r="U933" s="106" t="str">
        <f>IF(LNG!$B$3=1,C933 &amp;"",I933 &amp;"" )</f>
        <v/>
      </c>
      <c r="V933" s="106" t="str">
        <f>IF(LNG!$B$3=1,D933 &amp;"",J933 &amp;"" )</f>
        <v/>
      </c>
      <c r="W933" s="106" t="str">
        <f>IF(LNG!$B$3=1,E933 &amp;"",K933 &amp;"" )</f>
        <v/>
      </c>
      <c r="X933" s="106" t="str">
        <f>IF(LNG!$B$3=1,F933 &amp;"",L933 &amp;"" )</f>
        <v/>
      </c>
    </row>
    <row r="934" spans="1:24" ht="13.8">
      <c r="A934" s="68"/>
      <c r="B934" s="80"/>
      <c r="C934" s="80"/>
      <c r="D934" s="67"/>
      <c r="E934" s="67"/>
      <c r="F934" s="67"/>
      <c r="G934" s="74"/>
      <c r="H934" s="84"/>
      <c r="I934" s="84"/>
      <c r="J934" s="73"/>
      <c r="K934" s="73"/>
      <c r="L934" s="73"/>
      <c r="M934" s="797"/>
      <c r="N934" s="795"/>
      <c r="O934" s="795"/>
      <c r="P934" s="796"/>
      <c r="Q934" s="796"/>
      <c r="R934" s="796"/>
      <c r="S934" s="106" t="str">
        <f>IF(LNG!$B$3=1,A934 &amp;"",G934 &amp;"" )</f>
        <v/>
      </c>
      <c r="T934" s="106" t="str">
        <f>IF(LNG!$B$3=1,B934 &amp;"",H934 &amp;"" )</f>
        <v/>
      </c>
      <c r="U934" s="106" t="str">
        <f>IF(LNG!$B$3=1,C934 &amp;"",I934 &amp;"" )</f>
        <v/>
      </c>
      <c r="V934" s="106" t="str">
        <f>IF(LNG!$B$3=1,D934 &amp;"",J934 &amp;"" )</f>
        <v/>
      </c>
      <c r="W934" s="106" t="str">
        <f>IF(LNG!$B$3=1,E934 &amp;"",K934 &amp;"" )</f>
        <v/>
      </c>
      <c r="X934" s="106" t="str">
        <f>IF(LNG!$B$3=1,F934 &amp;"",L934 &amp;"" )</f>
        <v/>
      </c>
    </row>
    <row r="935" spans="1:24" ht="13.8">
      <c r="A935" s="86"/>
      <c r="B935" s="87"/>
      <c r="C935" s="80"/>
      <c r="D935" s="67"/>
      <c r="E935" s="67"/>
      <c r="F935" s="67"/>
      <c r="G935" s="88"/>
      <c r="H935" s="89"/>
      <c r="I935" s="84"/>
      <c r="J935" s="73"/>
      <c r="K935" s="73"/>
      <c r="L935" s="73"/>
      <c r="M935" s="793"/>
      <c r="N935" s="794"/>
      <c r="O935" s="795"/>
      <c r="P935" s="796"/>
      <c r="Q935" s="796"/>
      <c r="R935" s="796"/>
      <c r="S935" s="106" t="str">
        <f>IF(LNG!$B$3=1,A935 &amp;"",G935 &amp;"" )</f>
        <v/>
      </c>
      <c r="T935" s="106" t="str">
        <f>IF(LNG!$B$3=1,B935 &amp;"",H935 &amp;"" )</f>
        <v/>
      </c>
      <c r="U935" s="106" t="str">
        <f>IF(LNG!$B$3=1,C935 &amp;"",I935 &amp;"" )</f>
        <v/>
      </c>
      <c r="V935" s="106" t="str">
        <f>IF(LNG!$B$3=1,D935 &amp;"",J935 &amp;"" )</f>
        <v/>
      </c>
      <c r="W935" s="106" t="str">
        <f>IF(LNG!$B$3=1,E935 &amp;"",K935 &amp;"" )</f>
        <v/>
      </c>
      <c r="X935" s="106" t="str">
        <f>IF(LNG!$B$3=1,F935 &amp;"",L935 &amp;"" )</f>
        <v/>
      </c>
    </row>
    <row r="936" spans="1:24" ht="13.8">
      <c r="A936" s="68"/>
      <c r="B936" s="80"/>
      <c r="C936" s="80"/>
      <c r="D936" s="67"/>
      <c r="E936" s="67"/>
      <c r="F936" s="67"/>
      <c r="G936" s="74"/>
      <c r="H936" s="84"/>
      <c r="I936" s="84"/>
      <c r="J936" s="73"/>
      <c r="K936" s="73"/>
      <c r="L936" s="73"/>
      <c r="M936" s="797"/>
      <c r="N936" s="795"/>
      <c r="O936" s="795"/>
      <c r="P936" s="796"/>
      <c r="Q936" s="796"/>
      <c r="R936" s="796"/>
      <c r="S936" s="106" t="str">
        <f>IF(LNG!$B$3=1,A936 &amp;"",G936 &amp;"" )</f>
        <v/>
      </c>
      <c r="T936" s="106" t="str">
        <f>IF(LNG!$B$3=1,B936 &amp;"",H936 &amp;"" )</f>
        <v/>
      </c>
      <c r="U936" s="106" t="str">
        <f>IF(LNG!$B$3=1,C936 &amp;"",I936 &amp;"" )</f>
        <v/>
      </c>
      <c r="V936" s="106" t="str">
        <f>IF(LNG!$B$3=1,D936 &amp;"",J936 &amp;"" )</f>
        <v/>
      </c>
      <c r="W936" s="106" t="str">
        <f>IF(LNG!$B$3=1,E936 &amp;"",K936 &amp;"" )</f>
        <v/>
      </c>
      <c r="X936" s="106" t="str">
        <f>IF(LNG!$B$3=1,F936 &amp;"",L936 &amp;"" )</f>
        <v/>
      </c>
    </row>
    <row r="937" spans="1:24" ht="13.8">
      <c r="A937" s="68"/>
      <c r="B937" s="80"/>
      <c r="C937" s="80"/>
      <c r="D937" s="67"/>
      <c r="E937" s="67"/>
      <c r="F937" s="67"/>
      <c r="G937" s="74"/>
      <c r="H937" s="84"/>
      <c r="I937" s="84"/>
      <c r="J937" s="73"/>
      <c r="K937" s="73"/>
      <c r="L937" s="73"/>
      <c r="M937" s="797"/>
      <c r="N937" s="795"/>
      <c r="O937" s="795"/>
      <c r="P937" s="796"/>
      <c r="Q937" s="796"/>
      <c r="R937" s="796"/>
      <c r="S937" s="106" t="str">
        <f>IF(LNG!$B$3=1,A937 &amp;"",G937 &amp;"" )</f>
        <v/>
      </c>
      <c r="T937" s="106" t="str">
        <f>IF(LNG!$B$3=1,B937 &amp;"",H937 &amp;"" )</f>
        <v/>
      </c>
      <c r="U937" s="106" t="str">
        <f>IF(LNG!$B$3=1,C937 &amp;"",I937 &amp;"" )</f>
        <v/>
      </c>
      <c r="V937" s="106" t="str">
        <f>IF(LNG!$B$3=1,D937 &amp;"",J937 &amp;"" )</f>
        <v/>
      </c>
      <c r="W937" s="106" t="str">
        <f>IF(LNG!$B$3=1,E937 &amp;"",K937 &amp;"" )</f>
        <v/>
      </c>
      <c r="X937" s="106" t="str">
        <f>IF(LNG!$B$3=1,F937 &amp;"",L937 &amp;"" )</f>
        <v/>
      </c>
    </row>
    <row r="938" spans="1:24" ht="13.8">
      <c r="A938" s="78"/>
      <c r="B938" s="79"/>
      <c r="C938" s="80"/>
      <c r="D938" s="67"/>
      <c r="E938" s="67"/>
      <c r="F938" s="67"/>
      <c r="G938" s="82"/>
      <c r="H938" s="83"/>
      <c r="I938" s="84"/>
      <c r="J938" s="73"/>
      <c r="K938" s="73"/>
      <c r="L938" s="73"/>
      <c r="M938" s="798"/>
      <c r="N938" s="799"/>
      <c r="O938" s="795"/>
      <c r="P938" s="796"/>
      <c r="Q938" s="796"/>
      <c r="R938" s="796"/>
      <c r="S938" s="106" t="str">
        <f>IF(LNG!$B$3=1,A938 &amp;"",G938 &amp;"" )</f>
        <v/>
      </c>
      <c r="T938" s="106" t="str">
        <f>IF(LNG!$B$3=1,B938 &amp;"",H938 &amp;"" )</f>
        <v/>
      </c>
      <c r="U938" s="106" t="str">
        <f>IF(LNG!$B$3=1,C938 &amp;"",I938 &amp;"" )</f>
        <v/>
      </c>
      <c r="V938" s="106" t="str">
        <f>IF(LNG!$B$3=1,D938 &amp;"",J938 &amp;"" )</f>
        <v/>
      </c>
      <c r="W938" s="106" t="str">
        <f>IF(LNG!$B$3=1,E938 &amp;"",K938 &amp;"" )</f>
        <v/>
      </c>
      <c r="X938" s="106" t="str">
        <f>IF(LNG!$B$3=1,F938 &amp;"",L938 &amp;"" )</f>
        <v/>
      </c>
    </row>
    <row r="939" spans="1:24" ht="13.8">
      <c r="A939" s="86"/>
      <c r="B939" s="87"/>
      <c r="C939" s="80"/>
      <c r="D939" s="67"/>
      <c r="E939" s="67"/>
      <c r="F939" s="67"/>
      <c r="G939" s="88"/>
      <c r="H939" s="89"/>
      <c r="I939" s="84"/>
      <c r="J939" s="73"/>
      <c r="K939" s="73"/>
      <c r="L939" s="73"/>
      <c r="M939" s="793"/>
      <c r="N939" s="794"/>
      <c r="O939" s="795"/>
      <c r="P939" s="796"/>
      <c r="Q939" s="796"/>
      <c r="R939" s="796"/>
      <c r="S939" s="106" t="str">
        <f>IF(LNG!$B$3=1,A939 &amp;"",G939 &amp;"" )</f>
        <v/>
      </c>
      <c r="T939" s="106" t="str">
        <f>IF(LNG!$B$3=1,B939 &amp;"",H939 &amp;"" )</f>
        <v/>
      </c>
      <c r="U939" s="106" t="str">
        <f>IF(LNG!$B$3=1,C939 &amp;"",I939 &amp;"" )</f>
        <v/>
      </c>
      <c r="V939" s="106" t="str">
        <f>IF(LNG!$B$3=1,D939 &amp;"",J939 &amp;"" )</f>
        <v/>
      </c>
      <c r="W939" s="106" t="str">
        <f>IF(LNG!$B$3=1,E939 &amp;"",K939 &amp;"" )</f>
        <v/>
      </c>
      <c r="X939" s="106" t="str">
        <f>IF(LNG!$B$3=1,F939 &amp;"",L939 &amp;"" )</f>
        <v/>
      </c>
    </row>
    <row r="940" spans="1:24" ht="13.8">
      <c r="A940" s="68"/>
      <c r="B940" s="80"/>
      <c r="C940" s="80"/>
      <c r="D940" s="67"/>
      <c r="E940" s="67"/>
      <c r="F940" s="67"/>
      <c r="G940" s="74"/>
      <c r="H940" s="84"/>
      <c r="I940" s="84"/>
      <c r="J940" s="73"/>
      <c r="K940" s="73"/>
      <c r="L940" s="73"/>
      <c r="M940" s="797"/>
      <c r="N940" s="795"/>
      <c r="O940" s="795"/>
      <c r="P940" s="796"/>
      <c r="Q940" s="796"/>
      <c r="R940" s="796"/>
      <c r="S940" s="106" t="str">
        <f>IF(LNG!$B$3=1,A940 &amp;"",G940 &amp;"" )</f>
        <v/>
      </c>
      <c r="T940" s="106" t="str">
        <f>IF(LNG!$B$3=1,B940 &amp;"",H940 &amp;"" )</f>
        <v/>
      </c>
      <c r="U940" s="106" t="str">
        <f>IF(LNG!$B$3=1,C940 &amp;"",I940 &amp;"" )</f>
        <v/>
      </c>
      <c r="V940" s="106" t="str">
        <f>IF(LNG!$B$3=1,D940 &amp;"",J940 &amp;"" )</f>
        <v/>
      </c>
      <c r="W940" s="106" t="str">
        <f>IF(LNG!$B$3=1,E940 &amp;"",K940 &amp;"" )</f>
        <v/>
      </c>
      <c r="X940" s="106" t="str">
        <f>IF(LNG!$B$3=1,F940 &amp;"",L940 &amp;"" )</f>
        <v/>
      </c>
    </row>
    <row r="941" spans="1:24" ht="13.8">
      <c r="A941" s="68"/>
      <c r="B941" s="80"/>
      <c r="C941" s="80"/>
      <c r="D941" s="67"/>
      <c r="E941" s="67"/>
      <c r="F941" s="67"/>
      <c r="G941" s="74"/>
      <c r="H941" s="84"/>
      <c r="I941" s="84"/>
      <c r="J941" s="73"/>
      <c r="K941" s="73"/>
      <c r="L941" s="73"/>
      <c r="M941" s="797"/>
      <c r="N941" s="795"/>
      <c r="O941" s="795"/>
      <c r="P941" s="796"/>
      <c r="Q941" s="796"/>
      <c r="R941" s="796"/>
      <c r="S941" s="106" t="str">
        <f>IF(LNG!$B$3=1,A941 &amp;"",G941 &amp;"" )</f>
        <v/>
      </c>
      <c r="T941" s="106" t="str">
        <f>IF(LNG!$B$3=1,B941 &amp;"",H941 &amp;"" )</f>
        <v/>
      </c>
      <c r="U941" s="106" t="str">
        <f>IF(LNG!$B$3=1,C941 &amp;"",I941 &amp;"" )</f>
        <v/>
      </c>
      <c r="V941" s="106" t="str">
        <f>IF(LNG!$B$3=1,D941 &amp;"",J941 &amp;"" )</f>
        <v/>
      </c>
      <c r="W941" s="106" t="str">
        <f>IF(LNG!$B$3=1,E941 &amp;"",K941 &amp;"" )</f>
        <v/>
      </c>
      <c r="X941" s="106" t="str">
        <f>IF(LNG!$B$3=1,F941 &amp;"",L941 &amp;"" )</f>
        <v/>
      </c>
    </row>
    <row r="942" spans="1:24" ht="13.8">
      <c r="A942" s="68"/>
      <c r="B942" s="80"/>
      <c r="C942" s="80"/>
      <c r="D942" s="67"/>
      <c r="E942" s="67"/>
      <c r="F942" s="67"/>
      <c r="G942" s="74"/>
      <c r="H942" s="84"/>
      <c r="I942" s="84"/>
      <c r="J942" s="73"/>
      <c r="K942" s="73"/>
      <c r="L942" s="73"/>
      <c r="M942" s="797"/>
      <c r="N942" s="795"/>
      <c r="O942" s="795"/>
      <c r="P942" s="796"/>
      <c r="Q942" s="796"/>
      <c r="R942" s="796"/>
      <c r="S942" s="106" t="str">
        <f>IF(LNG!$B$3=1,A942 &amp;"",G942 &amp;"" )</f>
        <v/>
      </c>
      <c r="T942" s="106" t="str">
        <f>IF(LNG!$B$3=1,B942 &amp;"",H942 &amp;"" )</f>
        <v/>
      </c>
      <c r="U942" s="106" t="str">
        <f>IF(LNG!$B$3=1,C942 &amp;"",I942 &amp;"" )</f>
        <v/>
      </c>
      <c r="V942" s="106" t="str">
        <f>IF(LNG!$B$3=1,D942 &amp;"",J942 &amp;"" )</f>
        <v/>
      </c>
      <c r="W942" s="106" t="str">
        <f>IF(LNG!$B$3=1,E942 &amp;"",K942 &amp;"" )</f>
        <v/>
      </c>
      <c r="X942" s="106" t="str">
        <f>IF(LNG!$B$3=1,F942 &amp;"",L942 &amp;"" )</f>
        <v/>
      </c>
    </row>
    <row r="943" spans="1:24" ht="13.8">
      <c r="A943" s="68"/>
      <c r="B943" s="80"/>
      <c r="C943" s="80"/>
      <c r="D943" s="67"/>
      <c r="E943" s="67"/>
      <c r="F943" s="67"/>
      <c r="G943" s="74"/>
      <c r="H943" s="84"/>
      <c r="I943" s="84"/>
      <c r="J943" s="73"/>
      <c r="K943" s="73"/>
      <c r="L943" s="73"/>
      <c r="M943" s="797"/>
      <c r="N943" s="795"/>
      <c r="O943" s="795"/>
      <c r="P943" s="796"/>
      <c r="Q943" s="796"/>
      <c r="R943" s="796"/>
      <c r="S943" s="106" t="str">
        <f>IF(LNG!$B$3=1,A943 &amp;"",G943 &amp;"" )</f>
        <v/>
      </c>
      <c r="T943" s="106" t="str">
        <f>IF(LNG!$B$3=1,B943 &amp;"",H943 &amp;"" )</f>
        <v/>
      </c>
      <c r="U943" s="106" t="str">
        <f>IF(LNG!$B$3=1,C943 &amp;"",I943 &amp;"" )</f>
        <v/>
      </c>
      <c r="V943" s="106" t="str">
        <f>IF(LNG!$B$3=1,D943 &amp;"",J943 &amp;"" )</f>
        <v/>
      </c>
      <c r="W943" s="106" t="str">
        <f>IF(LNG!$B$3=1,E943 &amp;"",K943 &amp;"" )</f>
        <v/>
      </c>
      <c r="X943" s="106" t="str">
        <f>IF(LNG!$B$3=1,F943 &amp;"",L943 &amp;"" )</f>
        <v/>
      </c>
    </row>
    <row r="944" spans="1:24" ht="13.8">
      <c r="A944" s="68"/>
      <c r="B944" s="80"/>
      <c r="C944" s="80"/>
      <c r="D944" s="67"/>
      <c r="E944" s="67"/>
      <c r="F944" s="67"/>
      <c r="G944" s="74"/>
      <c r="H944" s="84"/>
      <c r="I944" s="84"/>
      <c r="J944" s="73"/>
      <c r="K944" s="73"/>
      <c r="L944" s="73"/>
      <c r="M944" s="797"/>
      <c r="N944" s="795"/>
      <c r="O944" s="795"/>
      <c r="P944" s="796"/>
      <c r="Q944" s="796"/>
      <c r="R944" s="796"/>
      <c r="S944" s="106" t="str">
        <f>IF(LNG!$B$3=1,A944 &amp;"",G944 &amp;"" )</f>
        <v/>
      </c>
      <c r="T944" s="106" t="str">
        <f>IF(LNG!$B$3=1,B944 &amp;"",H944 &amp;"" )</f>
        <v/>
      </c>
      <c r="U944" s="106" t="str">
        <f>IF(LNG!$B$3=1,C944 &amp;"",I944 &amp;"" )</f>
        <v/>
      </c>
      <c r="V944" s="106" t="str">
        <f>IF(LNG!$B$3=1,D944 &amp;"",J944 &amp;"" )</f>
        <v/>
      </c>
      <c r="W944" s="106" t="str">
        <f>IF(LNG!$B$3=1,E944 &amp;"",K944 &amp;"" )</f>
        <v/>
      </c>
      <c r="X944" s="106" t="str">
        <f>IF(LNG!$B$3=1,F944 &amp;"",L944 &amp;"" )</f>
        <v/>
      </c>
    </row>
    <row r="945" spans="1:24" ht="13.8">
      <c r="A945" s="68"/>
      <c r="B945" s="80"/>
      <c r="C945" s="80"/>
      <c r="D945" s="67"/>
      <c r="E945" s="67"/>
      <c r="F945" s="67"/>
      <c r="G945" s="74"/>
      <c r="H945" s="84"/>
      <c r="I945" s="84"/>
      <c r="J945" s="73"/>
      <c r="K945" s="73"/>
      <c r="L945" s="73"/>
      <c r="M945" s="797"/>
      <c r="N945" s="795"/>
      <c r="O945" s="795"/>
      <c r="P945" s="796"/>
      <c r="Q945" s="796"/>
      <c r="R945" s="796"/>
      <c r="S945" s="106" t="str">
        <f>IF(LNG!$B$3=1,A945 &amp;"",G945 &amp;"" )</f>
        <v/>
      </c>
      <c r="T945" s="106" t="str">
        <f>IF(LNG!$B$3=1,B945 &amp;"",H945 &amp;"" )</f>
        <v/>
      </c>
      <c r="U945" s="106" t="str">
        <f>IF(LNG!$B$3=1,C945 &amp;"",I945 &amp;"" )</f>
        <v/>
      </c>
      <c r="V945" s="106" t="str">
        <f>IF(LNG!$B$3=1,D945 &amp;"",J945 &amp;"" )</f>
        <v/>
      </c>
      <c r="W945" s="106" t="str">
        <f>IF(LNG!$B$3=1,E945 &amp;"",K945 &amp;"" )</f>
        <v/>
      </c>
      <c r="X945" s="106" t="str">
        <f>IF(LNG!$B$3=1,F945 &amp;"",L945 &amp;"" )</f>
        <v/>
      </c>
    </row>
    <row r="946" spans="1:24" ht="13.8">
      <c r="A946" s="68"/>
      <c r="B946" s="80"/>
      <c r="C946" s="80"/>
      <c r="D946" s="67"/>
      <c r="E946" s="67"/>
      <c r="F946" s="67"/>
      <c r="G946" s="74"/>
      <c r="H946" s="84"/>
      <c r="I946" s="84"/>
      <c r="J946" s="73"/>
      <c r="K946" s="73"/>
      <c r="L946" s="73"/>
      <c r="M946" s="797"/>
      <c r="N946" s="795"/>
      <c r="O946" s="795"/>
      <c r="P946" s="796"/>
      <c r="Q946" s="796"/>
      <c r="R946" s="796"/>
      <c r="S946" s="106" t="str">
        <f>IF(LNG!$B$3=1,A946 &amp;"",G946 &amp;"" )</f>
        <v/>
      </c>
      <c r="T946" s="106" t="str">
        <f>IF(LNG!$B$3=1,B946 &amp;"",H946 &amp;"" )</f>
        <v/>
      </c>
      <c r="U946" s="106" t="str">
        <f>IF(LNG!$B$3=1,C946 &amp;"",I946 &amp;"" )</f>
        <v/>
      </c>
      <c r="V946" s="106" t="str">
        <f>IF(LNG!$B$3=1,D946 &amp;"",J946 &amp;"" )</f>
        <v/>
      </c>
      <c r="W946" s="106" t="str">
        <f>IF(LNG!$B$3=1,E946 &amp;"",K946 &amp;"" )</f>
        <v/>
      </c>
      <c r="X946" s="106" t="str">
        <f>IF(LNG!$B$3=1,F946 &amp;"",L946 &amp;"" )</f>
        <v/>
      </c>
    </row>
    <row r="947" spans="1:24" ht="13.8">
      <c r="A947" s="86"/>
      <c r="B947" s="87"/>
      <c r="C947" s="80"/>
      <c r="D947" s="67"/>
      <c r="E947" s="67"/>
      <c r="F947" s="67"/>
      <c r="G947" s="88"/>
      <c r="H947" s="89"/>
      <c r="I947" s="84"/>
      <c r="J947" s="73"/>
      <c r="K947" s="73"/>
      <c r="L947" s="73"/>
      <c r="M947" s="793"/>
      <c r="N947" s="794"/>
      <c r="O947" s="795"/>
      <c r="P947" s="796"/>
      <c r="Q947" s="796"/>
      <c r="R947" s="796"/>
      <c r="S947" s="106" t="str">
        <f>IF(LNG!$B$3=1,A947 &amp;"",G947 &amp;"" )</f>
        <v/>
      </c>
      <c r="T947" s="106" t="str">
        <f>IF(LNG!$B$3=1,B947 &amp;"",H947 &amp;"" )</f>
        <v/>
      </c>
      <c r="U947" s="106" t="str">
        <f>IF(LNG!$B$3=1,C947 &amp;"",I947 &amp;"" )</f>
        <v/>
      </c>
      <c r="V947" s="106" t="str">
        <f>IF(LNG!$B$3=1,D947 &amp;"",J947 &amp;"" )</f>
        <v/>
      </c>
      <c r="W947" s="106" t="str">
        <f>IF(LNG!$B$3=1,E947 &amp;"",K947 &amp;"" )</f>
        <v/>
      </c>
      <c r="X947" s="106" t="str">
        <f>IF(LNG!$B$3=1,F947 &amp;"",L947 &amp;"" )</f>
        <v/>
      </c>
    </row>
    <row r="948" spans="1:24" ht="13.8">
      <c r="A948" s="68"/>
      <c r="B948" s="80"/>
      <c r="C948" s="80"/>
      <c r="D948" s="67"/>
      <c r="E948" s="67"/>
      <c r="F948" s="67"/>
      <c r="G948" s="74"/>
      <c r="H948" s="84"/>
      <c r="I948" s="84"/>
      <c r="J948" s="73"/>
      <c r="K948" s="73"/>
      <c r="L948" s="73"/>
      <c r="M948" s="797"/>
      <c r="N948" s="795"/>
      <c r="O948" s="795"/>
      <c r="P948" s="796"/>
      <c r="Q948" s="796"/>
      <c r="R948" s="796"/>
      <c r="S948" s="106" t="str">
        <f>IF(LNG!$B$3=1,A948 &amp;"",G948 &amp;"" )</f>
        <v/>
      </c>
      <c r="T948" s="106" t="str">
        <f>IF(LNG!$B$3=1,B948 &amp;"",H948 &amp;"" )</f>
        <v/>
      </c>
      <c r="U948" s="106" t="str">
        <f>IF(LNG!$B$3=1,C948 &amp;"",I948 &amp;"" )</f>
        <v/>
      </c>
      <c r="V948" s="106" t="str">
        <f>IF(LNG!$B$3=1,D948 &amp;"",J948 &amp;"" )</f>
        <v/>
      </c>
      <c r="W948" s="106" t="str">
        <f>IF(LNG!$B$3=1,E948 &amp;"",K948 &amp;"" )</f>
        <v/>
      </c>
      <c r="X948" s="106" t="str">
        <f>IF(LNG!$B$3=1,F948 &amp;"",L948 &amp;"" )</f>
        <v/>
      </c>
    </row>
    <row r="949" spans="1:24" ht="13.8">
      <c r="A949" s="68"/>
      <c r="B949" s="80"/>
      <c r="C949" s="80"/>
      <c r="D949" s="67"/>
      <c r="E949" s="67"/>
      <c r="F949" s="67"/>
      <c r="G949" s="74"/>
      <c r="H949" s="84"/>
      <c r="I949" s="84"/>
      <c r="J949" s="73"/>
      <c r="K949" s="73"/>
      <c r="L949" s="73"/>
      <c r="M949" s="797"/>
      <c r="N949" s="795"/>
      <c r="O949" s="795"/>
      <c r="P949" s="796"/>
      <c r="Q949" s="796"/>
      <c r="R949" s="796"/>
      <c r="S949" s="106" t="str">
        <f>IF(LNG!$B$3=1,A949 &amp;"",G949 &amp;"" )</f>
        <v/>
      </c>
      <c r="T949" s="106" t="str">
        <f>IF(LNG!$B$3=1,B949 &amp;"",H949 &amp;"" )</f>
        <v/>
      </c>
      <c r="U949" s="106" t="str">
        <f>IF(LNG!$B$3=1,C949 &amp;"",I949 &amp;"" )</f>
        <v/>
      </c>
      <c r="V949" s="106" t="str">
        <f>IF(LNG!$B$3=1,D949 &amp;"",J949 &amp;"" )</f>
        <v/>
      </c>
      <c r="W949" s="106" t="str">
        <f>IF(LNG!$B$3=1,E949 &amp;"",K949 &amp;"" )</f>
        <v/>
      </c>
      <c r="X949" s="106" t="str">
        <f>IF(LNG!$B$3=1,F949 &amp;"",L949 &amp;"" )</f>
        <v/>
      </c>
    </row>
    <row r="950" spans="1:24" ht="13.8">
      <c r="A950" s="68"/>
      <c r="B950" s="80"/>
      <c r="C950" s="80"/>
      <c r="D950" s="67"/>
      <c r="E950" s="67"/>
      <c r="F950" s="67"/>
      <c r="G950" s="74"/>
      <c r="H950" s="84"/>
      <c r="I950" s="84"/>
      <c r="J950" s="73"/>
      <c r="K950" s="73"/>
      <c r="L950" s="73"/>
      <c r="M950" s="797"/>
      <c r="N950" s="795"/>
      <c r="O950" s="795"/>
      <c r="P950" s="796"/>
      <c r="Q950" s="796"/>
      <c r="R950" s="796"/>
      <c r="S950" s="106" t="str">
        <f>IF(LNG!$B$3=1,A950 &amp;"",G950 &amp;"" )</f>
        <v/>
      </c>
      <c r="T950" s="106" t="str">
        <f>IF(LNG!$B$3=1,B950 &amp;"",H950 &amp;"" )</f>
        <v/>
      </c>
      <c r="U950" s="106" t="str">
        <f>IF(LNG!$B$3=1,C950 &amp;"",I950 &amp;"" )</f>
        <v/>
      </c>
      <c r="V950" s="106" t="str">
        <f>IF(LNG!$B$3=1,D950 &amp;"",J950 &amp;"" )</f>
        <v/>
      </c>
      <c r="W950" s="106" t="str">
        <f>IF(LNG!$B$3=1,E950 &amp;"",K950 &amp;"" )</f>
        <v/>
      </c>
      <c r="X950" s="106" t="str">
        <f>IF(LNG!$B$3=1,F950 &amp;"",L950 &amp;"" )</f>
        <v/>
      </c>
    </row>
    <row r="951" spans="1:24" ht="13.8">
      <c r="A951" s="68"/>
      <c r="B951" s="80"/>
      <c r="C951" s="80"/>
      <c r="D951" s="67"/>
      <c r="E951" s="67"/>
      <c r="F951" s="67"/>
      <c r="G951" s="74"/>
      <c r="H951" s="84"/>
      <c r="I951" s="84"/>
      <c r="J951" s="73"/>
      <c r="K951" s="73"/>
      <c r="L951" s="73"/>
      <c r="M951" s="797"/>
      <c r="N951" s="795"/>
      <c r="O951" s="795"/>
      <c r="P951" s="796"/>
      <c r="Q951" s="796"/>
      <c r="R951" s="796"/>
      <c r="S951" s="106" t="str">
        <f>IF(LNG!$B$3=1,A951 &amp;"",G951 &amp;"" )</f>
        <v/>
      </c>
      <c r="T951" s="106" t="str">
        <f>IF(LNG!$B$3=1,B951 &amp;"",H951 &amp;"" )</f>
        <v/>
      </c>
      <c r="U951" s="106" t="str">
        <f>IF(LNG!$B$3=1,C951 &amp;"",I951 &amp;"" )</f>
        <v/>
      </c>
      <c r="V951" s="106" t="str">
        <f>IF(LNG!$B$3=1,D951 &amp;"",J951 &amp;"" )</f>
        <v/>
      </c>
      <c r="W951" s="106" t="str">
        <f>IF(LNG!$B$3=1,E951 &amp;"",K951 &amp;"" )</f>
        <v/>
      </c>
      <c r="X951" s="106" t="str">
        <f>IF(LNG!$B$3=1,F951 &amp;"",L951 &amp;"" )</f>
        <v/>
      </c>
    </row>
    <row r="952" spans="1:24" ht="13.8">
      <c r="A952" s="86"/>
      <c r="B952" s="87"/>
      <c r="C952" s="80"/>
      <c r="D952" s="67"/>
      <c r="E952" s="67"/>
      <c r="F952" s="67"/>
      <c r="G952" s="88"/>
      <c r="H952" s="89"/>
      <c r="I952" s="84"/>
      <c r="J952" s="73"/>
      <c r="K952" s="73"/>
      <c r="L952" s="73"/>
      <c r="M952" s="793"/>
      <c r="N952" s="794"/>
      <c r="O952" s="795"/>
      <c r="P952" s="796"/>
      <c r="Q952" s="796"/>
      <c r="R952" s="796"/>
      <c r="S952" s="106" t="str">
        <f>IF(LNG!$B$3=1,A952 &amp;"",G952 &amp;"" )</f>
        <v/>
      </c>
      <c r="T952" s="106" t="str">
        <f>IF(LNG!$B$3=1,B952 &amp;"",H952 &amp;"" )</f>
        <v/>
      </c>
      <c r="U952" s="106" t="str">
        <f>IF(LNG!$B$3=1,C952 &amp;"",I952 &amp;"" )</f>
        <v/>
      </c>
      <c r="V952" s="106" t="str">
        <f>IF(LNG!$B$3=1,D952 &amp;"",J952 &amp;"" )</f>
        <v/>
      </c>
      <c r="W952" s="106" t="str">
        <f>IF(LNG!$B$3=1,E952 &amp;"",K952 &amp;"" )</f>
        <v/>
      </c>
      <c r="X952" s="106" t="str">
        <f>IF(LNG!$B$3=1,F952 &amp;"",L952 &amp;"" )</f>
        <v/>
      </c>
    </row>
    <row r="953" spans="1:24" ht="13.8">
      <c r="A953" s="68"/>
      <c r="B953" s="80"/>
      <c r="C953" s="80"/>
      <c r="D953" s="67"/>
      <c r="E953" s="67"/>
      <c r="F953" s="67"/>
      <c r="G953" s="74"/>
      <c r="H953" s="84"/>
      <c r="I953" s="84"/>
      <c r="J953" s="73"/>
      <c r="K953" s="73"/>
      <c r="L953" s="73"/>
      <c r="M953" s="797"/>
      <c r="N953" s="795"/>
      <c r="O953" s="795"/>
      <c r="P953" s="796"/>
      <c r="Q953" s="796"/>
      <c r="R953" s="796"/>
      <c r="S953" s="106" t="str">
        <f>IF(LNG!$B$3=1,A953 &amp;"",G953 &amp;"" )</f>
        <v/>
      </c>
      <c r="T953" s="106" t="str">
        <f>IF(LNG!$B$3=1,B953 &amp;"",H953 &amp;"" )</f>
        <v/>
      </c>
      <c r="U953" s="106" t="str">
        <f>IF(LNG!$B$3=1,C953 &amp;"",I953 &amp;"" )</f>
        <v/>
      </c>
      <c r="V953" s="106" t="str">
        <f>IF(LNG!$B$3=1,D953 &amp;"",J953 &amp;"" )</f>
        <v/>
      </c>
      <c r="W953" s="106" t="str">
        <f>IF(LNG!$B$3=1,E953 &amp;"",K953 &amp;"" )</f>
        <v/>
      </c>
      <c r="X953" s="106" t="str">
        <f>IF(LNG!$B$3=1,F953 &amp;"",L953 &amp;"" )</f>
        <v/>
      </c>
    </row>
    <row r="954" spans="1:24" ht="13.8">
      <c r="A954" s="68"/>
      <c r="B954" s="80"/>
      <c r="C954" s="80"/>
      <c r="D954" s="67"/>
      <c r="E954" s="67"/>
      <c r="F954" s="67"/>
      <c r="G954" s="74"/>
      <c r="H954" s="84"/>
      <c r="I954" s="84"/>
      <c r="J954" s="73"/>
      <c r="K954" s="73"/>
      <c r="L954" s="73"/>
      <c r="M954" s="797"/>
      <c r="N954" s="795"/>
      <c r="O954" s="795"/>
      <c r="P954" s="796"/>
      <c r="Q954" s="796"/>
      <c r="R954" s="796"/>
      <c r="S954" s="106" t="str">
        <f>IF(LNG!$B$3=1,A954 &amp;"",G954 &amp;"" )</f>
        <v/>
      </c>
      <c r="T954" s="106" t="str">
        <f>IF(LNG!$B$3=1,B954 &amp;"",H954 &amp;"" )</f>
        <v/>
      </c>
      <c r="U954" s="106" t="str">
        <f>IF(LNG!$B$3=1,C954 &amp;"",I954 &amp;"" )</f>
        <v/>
      </c>
      <c r="V954" s="106" t="str">
        <f>IF(LNG!$B$3=1,D954 &amp;"",J954 &amp;"" )</f>
        <v/>
      </c>
      <c r="W954" s="106" t="str">
        <f>IF(LNG!$B$3=1,E954 &amp;"",K954 &amp;"" )</f>
        <v/>
      </c>
      <c r="X954" s="106" t="str">
        <f>IF(LNG!$B$3=1,F954 &amp;"",L954 &amp;"" )</f>
        <v/>
      </c>
    </row>
    <row r="955" spans="1:24" ht="13.8">
      <c r="A955" s="68"/>
      <c r="B955" s="80"/>
      <c r="C955" s="80"/>
      <c r="D955" s="67"/>
      <c r="E955" s="67"/>
      <c r="F955" s="67"/>
      <c r="G955" s="74"/>
      <c r="H955" s="84"/>
      <c r="I955" s="84"/>
      <c r="J955" s="73"/>
      <c r="K955" s="73"/>
      <c r="L955" s="73"/>
      <c r="M955" s="797"/>
      <c r="N955" s="795"/>
      <c r="O955" s="795"/>
      <c r="P955" s="796"/>
      <c r="Q955" s="796"/>
      <c r="R955" s="796"/>
      <c r="S955" s="106" t="str">
        <f>IF(LNG!$B$3=1,A955 &amp;"",G955 &amp;"" )</f>
        <v/>
      </c>
      <c r="T955" s="106" t="str">
        <f>IF(LNG!$B$3=1,B955 &amp;"",H955 &amp;"" )</f>
        <v/>
      </c>
      <c r="U955" s="106" t="str">
        <f>IF(LNG!$B$3=1,C955 &amp;"",I955 &amp;"" )</f>
        <v/>
      </c>
      <c r="V955" s="106" t="str">
        <f>IF(LNG!$B$3=1,D955 &amp;"",J955 &amp;"" )</f>
        <v/>
      </c>
      <c r="W955" s="106" t="str">
        <f>IF(LNG!$B$3=1,E955 &amp;"",K955 &amp;"" )</f>
        <v/>
      </c>
      <c r="X955" s="106" t="str">
        <f>IF(LNG!$B$3=1,F955 &amp;"",L955 &amp;"" )</f>
        <v/>
      </c>
    </row>
    <row r="956" spans="1:24" ht="13.8">
      <c r="A956" s="68"/>
      <c r="B956" s="80"/>
      <c r="C956" s="80"/>
      <c r="D956" s="67"/>
      <c r="E956" s="67"/>
      <c r="F956" s="67"/>
      <c r="G956" s="74"/>
      <c r="H956" s="84"/>
      <c r="I956" s="84"/>
      <c r="J956" s="73"/>
      <c r="K956" s="73"/>
      <c r="L956" s="73"/>
      <c r="M956" s="797"/>
      <c r="N956" s="795"/>
      <c r="O956" s="795"/>
      <c r="P956" s="796"/>
      <c r="Q956" s="796"/>
      <c r="R956" s="796"/>
      <c r="S956" s="106" t="str">
        <f>IF(LNG!$B$3=1,A956 &amp;"",G956 &amp;"" )</f>
        <v/>
      </c>
      <c r="T956" s="106" t="str">
        <f>IF(LNG!$B$3=1,B956 &amp;"",H956 &amp;"" )</f>
        <v/>
      </c>
      <c r="U956" s="106" t="str">
        <f>IF(LNG!$B$3=1,C956 &amp;"",I956 &amp;"" )</f>
        <v/>
      </c>
      <c r="V956" s="106" t="str">
        <f>IF(LNG!$B$3=1,D956 &amp;"",J956 &amp;"" )</f>
        <v/>
      </c>
      <c r="W956" s="106" t="str">
        <f>IF(LNG!$B$3=1,E956 &amp;"",K956 &amp;"" )</f>
        <v/>
      </c>
      <c r="X956" s="106" t="str">
        <f>IF(LNG!$B$3=1,F956 &amp;"",L956 &amp;"" )</f>
        <v/>
      </c>
    </row>
    <row r="957" spans="1:24" ht="13.8">
      <c r="A957" s="68"/>
      <c r="B957" s="80"/>
      <c r="C957" s="80"/>
      <c r="D957" s="67"/>
      <c r="E957" s="67"/>
      <c r="F957" s="67"/>
      <c r="G957" s="74"/>
      <c r="H957" s="84"/>
      <c r="I957" s="84"/>
      <c r="J957" s="73"/>
      <c r="K957" s="73"/>
      <c r="L957" s="73"/>
      <c r="M957" s="797"/>
      <c r="N957" s="795"/>
      <c r="O957" s="795"/>
      <c r="P957" s="796"/>
      <c r="Q957" s="796"/>
      <c r="R957" s="796"/>
      <c r="S957" s="106" t="str">
        <f>IF(LNG!$B$3=1,A957 &amp;"",G957 &amp;"" )</f>
        <v/>
      </c>
      <c r="T957" s="106" t="str">
        <f>IF(LNG!$B$3=1,B957 &amp;"",H957 &amp;"" )</f>
        <v/>
      </c>
      <c r="U957" s="106" t="str">
        <f>IF(LNG!$B$3=1,C957 &amp;"",I957 &amp;"" )</f>
        <v/>
      </c>
      <c r="V957" s="106" t="str">
        <f>IF(LNG!$B$3=1,D957 &amp;"",J957 &amp;"" )</f>
        <v/>
      </c>
      <c r="W957" s="106" t="str">
        <f>IF(LNG!$B$3=1,E957 &amp;"",K957 &amp;"" )</f>
        <v/>
      </c>
      <c r="X957" s="106" t="str">
        <f>IF(LNG!$B$3=1,F957 &amp;"",L957 &amp;"" )</f>
        <v/>
      </c>
    </row>
    <row r="958" spans="1:24" ht="13.8">
      <c r="A958" s="68"/>
      <c r="B958" s="80"/>
      <c r="C958" s="80"/>
      <c r="D958" s="67"/>
      <c r="E958" s="67"/>
      <c r="F958" s="67"/>
      <c r="G958" s="74"/>
      <c r="H958" s="84"/>
      <c r="I958" s="84"/>
      <c r="J958" s="73"/>
      <c r="K958" s="73"/>
      <c r="L958" s="73"/>
      <c r="M958" s="797"/>
      <c r="N958" s="795"/>
      <c r="O958" s="795"/>
      <c r="P958" s="796"/>
      <c r="Q958" s="796"/>
      <c r="R958" s="796"/>
      <c r="S958" s="106" t="str">
        <f>IF(LNG!$B$3=1,A958 &amp;"",G958 &amp;"" )</f>
        <v/>
      </c>
      <c r="T958" s="106" t="str">
        <f>IF(LNG!$B$3=1,B958 &amp;"",H958 &amp;"" )</f>
        <v/>
      </c>
      <c r="U958" s="106" t="str">
        <f>IF(LNG!$B$3=1,C958 &amp;"",I958 &amp;"" )</f>
        <v/>
      </c>
      <c r="V958" s="106" t="str">
        <f>IF(LNG!$B$3=1,D958 &amp;"",J958 &amp;"" )</f>
        <v/>
      </c>
      <c r="W958" s="106" t="str">
        <f>IF(LNG!$B$3=1,E958 &amp;"",K958 &amp;"" )</f>
        <v/>
      </c>
      <c r="X958" s="106" t="str">
        <f>IF(LNG!$B$3=1,F958 &amp;"",L958 &amp;"" )</f>
        <v/>
      </c>
    </row>
    <row r="959" spans="1:24" ht="13.8">
      <c r="A959" s="86"/>
      <c r="B959" s="87"/>
      <c r="C959" s="80"/>
      <c r="D959" s="67"/>
      <c r="E959" s="67"/>
      <c r="F959" s="67"/>
      <c r="G959" s="88"/>
      <c r="H959" s="89"/>
      <c r="I959" s="84"/>
      <c r="J959" s="73"/>
      <c r="K959" s="73"/>
      <c r="L959" s="73"/>
      <c r="M959" s="793"/>
      <c r="N959" s="794"/>
      <c r="O959" s="795"/>
      <c r="P959" s="796"/>
      <c r="Q959" s="796"/>
      <c r="R959" s="796"/>
      <c r="S959" s="106" t="str">
        <f>IF(LNG!$B$3=1,A959 &amp;"",G959 &amp;"" )</f>
        <v/>
      </c>
      <c r="T959" s="106" t="str">
        <f>IF(LNG!$B$3=1,B959 &amp;"",H959 &amp;"" )</f>
        <v/>
      </c>
      <c r="U959" s="106" t="str">
        <f>IF(LNG!$B$3=1,C959 &amp;"",I959 &amp;"" )</f>
        <v/>
      </c>
      <c r="V959" s="106" t="str">
        <f>IF(LNG!$B$3=1,D959 &amp;"",J959 &amp;"" )</f>
        <v/>
      </c>
      <c r="W959" s="106" t="str">
        <f>IF(LNG!$B$3=1,E959 &amp;"",K959 &amp;"" )</f>
        <v/>
      </c>
      <c r="X959" s="106" t="str">
        <f>IF(LNG!$B$3=1,F959 &amp;"",L959 &amp;"" )</f>
        <v/>
      </c>
    </row>
    <row r="960" spans="1:24" ht="13.8">
      <c r="A960" s="68"/>
      <c r="B960" s="80"/>
      <c r="C960" s="80"/>
      <c r="D960" s="67"/>
      <c r="E960" s="67"/>
      <c r="F960" s="67"/>
      <c r="G960" s="74"/>
      <c r="H960" s="84"/>
      <c r="I960" s="84"/>
      <c r="J960" s="73"/>
      <c r="K960" s="73"/>
      <c r="L960" s="73"/>
      <c r="M960" s="797"/>
      <c r="N960" s="795"/>
      <c r="O960" s="795"/>
      <c r="P960" s="796"/>
      <c r="Q960" s="796"/>
      <c r="R960" s="796"/>
      <c r="S960" s="106" t="str">
        <f>IF(LNG!$B$3=1,A960 &amp;"",G960 &amp;"" )</f>
        <v/>
      </c>
      <c r="T960" s="106" t="str">
        <f>IF(LNG!$B$3=1,B960 &amp;"",H960 &amp;"" )</f>
        <v/>
      </c>
      <c r="U960" s="106" t="str">
        <f>IF(LNG!$B$3=1,C960 &amp;"",I960 &amp;"" )</f>
        <v/>
      </c>
      <c r="V960" s="106" t="str">
        <f>IF(LNG!$B$3=1,D960 &amp;"",J960 &amp;"" )</f>
        <v/>
      </c>
      <c r="W960" s="106" t="str">
        <f>IF(LNG!$B$3=1,E960 &amp;"",K960 &amp;"" )</f>
        <v/>
      </c>
      <c r="X960" s="106" t="str">
        <f>IF(LNG!$B$3=1,F960 &amp;"",L960 &amp;"" )</f>
        <v/>
      </c>
    </row>
    <row r="961" spans="1:24" ht="13.8">
      <c r="A961" s="68"/>
      <c r="B961" s="80"/>
      <c r="C961" s="80"/>
      <c r="D961" s="67"/>
      <c r="E961" s="67"/>
      <c r="F961" s="67"/>
      <c r="G961" s="74"/>
      <c r="H961" s="84"/>
      <c r="I961" s="84"/>
      <c r="J961" s="73"/>
      <c r="K961" s="73"/>
      <c r="L961" s="73"/>
      <c r="M961" s="797"/>
      <c r="N961" s="795"/>
      <c r="O961" s="795"/>
      <c r="P961" s="796"/>
      <c r="Q961" s="796"/>
      <c r="R961" s="796"/>
      <c r="S961" s="106" t="str">
        <f>IF(LNG!$B$3=1,A961 &amp;"",G961 &amp;"" )</f>
        <v/>
      </c>
      <c r="T961" s="106" t="str">
        <f>IF(LNG!$B$3=1,B961 &amp;"",H961 &amp;"" )</f>
        <v/>
      </c>
      <c r="U961" s="106" t="str">
        <f>IF(LNG!$B$3=1,C961 &amp;"",I961 &amp;"" )</f>
        <v/>
      </c>
      <c r="V961" s="106" t="str">
        <f>IF(LNG!$B$3=1,D961 &amp;"",J961 &amp;"" )</f>
        <v/>
      </c>
      <c r="W961" s="106" t="str">
        <f>IF(LNG!$B$3=1,E961 &amp;"",K961 &amp;"" )</f>
        <v/>
      </c>
      <c r="X961" s="106" t="str">
        <f>IF(LNG!$B$3=1,F961 &amp;"",L961 &amp;"" )</f>
        <v/>
      </c>
    </row>
    <row r="962" spans="1:24" ht="13.8">
      <c r="A962" s="68"/>
      <c r="B962" s="80"/>
      <c r="C962" s="80"/>
      <c r="D962" s="67"/>
      <c r="E962" s="67"/>
      <c r="F962" s="67"/>
      <c r="G962" s="74"/>
      <c r="H962" s="84"/>
      <c r="I962" s="84"/>
      <c r="J962" s="73"/>
      <c r="K962" s="73"/>
      <c r="L962" s="73"/>
      <c r="M962" s="797"/>
      <c r="N962" s="795"/>
      <c r="O962" s="795"/>
      <c r="P962" s="796"/>
      <c r="Q962" s="796"/>
      <c r="R962" s="796"/>
      <c r="S962" s="106" t="str">
        <f>IF(LNG!$B$3=1,A962 &amp;"",G962 &amp;"" )</f>
        <v/>
      </c>
      <c r="T962" s="106" t="str">
        <f>IF(LNG!$B$3=1,B962 &amp;"",H962 &amp;"" )</f>
        <v/>
      </c>
      <c r="U962" s="106" t="str">
        <f>IF(LNG!$B$3=1,C962 &amp;"",I962 &amp;"" )</f>
        <v/>
      </c>
      <c r="V962" s="106" t="str">
        <f>IF(LNG!$B$3=1,D962 &amp;"",J962 &amp;"" )</f>
        <v/>
      </c>
      <c r="W962" s="106" t="str">
        <f>IF(LNG!$B$3=1,E962 &amp;"",K962 &amp;"" )</f>
        <v/>
      </c>
      <c r="X962" s="106" t="str">
        <f>IF(LNG!$B$3=1,F962 &amp;"",L962 &amp;"" )</f>
        <v/>
      </c>
    </row>
    <row r="963" spans="1:24" ht="13.8">
      <c r="A963" s="68"/>
      <c r="B963" s="80"/>
      <c r="C963" s="80"/>
      <c r="D963" s="67"/>
      <c r="E963" s="67"/>
      <c r="F963" s="67"/>
      <c r="G963" s="74"/>
      <c r="H963" s="84"/>
      <c r="I963" s="84"/>
      <c r="J963" s="73"/>
      <c r="K963" s="73"/>
      <c r="L963" s="73"/>
      <c r="M963" s="797"/>
      <c r="N963" s="795"/>
      <c r="O963" s="795"/>
      <c r="P963" s="796"/>
      <c r="Q963" s="796"/>
      <c r="R963" s="796"/>
      <c r="S963" s="106" t="str">
        <f>IF(LNG!$B$3=1,A963 &amp;"",G963 &amp;"" )</f>
        <v/>
      </c>
      <c r="T963" s="106" t="str">
        <f>IF(LNG!$B$3=1,B963 &amp;"",H963 &amp;"" )</f>
        <v/>
      </c>
      <c r="U963" s="106" t="str">
        <f>IF(LNG!$B$3=1,C963 &amp;"",I963 &amp;"" )</f>
        <v/>
      </c>
      <c r="V963" s="106" t="str">
        <f>IF(LNG!$B$3=1,D963 &amp;"",J963 &amp;"" )</f>
        <v/>
      </c>
      <c r="W963" s="106" t="str">
        <f>IF(LNG!$B$3=1,E963 &amp;"",K963 &amp;"" )</f>
        <v/>
      </c>
      <c r="X963" s="106" t="str">
        <f>IF(LNG!$B$3=1,F963 &amp;"",L963 &amp;"" )</f>
        <v/>
      </c>
    </row>
    <row r="964" spans="1:24" ht="13.8">
      <c r="A964" s="68"/>
      <c r="B964" s="80"/>
      <c r="C964" s="80"/>
      <c r="D964" s="67"/>
      <c r="E964" s="67"/>
      <c r="F964" s="67"/>
      <c r="G964" s="74"/>
      <c r="H964" s="84"/>
      <c r="I964" s="84"/>
      <c r="J964" s="73"/>
      <c r="K964" s="73"/>
      <c r="L964" s="73"/>
      <c r="M964" s="797"/>
      <c r="N964" s="795"/>
      <c r="O964" s="795"/>
      <c r="P964" s="796"/>
      <c r="Q964" s="796"/>
      <c r="R964" s="796"/>
      <c r="S964" s="106" t="str">
        <f>IF(LNG!$B$3=1,A964 &amp;"",G964 &amp;"" )</f>
        <v/>
      </c>
      <c r="T964" s="106" t="str">
        <f>IF(LNG!$B$3=1,B964 &amp;"",H964 &amp;"" )</f>
        <v/>
      </c>
      <c r="U964" s="106" t="str">
        <f>IF(LNG!$B$3=1,C964 &amp;"",I964 &amp;"" )</f>
        <v/>
      </c>
      <c r="V964" s="106" t="str">
        <f>IF(LNG!$B$3=1,D964 &amp;"",J964 &amp;"" )</f>
        <v/>
      </c>
      <c r="W964" s="106" t="str">
        <f>IF(LNG!$B$3=1,E964 &amp;"",K964 &amp;"" )</f>
        <v/>
      </c>
      <c r="X964" s="106" t="str">
        <f>IF(LNG!$B$3=1,F964 &amp;"",L964 &amp;"" )</f>
        <v/>
      </c>
    </row>
    <row r="965" spans="1:24" ht="13.8">
      <c r="A965" s="78"/>
      <c r="B965" s="79"/>
      <c r="C965" s="80"/>
      <c r="D965" s="67"/>
      <c r="E965" s="67"/>
      <c r="F965" s="67"/>
      <c r="G965" s="82"/>
      <c r="H965" s="83"/>
      <c r="I965" s="84"/>
      <c r="J965" s="73"/>
      <c r="K965" s="73"/>
      <c r="L965" s="73"/>
      <c r="M965" s="798"/>
      <c r="N965" s="799"/>
      <c r="O965" s="795"/>
      <c r="P965" s="796"/>
      <c r="Q965" s="796"/>
      <c r="R965" s="796"/>
      <c r="S965" s="106" t="str">
        <f>IF(LNG!$B$3=1,A965 &amp;"",G965 &amp;"" )</f>
        <v/>
      </c>
      <c r="T965" s="106" t="str">
        <f>IF(LNG!$B$3=1,B965 &amp;"",H965 &amp;"" )</f>
        <v/>
      </c>
      <c r="U965" s="106" t="str">
        <f>IF(LNG!$B$3=1,C965 &amp;"",I965 &amp;"" )</f>
        <v/>
      </c>
      <c r="V965" s="106" t="str">
        <f>IF(LNG!$B$3=1,D965 &amp;"",J965 &amp;"" )</f>
        <v/>
      </c>
      <c r="W965" s="106" t="str">
        <f>IF(LNG!$B$3=1,E965 &amp;"",K965 &amp;"" )</f>
        <v/>
      </c>
      <c r="X965" s="106" t="str">
        <f>IF(LNG!$B$3=1,F965 &amp;"",L965 &amp;"" )</f>
        <v/>
      </c>
    </row>
    <row r="966" spans="1:24" ht="13.8">
      <c r="A966" s="86"/>
      <c r="B966" s="87"/>
      <c r="C966" s="80"/>
      <c r="D966" s="67"/>
      <c r="E966" s="67"/>
      <c r="F966" s="67"/>
      <c r="G966" s="88"/>
      <c r="H966" s="89"/>
      <c r="I966" s="84"/>
      <c r="J966" s="73"/>
      <c r="K966" s="73"/>
      <c r="L966" s="73"/>
      <c r="M966" s="793"/>
      <c r="N966" s="794"/>
      <c r="O966" s="795"/>
      <c r="P966" s="796"/>
      <c r="Q966" s="796"/>
      <c r="R966" s="796"/>
      <c r="S966" s="106" t="str">
        <f>IF(LNG!$B$3=1,A966 &amp;"",G966 &amp;"" )</f>
        <v/>
      </c>
      <c r="T966" s="106" t="str">
        <f>IF(LNG!$B$3=1,B966 &amp;"",H966 &amp;"" )</f>
        <v/>
      </c>
      <c r="U966" s="106" t="str">
        <f>IF(LNG!$B$3=1,C966 &amp;"",I966 &amp;"" )</f>
        <v/>
      </c>
      <c r="V966" s="106" t="str">
        <f>IF(LNG!$B$3=1,D966 &amp;"",J966 &amp;"" )</f>
        <v/>
      </c>
      <c r="W966" s="106" t="str">
        <f>IF(LNG!$B$3=1,E966 &amp;"",K966 &amp;"" )</f>
        <v/>
      </c>
      <c r="X966" s="106" t="str">
        <f>IF(LNG!$B$3=1,F966 &amp;"",L966 &amp;"" )</f>
        <v/>
      </c>
    </row>
    <row r="967" spans="1:24" ht="13.8">
      <c r="A967" s="68"/>
      <c r="B967" s="80"/>
      <c r="C967" s="80"/>
      <c r="D967" s="67"/>
      <c r="E967" s="67"/>
      <c r="F967" s="67"/>
      <c r="G967" s="74"/>
      <c r="H967" s="84"/>
      <c r="I967" s="84"/>
      <c r="J967" s="73"/>
      <c r="K967" s="73"/>
      <c r="L967" s="73"/>
      <c r="M967" s="797"/>
      <c r="N967" s="795"/>
      <c r="O967" s="795"/>
      <c r="P967" s="796"/>
      <c r="Q967" s="796"/>
      <c r="R967" s="796"/>
      <c r="S967" s="106" t="str">
        <f>IF(LNG!$B$3=1,A967 &amp;"",G967 &amp;"" )</f>
        <v/>
      </c>
      <c r="T967" s="106" t="str">
        <f>IF(LNG!$B$3=1,B967 &amp;"",H967 &amp;"" )</f>
        <v/>
      </c>
      <c r="U967" s="106" t="str">
        <f>IF(LNG!$B$3=1,C967 &amp;"",I967 &amp;"" )</f>
        <v/>
      </c>
      <c r="V967" s="106" t="str">
        <f>IF(LNG!$B$3=1,D967 &amp;"",J967 &amp;"" )</f>
        <v/>
      </c>
      <c r="W967" s="106" t="str">
        <f>IF(LNG!$B$3=1,E967 &amp;"",K967 &amp;"" )</f>
        <v/>
      </c>
      <c r="X967" s="106" t="str">
        <f>IF(LNG!$B$3=1,F967 &amp;"",L967 &amp;"" )</f>
        <v/>
      </c>
    </row>
    <row r="968" spans="1:24" ht="13.8">
      <c r="A968" s="68"/>
      <c r="B968" s="80"/>
      <c r="C968" s="80"/>
      <c r="D968" s="67"/>
      <c r="E968" s="67"/>
      <c r="F968" s="67"/>
      <c r="G968" s="74"/>
      <c r="H968" s="84"/>
      <c r="I968" s="84"/>
      <c r="J968" s="73"/>
      <c r="K968" s="73"/>
      <c r="L968" s="73"/>
      <c r="M968" s="797"/>
      <c r="N968" s="795"/>
      <c r="O968" s="795"/>
      <c r="P968" s="796"/>
      <c r="Q968" s="796"/>
      <c r="R968" s="796"/>
      <c r="S968" s="106" t="str">
        <f>IF(LNG!$B$3=1,A968 &amp;"",G968 &amp;"" )</f>
        <v/>
      </c>
      <c r="T968" s="106" t="str">
        <f>IF(LNG!$B$3=1,B968 &amp;"",H968 &amp;"" )</f>
        <v/>
      </c>
      <c r="U968" s="106" t="str">
        <f>IF(LNG!$B$3=1,C968 &amp;"",I968 &amp;"" )</f>
        <v/>
      </c>
      <c r="V968" s="106" t="str">
        <f>IF(LNG!$B$3=1,D968 &amp;"",J968 &amp;"" )</f>
        <v/>
      </c>
      <c r="W968" s="106" t="str">
        <f>IF(LNG!$B$3=1,E968 &amp;"",K968 &amp;"" )</f>
        <v/>
      </c>
      <c r="X968" s="106" t="str">
        <f>IF(LNG!$B$3=1,F968 &amp;"",L968 &amp;"" )</f>
        <v/>
      </c>
    </row>
    <row r="969" spans="1:24" ht="13.8">
      <c r="A969" s="68"/>
      <c r="B969" s="80"/>
      <c r="C969" s="80"/>
      <c r="D969" s="67"/>
      <c r="E969" s="67"/>
      <c r="F969" s="67"/>
      <c r="G969" s="74"/>
      <c r="H969" s="84"/>
      <c r="I969" s="84"/>
      <c r="J969" s="73"/>
      <c r="K969" s="73"/>
      <c r="L969" s="73"/>
      <c r="M969" s="797"/>
      <c r="N969" s="795"/>
      <c r="O969" s="795"/>
      <c r="P969" s="796"/>
      <c r="Q969" s="796"/>
      <c r="R969" s="796"/>
      <c r="S969" s="106" t="str">
        <f>IF(LNG!$B$3=1,A969 &amp;"",G969 &amp;"" )</f>
        <v/>
      </c>
      <c r="T969" s="106" t="str">
        <f>IF(LNG!$B$3=1,B969 &amp;"",H969 &amp;"" )</f>
        <v/>
      </c>
      <c r="U969" s="106" t="str">
        <f>IF(LNG!$B$3=1,C969 &amp;"",I969 &amp;"" )</f>
        <v/>
      </c>
      <c r="V969" s="106" t="str">
        <f>IF(LNG!$B$3=1,D969 &amp;"",J969 &amp;"" )</f>
        <v/>
      </c>
      <c r="W969" s="106" t="str">
        <f>IF(LNG!$B$3=1,E969 &amp;"",K969 &amp;"" )</f>
        <v/>
      </c>
      <c r="X969" s="106" t="str">
        <f>IF(LNG!$B$3=1,F969 &amp;"",L969 &amp;"" )</f>
        <v/>
      </c>
    </row>
    <row r="970" spans="1:24" ht="13.8">
      <c r="A970" s="68"/>
      <c r="B970" s="80"/>
      <c r="C970" s="80"/>
      <c r="D970" s="67"/>
      <c r="E970" s="67"/>
      <c r="F970" s="67"/>
      <c r="G970" s="74"/>
      <c r="H970" s="84"/>
      <c r="I970" s="84"/>
      <c r="J970" s="73"/>
      <c r="K970" s="73"/>
      <c r="L970" s="73"/>
      <c r="M970" s="797"/>
      <c r="N970" s="795"/>
      <c r="O970" s="795"/>
      <c r="P970" s="796"/>
      <c r="Q970" s="796"/>
      <c r="R970" s="796"/>
      <c r="S970" s="106" t="str">
        <f>IF(LNG!$B$3=1,A970 &amp;"",G970 &amp;"" )</f>
        <v/>
      </c>
      <c r="T970" s="106" t="str">
        <f>IF(LNG!$B$3=1,B970 &amp;"",H970 &amp;"" )</f>
        <v/>
      </c>
      <c r="U970" s="106" t="str">
        <f>IF(LNG!$B$3=1,C970 &amp;"",I970 &amp;"" )</f>
        <v/>
      </c>
      <c r="V970" s="106" t="str">
        <f>IF(LNG!$B$3=1,D970 &amp;"",J970 &amp;"" )</f>
        <v/>
      </c>
      <c r="W970" s="106" t="str">
        <f>IF(LNG!$B$3=1,E970 &amp;"",K970 &amp;"" )</f>
        <v/>
      </c>
      <c r="X970" s="106" t="str">
        <f>IF(LNG!$B$3=1,F970 &amp;"",L970 &amp;"" )</f>
        <v/>
      </c>
    </row>
    <row r="971" spans="1:24" ht="13.8">
      <c r="A971" s="68"/>
      <c r="B971" s="80"/>
      <c r="C971" s="80"/>
      <c r="D971" s="67"/>
      <c r="E971" s="67"/>
      <c r="F971" s="67"/>
      <c r="G971" s="74"/>
      <c r="H971" s="84"/>
      <c r="I971" s="84"/>
      <c r="J971" s="73"/>
      <c r="K971" s="73"/>
      <c r="L971" s="73"/>
      <c r="M971" s="797"/>
      <c r="N971" s="795"/>
      <c r="O971" s="795"/>
      <c r="P971" s="796"/>
      <c r="Q971" s="796"/>
      <c r="R971" s="796"/>
      <c r="S971" s="106" t="str">
        <f>IF(LNG!$B$3=1,A971 &amp;"",G971 &amp;"" )</f>
        <v/>
      </c>
      <c r="T971" s="106" t="str">
        <f>IF(LNG!$B$3=1,B971 &amp;"",H971 &amp;"" )</f>
        <v/>
      </c>
      <c r="U971" s="106" t="str">
        <f>IF(LNG!$B$3=1,C971 &amp;"",I971 &amp;"" )</f>
        <v/>
      </c>
      <c r="V971" s="106" t="str">
        <f>IF(LNG!$B$3=1,D971 &amp;"",J971 &amp;"" )</f>
        <v/>
      </c>
      <c r="W971" s="106" t="str">
        <f>IF(LNG!$B$3=1,E971 &amp;"",K971 &amp;"" )</f>
        <v/>
      </c>
      <c r="X971" s="106" t="str">
        <f>IF(LNG!$B$3=1,F971 &amp;"",L971 &amp;"" )</f>
        <v/>
      </c>
    </row>
    <row r="972" spans="1:24" ht="13.8">
      <c r="A972" s="86"/>
      <c r="B972" s="87"/>
      <c r="C972" s="80"/>
      <c r="D972" s="67"/>
      <c r="E972" s="67"/>
      <c r="F972" s="67"/>
      <c r="G972" s="88"/>
      <c r="H972" s="89"/>
      <c r="I972" s="84"/>
      <c r="J972" s="73"/>
      <c r="K972" s="73"/>
      <c r="L972" s="73"/>
      <c r="M972" s="793"/>
      <c r="N972" s="794"/>
      <c r="O972" s="795"/>
      <c r="P972" s="796"/>
      <c r="Q972" s="796"/>
      <c r="R972" s="796"/>
      <c r="S972" s="106" t="str">
        <f>IF(LNG!$B$3=1,A972 &amp;"",G972 &amp;"" )</f>
        <v/>
      </c>
      <c r="T972" s="106" t="str">
        <f>IF(LNG!$B$3=1,B972 &amp;"",H972 &amp;"" )</f>
        <v/>
      </c>
      <c r="U972" s="106" t="str">
        <f>IF(LNG!$B$3=1,C972 &amp;"",I972 &amp;"" )</f>
        <v/>
      </c>
      <c r="V972" s="106" t="str">
        <f>IF(LNG!$B$3=1,D972 &amp;"",J972 &amp;"" )</f>
        <v/>
      </c>
      <c r="W972" s="106" t="str">
        <f>IF(LNG!$B$3=1,E972 &amp;"",K972 &amp;"" )</f>
        <v/>
      </c>
      <c r="X972" s="106" t="str">
        <f>IF(LNG!$B$3=1,F972 &amp;"",L972 &amp;"" )</f>
        <v/>
      </c>
    </row>
    <row r="973" spans="1:24" ht="13.8">
      <c r="A973" s="68"/>
      <c r="B973" s="80"/>
      <c r="C973" s="80"/>
      <c r="D973" s="67"/>
      <c r="E973" s="67"/>
      <c r="F973" s="67"/>
      <c r="G973" s="74"/>
      <c r="H973" s="84"/>
      <c r="I973" s="84"/>
      <c r="J973" s="73"/>
      <c r="K973" s="73"/>
      <c r="L973" s="73"/>
      <c r="M973" s="797"/>
      <c r="N973" s="795"/>
      <c r="O973" s="795"/>
      <c r="P973" s="796"/>
      <c r="Q973" s="796"/>
      <c r="R973" s="796"/>
      <c r="S973" s="106" t="str">
        <f>IF(LNG!$B$3=1,A973 &amp;"",G973 &amp;"" )</f>
        <v/>
      </c>
      <c r="T973" s="106" t="str">
        <f>IF(LNG!$B$3=1,B973 &amp;"",H973 &amp;"" )</f>
        <v/>
      </c>
      <c r="U973" s="106" t="str">
        <f>IF(LNG!$B$3=1,C973 &amp;"",I973 &amp;"" )</f>
        <v/>
      </c>
      <c r="V973" s="106" t="str">
        <f>IF(LNG!$B$3=1,D973 &amp;"",J973 &amp;"" )</f>
        <v/>
      </c>
      <c r="W973" s="106" t="str">
        <f>IF(LNG!$B$3=1,E973 &amp;"",K973 &amp;"" )</f>
        <v/>
      </c>
      <c r="X973" s="106" t="str">
        <f>IF(LNG!$B$3=1,F973 &amp;"",L973 &amp;"" )</f>
        <v/>
      </c>
    </row>
    <row r="974" spans="1:24" ht="13.8">
      <c r="A974" s="68"/>
      <c r="B974" s="80"/>
      <c r="C974" s="80"/>
      <c r="D974" s="67"/>
      <c r="E974" s="67"/>
      <c r="F974" s="67"/>
      <c r="G974" s="74"/>
      <c r="H974" s="84"/>
      <c r="I974" s="84"/>
      <c r="J974" s="73"/>
      <c r="K974" s="73"/>
      <c r="L974" s="73"/>
      <c r="M974" s="797"/>
      <c r="N974" s="795"/>
      <c r="O974" s="795"/>
      <c r="P974" s="796"/>
      <c r="Q974" s="796"/>
      <c r="R974" s="796"/>
      <c r="S974" s="106" t="str">
        <f>IF(LNG!$B$3=1,A974 &amp;"",G974 &amp;"" )</f>
        <v/>
      </c>
      <c r="T974" s="106" t="str">
        <f>IF(LNG!$B$3=1,B974 &amp;"",H974 &amp;"" )</f>
        <v/>
      </c>
      <c r="U974" s="106" t="str">
        <f>IF(LNG!$B$3=1,C974 &amp;"",I974 &amp;"" )</f>
        <v/>
      </c>
      <c r="V974" s="106" t="str">
        <f>IF(LNG!$B$3=1,D974 &amp;"",J974 &amp;"" )</f>
        <v/>
      </c>
      <c r="W974" s="106" t="str">
        <f>IF(LNG!$B$3=1,E974 &amp;"",K974 &amp;"" )</f>
        <v/>
      </c>
      <c r="X974" s="106" t="str">
        <f>IF(LNG!$B$3=1,F974 &amp;"",L974 &amp;"" )</f>
        <v/>
      </c>
    </row>
    <row r="975" spans="1:24" ht="13.8">
      <c r="A975" s="68"/>
      <c r="B975" s="80"/>
      <c r="C975" s="80"/>
      <c r="D975" s="67"/>
      <c r="E975" s="67"/>
      <c r="F975" s="67"/>
      <c r="G975" s="74"/>
      <c r="H975" s="84"/>
      <c r="I975" s="84"/>
      <c r="J975" s="73"/>
      <c r="K975" s="73"/>
      <c r="L975" s="73"/>
      <c r="M975" s="797"/>
      <c r="N975" s="795"/>
      <c r="O975" s="795"/>
      <c r="P975" s="796"/>
      <c r="Q975" s="796"/>
      <c r="R975" s="796"/>
      <c r="S975" s="106" t="str">
        <f>IF(LNG!$B$3=1,A975 &amp;"",G975 &amp;"" )</f>
        <v/>
      </c>
      <c r="T975" s="106" t="str">
        <f>IF(LNG!$B$3=1,B975 &amp;"",H975 &amp;"" )</f>
        <v/>
      </c>
      <c r="U975" s="106" t="str">
        <f>IF(LNG!$B$3=1,C975 &amp;"",I975 &amp;"" )</f>
        <v/>
      </c>
      <c r="V975" s="106" t="str">
        <f>IF(LNG!$B$3=1,D975 &amp;"",J975 &amp;"" )</f>
        <v/>
      </c>
      <c r="W975" s="106" t="str">
        <f>IF(LNG!$B$3=1,E975 &amp;"",K975 &amp;"" )</f>
        <v/>
      </c>
      <c r="X975" s="106" t="str">
        <f>IF(LNG!$B$3=1,F975 &amp;"",L975 &amp;"" )</f>
        <v/>
      </c>
    </row>
    <row r="976" spans="1:24" ht="13.8">
      <c r="A976" s="68"/>
      <c r="B976" s="80"/>
      <c r="C976" s="80"/>
      <c r="D976" s="67"/>
      <c r="E976" s="67"/>
      <c r="F976" s="67"/>
      <c r="G976" s="74"/>
      <c r="H976" s="84"/>
      <c r="I976" s="84"/>
      <c r="J976" s="73"/>
      <c r="K976" s="73"/>
      <c r="L976" s="73"/>
      <c r="M976" s="797"/>
      <c r="N976" s="795"/>
      <c r="O976" s="795"/>
      <c r="P976" s="796"/>
      <c r="Q976" s="796"/>
      <c r="R976" s="796"/>
      <c r="S976" s="106" t="str">
        <f>IF(LNG!$B$3=1,A976 &amp;"",G976 &amp;"" )</f>
        <v/>
      </c>
      <c r="T976" s="106" t="str">
        <f>IF(LNG!$B$3=1,B976 &amp;"",H976 &amp;"" )</f>
        <v/>
      </c>
      <c r="U976" s="106" t="str">
        <f>IF(LNG!$B$3=1,C976 &amp;"",I976 &amp;"" )</f>
        <v/>
      </c>
      <c r="V976" s="106" t="str">
        <f>IF(LNG!$B$3=1,D976 &amp;"",J976 &amp;"" )</f>
        <v/>
      </c>
      <c r="W976" s="106" t="str">
        <f>IF(LNG!$B$3=1,E976 &amp;"",K976 &amp;"" )</f>
        <v/>
      </c>
      <c r="X976" s="106" t="str">
        <f>IF(LNG!$B$3=1,F976 &amp;"",L976 &amp;"" )</f>
        <v/>
      </c>
    </row>
    <row r="977" spans="1:24" ht="13.8">
      <c r="A977" s="86"/>
      <c r="B977" s="87"/>
      <c r="C977" s="80"/>
      <c r="D977" s="67"/>
      <c r="E977" s="67"/>
      <c r="F977" s="67"/>
      <c r="G977" s="88"/>
      <c r="H977" s="89"/>
      <c r="I977" s="84"/>
      <c r="J977" s="73"/>
      <c r="K977" s="73"/>
      <c r="L977" s="73"/>
      <c r="M977" s="793"/>
      <c r="N977" s="794"/>
      <c r="O977" s="795"/>
      <c r="P977" s="796"/>
      <c r="Q977" s="796"/>
      <c r="R977" s="796"/>
      <c r="S977" s="106" t="str">
        <f>IF(LNG!$B$3=1,A977 &amp;"",G977 &amp;"" )</f>
        <v/>
      </c>
      <c r="T977" s="106" t="str">
        <f>IF(LNG!$B$3=1,B977 &amp;"",H977 &amp;"" )</f>
        <v/>
      </c>
      <c r="U977" s="106" t="str">
        <f>IF(LNG!$B$3=1,C977 &amp;"",I977 &amp;"" )</f>
        <v/>
      </c>
      <c r="V977" s="106" t="str">
        <f>IF(LNG!$B$3=1,D977 &amp;"",J977 &amp;"" )</f>
        <v/>
      </c>
      <c r="W977" s="106" t="str">
        <f>IF(LNG!$B$3=1,E977 &amp;"",K977 &amp;"" )</f>
        <v/>
      </c>
      <c r="X977" s="106" t="str">
        <f>IF(LNG!$B$3=1,F977 &amp;"",L977 &amp;"" )</f>
        <v/>
      </c>
    </row>
    <row r="978" spans="1:24" ht="13.8">
      <c r="A978" s="68"/>
      <c r="B978" s="80"/>
      <c r="C978" s="80"/>
      <c r="D978" s="67"/>
      <c r="E978" s="67"/>
      <c r="F978" s="67"/>
      <c r="G978" s="74"/>
      <c r="H978" s="84"/>
      <c r="I978" s="84"/>
      <c r="J978" s="73"/>
      <c r="K978" s="73"/>
      <c r="L978" s="73"/>
      <c r="M978" s="797"/>
      <c r="N978" s="795"/>
      <c r="O978" s="795"/>
      <c r="P978" s="796"/>
      <c r="Q978" s="796"/>
      <c r="R978" s="796"/>
      <c r="S978" s="106" t="str">
        <f>IF(LNG!$B$3=1,A978 &amp;"",G978 &amp;"" )</f>
        <v/>
      </c>
      <c r="T978" s="106" t="str">
        <f>IF(LNG!$B$3=1,B978 &amp;"",H978 &amp;"" )</f>
        <v/>
      </c>
      <c r="U978" s="106" t="str">
        <f>IF(LNG!$B$3=1,C978 &amp;"",I978 &amp;"" )</f>
        <v/>
      </c>
      <c r="V978" s="106" t="str">
        <f>IF(LNG!$B$3=1,D978 &amp;"",J978 &amp;"" )</f>
        <v/>
      </c>
      <c r="W978" s="106" t="str">
        <f>IF(LNG!$B$3=1,E978 &amp;"",K978 &amp;"" )</f>
        <v/>
      </c>
      <c r="X978" s="106" t="str">
        <f>IF(LNG!$B$3=1,F978 &amp;"",L978 &amp;"" )</f>
        <v/>
      </c>
    </row>
    <row r="979" spans="1:24" ht="13.8">
      <c r="A979" s="68"/>
      <c r="B979" s="80"/>
      <c r="C979" s="80"/>
      <c r="D979" s="67"/>
      <c r="E979" s="67"/>
      <c r="F979" s="67"/>
      <c r="G979" s="74"/>
      <c r="H979" s="84"/>
      <c r="I979" s="84"/>
      <c r="J979" s="73"/>
      <c r="K979" s="73"/>
      <c r="L979" s="73"/>
      <c r="M979" s="797"/>
      <c r="N979" s="795"/>
      <c r="O979" s="795"/>
      <c r="P979" s="796"/>
      <c r="Q979" s="796"/>
      <c r="R979" s="796"/>
      <c r="S979" s="106" t="str">
        <f>IF(LNG!$B$3=1,A979 &amp;"",G979 &amp;"" )</f>
        <v/>
      </c>
      <c r="T979" s="106" t="str">
        <f>IF(LNG!$B$3=1,B979 &amp;"",H979 &amp;"" )</f>
        <v/>
      </c>
      <c r="U979" s="106" t="str">
        <f>IF(LNG!$B$3=1,C979 &amp;"",I979 &amp;"" )</f>
        <v/>
      </c>
      <c r="V979" s="106" t="str">
        <f>IF(LNG!$B$3=1,D979 &amp;"",J979 &amp;"" )</f>
        <v/>
      </c>
      <c r="W979" s="106" t="str">
        <f>IF(LNG!$B$3=1,E979 &amp;"",K979 &amp;"" )</f>
        <v/>
      </c>
      <c r="X979" s="106" t="str">
        <f>IF(LNG!$B$3=1,F979 &amp;"",L979 &amp;"" )</f>
        <v/>
      </c>
    </row>
    <row r="980" spans="1:24" ht="13.8">
      <c r="A980" s="68"/>
      <c r="B980" s="80"/>
      <c r="C980" s="80"/>
      <c r="D980" s="67"/>
      <c r="E980" s="67"/>
      <c r="F980" s="67"/>
      <c r="G980" s="74"/>
      <c r="H980" s="84"/>
      <c r="I980" s="84"/>
      <c r="J980" s="73"/>
      <c r="K980" s="73"/>
      <c r="L980" s="73"/>
      <c r="M980" s="797"/>
      <c r="N980" s="795"/>
      <c r="O980" s="795"/>
      <c r="P980" s="796"/>
      <c r="Q980" s="796"/>
      <c r="R980" s="796"/>
      <c r="S980" s="106" t="str">
        <f>IF(LNG!$B$3=1,A980 &amp;"",G980 &amp;"" )</f>
        <v/>
      </c>
      <c r="T980" s="106" t="str">
        <f>IF(LNG!$B$3=1,B980 &amp;"",H980 &amp;"" )</f>
        <v/>
      </c>
      <c r="U980" s="106" t="str">
        <f>IF(LNG!$B$3=1,C980 &amp;"",I980 &amp;"" )</f>
        <v/>
      </c>
      <c r="V980" s="106" t="str">
        <f>IF(LNG!$B$3=1,D980 &amp;"",J980 &amp;"" )</f>
        <v/>
      </c>
      <c r="W980" s="106" t="str">
        <f>IF(LNG!$B$3=1,E980 &amp;"",K980 &amp;"" )</f>
        <v/>
      </c>
      <c r="X980" s="106" t="str">
        <f>IF(LNG!$B$3=1,F980 &amp;"",L980 &amp;"" )</f>
        <v/>
      </c>
    </row>
    <row r="981" spans="1:24" ht="13.8">
      <c r="A981" s="68"/>
      <c r="B981" s="80"/>
      <c r="C981" s="80"/>
      <c r="D981" s="67"/>
      <c r="E981" s="67"/>
      <c r="F981" s="67"/>
      <c r="G981" s="74"/>
      <c r="H981" s="84"/>
      <c r="I981" s="84"/>
      <c r="J981" s="73"/>
      <c r="K981" s="73"/>
      <c r="L981" s="73"/>
      <c r="M981" s="797"/>
      <c r="N981" s="795"/>
      <c r="O981" s="795"/>
      <c r="P981" s="796"/>
      <c r="Q981" s="796"/>
      <c r="R981" s="796"/>
      <c r="S981" s="106" t="str">
        <f>IF(LNG!$B$3=1,A981 &amp;"",G981 &amp;"" )</f>
        <v/>
      </c>
      <c r="T981" s="106" t="str">
        <f>IF(LNG!$B$3=1,B981 &amp;"",H981 &amp;"" )</f>
        <v/>
      </c>
      <c r="U981" s="106" t="str">
        <f>IF(LNG!$B$3=1,C981 &amp;"",I981 &amp;"" )</f>
        <v/>
      </c>
      <c r="V981" s="106" t="str">
        <f>IF(LNG!$B$3=1,D981 &amp;"",J981 &amp;"" )</f>
        <v/>
      </c>
      <c r="W981" s="106" t="str">
        <f>IF(LNG!$B$3=1,E981 &amp;"",K981 &amp;"" )</f>
        <v/>
      </c>
      <c r="X981" s="106" t="str">
        <f>IF(LNG!$B$3=1,F981 &amp;"",L981 &amp;"" )</f>
        <v/>
      </c>
    </row>
    <row r="982" spans="1:24" ht="13.8">
      <c r="A982" s="86"/>
      <c r="B982" s="87"/>
      <c r="C982" s="80"/>
      <c r="D982" s="67"/>
      <c r="E982" s="67"/>
      <c r="F982" s="67"/>
      <c r="G982" s="88"/>
      <c r="H982" s="89"/>
      <c r="I982" s="84"/>
      <c r="J982" s="73"/>
      <c r="K982" s="73"/>
      <c r="L982" s="73"/>
      <c r="M982" s="793"/>
      <c r="N982" s="794"/>
      <c r="O982" s="795"/>
      <c r="P982" s="796"/>
      <c r="Q982" s="796"/>
      <c r="R982" s="796"/>
      <c r="S982" s="106" t="str">
        <f>IF(LNG!$B$3=1,A982 &amp;"",G982 &amp;"" )</f>
        <v/>
      </c>
      <c r="T982" s="106" t="str">
        <f>IF(LNG!$B$3=1,B982 &amp;"",H982 &amp;"" )</f>
        <v/>
      </c>
      <c r="U982" s="106" t="str">
        <f>IF(LNG!$B$3=1,C982 &amp;"",I982 &amp;"" )</f>
        <v/>
      </c>
      <c r="V982" s="106" t="str">
        <f>IF(LNG!$B$3=1,D982 &amp;"",J982 &amp;"" )</f>
        <v/>
      </c>
      <c r="W982" s="106" t="str">
        <f>IF(LNG!$B$3=1,E982 &amp;"",K982 &amp;"" )</f>
        <v/>
      </c>
      <c r="X982" s="106" t="str">
        <f>IF(LNG!$B$3=1,F982 &amp;"",L982 &amp;"" )</f>
        <v/>
      </c>
    </row>
    <row r="983" spans="1:24" ht="13.8">
      <c r="A983" s="68"/>
      <c r="B983" s="80"/>
      <c r="C983" s="80"/>
      <c r="D983" s="67"/>
      <c r="E983" s="67"/>
      <c r="F983" s="67"/>
      <c r="G983" s="74"/>
      <c r="H983" s="84"/>
      <c r="I983" s="84"/>
      <c r="J983" s="73"/>
      <c r="K983" s="73"/>
      <c r="L983" s="73"/>
      <c r="M983" s="797"/>
      <c r="N983" s="795"/>
      <c r="O983" s="795"/>
      <c r="P983" s="796"/>
      <c r="Q983" s="796"/>
      <c r="R983" s="796"/>
      <c r="S983" s="106" t="str">
        <f>IF(LNG!$B$3=1,A983 &amp;"",G983 &amp;"" )</f>
        <v/>
      </c>
      <c r="T983" s="106" t="str">
        <f>IF(LNG!$B$3=1,B983 &amp;"",H983 &amp;"" )</f>
        <v/>
      </c>
      <c r="U983" s="106" t="str">
        <f>IF(LNG!$B$3=1,C983 &amp;"",I983 &amp;"" )</f>
        <v/>
      </c>
      <c r="V983" s="106" t="str">
        <f>IF(LNG!$B$3=1,D983 &amp;"",J983 &amp;"" )</f>
        <v/>
      </c>
      <c r="W983" s="106" t="str">
        <f>IF(LNG!$B$3=1,E983 &amp;"",K983 &amp;"" )</f>
        <v/>
      </c>
      <c r="X983" s="106" t="str">
        <f>IF(LNG!$B$3=1,F983 &amp;"",L983 &amp;"" )</f>
        <v/>
      </c>
    </row>
    <row r="984" spans="1:24" ht="13.8">
      <c r="A984" s="68"/>
      <c r="B984" s="80"/>
      <c r="C984" s="80"/>
      <c r="D984" s="67"/>
      <c r="E984" s="67"/>
      <c r="F984" s="67"/>
      <c r="G984" s="74"/>
      <c r="H984" s="84"/>
      <c r="I984" s="84"/>
      <c r="J984" s="73"/>
      <c r="K984" s="73"/>
      <c r="L984" s="73"/>
      <c r="M984" s="797"/>
      <c r="N984" s="795"/>
      <c r="O984" s="795"/>
      <c r="P984" s="796"/>
      <c r="Q984" s="796"/>
      <c r="R984" s="796"/>
      <c r="S984" s="106" t="str">
        <f>IF(LNG!$B$3=1,A984 &amp;"",G984 &amp;"" )</f>
        <v/>
      </c>
      <c r="T984" s="106" t="str">
        <f>IF(LNG!$B$3=1,B984 &amp;"",H984 &amp;"" )</f>
        <v/>
      </c>
      <c r="U984" s="106" t="str">
        <f>IF(LNG!$B$3=1,C984 &amp;"",I984 &amp;"" )</f>
        <v/>
      </c>
      <c r="V984" s="106" t="str">
        <f>IF(LNG!$B$3=1,D984 &amp;"",J984 &amp;"" )</f>
        <v/>
      </c>
      <c r="W984" s="106" t="str">
        <f>IF(LNG!$B$3=1,E984 &amp;"",K984 &amp;"" )</f>
        <v/>
      </c>
      <c r="X984" s="106" t="str">
        <f>IF(LNG!$B$3=1,F984 &amp;"",L984 &amp;"" )</f>
        <v/>
      </c>
    </row>
    <row r="985" spans="1:24" ht="13.8">
      <c r="A985" s="68"/>
      <c r="B985" s="80"/>
      <c r="C985" s="80"/>
      <c r="D985" s="67"/>
      <c r="E985" s="67"/>
      <c r="F985" s="67"/>
      <c r="G985" s="74"/>
      <c r="H985" s="84"/>
      <c r="I985" s="84"/>
      <c r="J985" s="73"/>
      <c r="K985" s="73"/>
      <c r="L985" s="73"/>
      <c r="M985" s="797"/>
      <c r="N985" s="795"/>
      <c r="O985" s="795"/>
      <c r="P985" s="796"/>
      <c r="Q985" s="796"/>
      <c r="R985" s="796"/>
      <c r="S985" s="106" t="str">
        <f>IF(LNG!$B$3=1,A985 &amp;"",G985 &amp;"" )</f>
        <v/>
      </c>
      <c r="T985" s="106" t="str">
        <f>IF(LNG!$B$3=1,B985 &amp;"",H985 &amp;"" )</f>
        <v/>
      </c>
      <c r="U985" s="106" t="str">
        <f>IF(LNG!$B$3=1,C985 &amp;"",I985 &amp;"" )</f>
        <v/>
      </c>
      <c r="V985" s="106" t="str">
        <f>IF(LNG!$B$3=1,D985 &amp;"",J985 &amp;"" )</f>
        <v/>
      </c>
      <c r="W985" s="106" t="str">
        <f>IF(LNG!$B$3=1,E985 &amp;"",K985 &amp;"" )</f>
        <v/>
      </c>
      <c r="X985" s="106" t="str">
        <f>IF(LNG!$B$3=1,F985 &amp;"",L985 &amp;"" )</f>
        <v/>
      </c>
    </row>
    <row r="986" spans="1:24" ht="13.8">
      <c r="A986" s="68"/>
      <c r="B986" s="80"/>
      <c r="C986" s="80"/>
      <c r="D986" s="67"/>
      <c r="E986" s="67"/>
      <c r="F986" s="67"/>
      <c r="G986" s="74"/>
      <c r="H986" s="84"/>
      <c r="I986" s="84"/>
      <c r="J986" s="73"/>
      <c r="K986" s="73"/>
      <c r="L986" s="73"/>
      <c r="M986" s="797"/>
      <c r="N986" s="795"/>
      <c r="O986" s="795"/>
      <c r="P986" s="796"/>
      <c r="Q986" s="796"/>
      <c r="R986" s="796"/>
      <c r="S986" s="106" t="str">
        <f>IF(LNG!$B$3=1,A986 &amp;"",G986 &amp;"" )</f>
        <v/>
      </c>
      <c r="T986" s="106" t="str">
        <f>IF(LNG!$B$3=1,B986 &amp;"",H986 &amp;"" )</f>
        <v/>
      </c>
      <c r="U986" s="106" t="str">
        <f>IF(LNG!$B$3=1,C986 &amp;"",I986 &amp;"" )</f>
        <v/>
      </c>
      <c r="V986" s="106" t="str">
        <f>IF(LNG!$B$3=1,D986 &amp;"",J986 &amp;"" )</f>
        <v/>
      </c>
      <c r="W986" s="106" t="str">
        <f>IF(LNG!$B$3=1,E986 &amp;"",K986 &amp;"" )</f>
        <v/>
      </c>
      <c r="X986" s="106" t="str">
        <f>IF(LNG!$B$3=1,F986 &amp;"",L986 &amp;"" )</f>
        <v/>
      </c>
    </row>
    <row r="987" spans="1:24" ht="13.8">
      <c r="A987" s="86"/>
      <c r="B987" s="87"/>
      <c r="C987" s="80"/>
      <c r="D987" s="67"/>
      <c r="E987" s="67"/>
      <c r="F987" s="67"/>
      <c r="G987" s="88"/>
      <c r="H987" s="89"/>
      <c r="I987" s="84"/>
      <c r="J987" s="73"/>
      <c r="K987" s="73"/>
      <c r="L987" s="73"/>
      <c r="M987" s="793"/>
      <c r="N987" s="794"/>
      <c r="O987" s="795"/>
      <c r="P987" s="796"/>
      <c r="Q987" s="796"/>
      <c r="R987" s="796"/>
      <c r="S987" s="106" t="str">
        <f>IF(LNG!$B$3=1,A987 &amp;"",G987 &amp;"" )</f>
        <v/>
      </c>
      <c r="T987" s="106" t="str">
        <f>IF(LNG!$B$3=1,B987 &amp;"",H987 &amp;"" )</f>
        <v/>
      </c>
      <c r="U987" s="106" t="str">
        <f>IF(LNG!$B$3=1,C987 &amp;"",I987 &amp;"" )</f>
        <v/>
      </c>
      <c r="V987" s="106" t="str">
        <f>IF(LNG!$B$3=1,D987 &amp;"",J987 &amp;"" )</f>
        <v/>
      </c>
      <c r="W987" s="106" t="str">
        <f>IF(LNG!$B$3=1,E987 &amp;"",K987 &amp;"" )</f>
        <v/>
      </c>
      <c r="X987" s="106" t="str">
        <f>IF(LNG!$B$3=1,F987 &amp;"",L987 &amp;"" )</f>
        <v/>
      </c>
    </row>
    <row r="988" spans="1:24" ht="13.8">
      <c r="A988" s="68"/>
      <c r="B988" s="80"/>
      <c r="C988" s="80"/>
      <c r="D988" s="67"/>
      <c r="E988" s="67"/>
      <c r="F988" s="67"/>
      <c r="G988" s="74"/>
      <c r="H988" s="84"/>
      <c r="I988" s="84"/>
      <c r="J988" s="73"/>
      <c r="K988" s="73"/>
      <c r="L988" s="73"/>
      <c r="M988" s="797"/>
      <c r="N988" s="795"/>
      <c r="O988" s="795"/>
      <c r="P988" s="796"/>
      <c r="Q988" s="796"/>
      <c r="R988" s="796"/>
      <c r="S988" s="106" t="str">
        <f>IF(LNG!$B$3=1,A988 &amp;"",G988 &amp;"" )</f>
        <v/>
      </c>
      <c r="T988" s="106" t="str">
        <f>IF(LNG!$B$3=1,B988 &amp;"",H988 &amp;"" )</f>
        <v/>
      </c>
      <c r="U988" s="106" t="str">
        <f>IF(LNG!$B$3=1,C988 &amp;"",I988 &amp;"" )</f>
        <v/>
      </c>
      <c r="V988" s="106" t="str">
        <f>IF(LNG!$B$3=1,D988 &amp;"",J988 &amp;"" )</f>
        <v/>
      </c>
      <c r="W988" s="106" t="str">
        <f>IF(LNG!$B$3=1,E988 &amp;"",K988 &amp;"" )</f>
        <v/>
      </c>
      <c r="X988" s="106" t="str">
        <f>IF(LNG!$B$3=1,F988 &amp;"",L988 &amp;"" )</f>
        <v/>
      </c>
    </row>
    <row r="989" spans="1:24" ht="13.8">
      <c r="A989" s="68"/>
      <c r="B989" s="80"/>
      <c r="C989" s="80"/>
      <c r="D989" s="67"/>
      <c r="E989" s="67"/>
      <c r="F989" s="67"/>
      <c r="G989" s="74"/>
      <c r="H989" s="84"/>
      <c r="I989" s="84"/>
      <c r="J989" s="73"/>
      <c r="K989" s="73"/>
      <c r="L989" s="73"/>
      <c r="M989" s="797"/>
      <c r="N989" s="795"/>
      <c r="O989" s="795"/>
      <c r="P989" s="796"/>
      <c r="Q989" s="796"/>
      <c r="R989" s="796"/>
      <c r="S989" s="106" t="str">
        <f>IF(LNG!$B$3=1,A989 &amp;"",G989 &amp;"" )</f>
        <v/>
      </c>
      <c r="T989" s="106" t="str">
        <f>IF(LNG!$B$3=1,B989 &amp;"",H989 &amp;"" )</f>
        <v/>
      </c>
      <c r="U989" s="106" t="str">
        <f>IF(LNG!$B$3=1,C989 &amp;"",I989 &amp;"" )</f>
        <v/>
      </c>
      <c r="V989" s="106" t="str">
        <f>IF(LNG!$B$3=1,D989 &amp;"",J989 &amp;"" )</f>
        <v/>
      </c>
      <c r="W989" s="106" t="str">
        <f>IF(LNG!$B$3=1,E989 &amp;"",K989 &amp;"" )</f>
        <v/>
      </c>
      <c r="X989" s="106" t="str">
        <f>IF(LNG!$B$3=1,F989 &amp;"",L989 &amp;"" )</f>
        <v/>
      </c>
    </row>
    <row r="990" spans="1:24" ht="13.8">
      <c r="A990" s="68"/>
      <c r="B990" s="80"/>
      <c r="C990" s="80"/>
      <c r="D990" s="67"/>
      <c r="E990" s="67"/>
      <c r="F990" s="67"/>
      <c r="G990" s="74"/>
      <c r="H990" s="84"/>
      <c r="I990" s="84"/>
      <c r="J990" s="73"/>
      <c r="K990" s="73"/>
      <c r="L990" s="73"/>
      <c r="M990" s="797"/>
      <c r="N990" s="795"/>
      <c r="O990" s="795"/>
      <c r="P990" s="796"/>
      <c r="Q990" s="796"/>
      <c r="R990" s="796"/>
      <c r="S990" s="106" t="str">
        <f>IF(LNG!$B$3=1,A990 &amp;"",G990 &amp;"" )</f>
        <v/>
      </c>
      <c r="T990" s="106" t="str">
        <f>IF(LNG!$B$3=1,B990 &amp;"",H990 &amp;"" )</f>
        <v/>
      </c>
      <c r="U990" s="106" t="str">
        <f>IF(LNG!$B$3=1,C990 &amp;"",I990 &amp;"" )</f>
        <v/>
      </c>
      <c r="V990" s="106" t="str">
        <f>IF(LNG!$B$3=1,D990 &amp;"",J990 &amp;"" )</f>
        <v/>
      </c>
      <c r="W990" s="106" t="str">
        <f>IF(LNG!$B$3=1,E990 &amp;"",K990 &amp;"" )</f>
        <v/>
      </c>
      <c r="X990" s="106" t="str">
        <f>IF(LNG!$B$3=1,F990 &amp;"",L990 &amp;"" )</f>
        <v/>
      </c>
    </row>
    <row r="991" spans="1:24" ht="13.8">
      <c r="A991" s="86"/>
      <c r="B991" s="87"/>
      <c r="C991" s="80"/>
      <c r="D991" s="67"/>
      <c r="E991" s="67"/>
      <c r="F991" s="67"/>
      <c r="G991" s="88"/>
      <c r="H991" s="89"/>
      <c r="I991" s="84"/>
      <c r="J991" s="73"/>
      <c r="K991" s="73"/>
      <c r="L991" s="73"/>
      <c r="M991" s="793"/>
      <c r="N991" s="794"/>
      <c r="O991" s="795"/>
      <c r="P991" s="796"/>
      <c r="Q991" s="796"/>
      <c r="R991" s="796"/>
      <c r="S991" s="106" t="str">
        <f>IF(LNG!$B$3=1,A991 &amp;"",G991 &amp;"" )</f>
        <v/>
      </c>
      <c r="T991" s="106" t="str">
        <f>IF(LNG!$B$3=1,B991 &amp;"",H991 &amp;"" )</f>
        <v/>
      </c>
      <c r="U991" s="106" t="str">
        <f>IF(LNG!$B$3=1,C991 &amp;"",I991 &amp;"" )</f>
        <v/>
      </c>
      <c r="V991" s="106" t="str">
        <f>IF(LNG!$B$3=1,D991 &amp;"",J991 &amp;"" )</f>
        <v/>
      </c>
      <c r="W991" s="106" t="str">
        <f>IF(LNG!$B$3=1,E991 &amp;"",K991 &amp;"" )</f>
        <v/>
      </c>
      <c r="X991" s="106" t="str">
        <f>IF(LNG!$B$3=1,F991 &amp;"",L991 &amp;"" )</f>
        <v/>
      </c>
    </row>
    <row r="992" spans="1:24" ht="13.8">
      <c r="A992" s="68"/>
      <c r="B992" s="80"/>
      <c r="C992" s="80"/>
      <c r="D992" s="67"/>
      <c r="E992" s="67"/>
      <c r="F992" s="67"/>
      <c r="G992" s="74"/>
      <c r="H992" s="84"/>
      <c r="I992" s="84"/>
      <c r="J992" s="73"/>
      <c r="K992" s="73"/>
      <c r="L992" s="73"/>
      <c r="M992" s="797"/>
      <c r="N992" s="795"/>
      <c r="O992" s="795"/>
      <c r="P992" s="796"/>
      <c r="Q992" s="796"/>
      <c r="R992" s="796"/>
      <c r="S992" s="106" t="str">
        <f>IF(LNG!$B$3=1,A992 &amp;"",G992 &amp;"" )</f>
        <v/>
      </c>
      <c r="T992" s="106" t="str">
        <f>IF(LNG!$B$3=1,B992 &amp;"",H992 &amp;"" )</f>
        <v/>
      </c>
      <c r="U992" s="106" t="str">
        <f>IF(LNG!$B$3=1,C992 &amp;"",I992 &amp;"" )</f>
        <v/>
      </c>
      <c r="V992" s="106" t="str">
        <f>IF(LNG!$B$3=1,D992 &amp;"",J992 &amp;"" )</f>
        <v/>
      </c>
      <c r="W992" s="106" t="str">
        <f>IF(LNG!$B$3=1,E992 &amp;"",K992 &amp;"" )</f>
        <v/>
      </c>
      <c r="X992" s="106" t="str">
        <f>IF(LNG!$B$3=1,F992 &amp;"",L992 &amp;"" )</f>
        <v/>
      </c>
    </row>
    <row r="993" spans="1:24" ht="13.8">
      <c r="A993" s="68"/>
      <c r="B993" s="80"/>
      <c r="C993" s="80"/>
      <c r="D993" s="67"/>
      <c r="E993" s="67"/>
      <c r="F993" s="67"/>
      <c r="G993" s="74"/>
      <c r="H993" s="84"/>
      <c r="I993" s="84"/>
      <c r="J993" s="73"/>
      <c r="K993" s="73"/>
      <c r="L993" s="73"/>
      <c r="M993" s="797"/>
      <c r="N993" s="795"/>
      <c r="O993" s="795"/>
      <c r="P993" s="796"/>
      <c r="Q993" s="796"/>
      <c r="R993" s="796"/>
      <c r="S993" s="106" t="str">
        <f>IF(LNG!$B$3=1,A993 &amp;"",G993 &amp;"" )</f>
        <v/>
      </c>
      <c r="T993" s="106" t="str">
        <f>IF(LNG!$B$3=1,B993 &amp;"",H993 &amp;"" )</f>
        <v/>
      </c>
      <c r="U993" s="106" t="str">
        <f>IF(LNG!$B$3=1,C993 &amp;"",I993 &amp;"" )</f>
        <v/>
      </c>
      <c r="V993" s="106" t="str">
        <f>IF(LNG!$B$3=1,D993 &amp;"",J993 &amp;"" )</f>
        <v/>
      </c>
      <c r="W993" s="106" t="str">
        <f>IF(LNG!$B$3=1,E993 &amp;"",K993 &amp;"" )</f>
        <v/>
      </c>
      <c r="X993" s="106" t="str">
        <f>IF(LNG!$B$3=1,F993 &amp;"",L993 &amp;"" )</f>
        <v/>
      </c>
    </row>
    <row r="994" spans="1:24" ht="13.8">
      <c r="A994" s="68"/>
      <c r="B994" s="80"/>
      <c r="C994" s="80"/>
      <c r="D994" s="67"/>
      <c r="E994" s="67"/>
      <c r="F994" s="67"/>
      <c r="G994" s="74"/>
      <c r="H994" s="84"/>
      <c r="I994" s="84"/>
      <c r="J994" s="73"/>
      <c r="K994" s="73"/>
      <c r="L994" s="73"/>
      <c r="M994" s="797"/>
      <c r="N994" s="795"/>
      <c r="O994" s="795"/>
      <c r="P994" s="796"/>
      <c r="Q994" s="796"/>
      <c r="R994" s="796"/>
      <c r="S994" s="106" t="str">
        <f>IF(LNG!$B$3=1,A994 &amp;"",G994 &amp;"" )</f>
        <v/>
      </c>
      <c r="T994" s="106" t="str">
        <f>IF(LNG!$B$3=1,B994 &amp;"",H994 &amp;"" )</f>
        <v/>
      </c>
      <c r="U994" s="106" t="str">
        <f>IF(LNG!$B$3=1,C994 &amp;"",I994 &amp;"" )</f>
        <v/>
      </c>
      <c r="V994" s="106" t="str">
        <f>IF(LNG!$B$3=1,D994 &amp;"",J994 &amp;"" )</f>
        <v/>
      </c>
      <c r="W994" s="106" t="str">
        <f>IF(LNG!$B$3=1,E994 &amp;"",K994 &amp;"" )</f>
        <v/>
      </c>
      <c r="X994" s="106" t="str">
        <f>IF(LNG!$B$3=1,F994 &amp;"",L994 &amp;"" )</f>
        <v/>
      </c>
    </row>
    <row r="995" spans="1:24" ht="13.8">
      <c r="A995" s="78"/>
      <c r="B995" s="79"/>
      <c r="C995" s="80"/>
      <c r="D995" s="67"/>
      <c r="E995" s="67"/>
      <c r="F995" s="67"/>
      <c r="G995" s="82"/>
      <c r="H995" s="83"/>
      <c r="I995" s="84"/>
      <c r="J995" s="73"/>
      <c r="K995" s="73"/>
      <c r="L995" s="73"/>
      <c r="M995" s="798"/>
      <c r="N995" s="799"/>
      <c r="O995" s="795"/>
      <c r="P995" s="796"/>
      <c r="Q995" s="796"/>
      <c r="R995" s="796"/>
      <c r="S995" s="106" t="str">
        <f>IF(LNG!$B$3=1,A995 &amp;"",G995 &amp;"" )</f>
        <v/>
      </c>
      <c r="T995" s="106" t="str">
        <f>IF(LNG!$B$3=1,B995 &amp;"",H995 &amp;"" )</f>
        <v/>
      </c>
      <c r="U995" s="106" t="str">
        <f>IF(LNG!$B$3=1,C995 &amp;"",I995 &amp;"" )</f>
        <v/>
      </c>
      <c r="V995" s="106" t="str">
        <f>IF(LNG!$B$3=1,D995 &amp;"",J995 &amp;"" )</f>
        <v/>
      </c>
      <c r="W995" s="106" t="str">
        <f>IF(LNG!$B$3=1,E995 &amp;"",K995 &amp;"" )</f>
        <v/>
      </c>
      <c r="X995" s="106" t="str">
        <f>IF(LNG!$B$3=1,F995 &amp;"",L995 &amp;"" )</f>
        <v/>
      </c>
    </row>
    <row r="996" spans="1:24" ht="13.8">
      <c r="A996" s="86"/>
      <c r="B996" s="87"/>
      <c r="C996" s="80"/>
      <c r="D996" s="67"/>
      <c r="E996" s="67"/>
      <c r="F996" s="67"/>
      <c r="G996" s="88"/>
      <c r="H996" s="89"/>
      <c r="I996" s="84"/>
      <c r="J996" s="73"/>
      <c r="K996" s="73"/>
      <c r="L996" s="73"/>
      <c r="M996" s="793"/>
      <c r="N996" s="794"/>
      <c r="O996" s="795"/>
      <c r="P996" s="796"/>
      <c r="Q996" s="796"/>
      <c r="R996" s="796"/>
      <c r="S996" s="106" t="str">
        <f>IF(LNG!$B$3=1,A996 &amp;"",G996 &amp;"" )</f>
        <v/>
      </c>
      <c r="T996" s="106" t="str">
        <f>IF(LNG!$B$3=1,B996 &amp;"",H996 &amp;"" )</f>
        <v/>
      </c>
      <c r="U996" s="106" t="str">
        <f>IF(LNG!$B$3=1,C996 &amp;"",I996 &amp;"" )</f>
        <v/>
      </c>
      <c r="V996" s="106" t="str">
        <f>IF(LNG!$B$3=1,D996 &amp;"",J996 &amp;"" )</f>
        <v/>
      </c>
      <c r="W996" s="106" t="str">
        <f>IF(LNG!$B$3=1,E996 &amp;"",K996 &amp;"" )</f>
        <v/>
      </c>
      <c r="X996" s="106" t="str">
        <f>IF(LNG!$B$3=1,F996 &amp;"",L996 &amp;"" )</f>
        <v/>
      </c>
    </row>
    <row r="997" spans="1:24" ht="13.8">
      <c r="A997" s="68"/>
      <c r="B997" s="80"/>
      <c r="C997" s="80"/>
      <c r="D997" s="67"/>
      <c r="E997" s="67"/>
      <c r="F997" s="67"/>
      <c r="G997" s="74"/>
      <c r="H997" s="84"/>
      <c r="I997" s="84"/>
      <c r="J997" s="73"/>
      <c r="K997" s="73"/>
      <c r="L997" s="73"/>
      <c r="M997" s="797"/>
      <c r="N997" s="795"/>
      <c r="O997" s="795"/>
      <c r="P997" s="796"/>
      <c r="Q997" s="796"/>
      <c r="R997" s="796"/>
      <c r="S997" s="106" t="str">
        <f>IF(LNG!$B$3=1,A997 &amp;"",G997 &amp;"" )</f>
        <v/>
      </c>
      <c r="T997" s="106" t="str">
        <f>IF(LNG!$B$3=1,B997 &amp;"",H997 &amp;"" )</f>
        <v/>
      </c>
      <c r="U997" s="106" t="str">
        <f>IF(LNG!$B$3=1,C997 &amp;"",I997 &amp;"" )</f>
        <v/>
      </c>
      <c r="V997" s="106" t="str">
        <f>IF(LNG!$B$3=1,D997 &amp;"",J997 &amp;"" )</f>
        <v/>
      </c>
      <c r="W997" s="106" t="str">
        <f>IF(LNG!$B$3=1,E997 &amp;"",K997 &amp;"" )</f>
        <v/>
      </c>
      <c r="X997" s="106" t="str">
        <f>IF(LNG!$B$3=1,F997 &amp;"",L997 &amp;"" )</f>
        <v/>
      </c>
    </row>
    <row r="998" spans="1:24" ht="13.8">
      <c r="A998" s="68"/>
      <c r="B998" s="80"/>
      <c r="C998" s="80"/>
      <c r="D998" s="67"/>
      <c r="E998" s="67"/>
      <c r="F998" s="67"/>
      <c r="G998" s="74"/>
      <c r="H998" s="84"/>
      <c r="I998" s="84"/>
      <c r="J998" s="73"/>
      <c r="K998" s="73"/>
      <c r="L998" s="73"/>
      <c r="M998" s="797"/>
      <c r="N998" s="795"/>
      <c r="O998" s="795"/>
      <c r="P998" s="796"/>
      <c r="Q998" s="796"/>
      <c r="R998" s="796"/>
      <c r="S998" s="106" t="str">
        <f>IF(LNG!$B$3=1,A998 &amp;"",G998 &amp;"" )</f>
        <v/>
      </c>
      <c r="T998" s="106" t="str">
        <f>IF(LNG!$B$3=1,B998 &amp;"",H998 &amp;"" )</f>
        <v/>
      </c>
      <c r="U998" s="106" t="str">
        <f>IF(LNG!$B$3=1,C998 &amp;"",I998 &amp;"" )</f>
        <v/>
      </c>
      <c r="V998" s="106" t="str">
        <f>IF(LNG!$B$3=1,D998 &amp;"",J998 &amp;"" )</f>
        <v/>
      </c>
      <c r="W998" s="106" t="str">
        <f>IF(LNG!$B$3=1,E998 &amp;"",K998 &amp;"" )</f>
        <v/>
      </c>
      <c r="X998" s="106" t="str">
        <f>IF(LNG!$B$3=1,F998 &amp;"",L998 &amp;"" )</f>
        <v/>
      </c>
    </row>
    <row r="999" spans="1:24" ht="13.8">
      <c r="A999" s="68"/>
      <c r="B999" s="80"/>
      <c r="C999" s="80"/>
      <c r="D999" s="67"/>
      <c r="E999" s="67"/>
      <c r="F999" s="67"/>
      <c r="G999" s="74"/>
      <c r="H999" s="84"/>
      <c r="I999" s="84"/>
      <c r="J999" s="73"/>
      <c r="K999" s="73"/>
      <c r="L999" s="73"/>
      <c r="M999" s="797"/>
      <c r="N999" s="795"/>
      <c r="O999" s="795"/>
      <c r="P999" s="796"/>
      <c r="Q999" s="796"/>
      <c r="R999" s="796"/>
      <c r="S999" s="106" t="str">
        <f>IF(LNG!$B$3=1,A999 &amp;"",G999 &amp;"" )</f>
        <v/>
      </c>
      <c r="T999" s="106" t="str">
        <f>IF(LNG!$B$3=1,B999 &amp;"",H999 &amp;"" )</f>
        <v/>
      </c>
      <c r="U999" s="106" t="str">
        <f>IF(LNG!$B$3=1,C999 &amp;"",I999 &amp;"" )</f>
        <v/>
      </c>
      <c r="V999" s="106" t="str">
        <f>IF(LNG!$B$3=1,D999 &amp;"",J999 &amp;"" )</f>
        <v/>
      </c>
      <c r="W999" s="106" t="str">
        <f>IF(LNG!$B$3=1,E999 &amp;"",K999 &amp;"" )</f>
        <v/>
      </c>
      <c r="X999" s="106" t="str">
        <f>IF(LNG!$B$3=1,F999 &amp;"",L999 &amp;"" )</f>
        <v/>
      </c>
    </row>
    <row r="1000" spans="1:24" ht="13.8">
      <c r="A1000" s="68"/>
      <c r="B1000" s="80"/>
      <c r="C1000" s="80"/>
      <c r="D1000" s="67"/>
      <c r="E1000" s="67"/>
      <c r="F1000" s="67"/>
      <c r="G1000" s="74"/>
      <c r="H1000" s="84"/>
      <c r="I1000" s="84"/>
      <c r="J1000" s="73"/>
      <c r="K1000" s="73"/>
      <c r="L1000" s="73"/>
      <c r="M1000" s="797"/>
      <c r="N1000" s="795"/>
      <c r="O1000" s="795"/>
      <c r="P1000" s="796"/>
      <c r="Q1000" s="796"/>
      <c r="R1000" s="796"/>
      <c r="S1000" s="106" t="str">
        <f>IF(LNG!$B$3=1,A1000 &amp;"",G1000 &amp;"" )</f>
        <v/>
      </c>
      <c r="T1000" s="106" t="str">
        <f>IF(LNG!$B$3=1,B1000 &amp;"",H1000 &amp;"" )</f>
        <v/>
      </c>
      <c r="U1000" s="106" t="str">
        <f>IF(LNG!$B$3=1,C1000 &amp;"",I1000 &amp;"" )</f>
        <v/>
      </c>
      <c r="V1000" s="106" t="str">
        <f>IF(LNG!$B$3=1,D1000 &amp;"",J1000 &amp;"" )</f>
        <v/>
      </c>
      <c r="W1000" s="106" t="str">
        <f>IF(LNG!$B$3=1,E1000 &amp;"",K1000 &amp;"" )</f>
        <v/>
      </c>
      <c r="X1000" s="106" t="str">
        <f>IF(LNG!$B$3=1,F1000 &amp;"",L1000 &amp;"" )</f>
        <v/>
      </c>
    </row>
    <row r="1001" spans="1:24" ht="13.8">
      <c r="A1001" s="68"/>
      <c r="B1001" s="80"/>
      <c r="C1001" s="80"/>
      <c r="D1001" s="67"/>
      <c r="E1001" s="67"/>
      <c r="F1001" s="67"/>
      <c r="G1001" s="74"/>
      <c r="H1001" s="84"/>
      <c r="I1001" s="84"/>
      <c r="J1001" s="73"/>
      <c r="K1001" s="73"/>
      <c r="L1001" s="73"/>
      <c r="M1001" s="797"/>
      <c r="N1001" s="795"/>
      <c r="O1001" s="795"/>
      <c r="P1001" s="796"/>
      <c r="Q1001" s="796"/>
      <c r="R1001" s="796"/>
      <c r="S1001" s="106" t="str">
        <f>IF(LNG!$B$3=1,A1001 &amp;"",G1001 &amp;"" )</f>
        <v/>
      </c>
      <c r="T1001" s="106" t="str">
        <f>IF(LNG!$B$3=1,B1001 &amp;"",H1001 &amp;"" )</f>
        <v/>
      </c>
      <c r="U1001" s="106" t="str">
        <f>IF(LNG!$B$3=1,C1001 &amp;"",I1001 &amp;"" )</f>
        <v/>
      </c>
      <c r="V1001" s="106" t="str">
        <f>IF(LNG!$B$3=1,D1001 &amp;"",J1001 &amp;"" )</f>
        <v/>
      </c>
      <c r="W1001" s="106" t="str">
        <f>IF(LNG!$B$3=1,E1001 &amp;"",K1001 &amp;"" )</f>
        <v/>
      </c>
      <c r="X1001" s="106" t="str">
        <f>IF(LNG!$B$3=1,F1001 &amp;"",L1001 &amp;"" )</f>
        <v/>
      </c>
    </row>
    <row r="1002" spans="1:24" ht="13.8">
      <c r="A1002" s="86"/>
      <c r="B1002" s="87"/>
      <c r="C1002" s="80"/>
      <c r="D1002" s="67"/>
      <c r="E1002" s="67"/>
      <c r="F1002" s="67"/>
      <c r="G1002" s="88"/>
      <c r="H1002" s="89"/>
      <c r="I1002" s="84"/>
      <c r="J1002" s="73"/>
      <c r="K1002" s="73"/>
      <c r="L1002" s="73"/>
      <c r="M1002" s="793"/>
      <c r="N1002" s="794"/>
      <c r="O1002" s="795"/>
      <c r="P1002" s="796"/>
      <c r="Q1002" s="796"/>
      <c r="R1002" s="796"/>
      <c r="S1002" s="106" t="str">
        <f>IF(LNG!$B$3=1,A1002 &amp;"",G1002 &amp;"" )</f>
        <v/>
      </c>
      <c r="T1002" s="106" t="str">
        <f>IF(LNG!$B$3=1,B1002 &amp;"",H1002 &amp;"" )</f>
        <v/>
      </c>
      <c r="U1002" s="106" t="str">
        <f>IF(LNG!$B$3=1,C1002 &amp;"",I1002 &amp;"" )</f>
        <v/>
      </c>
      <c r="V1002" s="106" t="str">
        <f>IF(LNG!$B$3=1,D1002 &amp;"",J1002 &amp;"" )</f>
        <v/>
      </c>
      <c r="W1002" s="106" t="str">
        <f>IF(LNG!$B$3=1,E1002 &amp;"",K1002 &amp;"" )</f>
        <v/>
      </c>
      <c r="X1002" s="106" t="str">
        <f>IF(LNG!$B$3=1,F1002 &amp;"",L1002 &amp;"" )</f>
        <v/>
      </c>
    </row>
    <row r="1003" spans="1:24" ht="13.8">
      <c r="A1003" s="68"/>
      <c r="B1003" s="80"/>
      <c r="C1003" s="80"/>
      <c r="D1003" s="67"/>
      <c r="E1003" s="67"/>
      <c r="F1003" s="67"/>
      <c r="G1003" s="74"/>
      <c r="H1003" s="84"/>
      <c r="I1003" s="84"/>
      <c r="J1003" s="73"/>
      <c r="K1003" s="73"/>
      <c r="L1003" s="73"/>
      <c r="M1003" s="797"/>
      <c r="N1003" s="795"/>
      <c r="O1003" s="795"/>
      <c r="P1003" s="796"/>
      <c r="Q1003" s="796"/>
      <c r="R1003" s="796"/>
      <c r="S1003" s="106" t="str">
        <f>IF(LNG!$B$3=1,A1003 &amp;"",G1003 &amp;"" )</f>
        <v/>
      </c>
      <c r="T1003" s="106" t="str">
        <f>IF(LNG!$B$3=1,B1003 &amp;"",H1003 &amp;"" )</f>
        <v/>
      </c>
      <c r="U1003" s="106" t="str">
        <f>IF(LNG!$B$3=1,C1003 &amp;"",I1003 &amp;"" )</f>
        <v/>
      </c>
      <c r="V1003" s="106" t="str">
        <f>IF(LNG!$B$3=1,D1003 &amp;"",J1003 &amp;"" )</f>
        <v/>
      </c>
      <c r="W1003" s="106" t="str">
        <f>IF(LNG!$B$3=1,E1003 &amp;"",K1003 &amp;"" )</f>
        <v/>
      </c>
      <c r="X1003" s="106" t="str">
        <f>IF(LNG!$B$3=1,F1003 &amp;"",L1003 &amp;"" )</f>
        <v/>
      </c>
    </row>
    <row r="1004" spans="1:24" ht="13.8">
      <c r="A1004" s="68"/>
      <c r="B1004" s="80"/>
      <c r="C1004" s="80"/>
      <c r="D1004" s="67"/>
      <c r="E1004" s="67"/>
      <c r="F1004" s="67"/>
      <c r="G1004" s="74"/>
      <c r="H1004" s="84"/>
      <c r="I1004" s="84"/>
      <c r="J1004" s="73"/>
      <c r="K1004" s="73"/>
      <c r="L1004" s="73"/>
      <c r="M1004" s="797"/>
      <c r="N1004" s="795"/>
      <c r="O1004" s="795"/>
      <c r="P1004" s="796"/>
      <c r="Q1004" s="796"/>
      <c r="R1004" s="796"/>
      <c r="S1004" s="106" t="str">
        <f>IF(LNG!$B$3=1,A1004 &amp;"",G1004 &amp;"" )</f>
        <v/>
      </c>
      <c r="T1004" s="106" t="str">
        <f>IF(LNG!$B$3=1,B1004 &amp;"",H1004 &amp;"" )</f>
        <v/>
      </c>
      <c r="U1004" s="106" t="str">
        <f>IF(LNG!$B$3=1,C1004 &amp;"",I1004 &amp;"" )</f>
        <v/>
      </c>
      <c r="V1004" s="106" t="str">
        <f>IF(LNG!$B$3=1,D1004 &amp;"",J1004 &amp;"" )</f>
        <v/>
      </c>
      <c r="W1004" s="106" t="str">
        <f>IF(LNG!$B$3=1,E1004 &amp;"",K1004 &amp;"" )</f>
        <v/>
      </c>
      <c r="X1004" s="106" t="str">
        <f>IF(LNG!$B$3=1,F1004 &amp;"",L1004 &amp;"" )</f>
        <v/>
      </c>
    </row>
    <row r="1005" spans="1:24" ht="13.8">
      <c r="A1005" s="68"/>
      <c r="B1005" s="80"/>
      <c r="C1005" s="80"/>
      <c r="D1005" s="67"/>
      <c r="E1005" s="67"/>
      <c r="F1005" s="67"/>
      <c r="G1005" s="74"/>
      <c r="H1005" s="84"/>
      <c r="I1005" s="84"/>
      <c r="J1005" s="73"/>
      <c r="K1005" s="73"/>
      <c r="L1005" s="73"/>
      <c r="M1005" s="797"/>
      <c r="N1005" s="795"/>
      <c r="O1005" s="795"/>
      <c r="P1005" s="796"/>
      <c r="Q1005" s="796"/>
      <c r="R1005" s="796"/>
      <c r="S1005" s="106" t="str">
        <f>IF(LNG!$B$3=1,A1005 &amp;"",G1005 &amp;"" )</f>
        <v/>
      </c>
      <c r="T1005" s="106" t="str">
        <f>IF(LNG!$B$3=1,B1005 &amp;"",H1005 &amp;"" )</f>
        <v/>
      </c>
      <c r="U1005" s="106" t="str">
        <f>IF(LNG!$B$3=1,C1005 &amp;"",I1005 &amp;"" )</f>
        <v/>
      </c>
      <c r="V1005" s="106" t="str">
        <f>IF(LNG!$B$3=1,D1005 &amp;"",J1005 &amp;"" )</f>
        <v/>
      </c>
      <c r="W1005" s="106" t="str">
        <f>IF(LNG!$B$3=1,E1005 &amp;"",K1005 &amp;"" )</f>
        <v/>
      </c>
      <c r="X1005" s="106" t="str">
        <f>IF(LNG!$B$3=1,F1005 &amp;"",L1005 &amp;"" )</f>
        <v/>
      </c>
    </row>
    <row r="1006" spans="1:24" ht="13.8">
      <c r="A1006" s="68"/>
      <c r="B1006" s="80"/>
      <c r="C1006" s="80"/>
      <c r="D1006" s="67"/>
      <c r="E1006" s="67"/>
      <c r="F1006" s="67"/>
      <c r="G1006" s="74"/>
      <c r="H1006" s="84"/>
      <c r="I1006" s="84"/>
      <c r="J1006" s="73"/>
      <c r="K1006" s="73"/>
      <c r="L1006" s="73"/>
      <c r="M1006" s="797"/>
      <c r="N1006" s="795"/>
      <c r="O1006" s="795"/>
      <c r="P1006" s="796"/>
      <c r="Q1006" s="796"/>
      <c r="R1006" s="796"/>
      <c r="S1006" s="106" t="str">
        <f>IF(LNG!$B$3=1,A1006 &amp;"",G1006 &amp;"" )</f>
        <v/>
      </c>
      <c r="T1006" s="106" t="str">
        <f>IF(LNG!$B$3=1,B1006 &amp;"",H1006 &amp;"" )</f>
        <v/>
      </c>
      <c r="U1006" s="106" t="str">
        <f>IF(LNG!$B$3=1,C1006 &amp;"",I1006 &amp;"" )</f>
        <v/>
      </c>
      <c r="V1006" s="106" t="str">
        <f>IF(LNG!$B$3=1,D1006 &amp;"",J1006 &amp;"" )</f>
        <v/>
      </c>
      <c r="W1006" s="106" t="str">
        <f>IF(LNG!$B$3=1,E1006 &amp;"",K1006 &amp;"" )</f>
        <v/>
      </c>
      <c r="X1006" s="106" t="str">
        <f>IF(LNG!$B$3=1,F1006 &amp;"",L1006 &amp;"" )</f>
        <v/>
      </c>
    </row>
    <row r="1007" spans="1:24" ht="13.8">
      <c r="A1007" s="86"/>
      <c r="B1007" s="87"/>
      <c r="C1007" s="80"/>
      <c r="D1007" s="67"/>
      <c r="E1007" s="67"/>
      <c r="F1007" s="67"/>
      <c r="G1007" s="88"/>
      <c r="H1007" s="89"/>
      <c r="I1007" s="84"/>
      <c r="J1007" s="73"/>
      <c r="K1007" s="73"/>
      <c r="L1007" s="73"/>
      <c r="M1007" s="793"/>
      <c r="N1007" s="794"/>
      <c r="O1007" s="795"/>
      <c r="P1007" s="796"/>
      <c r="Q1007" s="796"/>
      <c r="R1007" s="796"/>
      <c r="S1007" s="106" t="str">
        <f>IF(LNG!$B$3=1,A1007 &amp;"",G1007 &amp;"" )</f>
        <v/>
      </c>
      <c r="T1007" s="106" t="str">
        <f>IF(LNG!$B$3=1,B1007 &amp;"",H1007 &amp;"" )</f>
        <v/>
      </c>
      <c r="U1007" s="106" t="str">
        <f>IF(LNG!$B$3=1,C1007 &amp;"",I1007 &amp;"" )</f>
        <v/>
      </c>
      <c r="V1007" s="106" t="str">
        <f>IF(LNG!$B$3=1,D1007 &amp;"",J1007 &amp;"" )</f>
        <v/>
      </c>
      <c r="W1007" s="106" t="str">
        <f>IF(LNG!$B$3=1,E1007 &amp;"",K1007 &amp;"" )</f>
        <v/>
      </c>
      <c r="X1007" s="106" t="str">
        <f>IF(LNG!$B$3=1,F1007 &amp;"",L1007 &amp;"" )</f>
        <v/>
      </c>
    </row>
    <row r="1008" spans="1:24" ht="13.8">
      <c r="A1008" s="68"/>
      <c r="B1008" s="80"/>
      <c r="C1008" s="80"/>
      <c r="D1008" s="67"/>
      <c r="E1008" s="67"/>
      <c r="F1008" s="67"/>
      <c r="G1008" s="74"/>
      <c r="H1008" s="84"/>
      <c r="I1008" s="84"/>
      <c r="J1008" s="73"/>
      <c r="K1008" s="73"/>
      <c r="L1008" s="73"/>
      <c r="M1008" s="797"/>
      <c r="N1008" s="795"/>
      <c r="O1008" s="795"/>
      <c r="P1008" s="796"/>
      <c r="Q1008" s="796"/>
      <c r="R1008" s="796"/>
      <c r="S1008" s="106" t="str">
        <f>IF(LNG!$B$3=1,A1008 &amp;"",G1008 &amp;"" )</f>
        <v/>
      </c>
      <c r="T1008" s="106" t="str">
        <f>IF(LNG!$B$3=1,B1008 &amp;"",H1008 &amp;"" )</f>
        <v/>
      </c>
      <c r="U1008" s="106" t="str">
        <f>IF(LNG!$B$3=1,C1008 &amp;"",I1008 &amp;"" )</f>
        <v/>
      </c>
      <c r="V1008" s="106" t="str">
        <f>IF(LNG!$B$3=1,D1008 &amp;"",J1008 &amp;"" )</f>
        <v/>
      </c>
      <c r="W1008" s="106" t="str">
        <f>IF(LNG!$B$3=1,E1008 &amp;"",K1008 &amp;"" )</f>
        <v/>
      </c>
      <c r="X1008" s="106" t="str">
        <f>IF(LNG!$B$3=1,F1008 &amp;"",L1008 &amp;"" )</f>
        <v/>
      </c>
    </row>
    <row r="1009" spans="1:24" ht="13.8">
      <c r="A1009" s="68"/>
      <c r="B1009" s="80"/>
      <c r="C1009" s="80"/>
      <c r="D1009" s="67"/>
      <c r="E1009" s="67"/>
      <c r="F1009" s="67"/>
      <c r="G1009" s="74"/>
      <c r="H1009" s="84"/>
      <c r="I1009" s="84"/>
      <c r="J1009" s="73"/>
      <c r="K1009" s="73"/>
      <c r="L1009" s="73"/>
      <c r="M1009" s="797"/>
      <c r="N1009" s="795"/>
      <c r="O1009" s="795"/>
      <c r="P1009" s="796"/>
      <c r="Q1009" s="796"/>
      <c r="R1009" s="796"/>
      <c r="S1009" s="106" t="str">
        <f>IF(LNG!$B$3=1,A1009 &amp;"",G1009 &amp;"" )</f>
        <v/>
      </c>
      <c r="T1009" s="106" t="str">
        <f>IF(LNG!$B$3=1,B1009 &amp;"",H1009 &amp;"" )</f>
        <v/>
      </c>
      <c r="U1009" s="106" t="str">
        <f>IF(LNG!$B$3=1,C1009 &amp;"",I1009 &amp;"" )</f>
        <v/>
      </c>
      <c r="V1009" s="106" t="str">
        <f>IF(LNG!$B$3=1,D1009 &amp;"",J1009 &amp;"" )</f>
        <v/>
      </c>
      <c r="W1009" s="106" t="str">
        <f>IF(LNG!$B$3=1,E1009 &amp;"",K1009 &amp;"" )</f>
        <v/>
      </c>
      <c r="X1009" s="106" t="str">
        <f>IF(LNG!$B$3=1,F1009 &amp;"",L1009 &amp;"" )</f>
        <v/>
      </c>
    </row>
    <row r="1010" spans="1:24" ht="13.8">
      <c r="A1010" s="68"/>
      <c r="B1010" s="80"/>
      <c r="C1010" s="80"/>
      <c r="D1010" s="67"/>
      <c r="E1010" s="67"/>
      <c r="F1010" s="67"/>
      <c r="G1010" s="74"/>
      <c r="H1010" s="84"/>
      <c r="I1010" s="84"/>
      <c r="J1010" s="73"/>
      <c r="K1010" s="73"/>
      <c r="L1010" s="73"/>
      <c r="M1010" s="797"/>
      <c r="N1010" s="795"/>
      <c r="O1010" s="795"/>
      <c r="P1010" s="796"/>
      <c r="Q1010" s="796"/>
      <c r="R1010" s="796"/>
      <c r="S1010" s="106" t="str">
        <f>IF(LNG!$B$3=1,A1010 &amp;"",G1010 &amp;"" )</f>
        <v/>
      </c>
      <c r="T1010" s="106" t="str">
        <f>IF(LNG!$B$3=1,B1010 &amp;"",H1010 &amp;"" )</f>
        <v/>
      </c>
      <c r="U1010" s="106" t="str">
        <f>IF(LNG!$B$3=1,C1010 &amp;"",I1010 &amp;"" )</f>
        <v/>
      </c>
      <c r="V1010" s="106" t="str">
        <f>IF(LNG!$B$3=1,D1010 &amp;"",J1010 &amp;"" )</f>
        <v/>
      </c>
      <c r="W1010" s="106" t="str">
        <f>IF(LNG!$B$3=1,E1010 &amp;"",K1010 &amp;"" )</f>
        <v/>
      </c>
      <c r="X1010" s="106" t="str">
        <f>IF(LNG!$B$3=1,F1010 &amp;"",L1010 &amp;"" )</f>
        <v/>
      </c>
    </row>
    <row r="1011" spans="1:24" ht="13.8">
      <c r="A1011" s="68"/>
      <c r="B1011" s="80"/>
      <c r="C1011" s="80"/>
      <c r="D1011" s="67"/>
      <c r="E1011" s="67"/>
      <c r="F1011" s="67"/>
      <c r="G1011" s="74"/>
      <c r="H1011" s="84"/>
      <c r="I1011" s="84"/>
      <c r="J1011" s="73"/>
      <c r="K1011" s="73"/>
      <c r="L1011" s="73"/>
      <c r="M1011" s="797"/>
      <c r="N1011" s="795"/>
      <c r="O1011" s="795"/>
      <c r="P1011" s="796"/>
      <c r="Q1011" s="796"/>
      <c r="R1011" s="796"/>
      <c r="S1011" s="106" t="str">
        <f>IF(LNG!$B$3=1,A1011 &amp;"",G1011 &amp;"" )</f>
        <v/>
      </c>
      <c r="T1011" s="106" t="str">
        <f>IF(LNG!$B$3=1,B1011 &amp;"",H1011 &amp;"" )</f>
        <v/>
      </c>
      <c r="U1011" s="106" t="str">
        <f>IF(LNG!$B$3=1,C1011 &amp;"",I1011 &amp;"" )</f>
        <v/>
      </c>
      <c r="V1011" s="106" t="str">
        <f>IF(LNG!$B$3=1,D1011 &amp;"",J1011 &amp;"" )</f>
        <v/>
      </c>
      <c r="W1011" s="106" t="str">
        <f>IF(LNG!$B$3=1,E1011 &amp;"",K1011 &amp;"" )</f>
        <v/>
      </c>
      <c r="X1011" s="106" t="str">
        <f>IF(LNG!$B$3=1,F1011 &amp;"",L1011 &amp;"" )</f>
        <v/>
      </c>
    </row>
    <row r="1012" spans="1:24" ht="13.8">
      <c r="A1012" s="68"/>
      <c r="B1012" s="80"/>
      <c r="C1012" s="80"/>
      <c r="D1012" s="67"/>
      <c r="E1012" s="67"/>
      <c r="F1012" s="67"/>
      <c r="G1012" s="74"/>
      <c r="H1012" s="84"/>
      <c r="I1012" s="84"/>
      <c r="J1012" s="73"/>
      <c r="K1012" s="73"/>
      <c r="L1012" s="73"/>
      <c r="M1012" s="797"/>
      <c r="N1012" s="795"/>
      <c r="O1012" s="795"/>
      <c r="P1012" s="796"/>
      <c r="Q1012" s="796"/>
      <c r="R1012" s="796"/>
      <c r="S1012" s="106" t="str">
        <f>IF(LNG!$B$3=1,A1012 &amp;"",G1012 &amp;"" )</f>
        <v/>
      </c>
      <c r="T1012" s="106" t="str">
        <f>IF(LNG!$B$3=1,B1012 &amp;"",H1012 &amp;"" )</f>
        <v/>
      </c>
      <c r="U1012" s="106" t="str">
        <f>IF(LNG!$B$3=1,C1012 &amp;"",I1012 &amp;"" )</f>
        <v/>
      </c>
      <c r="V1012" s="106" t="str">
        <f>IF(LNG!$B$3=1,D1012 &amp;"",J1012 &amp;"" )</f>
        <v/>
      </c>
      <c r="W1012" s="106" t="str">
        <f>IF(LNG!$B$3=1,E1012 &amp;"",K1012 &amp;"" )</f>
        <v/>
      </c>
      <c r="X1012" s="106" t="str">
        <f>IF(LNG!$B$3=1,F1012 &amp;"",L1012 &amp;"" )</f>
        <v/>
      </c>
    </row>
    <row r="1013" spans="1:24" ht="13.8">
      <c r="A1013" s="68"/>
      <c r="B1013" s="80"/>
      <c r="C1013" s="80"/>
      <c r="D1013" s="67"/>
      <c r="E1013" s="67"/>
      <c r="F1013" s="67"/>
      <c r="G1013" s="74"/>
      <c r="H1013" s="84"/>
      <c r="I1013" s="84"/>
      <c r="J1013" s="73"/>
      <c r="K1013" s="73"/>
      <c r="L1013" s="73"/>
      <c r="M1013" s="797"/>
      <c r="N1013" s="795"/>
      <c r="O1013" s="795"/>
      <c r="P1013" s="796"/>
      <c r="Q1013" s="796"/>
      <c r="R1013" s="796"/>
      <c r="S1013" s="106" t="str">
        <f>IF(LNG!$B$3=1,A1013 &amp;"",G1013 &amp;"" )</f>
        <v/>
      </c>
      <c r="T1013" s="106" t="str">
        <f>IF(LNG!$B$3=1,B1013 &amp;"",H1013 &amp;"" )</f>
        <v/>
      </c>
      <c r="U1013" s="106" t="str">
        <f>IF(LNG!$B$3=1,C1013 &amp;"",I1013 &amp;"" )</f>
        <v/>
      </c>
      <c r="V1013" s="106" t="str">
        <f>IF(LNG!$B$3=1,D1013 &amp;"",J1013 &amp;"" )</f>
        <v/>
      </c>
      <c r="W1013" s="106" t="str">
        <f>IF(LNG!$B$3=1,E1013 &amp;"",K1013 &amp;"" )</f>
        <v/>
      </c>
      <c r="X1013" s="106" t="str">
        <f>IF(LNG!$B$3=1,F1013 &amp;"",L1013 &amp;"" )</f>
        <v/>
      </c>
    </row>
    <row r="1014" spans="1:24" ht="13.8">
      <c r="A1014" s="86"/>
      <c r="B1014" s="87"/>
      <c r="C1014" s="80"/>
      <c r="D1014" s="67"/>
      <c r="E1014" s="67"/>
      <c r="F1014" s="67"/>
      <c r="G1014" s="88"/>
      <c r="H1014" s="89"/>
      <c r="I1014" s="84"/>
      <c r="J1014" s="73"/>
      <c r="K1014" s="73"/>
      <c r="L1014" s="73"/>
      <c r="M1014" s="793"/>
      <c r="N1014" s="794"/>
      <c r="O1014" s="795"/>
      <c r="P1014" s="796"/>
      <c r="Q1014" s="796"/>
      <c r="R1014" s="796"/>
      <c r="S1014" s="106" t="str">
        <f>IF(LNG!$B$3=1,A1014 &amp;"",G1014 &amp;"" )</f>
        <v/>
      </c>
      <c r="T1014" s="106" t="str">
        <f>IF(LNG!$B$3=1,B1014 &amp;"",H1014 &amp;"" )</f>
        <v/>
      </c>
      <c r="U1014" s="106" t="str">
        <f>IF(LNG!$B$3=1,C1014 &amp;"",I1014 &amp;"" )</f>
        <v/>
      </c>
      <c r="V1014" s="106" t="str">
        <f>IF(LNG!$B$3=1,D1014 &amp;"",J1014 &amp;"" )</f>
        <v/>
      </c>
      <c r="W1014" s="106" t="str">
        <f>IF(LNG!$B$3=1,E1014 &amp;"",K1014 &amp;"" )</f>
        <v/>
      </c>
      <c r="X1014" s="106" t="str">
        <f>IF(LNG!$B$3=1,F1014 &amp;"",L1014 &amp;"" )</f>
        <v/>
      </c>
    </row>
    <row r="1015" spans="1:24" ht="13.8">
      <c r="A1015" s="68"/>
      <c r="B1015" s="80"/>
      <c r="C1015" s="80"/>
      <c r="D1015" s="67"/>
      <c r="E1015" s="67"/>
      <c r="F1015" s="67"/>
      <c r="G1015" s="74"/>
      <c r="H1015" s="84"/>
      <c r="I1015" s="84"/>
      <c r="J1015" s="73"/>
      <c r="K1015" s="73"/>
      <c r="L1015" s="73"/>
      <c r="M1015" s="797"/>
      <c r="N1015" s="795"/>
      <c r="O1015" s="795"/>
      <c r="P1015" s="796"/>
      <c r="Q1015" s="796"/>
      <c r="R1015" s="796"/>
      <c r="S1015" s="106" t="str">
        <f>IF(LNG!$B$3=1,A1015 &amp;"",G1015 &amp;"" )</f>
        <v/>
      </c>
      <c r="T1015" s="106" t="str">
        <f>IF(LNG!$B$3=1,B1015 &amp;"",H1015 &amp;"" )</f>
        <v/>
      </c>
      <c r="U1015" s="106" t="str">
        <f>IF(LNG!$B$3=1,C1015 &amp;"",I1015 &amp;"" )</f>
        <v/>
      </c>
      <c r="V1015" s="106" t="str">
        <f>IF(LNG!$B$3=1,D1015 &amp;"",J1015 &amp;"" )</f>
        <v/>
      </c>
      <c r="W1015" s="106" t="str">
        <f>IF(LNG!$B$3=1,E1015 &amp;"",K1015 &amp;"" )</f>
        <v/>
      </c>
      <c r="X1015" s="106" t="str">
        <f>IF(LNG!$B$3=1,F1015 &amp;"",L1015 &amp;"" )</f>
        <v/>
      </c>
    </row>
    <row r="1016" spans="1:24" ht="13.8">
      <c r="A1016" s="68"/>
      <c r="B1016" s="80"/>
      <c r="C1016" s="80"/>
      <c r="D1016" s="67"/>
      <c r="E1016" s="67"/>
      <c r="F1016" s="67"/>
      <c r="G1016" s="74"/>
      <c r="H1016" s="84"/>
      <c r="I1016" s="84"/>
      <c r="J1016" s="73"/>
      <c r="K1016" s="73"/>
      <c r="L1016" s="73"/>
      <c r="M1016" s="797"/>
      <c r="N1016" s="795"/>
      <c r="O1016" s="795"/>
      <c r="P1016" s="796"/>
      <c r="Q1016" s="796"/>
      <c r="R1016" s="796"/>
      <c r="S1016" s="106" t="str">
        <f>IF(LNG!$B$3=1,A1016 &amp;"",G1016 &amp;"" )</f>
        <v/>
      </c>
      <c r="T1016" s="106" t="str">
        <f>IF(LNG!$B$3=1,B1016 &amp;"",H1016 &amp;"" )</f>
        <v/>
      </c>
      <c r="U1016" s="106" t="str">
        <f>IF(LNG!$B$3=1,C1016 &amp;"",I1016 &amp;"" )</f>
        <v/>
      </c>
      <c r="V1016" s="106" t="str">
        <f>IF(LNG!$B$3=1,D1016 &amp;"",J1016 &amp;"" )</f>
        <v/>
      </c>
      <c r="W1016" s="106" t="str">
        <f>IF(LNG!$B$3=1,E1016 &amp;"",K1016 &amp;"" )</f>
        <v/>
      </c>
      <c r="X1016" s="106" t="str">
        <f>IF(LNG!$B$3=1,F1016 &amp;"",L1016 &amp;"" )</f>
        <v/>
      </c>
    </row>
    <row r="1017" spans="1:24" ht="13.8">
      <c r="A1017" s="68"/>
      <c r="B1017" s="80"/>
      <c r="C1017" s="80"/>
      <c r="D1017" s="67"/>
      <c r="E1017" s="67"/>
      <c r="F1017" s="67"/>
      <c r="G1017" s="74"/>
      <c r="H1017" s="84"/>
      <c r="I1017" s="84"/>
      <c r="J1017" s="73"/>
      <c r="K1017" s="73"/>
      <c r="L1017" s="73"/>
      <c r="M1017" s="797"/>
      <c r="N1017" s="795"/>
      <c r="O1017" s="795"/>
      <c r="P1017" s="796"/>
      <c r="Q1017" s="796"/>
      <c r="R1017" s="796"/>
      <c r="S1017" s="106" t="str">
        <f>IF(LNG!$B$3=1,A1017 &amp;"",G1017 &amp;"" )</f>
        <v/>
      </c>
      <c r="T1017" s="106" t="str">
        <f>IF(LNG!$B$3=1,B1017 &amp;"",H1017 &amp;"" )</f>
        <v/>
      </c>
      <c r="U1017" s="106" t="str">
        <f>IF(LNG!$B$3=1,C1017 &amp;"",I1017 &amp;"" )</f>
        <v/>
      </c>
      <c r="V1017" s="106" t="str">
        <f>IF(LNG!$B$3=1,D1017 &amp;"",J1017 &amp;"" )</f>
        <v/>
      </c>
      <c r="W1017" s="106" t="str">
        <f>IF(LNG!$B$3=1,E1017 &amp;"",K1017 &amp;"" )</f>
        <v/>
      </c>
      <c r="X1017" s="106" t="str">
        <f>IF(LNG!$B$3=1,F1017 &amp;"",L1017 &amp;"" )</f>
        <v/>
      </c>
    </row>
    <row r="1018" spans="1:24" ht="13.8">
      <c r="A1018" s="68"/>
      <c r="B1018" s="80"/>
      <c r="C1018" s="80"/>
      <c r="D1018" s="67"/>
      <c r="E1018" s="67"/>
      <c r="F1018" s="67"/>
      <c r="G1018" s="74"/>
      <c r="H1018" s="84"/>
      <c r="I1018" s="84"/>
      <c r="J1018" s="73"/>
      <c r="K1018" s="73"/>
      <c r="L1018" s="73"/>
      <c r="M1018" s="797"/>
      <c r="N1018" s="795"/>
      <c r="O1018" s="795"/>
      <c r="P1018" s="796"/>
      <c r="Q1018" s="796"/>
      <c r="R1018" s="796"/>
      <c r="S1018" s="106" t="str">
        <f>IF(LNG!$B$3=1,A1018 &amp;"",G1018 &amp;"" )</f>
        <v/>
      </c>
      <c r="T1018" s="106" t="str">
        <f>IF(LNG!$B$3=1,B1018 &amp;"",H1018 &amp;"" )</f>
        <v/>
      </c>
      <c r="U1018" s="106" t="str">
        <f>IF(LNG!$B$3=1,C1018 &amp;"",I1018 &amp;"" )</f>
        <v/>
      </c>
      <c r="V1018" s="106" t="str">
        <f>IF(LNG!$B$3=1,D1018 &amp;"",J1018 &amp;"" )</f>
        <v/>
      </c>
      <c r="W1018" s="106" t="str">
        <f>IF(LNG!$B$3=1,E1018 &amp;"",K1018 &amp;"" )</f>
        <v/>
      </c>
      <c r="X1018" s="106" t="str">
        <f>IF(LNG!$B$3=1,F1018 &amp;"",L1018 &amp;"" )</f>
        <v/>
      </c>
    </row>
    <row r="1019" spans="1:24" ht="13.8">
      <c r="A1019" s="86"/>
      <c r="B1019" s="87"/>
      <c r="C1019" s="80"/>
      <c r="D1019" s="67"/>
      <c r="E1019" s="67"/>
      <c r="F1019" s="67"/>
      <c r="G1019" s="88"/>
      <c r="H1019" s="89"/>
      <c r="I1019" s="84"/>
      <c r="J1019" s="73"/>
      <c r="K1019" s="73"/>
      <c r="L1019" s="73"/>
      <c r="M1019" s="793"/>
      <c r="N1019" s="794"/>
      <c r="O1019" s="795"/>
      <c r="P1019" s="796"/>
      <c r="Q1019" s="796"/>
      <c r="R1019" s="796"/>
      <c r="S1019" s="106" t="str">
        <f>IF(LNG!$B$3=1,A1019 &amp;"",G1019 &amp;"" )</f>
        <v/>
      </c>
      <c r="T1019" s="106" t="str">
        <f>IF(LNG!$B$3=1,B1019 &amp;"",H1019 &amp;"" )</f>
        <v/>
      </c>
      <c r="U1019" s="106" t="str">
        <f>IF(LNG!$B$3=1,C1019 &amp;"",I1019 &amp;"" )</f>
        <v/>
      </c>
      <c r="V1019" s="106" t="str">
        <f>IF(LNG!$B$3=1,D1019 &amp;"",J1019 &amp;"" )</f>
        <v/>
      </c>
      <c r="W1019" s="106" t="str">
        <f>IF(LNG!$B$3=1,E1019 &amp;"",K1019 &amp;"" )</f>
        <v/>
      </c>
      <c r="X1019" s="106" t="str">
        <f>IF(LNG!$B$3=1,F1019 &amp;"",L1019 &amp;"" )</f>
        <v/>
      </c>
    </row>
    <row r="1020" spans="1:24" ht="13.8">
      <c r="A1020" s="68"/>
      <c r="B1020" s="80"/>
      <c r="C1020" s="80"/>
      <c r="D1020" s="67"/>
      <c r="E1020" s="67"/>
      <c r="F1020" s="67"/>
      <c r="G1020" s="74"/>
      <c r="H1020" s="84"/>
      <c r="I1020" s="84"/>
      <c r="J1020" s="73"/>
      <c r="K1020" s="73"/>
      <c r="L1020" s="73"/>
      <c r="M1020" s="797"/>
      <c r="N1020" s="795"/>
      <c r="O1020" s="795"/>
      <c r="P1020" s="796"/>
      <c r="Q1020" s="796"/>
      <c r="R1020" s="796"/>
      <c r="S1020" s="106" t="str">
        <f>IF(LNG!$B$3=1,A1020 &amp;"",G1020 &amp;"" )</f>
        <v/>
      </c>
      <c r="T1020" s="106" t="str">
        <f>IF(LNG!$B$3=1,B1020 &amp;"",H1020 &amp;"" )</f>
        <v/>
      </c>
      <c r="U1020" s="106" t="str">
        <f>IF(LNG!$B$3=1,C1020 &amp;"",I1020 &amp;"" )</f>
        <v/>
      </c>
      <c r="V1020" s="106" t="str">
        <f>IF(LNG!$B$3=1,D1020 &amp;"",J1020 &amp;"" )</f>
        <v/>
      </c>
      <c r="W1020" s="106" t="str">
        <f>IF(LNG!$B$3=1,E1020 &amp;"",K1020 &amp;"" )</f>
        <v/>
      </c>
      <c r="X1020" s="106" t="str">
        <f>IF(LNG!$B$3=1,F1020 &amp;"",L1020 &amp;"" )</f>
        <v/>
      </c>
    </row>
    <row r="1021" spans="1:24" ht="13.8">
      <c r="A1021" s="68"/>
      <c r="B1021" s="80"/>
      <c r="C1021" s="80"/>
      <c r="D1021" s="67"/>
      <c r="E1021" s="67"/>
      <c r="F1021" s="67"/>
      <c r="G1021" s="74"/>
      <c r="H1021" s="84"/>
      <c r="I1021" s="84"/>
      <c r="J1021" s="73"/>
      <c r="K1021" s="73"/>
      <c r="L1021" s="73"/>
      <c r="M1021" s="797"/>
      <c r="N1021" s="795"/>
      <c r="O1021" s="795"/>
      <c r="P1021" s="796"/>
      <c r="Q1021" s="796"/>
      <c r="R1021" s="796"/>
      <c r="S1021" s="106" t="str">
        <f>IF(LNG!$B$3=1,A1021 &amp;"",G1021 &amp;"" )</f>
        <v/>
      </c>
      <c r="T1021" s="106" t="str">
        <f>IF(LNG!$B$3=1,B1021 &amp;"",H1021 &amp;"" )</f>
        <v/>
      </c>
      <c r="U1021" s="106" t="str">
        <f>IF(LNG!$B$3=1,C1021 &amp;"",I1021 &amp;"" )</f>
        <v/>
      </c>
      <c r="V1021" s="106" t="str">
        <f>IF(LNG!$B$3=1,D1021 &amp;"",J1021 &amp;"" )</f>
        <v/>
      </c>
      <c r="W1021" s="106" t="str">
        <f>IF(LNG!$B$3=1,E1021 &amp;"",K1021 &amp;"" )</f>
        <v/>
      </c>
      <c r="X1021" s="106" t="str">
        <f>IF(LNG!$B$3=1,F1021 &amp;"",L1021 &amp;"" )</f>
        <v/>
      </c>
    </row>
    <row r="1022" spans="1:24" ht="13.8">
      <c r="A1022" s="68"/>
      <c r="B1022" s="80"/>
      <c r="C1022" s="80"/>
      <c r="D1022" s="67"/>
      <c r="E1022" s="67"/>
      <c r="F1022" s="67"/>
      <c r="G1022" s="74"/>
      <c r="H1022" s="84"/>
      <c r="I1022" s="84"/>
      <c r="J1022" s="73"/>
      <c r="K1022" s="73"/>
      <c r="L1022" s="73"/>
      <c r="M1022" s="797"/>
      <c r="N1022" s="795"/>
      <c r="O1022" s="795"/>
      <c r="P1022" s="796"/>
      <c r="Q1022" s="796"/>
      <c r="R1022" s="796"/>
      <c r="S1022" s="106" t="str">
        <f>IF(LNG!$B$3=1,A1022 &amp;"",G1022 &amp;"" )</f>
        <v/>
      </c>
      <c r="T1022" s="106" t="str">
        <f>IF(LNG!$B$3=1,B1022 &amp;"",H1022 &amp;"" )</f>
        <v/>
      </c>
      <c r="U1022" s="106" t="str">
        <f>IF(LNG!$B$3=1,C1022 &amp;"",I1022 &amp;"" )</f>
        <v/>
      </c>
      <c r="V1022" s="106" t="str">
        <f>IF(LNG!$B$3=1,D1022 &amp;"",J1022 &amp;"" )</f>
        <v/>
      </c>
      <c r="W1022" s="106" t="str">
        <f>IF(LNG!$B$3=1,E1022 &amp;"",K1022 &amp;"" )</f>
        <v/>
      </c>
      <c r="X1022" s="106" t="str">
        <f>IF(LNG!$B$3=1,F1022 &amp;"",L1022 &amp;"" )</f>
        <v/>
      </c>
    </row>
    <row r="1023" spans="1:24" ht="13.8">
      <c r="A1023" s="68"/>
      <c r="B1023" s="80"/>
      <c r="C1023" s="80"/>
      <c r="D1023" s="67"/>
      <c r="E1023" s="67"/>
      <c r="F1023" s="67"/>
      <c r="G1023" s="74"/>
      <c r="H1023" s="84"/>
      <c r="I1023" s="84"/>
      <c r="J1023" s="73"/>
      <c r="K1023" s="73"/>
      <c r="L1023" s="73"/>
      <c r="M1023" s="797"/>
      <c r="N1023" s="795"/>
      <c r="O1023" s="795"/>
      <c r="P1023" s="796"/>
      <c r="Q1023" s="796"/>
      <c r="R1023" s="796"/>
      <c r="S1023" s="106" t="str">
        <f>IF(LNG!$B$3=1,A1023 &amp;"",G1023 &amp;"" )</f>
        <v/>
      </c>
      <c r="T1023" s="106" t="str">
        <f>IF(LNG!$B$3=1,B1023 &amp;"",H1023 &amp;"" )</f>
        <v/>
      </c>
      <c r="U1023" s="106" t="str">
        <f>IF(LNG!$B$3=1,C1023 &amp;"",I1023 &amp;"" )</f>
        <v/>
      </c>
      <c r="V1023" s="106" t="str">
        <f>IF(LNG!$B$3=1,D1023 &amp;"",J1023 &amp;"" )</f>
        <v/>
      </c>
      <c r="W1023" s="106" t="str">
        <f>IF(LNG!$B$3=1,E1023 &amp;"",K1023 &amp;"" )</f>
        <v/>
      </c>
      <c r="X1023" s="106" t="str">
        <f>IF(LNG!$B$3=1,F1023 &amp;"",L1023 &amp;"" )</f>
        <v/>
      </c>
    </row>
    <row r="1024" spans="1:24" ht="13.8">
      <c r="A1024" s="86"/>
      <c r="B1024" s="87"/>
      <c r="C1024" s="80"/>
      <c r="D1024" s="67"/>
      <c r="E1024" s="67"/>
      <c r="F1024" s="67"/>
      <c r="G1024" s="88"/>
      <c r="H1024" s="89"/>
      <c r="I1024" s="84"/>
      <c r="J1024" s="73"/>
      <c r="K1024" s="73"/>
      <c r="L1024" s="73"/>
      <c r="M1024" s="793"/>
      <c r="N1024" s="794"/>
      <c r="O1024" s="795"/>
      <c r="P1024" s="796"/>
      <c r="Q1024" s="796"/>
      <c r="R1024" s="796"/>
      <c r="S1024" s="106" t="str">
        <f>IF(LNG!$B$3=1,A1024 &amp;"",G1024 &amp;"" )</f>
        <v/>
      </c>
      <c r="T1024" s="106" t="str">
        <f>IF(LNG!$B$3=1,B1024 &amp;"",H1024 &amp;"" )</f>
        <v/>
      </c>
      <c r="U1024" s="106" t="str">
        <f>IF(LNG!$B$3=1,C1024 &amp;"",I1024 &amp;"" )</f>
        <v/>
      </c>
      <c r="V1024" s="106" t="str">
        <f>IF(LNG!$B$3=1,D1024 &amp;"",J1024 &amp;"" )</f>
        <v/>
      </c>
      <c r="W1024" s="106" t="str">
        <f>IF(LNG!$B$3=1,E1024 &amp;"",K1024 &amp;"" )</f>
        <v/>
      </c>
      <c r="X1024" s="106" t="str">
        <f>IF(LNG!$B$3=1,F1024 &amp;"",L1024 &amp;"" )</f>
        <v/>
      </c>
    </row>
    <row r="1025" spans="1:24" ht="13.8">
      <c r="A1025" s="68"/>
      <c r="B1025" s="80"/>
      <c r="C1025" s="80"/>
      <c r="D1025" s="67"/>
      <c r="E1025" s="67"/>
      <c r="F1025" s="67"/>
      <c r="G1025" s="74"/>
      <c r="H1025" s="84"/>
      <c r="I1025" s="84"/>
      <c r="J1025" s="73"/>
      <c r="K1025" s="73"/>
      <c r="L1025" s="73"/>
      <c r="M1025" s="797"/>
      <c r="N1025" s="795"/>
      <c r="O1025" s="795"/>
      <c r="P1025" s="796"/>
      <c r="Q1025" s="796"/>
      <c r="R1025" s="796"/>
      <c r="S1025" s="106" t="str">
        <f>IF(LNG!$B$3=1,A1025 &amp;"",G1025 &amp;"" )</f>
        <v/>
      </c>
      <c r="T1025" s="106" t="str">
        <f>IF(LNG!$B$3=1,B1025 &amp;"",H1025 &amp;"" )</f>
        <v/>
      </c>
      <c r="U1025" s="106" t="str">
        <f>IF(LNG!$B$3=1,C1025 &amp;"",I1025 &amp;"" )</f>
        <v/>
      </c>
      <c r="V1025" s="106" t="str">
        <f>IF(LNG!$B$3=1,D1025 &amp;"",J1025 &amp;"" )</f>
        <v/>
      </c>
      <c r="W1025" s="106" t="str">
        <f>IF(LNG!$B$3=1,E1025 &amp;"",K1025 &amp;"" )</f>
        <v/>
      </c>
      <c r="X1025" s="106" t="str">
        <f>IF(LNG!$B$3=1,F1025 &amp;"",L1025 &amp;"" )</f>
        <v/>
      </c>
    </row>
    <row r="1026" spans="1:24" ht="13.8">
      <c r="A1026" s="68"/>
      <c r="B1026" s="80"/>
      <c r="C1026" s="80"/>
      <c r="D1026" s="67"/>
      <c r="E1026" s="67"/>
      <c r="F1026" s="67"/>
      <c r="G1026" s="74"/>
      <c r="H1026" s="84"/>
      <c r="I1026" s="84"/>
      <c r="J1026" s="73"/>
      <c r="K1026" s="73"/>
      <c r="L1026" s="73"/>
      <c r="M1026" s="797"/>
      <c r="N1026" s="795"/>
      <c r="O1026" s="795"/>
      <c r="P1026" s="796"/>
      <c r="Q1026" s="796"/>
      <c r="R1026" s="796"/>
      <c r="S1026" s="106" t="str">
        <f>IF(LNG!$B$3=1,A1026 &amp;"",G1026 &amp;"" )</f>
        <v/>
      </c>
      <c r="T1026" s="106" t="str">
        <f>IF(LNG!$B$3=1,B1026 &amp;"",H1026 &amp;"" )</f>
        <v/>
      </c>
      <c r="U1026" s="106" t="str">
        <f>IF(LNG!$B$3=1,C1026 &amp;"",I1026 &amp;"" )</f>
        <v/>
      </c>
      <c r="V1026" s="106" t="str">
        <f>IF(LNG!$B$3=1,D1026 &amp;"",J1026 &amp;"" )</f>
        <v/>
      </c>
      <c r="W1026" s="106" t="str">
        <f>IF(LNG!$B$3=1,E1026 &amp;"",K1026 &amp;"" )</f>
        <v/>
      </c>
      <c r="X1026" s="106" t="str">
        <f>IF(LNG!$B$3=1,F1026 &amp;"",L1026 &amp;"" )</f>
        <v/>
      </c>
    </row>
    <row r="1027" spans="1:24" ht="13.8">
      <c r="A1027" s="78"/>
      <c r="B1027" s="79"/>
      <c r="C1027" s="80"/>
      <c r="D1027" s="67"/>
      <c r="E1027" s="67"/>
      <c r="F1027" s="67"/>
      <c r="G1027" s="82"/>
      <c r="H1027" s="83"/>
      <c r="I1027" s="84"/>
      <c r="J1027" s="73"/>
      <c r="K1027" s="73"/>
      <c r="L1027" s="73"/>
      <c r="M1027" s="798"/>
      <c r="N1027" s="799"/>
      <c r="O1027" s="795"/>
      <c r="P1027" s="796"/>
      <c r="Q1027" s="796"/>
      <c r="R1027" s="796"/>
      <c r="S1027" s="106" t="str">
        <f>IF(LNG!$B$3=1,A1027 &amp;"",G1027 &amp;"" )</f>
        <v/>
      </c>
      <c r="T1027" s="106" t="str">
        <f>IF(LNG!$B$3=1,B1027 &amp;"",H1027 &amp;"" )</f>
        <v/>
      </c>
      <c r="U1027" s="106" t="str">
        <f>IF(LNG!$B$3=1,C1027 &amp;"",I1027 &amp;"" )</f>
        <v/>
      </c>
      <c r="V1027" s="106" t="str">
        <f>IF(LNG!$B$3=1,D1027 &amp;"",J1027 &amp;"" )</f>
        <v/>
      </c>
      <c r="W1027" s="106" t="str">
        <f>IF(LNG!$B$3=1,E1027 &amp;"",K1027 &amp;"" )</f>
        <v/>
      </c>
      <c r="X1027" s="106" t="str">
        <f>IF(LNG!$B$3=1,F1027 &amp;"",L1027 &amp;"" )</f>
        <v/>
      </c>
    </row>
    <row r="1028" spans="1:24" ht="13.8">
      <c r="A1028" s="86"/>
      <c r="B1028" s="87"/>
      <c r="C1028" s="80"/>
      <c r="D1028" s="67"/>
      <c r="E1028" s="67"/>
      <c r="F1028" s="67"/>
      <c r="G1028" s="88"/>
      <c r="H1028" s="89"/>
      <c r="I1028" s="84"/>
      <c r="J1028" s="73"/>
      <c r="K1028" s="73"/>
      <c r="L1028" s="73"/>
      <c r="M1028" s="793"/>
      <c r="N1028" s="794"/>
      <c r="O1028" s="795"/>
      <c r="P1028" s="796"/>
      <c r="Q1028" s="796"/>
      <c r="R1028" s="796"/>
      <c r="S1028" s="106" t="str">
        <f>IF(LNG!$B$3=1,A1028 &amp;"",G1028 &amp;"" )</f>
        <v/>
      </c>
      <c r="T1028" s="106" t="str">
        <f>IF(LNG!$B$3=1,B1028 &amp;"",H1028 &amp;"" )</f>
        <v/>
      </c>
      <c r="U1028" s="106" t="str">
        <f>IF(LNG!$B$3=1,C1028 &amp;"",I1028 &amp;"" )</f>
        <v/>
      </c>
      <c r="V1028" s="106" t="str">
        <f>IF(LNG!$B$3=1,D1028 &amp;"",J1028 &amp;"" )</f>
        <v/>
      </c>
      <c r="W1028" s="106" t="str">
        <f>IF(LNG!$B$3=1,E1028 &amp;"",K1028 &amp;"" )</f>
        <v/>
      </c>
      <c r="X1028" s="106" t="str">
        <f>IF(LNG!$B$3=1,F1028 &amp;"",L1028 &amp;"" )</f>
        <v/>
      </c>
    </row>
    <row r="1029" spans="1:24" ht="13.8">
      <c r="A1029" s="68"/>
      <c r="B1029" s="80"/>
      <c r="C1029" s="80"/>
      <c r="D1029" s="67"/>
      <c r="E1029" s="67"/>
      <c r="F1029" s="67"/>
      <c r="G1029" s="74"/>
      <c r="H1029" s="84"/>
      <c r="I1029" s="84"/>
      <c r="J1029" s="73"/>
      <c r="K1029" s="73"/>
      <c r="L1029" s="73"/>
      <c r="M1029" s="797"/>
      <c r="N1029" s="795"/>
      <c r="O1029" s="795"/>
      <c r="P1029" s="796"/>
      <c r="Q1029" s="796"/>
      <c r="R1029" s="796"/>
      <c r="S1029" s="106" t="str">
        <f>IF(LNG!$B$3=1,A1029 &amp;"",G1029 &amp;"" )</f>
        <v/>
      </c>
      <c r="T1029" s="106" t="str">
        <f>IF(LNG!$B$3=1,B1029 &amp;"",H1029 &amp;"" )</f>
        <v/>
      </c>
      <c r="U1029" s="106" t="str">
        <f>IF(LNG!$B$3=1,C1029 &amp;"",I1029 &amp;"" )</f>
        <v/>
      </c>
      <c r="V1029" s="106" t="str">
        <f>IF(LNG!$B$3=1,D1029 &amp;"",J1029 &amp;"" )</f>
        <v/>
      </c>
      <c r="W1029" s="106" t="str">
        <f>IF(LNG!$B$3=1,E1029 &amp;"",K1029 &amp;"" )</f>
        <v/>
      </c>
      <c r="X1029" s="106" t="str">
        <f>IF(LNG!$B$3=1,F1029 &amp;"",L1029 &amp;"" )</f>
        <v/>
      </c>
    </row>
    <row r="1030" spans="1:24" ht="13.8">
      <c r="A1030" s="68"/>
      <c r="B1030" s="80"/>
      <c r="C1030" s="80"/>
      <c r="D1030" s="67"/>
      <c r="E1030" s="67"/>
      <c r="F1030" s="67"/>
      <c r="G1030" s="74"/>
      <c r="H1030" s="84"/>
      <c r="I1030" s="84"/>
      <c r="J1030" s="73"/>
      <c r="K1030" s="73"/>
      <c r="L1030" s="73"/>
      <c r="M1030" s="797"/>
      <c r="N1030" s="795"/>
      <c r="O1030" s="795"/>
      <c r="P1030" s="796"/>
      <c r="Q1030" s="796"/>
      <c r="R1030" s="796"/>
      <c r="S1030" s="106" t="str">
        <f>IF(LNG!$B$3=1,A1030 &amp;"",G1030 &amp;"" )</f>
        <v/>
      </c>
      <c r="T1030" s="106" t="str">
        <f>IF(LNG!$B$3=1,B1030 &amp;"",H1030 &amp;"" )</f>
        <v/>
      </c>
      <c r="U1030" s="106" t="str">
        <f>IF(LNG!$B$3=1,C1030 &amp;"",I1030 &amp;"" )</f>
        <v/>
      </c>
      <c r="V1030" s="106" t="str">
        <f>IF(LNG!$B$3=1,D1030 &amp;"",J1030 &amp;"" )</f>
        <v/>
      </c>
      <c r="W1030" s="106" t="str">
        <f>IF(LNG!$B$3=1,E1030 &amp;"",K1030 &amp;"" )</f>
        <v/>
      </c>
      <c r="X1030" s="106" t="str">
        <f>IF(LNG!$B$3=1,F1030 &amp;"",L1030 &amp;"" )</f>
        <v/>
      </c>
    </row>
    <row r="1031" spans="1:24" ht="13.8">
      <c r="A1031" s="68"/>
      <c r="B1031" s="80"/>
      <c r="C1031" s="80"/>
      <c r="D1031" s="67"/>
      <c r="E1031" s="67"/>
      <c r="F1031" s="67"/>
      <c r="G1031" s="74"/>
      <c r="H1031" s="84"/>
      <c r="I1031" s="84"/>
      <c r="J1031" s="73"/>
      <c r="K1031" s="73"/>
      <c r="L1031" s="73"/>
      <c r="M1031" s="797"/>
      <c r="N1031" s="795"/>
      <c r="O1031" s="795"/>
      <c r="P1031" s="796"/>
      <c r="Q1031" s="796"/>
      <c r="R1031" s="796"/>
      <c r="S1031" s="106" t="str">
        <f>IF(LNG!$B$3=1,A1031 &amp;"",G1031 &amp;"" )</f>
        <v/>
      </c>
      <c r="T1031" s="106" t="str">
        <f>IF(LNG!$B$3=1,B1031 &amp;"",H1031 &amp;"" )</f>
        <v/>
      </c>
      <c r="U1031" s="106" t="str">
        <f>IF(LNG!$B$3=1,C1031 &amp;"",I1031 &amp;"" )</f>
        <v/>
      </c>
      <c r="V1031" s="106" t="str">
        <f>IF(LNG!$B$3=1,D1031 &amp;"",J1031 &amp;"" )</f>
        <v/>
      </c>
      <c r="W1031" s="106" t="str">
        <f>IF(LNG!$B$3=1,E1031 &amp;"",K1031 &amp;"" )</f>
        <v/>
      </c>
      <c r="X1031" s="106" t="str">
        <f>IF(LNG!$B$3=1,F1031 &amp;"",L1031 &amp;"" )</f>
        <v/>
      </c>
    </row>
    <row r="1032" spans="1:24" ht="13.8">
      <c r="A1032" s="68"/>
      <c r="B1032" s="80"/>
      <c r="C1032" s="80"/>
      <c r="D1032" s="67"/>
      <c r="E1032" s="67"/>
      <c r="F1032" s="67"/>
      <c r="G1032" s="74"/>
      <c r="H1032" s="84"/>
      <c r="I1032" s="84"/>
      <c r="J1032" s="73"/>
      <c r="K1032" s="73"/>
      <c r="L1032" s="73"/>
      <c r="M1032" s="797"/>
      <c r="N1032" s="795"/>
      <c r="O1032" s="795"/>
      <c r="P1032" s="796"/>
      <c r="Q1032" s="796"/>
      <c r="R1032" s="796"/>
      <c r="S1032" s="106" t="str">
        <f>IF(LNG!$B$3=1,A1032 &amp;"",G1032 &amp;"" )</f>
        <v/>
      </c>
      <c r="T1032" s="106" t="str">
        <f>IF(LNG!$B$3=1,B1032 &amp;"",H1032 &amp;"" )</f>
        <v/>
      </c>
      <c r="U1032" s="106" t="str">
        <f>IF(LNG!$B$3=1,C1032 &amp;"",I1032 &amp;"" )</f>
        <v/>
      </c>
      <c r="V1032" s="106" t="str">
        <f>IF(LNG!$B$3=1,D1032 &amp;"",J1032 &amp;"" )</f>
        <v/>
      </c>
      <c r="W1032" s="106" t="str">
        <f>IF(LNG!$B$3=1,E1032 &amp;"",K1032 &amp;"" )</f>
        <v/>
      </c>
      <c r="X1032" s="106" t="str">
        <f>IF(LNG!$B$3=1,F1032 &amp;"",L1032 &amp;"" )</f>
        <v/>
      </c>
    </row>
    <row r="1033" spans="1:24" ht="13.8">
      <c r="A1033" s="86"/>
      <c r="B1033" s="87"/>
      <c r="C1033" s="80"/>
      <c r="D1033" s="67"/>
      <c r="E1033" s="67"/>
      <c r="F1033" s="67"/>
      <c r="G1033" s="88"/>
      <c r="H1033" s="89"/>
      <c r="I1033" s="84"/>
      <c r="J1033" s="73"/>
      <c r="K1033" s="73"/>
      <c r="L1033" s="73"/>
      <c r="M1033" s="793"/>
      <c r="N1033" s="794"/>
      <c r="O1033" s="795"/>
      <c r="P1033" s="796"/>
      <c r="Q1033" s="796"/>
      <c r="R1033" s="796"/>
      <c r="S1033" s="106" t="str">
        <f>IF(LNG!$B$3=1,A1033 &amp;"",G1033 &amp;"" )</f>
        <v/>
      </c>
      <c r="T1033" s="106" t="str">
        <f>IF(LNG!$B$3=1,B1033 &amp;"",H1033 &amp;"" )</f>
        <v/>
      </c>
      <c r="U1033" s="106" t="str">
        <f>IF(LNG!$B$3=1,C1033 &amp;"",I1033 &amp;"" )</f>
        <v/>
      </c>
      <c r="V1033" s="106" t="str">
        <f>IF(LNG!$B$3=1,D1033 &amp;"",J1033 &amp;"" )</f>
        <v/>
      </c>
      <c r="W1033" s="106" t="str">
        <f>IF(LNG!$B$3=1,E1033 &amp;"",K1033 &amp;"" )</f>
        <v/>
      </c>
      <c r="X1033" s="106" t="str">
        <f>IF(LNG!$B$3=1,F1033 &amp;"",L1033 &amp;"" )</f>
        <v/>
      </c>
    </row>
    <row r="1034" spans="1:24" ht="13.8">
      <c r="A1034" s="68"/>
      <c r="B1034" s="80"/>
      <c r="C1034" s="80"/>
      <c r="D1034" s="67"/>
      <c r="E1034" s="67"/>
      <c r="F1034" s="67"/>
      <c r="G1034" s="74"/>
      <c r="H1034" s="84"/>
      <c r="I1034" s="84"/>
      <c r="J1034" s="73"/>
      <c r="K1034" s="73"/>
      <c r="L1034" s="73"/>
      <c r="M1034" s="797"/>
      <c r="N1034" s="795"/>
      <c r="O1034" s="795"/>
      <c r="P1034" s="796"/>
      <c r="Q1034" s="796"/>
      <c r="R1034" s="796"/>
      <c r="S1034" s="106" t="str">
        <f>IF(LNG!$B$3=1,A1034 &amp;"",G1034 &amp;"" )</f>
        <v/>
      </c>
      <c r="T1034" s="106" t="str">
        <f>IF(LNG!$B$3=1,B1034 &amp;"",H1034 &amp;"" )</f>
        <v/>
      </c>
      <c r="U1034" s="106" t="str">
        <f>IF(LNG!$B$3=1,C1034 &amp;"",I1034 &amp;"" )</f>
        <v/>
      </c>
      <c r="V1034" s="106" t="str">
        <f>IF(LNG!$B$3=1,D1034 &amp;"",J1034 &amp;"" )</f>
        <v/>
      </c>
      <c r="W1034" s="106" t="str">
        <f>IF(LNG!$B$3=1,E1034 &amp;"",K1034 &amp;"" )</f>
        <v/>
      </c>
      <c r="X1034" s="106" t="str">
        <f>IF(LNG!$B$3=1,F1034 &amp;"",L1034 &amp;"" )</f>
        <v/>
      </c>
    </row>
    <row r="1035" spans="1:24" ht="13.8">
      <c r="A1035" s="68"/>
      <c r="B1035" s="80"/>
      <c r="C1035" s="80"/>
      <c r="D1035" s="67"/>
      <c r="E1035" s="67"/>
      <c r="F1035" s="67"/>
      <c r="G1035" s="74"/>
      <c r="H1035" s="84"/>
      <c r="I1035" s="84"/>
      <c r="J1035" s="73"/>
      <c r="K1035" s="73"/>
      <c r="L1035" s="73"/>
      <c r="M1035" s="797"/>
      <c r="N1035" s="795"/>
      <c r="O1035" s="795"/>
      <c r="P1035" s="796"/>
      <c r="Q1035" s="796"/>
      <c r="R1035" s="796"/>
      <c r="S1035" s="106" t="str">
        <f>IF(LNG!$B$3=1,A1035 &amp;"",G1035 &amp;"" )</f>
        <v/>
      </c>
      <c r="T1035" s="106" t="str">
        <f>IF(LNG!$B$3=1,B1035 &amp;"",H1035 &amp;"" )</f>
        <v/>
      </c>
      <c r="U1035" s="106" t="str">
        <f>IF(LNG!$B$3=1,C1035 &amp;"",I1035 &amp;"" )</f>
        <v/>
      </c>
      <c r="V1035" s="106" t="str">
        <f>IF(LNG!$B$3=1,D1035 &amp;"",J1035 &amp;"" )</f>
        <v/>
      </c>
      <c r="W1035" s="106" t="str">
        <f>IF(LNG!$B$3=1,E1035 &amp;"",K1035 &amp;"" )</f>
        <v/>
      </c>
      <c r="X1035" s="106" t="str">
        <f>IF(LNG!$B$3=1,F1035 &amp;"",L1035 &amp;"" )</f>
        <v/>
      </c>
    </row>
    <row r="1036" spans="1:24" ht="13.8">
      <c r="A1036" s="68"/>
      <c r="B1036" s="80"/>
      <c r="C1036" s="80"/>
      <c r="D1036" s="67"/>
      <c r="E1036" s="67"/>
      <c r="F1036" s="67"/>
      <c r="G1036" s="74"/>
      <c r="H1036" s="84"/>
      <c r="I1036" s="84"/>
      <c r="J1036" s="73"/>
      <c r="K1036" s="73"/>
      <c r="L1036" s="73"/>
      <c r="M1036" s="797"/>
      <c r="N1036" s="795"/>
      <c r="O1036" s="795"/>
      <c r="P1036" s="796"/>
      <c r="Q1036" s="796"/>
      <c r="R1036" s="796"/>
      <c r="S1036" s="106" t="str">
        <f>IF(LNG!$B$3=1,A1036 &amp;"",G1036 &amp;"" )</f>
        <v/>
      </c>
      <c r="T1036" s="106" t="str">
        <f>IF(LNG!$B$3=1,B1036 &amp;"",H1036 &amp;"" )</f>
        <v/>
      </c>
      <c r="U1036" s="106" t="str">
        <f>IF(LNG!$B$3=1,C1036 &amp;"",I1036 &amp;"" )</f>
        <v/>
      </c>
      <c r="V1036" s="106" t="str">
        <f>IF(LNG!$B$3=1,D1036 &amp;"",J1036 &amp;"" )</f>
        <v/>
      </c>
      <c r="W1036" s="106" t="str">
        <f>IF(LNG!$B$3=1,E1036 &amp;"",K1036 &amp;"" )</f>
        <v/>
      </c>
      <c r="X1036" s="106" t="str">
        <f>IF(LNG!$B$3=1,F1036 &amp;"",L1036 &amp;"" )</f>
        <v/>
      </c>
    </row>
    <row r="1037" spans="1:24" ht="13.8">
      <c r="A1037" s="68"/>
      <c r="B1037" s="80"/>
      <c r="C1037" s="80"/>
      <c r="D1037" s="67"/>
      <c r="E1037" s="67"/>
      <c r="F1037" s="67"/>
      <c r="G1037" s="74"/>
      <c r="H1037" s="84"/>
      <c r="I1037" s="84"/>
      <c r="J1037" s="73"/>
      <c r="K1037" s="73"/>
      <c r="L1037" s="73"/>
      <c r="M1037" s="797"/>
      <c r="N1037" s="795"/>
      <c r="O1037" s="795"/>
      <c r="P1037" s="796"/>
      <c r="Q1037" s="796"/>
      <c r="R1037" s="796"/>
      <c r="S1037" s="106" t="str">
        <f>IF(LNG!$B$3=1,A1037 &amp;"",G1037 &amp;"" )</f>
        <v/>
      </c>
      <c r="T1037" s="106" t="str">
        <f>IF(LNG!$B$3=1,B1037 &amp;"",H1037 &amp;"" )</f>
        <v/>
      </c>
      <c r="U1037" s="106" t="str">
        <f>IF(LNG!$B$3=1,C1037 &amp;"",I1037 &amp;"" )</f>
        <v/>
      </c>
      <c r="V1037" s="106" t="str">
        <f>IF(LNG!$B$3=1,D1037 &amp;"",J1037 &amp;"" )</f>
        <v/>
      </c>
      <c r="W1037" s="106" t="str">
        <f>IF(LNG!$B$3=1,E1037 &amp;"",K1037 &amp;"" )</f>
        <v/>
      </c>
      <c r="X1037" s="106" t="str">
        <f>IF(LNG!$B$3=1,F1037 &amp;"",L1037 &amp;"" )</f>
        <v/>
      </c>
    </row>
    <row r="1038" spans="1:24" ht="13.8">
      <c r="A1038" s="86"/>
      <c r="B1038" s="87"/>
      <c r="C1038" s="80"/>
      <c r="D1038" s="67"/>
      <c r="E1038" s="67"/>
      <c r="F1038" s="67"/>
      <c r="G1038" s="88"/>
      <c r="H1038" s="89"/>
      <c r="I1038" s="84"/>
      <c r="J1038" s="73"/>
      <c r="K1038" s="73"/>
      <c r="L1038" s="73"/>
      <c r="M1038" s="793"/>
      <c r="N1038" s="794"/>
      <c r="O1038" s="795"/>
      <c r="P1038" s="796"/>
      <c r="Q1038" s="796"/>
      <c r="R1038" s="796"/>
      <c r="S1038" s="106" t="str">
        <f>IF(LNG!$B$3=1,A1038 &amp;"",G1038 &amp;"" )</f>
        <v/>
      </c>
      <c r="T1038" s="106" t="str">
        <f>IF(LNG!$B$3=1,B1038 &amp;"",H1038 &amp;"" )</f>
        <v/>
      </c>
      <c r="U1038" s="106" t="str">
        <f>IF(LNG!$B$3=1,C1038 &amp;"",I1038 &amp;"" )</f>
        <v/>
      </c>
      <c r="V1038" s="106" t="str">
        <f>IF(LNG!$B$3=1,D1038 &amp;"",J1038 &amp;"" )</f>
        <v/>
      </c>
      <c r="W1038" s="106" t="str">
        <f>IF(LNG!$B$3=1,E1038 &amp;"",K1038 &amp;"" )</f>
        <v/>
      </c>
      <c r="X1038" s="106" t="str">
        <f>IF(LNG!$B$3=1,F1038 &amp;"",L1038 &amp;"" )</f>
        <v/>
      </c>
    </row>
    <row r="1039" spans="1:24" ht="13.8">
      <c r="A1039" s="68"/>
      <c r="B1039" s="80"/>
      <c r="C1039" s="80"/>
      <c r="D1039" s="67"/>
      <c r="E1039" s="67"/>
      <c r="F1039" s="67"/>
      <c r="G1039" s="74"/>
      <c r="H1039" s="84"/>
      <c r="I1039" s="84"/>
      <c r="J1039" s="73"/>
      <c r="K1039" s="73"/>
      <c r="L1039" s="73"/>
      <c r="M1039" s="797"/>
      <c r="N1039" s="795"/>
      <c r="O1039" s="795"/>
      <c r="P1039" s="796"/>
      <c r="Q1039" s="796"/>
      <c r="R1039" s="796"/>
      <c r="S1039" s="106" t="str">
        <f>IF(LNG!$B$3=1,A1039 &amp;"",G1039 &amp;"" )</f>
        <v/>
      </c>
      <c r="T1039" s="106" t="str">
        <f>IF(LNG!$B$3=1,B1039 &amp;"",H1039 &amp;"" )</f>
        <v/>
      </c>
      <c r="U1039" s="106" t="str">
        <f>IF(LNG!$B$3=1,C1039 &amp;"",I1039 &amp;"" )</f>
        <v/>
      </c>
      <c r="V1039" s="106" t="str">
        <f>IF(LNG!$B$3=1,D1039 &amp;"",J1039 &amp;"" )</f>
        <v/>
      </c>
      <c r="W1039" s="106" t="str">
        <f>IF(LNG!$B$3=1,E1039 &amp;"",K1039 &amp;"" )</f>
        <v/>
      </c>
      <c r="X1039" s="106" t="str">
        <f>IF(LNG!$B$3=1,F1039 &amp;"",L1039 &amp;"" )</f>
        <v/>
      </c>
    </row>
    <row r="1040" spans="1:24" ht="13.8">
      <c r="A1040" s="68"/>
      <c r="B1040" s="80"/>
      <c r="C1040" s="80"/>
      <c r="D1040" s="67"/>
      <c r="E1040" s="67"/>
      <c r="F1040" s="67"/>
      <c r="G1040" s="74"/>
      <c r="H1040" s="84"/>
      <c r="I1040" s="84"/>
      <c r="J1040" s="73"/>
      <c r="K1040" s="73"/>
      <c r="L1040" s="73"/>
      <c r="M1040" s="797"/>
      <c r="N1040" s="795"/>
      <c r="O1040" s="795"/>
      <c r="P1040" s="796"/>
      <c r="Q1040" s="796"/>
      <c r="R1040" s="796"/>
      <c r="S1040" s="106" t="str">
        <f>IF(LNG!$B$3=1,A1040 &amp;"",G1040 &amp;"" )</f>
        <v/>
      </c>
      <c r="T1040" s="106" t="str">
        <f>IF(LNG!$B$3=1,B1040 &amp;"",H1040 &amp;"" )</f>
        <v/>
      </c>
      <c r="U1040" s="106" t="str">
        <f>IF(LNG!$B$3=1,C1040 &amp;"",I1040 &amp;"" )</f>
        <v/>
      </c>
      <c r="V1040" s="106" t="str">
        <f>IF(LNG!$B$3=1,D1040 &amp;"",J1040 &amp;"" )</f>
        <v/>
      </c>
      <c r="W1040" s="106" t="str">
        <f>IF(LNG!$B$3=1,E1040 &amp;"",K1040 &amp;"" )</f>
        <v/>
      </c>
      <c r="X1040" s="106" t="str">
        <f>IF(LNG!$B$3=1,F1040 &amp;"",L1040 &amp;"" )</f>
        <v/>
      </c>
    </row>
    <row r="1041" spans="1:24" ht="13.8">
      <c r="A1041" s="68"/>
      <c r="B1041" s="80"/>
      <c r="C1041" s="80"/>
      <c r="D1041" s="67"/>
      <c r="E1041" s="67"/>
      <c r="F1041" s="67"/>
      <c r="G1041" s="74"/>
      <c r="H1041" s="84"/>
      <c r="I1041" s="84"/>
      <c r="J1041" s="73"/>
      <c r="K1041" s="73"/>
      <c r="L1041" s="73"/>
      <c r="M1041" s="797"/>
      <c r="N1041" s="795"/>
      <c r="O1041" s="795"/>
      <c r="P1041" s="796"/>
      <c r="Q1041" s="796"/>
      <c r="R1041" s="796"/>
      <c r="S1041" s="106" t="str">
        <f>IF(LNG!$B$3=1,A1041 &amp;"",G1041 &amp;"" )</f>
        <v/>
      </c>
      <c r="T1041" s="106" t="str">
        <f>IF(LNG!$B$3=1,B1041 &amp;"",H1041 &amp;"" )</f>
        <v/>
      </c>
      <c r="U1041" s="106" t="str">
        <f>IF(LNG!$B$3=1,C1041 &amp;"",I1041 &amp;"" )</f>
        <v/>
      </c>
      <c r="V1041" s="106" t="str">
        <f>IF(LNG!$B$3=1,D1041 &amp;"",J1041 &amp;"" )</f>
        <v/>
      </c>
      <c r="W1041" s="106" t="str">
        <f>IF(LNG!$B$3=1,E1041 &amp;"",K1041 &amp;"" )</f>
        <v/>
      </c>
      <c r="X1041" s="106" t="str">
        <f>IF(LNG!$B$3=1,F1041 &amp;"",L1041 &amp;"" )</f>
        <v/>
      </c>
    </row>
    <row r="1042" spans="1:24" ht="13.8">
      <c r="A1042" s="68"/>
      <c r="B1042" s="80"/>
      <c r="C1042" s="80"/>
      <c r="D1042" s="67"/>
      <c r="E1042" s="67"/>
      <c r="F1042" s="67"/>
      <c r="G1042" s="74"/>
      <c r="H1042" s="84"/>
      <c r="I1042" s="84"/>
      <c r="J1042" s="73"/>
      <c r="K1042" s="73"/>
      <c r="L1042" s="73"/>
      <c r="M1042" s="797"/>
      <c r="N1042" s="795"/>
      <c r="O1042" s="795"/>
      <c r="P1042" s="796"/>
      <c r="Q1042" s="796"/>
      <c r="R1042" s="796"/>
      <c r="S1042" s="106" t="str">
        <f>IF(LNG!$B$3=1,A1042 &amp;"",G1042 &amp;"" )</f>
        <v/>
      </c>
      <c r="T1042" s="106" t="str">
        <f>IF(LNG!$B$3=1,B1042 &amp;"",H1042 &amp;"" )</f>
        <v/>
      </c>
      <c r="U1042" s="106" t="str">
        <f>IF(LNG!$B$3=1,C1042 &amp;"",I1042 &amp;"" )</f>
        <v/>
      </c>
      <c r="V1042" s="106" t="str">
        <f>IF(LNG!$B$3=1,D1042 &amp;"",J1042 &amp;"" )</f>
        <v/>
      </c>
      <c r="W1042" s="106" t="str">
        <f>IF(LNG!$B$3=1,E1042 &amp;"",K1042 &amp;"" )</f>
        <v/>
      </c>
      <c r="X1042" s="106" t="str">
        <f>IF(LNG!$B$3=1,F1042 &amp;"",L1042 &amp;"" )</f>
        <v/>
      </c>
    </row>
    <row r="1043" spans="1:24" ht="13.8">
      <c r="A1043" s="68"/>
      <c r="B1043" s="80"/>
      <c r="C1043" s="80"/>
      <c r="D1043" s="67"/>
      <c r="E1043" s="67"/>
      <c r="F1043" s="67"/>
      <c r="G1043" s="74"/>
      <c r="H1043" s="84"/>
      <c r="I1043" s="84"/>
      <c r="J1043" s="73"/>
      <c r="K1043" s="73"/>
      <c r="L1043" s="73"/>
      <c r="M1043" s="797"/>
      <c r="N1043" s="795"/>
      <c r="O1043" s="795"/>
      <c r="P1043" s="796"/>
      <c r="Q1043" s="796"/>
      <c r="R1043" s="796"/>
      <c r="S1043" s="106" t="str">
        <f>IF(LNG!$B$3=1,A1043 &amp;"",G1043 &amp;"" )</f>
        <v/>
      </c>
      <c r="T1043" s="106" t="str">
        <f>IF(LNG!$B$3=1,B1043 &amp;"",H1043 &amp;"" )</f>
        <v/>
      </c>
      <c r="U1043" s="106" t="str">
        <f>IF(LNG!$B$3=1,C1043 &amp;"",I1043 &amp;"" )</f>
        <v/>
      </c>
      <c r="V1043" s="106" t="str">
        <f>IF(LNG!$B$3=1,D1043 &amp;"",J1043 &amp;"" )</f>
        <v/>
      </c>
      <c r="W1043" s="106" t="str">
        <f>IF(LNG!$B$3=1,E1043 &amp;"",K1043 &amp;"" )</f>
        <v/>
      </c>
      <c r="X1043" s="106" t="str">
        <f>IF(LNG!$B$3=1,F1043 &amp;"",L1043 &amp;"" )</f>
        <v/>
      </c>
    </row>
    <row r="1044" spans="1:24" ht="13.8">
      <c r="A1044" s="86"/>
      <c r="B1044" s="87"/>
      <c r="C1044" s="80"/>
      <c r="D1044" s="67"/>
      <c r="E1044" s="67"/>
      <c r="F1044" s="67"/>
      <c r="G1044" s="88"/>
      <c r="H1044" s="89"/>
      <c r="I1044" s="84"/>
      <c r="J1044" s="73"/>
      <c r="K1044" s="73"/>
      <c r="L1044" s="73"/>
      <c r="M1044" s="793"/>
      <c r="N1044" s="794"/>
      <c r="O1044" s="795"/>
      <c r="P1044" s="796"/>
      <c r="Q1044" s="796"/>
      <c r="R1044" s="796"/>
      <c r="S1044" s="106" t="str">
        <f>IF(LNG!$B$3=1,A1044 &amp;"",G1044 &amp;"" )</f>
        <v/>
      </c>
      <c r="T1044" s="106" t="str">
        <f>IF(LNG!$B$3=1,B1044 &amp;"",H1044 &amp;"" )</f>
        <v/>
      </c>
      <c r="U1044" s="106" t="str">
        <f>IF(LNG!$B$3=1,C1044 &amp;"",I1044 &amp;"" )</f>
        <v/>
      </c>
      <c r="V1044" s="106" t="str">
        <f>IF(LNG!$B$3=1,D1044 &amp;"",J1044 &amp;"" )</f>
        <v/>
      </c>
      <c r="W1044" s="106" t="str">
        <f>IF(LNG!$B$3=1,E1044 &amp;"",K1044 &amp;"" )</f>
        <v/>
      </c>
      <c r="X1044" s="106" t="str">
        <f>IF(LNG!$B$3=1,F1044 &amp;"",L1044 &amp;"" )</f>
        <v/>
      </c>
    </row>
    <row r="1045" spans="1:24" ht="13.8">
      <c r="A1045" s="68"/>
      <c r="B1045" s="80"/>
      <c r="C1045" s="80"/>
      <c r="D1045" s="67"/>
      <c r="E1045" s="67"/>
      <c r="F1045" s="67"/>
      <c r="G1045" s="74"/>
      <c r="H1045" s="84"/>
      <c r="I1045" s="84"/>
      <c r="J1045" s="73"/>
      <c r="K1045" s="73"/>
      <c r="L1045" s="73"/>
      <c r="M1045" s="797"/>
      <c r="N1045" s="795"/>
      <c r="O1045" s="795"/>
      <c r="P1045" s="796"/>
      <c r="Q1045" s="796"/>
      <c r="R1045" s="796"/>
      <c r="S1045" s="106" t="str">
        <f>IF(LNG!$B$3=1,A1045 &amp;"",G1045 &amp;"" )</f>
        <v/>
      </c>
      <c r="T1045" s="106" t="str">
        <f>IF(LNG!$B$3=1,B1045 &amp;"",H1045 &amp;"" )</f>
        <v/>
      </c>
      <c r="U1045" s="106" t="str">
        <f>IF(LNG!$B$3=1,C1045 &amp;"",I1045 &amp;"" )</f>
        <v/>
      </c>
      <c r="V1045" s="106" t="str">
        <f>IF(LNG!$B$3=1,D1045 &amp;"",J1045 &amp;"" )</f>
        <v/>
      </c>
      <c r="W1045" s="106" t="str">
        <f>IF(LNG!$B$3=1,E1045 &amp;"",K1045 &amp;"" )</f>
        <v/>
      </c>
      <c r="X1045" s="106" t="str">
        <f>IF(LNG!$B$3=1,F1045 &amp;"",L1045 &amp;"" )</f>
        <v/>
      </c>
    </row>
    <row r="1046" spans="1:24" ht="13.8">
      <c r="A1046" s="68"/>
      <c r="B1046" s="80"/>
      <c r="C1046" s="80"/>
      <c r="D1046" s="67"/>
      <c r="E1046" s="67"/>
      <c r="F1046" s="67"/>
      <c r="G1046" s="74"/>
      <c r="H1046" s="84"/>
      <c r="I1046" s="84"/>
      <c r="J1046" s="73"/>
      <c r="K1046" s="73"/>
      <c r="L1046" s="73"/>
      <c r="M1046" s="797"/>
      <c r="N1046" s="795"/>
      <c r="O1046" s="795"/>
      <c r="P1046" s="796"/>
      <c r="Q1046" s="796"/>
      <c r="R1046" s="796"/>
      <c r="S1046" s="106" t="str">
        <f>IF(LNG!$B$3=1,A1046 &amp;"",G1046 &amp;"" )</f>
        <v/>
      </c>
      <c r="T1046" s="106" t="str">
        <f>IF(LNG!$B$3=1,B1046 &amp;"",H1046 &amp;"" )</f>
        <v/>
      </c>
      <c r="U1046" s="106" t="str">
        <f>IF(LNG!$B$3=1,C1046 &amp;"",I1046 &amp;"" )</f>
        <v/>
      </c>
      <c r="V1046" s="106" t="str">
        <f>IF(LNG!$B$3=1,D1046 &amp;"",J1046 &amp;"" )</f>
        <v/>
      </c>
      <c r="W1046" s="106" t="str">
        <f>IF(LNG!$B$3=1,E1046 &amp;"",K1046 &amp;"" )</f>
        <v/>
      </c>
      <c r="X1046" s="106" t="str">
        <f>IF(LNG!$B$3=1,F1046 &amp;"",L1046 &amp;"" )</f>
        <v/>
      </c>
    </row>
    <row r="1047" spans="1:24" ht="13.8">
      <c r="A1047" s="68"/>
      <c r="B1047" s="80"/>
      <c r="C1047" s="80"/>
      <c r="D1047" s="67"/>
      <c r="E1047" s="67"/>
      <c r="F1047" s="67"/>
      <c r="G1047" s="74"/>
      <c r="H1047" s="84"/>
      <c r="I1047" s="84"/>
      <c r="J1047" s="73"/>
      <c r="K1047" s="73"/>
      <c r="L1047" s="73"/>
      <c r="M1047" s="797"/>
      <c r="N1047" s="795"/>
      <c r="O1047" s="795"/>
      <c r="P1047" s="796"/>
      <c r="Q1047" s="796"/>
      <c r="R1047" s="796"/>
      <c r="S1047" s="106" t="str">
        <f>IF(LNG!$B$3=1,A1047 &amp;"",G1047 &amp;"" )</f>
        <v/>
      </c>
      <c r="T1047" s="106" t="str">
        <f>IF(LNG!$B$3=1,B1047 &amp;"",H1047 &amp;"" )</f>
        <v/>
      </c>
      <c r="U1047" s="106" t="str">
        <f>IF(LNG!$B$3=1,C1047 &amp;"",I1047 &amp;"" )</f>
        <v/>
      </c>
      <c r="V1047" s="106" t="str">
        <f>IF(LNG!$B$3=1,D1047 &amp;"",J1047 &amp;"" )</f>
        <v/>
      </c>
      <c r="W1047" s="106" t="str">
        <f>IF(LNG!$B$3=1,E1047 &amp;"",K1047 &amp;"" )</f>
        <v/>
      </c>
      <c r="X1047" s="106" t="str">
        <f>IF(LNG!$B$3=1,F1047 &amp;"",L1047 &amp;"" )</f>
        <v/>
      </c>
    </row>
    <row r="1048" spans="1:24" ht="13.8">
      <c r="A1048" s="68"/>
      <c r="B1048" s="80"/>
      <c r="C1048" s="80"/>
      <c r="D1048" s="67"/>
      <c r="E1048" s="67"/>
      <c r="F1048" s="67"/>
      <c r="G1048" s="74"/>
      <c r="H1048" s="84"/>
      <c r="I1048" s="84"/>
      <c r="J1048" s="73"/>
      <c r="K1048" s="73"/>
      <c r="L1048" s="73"/>
      <c r="M1048" s="797"/>
      <c r="N1048" s="795"/>
      <c r="O1048" s="795"/>
      <c r="P1048" s="796"/>
      <c r="Q1048" s="796"/>
      <c r="R1048" s="796"/>
      <c r="S1048" s="106" t="str">
        <f>IF(LNG!$B$3=1,A1048 &amp;"",G1048 &amp;"" )</f>
        <v/>
      </c>
      <c r="T1048" s="106" t="str">
        <f>IF(LNG!$B$3=1,B1048 &amp;"",H1048 &amp;"" )</f>
        <v/>
      </c>
      <c r="U1048" s="106" t="str">
        <f>IF(LNG!$B$3=1,C1048 &amp;"",I1048 &amp;"" )</f>
        <v/>
      </c>
      <c r="V1048" s="106" t="str">
        <f>IF(LNG!$B$3=1,D1048 &amp;"",J1048 &amp;"" )</f>
        <v/>
      </c>
      <c r="W1048" s="106" t="str">
        <f>IF(LNG!$B$3=1,E1048 &amp;"",K1048 &amp;"" )</f>
        <v/>
      </c>
      <c r="X1048" s="106" t="str">
        <f>IF(LNG!$B$3=1,F1048 &amp;"",L1048 &amp;"" )</f>
        <v/>
      </c>
    </row>
    <row r="1049" spans="1:24" ht="13.8">
      <c r="A1049" s="86"/>
      <c r="B1049" s="87"/>
      <c r="C1049" s="80"/>
      <c r="D1049" s="67"/>
      <c r="E1049" s="67"/>
      <c r="F1049" s="67"/>
      <c r="G1049" s="88"/>
      <c r="H1049" s="89"/>
      <c r="I1049" s="84"/>
      <c r="J1049" s="73"/>
      <c r="K1049" s="73"/>
      <c r="L1049" s="73"/>
      <c r="M1049" s="793"/>
      <c r="N1049" s="794"/>
      <c r="O1049" s="795"/>
      <c r="P1049" s="796"/>
      <c r="Q1049" s="796"/>
      <c r="R1049" s="796"/>
      <c r="S1049" s="106" t="str">
        <f>IF(LNG!$B$3=1,A1049 &amp;"",G1049 &amp;"" )</f>
        <v/>
      </c>
      <c r="T1049" s="106" t="str">
        <f>IF(LNG!$B$3=1,B1049 &amp;"",H1049 &amp;"" )</f>
        <v/>
      </c>
      <c r="U1049" s="106" t="str">
        <f>IF(LNG!$B$3=1,C1049 &amp;"",I1049 &amp;"" )</f>
        <v/>
      </c>
      <c r="V1049" s="106" t="str">
        <f>IF(LNG!$B$3=1,D1049 &amp;"",J1049 &amp;"" )</f>
        <v/>
      </c>
      <c r="W1049" s="106" t="str">
        <f>IF(LNG!$B$3=1,E1049 &amp;"",K1049 &amp;"" )</f>
        <v/>
      </c>
      <c r="X1049" s="106" t="str">
        <f>IF(LNG!$B$3=1,F1049 &amp;"",L1049 &amp;"" )</f>
        <v/>
      </c>
    </row>
    <row r="1050" spans="1:24" ht="13.8">
      <c r="A1050" s="68"/>
      <c r="B1050" s="80"/>
      <c r="C1050" s="80"/>
      <c r="D1050" s="67"/>
      <c r="E1050" s="67"/>
      <c r="F1050" s="67"/>
      <c r="G1050" s="74"/>
      <c r="H1050" s="84"/>
      <c r="I1050" s="84"/>
      <c r="J1050" s="73"/>
      <c r="K1050" s="73"/>
      <c r="L1050" s="73"/>
      <c r="M1050" s="797"/>
      <c r="N1050" s="795"/>
      <c r="O1050" s="795"/>
      <c r="P1050" s="796"/>
      <c r="Q1050" s="796"/>
      <c r="R1050" s="796"/>
      <c r="S1050" s="106" t="str">
        <f>IF(LNG!$B$3=1,A1050 &amp;"",G1050 &amp;"" )</f>
        <v/>
      </c>
      <c r="T1050" s="106" t="str">
        <f>IF(LNG!$B$3=1,B1050 &amp;"",H1050 &amp;"" )</f>
        <v/>
      </c>
      <c r="U1050" s="106" t="str">
        <f>IF(LNG!$B$3=1,C1050 &amp;"",I1050 &amp;"" )</f>
        <v/>
      </c>
      <c r="V1050" s="106" t="str">
        <f>IF(LNG!$B$3=1,D1050 &amp;"",J1050 &amp;"" )</f>
        <v/>
      </c>
      <c r="W1050" s="106" t="str">
        <f>IF(LNG!$B$3=1,E1050 &amp;"",K1050 &amp;"" )</f>
        <v/>
      </c>
      <c r="X1050" s="106" t="str">
        <f>IF(LNG!$B$3=1,F1050 &amp;"",L1050 &amp;"" )</f>
        <v/>
      </c>
    </row>
    <row r="1051" spans="1:24" ht="13.8">
      <c r="A1051" s="68"/>
      <c r="B1051" s="80"/>
      <c r="C1051" s="80"/>
      <c r="D1051" s="67"/>
      <c r="E1051" s="67"/>
      <c r="F1051" s="67"/>
      <c r="G1051" s="74"/>
      <c r="H1051" s="84"/>
      <c r="I1051" s="84"/>
      <c r="J1051" s="73"/>
      <c r="K1051" s="73"/>
      <c r="L1051" s="73"/>
      <c r="M1051" s="797"/>
      <c r="N1051" s="795"/>
      <c r="O1051" s="795"/>
      <c r="P1051" s="796"/>
      <c r="Q1051" s="796"/>
      <c r="R1051" s="796"/>
      <c r="S1051" s="106" t="str">
        <f>IF(LNG!$B$3=1,A1051 &amp;"",G1051 &amp;"" )</f>
        <v/>
      </c>
      <c r="T1051" s="106" t="str">
        <f>IF(LNG!$B$3=1,B1051 &amp;"",H1051 &amp;"" )</f>
        <v/>
      </c>
      <c r="U1051" s="106" t="str">
        <f>IF(LNG!$B$3=1,C1051 &amp;"",I1051 &amp;"" )</f>
        <v/>
      </c>
      <c r="V1051" s="106" t="str">
        <f>IF(LNG!$B$3=1,D1051 &amp;"",J1051 &amp;"" )</f>
        <v/>
      </c>
      <c r="W1051" s="106" t="str">
        <f>IF(LNG!$B$3=1,E1051 &amp;"",K1051 &amp;"" )</f>
        <v/>
      </c>
      <c r="X1051" s="106" t="str">
        <f>IF(LNG!$B$3=1,F1051 &amp;"",L1051 &amp;"" )</f>
        <v/>
      </c>
    </row>
    <row r="1052" spans="1:24" ht="13.8">
      <c r="A1052" s="68"/>
      <c r="B1052" s="80"/>
      <c r="C1052" s="80"/>
      <c r="D1052" s="67"/>
      <c r="E1052" s="67"/>
      <c r="F1052" s="67"/>
      <c r="G1052" s="74"/>
      <c r="H1052" s="84"/>
      <c r="I1052" s="84"/>
      <c r="J1052" s="73"/>
      <c r="K1052" s="73"/>
      <c r="L1052" s="73"/>
      <c r="M1052" s="797"/>
      <c r="N1052" s="795"/>
      <c r="O1052" s="795"/>
      <c r="P1052" s="796"/>
      <c r="Q1052" s="796"/>
      <c r="R1052" s="796"/>
      <c r="S1052" s="106" t="str">
        <f>IF(LNG!$B$3=1,A1052 &amp;"",G1052 &amp;"" )</f>
        <v/>
      </c>
      <c r="T1052" s="106" t="str">
        <f>IF(LNG!$B$3=1,B1052 &amp;"",H1052 &amp;"" )</f>
        <v/>
      </c>
      <c r="U1052" s="106" t="str">
        <f>IF(LNG!$B$3=1,C1052 &amp;"",I1052 &amp;"" )</f>
        <v/>
      </c>
      <c r="V1052" s="106" t="str">
        <f>IF(LNG!$B$3=1,D1052 &amp;"",J1052 &amp;"" )</f>
        <v/>
      </c>
      <c r="W1052" s="106" t="str">
        <f>IF(LNG!$B$3=1,E1052 &amp;"",K1052 &amp;"" )</f>
        <v/>
      </c>
      <c r="X1052" s="106" t="str">
        <f>IF(LNG!$B$3=1,F1052 &amp;"",L1052 &amp;"" )</f>
        <v/>
      </c>
    </row>
    <row r="1053" spans="1:24" ht="13.8">
      <c r="A1053" s="68"/>
      <c r="B1053" s="80"/>
      <c r="C1053" s="80"/>
      <c r="D1053" s="67"/>
      <c r="E1053" s="67"/>
      <c r="F1053" s="67"/>
      <c r="G1053" s="74"/>
      <c r="H1053" s="84"/>
      <c r="I1053" s="84"/>
      <c r="J1053" s="73"/>
      <c r="K1053" s="73"/>
      <c r="L1053" s="73"/>
      <c r="M1053" s="797"/>
      <c r="N1053" s="795"/>
      <c r="O1053" s="795"/>
      <c r="P1053" s="796"/>
      <c r="Q1053" s="796"/>
      <c r="R1053" s="796"/>
      <c r="S1053" s="106" t="str">
        <f>IF(LNG!$B$3=1,A1053 &amp;"",G1053 &amp;"" )</f>
        <v/>
      </c>
      <c r="T1053" s="106" t="str">
        <f>IF(LNG!$B$3=1,B1053 &amp;"",H1053 &amp;"" )</f>
        <v/>
      </c>
      <c r="U1053" s="106" t="str">
        <f>IF(LNG!$B$3=1,C1053 &amp;"",I1053 &amp;"" )</f>
        <v/>
      </c>
      <c r="V1053" s="106" t="str">
        <f>IF(LNG!$B$3=1,D1053 &amp;"",J1053 &amp;"" )</f>
        <v/>
      </c>
      <c r="W1053" s="106" t="str">
        <f>IF(LNG!$B$3=1,E1053 &amp;"",K1053 &amp;"" )</f>
        <v/>
      </c>
      <c r="X1053" s="106" t="str">
        <f>IF(LNG!$B$3=1,F1053 &amp;"",L1053 &amp;"" )</f>
        <v/>
      </c>
    </row>
    <row r="1054" spans="1:24" ht="13.8">
      <c r="A1054" s="86"/>
      <c r="B1054" s="87"/>
      <c r="C1054" s="80"/>
      <c r="D1054" s="67"/>
      <c r="E1054" s="67"/>
      <c r="F1054" s="67"/>
      <c r="G1054" s="88"/>
      <c r="H1054" s="89"/>
      <c r="I1054" s="84"/>
      <c r="J1054" s="73"/>
      <c r="K1054" s="73"/>
      <c r="L1054" s="73"/>
      <c r="M1054" s="793"/>
      <c r="N1054" s="794"/>
      <c r="O1054" s="795"/>
      <c r="P1054" s="796"/>
      <c r="Q1054" s="796"/>
      <c r="R1054" s="796"/>
      <c r="S1054" s="106" t="str">
        <f>IF(LNG!$B$3=1,A1054 &amp;"",G1054 &amp;"" )</f>
        <v/>
      </c>
      <c r="T1054" s="106" t="str">
        <f>IF(LNG!$B$3=1,B1054 &amp;"",H1054 &amp;"" )</f>
        <v/>
      </c>
      <c r="U1054" s="106" t="str">
        <f>IF(LNG!$B$3=1,C1054 &amp;"",I1054 &amp;"" )</f>
        <v/>
      </c>
      <c r="V1054" s="106" t="str">
        <f>IF(LNG!$B$3=1,D1054 &amp;"",J1054 &amp;"" )</f>
        <v/>
      </c>
      <c r="W1054" s="106" t="str">
        <f>IF(LNG!$B$3=1,E1054 &amp;"",K1054 &amp;"" )</f>
        <v/>
      </c>
      <c r="X1054" s="106" t="str">
        <f>IF(LNG!$B$3=1,F1054 &amp;"",L1054 &amp;"" )</f>
        <v/>
      </c>
    </row>
    <row r="1055" spans="1:24" ht="13.8">
      <c r="A1055" s="68"/>
      <c r="B1055" s="80"/>
      <c r="C1055" s="80"/>
      <c r="D1055" s="67"/>
      <c r="E1055" s="67"/>
      <c r="F1055" s="67"/>
      <c r="G1055" s="74"/>
      <c r="H1055" s="84"/>
      <c r="I1055" s="84"/>
      <c r="J1055" s="73"/>
      <c r="K1055" s="73"/>
      <c r="L1055" s="73"/>
      <c r="M1055" s="797"/>
      <c r="N1055" s="795"/>
      <c r="O1055" s="795"/>
      <c r="P1055" s="796"/>
      <c r="Q1055" s="796"/>
      <c r="R1055" s="796"/>
      <c r="S1055" s="106" t="str">
        <f>IF(LNG!$B$3=1,A1055 &amp;"",G1055 &amp;"" )</f>
        <v/>
      </c>
      <c r="T1055" s="106" t="str">
        <f>IF(LNG!$B$3=1,B1055 &amp;"",H1055 &amp;"" )</f>
        <v/>
      </c>
      <c r="U1055" s="106" t="str">
        <f>IF(LNG!$B$3=1,C1055 &amp;"",I1055 &amp;"" )</f>
        <v/>
      </c>
      <c r="V1055" s="106" t="str">
        <f>IF(LNG!$B$3=1,D1055 &amp;"",J1055 &amp;"" )</f>
        <v/>
      </c>
      <c r="W1055" s="106" t="str">
        <f>IF(LNG!$B$3=1,E1055 &amp;"",K1055 &amp;"" )</f>
        <v/>
      </c>
      <c r="X1055" s="106" t="str">
        <f>IF(LNG!$B$3=1,F1055 &amp;"",L1055 &amp;"" )</f>
        <v/>
      </c>
    </row>
    <row r="1056" spans="1:24" ht="13.8">
      <c r="A1056" s="68"/>
      <c r="B1056" s="80"/>
      <c r="C1056" s="80"/>
      <c r="D1056" s="67"/>
      <c r="E1056" s="67"/>
      <c r="F1056" s="67"/>
      <c r="G1056" s="74"/>
      <c r="H1056" s="84"/>
      <c r="I1056" s="84"/>
      <c r="J1056" s="73"/>
      <c r="K1056" s="73"/>
      <c r="L1056" s="73"/>
      <c r="M1056" s="797"/>
      <c r="N1056" s="795"/>
      <c r="O1056" s="795"/>
      <c r="P1056" s="796"/>
      <c r="Q1056" s="796"/>
      <c r="R1056" s="796"/>
      <c r="S1056" s="106" t="str">
        <f>IF(LNG!$B$3=1,A1056 &amp;"",G1056 &amp;"" )</f>
        <v/>
      </c>
      <c r="T1056" s="106" t="str">
        <f>IF(LNG!$B$3=1,B1056 &amp;"",H1056 &amp;"" )</f>
        <v/>
      </c>
      <c r="U1056" s="106" t="str">
        <f>IF(LNG!$B$3=1,C1056 &amp;"",I1056 &amp;"" )</f>
        <v/>
      </c>
      <c r="V1056" s="106" t="str">
        <f>IF(LNG!$B$3=1,D1056 &amp;"",J1056 &amp;"" )</f>
        <v/>
      </c>
      <c r="W1056" s="106" t="str">
        <f>IF(LNG!$B$3=1,E1056 &amp;"",K1056 &amp;"" )</f>
        <v/>
      </c>
      <c r="X1056" s="106" t="str">
        <f>IF(LNG!$B$3=1,F1056 &amp;"",L1056 &amp;"" )</f>
        <v/>
      </c>
    </row>
    <row r="1057" spans="1:24" ht="13.8">
      <c r="A1057" s="68"/>
      <c r="B1057" s="80"/>
      <c r="C1057" s="80"/>
      <c r="D1057" s="67"/>
      <c r="E1057" s="67"/>
      <c r="F1057" s="67"/>
      <c r="G1057" s="74"/>
      <c r="H1057" s="84"/>
      <c r="I1057" s="84"/>
      <c r="J1057" s="73"/>
      <c r="K1057" s="73"/>
      <c r="L1057" s="73"/>
      <c r="M1057" s="797"/>
      <c r="N1057" s="795"/>
      <c r="O1057" s="795"/>
      <c r="P1057" s="796"/>
      <c r="Q1057" s="796"/>
      <c r="R1057" s="796"/>
      <c r="S1057" s="106" t="str">
        <f>IF(LNG!$B$3=1,A1057 &amp;"",G1057 &amp;"" )</f>
        <v/>
      </c>
      <c r="T1057" s="106" t="str">
        <f>IF(LNG!$B$3=1,B1057 &amp;"",H1057 &amp;"" )</f>
        <v/>
      </c>
      <c r="U1057" s="106" t="str">
        <f>IF(LNG!$B$3=1,C1057 &amp;"",I1057 &amp;"" )</f>
        <v/>
      </c>
      <c r="V1057" s="106" t="str">
        <f>IF(LNG!$B$3=1,D1057 &amp;"",J1057 &amp;"" )</f>
        <v/>
      </c>
      <c r="W1057" s="106" t="str">
        <f>IF(LNG!$B$3=1,E1057 &amp;"",K1057 &amp;"" )</f>
        <v/>
      </c>
      <c r="X1057" s="106" t="str">
        <f>IF(LNG!$B$3=1,F1057 &amp;"",L1057 &amp;"" )</f>
        <v/>
      </c>
    </row>
    <row r="1058" spans="1:24" ht="13.8">
      <c r="A1058" s="68"/>
      <c r="B1058" s="80"/>
      <c r="C1058" s="80"/>
      <c r="D1058" s="67"/>
      <c r="E1058" s="67"/>
      <c r="F1058" s="67"/>
      <c r="G1058" s="74"/>
      <c r="H1058" s="84"/>
      <c r="I1058" s="84"/>
      <c r="J1058" s="73"/>
      <c r="K1058" s="73"/>
      <c r="L1058" s="73"/>
      <c r="M1058" s="797"/>
      <c r="N1058" s="795"/>
      <c r="O1058" s="795"/>
      <c r="P1058" s="796"/>
      <c r="Q1058" s="796"/>
      <c r="R1058" s="796"/>
      <c r="S1058" s="106" t="str">
        <f>IF(LNG!$B$3=1,A1058 &amp;"",G1058 &amp;"" )</f>
        <v/>
      </c>
      <c r="T1058" s="106" t="str">
        <f>IF(LNG!$B$3=1,B1058 &amp;"",H1058 &amp;"" )</f>
        <v/>
      </c>
      <c r="U1058" s="106" t="str">
        <f>IF(LNG!$B$3=1,C1058 &amp;"",I1058 &amp;"" )</f>
        <v/>
      </c>
      <c r="V1058" s="106" t="str">
        <f>IF(LNG!$B$3=1,D1058 &amp;"",J1058 &amp;"" )</f>
        <v/>
      </c>
      <c r="W1058" s="106" t="str">
        <f>IF(LNG!$B$3=1,E1058 &amp;"",K1058 &amp;"" )</f>
        <v/>
      </c>
      <c r="X1058" s="106" t="str">
        <f>IF(LNG!$B$3=1,F1058 &amp;"",L1058 &amp;"" )</f>
        <v/>
      </c>
    </row>
    <row r="1059" spans="1:24" ht="13.8">
      <c r="A1059" s="68"/>
      <c r="B1059" s="80"/>
      <c r="C1059" s="80"/>
      <c r="D1059" s="67"/>
      <c r="E1059" s="67"/>
      <c r="F1059" s="67"/>
      <c r="G1059" s="74"/>
      <c r="H1059" s="84"/>
      <c r="I1059" s="84"/>
      <c r="J1059" s="73"/>
      <c r="K1059" s="73"/>
      <c r="L1059" s="73"/>
      <c r="M1059" s="797"/>
      <c r="N1059" s="795"/>
      <c r="O1059" s="795"/>
      <c r="P1059" s="796"/>
      <c r="Q1059" s="796"/>
      <c r="R1059" s="796"/>
      <c r="S1059" s="106" t="str">
        <f>IF(LNG!$B$3=1,A1059 &amp;"",G1059 &amp;"" )</f>
        <v/>
      </c>
      <c r="T1059" s="106" t="str">
        <f>IF(LNG!$B$3=1,B1059 &amp;"",H1059 &amp;"" )</f>
        <v/>
      </c>
      <c r="U1059" s="106" t="str">
        <f>IF(LNG!$B$3=1,C1059 &amp;"",I1059 &amp;"" )</f>
        <v/>
      </c>
      <c r="V1059" s="106" t="str">
        <f>IF(LNG!$B$3=1,D1059 &amp;"",J1059 &amp;"" )</f>
        <v/>
      </c>
      <c r="W1059" s="106" t="str">
        <f>IF(LNG!$B$3=1,E1059 &amp;"",K1059 &amp;"" )</f>
        <v/>
      </c>
      <c r="X1059" s="106" t="str">
        <f>IF(LNG!$B$3=1,F1059 &amp;"",L1059 &amp;"" )</f>
        <v/>
      </c>
    </row>
    <row r="1060" spans="1:24" ht="13.8">
      <c r="A1060" s="68"/>
      <c r="B1060" s="80"/>
      <c r="C1060" s="80"/>
      <c r="D1060" s="67"/>
      <c r="E1060" s="67"/>
      <c r="F1060" s="67"/>
      <c r="G1060" s="74"/>
      <c r="H1060" s="84"/>
      <c r="I1060" s="84"/>
      <c r="J1060" s="73"/>
      <c r="K1060" s="73"/>
      <c r="L1060" s="73"/>
      <c r="M1060" s="797"/>
      <c r="N1060" s="795"/>
      <c r="O1060" s="795"/>
      <c r="P1060" s="796"/>
      <c r="Q1060" s="796"/>
      <c r="R1060" s="796"/>
      <c r="S1060" s="106" t="str">
        <f>IF(LNG!$B$3=1,A1060 &amp;"",G1060 &amp;"" )</f>
        <v/>
      </c>
      <c r="T1060" s="106" t="str">
        <f>IF(LNG!$B$3=1,B1060 &amp;"",H1060 &amp;"" )</f>
        <v/>
      </c>
      <c r="U1060" s="106" t="str">
        <f>IF(LNG!$B$3=1,C1060 &amp;"",I1060 &amp;"" )</f>
        <v/>
      </c>
      <c r="V1060" s="106" t="str">
        <f>IF(LNG!$B$3=1,D1060 &amp;"",J1060 &amp;"" )</f>
        <v/>
      </c>
      <c r="W1060" s="106" t="str">
        <f>IF(LNG!$B$3=1,E1060 &amp;"",K1060 &amp;"" )</f>
        <v/>
      </c>
      <c r="X1060" s="106" t="str">
        <f>IF(LNG!$B$3=1,F1060 &amp;"",L1060 &amp;"" )</f>
        <v/>
      </c>
    </row>
    <row r="1061" spans="1:24" ht="13.8">
      <c r="A1061" s="86"/>
      <c r="B1061" s="87"/>
      <c r="C1061" s="80"/>
      <c r="D1061" s="67"/>
      <c r="E1061" s="67"/>
      <c r="F1061" s="67"/>
      <c r="G1061" s="88"/>
      <c r="H1061" s="89"/>
      <c r="I1061" s="84"/>
      <c r="J1061" s="73"/>
      <c r="K1061" s="73"/>
      <c r="L1061" s="73"/>
      <c r="M1061" s="793"/>
      <c r="N1061" s="794"/>
      <c r="O1061" s="795"/>
      <c r="P1061" s="796"/>
      <c r="Q1061" s="796"/>
      <c r="R1061" s="796"/>
      <c r="S1061" s="106" t="str">
        <f>IF(LNG!$B$3=1,A1061 &amp;"",G1061 &amp;"" )</f>
        <v/>
      </c>
      <c r="T1061" s="106" t="str">
        <f>IF(LNG!$B$3=1,B1061 &amp;"",H1061 &amp;"" )</f>
        <v/>
      </c>
      <c r="U1061" s="106" t="str">
        <f>IF(LNG!$B$3=1,C1061 &amp;"",I1061 &amp;"" )</f>
        <v/>
      </c>
      <c r="V1061" s="106" t="str">
        <f>IF(LNG!$B$3=1,D1061 &amp;"",J1061 &amp;"" )</f>
        <v/>
      </c>
      <c r="W1061" s="106" t="str">
        <f>IF(LNG!$B$3=1,E1061 &amp;"",K1061 &amp;"" )</f>
        <v/>
      </c>
      <c r="X1061" s="106" t="str">
        <f>IF(LNG!$B$3=1,F1061 &amp;"",L1061 &amp;"" )</f>
        <v/>
      </c>
    </row>
    <row r="1062" spans="1:24" ht="13.8">
      <c r="A1062" s="68"/>
      <c r="B1062" s="80"/>
      <c r="C1062" s="80"/>
      <c r="D1062" s="67"/>
      <c r="E1062" s="67"/>
      <c r="F1062" s="67"/>
      <c r="G1062" s="74"/>
      <c r="H1062" s="84"/>
      <c r="I1062" s="84"/>
      <c r="J1062" s="73"/>
      <c r="K1062" s="73"/>
      <c r="L1062" s="73"/>
      <c r="M1062" s="797"/>
      <c r="N1062" s="795"/>
      <c r="O1062" s="795"/>
      <c r="P1062" s="796"/>
      <c r="Q1062" s="796"/>
      <c r="R1062" s="796"/>
      <c r="S1062" s="106" t="str">
        <f>IF(LNG!$B$3=1,A1062 &amp;"",G1062 &amp;"" )</f>
        <v/>
      </c>
      <c r="T1062" s="106" t="str">
        <f>IF(LNG!$B$3=1,B1062 &amp;"",H1062 &amp;"" )</f>
        <v/>
      </c>
      <c r="U1062" s="106" t="str">
        <f>IF(LNG!$B$3=1,C1062 &amp;"",I1062 &amp;"" )</f>
        <v/>
      </c>
      <c r="V1062" s="106" t="str">
        <f>IF(LNG!$B$3=1,D1062 &amp;"",J1062 &amp;"" )</f>
        <v/>
      </c>
      <c r="W1062" s="106" t="str">
        <f>IF(LNG!$B$3=1,E1062 &amp;"",K1062 &amp;"" )</f>
        <v/>
      </c>
      <c r="X1062" s="106" t="str">
        <f>IF(LNG!$B$3=1,F1062 &amp;"",L1062 &amp;"" )</f>
        <v/>
      </c>
    </row>
    <row r="1063" spans="1:24" ht="13.8">
      <c r="A1063" s="68"/>
      <c r="B1063" s="80"/>
      <c r="C1063" s="80"/>
      <c r="D1063" s="67"/>
      <c r="E1063" s="67"/>
      <c r="F1063" s="67"/>
      <c r="G1063" s="74"/>
      <c r="H1063" s="84"/>
      <c r="I1063" s="84"/>
      <c r="J1063" s="73"/>
      <c r="K1063" s="73"/>
      <c r="L1063" s="73"/>
      <c r="M1063" s="797"/>
      <c r="N1063" s="795"/>
      <c r="O1063" s="795"/>
      <c r="P1063" s="796"/>
      <c r="Q1063" s="796"/>
      <c r="R1063" s="796"/>
      <c r="S1063" s="106" t="str">
        <f>IF(LNG!$B$3=1,A1063 &amp;"",G1063 &amp;"" )</f>
        <v/>
      </c>
      <c r="T1063" s="106" t="str">
        <f>IF(LNG!$B$3=1,B1063 &amp;"",H1063 &amp;"" )</f>
        <v/>
      </c>
      <c r="U1063" s="106" t="str">
        <f>IF(LNG!$B$3=1,C1063 &amp;"",I1063 &amp;"" )</f>
        <v/>
      </c>
      <c r="V1063" s="106" t="str">
        <f>IF(LNG!$B$3=1,D1063 &amp;"",J1063 &amp;"" )</f>
        <v/>
      </c>
      <c r="W1063" s="106" t="str">
        <f>IF(LNG!$B$3=1,E1063 &amp;"",K1063 &amp;"" )</f>
        <v/>
      </c>
      <c r="X1063" s="106" t="str">
        <f>IF(LNG!$B$3=1,F1063 &amp;"",L1063 &amp;"" )</f>
        <v/>
      </c>
    </row>
    <row r="1064" spans="1:24" ht="13.8">
      <c r="A1064" s="68"/>
      <c r="B1064" s="80"/>
      <c r="C1064" s="80"/>
      <c r="D1064" s="67"/>
      <c r="E1064" s="67"/>
      <c r="F1064" s="67"/>
      <c r="G1064" s="74"/>
      <c r="H1064" s="84"/>
      <c r="I1064" s="84"/>
      <c r="J1064" s="73"/>
      <c r="K1064" s="73"/>
      <c r="L1064" s="73"/>
      <c r="M1064" s="797"/>
      <c r="N1064" s="795"/>
      <c r="O1064" s="795"/>
      <c r="P1064" s="796"/>
      <c r="Q1064" s="796"/>
      <c r="R1064" s="796"/>
      <c r="S1064" s="106" t="str">
        <f>IF(LNG!$B$3=1,A1064 &amp;"",G1064 &amp;"" )</f>
        <v/>
      </c>
      <c r="T1064" s="106" t="str">
        <f>IF(LNG!$B$3=1,B1064 &amp;"",H1064 &amp;"" )</f>
        <v/>
      </c>
      <c r="U1064" s="106" t="str">
        <f>IF(LNG!$B$3=1,C1064 &amp;"",I1064 &amp;"" )</f>
        <v/>
      </c>
      <c r="V1064" s="106" t="str">
        <f>IF(LNG!$B$3=1,D1064 &amp;"",J1064 &amp;"" )</f>
        <v/>
      </c>
      <c r="W1064" s="106" t="str">
        <f>IF(LNG!$B$3=1,E1064 &amp;"",K1064 &amp;"" )</f>
        <v/>
      </c>
      <c r="X1064" s="106" t="str">
        <f>IF(LNG!$B$3=1,F1064 &amp;"",L1064 &amp;"" )</f>
        <v/>
      </c>
    </row>
    <row r="1065" spans="1:24" ht="13.8">
      <c r="A1065" s="68"/>
      <c r="B1065" s="80"/>
      <c r="C1065" s="80"/>
      <c r="D1065" s="67"/>
      <c r="E1065" s="67"/>
      <c r="F1065" s="67"/>
      <c r="G1065" s="74"/>
      <c r="H1065" s="84"/>
      <c r="I1065" s="84"/>
      <c r="J1065" s="73"/>
      <c r="K1065" s="73"/>
      <c r="L1065" s="73"/>
      <c r="M1065" s="797"/>
      <c r="N1065" s="795"/>
      <c r="O1065" s="795"/>
      <c r="P1065" s="796"/>
      <c r="Q1065" s="796"/>
      <c r="R1065" s="796"/>
      <c r="S1065" s="106" t="str">
        <f>IF(LNG!$B$3=1,A1065 &amp;"",G1065 &amp;"" )</f>
        <v/>
      </c>
      <c r="T1065" s="106" t="str">
        <f>IF(LNG!$B$3=1,B1065 &amp;"",H1065 &amp;"" )</f>
        <v/>
      </c>
      <c r="U1065" s="106" t="str">
        <f>IF(LNG!$B$3=1,C1065 &amp;"",I1065 &amp;"" )</f>
        <v/>
      </c>
      <c r="V1065" s="106" t="str">
        <f>IF(LNG!$B$3=1,D1065 &amp;"",J1065 &amp;"" )</f>
        <v/>
      </c>
      <c r="W1065" s="106" t="str">
        <f>IF(LNG!$B$3=1,E1065 &amp;"",K1065 &amp;"" )</f>
        <v/>
      </c>
      <c r="X1065" s="106" t="str">
        <f>IF(LNG!$B$3=1,F1065 &amp;"",L1065 &amp;"" )</f>
        <v/>
      </c>
    </row>
    <row r="1066" spans="1:24" ht="13.8">
      <c r="A1066" s="68"/>
      <c r="B1066" s="80"/>
      <c r="C1066" s="80"/>
      <c r="D1066" s="67"/>
      <c r="E1066" s="67"/>
      <c r="F1066" s="67"/>
      <c r="G1066" s="74"/>
      <c r="H1066" s="84"/>
      <c r="I1066" s="84"/>
      <c r="J1066" s="73"/>
      <c r="K1066" s="73"/>
      <c r="L1066" s="73"/>
      <c r="M1066" s="797"/>
      <c r="N1066" s="795"/>
      <c r="O1066" s="795"/>
      <c r="P1066" s="796"/>
      <c r="Q1066" s="796"/>
      <c r="R1066" s="796"/>
      <c r="S1066" s="106" t="str">
        <f>IF(LNG!$B$3=1,A1066 &amp;"",G1066 &amp;"" )</f>
        <v/>
      </c>
      <c r="T1066" s="106" t="str">
        <f>IF(LNG!$B$3=1,B1066 &amp;"",H1066 &amp;"" )</f>
        <v/>
      </c>
      <c r="U1066" s="106" t="str">
        <f>IF(LNG!$B$3=1,C1066 &amp;"",I1066 &amp;"" )</f>
        <v/>
      </c>
      <c r="V1066" s="106" t="str">
        <f>IF(LNG!$B$3=1,D1066 &amp;"",J1066 &amp;"" )</f>
        <v/>
      </c>
      <c r="W1066" s="106" t="str">
        <f>IF(LNG!$B$3=1,E1066 &amp;"",K1066 &amp;"" )</f>
        <v/>
      </c>
      <c r="X1066" s="106" t="str">
        <f>IF(LNG!$B$3=1,F1066 &amp;"",L1066 &amp;"" )</f>
        <v/>
      </c>
    </row>
    <row r="1067" spans="1:24" ht="13.8">
      <c r="A1067" s="78"/>
      <c r="B1067" s="79"/>
      <c r="C1067" s="80"/>
      <c r="D1067" s="67"/>
      <c r="E1067" s="67"/>
      <c r="F1067" s="67"/>
      <c r="G1067" s="82"/>
      <c r="H1067" s="83"/>
      <c r="I1067" s="84"/>
      <c r="J1067" s="73"/>
      <c r="K1067" s="73"/>
      <c r="L1067" s="73"/>
      <c r="M1067" s="798"/>
      <c r="N1067" s="799"/>
      <c r="O1067" s="795"/>
      <c r="P1067" s="796"/>
      <c r="Q1067" s="796"/>
      <c r="R1067" s="796"/>
      <c r="S1067" s="106" t="str">
        <f>IF(LNG!$B$3=1,A1067 &amp;"",G1067 &amp;"" )</f>
        <v/>
      </c>
      <c r="T1067" s="106" t="str">
        <f>IF(LNG!$B$3=1,B1067 &amp;"",H1067 &amp;"" )</f>
        <v/>
      </c>
      <c r="U1067" s="106" t="str">
        <f>IF(LNG!$B$3=1,C1067 &amp;"",I1067 &amp;"" )</f>
        <v/>
      </c>
      <c r="V1067" s="106" t="str">
        <f>IF(LNG!$B$3=1,D1067 &amp;"",J1067 &amp;"" )</f>
        <v/>
      </c>
      <c r="W1067" s="106" t="str">
        <f>IF(LNG!$B$3=1,E1067 &amp;"",K1067 &amp;"" )</f>
        <v/>
      </c>
      <c r="X1067" s="106" t="str">
        <f>IF(LNG!$B$3=1,F1067 &amp;"",L1067 &amp;"" )</f>
        <v/>
      </c>
    </row>
    <row r="1068" spans="1:24" ht="13.8">
      <c r="A1068" s="86"/>
      <c r="B1068" s="87"/>
      <c r="C1068" s="80"/>
      <c r="D1068" s="67"/>
      <c r="E1068" s="67"/>
      <c r="F1068" s="67"/>
      <c r="G1068" s="88"/>
      <c r="H1068" s="89"/>
      <c r="I1068" s="84"/>
      <c r="J1068" s="73"/>
      <c r="K1068" s="73"/>
      <c r="L1068" s="73"/>
      <c r="M1068" s="793"/>
      <c r="N1068" s="794"/>
      <c r="O1068" s="795"/>
      <c r="P1068" s="796"/>
      <c r="Q1068" s="796"/>
      <c r="R1068" s="796"/>
      <c r="S1068" s="106" t="str">
        <f>IF(LNG!$B$3=1,A1068 &amp;"",G1068 &amp;"" )</f>
        <v/>
      </c>
      <c r="T1068" s="106" t="str">
        <f>IF(LNG!$B$3=1,B1068 &amp;"",H1068 &amp;"" )</f>
        <v/>
      </c>
      <c r="U1068" s="106" t="str">
        <f>IF(LNG!$B$3=1,C1068 &amp;"",I1068 &amp;"" )</f>
        <v/>
      </c>
      <c r="V1068" s="106" t="str">
        <f>IF(LNG!$B$3=1,D1068 &amp;"",J1068 &amp;"" )</f>
        <v/>
      </c>
      <c r="W1068" s="106" t="str">
        <f>IF(LNG!$B$3=1,E1068 &amp;"",K1068 &amp;"" )</f>
        <v/>
      </c>
      <c r="X1068" s="106" t="str">
        <f>IF(LNG!$B$3=1,F1068 &amp;"",L1068 &amp;"" )</f>
        <v/>
      </c>
    </row>
    <row r="1069" spans="1:24" ht="13.8">
      <c r="A1069" s="68"/>
      <c r="B1069" s="80"/>
      <c r="C1069" s="80"/>
      <c r="D1069" s="67"/>
      <c r="E1069" s="67"/>
      <c r="F1069" s="67"/>
      <c r="G1069" s="74"/>
      <c r="H1069" s="84"/>
      <c r="I1069" s="84"/>
      <c r="J1069" s="73"/>
      <c r="K1069" s="73"/>
      <c r="L1069" s="73"/>
      <c r="M1069" s="797"/>
      <c r="N1069" s="795"/>
      <c r="O1069" s="795"/>
      <c r="P1069" s="796"/>
      <c r="Q1069" s="796"/>
      <c r="R1069" s="796"/>
      <c r="S1069" s="106" t="str">
        <f>IF(LNG!$B$3=1,A1069 &amp;"",G1069 &amp;"" )</f>
        <v/>
      </c>
      <c r="T1069" s="106" t="str">
        <f>IF(LNG!$B$3=1,B1069 &amp;"",H1069 &amp;"" )</f>
        <v/>
      </c>
      <c r="U1069" s="106" t="str">
        <f>IF(LNG!$B$3=1,C1069 &amp;"",I1069 &amp;"" )</f>
        <v/>
      </c>
      <c r="V1069" s="106" t="str">
        <f>IF(LNG!$B$3=1,D1069 &amp;"",J1069 &amp;"" )</f>
        <v/>
      </c>
      <c r="W1069" s="106" t="str">
        <f>IF(LNG!$B$3=1,E1069 &amp;"",K1069 &amp;"" )</f>
        <v/>
      </c>
      <c r="X1069" s="106" t="str">
        <f>IF(LNG!$B$3=1,F1069 &amp;"",L1069 &amp;"" )</f>
        <v/>
      </c>
    </row>
    <row r="1070" spans="1:24" ht="13.8">
      <c r="A1070" s="68"/>
      <c r="B1070" s="80"/>
      <c r="C1070" s="80"/>
      <c r="D1070" s="67"/>
      <c r="E1070" s="67"/>
      <c r="F1070" s="67"/>
      <c r="G1070" s="74"/>
      <c r="H1070" s="84"/>
      <c r="I1070" s="84"/>
      <c r="J1070" s="73"/>
      <c r="K1070" s="73"/>
      <c r="L1070" s="73"/>
      <c r="M1070" s="797"/>
      <c r="N1070" s="795"/>
      <c r="O1070" s="795"/>
      <c r="P1070" s="796"/>
      <c r="Q1070" s="796"/>
      <c r="R1070" s="796"/>
      <c r="S1070" s="106" t="str">
        <f>IF(LNG!$B$3=1,A1070 &amp;"",G1070 &amp;"" )</f>
        <v/>
      </c>
      <c r="T1070" s="106" t="str">
        <f>IF(LNG!$B$3=1,B1070 &amp;"",H1070 &amp;"" )</f>
        <v/>
      </c>
      <c r="U1070" s="106" t="str">
        <f>IF(LNG!$B$3=1,C1070 &amp;"",I1070 &amp;"" )</f>
        <v/>
      </c>
      <c r="V1070" s="106" t="str">
        <f>IF(LNG!$B$3=1,D1070 &amp;"",J1070 &amp;"" )</f>
        <v/>
      </c>
      <c r="W1070" s="106" t="str">
        <f>IF(LNG!$B$3=1,E1070 &amp;"",K1070 &amp;"" )</f>
        <v/>
      </c>
      <c r="X1070" s="106" t="str">
        <f>IF(LNG!$B$3=1,F1070 &amp;"",L1070 &amp;"" )</f>
        <v/>
      </c>
    </row>
    <row r="1071" spans="1:24" ht="13.8">
      <c r="A1071" s="86"/>
      <c r="B1071" s="87"/>
      <c r="C1071" s="80"/>
      <c r="D1071" s="67"/>
      <c r="E1071" s="67"/>
      <c r="F1071" s="67"/>
      <c r="G1071" s="88"/>
      <c r="H1071" s="89"/>
      <c r="I1071" s="84"/>
      <c r="J1071" s="73"/>
      <c r="K1071" s="73"/>
      <c r="L1071" s="73"/>
      <c r="M1071" s="793"/>
      <c r="N1071" s="794"/>
      <c r="O1071" s="795"/>
      <c r="P1071" s="796"/>
      <c r="Q1071" s="796"/>
      <c r="R1071" s="796"/>
      <c r="S1071" s="106" t="str">
        <f>IF(LNG!$B$3=1,A1071 &amp;"",G1071 &amp;"" )</f>
        <v/>
      </c>
      <c r="T1071" s="106" t="str">
        <f>IF(LNG!$B$3=1,B1071 &amp;"",H1071 &amp;"" )</f>
        <v/>
      </c>
      <c r="U1071" s="106" t="str">
        <f>IF(LNG!$B$3=1,C1071 &amp;"",I1071 &amp;"" )</f>
        <v/>
      </c>
      <c r="V1071" s="106" t="str">
        <f>IF(LNG!$B$3=1,D1071 &amp;"",J1071 &amp;"" )</f>
        <v/>
      </c>
      <c r="W1071" s="106" t="str">
        <f>IF(LNG!$B$3=1,E1071 &amp;"",K1071 &amp;"" )</f>
        <v/>
      </c>
      <c r="X1071" s="106" t="str">
        <f>IF(LNG!$B$3=1,F1071 &amp;"",L1071 &amp;"" )</f>
        <v/>
      </c>
    </row>
    <row r="1072" spans="1:24" ht="13.8">
      <c r="A1072" s="68"/>
      <c r="B1072" s="80"/>
      <c r="C1072" s="80"/>
      <c r="D1072" s="67"/>
      <c r="E1072" s="67"/>
      <c r="F1072" s="67"/>
      <c r="G1072" s="74"/>
      <c r="H1072" s="84"/>
      <c r="I1072" s="84"/>
      <c r="J1072" s="73"/>
      <c r="K1072" s="73"/>
      <c r="L1072" s="73"/>
      <c r="M1072" s="797"/>
      <c r="N1072" s="795"/>
      <c r="O1072" s="795"/>
      <c r="P1072" s="796"/>
      <c r="Q1072" s="796"/>
      <c r="R1072" s="796"/>
      <c r="S1072" s="106" t="str">
        <f>IF(LNG!$B$3=1,A1072 &amp;"",G1072 &amp;"" )</f>
        <v/>
      </c>
      <c r="T1072" s="106" t="str">
        <f>IF(LNG!$B$3=1,B1072 &amp;"",H1072 &amp;"" )</f>
        <v/>
      </c>
      <c r="U1072" s="106" t="str">
        <f>IF(LNG!$B$3=1,C1072 &amp;"",I1072 &amp;"" )</f>
        <v/>
      </c>
      <c r="V1072" s="106" t="str">
        <f>IF(LNG!$B$3=1,D1072 &amp;"",J1072 &amp;"" )</f>
        <v/>
      </c>
      <c r="W1072" s="106" t="str">
        <f>IF(LNG!$B$3=1,E1072 &amp;"",K1072 &amp;"" )</f>
        <v/>
      </c>
      <c r="X1072" s="106" t="str">
        <f>IF(LNG!$B$3=1,F1072 &amp;"",L1072 &amp;"" )</f>
        <v/>
      </c>
    </row>
    <row r="1073" spans="1:24" ht="13.8">
      <c r="A1073" s="68"/>
      <c r="B1073" s="80"/>
      <c r="C1073" s="80"/>
      <c r="D1073" s="67"/>
      <c r="E1073" s="67"/>
      <c r="F1073" s="67"/>
      <c r="G1073" s="74"/>
      <c r="H1073" s="84"/>
      <c r="I1073" s="84"/>
      <c r="J1073" s="73"/>
      <c r="K1073" s="73"/>
      <c r="L1073" s="73"/>
      <c r="M1073" s="797"/>
      <c r="N1073" s="795"/>
      <c r="O1073" s="795"/>
      <c r="P1073" s="796"/>
      <c r="Q1073" s="796"/>
      <c r="R1073" s="796"/>
      <c r="S1073" s="106" t="str">
        <f>IF(LNG!$B$3=1,A1073 &amp;"",G1073 &amp;"" )</f>
        <v/>
      </c>
      <c r="T1073" s="106" t="str">
        <f>IF(LNG!$B$3=1,B1073 &amp;"",H1073 &amp;"" )</f>
        <v/>
      </c>
      <c r="U1073" s="106" t="str">
        <f>IF(LNG!$B$3=1,C1073 &amp;"",I1073 &amp;"" )</f>
        <v/>
      </c>
      <c r="V1073" s="106" t="str">
        <f>IF(LNG!$B$3=1,D1073 &amp;"",J1073 &amp;"" )</f>
        <v/>
      </c>
      <c r="W1073" s="106" t="str">
        <f>IF(LNG!$B$3=1,E1073 &amp;"",K1073 &amp;"" )</f>
        <v/>
      </c>
      <c r="X1073" s="106" t="str">
        <f>IF(LNG!$B$3=1,F1073 &amp;"",L1073 &amp;"" )</f>
        <v/>
      </c>
    </row>
    <row r="1074" spans="1:24" ht="13.8">
      <c r="A1074" s="68"/>
      <c r="B1074" s="80"/>
      <c r="C1074" s="80"/>
      <c r="D1074" s="67"/>
      <c r="E1074" s="67"/>
      <c r="F1074" s="67"/>
      <c r="G1074" s="74"/>
      <c r="H1074" s="84"/>
      <c r="I1074" s="84"/>
      <c r="J1074" s="73"/>
      <c r="K1074" s="73"/>
      <c r="L1074" s="73"/>
      <c r="M1074" s="797"/>
      <c r="N1074" s="795"/>
      <c r="O1074" s="795"/>
      <c r="P1074" s="796"/>
      <c r="Q1074" s="796"/>
      <c r="R1074" s="796"/>
      <c r="S1074" s="106" t="str">
        <f>IF(LNG!$B$3=1,A1074 &amp;"",G1074 &amp;"" )</f>
        <v/>
      </c>
      <c r="T1074" s="106" t="str">
        <f>IF(LNG!$B$3=1,B1074 &amp;"",H1074 &amp;"" )</f>
        <v/>
      </c>
      <c r="U1074" s="106" t="str">
        <f>IF(LNG!$B$3=1,C1074 &amp;"",I1074 &amp;"" )</f>
        <v/>
      </c>
      <c r="V1074" s="106" t="str">
        <f>IF(LNG!$B$3=1,D1074 &amp;"",J1074 &amp;"" )</f>
        <v/>
      </c>
      <c r="W1074" s="106" t="str">
        <f>IF(LNG!$B$3=1,E1074 &amp;"",K1074 &amp;"" )</f>
        <v/>
      </c>
      <c r="X1074" s="106" t="str">
        <f>IF(LNG!$B$3=1,F1074 &amp;"",L1074 &amp;"" )</f>
        <v/>
      </c>
    </row>
    <row r="1075" spans="1:24" ht="13.8">
      <c r="A1075" s="68"/>
      <c r="B1075" s="80"/>
      <c r="C1075" s="80"/>
      <c r="D1075" s="67"/>
      <c r="E1075" s="67"/>
      <c r="F1075" s="67"/>
      <c r="G1075" s="74"/>
      <c r="H1075" s="84"/>
      <c r="I1075" s="84"/>
      <c r="J1075" s="73"/>
      <c r="K1075" s="73"/>
      <c r="L1075" s="73"/>
      <c r="M1075" s="797"/>
      <c r="N1075" s="795"/>
      <c r="O1075" s="795"/>
      <c r="P1075" s="796"/>
      <c r="Q1075" s="796"/>
      <c r="R1075" s="796"/>
      <c r="S1075" s="106" t="str">
        <f>IF(LNG!$B$3=1,A1075 &amp;"",G1075 &amp;"" )</f>
        <v/>
      </c>
      <c r="T1075" s="106" t="str">
        <f>IF(LNG!$B$3=1,B1075 &amp;"",H1075 &amp;"" )</f>
        <v/>
      </c>
      <c r="U1075" s="106" t="str">
        <f>IF(LNG!$B$3=1,C1075 &amp;"",I1075 &amp;"" )</f>
        <v/>
      </c>
      <c r="V1075" s="106" t="str">
        <f>IF(LNG!$B$3=1,D1075 &amp;"",J1075 &amp;"" )</f>
        <v/>
      </c>
      <c r="W1075" s="106" t="str">
        <f>IF(LNG!$B$3=1,E1075 &amp;"",K1075 &amp;"" )</f>
        <v/>
      </c>
      <c r="X1075" s="106" t="str">
        <f>IF(LNG!$B$3=1,F1075 &amp;"",L1075 &amp;"" )</f>
        <v/>
      </c>
    </row>
    <row r="1076" spans="1:24" ht="13.8">
      <c r="A1076" s="68"/>
      <c r="B1076" s="80"/>
      <c r="C1076" s="80"/>
      <c r="D1076" s="67"/>
      <c r="E1076" s="67"/>
      <c r="F1076" s="67"/>
      <c r="G1076" s="74"/>
      <c r="H1076" s="84"/>
      <c r="I1076" s="84"/>
      <c r="J1076" s="73"/>
      <c r="K1076" s="73"/>
      <c r="L1076" s="73"/>
      <c r="M1076" s="797"/>
      <c r="N1076" s="795"/>
      <c r="O1076" s="795"/>
      <c r="P1076" s="796"/>
      <c r="Q1076" s="796"/>
      <c r="R1076" s="796"/>
      <c r="S1076" s="106" t="str">
        <f>IF(LNG!$B$3=1,A1076 &amp;"",G1076 &amp;"" )</f>
        <v/>
      </c>
      <c r="T1076" s="106" t="str">
        <f>IF(LNG!$B$3=1,B1076 &amp;"",H1076 &amp;"" )</f>
        <v/>
      </c>
      <c r="U1076" s="106" t="str">
        <f>IF(LNG!$B$3=1,C1076 &amp;"",I1076 &amp;"" )</f>
        <v/>
      </c>
      <c r="V1076" s="106" t="str">
        <f>IF(LNG!$B$3=1,D1076 &amp;"",J1076 &amp;"" )</f>
        <v/>
      </c>
      <c r="W1076" s="106" t="str">
        <f>IF(LNG!$B$3=1,E1076 &amp;"",K1076 &amp;"" )</f>
        <v/>
      </c>
      <c r="X1076" s="106" t="str">
        <f>IF(LNG!$B$3=1,F1076 &amp;"",L1076 &amp;"" )</f>
        <v/>
      </c>
    </row>
    <row r="1077" spans="1:24" ht="13.8">
      <c r="A1077" s="86"/>
      <c r="B1077" s="87"/>
      <c r="C1077" s="80"/>
      <c r="D1077" s="67"/>
      <c r="E1077" s="67"/>
      <c r="F1077" s="67"/>
      <c r="G1077" s="88"/>
      <c r="H1077" s="89"/>
      <c r="I1077" s="84"/>
      <c r="J1077" s="73"/>
      <c r="K1077" s="73"/>
      <c r="L1077" s="73"/>
      <c r="M1077" s="793"/>
      <c r="N1077" s="794"/>
      <c r="O1077" s="795"/>
      <c r="P1077" s="796"/>
      <c r="Q1077" s="796"/>
      <c r="R1077" s="796"/>
      <c r="S1077" s="106" t="str">
        <f>IF(LNG!$B$3=1,A1077 &amp;"",G1077 &amp;"" )</f>
        <v/>
      </c>
      <c r="T1077" s="106" t="str">
        <f>IF(LNG!$B$3=1,B1077 &amp;"",H1077 &amp;"" )</f>
        <v/>
      </c>
      <c r="U1077" s="106" t="str">
        <f>IF(LNG!$B$3=1,C1077 &amp;"",I1077 &amp;"" )</f>
        <v/>
      </c>
      <c r="V1077" s="106" t="str">
        <f>IF(LNG!$B$3=1,D1077 &amp;"",J1077 &amp;"" )</f>
        <v/>
      </c>
      <c r="W1077" s="106" t="str">
        <f>IF(LNG!$B$3=1,E1077 &amp;"",K1077 &amp;"" )</f>
        <v/>
      </c>
      <c r="X1077" s="106" t="str">
        <f>IF(LNG!$B$3=1,F1077 &amp;"",L1077 &amp;"" )</f>
        <v/>
      </c>
    </row>
    <row r="1078" spans="1:24" ht="13.8">
      <c r="A1078" s="68"/>
      <c r="B1078" s="80"/>
      <c r="C1078" s="80"/>
      <c r="D1078" s="67"/>
      <c r="E1078" s="67"/>
      <c r="F1078" s="67"/>
      <c r="G1078" s="74"/>
      <c r="H1078" s="84"/>
      <c r="I1078" s="84"/>
      <c r="J1078" s="73"/>
      <c r="K1078" s="73"/>
      <c r="L1078" s="73"/>
      <c r="M1078" s="797"/>
      <c r="N1078" s="795"/>
      <c r="O1078" s="795"/>
      <c r="P1078" s="796"/>
      <c r="Q1078" s="796"/>
      <c r="R1078" s="796"/>
      <c r="S1078" s="106" t="str">
        <f>IF(LNG!$B$3=1,A1078 &amp;"",G1078 &amp;"" )</f>
        <v/>
      </c>
      <c r="T1078" s="106" t="str">
        <f>IF(LNG!$B$3=1,B1078 &amp;"",H1078 &amp;"" )</f>
        <v/>
      </c>
      <c r="U1078" s="106" t="str">
        <f>IF(LNG!$B$3=1,C1078 &amp;"",I1078 &amp;"" )</f>
        <v/>
      </c>
      <c r="V1078" s="106" t="str">
        <f>IF(LNG!$B$3=1,D1078 &amp;"",J1078 &amp;"" )</f>
        <v/>
      </c>
      <c r="W1078" s="106" t="str">
        <f>IF(LNG!$B$3=1,E1078 &amp;"",K1078 &amp;"" )</f>
        <v/>
      </c>
      <c r="X1078" s="106" t="str">
        <f>IF(LNG!$B$3=1,F1078 &amp;"",L1078 &amp;"" )</f>
        <v/>
      </c>
    </row>
    <row r="1079" spans="1:24" ht="13.8">
      <c r="A1079" s="68"/>
      <c r="B1079" s="80"/>
      <c r="C1079" s="80"/>
      <c r="D1079" s="67"/>
      <c r="E1079" s="67"/>
      <c r="F1079" s="67"/>
      <c r="G1079" s="74"/>
      <c r="H1079" s="84"/>
      <c r="I1079" s="84"/>
      <c r="J1079" s="73"/>
      <c r="K1079" s="73"/>
      <c r="L1079" s="73"/>
      <c r="M1079" s="797"/>
      <c r="N1079" s="795"/>
      <c r="O1079" s="795"/>
      <c r="P1079" s="796"/>
      <c r="Q1079" s="796"/>
      <c r="R1079" s="796"/>
      <c r="S1079" s="106" t="str">
        <f>IF(LNG!$B$3=1,A1079 &amp;"",G1079 &amp;"" )</f>
        <v/>
      </c>
      <c r="T1079" s="106" t="str">
        <f>IF(LNG!$B$3=1,B1079 &amp;"",H1079 &amp;"" )</f>
        <v/>
      </c>
      <c r="U1079" s="106" t="str">
        <f>IF(LNG!$B$3=1,C1079 &amp;"",I1079 &amp;"" )</f>
        <v/>
      </c>
      <c r="V1079" s="106" t="str">
        <f>IF(LNG!$B$3=1,D1079 &amp;"",J1079 &amp;"" )</f>
        <v/>
      </c>
      <c r="W1079" s="106" t="str">
        <f>IF(LNG!$B$3=1,E1079 &amp;"",K1079 &amp;"" )</f>
        <v/>
      </c>
      <c r="X1079" s="106" t="str">
        <f>IF(LNG!$B$3=1,F1079 &amp;"",L1079 &amp;"" )</f>
        <v/>
      </c>
    </row>
    <row r="1080" spans="1:24" ht="13.8">
      <c r="A1080" s="68"/>
      <c r="B1080" s="80"/>
      <c r="C1080" s="80"/>
      <c r="D1080" s="67"/>
      <c r="E1080" s="67"/>
      <c r="F1080" s="67"/>
      <c r="G1080" s="74"/>
      <c r="H1080" s="84"/>
      <c r="I1080" s="84"/>
      <c r="J1080" s="73"/>
      <c r="K1080" s="73"/>
      <c r="L1080" s="73"/>
      <c r="M1080" s="797"/>
      <c r="N1080" s="795"/>
      <c r="O1080" s="795"/>
      <c r="P1080" s="796"/>
      <c r="Q1080" s="796"/>
      <c r="R1080" s="796"/>
      <c r="S1080" s="106" t="str">
        <f>IF(LNG!$B$3=1,A1080 &amp;"",G1080 &amp;"" )</f>
        <v/>
      </c>
      <c r="T1080" s="106" t="str">
        <f>IF(LNG!$B$3=1,B1080 &amp;"",H1080 &amp;"" )</f>
        <v/>
      </c>
      <c r="U1080" s="106" t="str">
        <f>IF(LNG!$B$3=1,C1080 &amp;"",I1080 &amp;"" )</f>
        <v/>
      </c>
      <c r="V1080" s="106" t="str">
        <f>IF(LNG!$B$3=1,D1080 &amp;"",J1080 &amp;"" )</f>
        <v/>
      </c>
      <c r="W1080" s="106" t="str">
        <f>IF(LNG!$B$3=1,E1080 &amp;"",K1080 &amp;"" )</f>
        <v/>
      </c>
      <c r="X1080" s="106" t="str">
        <f>IF(LNG!$B$3=1,F1080 &amp;"",L1080 &amp;"" )</f>
        <v/>
      </c>
    </row>
    <row r="1081" spans="1:24" ht="13.8">
      <c r="A1081" s="68"/>
      <c r="B1081" s="80"/>
      <c r="C1081" s="80"/>
      <c r="D1081" s="67"/>
      <c r="E1081" s="67"/>
      <c r="F1081" s="67"/>
      <c r="G1081" s="74"/>
      <c r="H1081" s="84"/>
      <c r="I1081" s="84"/>
      <c r="J1081" s="73"/>
      <c r="K1081" s="73"/>
      <c r="L1081" s="73"/>
      <c r="M1081" s="797"/>
      <c r="N1081" s="795"/>
      <c r="O1081" s="795"/>
      <c r="P1081" s="796"/>
      <c r="Q1081" s="796"/>
      <c r="R1081" s="796"/>
      <c r="S1081" s="106" t="str">
        <f>IF(LNG!$B$3=1,A1081 &amp;"",G1081 &amp;"" )</f>
        <v/>
      </c>
      <c r="T1081" s="106" t="str">
        <f>IF(LNG!$B$3=1,B1081 &amp;"",H1081 &amp;"" )</f>
        <v/>
      </c>
      <c r="U1081" s="106" t="str">
        <f>IF(LNG!$B$3=1,C1081 &amp;"",I1081 &amp;"" )</f>
        <v/>
      </c>
      <c r="V1081" s="106" t="str">
        <f>IF(LNG!$B$3=1,D1081 &amp;"",J1081 &amp;"" )</f>
        <v/>
      </c>
      <c r="W1081" s="106" t="str">
        <f>IF(LNG!$B$3=1,E1081 &amp;"",K1081 &amp;"" )</f>
        <v/>
      </c>
      <c r="X1081" s="106" t="str">
        <f>IF(LNG!$B$3=1,F1081 &amp;"",L1081 &amp;"" )</f>
        <v/>
      </c>
    </row>
    <row r="1082" spans="1:24" ht="13.8">
      <c r="A1082" s="68"/>
      <c r="B1082" s="80"/>
      <c r="C1082" s="80"/>
      <c r="D1082" s="67"/>
      <c r="E1082" s="67"/>
      <c r="F1082" s="67"/>
      <c r="G1082" s="74"/>
      <c r="H1082" s="84"/>
      <c r="I1082" s="84"/>
      <c r="J1082" s="73"/>
      <c r="K1082" s="73"/>
      <c r="L1082" s="73"/>
      <c r="M1082" s="797"/>
      <c r="N1082" s="795"/>
      <c r="O1082" s="795"/>
      <c r="P1082" s="796"/>
      <c r="Q1082" s="796"/>
      <c r="R1082" s="796"/>
      <c r="S1082" s="106" t="str">
        <f>IF(LNG!$B$3=1,A1082 &amp;"",G1082 &amp;"" )</f>
        <v/>
      </c>
      <c r="T1082" s="106" t="str">
        <f>IF(LNG!$B$3=1,B1082 &amp;"",H1082 &amp;"" )</f>
        <v/>
      </c>
      <c r="U1082" s="106" t="str">
        <f>IF(LNG!$B$3=1,C1082 &amp;"",I1082 &amp;"" )</f>
        <v/>
      </c>
      <c r="V1082" s="106" t="str">
        <f>IF(LNG!$B$3=1,D1082 &amp;"",J1082 &amp;"" )</f>
        <v/>
      </c>
      <c r="W1082" s="106" t="str">
        <f>IF(LNG!$B$3=1,E1082 &amp;"",K1082 &amp;"" )</f>
        <v/>
      </c>
      <c r="X1082" s="106" t="str">
        <f>IF(LNG!$B$3=1,F1082 &amp;"",L1082 &amp;"" )</f>
        <v/>
      </c>
    </row>
    <row r="1083" spans="1:24" ht="13.8">
      <c r="A1083" s="68"/>
      <c r="B1083" s="80"/>
      <c r="C1083" s="80"/>
      <c r="D1083" s="67"/>
      <c r="E1083" s="67"/>
      <c r="F1083" s="67"/>
      <c r="G1083" s="74"/>
      <c r="H1083" s="84"/>
      <c r="I1083" s="84"/>
      <c r="J1083" s="73"/>
      <c r="K1083" s="73"/>
      <c r="L1083" s="73"/>
      <c r="M1083" s="797"/>
      <c r="N1083" s="795"/>
      <c r="O1083" s="795"/>
      <c r="P1083" s="796"/>
      <c r="Q1083" s="796"/>
      <c r="R1083" s="796"/>
      <c r="S1083" s="106" t="str">
        <f>IF(LNG!$B$3=1,A1083 &amp;"",G1083 &amp;"" )</f>
        <v/>
      </c>
      <c r="T1083" s="106" t="str">
        <f>IF(LNG!$B$3=1,B1083 &amp;"",H1083 &amp;"" )</f>
        <v/>
      </c>
      <c r="U1083" s="106" t="str">
        <f>IF(LNG!$B$3=1,C1083 &amp;"",I1083 &amp;"" )</f>
        <v/>
      </c>
      <c r="V1083" s="106" t="str">
        <f>IF(LNG!$B$3=1,D1083 &amp;"",J1083 &amp;"" )</f>
        <v/>
      </c>
      <c r="W1083" s="106" t="str">
        <f>IF(LNG!$B$3=1,E1083 &amp;"",K1083 &amp;"" )</f>
        <v/>
      </c>
      <c r="X1083" s="106" t="str">
        <f>IF(LNG!$B$3=1,F1083 &amp;"",L1083 &amp;"" )</f>
        <v/>
      </c>
    </row>
    <row r="1084" spans="1:24" ht="13.8">
      <c r="A1084" s="68"/>
      <c r="B1084" s="80"/>
      <c r="C1084" s="80"/>
      <c r="D1084" s="67"/>
      <c r="E1084" s="67"/>
      <c r="F1084" s="67"/>
      <c r="G1084" s="74"/>
      <c r="H1084" s="84"/>
      <c r="I1084" s="84"/>
      <c r="J1084" s="73"/>
      <c r="K1084" s="73"/>
      <c r="L1084" s="73"/>
      <c r="M1084" s="797"/>
      <c r="N1084" s="795"/>
      <c r="O1084" s="795"/>
      <c r="P1084" s="796"/>
      <c r="Q1084" s="796"/>
      <c r="R1084" s="796"/>
      <c r="S1084" s="106" t="str">
        <f>IF(LNG!$B$3=1,A1084 &amp;"",G1084 &amp;"" )</f>
        <v/>
      </c>
      <c r="T1084" s="106" t="str">
        <f>IF(LNG!$B$3=1,B1084 &amp;"",H1084 &amp;"" )</f>
        <v/>
      </c>
      <c r="U1084" s="106" t="str">
        <f>IF(LNG!$B$3=1,C1084 &amp;"",I1084 &amp;"" )</f>
        <v/>
      </c>
      <c r="V1084" s="106" t="str">
        <f>IF(LNG!$B$3=1,D1084 &amp;"",J1084 &amp;"" )</f>
        <v/>
      </c>
      <c r="W1084" s="106" t="str">
        <f>IF(LNG!$B$3=1,E1084 &amp;"",K1084 &amp;"" )</f>
        <v/>
      </c>
      <c r="X1084" s="106" t="str">
        <f>IF(LNG!$B$3=1,F1084 &amp;"",L1084 &amp;"" )</f>
        <v/>
      </c>
    </row>
    <row r="1085" spans="1:24" ht="13.8">
      <c r="A1085" s="68"/>
      <c r="B1085" s="80"/>
      <c r="C1085" s="80"/>
      <c r="D1085" s="67"/>
      <c r="E1085" s="67"/>
      <c r="F1085" s="67"/>
      <c r="G1085" s="74"/>
      <c r="H1085" s="84"/>
      <c r="I1085" s="84"/>
      <c r="J1085" s="73"/>
      <c r="K1085" s="73"/>
      <c r="L1085" s="73"/>
      <c r="M1085" s="797"/>
      <c r="N1085" s="795"/>
      <c r="O1085" s="795"/>
      <c r="P1085" s="796"/>
      <c r="Q1085" s="796"/>
      <c r="R1085" s="796"/>
      <c r="S1085" s="106" t="str">
        <f>IF(LNG!$B$3=1,A1085 &amp;"",G1085 &amp;"" )</f>
        <v/>
      </c>
      <c r="T1085" s="106" t="str">
        <f>IF(LNG!$B$3=1,B1085 &amp;"",H1085 &amp;"" )</f>
        <v/>
      </c>
      <c r="U1085" s="106" t="str">
        <f>IF(LNG!$B$3=1,C1085 &amp;"",I1085 &amp;"" )</f>
        <v/>
      </c>
      <c r="V1085" s="106" t="str">
        <f>IF(LNG!$B$3=1,D1085 &amp;"",J1085 &amp;"" )</f>
        <v/>
      </c>
      <c r="W1085" s="106" t="str">
        <f>IF(LNG!$B$3=1,E1085 &amp;"",K1085 &amp;"" )</f>
        <v/>
      </c>
      <c r="X1085" s="106" t="str">
        <f>IF(LNG!$B$3=1,F1085 &amp;"",L1085 &amp;"" )</f>
        <v/>
      </c>
    </row>
    <row r="1086" spans="1:24" ht="13.8">
      <c r="A1086" s="86"/>
      <c r="B1086" s="87"/>
      <c r="C1086" s="80"/>
      <c r="D1086" s="67"/>
      <c r="E1086" s="67"/>
      <c r="F1086" s="67"/>
      <c r="G1086" s="88"/>
      <c r="H1086" s="89"/>
      <c r="I1086" s="84"/>
      <c r="J1086" s="73"/>
      <c r="K1086" s="73"/>
      <c r="L1086" s="73"/>
      <c r="M1086" s="793"/>
      <c r="N1086" s="794"/>
      <c r="O1086" s="795"/>
      <c r="P1086" s="796"/>
      <c r="Q1086" s="796"/>
      <c r="R1086" s="796"/>
      <c r="S1086" s="106" t="str">
        <f>IF(LNG!$B$3=1,A1086 &amp;"",G1086 &amp;"" )</f>
        <v/>
      </c>
      <c r="T1086" s="106" t="str">
        <f>IF(LNG!$B$3=1,B1086 &amp;"",H1086 &amp;"" )</f>
        <v/>
      </c>
      <c r="U1086" s="106" t="str">
        <f>IF(LNG!$B$3=1,C1086 &amp;"",I1086 &amp;"" )</f>
        <v/>
      </c>
      <c r="V1086" s="106" t="str">
        <f>IF(LNG!$B$3=1,D1086 &amp;"",J1086 &amp;"" )</f>
        <v/>
      </c>
      <c r="W1086" s="106" t="str">
        <f>IF(LNG!$B$3=1,E1086 &amp;"",K1086 &amp;"" )</f>
        <v/>
      </c>
      <c r="X1086" s="106" t="str">
        <f>IF(LNG!$B$3=1,F1086 &amp;"",L1086 &amp;"" )</f>
        <v/>
      </c>
    </row>
    <row r="1087" spans="1:24" ht="13.8">
      <c r="A1087" s="68"/>
      <c r="B1087" s="80"/>
      <c r="C1087" s="80"/>
      <c r="D1087" s="67"/>
      <c r="E1087" s="67"/>
      <c r="F1087" s="67"/>
      <c r="G1087" s="74"/>
      <c r="H1087" s="84"/>
      <c r="I1087" s="84"/>
      <c r="J1087" s="73"/>
      <c r="K1087" s="73"/>
      <c r="L1087" s="73"/>
      <c r="M1087" s="797"/>
      <c r="N1087" s="795"/>
      <c r="O1087" s="795"/>
      <c r="P1087" s="796"/>
      <c r="Q1087" s="796"/>
      <c r="R1087" s="796"/>
      <c r="S1087" s="106" t="str">
        <f>IF(LNG!$B$3=1,A1087 &amp;"",G1087 &amp;"" )</f>
        <v/>
      </c>
      <c r="T1087" s="106" t="str">
        <f>IF(LNG!$B$3=1,B1087 &amp;"",H1087 &amp;"" )</f>
        <v/>
      </c>
      <c r="U1087" s="106" t="str">
        <f>IF(LNG!$B$3=1,C1087 &amp;"",I1087 &amp;"" )</f>
        <v/>
      </c>
      <c r="V1087" s="106" t="str">
        <f>IF(LNG!$B$3=1,D1087 &amp;"",J1087 &amp;"" )</f>
        <v/>
      </c>
      <c r="W1087" s="106" t="str">
        <f>IF(LNG!$B$3=1,E1087 &amp;"",K1087 &amp;"" )</f>
        <v/>
      </c>
      <c r="X1087" s="106" t="str">
        <f>IF(LNG!$B$3=1,F1087 &amp;"",L1087 &amp;"" )</f>
        <v/>
      </c>
    </row>
    <row r="1088" spans="1:24" ht="13.8">
      <c r="A1088" s="68"/>
      <c r="B1088" s="80"/>
      <c r="C1088" s="80"/>
      <c r="D1088" s="67"/>
      <c r="E1088" s="67"/>
      <c r="F1088" s="67"/>
      <c r="G1088" s="74"/>
      <c r="H1088" s="84"/>
      <c r="I1088" s="84"/>
      <c r="J1088" s="73"/>
      <c r="K1088" s="73"/>
      <c r="L1088" s="73"/>
      <c r="M1088" s="797"/>
      <c r="N1088" s="795"/>
      <c r="O1088" s="795"/>
      <c r="P1088" s="796"/>
      <c r="Q1088" s="796"/>
      <c r="R1088" s="796"/>
      <c r="S1088" s="106" t="str">
        <f>IF(LNG!$B$3=1,A1088 &amp;"",G1088 &amp;"" )</f>
        <v/>
      </c>
      <c r="T1088" s="106" t="str">
        <f>IF(LNG!$B$3=1,B1088 &amp;"",H1088 &amp;"" )</f>
        <v/>
      </c>
      <c r="U1088" s="106" t="str">
        <f>IF(LNG!$B$3=1,C1088 &amp;"",I1088 &amp;"" )</f>
        <v/>
      </c>
      <c r="V1088" s="106" t="str">
        <f>IF(LNG!$B$3=1,D1088 &amp;"",J1088 &amp;"" )</f>
        <v/>
      </c>
      <c r="W1088" s="106" t="str">
        <f>IF(LNG!$B$3=1,E1088 &amp;"",K1088 &amp;"" )</f>
        <v/>
      </c>
      <c r="X1088" s="106" t="str">
        <f>IF(LNG!$B$3=1,F1088 &amp;"",L1088 &amp;"" )</f>
        <v/>
      </c>
    </row>
    <row r="1089" spans="1:24" ht="13.8">
      <c r="A1089" s="68"/>
      <c r="B1089" s="80"/>
      <c r="C1089" s="80"/>
      <c r="D1089" s="67"/>
      <c r="E1089" s="67"/>
      <c r="F1089" s="67"/>
      <c r="G1089" s="74"/>
      <c r="H1089" s="84"/>
      <c r="I1089" s="84"/>
      <c r="J1089" s="73"/>
      <c r="K1089" s="73"/>
      <c r="L1089" s="73"/>
      <c r="M1089" s="797"/>
      <c r="N1089" s="795"/>
      <c r="O1089" s="795"/>
      <c r="P1089" s="796"/>
      <c r="Q1089" s="796"/>
      <c r="R1089" s="796"/>
      <c r="S1089" s="106" t="str">
        <f>IF(LNG!$B$3=1,A1089 &amp;"",G1089 &amp;"" )</f>
        <v/>
      </c>
      <c r="T1089" s="106" t="str">
        <f>IF(LNG!$B$3=1,B1089 &amp;"",H1089 &amp;"" )</f>
        <v/>
      </c>
      <c r="U1089" s="106" t="str">
        <f>IF(LNG!$B$3=1,C1089 &amp;"",I1089 &amp;"" )</f>
        <v/>
      </c>
      <c r="V1089" s="106" t="str">
        <f>IF(LNG!$B$3=1,D1089 &amp;"",J1089 &amp;"" )</f>
        <v/>
      </c>
      <c r="W1089" s="106" t="str">
        <f>IF(LNG!$B$3=1,E1089 &amp;"",K1089 &amp;"" )</f>
        <v/>
      </c>
      <c r="X1089" s="106" t="str">
        <f>IF(LNG!$B$3=1,F1089 &amp;"",L1089 &amp;"" )</f>
        <v/>
      </c>
    </row>
    <row r="1090" spans="1:24" ht="13.8">
      <c r="A1090" s="68"/>
      <c r="B1090" s="80"/>
      <c r="C1090" s="80"/>
      <c r="D1090" s="67"/>
      <c r="E1090" s="67"/>
      <c r="F1090" s="67"/>
      <c r="G1090" s="74"/>
      <c r="H1090" s="84"/>
      <c r="I1090" s="84"/>
      <c r="J1090" s="73"/>
      <c r="K1090" s="73"/>
      <c r="L1090" s="73"/>
      <c r="M1090" s="797"/>
      <c r="N1090" s="795"/>
      <c r="O1090" s="795"/>
      <c r="P1090" s="796"/>
      <c r="Q1090" s="796"/>
      <c r="R1090" s="796"/>
      <c r="S1090" s="106" t="str">
        <f>IF(LNG!$B$3=1,A1090 &amp;"",G1090 &amp;"" )</f>
        <v/>
      </c>
      <c r="T1090" s="106" t="str">
        <f>IF(LNG!$B$3=1,B1090 &amp;"",H1090 &amp;"" )</f>
        <v/>
      </c>
      <c r="U1090" s="106" t="str">
        <f>IF(LNG!$B$3=1,C1090 &amp;"",I1090 &amp;"" )</f>
        <v/>
      </c>
      <c r="V1090" s="106" t="str">
        <f>IF(LNG!$B$3=1,D1090 &amp;"",J1090 &amp;"" )</f>
        <v/>
      </c>
      <c r="W1090" s="106" t="str">
        <f>IF(LNG!$B$3=1,E1090 &amp;"",K1090 &amp;"" )</f>
        <v/>
      </c>
      <c r="X1090" s="106" t="str">
        <f>IF(LNG!$B$3=1,F1090 &amp;"",L1090 &amp;"" )</f>
        <v/>
      </c>
    </row>
    <row r="1091" spans="1:24" ht="13.8">
      <c r="A1091" s="68"/>
      <c r="B1091" s="80"/>
      <c r="C1091" s="80"/>
      <c r="D1091" s="67"/>
      <c r="E1091" s="67"/>
      <c r="F1091" s="67"/>
      <c r="G1091" s="74"/>
      <c r="H1091" s="84"/>
      <c r="I1091" s="84"/>
      <c r="J1091" s="73"/>
      <c r="K1091" s="73"/>
      <c r="L1091" s="73"/>
      <c r="M1091" s="797"/>
      <c r="N1091" s="795"/>
      <c r="O1091" s="795"/>
      <c r="P1091" s="796"/>
      <c r="Q1091" s="796"/>
      <c r="R1091" s="796"/>
      <c r="S1091" s="106" t="str">
        <f>IF(LNG!$B$3=1,A1091 &amp;"",G1091 &amp;"" )</f>
        <v/>
      </c>
      <c r="T1091" s="106" t="str">
        <f>IF(LNG!$B$3=1,B1091 &amp;"",H1091 &amp;"" )</f>
        <v/>
      </c>
      <c r="U1091" s="106" t="str">
        <f>IF(LNG!$B$3=1,C1091 &amp;"",I1091 &amp;"" )</f>
        <v/>
      </c>
      <c r="V1091" s="106" t="str">
        <f>IF(LNG!$B$3=1,D1091 &amp;"",J1091 &amp;"" )</f>
        <v/>
      </c>
      <c r="W1091" s="106" t="str">
        <f>IF(LNG!$B$3=1,E1091 &amp;"",K1091 &amp;"" )</f>
        <v/>
      </c>
      <c r="X1091" s="106" t="str">
        <f>IF(LNG!$B$3=1,F1091 &amp;"",L1091 &amp;"" )</f>
        <v/>
      </c>
    </row>
    <row r="1092" spans="1:24" ht="13.8">
      <c r="A1092" s="68"/>
      <c r="B1092" s="80"/>
      <c r="C1092" s="80"/>
      <c r="D1092" s="67"/>
      <c r="E1092" s="67"/>
      <c r="F1092" s="67"/>
      <c r="G1092" s="74"/>
      <c r="H1092" s="84"/>
      <c r="I1092" s="84"/>
      <c r="J1092" s="73"/>
      <c r="K1092" s="73"/>
      <c r="L1092" s="73"/>
      <c r="M1092" s="797"/>
      <c r="N1092" s="795"/>
      <c r="O1092" s="795"/>
      <c r="P1092" s="796"/>
      <c r="Q1092" s="796"/>
      <c r="R1092" s="796"/>
      <c r="S1092" s="106" t="str">
        <f>IF(LNG!$B$3=1,A1092 &amp;"",G1092 &amp;"" )</f>
        <v/>
      </c>
      <c r="T1092" s="106" t="str">
        <f>IF(LNG!$B$3=1,B1092 &amp;"",H1092 &amp;"" )</f>
        <v/>
      </c>
      <c r="U1092" s="106" t="str">
        <f>IF(LNG!$B$3=1,C1092 &amp;"",I1092 &amp;"" )</f>
        <v/>
      </c>
      <c r="V1092" s="106" t="str">
        <f>IF(LNG!$B$3=1,D1092 &amp;"",J1092 &amp;"" )</f>
        <v/>
      </c>
      <c r="W1092" s="106" t="str">
        <f>IF(LNG!$B$3=1,E1092 &amp;"",K1092 &amp;"" )</f>
        <v/>
      </c>
      <c r="X1092" s="106" t="str">
        <f>IF(LNG!$B$3=1,F1092 &amp;"",L1092 &amp;"" )</f>
        <v/>
      </c>
    </row>
    <row r="1093" spans="1:24" ht="13.8">
      <c r="A1093" s="68"/>
      <c r="B1093" s="80"/>
      <c r="C1093" s="80"/>
      <c r="D1093" s="67"/>
      <c r="E1093" s="67"/>
      <c r="F1093" s="67"/>
      <c r="G1093" s="74"/>
      <c r="H1093" s="84"/>
      <c r="I1093" s="84"/>
      <c r="J1093" s="73"/>
      <c r="K1093" s="73"/>
      <c r="L1093" s="73"/>
      <c r="M1093" s="797"/>
      <c r="N1093" s="795"/>
      <c r="O1093" s="795"/>
      <c r="P1093" s="796"/>
      <c r="Q1093" s="796"/>
      <c r="R1093" s="796"/>
      <c r="S1093" s="106" t="str">
        <f>IF(LNG!$B$3=1,A1093 &amp;"",G1093 &amp;"" )</f>
        <v/>
      </c>
      <c r="T1093" s="106" t="str">
        <f>IF(LNG!$B$3=1,B1093 &amp;"",H1093 &amp;"" )</f>
        <v/>
      </c>
      <c r="U1093" s="106" t="str">
        <f>IF(LNG!$B$3=1,C1093 &amp;"",I1093 &amp;"" )</f>
        <v/>
      </c>
      <c r="V1093" s="106" t="str">
        <f>IF(LNG!$B$3=1,D1093 &amp;"",J1093 &amp;"" )</f>
        <v/>
      </c>
      <c r="W1093" s="106" t="str">
        <f>IF(LNG!$B$3=1,E1093 &amp;"",K1093 &amp;"" )</f>
        <v/>
      </c>
      <c r="X1093" s="106" t="str">
        <f>IF(LNG!$B$3=1,F1093 &amp;"",L1093 &amp;"" )</f>
        <v/>
      </c>
    </row>
    <row r="1094" spans="1:24" ht="13.8">
      <c r="A1094" s="86"/>
      <c r="B1094" s="87"/>
      <c r="C1094" s="80"/>
      <c r="D1094" s="67"/>
      <c r="E1094" s="67"/>
      <c r="F1094" s="67"/>
      <c r="G1094" s="88"/>
      <c r="H1094" s="89"/>
      <c r="I1094" s="84"/>
      <c r="J1094" s="73"/>
      <c r="K1094" s="73"/>
      <c r="L1094" s="73"/>
      <c r="M1094" s="793"/>
      <c r="N1094" s="794"/>
      <c r="O1094" s="795"/>
      <c r="P1094" s="796"/>
      <c r="Q1094" s="796"/>
      <c r="R1094" s="796"/>
      <c r="S1094" s="106" t="str">
        <f>IF(LNG!$B$3=1,A1094 &amp;"",G1094 &amp;"" )</f>
        <v/>
      </c>
      <c r="T1094" s="106" t="str">
        <f>IF(LNG!$B$3=1,B1094 &amp;"",H1094 &amp;"" )</f>
        <v/>
      </c>
      <c r="U1094" s="106" t="str">
        <f>IF(LNG!$B$3=1,C1094 &amp;"",I1094 &amp;"" )</f>
        <v/>
      </c>
      <c r="V1094" s="106" t="str">
        <f>IF(LNG!$B$3=1,D1094 &amp;"",J1094 &amp;"" )</f>
        <v/>
      </c>
      <c r="W1094" s="106" t="str">
        <f>IF(LNG!$B$3=1,E1094 &amp;"",K1094 &amp;"" )</f>
        <v/>
      </c>
      <c r="X1094" s="106" t="str">
        <f>IF(LNG!$B$3=1,F1094 &amp;"",L1094 &amp;"" )</f>
        <v/>
      </c>
    </row>
    <row r="1095" spans="1:24" ht="13.8">
      <c r="A1095" s="68"/>
      <c r="B1095" s="80"/>
      <c r="C1095" s="80"/>
      <c r="D1095" s="67"/>
      <c r="E1095" s="67"/>
      <c r="F1095" s="67"/>
      <c r="G1095" s="74"/>
      <c r="H1095" s="84"/>
      <c r="I1095" s="84"/>
      <c r="J1095" s="73"/>
      <c r="K1095" s="73"/>
      <c r="L1095" s="73"/>
      <c r="M1095" s="797"/>
      <c r="N1095" s="795"/>
      <c r="O1095" s="795"/>
      <c r="P1095" s="796"/>
      <c r="Q1095" s="796"/>
      <c r="R1095" s="796"/>
      <c r="S1095" s="106" t="str">
        <f>IF(LNG!$B$3=1,A1095 &amp;"",G1095 &amp;"" )</f>
        <v/>
      </c>
      <c r="T1095" s="106" t="str">
        <f>IF(LNG!$B$3=1,B1095 &amp;"",H1095 &amp;"" )</f>
        <v/>
      </c>
      <c r="U1095" s="106" t="str">
        <f>IF(LNG!$B$3=1,C1095 &amp;"",I1095 &amp;"" )</f>
        <v/>
      </c>
      <c r="V1095" s="106" t="str">
        <f>IF(LNG!$B$3=1,D1095 &amp;"",J1095 &amp;"" )</f>
        <v/>
      </c>
      <c r="W1095" s="106" t="str">
        <f>IF(LNG!$B$3=1,E1095 &amp;"",K1095 &amp;"" )</f>
        <v/>
      </c>
      <c r="X1095" s="106" t="str">
        <f>IF(LNG!$B$3=1,F1095 &amp;"",L1095 &amp;"" )</f>
        <v/>
      </c>
    </row>
    <row r="1096" spans="1:24" ht="13.8">
      <c r="A1096" s="68"/>
      <c r="B1096" s="80"/>
      <c r="C1096" s="80"/>
      <c r="D1096" s="67"/>
      <c r="E1096" s="67"/>
      <c r="F1096" s="67"/>
      <c r="G1096" s="74"/>
      <c r="H1096" s="84"/>
      <c r="I1096" s="84"/>
      <c r="J1096" s="73"/>
      <c r="K1096" s="73"/>
      <c r="L1096" s="73"/>
      <c r="M1096" s="797"/>
      <c r="N1096" s="795"/>
      <c r="O1096" s="795"/>
      <c r="P1096" s="796"/>
      <c r="Q1096" s="796"/>
      <c r="R1096" s="796"/>
      <c r="S1096" s="106" t="str">
        <f>IF(LNG!$B$3=1,A1096 &amp;"",G1096 &amp;"" )</f>
        <v/>
      </c>
      <c r="T1096" s="106" t="str">
        <f>IF(LNG!$B$3=1,B1096 &amp;"",H1096 &amp;"" )</f>
        <v/>
      </c>
      <c r="U1096" s="106" t="str">
        <f>IF(LNG!$B$3=1,C1096 &amp;"",I1096 &amp;"" )</f>
        <v/>
      </c>
      <c r="V1096" s="106" t="str">
        <f>IF(LNG!$B$3=1,D1096 &amp;"",J1096 &amp;"" )</f>
        <v/>
      </c>
      <c r="W1096" s="106" t="str">
        <f>IF(LNG!$B$3=1,E1096 &amp;"",K1096 &amp;"" )</f>
        <v/>
      </c>
      <c r="X1096" s="106" t="str">
        <f>IF(LNG!$B$3=1,F1096 &amp;"",L1096 &amp;"" )</f>
        <v/>
      </c>
    </row>
    <row r="1097" spans="1:24" ht="13.8">
      <c r="A1097" s="68"/>
      <c r="B1097" s="80"/>
      <c r="C1097" s="80"/>
      <c r="D1097" s="67"/>
      <c r="E1097" s="67"/>
      <c r="F1097" s="67"/>
      <c r="G1097" s="74"/>
      <c r="H1097" s="84"/>
      <c r="I1097" s="84"/>
      <c r="J1097" s="73"/>
      <c r="K1097" s="73"/>
      <c r="L1097" s="73"/>
      <c r="M1097" s="797"/>
      <c r="N1097" s="795"/>
      <c r="O1097" s="795"/>
      <c r="P1097" s="796"/>
      <c r="Q1097" s="796"/>
      <c r="R1097" s="796"/>
      <c r="S1097" s="106" t="str">
        <f>IF(LNG!$B$3=1,A1097 &amp;"",G1097 &amp;"" )</f>
        <v/>
      </c>
      <c r="T1097" s="106" t="str">
        <f>IF(LNG!$B$3=1,B1097 &amp;"",H1097 &amp;"" )</f>
        <v/>
      </c>
      <c r="U1097" s="106" t="str">
        <f>IF(LNG!$B$3=1,C1097 &amp;"",I1097 &amp;"" )</f>
        <v/>
      </c>
      <c r="V1097" s="106" t="str">
        <f>IF(LNG!$B$3=1,D1097 &amp;"",J1097 &amp;"" )</f>
        <v/>
      </c>
      <c r="W1097" s="106" t="str">
        <f>IF(LNG!$B$3=1,E1097 &amp;"",K1097 &amp;"" )</f>
        <v/>
      </c>
      <c r="X1097" s="106" t="str">
        <f>IF(LNG!$B$3=1,F1097 &amp;"",L1097 &amp;"" )</f>
        <v/>
      </c>
    </row>
    <row r="1098" spans="1:24" ht="13.8">
      <c r="A1098" s="68"/>
      <c r="B1098" s="80"/>
      <c r="C1098" s="80"/>
      <c r="D1098" s="67"/>
      <c r="E1098" s="67"/>
      <c r="F1098" s="67"/>
      <c r="G1098" s="74"/>
      <c r="H1098" s="84"/>
      <c r="I1098" s="84"/>
      <c r="J1098" s="73"/>
      <c r="K1098" s="73"/>
      <c r="L1098" s="73"/>
      <c r="M1098" s="797"/>
      <c r="N1098" s="795"/>
      <c r="O1098" s="795"/>
      <c r="P1098" s="796"/>
      <c r="Q1098" s="796"/>
      <c r="R1098" s="796"/>
      <c r="S1098" s="106" t="str">
        <f>IF(LNG!$B$3=1,A1098 &amp;"",G1098 &amp;"" )</f>
        <v/>
      </c>
      <c r="T1098" s="106" t="str">
        <f>IF(LNG!$B$3=1,B1098 &amp;"",H1098 &amp;"" )</f>
        <v/>
      </c>
      <c r="U1098" s="106" t="str">
        <f>IF(LNG!$B$3=1,C1098 &amp;"",I1098 &amp;"" )</f>
        <v/>
      </c>
      <c r="V1098" s="106" t="str">
        <f>IF(LNG!$B$3=1,D1098 &amp;"",J1098 &amp;"" )</f>
        <v/>
      </c>
      <c r="W1098" s="106" t="str">
        <f>IF(LNG!$B$3=1,E1098 &amp;"",K1098 &amp;"" )</f>
        <v/>
      </c>
      <c r="X1098" s="106" t="str">
        <f>IF(LNG!$B$3=1,F1098 &amp;"",L1098 &amp;"" )</f>
        <v/>
      </c>
    </row>
    <row r="1099" spans="1:24" ht="13.8">
      <c r="A1099" s="68"/>
      <c r="B1099" s="80"/>
      <c r="C1099" s="80"/>
      <c r="D1099" s="67"/>
      <c r="E1099" s="67"/>
      <c r="F1099" s="67"/>
      <c r="G1099" s="74"/>
      <c r="H1099" s="84"/>
      <c r="I1099" s="84"/>
      <c r="J1099" s="73"/>
      <c r="K1099" s="73"/>
      <c r="L1099" s="73"/>
      <c r="M1099" s="797"/>
      <c r="N1099" s="795"/>
      <c r="O1099" s="795"/>
      <c r="P1099" s="796"/>
      <c r="Q1099" s="796"/>
      <c r="R1099" s="796"/>
      <c r="S1099" s="106" t="str">
        <f>IF(LNG!$B$3=1,A1099 &amp;"",G1099 &amp;"" )</f>
        <v/>
      </c>
      <c r="T1099" s="106" t="str">
        <f>IF(LNG!$B$3=1,B1099 &amp;"",H1099 &amp;"" )</f>
        <v/>
      </c>
      <c r="U1099" s="106" t="str">
        <f>IF(LNG!$B$3=1,C1099 &amp;"",I1099 &amp;"" )</f>
        <v/>
      </c>
      <c r="V1099" s="106" t="str">
        <f>IF(LNG!$B$3=1,D1099 &amp;"",J1099 &amp;"" )</f>
        <v/>
      </c>
      <c r="W1099" s="106" t="str">
        <f>IF(LNG!$B$3=1,E1099 &amp;"",K1099 &amp;"" )</f>
        <v/>
      </c>
      <c r="X1099" s="106" t="str">
        <f>IF(LNG!$B$3=1,F1099 &amp;"",L1099 &amp;"" )</f>
        <v/>
      </c>
    </row>
    <row r="1100" spans="1:24" ht="13.8">
      <c r="A1100" s="68"/>
      <c r="B1100" s="80"/>
      <c r="C1100" s="80"/>
      <c r="D1100" s="67"/>
      <c r="E1100" s="67"/>
      <c r="F1100" s="67"/>
      <c r="G1100" s="74"/>
      <c r="H1100" s="84"/>
      <c r="I1100" s="84"/>
      <c r="J1100" s="73"/>
      <c r="K1100" s="73"/>
      <c r="L1100" s="73"/>
      <c r="M1100" s="797"/>
      <c r="N1100" s="795"/>
      <c r="O1100" s="795"/>
      <c r="P1100" s="796"/>
      <c r="Q1100" s="796"/>
      <c r="R1100" s="796"/>
      <c r="S1100" s="106" t="str">
        <f>IF(LNG!$B$3=1,A1100 &amp;"",G1100 &amp;"" )</f>
        <v/>
      </c>
      <c r="T1100" s="106" t="str">
        <f>IF(LNG!$B$3=1,B1100 &amp;"",H1100 &amp;"" )</f>
        <v/>
      </c>
      <c r="U1100" s="106" t="str">
        <f>IF(LNG!$B$3=1,C1100 &amp;"",I1100 &amp;"" )</f>
        <v/>
      </c>
      <c r="V1100" s="106" t="str">
        <f>IF(LNG!$B$3=1,D1100 &amp;"",J1100 &amp;"" )</f>
        <v/>
      </c>
      <c r="W1100" s="106" t="str">
        <f>IF(LNG!$B$3=1,E1100 &amp;"",K1100 &amp;"" )</f>
        <v/>
      </c>
      <c r="X1100" s="106" t="str">
        <f>IF(LNG!$B$3=1,F1100 &amp;"",L1100 &amp;"" )</f>
        <v/>
      </c>
    </row>
    <row r="1101" spans="1:24" ht="13.8">
      <c r="A1101" s="86"/>
      <c r="B1101" s="87"/>
      <c r="C1101" s="80"/>
      <c r="D1101" s="67"/>
      <c r="E1101" s="67"/>
      <c r="F1101" s="67"/>
      <c r="G1101" s="88"/>
      <c r="H1101" s="89"/>
      <c r="I1101" s="84"/>
      <c r="J1101" s="73"/>
      <c r="K1101" s="73"/>
      <c r="L1101" s="73"/>
      <c r="M1101" s="793"/>
      <c r="N1101" s="794"/>
      <c r="O1101" s="795"/>
      <c r="P1101" s="796"/>
      <c r="Q1101" s="796"/>
      <c r="R1101" s="796"/>
      <c r="S1101" s="106" t="str">
        <f>IF(LNG!$B$3=1,A1101 &amp;"",G1101 &amp;"" )</f>
        <v/>
      </c>
      <c r="T1101" s="106" t="str">
        <f>IF(LNG!$B$3=1,B1101 &amp;"",H1101 &amp;"" )</f>
        <v/>
      </c>
      <c r="U1101" s="106" t="str">
        <f>IF(LNG!$B$3=1,C1101 &amp;"",I1101 &amp;"" )</f>
        <v/>
      </c>
      <c r="V1101" s="106" t="str">
        <f>IF(LNG!$B$3=1,D1101 &amp;"",J1101 &amp;"" )</f>
        <v/>
      </c>
      <c r="W1101" s="106" t="str">
        <f>IF(LNG!$B$3=1,E1101 &amp;"",K1101 &amp;"" )</f>
        <v/>
      </c>
      <c r="X1101" s="106" t="str">
        <f>IF(LNG!$B$3=1,F1101 &amp;"",L1101 &amp;"" )</f>
        <v/>
      </c>
    </row>
    <row r="1102" spans="1:24" ht="13.8">
      <c r="A1102" s="68"/>
      <c r="B1102" s="80"/>
      <c r="C1102" s="80"/>
      <c r="D1102" s="67"/>
      <c r="E1102" s="67"/>
      <c r="F1102" s="67"/>
      <c r="G1102" s="74"/>
      <c r="H1102" s="84"/>
      <c r="I1102" s="84"/>
      <c r="J1102" s="73"/>
      <c r="K1102" s="73"/>
      <c r="L1102" s="73"/>
      <c r="M1102" s="797"/>
      <c r="N1102" s="795"/>
      <c r="O1102" s="795"/>
      <c r="P1102" s="796"/>
      <c r="Q1102" s="796"/>
      <c r="R1102" s="796"/>
      <c r="S1102" s="106" t="str">
        <f>IF(LNG!$B$3=1,A1102 &amp;"",G1102 &amp;"" )</f>
        <v/>
      </c>
      <c r="T1102" s="106" t="str">
        <f>IF(LNG!$B$3=1,B1102 &amp;"",H1102 &amp;"" )</f>
        <v/>
      </c>
      <c r="U1102" s="106" t="str">
        <f>IF(LNG!$B$3=1,C1102 &amp;"",I1102 &amp;"" )</f>
        <v/>
      </c>
      <c r="V1102" s="106" t="str">
        <f>IF(LNG!$B$3=1,D1102 &amp;"",J1102 &amp;"" )</f>
        <v/>
      </c>
      <c r="W1102" s="106" t="str">
        <f>IF(LNG!$B$3=1,E1102 &amp;"",K1102 &amp;"" )</f>
        <v/>
      </c>
      <c r="X1102" s="106" t="str">
        <f>IF(LNG!$B$3=1,F1102 &amp;"",L1102 &amp;"" )</f>
        <v/>
      </c>
    </row>
    <row r="1103" spans="1:24" ht="13.8">
      <c r="A1103" s="68"/>
      <c r="B1103" s="80"/>
      <c r="C1103" s="80"/>
      <c r="D1103" s="67"/>
      <c r="E1103" s="67"/>
      <c r="F1103" s="67"/>
      <c r="G1103" s="74"/>
      <c r="H1103" s="84"/>
      <c r="I1103" s="84"/>
      <c r="J1103" s="73"/>
      <c r="K1103" s="73"/>
      <c r="L1103" s="73"/>
      <c r="M1103" s="797"/>
      <c r="N1103" s="795"/>
      <c r="O1103" s="795"/>
      <c r="P1103" s="796"/>
      <c r="Q1103" s="796"/>
      <c r="R1103" s="796"/>
      <c r="S1103" s="106" t="str">
        <f>IF(LNG!$B$3=1,A1103 &amp;"",G1103 &amp;"" )</f>
        <v/>
      </c>
      <c r="T1103" s="106" t="str">
        <f>IF(LNG!$B$3=1,B1103 &amp;"",H1103 &amp;"" )</f>
        <v/>
      </c>
      <c r="U1103" s="106" t="str">
        <f>IF(LNG!$B$3=1,C1103 &amp;"",I1103 &amp;"" )</f>
        <v/>
      </c>
      <c r="V1103" s="106" t="str">
        <f>IF(LNG!$B$3=1,D1103 &amp;"",J1103 &amp;"" )</f>
        <v/>
      </c>
      <c r="W1103" s="106" t="str">
        <f>IF(LNG!$B$3=1,E1103 &amp;"",K1103 &amp;"" )</f>
        <v/>
      </c>
      <c r="X1103" s="106" t="str">
        <f>IF(LNG!$B$3=1,F1103 &amp;"",L1103 &amp;"" )</f>
        <v/>
      </c>
    </row>
    <row r="1104" spans="1:24" ht="13.8">
      <c r="A1104" s="78"/>
      <c r="B1104" s="79"/>
      <c r="C1104" s="80"/>
      <c r="D1104" s="67"/>
      <c r="E1104" s="67"/>
      <c r="F1104" s="67"/>
      <c r="G1104" s="82"/>
      <c r="H1104" s="83"/>
      <c r="I1104" s="84"/>
      <c r="J1104" s="73"/>
      <c r="K1104" s="73"/>
      <c r="L1104" s="73"/>
      <c r="M1104" s="798"/>
      <c r="N1104" s="799"/>
      <c r="O1104" s="795"/>
      <c r="P1104" s="796"/>
      <c r="Q1104" s="796"/>
      <c r="R1104" s="796"/>
      <c r="S1104" s="106" t="str">
        <f>IF(LNG!$B$3=1,A1104 &amp;"",G1104 &amp;"" )</f>
        <v/>
      </c>
      <c r="T1104" s="106" t="str">
        <f>IF(LNG!$B$3=1,B1104 &amp;"",H1104 &amp;"" )</f>
        <v/>
      </c>
      <c r="U1104" s="106" t="str">
        <f>IF(LNG!$B$3=1,C1104 &amp;"",I1104 &amp;"" )</f>
        <v/>
      </c>
      <c r="V1104" s="106" t="str">
        <f>IF(LNG!$B$3=1,D1104 &amp;"",J1104 &amp;"" )</f>
        <v/>
      </c>
      <c r="W1104" s="106" t="str">
        <f>IF(LNG!$B$3=1,E1104 &amp;"",K1104 &amp;"" )</f>
        <v/>
      </c>
      <c r="X1104" s="106" t="str">
        <f>IF(LNG!$B$3=1,F1104 &amp;"",L1104 &amp;"" )</f>
        <v/>
      </c>
    </row>
    <row r="1105" spans="1:24" ht="13.8">
      <c r="A1105" s="86"/>
      <c r="B1105" s="87"/>
      <c r="C1105" s="80"/>
      <c r="D1105" s="67"/>
      <c r="E1105" s="67"/>
      <c r="F1105" s="67"/>
      <c r="G1105" s="88"/>
      <c r="H1105" s="89"/>
      <c r="I1105" s="84"/>
      <c r="J1105" s="73"/>
      <c r="K1105" s="73"/>
      <c r="L1105" s="73"/>
      <c r="M1105" s="793"/>
      <c r="N1105" s="794"/>
      <c r="O1105" s="795"/>
      <c r="P1105" s="796"/>
      <c r="Q1105" s="796"/>
      <c r="R1105" s="796"/>
      <c r="S1105" s="106" t="str">
        <f>IF(LNG!$B$3=1,A1105 &amp;"",G1105 &amp;"" )</f>
        <v/>
      </c>
      <c r="T1105" s="106" t="str">
        <f>IF(LNG!$B$3=1,B1105 &amp;"",H1105 &amp;"" )</f>
        <v/>
      </c>
      <c r="U1105" s="106" t="str">
        <f>IF(LNG!$B$3=1,C1105 &amp;"",I1105 &amp;"" )</f>
        <v/>
      </c>
      <c r="V1105" s="106" t="str">
        <f>IF(LNG!$B$3=1,D1105 &amp;"",J1105 &amp;"" )</f>
        <v/>
      </c>
      <c r="W1105" s="106" t="str">
        <f>IF(LNG!$B$3=1,E1105 &amp;"",K1105 &amp;"" )</f>
        <v/>
      </c>
      <c r="X1105" s="106" t="str">
        <f>IF(LNG!$B$3=1,F1105 &amp;"",L1105 &amp;"" )</f>
        <v/>
      </c>
    </row>
    <row r="1106" spans="1:24" ht="13.8">
      <c r="A1106" s="68"/>
      <c r="B1106" s="80"/>
      <c r="C1106" s="80"/>
      <c r="D1106" s="67"/>
      <c r="E1106" s="67"/>
      <c r="F1106" s="67"/>
      <c r="G1106" s="74"/>
      <c r="H1106" s="84"/>
      <c r="I1106" s="84"/>
      <c r="J1106" s="73"/>
      <c r="K1106" s="73"/>
      <c r="L1106" s="73"/>
      <c r="M1106" s="797"/>
      <c r="N1106" s="795"/>
      <c r="O1106" s="795"/>
      <c r="P1106" s="796"/>
      <c r="Q1106" s="796"/>
      <c r="R1106" s="796"/>
      <c r="S1106" s="106" t="str">
        <f>IF(LNG!$B$3=1,A1106 &amp;"",G1106 &amp;"" )</f>
        <v/>
      </c>
      <c r="T1106" s="106" t="str">
        <f>IF(LNG!$B$3=1,B1106 &amp;"",H1106 &amp;"" )</f>
        <v/>
      </c>
      <c r="U1106" s="106" t="str">
        <f>IF(LNG!$B$3=1,C1106 &amp;"",I1106 &amp;"" )</f>
        <v/>
      </c>
      <c r="V1106" s="106" t="str">
        <f>IF(LNG!$B$3=1,D1106 &amp;"",J1106 &amp;"" )</f>
        <v/>
      </c>
      <c r="W1106" s="106" t="str">
        <f>IF(LNG!$B$3=1,E1106 &amp;"",K1106 &amp;"" )</f>
        <v/>
      </c>
      <c r="X1106" s="106" t="str">
        <f>IF(LNG!$B$3=1,F1106 &amp;"",L1106 &amp;"" )</f>
        <v/>
      </c>
    </row>
    <row r="1107" spans="1:24" ht="13.8">
      <c r="A1107" s="68"/>
      <c r="B1107" s="80"/>
      <c r="C1107" s="80"/>
      <c r="D1107" s="67"/>
      <c r="E1107" s="67"/>
      <c r="F1107" s="67"/>
      <c r="G1107" s="74"/>
      <c r="H1107" s="84"/>
      <c r="I1107" s="84"/>
      <c r="J1107" s="73"/>
      <c r="K1107" s="73"/>
      <c r="L1107" s="73"/>
      <c r="M1107" s="797"/>
      <c r="N1107" s="795"/>
      <c r="O1107" s="795"/>
      <c r="P1107" s="796"/>
      <c r="Q1107" s="796"/>
      <c r="R1107" s="796"/>
      <c r="S1107" s="106" t="str">
        <f>IF(LNG!$B$3=1,A1107 &amp;"",G1107 &amp;"" )</f>
        <v/>
      </c>
      <c r="T1107" s="106" t="str">
        <f>IF(LNG!$B$3=1,B1107 &amp;"",H1107 &amp;"" )</f>
        <v/>
      </c>
      <c r="U1107" s="106" t="str">
        <f>IF(LNG!$B$3=1,C1107 &amp;"",I1107 &amp;"" )</f>
        <v/>
      </c>
      <c r="V1107" s="106" t="str">
        <f>IF(LNG!$B$3=1,D1107 &amp;"",J1107 &amp;"" )</f>
        <v/>
      </c>
      <c r="W1107" s="106" t="str">
        <f>IF(LNG!$B$3=1,E1107 &amp;"",K1107 &amp;"" )</f>
        <v/>
      </c>
      <c r="X1107" s="106" t="str">
        <f>IF(LNG!$B$3=1,F1107 &amp;"",L1107 &amp;"" )</f>
        <v/>
      </c>
    </row>
    <row r="1108" spans="1:24" ht="13.8">
      <c r="A1108" s="68"/>
      <c r="B1108" s="80"/>
      <c r="C1108" s="80"/>
      <c r="D1108" s="67"/>
      <c r="E1108" s="67"/>
      <c r="F1108" s="67"/>
      <c r="G1108" s="74"/>
      <c r="H1108" s="84"/>
      <c r="I1108" s="84"/>
      <c r="J1108" s="73"/>
      <c r="K1108" s="73"/>
      <c r="L1108" s="73"/>
      <c r="M1108" s="797"/>
      <c r="N1108" s="795"/>
      <c r="O1108" s="795"/>
      <c r="P1108" s="796"/>
      <c r="Q1108" s="796"/>
      <c r="R1108" s="796"/>
      <c r="S1108" s="106" t="str">
        <f>IF(LNG!$B$3=1,A1108 &amp;"",G1108 &amp;"" )</f>
        <v/>
      </c>
      <c r="T1108" s="106" t="str">
        <f>IF(LNG!$B$3=1,B1108 &amp;"",H1108 &amp;"" )</f>
        <v/>
      </c>
      <c r="U1108" s="106" t="str">
        <f>IF(LNG!$B$3=1,C1108 &amp;"",I1108 &amp;"" )</f>
        <v/>
      </c>
      <c r="V1108" s="106" t="str">
        <f>IF(LNG!$B$3=1,D1108 &amp;"",J1108 &amp;"" )</f>
        <v/>
      </c>
      <c r="W1108" s="106" t="str">
        <f>IF(LNG!$B$3=1,E1108 &amp;"",K1108 &amp;"" )</f>
        <v/>
      </c>
      <c r="X1108" s="106" t="str">
        <f>IF(LNG!$B$3=1,F1108 &amp;"",L1108 &amp;"" )</f>
        <v/>
      </c>
    </row>
    <row r="1109" spans="1:24" ht="13.8">
      <c r="A1109" s="68"/>
      <c r="B1109" s="80"/>
      <c r="C1109" s="80"/>
      <c r="D1109" s="67"/>
      <c r="E1109" s="67"/>
      <c r="F1109" s="67"/>
      <c r="G1109" s="74"/>
      <c r="H1109" s="84"/>
      <c r="I1109" s="84"/>
      <c r="J1109" s="73"/>
      <c r="K1109" s="73"/>
      <c r="L1109" s="73"/>
      <c r="M1109" s="797"/>
      <c r="N1109" s="795"/>
      <c r="O1109" s="795"/>
      <c r="P1109" s="796"/>
      <c r="Q1109" s="796"/>
      <c r="R1109" s="796"/>
      <c r="S1109" s="106" t="str">
        <f>IF(LNG!$B$3=1,A1109 &amp;"",G1109 &amp;"" )</f>
        <v/>
      </c>
      <c r="T1109" s="106" t="str">
        <f>IF(LNG!$B$3=1,B1109 &amp;"",H1109 &amp;"" )</f>
        <v/>
      </c>
      <c r="U1109" s="106" t="str">
        <f>IF(LNG!$B$3=1,C1109 &amp;"",I1109 &amp;"" )</f>
        <v/>
      </c>
      <c r="V1109" s="106" t="str">
        <f>IF(LNG!$B$3=1,D1109 &amp;"",J1109 &amp;"" )</f>
        <v/>
      </c>
      <c r="W1109" s="106" t="str">
        <f>IF(LNG!$B$3=1,E1109 &amp;"",K1109 &amp;"" )</f>
        <v/>
      </c>
      <c r="X1109" s="106" t="str">
        <f>IF(LNG!$B$3=1,F1109 &amp;"",L1109 &amp;"" )</f>
        <v/>
      </c>
    </row>
    <row r="1110" spans="1:24" ht="13.8">
      <c r="A1110" s="68"/>
      <c r="B1110" s="80"/>
      <c r="C1110" s="80"/>
      <c r="D1110" s="67"/>
      <c r="E1110" s="67"/>
      <c r="F1110" s="67"/>
      <c r="G1110" s="74"/>
      <c r="H1110" s="84"/>
      <c r="I1110" s="84"/>
      <c r="J1110" s="73"/>
      <c r="K1110" s="73"/>
      <c r="L1110" s="73"/>
      <c r="M1110" s="797"/>
      <c r="N1110" s="795"/>
      <c r="O1110" s="795"/>
      <c r="P1110" s="796"/>
      <c r="Q1110" s="796"/>
      <c r="R1110" s="796"/>
      <c r="S1110" s="106" t="str">
        <f>IF(LNG!$B$3=1,A1110 &amp;"",G1110 &amp;"" )</f>
        <v/>
      </c>
      <c r="T1110" s="106" t="str">
        <f>IF(LNG!$B$3=1,B1110 &amp;"",H1110 &amp;"" )</f>
        <v/>
      </c>
      <c r="U1110" s="106" t="str">
        <f>IF(LNG!$B$3=1,C1110 &amp;"",I1110 &amp;"" )</f>
        <v/>
      </c>
      <c r="V1110" s="106" t="str">
        <f>IF(LNG!$B$3=1,D1110 &amp;"",J1110 &amp;"" )</f>
        <v/>
      </c>
      <c r="W1110" s="106" t="str">
        <f>IF(LNG!$B$3=1,E1110 &amp;"",K1110 &amp;"" )</f>
        <v/>
      </c>
      <c r="X1110" s="106" t="str">
        <f>IF(LNG!$B$3=1,F1110 &amp;"",L1110 &amp;"" )</f>
        <v/>
      </c>
    </row>
    <row r="1111" spans="1:24" ht="13.8">
      <c r="A1111" s="86"/>
      <c r="B1111" s="87"/>
      <c r="C1111" s="80"/>
      <c r="D1111" s="67"/>
      <c r="E1111" s="67"/>
      <c r="F1111" s="67"/>
      <c r="G1111" s="88"/>
      <c r="H1111" s="89"/>
      <c r="I1111" s="84"/>
      <c r="J1111" s="73"/>
      <c r="K1111" s="73"/>
      <c r="L1111" s="73"/>
      <c r="M1111" s="793"/>
      <c r="N1111" s="794"/>
      <c r="O1111" s="795"/>
      <c r="P1111" s="796"/>
      <c r="Q1111" s="796"/>
      <c r="R1111" s="796"/>
      <c r="S1111" s="106" t="str">
        <f>IF(LNG!$B$3=1,A1111 &amp;"",G1111 &amp;"" )</f>
        <v/>
      </c>
      <c r="T1111" s="106" t="str">
        <f>IF(LNG!$B$3=1,B1111 &amp;"",H1111 &amp;"" )</f>
        <v/>
      </c>
      <c r="U1111" s="106" t="str">
        <f>IF(LNG!$B$3=1,C1111 &amp;"",I1111 &amp;"" )</f>
        <v/>
      </c>
      <c r="V1111" s="106" t="str">
        <f>IF(LNG!$B$3=1,D1111 &amp;"",J1111 &amp;"" )</f>
        <v/>
      </c>
      <c r="W1111" s="106" t="str">
        <f>IF(LNG!$B$3=1,E1111 &amp;"",K1111 &amp;"" )</f>
        <v/>
      </c>
      <c r="X1111" s="106" t="str">
        <f>IF(LNG!$B$3=1,F1111 &amp;"",L1111 &amp;"" )</f>
        <v/>
      </c>
    </row>
    <row r="1112" spans="1:24" ht="13.8">
      <c r="A1112" s="68"/>
      <c r="B1112" s="80"/>
      <c r="C1112" s="80"/>
      <c r="D1112" s="67"/>
      <c r="E1112" s="67"/>
      <c r="F1112" s="67"/>
      <c r="G1112" s="74"/>
      <c r="H1112" s="84"/>
      <c r="I1112" s="84"/>
      <c r="J1112" s="73"/>
      <c r="K1112" s="73"/>
      <c r="L1112" s="73"/>
      <c r="M1112" s="797"/>
      <c r="N1112" s="795"/>
      <c r="O1112" s="795"/>
      <c r="P1112" s="796"/>
      <c r="Q1112" s="796"/>
      <c r="R1112" s="796"/>
      <c r="S1112" s="106" t="str">
        <f>IF(LNG!$B$3=1,A1112 &amp;"",G1112 &amp;"" )</f>
        <v/>
      </c>
      <c r="T1112" s="106" t="str">
        <f>IF(LNG!$B$3=1,B1112 &amp;"",H1112 &amp;"" )</f>
        <v/>
      </c>
      <c r="U1112" s="106" t="str">
        <f>IF(LNG!$B$3=1,C1112 &amp;"",I1112 &amp;"" )</f>
        <v/>
      </c>
      <c r="V1112" s="106" t="str">
        <f>IF(LNG!$B$3=1,D1112 &amp;"",J1112 &amp;"" )</f>
        <v/>
      </c>
      <c r="W1112" s="106" t="str">
        <f>IF(LNG!$B$3=1,E1112 &amp;"",K1112 &amp;"" )</f>
        <v/>
      </c>
      <c r="X1112" s="106" t="str">
        <f>IF(LNG!$B$3=1,F1112 &amp;"",L1112 &amp;"" )</f>
        <v/>
      </c>
    </row>
    <row r="1113" spans="1:24" ht="13.8">
      <c r="A1113" s="68"/>
      <c r="B1113" s="80"/>
      <c r="C1113" s="80"/>
      <c r="D1113" s="67"/>
      <c r="E1113" s="67"/>
      <c r="F1113" s="67"/>
      <c r="G1113" s="74"/>
      <c r="H1113" s="84"/>
      <c r="I1113" s="84"/>
      <c r="J1113" s="73"/>
      <c r="K1113" s="73"/>
      <c r="L1113" s="73"/>
      <c r="M1113" s="797"/>
      <c r="N1113" s="795"/>
      <c r="O1113" s="795"/>
      <c r="P1113" s="796"/>
      <c r="Q1113" s="796"/>
      <c r="R1113" s="796"/>
      <c r="S1113" s="106" t="str">
        <f>IF(LNG!$B$3=1,A1113 &amp;"",G1113 &amp;"" )</f>
        <v/>
      </c>
      <c r="T1113" s="106" t="str">
        <f>IF(LNG!$B$3=1,B1113 &amp;"",H1113 &amp;"" )</f>
        <v/>
      </c>
      <c r="U1113" s="106" t="str">
        <f>IF(LNG!$B$3=1,C1113 &amp;"",I1113 &amp;"" )</f>
        <v/>
      </c>
      <c r="V1113" s="106" t="str">
        <f>IF(LNG!$B$3=1,D1113 &amp;"",J1113 &amp;"" )</f>
        <v/>
      </c>
      <c r="W1113" s="106" t="str">
        <f>IF(LNG!$B$3=1,E1113 &amp;"",K1113 &amp;"" )</f>
        <v/>
      </c>
      <c r="X1113" s="106" t="str">
        <f>IF(LNG!$B$3=1,F1113 &amp;"",L1113 &amp;"" )</f>
        <v/>
      </c>
    </row>
    <row r="1114" spans="1:24" ht="13.8">
      <c r="A1114" s="86"/>
      <c r="B1114" s="87"/>
      <c r="C1114" s="80"/>
      <c r="D1114" s="67"/>
      <c r="E1114" s="67"/>
      <c r="F1114" s="67"/>
      <c r="G1114" s="88"/>
      <c r="H1114" s="89"/>
      <c r="I1114" s="84"/>
      <c r="J1114" s="73"/>
      <c r="K1114" s="73"/>
      <c r="L1114" s="73"/>
      <c r="M1114" s="793"/>
      <c r="N1114" s="794"/>
      <c r="O1114" s="795"/>
      <c r="P1114" s="796"/>
      <c r="Q1114" s="796"/>
      <c r="R1114" s="796"/>
      <c r="S1114" s="106" t="str">
        <f>IF(LNG!$B$3=1,A1114 &amp;"",G1114 &amp;"" )</f>
        <v/>
      </c>
      <c r="T1114" s="106" t="str">
        <f>IF(LNG!$B$3=1,B1114 &amp;"",H1114 &amp;"" )</f>
        <v/>
      </c>
      <c r="U1114" s="106" t="str">
        <f>IF(LNG!$B$3=1,C1114 &amp;"",I1114 &amp;"" )</f>
        <v/>
      </c>
      <c r="V1114" s="106" t="str">
        <f>IF(LNG!$B$3=1,D1114 &amp;"",J1114 &amp;"" )</f>
        <v/>
      </c>
      <c r="W1114" s="106" t="str">
        <f>IF(LNG!$B$3=1,E1114 &amp;"",K1114 &amp;"" )</f>
        <v/>
      </c>
      <c r="X1114" s="106" t="str">
        <f>IF(LNG!$B$3=1,F1114 &amp;"",L1114 &amp;"" )</f>
        <v/>
      </c>
    </row>
    <row r="1115" spans="1:24" ht="13.8">
      <c r="A1115" s="68"/>
      <c r="B1115" s="80"/>
      <c r="C1115" s="80"/>
      <c r="D1115" s="67"/>
      <c r="E1115" s="67"/>
      <c r="F1115" s="67"/>
      <c r="G1115" s="74"/>
      <c r="H1115" s="84"/>
      <c r="I1115" s="84"/>
      <c r="J1115" s="73"/>
      <c r="K1115" s="73"/>
      <c r="L1115" s="73"/>
      <c r="M1115" s="797"/>
      <c r="N1115" s="795"/>
      <c r="O1115" s="795"/>
      <c r="P1115" s="796"/>
      <c r="Q1115" s="796"/>
      <c r="R1115" s="796"/>
      <c r="S1115" s="106" t="str">
        <f>IF(LNG!$B$3=1,A1115 &amp;"",G1115 &amp;"" )</f>
        <v/>
      </c>
      <c r="T1115" s="106" t="str">
        <f>IF(LNG!$B$3=1,B1115 &amp;"",H1115 &amp;"" )</f>
        <v/>
      </c>
      <c r="U1115" s="106" t="str">
        <f>IF(LNG!$B$3=1,C1115 &amp;"",I1115 &amp;"" )</f>
        <v/>
      </c>
      <c r="V1115" s="106" t="str">
        <f>IF(LNG!$B$3=1,D1115 &amp;"",J1115 &amp;"" )</f>
        <v/>
      </c>
      <c r="W1115" s="106" t="str">
        <f>IF(LNG!$B$3=1,E1115 &amp;"",K1115 &amp;"" )</f>
        <v/>
      </c>
      <c r="X1115" s="106" t="str">
        <f>IF(LNG!$B$3=1,F1115 &amp;"",L1115 &amp;"" )</f>
        <v/>
      </c>
    </row>
    <row r="1116" spans="1:24" ht="13.8">
      <c r="A1116" s="68"/>
      <c r="B1116" s="80"/>
      <c r="C1116" s="80"/>
      <c r="D1116" s="67"/>
      <c r="E1116" s="67"/>
      <c r="F1116" s="67"/>
      <c r="G1116" s="74"/>
      <c r="H1116" s="84"/>
      <c r="I1116" s="84"/>
      <c r="J1116" s="73"/>
      <c r="K1116" s="73"/>
      <c r="L1116" s="73"/>
      <c r="M1116" s="797"/>
      <c r="N1116" s="795"/>
      <c r="O1116" s="795"/>
      <c r="P1116" s="796"/>
      <c r="Q1116" s="796"/>
      <c r="R1116" s="796"/>
      <c r="S1116" s="106" t="str">
        <f>IF(LNG!$B$3=1,A1116 &amp;"",G1116 &amp;"" )</f>
        <v/>
      </c>
      <c r="T1116" s="106" t="str">
        <f>IF(LNG!$B$3=1,B1116 &amp;"",H1116 &amp;"" )</f>
        <v/>
      </c>
      <c r="U1116" s="106" t="str">
        <f>IF(LNG!$B$3=1,C1116 &amp;"",I1116 &amp;"" )</f>
        <v/>
      </c>
      <c r="V1116" s="106" t="str">
        <f>IF(LNG!$B$3=1,D1116 &amp;"",J1116 &amp;"" )</f>
        <v/>
      </c>
      <c r="W1116" s="106" t="str">
        <f>IF(LNG!$B$3=1,E1116 &amp;"",K1116 &amp;"" )</f>
        <v/>
      </c>
      <c r="X1116" s="106" t="str">
        <f>IF(LNG!$B$3=1,F1116 &amp;"",L1116 &amp;"" )</f>
        <v/>
      </c>
    </row>
    <row r="1117" spans="1:24" ht="13.8">
      <c r="A1117" s="68"/>
      <c r="B1117" s="80"/>
      <c r="C1117" s="80"/>
      <c r="D1117" s="67"/>
      <c r="E1117" s="67"/>
      <c r="F1117" s="67"/>
      <c r="G1117" s="74"/>
      <c r="H1117" s="84"/>
      <c r="I1117" s="84"/>
      <c r="J1117" s="73"/>
      <c r="K1117" s="73"/>
      <c r="L1117" s="73"/>
      <c r="M1117" s="797"/>
      <c r="N1117" s="795"/>
      <c r="O1117" s="795"/>
      <c r="P1117" s="796"/>
      <c r="Q1117" s="796"/>
      <c r="R1117" s="796"/>
      <c r="S1117" s="106" t="str">
        <f>IF(LNG!$B$3=1,A1117 &amp;"",G1117 &amp;"" )</f>
        <v/>
      </c>
      <c r="T1117" s="106" t="str">
        <f>IF(LNG!$B$3=1,B1117 &amp;"",H1117 &amp;"" )</f>
        <v/>
      </c>
      <c r="U1117" s="106" t="str">
        <f>IF(LNG!$B$3=1,C1117 &amp;"",I1117 &amp;"" )</f>
        <v/>
      </c>
      <c r="V1117" s="106" t="str">
        <f>IF(LNG!$B$3=1,D1117 &amp;"",J1117 &amp;"" )</f>
        <v/>
      </c>
      <c r="W1117" s="106" t="str">
        <f>IF(LNG!$B$3=1,E1117 &amp;"",K1117 &amp;"" )</f>
        <v/>
      </c>
      <c r="X1117" s="106" t="str">
        <f>IF(LNG!$B$3=1,F1117 &amp;"",L1117 &amp;"" )</f>
        <v/>
      </c>
    </row>
    <row r="1118" spans="1:24" ht="13.8">
      <c r="A1118" s="68"/>
      <c r="B1118" s="80"/>
      <c r="C1118" s="80"/>
      <c r="D1118" s="67"/>
      <c r="E1118" s="67"/>
      <c r="F1118" s="67"/>
      <c r="G1118" s="74"/>
      <c r="H1118" s="84"/>
      <c r="I1118" s="84"/>
      <c r="J1118" s="73"/>
      <c r="K1118" s="73"/>
      <c r="L1118" s="73"/>
      <c r="M1118" s="797"/>
      <c r="N1118" s="795"/>
      <c r="O1118" s="795"/>
      <c r="P1118" s="796"/>
      <c r="Q1118" s="796"/>
      <c r="R1118" s="796"/>
      <c r="S1118" s="106" t="str">
        <f>IF(LNG!$B$3=1,A1118 &amp;"",G1118 &amp;"" )</f>
        <v/>
      </c>
      <c r="T1118" s="106" t="str">
        <f>IF(LNG!$B$3=1,B1118 &amp;"",H1118 &amp;"" )</f>
        <v/>
      </c>
      <c r="U1118" s="106" t="str">
        <f>IF(LNG!$B$3=1,C1118 &amp;"",I1118 &amp;"" )</f>
        <v/>
      </c>
      <c r="V1118" s="106" t="str">
        <f>IF(LNG!$B$3=1,D1118 &amp;"",J1118 &amp;"" )</f>
        <v/>
      </c>
      <c r="W1118" s="106" t="str">
        <f>IF(LNG!$B$3=1,E1118 &amp;"",K1118 &amp;"" )</f>
        <v/>
      </c>
      <c r="X1118" s="106" t="str">
        <f>IF(LNG!$B$3=1,F1118 &amp;"",L1118 &amp;"" )</f>
        <v/>
      </c>
    </row>
    <row r="1119" spans="1:24" ht="13.8">
      <c r="A1119" s="68"/>
      <c r="B1119" s="80"/>
      <c r="C1119" s="80"/>
      <c r="D1119" s="67"/>
      <c r="E1119" s="67"/>
      <c r="F1119" s="67"/>
      <c r="G1119" s="74"/>
      <c r="H1119" s="84"/>
      <c r="I1119" s="84"/>
      <c r="J1119" s="73"/>
      <c r="K1119" s="73"/>
      <c r="L1119" s="73"/>
      <c r="M1119" s="797"/>
      <c r="N1119" s="795"/>
      <c r="O1119" s="795"/>
      <c r="P1119" s="796"/>
      <c r="Q1119" s="796"/>
      <c r="R1119" s="796"/>
      <c r="S1119" s="106" t="str">
        <f>IF(LNG!$B$3=1,A1119 &amp;"",G1119 &amp;"" )</f>
        <v/>
      </c>
      <c r="T1119" s="106" t="str">
        <f>IF(LNG!$B$3=1,B1119 &amp;"",H1119 &amp;"" )</f>
        <v/>
      </c>
      <c r="U1119" s="106" t="str">
        <f>IF(LNG!$B$3=1,C1119 &amp;"",I1119 &amp;"" )</f>
        <v/>
      </c>
      <c r="V1119" s="106" t="str">
        <f>IF(LNG!$B$3=1,D1119 &amp;"",J1119 &amp;"" )</f>
        <v/>
      </c>
      <c r="W1119" s="106" t="str">
        <f>IF(LNG!$B$3=1,E1119 &amp;"",K1119 &amp;"" )</f>
        <v/>
      </c>
      <c r="X1119" s="106" t="str">
        <f>IF(LNG!$B$3=1,F1119 &amp;"",L1119 &amp;"" )</f>
        <v/>
      </c>
    </row>
    <row r="1120" spans="1:24" ht="13.8">
      <c r="A1120" s="78"/>
      <c r="B1120" s="79"/>
      <c r="C1120" s="80"/>
      <c r="D1120" s="67"/>
      <c r="E1120" s="67"/>
      <c r="F1120" s="67"/>
      <c r="G1120" s="82"/>
      <c r="H1120" s="83"/>
      <c r="I1120" s="84"/>
      <c r="J1120" s="73"/>
      <c r="K1120" s="73"/>
      <c r="L1120" s="73"/>
      <c r="M1120" s="798"/>
      <c r="N1120" s="799"/>
      <c r="O1120" s="795"/>
      <c r="P1120" s="796"/>
      <c r="Q1120" s="796"/>
      <c r="R1120" s="796"/>
      <c r="S1120" s="106" t="str">
        <f>IF(LNG!$B$3=1,A1120 &amp;"",G1120 &amp;"" )</f>
        <v/>
      </c>
      <c r="T1120" s="106" t="str">
        <f>IF(LNG!$B$3=1,B1120 &amp;"",H1120 &amp;"" )</f>
        <v/>
      </c>
      <c r="U1120" s="106" t="str">
        <f>IF(LNG!$B$3=1,C1120 &amp;"",I1120 &amp;"" )</f>
        <v/>
      </c>
      <c r="V1120" s="106" t="str">
        <f>IF(LNG!$B$3=1,D1120 &amp;"",J1120 &amp;"" )</f>
        <v/>
      </c>
      <c r="W1120" s="106" t="str">
        <f>IF(LNG!$B$3=1,E1120 &amp;"",K1120 &amp;"" )</f>
        <v/>
      </c>
      <c r="X1120" s="106" t="str">
        <f>IF(LNG!$B$3=1,F1120 &amp;"",L1120 &amp;"" )</f>
        <v/>
      </c>
    </row>
    <row r="1121" spans="1:24" ht="13.8">
      <c r="A1121" s="86"/>
      <c r="B1121" s="87"/>
      <c r="C1121" s="80"/>
      <c r="D1121" s="67"/>
      <c r="E1121" s="67"/>
      <c r="F1121" s="67"/>
      <c r="G1121" s="88"/>
      <c r="H1121" s="89"/>
      <c r="I1121" s="84"/>
      <c r="J1121" s="73"/>
      <c r="K1121" s="73"/>
      <c r="L1121" s="73"/>
      <c r="M1121" s="793"/>
      <c r="N1121" s="794"/>
      <c r="O1121" s="795"/>
      <c r="P1121" s="796"/>
      <c r="Q1121" s="796"/>
      <c r="R1121" s="796"/>
      <c r="S1121" s="106" t="str">
        <f>IF(LNG!$B$3=1,A1121 &amp;"",G1121 &amp;"" )</f>
        <v/>
      </c>
      <c r="T1121" s="106" t="str">
        <f>IF(LNG!$B$3=1,B1121 &amp;"",H1121 &amp;"" )</f>
        <v/>
      </c>
      <c r="U1121" s="106" t="str">
        <f>IF(LNG!$B$3=1,C1121 &amp;"",I1121 &amp;"" )</f>
        <v/>
      </c>
      <c r="V1121" s="106" t="str">
        <f>IF(LNG!$B$3=1,D1121 &amp;"",J1121 &amp;"" )</f>
        <v/>
      </c>
      <c r="W1121" s="106" t="str">
        <f>IF(LNG!$B$3=1,E1121 &amp;"",K1121 &amp;"" )</f>
        <v/>
      </c>
      <c r="X1121" s="106" t="str">
        <f>IF(LNG!$B$3=1,F1121 &amp;"",L1121 &amp;"" )</f>
        <v/>
      </c>
    </row>
    <row r="1122" spans="1:24" ht="13.8">
      <c r="A1122" s="68"/>
      <c r="B1122" s="80"/>
      <c r="C1122" s="80"/>
      <c r="D1122" s="67"/>
      <c r="E1122" s="67"/>
      <c r="F1122" s="67"/>
      <c r="G1122" s="74"/>
      <c r="H1122" s="84"/>
      <c r="I1122" s="84"/>
      <c r="J1122" s="73"/>
      <c r="K1122" s="73"/>
      <c r="L1122" s="73"/>
      <c r="M1122" s="797"/>
      <c r="N1122" s="795"/>
      <c r="O1122" s="795"/>
      <c r="P1122" s="796"/>
      <c r="Q1122" s="796"/>
      <c r="R1122" s="796"/>
      <c r="S1122" s="106" t="str">
        <f>IF(LNG!$B$3=1,A1122 &amp;"",G1122 &amp;"" )</f>
        <v/>
      </c>
      <c r="T1122" s="106" t="str">
        <f>IF(LNG!$B$3=1,B1122 &amp;"",H1122 &amp;"" )</f>
        <v/>
      </c>
      <c r="U1122" s="106" t="str">
        <f>IF(LNG!$B$3=1,C1122 &amp;"",I1122 &amp;"" )</f>
        <v/>
      </c>
      <c r="V1122" s="106" t="str">
        <f>IF(LNG!$B$3=1,D1122 &amp;"",J1122 &amp;"" )</f>
        <v/>
      </c>
      <c r="W1122" s="106" t="str">
        <f>IF(LNG!$B$3=1,E1122 &amp;"",K1122 &amp;"" )</f>
        <v/>
      </c>
      <c r="X1122" s="106" t="str">
        <f>IF(LNG!$B$3=1,F1122 &amp;"",L1122 &amp;"" )</f>
        <v/>
      </c>
    </row>
    <row r="1123" spans="1:24" ht="13.8">
      <c r="A1123" s="68"/>
      <c r="B1123" s="80"/>
      <c r="C1123" s="80"/>
      <c r="D1123" s="67"/>
      <c r="E1123" s="67"/>
      <c r="F1123" s="67"/>
      <c r="G1123" s="74"/>
      <c r="H1123" s="84"/>
      <c r="I1123" s="84"/>
      <c r="J1123" s="73"/>
      <c r="K1123" s="73"/>
      <c r="L1123" s="73"/>
      <c r="M1123" s="797"/>
      <c r="N1123" s="795"/>
      <c r="O1123" s="795"/>
      <c r="P1123" s="796"/>
      <c r="Q1123" s="796"/>
      <c r="R1123" s="796"/>
      <c r="S1123" s="106" t="str">
        <f>IF(LNG!$B$3=1,A1123 &amp;"",G1123 &amp;"" )</f>
        <v/>
      </c>
      <c r="T1123" s="106" t="str">
        <f>IF(LNG!$B$3=1,B1123 &amp;"",H1123 &amp;"" )</f>
        <v/>
      </c>
      <c r="U1123" s="106" t="str">
        <f>IF(LNG!$B$3=1,C1123 &amp;"",I1123 &amp;"" )</f>
        <v/>
      </c>
      <c r="V1123" s="106" t="str">
        <f>IF(LNG!$B$3=1,D1123 &amp;"",J1123 &amp;"" )</f>
        <v/>
      </c>
      <c r="W1123" s="106" t="str">
        <f>IF(LNG!$B$3=1,E1123 &amp;"",K1123 &amp;"" )</f>
        <v/>
      </c>
      <c r="X1123" s="106" t="str">
        <f>IF(LNG!$B$3=1,F1123 &amp;"",L1123 &amp;"" )</f>
        <v/>
      </c>
    </row>
    <row r="1124" spans="1:24" ht="13.8">
      <c r="A1124" s="86"/>
      <c r="B1124" s="87"/>
      <c r="C1124" s="80"/>
      <c r="D1124" s="67"/>
      <c r="E1124" s="67"/>
      <c r="F1124" s="67"/>
      <c r="G1124" s="88"/>
      <c r="H1124" s="89"/>
      <c r="I1124" s="84"/>
      <c r="J1124" s="73"/>
      <c r="K1124" s="73"/>
      <c r="L1124" s="73"/>
      <c r="M1124" s="793"/>
      <c r="N1124" s="794"/>
      <c r="O1124" s="795"/>
      <c r="P1124" s="796"/>
      <c r="Q1124" s="796"/>
      <c r="R1124" s="796"/>
      <c r="S1124" s="106" t="str">
        <f>IF(LNG!$B$3=1,A1124 &amp;"",G1124 &amp;"" )</f>
        <v/>
      </c>
      <c r="T1124" s="106" t="str">
        <f>IF(LNG!$B$3=1,B1124 &amp;"",H1124 &amp;"" )</f>
        <v/>
      </c>
      <c r="U1124" s="106" t="str">
        <f>IF(LNG!$B$3=1,C1124 &amp;"",I1124 &amp;"" )</f>
        <v/>
      </c>
      <c r="V1124" s="106" t="str">
        <f>IF(LNG!$B$3=1,D1124 &amp;"",J1124 &amp;"" )</f>
        <v/>
      </c>
      <c r="W1124" s="106" t="str">
        <f>IF(LNG!$B$3=1,E1124 &amp;"",K1124 &amp;"" )</f>
        <v/>
      </c>
      <c r="X1124" s="106" t="str">
        <f>IF(LNG!$B$3=1,F1124 &amp;"",L1124 &amp;"" )</f>
        <v/>
      </c>
    </row>
    <row r="1125" spans="1:24" ht="13.8">
      <c r="A1125" s="68"/>
      <c r="B1125" s="80"/>
      <c r="C1125" s="80"/>
      <c r="D1125" s="67"/>
      <c r="E1125" s="67"/>
      <c r="F1125" s="67"/>
      <c r="G1125" s="74"/>
      <c r="H1125" s="84"/>
      <c r="I1125" s="84"/>
      <c r="J1125" s="73"/>
      <c r="K1125" s="73"/>
      <c r="L1125" s="73"/>
      <c r="M1125" s="797"/>
      <c r="N1125" s="795"/>
      <c r="O1125" s="795"/>
      <c r="P1125" s="796"/>
      <c r="Q1125" s="796"/>
      <c r="R1125" s="796"/>
      <c r="S1125" s="106" t="str">
        <f>IF(LNG!$B$3=1,A1125 &amp;"",G1125 &amp;"" )</f>
        <v/>
      </c>
      <c r="T1125" s="106" t="str">
        <f>IF(LNG!$B$3=1,B1125 &amp;"",H1125 &amp;"" )</f>
        <v/>
      </c>
      <c r="U1125" s="106" t="str">
        <f>IF(LNG!$B$3=1,C1125 &amp;"",I1125 &amp;"" )</f>
        <v/>
      </c>
      <c r="V1125" s="106" t="str">
        <f>IF(LNG!$B$3=1,D1125 &amp;"",J1125 &amp;"" )</f>
        <v/>
      </c>
      <c r="W1125" s="106" t="str">
        <f>IF(LNG!$B$3=1,E1125 &amp;"",K1125 &amp;"" )</f>
        <v/>
      </c>
      <c r="X1125" s="106" t="str">
        <f>IF(LNG!$B$3=1,F1125 &amp;"",L1125 &amp;"" )</f>
        <v/>
      </c>
    </row>
    <row r="1126" spans="1:24" ht="13.8">
      <c r="A1126" s="68"/>
      <c r="B1126" s="80"/>
      <c r="C1126" s="80"/>
      <c r="D1126" s="67"/>
      <c r="E1126" s="67"/>
      <c r="F1126" s="67"/>
      <c r="G1126" s="74"/>
      <c r="H1126" s="84"/>
      <c r="I1126" s="84"/>
      <c r="J1126" s="73"/>
      <c r="K1126" s="73"/>
      <c r="L1126" s="73"/>
      <c r="M1126" s="797"/>
      <c r="N1126" s="795"/>
      <c r="O1126" s="795"/>
      <c r="P1126" s="796"/>
      <c r="Q1126" s="796"/>
      <c r="R1126" s="796"/>
      <c r="S1126" s="106" t="str">
        <f>IF(LNG!$B$3=1,A1126 &amp;"",G1126 &amp;"" )</f>
        <v/>
      </c>
      <c r="T1126" s="106" t="str">
        <f>IF(LNG!$B$3=1,B1126 &amp;"",H1126 &amp;"" )</f>
        <v/>
      </c>
      <c r="U1126" s="106" t="str">
        <f>IF(LNG!$B$3=1,C1126 &amp;"",I1126 &amp;"" )</f>
        <v/>
      </c>
      <c r="V1126" s="106" t="str">
        <f>IF(LNG!$B$3=1,D1126 &amp;"",J1126 &amp;"" )</f>
        <v/>
      </c>
      <c r="W1126" s="106" t="str">
        <f>IF(LNG!$B$3=1,E1126 &amp;"",K1126 &amp;"" )</f>
        <v/>
      </c>
      <c r="X1126" s="106" t="str">
        <f>IF(LNG!$B$3=1,F1126 &amp;"",L1126 &amp;"" )</f>
        <v/>
      </c>
    </row>
    <row r="1127" spans="1:24" ht="13.8">
      <c r="A1127" s="68"/>
      <c r="B1127" s="80"/>
      <c r="C1127" s="80"/>
      <c r="D1127" s="67"/>
      <c r="E1127" s="67"/>
      <c r="F1127" s="67"/>
      <c r="G1127" s="74"/>
      <c r="H1127" s="84"/>
      <c r="I1127" s="84"/>
      <c r="J1127" s="73"/>
      <c r="K1127" s="73"/>
      <c r="L1127" s="73"/>
      <c r="M1127" s="797"/>
      <c r="N1127" s="795"/>
      <c r="O1127" s="795"/>
      <c r="P1127" s="796"/>
      <c r="Q1127" s="796"/>
      <c r="R1127" s="796"/>
      <c r="S1127" s="106" t="str">
        <f>IF(LNG!$B$3=1,A1127 &amp;"",G1127 &amp;"" )</f>
        <v/>
      </c>
      <c r="T1127" s="106" t="str">
        <f>IF(LNG!$B$3=1,B1127 &amp;"",H1127 &amp;"" )</f>
        <v/>
      </c>
      <c r="U1127" s="106" t="str">
        <f>IF(LNG!$B$3=1,C1127 &amp;"",I1127 &amp;"" )</f>
        <v/>
      </c>
      <c r="V1127" s="106" t="str">
        <f>IF(LNG!$B$3=1,D1127 &amp;"",J1127 &amp;"" )</f>
        <v/>
      </c>
      <c r="W1127" s="106" t="str">
        <f>IF(LNG!$B$3=1,E1127 &amp;"",K1127 &amp;"" )</f>
        <v/>
      </c>
      <c r="X1127" s="106" t="str">
        <f>IF(LNG!$B$3=1,F1127 &amp;"",L1127 &amp;"" )</f>
        <v/>
      </c>
    </row>
    <row r="1128" spans="1:24" ht="13.8">
      <c r="A1128" s="86"/>
      <c r="B1128" s="87"/>
      <c r="C1128" s="80"/>
      <c r="D1128" s="67"/>
      <c r="E1128" s="67"/>
      <c r="F1128" s="67"/>
      <c r="G1128" s="88"/>
      <c r="H1128" s="89"/>
      <c r="I1128" s="84"/>
      <c r="J1128" s="73"/>
      <c r="K1128" s="73"/>
      <c r="L1128" s="73"/>
      <c r="M1128" s="793"/>
      <c r="N1128" s="794"/>
      <c r="O1128" s="795"/>
      <c r="P1128" s="796"/>
      <c r="Q1128" s="796"/>
      <c r="R1128" s="796"/>
      <c r="S1128" s="106" t="str">
        <f>IF(LNG!$B$3=1,A1128 &amp;"",G1128 &amp;"" )</f>
        <v/>
      </c>
      <c r="T1128" s="106" t="str">
        <f>IF(LNG!$B$3=1,B1128 &amp;"",H1128 &amp;"" )</f>
        <v/>
      </c>
      <c r="U1128" s="106" t="str">
        <f>IF(LNG!$B$3=1,C1128 &amp;"",I1128 &amp;"" )</f>
        <v/>
      </c>
      <c r="V1128" s="106" t="str">
        <f>IF(LNG!$B$3=1,D1128 &amp;"",J1128 &amp;"" )</f>
        <v/>
      </c>
      <c r="W1128" s="106" t="str">
        <f>IF(LNG!$B$3=1,E1128 &amp;"",K1128 &amp;"" )</f>
        <v/>
      </c>
      <c r="X1128" s="106" t="str">
        <f>IF(LNG!$B$3=1,F1128 &amp;"",L1128 &amp;"" )</f>
        <v/>
      </c>
    </row>
    <row r="1129" spans="1:24" ht="13.8">
      <c r="A1129" s="68"/>
      <c r="B1129" s="80"/>
      <c r="C1129" s="80"/>
      <c r="D1129" s="67"/>
      <c r="E1129" s="67"/>
      <c r="F1129" s="67"/>
      <c r="G1129" s="74"/>
      <c r="H1129" s="84"/>
      <c r="I1129" s="84"/>
      <c r="J1129" s="73"/>
      <c r="K1129" s="73"/>
      <c r="L1129" s="73"/>
      <c r="M1129" s="797"/>
      <c r="N1129" s="795"/>
      <c r="O1129" s="795"/>
      <c r="P1129" s="796"/>
      <c r="Q1129" s="796"/>
      <c r="R1129" s="796"/>
      <c r="S1129" s="106" t="str">
        <f>IF(LNG!$B$3=1,A1129 &amp;"",G1129 &amp;"" )</f>
        <v/>
      </c>
      <c r="T1129" s="106" t="str">
        <f>IF(LNG!$B$3=1,B1129 &amp;"",H1129 &amp;"" )</f>
        <v/>
      </c>
      <c r="U1129" s="106" t="str">
        <f>IF(LNG!$B$3=1,C1129 &amp;"",I1129 &amp;"" )</f>
        <v/>
      </c>
      <c r="V1129" s="106" t="str">
        <f>IF(LNG!$B$3=1,D1129 &amp;"",J1129 &amp;"" )</f>
        <v/>
      </c>
      <c r="W1129" s="106" t="str">
        <f>IF(LNG!$B$3=1,E1129 &amp;"",K1129 &amp;"" )</f>
        <v/>
      </c>
      <c r="X1129" s="106" t="str">
        <f>IF(LNG!$B$3=1,F1129 &amp;"",L1129 &amp;"" )</f>
        <v/>
      </c>
    </row>
    <row r="1130" spans="1:24" ht="13.8">
      <c r="A1130" s="68"/>
      <c r="B1130" s="80"/>
      <c r="C1130" s="80"/>
      <c r="D1130" s="67"/>
      <c r="E1130" s="67"/>
      <c r="F1130" s="67"/>
      <c r="G1130" s="74"/>
      <c r="H1130" s="84"/>
      <c r="I1130" s="84"/>
      <c r="J1130" s="73"/>
      <c r="K1130" s="73"/>
      <c r="L1130" s="73"/>
      <c r="M1130" s="797"/>
      <c r="N1130" s="795"/>
      <c r="O1130" s="795"/>
      <c r="P1130" s="796"/>
      <c r="Q1130" s="796"/>
      <c r="R1130" s="796"/>
      <c r="S1130" s="106" t="str">
        <f>IF(LNG!$B$3=1,A1130 &amp;"",G1130 &amp;"" )</f>
        <v/>
      </c>
      <c r="T1130" s="106" t="str">
        <f>IF(LNG!$B$3=1,B1130 &amp;"",H1130 &amp;"" )</f>
        <v/>
      </c>
      <c r="U1130" s="106" t="str">
        <f>IF(LNG!$B$3=1,C1130 &amp;"",I1130 &amp;"" )</f>
        <v/>
      </c>
      <c r="V1130" s="106" t="str">
        <f>IF(LNG!$B$3=1,D1130 &amp;"",J1130 &amp;"" )</f>
        <v/>
      </c>
      <c r="W1130" s="106" t="str">
        <f>IF(LNG!$B$3=1,E1130 &amp;"",K1130 &amp;"" )</f>
        <v/>
      </c>
      <c r="X1130" s="106" t="str">
        <f>IF(LNG!$B$3=1,F1130 &amp;"",L1130 &amp;"" )</f>
        <v/>
      </c>
    </row>
    <row r="1131" spans="1:24" ht="13.8">
      <c r="A1131" s="86"/>
      <c r="B1131" s="87"/>
      <c r="C1131" s="80"/>
      <c r="D1131" s="67"/>
      <c r="E1131" s="67"/>
      <c r="F1131" s="67"/>
      <c r="G1131" s="88"/>
      <c r="H1131" s="89"/>
      <c r="I1131" s="84"/>
      <c r="J1131" s="73"/>
      <c r="K1131" s="73"/>
      <c r="L1131" s="73"/>
      <c r="M1131" s="793"/>
      <c r="N1131" s="794"/>
      <c r="O1131" s="795"/>
      <c r="P1131" s="796"/>
      <c r="Q1131" s="796"/>
      <c r="R1131" s="796"/>
      <c r="S1131" s="106" t="str">
        <f>IF(LNG!$B$3=1,A1131 &amp;"",G1131 &amp;"" )</f>
        <v/>
      </c>
      <c r="T1131" s="106" t="str">
        <f>IF(LNG!$B$3=1,B1131 &amp;"",H1131 &amp;"" )</f>
        <v/>
      </c>
      <c r="U1131" s="106" t="str">
        <f>IF(LNG!$B$3=1,C1131 &amp;"",I1131 &amp;"" )</f>
        <v/>
      </c>
      <c r="V1131" s="106" t="str">
        <f>IF(LNG!$B$3=1,D1131 &amp;"",J1131 &amp;"" )</f>
        <v/>
      </c>
      <c r="W1131" s="106" t="str">
        <f>IF(LNG!$B$3=1,E1131 &amp;"",K1131 &amp;"" )</f>
        <v/>
      </c>
      <c r="X1131" s="106" t="str">
        <f>IF(LNG!$B$3=1,F1131 &amp;"",L1131 &amp;"" )</f>
        <v/>
      </c>
    </row>
    <row r="1132" spans="1:24" ht="13.8">
      <c r="A1132" s="68"/>
      <c r="B1132" s="80"/>
      <c r="C1132" s="80"/>
      <c r="D1132" s="67"/>
      <c r="E1132" s="67"/>
      <c r="F1132" s="67"/>
      <c r="G1132" s="74"/>
      <c r="H1132" s="84"/>
      <c r="I1132" s="84"/>
      <c r="J1132" s="73"/>
      <c r="K1132" s="73"/>
      <c r="L1132" s="73"/>
      <c r="M1132" s="797"/>
      <c r="N1132" s="795"/>
      <c r="O1132" s="795"/>
      <c r="P1132" s="796"/>
      <c r="Q1132" s="796"/>
      <c r="R1132" s="796"/>
      <c r="S1132" s="106" t="str">
        <f>IF(LNG!$B$3=1,A1132 &amp;"",G1132 &amp;"" )</f>
        <v/>
      </c>
      <c r="T1132" s="106" t="str">
        <f>IF(LNG!$B$3=1,B1132 &amp;"",H1132 &amp;"" )</f>
        <v/>
      </c>
      <c r="U1132" s="106" t="str">
        <f>IF(LNG!$B$3=1,C1132 &amp;"",I1132 &amp;"" )</f>
        <v/>
      </c>
      <c r="V1132" s="106" t="str">
        <f>IF(LNG!$B$3=1,D1132 &amp;"",J1132 &amp;"" )</f>
        <v/>
      </c>
      <c r="W1132" s="106" t="str">
        <f>IF(LNG!$B$3=1,E1132 &amp;"",K1132 &amp;"" )</f>
        <v/>
      </c>
      <c r="X1132" s="106" t="str">
        <f>IF(LNG!$B$3=1,F1132 &amp;"",L1132 &amp;"" )</f>
        <v/>
      </c>
    </row>
    <row r="1133" spans="1:24" ht="13.8">
      <c r="A1133" s="68"/>
      <c r="B1133" s="80"/>
      <c r="C1133" s="80"/>
      <c r="D1133" s="67"/>
      <c r="E1133" s="67"/>
      <c r="F1133" s="67"/>
      <c r="G1133" s="74"/>
      <c r="H1133" s="84"/>
      <c r="I1133" s="84"/>
      <c r="J1133" s="73"/>
      <c r="K1133" s="73"/>
      <c r="L1133" s="73"/>
      <c r="M1133" s="797"/>
      <c r="N1133" s="795"/>
      <c r="O1133" s="795"/>
      <c r="P1133" s="796"/>
      <c r="Q1133" s="796"/>
      <c r="R1133" s="796"/>
      <c r="S1133" s="106" t="str">
        <f>IF(LNG!$B$3=1,A1133 &amp;"",G1133 &amp;"" )</f>
        <v/>
      </c>
      <c r="T1133" s="106" t="str">
        <f>IF(LNG!$B$3=1,B1133 &amp;"",H1133 &amp;"" )</f>
        <v/>
      </c>
      <c r="U1133" s="106" t="str">
        <f>IF(LNG!$B$3=1,C1133 &amp;"",I1133 &amp;"" )</f>
        <v/>
      </c>
      <c r="V1133" s="106" t="str">
        <f>IF(LNG!$B$3=1,D1133 &amp;"",J1133 &amp;"" )</f>
        <v/>
      </c>
      <c r="W1133" s="106" t="str">
        <f>IF(LNG!$B$3=1,E1133 &amp;"",K1133 &amp;"" )</f>
        <v/>
      </c>
      <c r="X1133" s="106" t="str">
        <f>IF(LNG!$B$3=1,F1133 &amp;"",L1133 &amp;"" )</f>
        <v/>
      </c>
    </row>
    <row r="1134" spans="1:24" ht="13.8">
      <c r="A1134" s="68"/>
      <c r="B1134" s="80"/>
      <c r="C1134" s="80"/>
      <c r="D1134" s="67"/>
      <c r="E1134" s="67"/>
      <c r="F1134" s="67"/>
      <c r="G1134" s="74"/>
      <c r="H1134" s="84"/>
      <c r="I1134" s="84"/>
      <c r="J1134" s="73"/>
      <c r="K1134" s="73"/>
      <c r="L1134" s="73"/>
      <c r="M1134" s="797"/>
      <c r="N1134" s="795"/>
      <c r="O1134" s="795"/>
      <c r="P1134" s="796"/>
      <c r="Q1134" s="796"/>
      <c r="R1134" s="796"/>
      <c r="S1134" s="106" t="str">
        <f>IF(LNG!$B$3=1,A1134 &amp;"",G1134 &amp;"" )</f>
        <v/>
      </c>
      <c r="T1134" s="106" t="str">
        <f>IF(LNG!$B$3=1,B1134 &amp;"",H1134 &amp;"" )</f>
        <v/>
      </c>
      <c r="U1134" s="106" t="str">
        <f>IF(LNG!$B$3=1,C1134 &amp;"",I1134 &amp;"" )</f>
        <v/>
      </c>
      <c r="V1134" s="106" t="str">
        <f>IF(LNG!$B$3=1,D1134 &amp;"",J1134 &amp;"" )</f>
        <v/>
      </c>
      <c r="W1134" s="106" t="str">
        <f>IF(LNG!$B$3=1,E1134 &amp;"",K1134 &amp;"" )</f>
        <v/>
      </c>
      <c r="X1134" s="106" t="str">
        <f>IF(LNG!$B$3=1,F1134 &amp;"",L1134 &amp;"" )</f>
        <v/>
      </c>
    </row>
    <row r="1135" spans="1:24" ht="13.8">
      <c r="A1135" s="86"/>
      <c r="B1135" s="87"/>
      <c r="C1135" s="80"/>
      <c r="D1135" s="67"/>
      <c r="E1135" s="67"/>
      <c r="F1135" s="67"/>
      <c r="G1135" s="88"/>
      <c r="H1135" s="89"/>
      <c r="I1135" s="84"/>
      <c r="J1135" s="73"/>
      <c r="K1135" s="73"/>
      <c r="L1135" s="73"/>
      <c r="M1135" s="793"/>
      <c r="N1135" s="794"/>
      <c r="O1135" s="795"/>
      <c r="P1135" s="796"/>
      <c r="Q1135" s="796"/>
      <c r="R1135" s="796"/>
      <c r="S1135" s="106" t="str">
        <f>IF(LNG!$B$3=1,A1135 &amp;"",G1135 &amp;"" )</f>
        <v/>
      </c>
      <c r="T1135" s="106" t="str">
        <f>IF(LNG!$B$3=1,B1135 &amp;"",H1135 &amp;"" )</f>
        <v/>
      </c>
      <c r="U1135" s="106" t="str">
        <f>IF(LNG!$B$3=1,C1135 &amp;"",I1135 &amp;"" )</f>
        <v/>
      </c>
      <c r="V1135" s="106" t="str">
        <f>IF(LNG!$B$3=1,D1135 &amp;"",J1135 &amp;"" )</f>
        <v/>
      </c>
      <c r="W1135" s="106" t="str">
        <f>IF(LNG!$B$3=1,E1135 &amp;"",K1135 &amp;"" )</f>
        <v/>
      </c>
      <c r="X1135" s="106" t="str">
        <f>IF(LNG!$B$3=1,F1135 &amp;"",L1135 &amp;"" )</f>
        <v/>
      </c>
    </row>
    <row r="1136" spans="1:24" ht="13.8">
      <c r="A1136" s="68"/>
      <c r="B1136" s="80"/>
      <c r="C1136" s="80"/>
      <c r="D1136" s="67"/>
      <c r="E1136" s="67"/>
      <c r="F1136" s="67"/>
      <c r="G1136" s="74"/>
      <c r="H1136" s="84"/>
      <c r="I1136" s="84"/>
      <c r="J1136" s="73"/>
      <c r="K1136" s="73"/>
      <c r="L1136" s="73"/>
      <c r="M1136" s="797"/>
      <c r="N1136" s="795"/>
      <c r="O1136" s="795"/>
      <c r="P1136" s="796"/>
      <c r="Q1136" s="796"/>
      <c r="R1136" s="796"/>
      <c r="S1136" s="106" t="str">
        <f>IF(LNG!$B$3=1,A1136 &amp;"",G1136 &amp;"" )</f>
        <v/>
      </c>
      <c r="T1136" s="106" t="str">
        <f>IF(LNG!$B$3=1,B1136 &amp;"",H1136 &amp;"" )</f>
        <v/>
      </c>
      <c r="U1136" s="106" t="str">
        <f>IF(LNG!$B$3=1,C1136 &amp;"",I1136 &amp;"" )</f>
        <v/>
      </c>
      <c r="V1136" s="106" t="str">
        <f>IF(LNG!$B$3=1,D1136 &amp;"",J1136 &amp;"" )</f>
        <v/>
      </c>
      <c r="W1136" s="106" t="str">
        <f>IF(LNG!$B$3=1,E1136 &amp;"",K1136 &amp;"" )</f>
        <v/>
      </c>
      <c r="X1136" s="106" t="str">
        <f>IF(LNG!$B$3=1,F1136 &amp;"",L1136 &amp;"" )</f>
        <v/>
      </c>
    </row>
    <row r="1137" spans="1:24" ht="13.8">
      <c r="A1137" s="86"/>
      <c r="B1137" s="87"/>
      <c r="C1137" s="80"/>
      <c r="D1137" s="67"/>
      <c r="E1137" s="67"/>
      <c r="F1137" s="67"/>
      <c r="G1137" s="88"/>
      <c r="H1137" s="89"/>
      <c r="I1137" s="84"/>
      <c r="J1137" s="73"/>
      <c r="K1137" s="73"/>
      <c r="L1137" s="73"/>
      <c r="M1137" s="793"/>
      <c r="N1137" s="794"/>
      <c r="O1137" s="795"/>
      <c r="P1137" s="796"/>
      <c r="Q1137" s="796"/>
      <c r="R1137" s="796"/>
      <c r="S1137" s="106" t="str">
        <f>IF(LNG!$B$3=1,A1137 &amp;"",G1137 &amp;"" )</f>
        <v/>
      </c>
      <c r="T1137" s="106" t="str">
        <f>IF(LNG!$B$3=1,B1137 &amp;"",H1137 &amp;"" )</f>
        <v/>
      </c>
      <c r="U1137" s="106" t="str">
        <f>IF(LNG!$B$3=1,C1137 &amp;"",I1137 &amp;"" )</f>
        <v/>
      </c>
      <c r="V1137" s="106" t="str">
        <f>IF(LNG!$B$3=1,D1137 &amp;"",J1137 &amp;"" )</f>
        <v/>
      </c>
      <c r="W1137" s="106" t="str">
        <f>IF(LNG!$B$3=1,E1137 &amp;"",K1137 &amp;"" )</f>
        <v/>
      </c>
      <c r="X1137" s="106" t="str">
        <f>IF(LNG!$B$3=1,F1137 &amp;"",L1137 &amp;"" )</f>
        <v/>
      </c>
    </row>
    <row r="1138" spans="1:24" ht="13.8">
      <c r="A1138" s="68"/>
      <c r="B1138" s="80"/>
      <c r="C1138" s="80"/>
      <c r="D1138" s="67"/>
      <c r="E1138" s="67"/>
      <c r="F1138" s="67"/>
      <c r="G1138" s="74"/>
      <c r="H1138" s="84"/>
      <c r="I1138" s="84"/>
      <c r="J1138" s="73"/>
      <c r="K1138" s="73"/>
      <c r="L1138" s="73"/>
      <c r="M1138" s="797"/>
      <c r="N1138" s="795"/>
      <c r="O1138" s="795"/>
      <c r="P1138" s="796"/>
      <c r="Q1138" s="796"/>
      <c r="R1138" s="796"/>
      <c r="S1138" s="106" t="str">
        <f>IF(LNG!$B$3=1,A1138 &amp;"",G1138 &amp;"" )</f>
        <v/>
      </c>
      <c r="T1138" s="106" t="str">
        <f>IF(LNG!$B$3=1,B1138 &amp;"",H1138 &amp;"" )</f>
        <v/>
      </c>
      <c r="U1138" s="106" t="str">
        <f>IF(LNG!$B$3=1,C1138 &amp;"",I1138 &amp;"" )</f>
        <v/>
      </c>
      <c r="V1138" s="106" t="str">
        <f>IF(LNG!$B$3=1,D1138 &amp;"",J1138 &amp;"" )</f>
        <v/>
      </c>
      <c r="W1138" s="106" t="str">
        <f>IF(LNG!$B$3=1,E1138 &amp;"",K1138 &amp;"" )</f>
        <v/>
      </c>
      <c r="X1138" s="106" t="str">
        <f>IF(LNG!$B$3=1,F1138 &amp;"",L1138 &amp;"" )</f>
        <v/>
      </c>
    </row>
    <row r="1139" spans="1:24" ht="13.8">
      <c r="A1139" s="68"/>
      <c r="B1139" s="80"/>
      <c r="C1139" s="80"/>
      <c r="D1139" s="67"/>
      <c r="E1139" s="67"/>
      <c r="F1139" s="67"/>
      <c r="G1139" s="74"/>
      <c r="H1139" s="84"/>
      <c r="I1139" s="84"/>
      <c r="J1139" s="73"/>
      <c r="K1139" s="73"/>
      <c r="L1139" s="73"/>
      <c r="M1139" s="797"/>
      <c r="N1139" s="795"/>
      <c r="O1139" s="795"/>
      <c r="P1139" s="796"/>
      <c r="Q1139" s="796"/>
      <c r="R1139" s="796"/>
      <c r="S1139" s="106" t="str">
        <f>IF(LNG!$B$3=1,A1139 &amp;"",G1139 &amp;"" )</f>
        <v/>
      </c>
      <c r="T1139" s="106" t="str">
        <f>IF(LNG!$B$3=1,B1139 &amp;"",H1139 &amp;"" )</f>
        <v/>
      </c>
      <c r="U1139" s="106" t="str">
        <f>IF(LNG!$B$3=1,C1139 &amp;"",I1139 &amp;"" )</f>
        <v/>
      </c>
      <c r="V1139" s="106" t="str">
        <f>IF(LNG!$B$3=1,D1139 &amp;"",J1139 &amp;"" )</f>
        <v/>
      </c>
      <c r="W1139" s="106" t="str">
        <f>IF(LNG!$B$3=1,E1139 &amp;"",K1139 &amp;"" )</f>
        <v/>
      </c>
      <c r="X1139" s="106" t="str">
        <f>IF(LNG!$B$3=1,F1139 &amp;"",L1139 &amp;"" )</f>
        <v/>
      </c>
    </row>
    <row r="1140" spans="1:24" ht="13.8">
      <c r="A1140" s="68"/>
      <c r="B1140" s="80"/>
      <c r="C1140" s="80"/>
      <c r="D1140" s="67"/>
      <c r="E1140" s="67"/>
      <c r="F1140" s="67"/>
      <c r="G1140" s="74"/>
      <c r="H1140" s="84"/>
      <c r="I1140" s="84"/>
      <c r="J1140" s="73"/>
      <c r="K1140" s="73"/>
      <c r="L1140" s="73"/>
      <c r="M1140" s="797"/>
      <c r="N1140" s="795"/>
      <c r="O1140" s="795"/>
      <c r="P1140" s="796"/>
      <c r="Q1140" s="796"/>
      <c r="R1140" s="796"/>
      <c r="S1140" s="106" t="str">
        <f>IF(LNG!$B$3=1,A1140 &amp;"",G1140 &amp;"" )</f>
        <v/>
      </c>
      <c r="T1140" s="106" t="str">
        <f>IF(LNG!$B$3=1,B1140 &amp;"",H1140 &amp;"" )</f>
        <v/>
      </c>
      <c r="U1140" s="106" t="str">
        <f>IF(LNG!$B$3=1,C1140 &amp;"",I1140 &amp;"" )</f>
        <v/>
      </c>
      <c r="V1140" s="106" t="str">
        <f>IF(LNG!$B$3=1,D1140 &amp;"",J1140 &amp;"" )</f>
        <v/>
      </c>
      <c r="W1140" s="106" t="str">
        <f>IF(LNG!$B$3=1,E1140 &amp;"",K1140 &amp;"" )</f>
        <v/>
      </c>
      <c r="X1140" s="106" t="str">
        <f>IF(LNG!$B$3=1,F1140 &amp;"",L1140 &amp;"" )</f>
        <v/>
      </c>
    </row>
    <row r="1141" spans="1:24" ht="13.8">
      <c r="A1141" s="68"/>
      <c r="B1141" s="80"/>
      <c r="C1141" s="80"/>
      <c r="D1141" s="67"/>
      <c r="E1141" s="67"/>
      <c r="F1141" s="67"/>
      <c r="G1141" s="74"/>
      <c r="H1141" s="84"/>
      <c r="I1141" s="84"/>
      <c r="J1141" s="73"/>
      <c r="K1141" s="73"/>
      <c r="L1141" s="73"/>
      <c r="M1141" s="797"/>
      <c r="N1141" s="795"/>
      <c r="O1141" s="795"/>
      <c r="P1141" s="796"/>
      <c r="Q1141" s="796"/>
      <c r="R1141" s="796"/>
      <c r="S1141" s="106" t="str">
        <f>IF(LNG!$B$3=1,A1141 &amp;"",G1141 &amp;"" )</f>
        <v/>
      </c>
      <c r="T1141" s="106" t="str">
        <f>IF(LNG!$B$3=1,B1141 &amp;"",H1141 &amp;"" )</f>
        <v/>
      </c>
      <c r="U1141" s="106" t="str">
        <f>IF(LNG!$B$3=1,C1141 &amp;"",I1141 &amp;"" )</f>
        <v/>
      </c>
      <c r="V1141" s="106" t="str">
        <f>IF(LNG!$B$3=1,D1141 &amp;"",J1141 &amp;"" )</f>
        <v/>
      </c>
      <c r="W1141" s="106" t="str">
        <f>IF(LNG!$B$3=1,E1141 &amp;"",K1141 &amp;"" )</f>
        <v/>
      </c>
      <c r="X1141" s="106" t="str">
        <f>IF(LNG!$B$3=1,F1141 &amp;"",L1141 &amp;"" )</f>
        <v/>
      </c>
    </row>
    <row r="1142" spans="1:24" ht="13.8">
      <c r="A1142" s="86"/>
      <c r="B1142" s="87"/>
      <c r="C1142" s="80"/>
      <c r="D1142" s="67"/>
      <c r="E1142" s="67"/>
      <c r="F1142" s="67"/>
      <c r="G1142" s="88"/>
      <c r="H1142" s="89"/>
      <c r="I1142" s="84"/>
      <c r="J1142" s="73"/>
      <c r="K1142" s="73"/>
      <c r="L1142" s="73"/>
      <c r="M1142" s="793"/>
      <c r="N1142" s="794"/>
      <c r="O1142" s="795"/>
      <c r="P1142" s="796"/>
      <c r="Q1142" s="796"/>
      <c r="R1142" s="796"/>
      <c r="S1142" s="106" t="str">
        <f>IF(LNG!$B$3=1,A1142 &amp;"",G1142 &amp;"" )</f>
        <v/>
      </c>
      <c r="T1142" s="106" t="str">
        <f>IF(LNG!$B$3=1,B1142 &amp;"",H1142 &amp;"" )</f>
        <v/>
      </c>
      <c r="U1142" s="106" t="str">
        <f>IF(LNG!$B$3=1,C1142 &amp;"",I1142 &amp;"" )</f>
        <v/>
      </c>
      <c r="V1142" s="106" t="str">
        <f>IF(LNG!$B$3=1,D1142 &amp;"",J1142 &amp;"" )</f>
        <v/>
      </c>
      <c r="W1142" s="106" t="str">
        <f>IF(LNG!$B$3=1,E1142 &amp;"",K1142 &amp;"" )</f>
        <v/>
      </c>
      <c r="X1142" s="106" t="str">
        <f>IF(LNG!$B$3=1,F1142 &amp;"",L1142 &amp;"" )</f>
        <v/>
      </c>
    </row>
    <row r="1143" spans="1:24" ht="13.8">
      <c r="A1143" s="68"/>
      <c r="B1143" s="80"/>
      <c r="C1143" s="80"/>
      <c r="D1143" s="67"/>
      <c r="E1143" s="67"/>
      <c r="F1143" s="67"/>
      <c r="G1143" s="74"/>
      <c r="H1143" s="84"/>
      <c r="I1143" s="84"/>
      <c r="J1143" s="73"/>
      <c r="K1143" s="73"/>
      <c r="L1143" s="73"/>
      <c r="M1143" s="797"/>
      <c r="N1143" s="795"/>
      <c r="O1143" s="795"/>
      <c r="P1143" s="796"/>
      <c r="Q1143" s="796"/>
      <c r="R1143" s="796"/>
      <c r="S1143" s="106" t="str">
        <f>IF(LNG!$B$3=1,A1143 &amp;"",G1143 &amp;"" )</f>
        <v/>
      </c>
      <c r="T1143" s="106" t="str">
        <f>IF(LNG!$B$3=1,B1143 &amp;"",H1143 &amp;"" )</f>
        <v/>
      </c>
      <c r="U1143" s="106" t="str">
        <f>IF(LNG!$B$3=1,C1143 &amp;"",I1143 &amp;"" )</f>
        <v/>
      </c>
      <c r="V1143" s="106" t="str">
        <f>IF(LNG!$B$3=1,D1143 &amp;"",J1143 &amp;"" )</f>
        <v/>
      </c>
      <c r="W1143" s="106" t="str">
        <f>IF(LNG!$B$3=1,E1143 &amp;"",K1143 &amp;"" )</f>
        <v/>
      </c>
      <c r="X1143" s="106" t="str">
        <f>IF(LNG!$B$3=1,F1143 &amp;"",L1143 &amp;"" )</f>
        <v/>
      </c>
    </row>
    <row r="1144" spans="1:24" ht="13.8">
      <c r="A1144" s="68"/>
      <c r="B1144" s="80"/>
      <c r="C1144" s="80"/>
      <c r="D1144" s="67"/>
      <c r="E1144" s="67"/>
      <c r="F1144" s="67"/>
      <c r="G1144" s="74"/>
      <c r="H1144" s="84"/>
      <c r="I1144" s="84"/>
      <c r="J1144" s="73"/>
      <c r="K1144" s="73"/>
      <c r="L1144" s="73"/>
      <c r="M1144" s="797"/>
      <c r="N1144" s="795"/>
      <c r="O1144" s="795"/>
      <c r="P1144" s="796"/>
      <c r="Q1144" s="796"/>
      <c r="R1144" s="796"/>
      <c r="S1144" s="106" t="str">
        <f>IF(LNG!$B$3=1,A1144 &amp;"",G1144 &amp;"" )</f>
        <v/>
      </c>
      <c r="T1144" s="106" t="str">
        <f>IF(LNG!$B$3=1,B1144 &amp;"",H1144 &amp;"" )</f>
        <v/>
      </c>
      <c r="U1144" s="106" t="str">
        <f>IF(LNG!$B$3=1,C1144 &amp;"",I1144 &amp;"" )</f>
        <v/>
      </c>
      <c r="V1144" s="106" t="str">
        <f>IF(LNG!$B$3=1,D1144 &amp;"",J1144 &amp;"" )</f>
        <v/>
      </c>
      <c r="W1144" s="106" t="str">
        <f>IF(LNG!$B$3=1,E1144 &amp;"",K1144 &amp;"" )</f>
        <v/>
      </c>
      <c r="X1144" s="106" t="str">
        <f>IF(LNG!$B$3=1,F1144 &amp;"",L1144 &amp;"" )</f>
        <v/>
      </c>
    </row>
    <row r="1145" spans="1:24" ht="13.8">
      <c r="A1145" s="78"/>
      <c r="B1145" s="79"/>
      <c r="C1145" s="80"/>
      <c r="D1145" s="67"/>
      <c r="E1145" s="67"/>
      <c r="F1145" s="67"/>
      <c r="G1145" s="82"/>
      <c r="H1145" s="83"/>
      <c r="I1145" s="84"/>
      <c r="J1145" s="73"/>
      <c r="K1145" s="73"/>
      <c r="L1145" s="73"/>
      <c r="M1145" s="798"/>
      <c r="N1145" s="799"/>
      <c r="O1145" s="795"/>
      <c r="P1145" s="796"/>
      <c r="Q1145" s="796"/>
      <c r="R1145" s="796"/>
      <c r="S1145" s="106" t="str">
        <f>IF(LNG!$B$3=1,A1145 &amp;"",G1145 &amp;"" )</f>
        <v/>
      </c>
      <c r="T1145" s="106" t="str">
        <f>IF(LNG!$B$3=1,B1145 &amp;"",H1145 &amp;"" )</f>
        <v/>
      </c>
      <c r="U1145" s="106" t="str">
        <f>IF(LNG!$B$3=1,C1145 &amp;"",I1145 &amp;"" )</f>
        <v/>
      </c>
      <c r="V1145" s="106" t="str">
        <f>IF(LNG!$B$3=1,D1145 &amp;"",J1145 &amp;"" )</f>
        <v/>
      </c>
      <c r="W1145" s="106" t="str">
        <f>IF(LNG!$B$3=1,E1145 &amp;"",K1145 &amp;"" )</f>
        <v/>
      </c>
      <c r="X1145" s="106" t="str">
        <f>IF(LNG!$B$3=1,F1145 &amp;"",L1145 &amp;"" )</f>
        <v/>
      </c>
    </row>
    <row r="1146" spans="1:24" ht="13.8">
      <c r="A1146" s="86"/>
      <c r="B1146" s="87"/>
      <c r="C1146" s="80"/>
      <c r="D1146" s="67"/>
      <c r="E1146" s="67"/>
      <c r="F1146" s="67"/>
      <c r="G1146" s="88"/>
      <c r="H1146" s="89"/>
      <c r="I1146" s="84"/>
      <c r="J1146" s="73"/>
      <c r="K1146" s="73"/>
      <c r="L1146" s="73"/>
      <c r="M1146" s="793"/>
      <c r="N1146" s="794"/>
      <c r="O1146" s="795"/>
      <c r="P1146" s="796"/>
      <c r="Q1146" s="796"/>
      <c r="R1146" s="796"/>
      <c r="S1146" s="106" t="str">
        <f>IF(LNG!$B$3=1,A1146 &amp;"",G1146 &amp;"" )</f>
        <v/>
      </c>
      <c r="T1146" s="106" t="str">
        <f>IF(LNG!$B$3=1,B1146 &amp;"",H1146 &amp;"" )</f>
        <v/>
      </c>
      <c r="U1146" s="106" t="str">
        <f>IF(LNG!$B$3=1,C1146 &amp;"",I1146 &amp;"" )</f>
        <v/>
      </c>
      <c r="V1146" s="106" t="str">
        <f>IF(LNG!$B$3=1,D1146 &amp;"",J1146 &amp;"" )</f>
        <v/>
      </c>
      <c r="W1146" s="106" t="str">
        <f>IF(LNG!$B$3=1,E1146 &amp;"",K1146 &amp;"" )</f>
        <v/>
      </c>
      <c r="X1146" s="106" t="str">
        <f>IF(LNG!$B$3=1,F1146 &amp;"",L1146 &amp;"" )</f>
        <v/>
      </c>
    </row>
    <row r="1147" spans="1:24" ht="13.8">
      <c r="A1147" s="68"/>
      <c r="B1147" s="80"/>
      <c r="C1147" s="80"/>
      <c r="D1147" s="67"/>
      <c r="E1147" s="67"/>
      <c r="F1147" s="67"/>
      <c r="G1147" s="74"/>
      <c r="H1147" s="84"/>
      <c r="I1147" s="84"/>
      <c r="J1147" s="73"/>
      <c r="K1147" s="73"/>
      <c r="L1147" s="73"/>
      <c r="M1147" s="797"/>
      <c r="N1147" s="795"/>
      <c r="O1147" s="795"/>
      <c r="P1147" s="796"/>
      <c r="Q1147" s="796"/>
      <c r="R1147" s="796"/>
      <c r="S1147" s="106" t="str">
        <f>IF(LNG!$B$3=1,A1147 &amp;"",G1147 &amp;"" )</f>
        <v/>
      </c>
      <c r="T1147" s="106" t="str">
        <f>IF(LNG!$B$3=1,B1147 &amp;"",H1147 &amp;"" )</f>
        <v/>
      </c>
      <c r="U1147" s="106" t="str">
        <f>IF(LNG!$B$3=1,C1147 &amp;"",I1147 &amp;"" )</f>
        <v/>
      </c>
      <c r="V1147" s="106" t="str">
        <f>IF(LNG!$B$3=1,D1147 &amp;"",J1147 &amp;"" )</f>
        <v/>
      </c>
      <c r="W1147" s="106" t="str">
        <f>IF(LNG!$B$3=1,E1147 &amp;"",K1147 &amp;"" )</f>
        <v/>
      </c>
      <c r="X1147" s="106" t="str">
        <f>IF(LNG!$B$3=1,F1147 &amp;"",L1147 &amp;"" )</f>
        <v/>
      </c>
    </row>
    <row r="1148" spans="1:24" ht="13.8">
      <c r="A1148" s="86"/>
      <c r="B1148" s="87"/>
      <c r="C1148" s="80"/>
      <c r="D1148" s="67"/>
      <c r="E1148" s="67"/>
      <c r="F1148" s="67"/>
      <c r="G1148" s="88"/>
      <c r="H1148" s="89"/>
      <c r="I1148" s="84"/>
      <c r="J1148" s="73"/>
      <c r="K1148" s="73"/>
      <c r="L1148" s="73"/>
      <c r="M1148" s="793"/>
      <c r="N1148" s="794"/>
      <c r="O1148" s="795"/>
      <c r="P1148" s="796"/>
      <c r="Q1148" s="796"/>
      <c r="R1148" s="796"/>
      <c r="S1148" s="106" t="str">
        <f>IF(LNG!$B$3=1,A1148 &amp;"",G1148 &amp;"" )</f>
        <v/>
      </c>
      <c r="T1148" s="106" t="str">
        <f>IF(LNG!$B$3=1,B1148 &amp;"",H1148 &amp;"" )</f>
        <v/>
      </c>
      <c r="U1148" s="106" t="str">
        <f>IF(LNG!$B$3=1,C1148 &amp;"",I1148 &amp;"" )</f>
        <v/>
      </c>
      <c r="V1148" s="106" t="str">
        <f>IF(LNG!$B$3=1,D1148 &amp;"",J1148 &amp;"" )</f>
        <v/>
      </c>
      <c r="W1148" s="106" t="str">
        <f>IF(LNG!$B$3=1,E1148 &amp;"",K1148 &amp;"" )</f>
        <v/>
      </c>
      <c r="X1148" s="106" t="str">
        <f>IF(LNG!$B$3=1,F1148 &amp;"",L1148 &amp;"" )</f>
        <v/>
      </c>
    </row>
    <row r="1149" spans="1:24" ht="13.8">
      <c r="A1149" s="68"/>
      <c r="B1149" s="80"/>
      <c r="C1149" s="80"/>
      <c r="D1149" s="67"/>
      <c r="E1149" s="67"/>
      <c r="F1149" s="67"/>
      <c r="G1149" s="74"/>
      <c r="H1149" s="84"/>
      <c r="I1149" s="84"/>
      <c r="J1149" s="73"/>
      <c r="K1149" s="73"/>
      <c r="L1149" s="73"/>
      <c r="M1149" s="797"/>
      <c r="N1149" s="795"/>
      <c r="O1149" s="795"/>
      <c r="P1149" s="796"/>
      <c r="Q1149" s="796"/>
      <c r="R1149" s="796"/>
      <c r="S1149" s="106" t="str">
        <f>IF(LNG!$B$3=1,A1149 &amp;"",G1149 &amp;"" )</f>
        <v/>
      </c>
      <c r="T1149" s="106" t="str">
        <f>IF(LNG!$B$3=1,B1149 &amp;"",H1149 &amp;"" )</f>
        <v/>
      </c>
      <c r="U1149" s="106" t="str">
        <f>IF(LNG!$B$3=1,C1149 &amp;"",I1149 &amp;"" )</f>
        <v/>
      </c>
      <c r="V1149" s="106" t="str">
        <f>IF(LNG!$B$3=1,D1149 &amp;"",J1149 &amp;"" )</f>
        <v/>
      </c>
      <c r="W1149" s="106" t="str">
        <f>IF(LNG!$B$3=1,E1149 &amp;"",K1149 &amp;"" )</f>
        <v/>
      </c>
      <c r="X1149" s="106" t="str">
        <f>IF(LNG!$B$3=1,F1149 &amp;"",L1149 &amp;"" )</f>
        <v/>
      </c>
    </row>
    <row r="1150" spans="1:24" ht="13.8">
      <c r="A1150" s="78"/>
      <c r="B1150" s="79"/>
      <c r="C1150" s="80"/>
      <c r="D1150" s="67"/>
      <c r="E1150" s="67"/>
      <c r="F1150" s="67"/>
      <c r="G1150" s="82"/>
      <c r="H1150" s="83"/>
      <c r="I1150" s="84"/>
      <c r="J1150" s="73"/>
      <c r="K1150" s="73"/>
      <c r="L1150" s="73"/>
      <c r="M1150" s="798"/>
      <c r="N1150" s="799"/>
      <c r="O1150" s="795"/>
      <c r="P1150" s="796"/>
      <c r="Q1150" s="796"/>
      <c r="R1150" s="796"/>
      <c r="S1150" s="106" t="str">
        <f>IF(LNG!$B$3=1,A1150 &amp;"",G1150 &amp;"" )</f>
        <v/>
      </c>
      <c r="T1150" s="106" t="str">
        <f>IF(LNG!$B$3=1,B1150 &amp;"",H1150 &amp;"" )</f>
        <v/>
      </c>
      <c r="U1150" s="106" t="str">
        <f>IF(LNG!$B$3=1,C1150 &amp;"",I1150 &amp;"" )</f>
        <v/>
      </c>
      <c r="V1150" s="106" t="str">
        <f>IF(LNG!$B$3=1,D1150 &amp;"",J1150 &amp;"" )</f>
        <v/>
      </c>
      <c r="W1150" s="106" t="str">
        <f>IF(LNG!$B$3=1,E1150 &amp;"",K1150 &amp;"" )</f>
        <v/>
      </c>
      <c r="X1150" s="106" t="str">
        <f>IF(LNG!$B$3=1,F1150 &amp;"",L1150 &amp;"" )</f>
        <v/>
      </c>
    </row>
    <row r="1151" spans="1:24" ht="13.8">
      <c r="A1151" s="86"/>
      <c r="B1151" s="87"/>
      <c r="C1151" s="80"/>
      <c r="D1151" s="67"/>
      <c r="E1151" s="67"/>
      <c r="F1151" s="67"/>
      <c r="G1151" s="88"/>
      <c r="H1151" s="89"/>
      <c r="I1151" s="84"/>
      <c r="J1151" s="73"/>
      <c r="K1151" s="73"/>
      <c r="L1151" s="73"/>
      <c r="M1151" s="793"/>
      <c r="N1151" s="794"/>
      <c r="O1151" s="795"/>
      <c r="P1151" s="796"/>
      <c r="Q1151" s="796"/>
      <c r="R1151" s="796"/>
      <c r="S1151" s="106" t="str">
        <f>IF(LNG!$B$3=1,A1151 &amp;"",G1151 &amp;"" )</f>
        <v/>
      </c>
      <c r="T1151" s="106" t="str">
        <f>IF(LNG!$B$3=1,B1151 &amp;"",H1151 &amp;"" )</f>
        <v/>
      </c>
      <c r="U1151" s="106" t="str">
        <f>IF(LNG!$B$3=1,C1151 &amp;"",I1151 &amp;"" )</f>
        <v/>
      </c>
      <c r="V1151" s="106" t="str">
        <f>IF(LNG!$B$3=1,D1151 &amp;"",J1151 &amp;"" )</f>
        <v/>
      </c>
      <c r="W1151" s="106" t="str">
        <f>IF(LNG!$B$3=1,E1151 &amp;"",K1151 &amp;"" )</f>
        <v/>
      </c>
      <c r="X1151" s="106" t="str">
        <f>IF(LNG!$B$3=1,F1151 &amp;"",L1151 &amp;"" )</f>
        <v/>
      </c>
    </row>
    <row r="1152" spans="1:24" ht="13.8">
      <c r="A1152" s="68"/>
      <c r="B1152" s="80"/>
      <c r="C1152" s="80"/>
      <c r="D1152" s="67"/>
      <c r="E1152" s="67"/>
      <c r="F1152" s="67"/>
      <c r="G1152" s="74"/>
      <c r="H1152" s="84"/>
      <c r="I1152" s="84"/>
      <c r="J1152" s="73"/>
      <c r="K1152" s="73"/>
      <c r="L1152" s="73"/>
      <c r="M1152" s="797"/>
      <c r="N1152" s="795"/>
      <c r="O1152" s="795"/>
      <c r="P1152" s="796"/>
      <c r="Q1152" s="796"/>
      <c r="R1152" s="796"/>
      <c r="S1152" s="106" t="str">
        <f>IF(LNG!$B$3=1,A1152 &amp;"",G1152 &amp;"" )</f>
        <v/>
      </c>
      <c r="T1152" s="106" t="str">
        <f>IF(LNG!$B$3=1,B1152 &amp;"",H1152 &amp;"" )</f>
        <v/>
      </c>
      <c r="U1152" s="106" t="str">
        <f>IF(LNG!$B$3=1,C1152 &amp;"",I1152 &amp;"" )</f>
        <v/>
      </c>
      <c r="V1152" s="106" t="str">
        <f>IF(LNG!$B$3=1,D1152 &amp;"",J1152 &amp;"" )</f>
        <v/>
      </c>
      <c r="W1152" s="106" t="str">
        <f>IF(LNG!$B$3=1,E1152 &amp;"",K1152 &amp;"" )</f>
        <v/>
      </c>
      <c r="X1152" s="106" t="str">
        <f>IF(LNG!$B$3=1,F1152 &amp;"",L1152 &amp;"" )</f>
        <v/>
      </c>
    </row>
    <row r="10763" spans="1:2">
      <c r="A10763" s="77" t="s">
        <v>483</v>
      </c>
      <c r="B10763" s="77" t="s">
        <v>484</v>
      </c>
    </row>
  </sheetData>
  <mergeCells count="4">
    <mergeCell ref="S11:X11"/>
    <mergeCell ref="G11:L11"/>
    <mergeCell ref="A11:F11"/>
    <mergeCell ref="M11:R11"/>
  </mergeCell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theme="9" tint="-0.499984740745262"/>
    <pageSetUpPr fitToPage="1"/>
  </sheetPr>
  <dimension ref="A1:R18"/>
  <sheetViews>
    <sheetView showGridLines="0" zoomScale="85" zoomScaleNormal="85" workbookViewId="0">
      <selection activeCell="H66" sqref="H66:N66"/>
    </sheetView>
  </sheetViews>
  <sheetFormatPr baseColWidth="10" defaultColWidth="11.44140625" defaultRowHeight="13.8" zeroHeight="1"/>
  <cols>
    <col min="1" max="1" width="11.44140625" style="164" customWidth="1"/>
    <col min="2" max="2" width="17.6640625" style="164" customWidth="1"/>
    <col min="3" max="3" width="30.6640625" style="164" customWidth="1"/>
    <col min="4" max="14" width="25.6640625" style="164" customWidth="1"/>
    <col min="15" max="15" width="2" style="164" hidden="1" customWidth="1"/>
    <col min="16" max="16" width="2.44140625" style="164" hidden="1" customWidth="1"/>
    <col min="17" max="17" width="0" style="164" hidden="1"/>
    <col min="18" max="18" width="11.44140625" style="271"/>
    <col min="19" max="16383" width="0" style="164" hidden="1" customWidth="1"/>
    <col min="16384" max="16384" width="0.33203125" style="164" customWidth="1"/>
  </cols>
  <sheetData>
    <row r="1" spans="1:18" s="284" customFormat="1" ht="10.199999999999999">
      <c r="A1" s="286"/>
      <c r="B1" s="286"/>
      <c r="C1" s="286"/>
      <c r="D1" s="286"/>
      <c r="E1" s="286"/>
      <c r="F1" s="286"/>
      <c r="G1" s="286"/>
      <c r="H1" s="286"/>
      <c r="I1" s="286"/>
      <c r="J1" s="286"/>
      <c r="K1" s="286"/>
      <c r="L1" s="286"/>
      <c r="M1" s="286"/>
      <c r="N1" s="286"/>
      <c r="R1" s="286"/>
    </row>
    <row r="2" spans="1:18" s="247" customFormat="1" ht="30" customHeight="1">
      <c r="A2" s="279"/>
      <c r="B2" s="279"/>
      <c r="C2" s="870" t="s">
        <v>4411</v>
      </c>
      <c r="D2" s="870"/>
      <c r="E2" s="454"/>
      <c r="F2" s="279"/>
      <c r="G2" s="279"/>
      <c r="H2" s="279"/>
      <c r="I2" s="279"/>
      <c r="J2" s="279"/>
      <c r="K2" s="279"/>
      <c r="L2" s="279"/>
      <c r="M2" s="279"/>
      <c r="N2" s="279"/>
      <c r="R2" s="279"/>
    </row>
    <row r="3" spans="1:18" s="247" customFormat="1" ht="25.5" customHeight="1">
      <c r="A3" s="279"/>
      <c r="B3" s="279"/>
      <c r="C3" s="870"/>
      <c r="D3" s="870"/>
      <c r="E3" s="287"/>
      <c r="F3" s="279"/>
      <c r="G3" s="279"/>
      <c r="H3" s="279"/>
      <c r="I3" s="279"/>
      <c r="J3" s="279"/>
      <c r="K3" s="279"/>
      <c r="L3" s="279"/>
      <c r="M3" s="279"/>
      <c r="N3" s="279"/>
      <c r="R3" s="279"/>
    </row>
    <row r="4" spans="1:18" s="247" customFormat="1" ht="19.95" customHeight="1">
      <c r="A4" s="279"/>
      <c r="B4" s="279"/>
      <c r="C4" s="283"/>
      <c r="D4" s="283"/>
      <c r="E4" s="285"/>
      <c r="F4" s="279"/>
      <c r="G4" s="279"/>
      <c r="H4" s="279"/>
      <c r="I4" s="279"/>
      <c r="J4" s="279"/>
      <c r="K4" s="279"/>
      <c r="L4" s="279"/>
      <c r="M4" s="279"/>
      <c r="N4" s="279"/>
      <c r="R4" s="279"/>
    </row>
    <row r="5" spans="1:18" s="235" customFormat="1" ht="45.75" customHeight="1">
      <c r="A5" s="278"/>
      <c r="B5" s="278"/>
      <c r="C5" s="513" t="str">
        <f>LNG!F452</f>
        <v>Zurück zu "Objekt erfassen"</v>
      </c>
      <c r="D5" s="514"/>
      <c r="E5" s="278"/>
      <c r="F5" s="278"/>
      <c r="G5" s="278"/>
      <c r="H5" s="278"/>
      <c r="I5" s="278"/>
      <c r="J5" s="278"/>
      <c r="K5" s="278"/>
      <c r="L5" s="278"/>
      <c r="M5" s="513" t="str">
        <f>LNG!F224</f>
        <v>Info 02 - Normstrategie</v>
      </c>
      <c r="N5" s="278"/>
      <c r="R5" s="278"/>
    </row>
    <row r="6" spans="1:18" ht="1.5" customHeight="1">
      <c r="A6" s="165"/>
      <c r="B6" s="166"/>
      <c r="C6" s="167"/>
      <c r="D6" s="167"/>
      <c r="E6" s="165"/>
      <c r="F6" s="165"/>
      <c r="G6" s="165"/>
      <c r="H6" s="165"/>
      <c r="I6" s="165"/>
      <c r="J6" s="165"/>
      <c r="K6" s="165"/>
      <c r="L6" s="165"/>
      <c r="M6" s="165"/>
      <c r="N6" s="165"/>
      <c r="O6" s="163"/>
    </row>
    <row r="7" spans="1:18" ht="6.75" customHeight="1">
      <c r="A7" s="271"/>
      <c r="B7" s="168"/>
      <c r="C7" s="169"/>
      <c r="D7" s="169"/>
      <c r="O7" s="163"/>
    </row>
    <row r="8" spans="1:18" ht="15.6">
      <c r="A8" s="271"/>
      <c r="B8" s="170"/>
      <c r="C8" s="171"/>
      <c r="D8" s="172"/>
      <c r="E8" s="172"/>
      <c r="F8" s="172"/>
      <c r="G8" s="172"/>
      <c r="H8" s="172"/>
      <c r="I8" s="172"/>
      <c r="J8" s="172"/>
      <c r="K8" s="172"/>
      <c r="L8" s="172"/>
      <c r="M8" s="172"/>
      <c r="N8" s="172"/>
      <c r="O8" s="163"/>
    </row>
    <row r="9" spans="1:18" s="173" customFormat="1" ht="41.25" customHeight="1">
      <c r="A9" s="271"/>
      <c r="B9" s="181" t="str">
        <f>LNG_INFO02_NORM!B41</f>
        <v/>
      </c>
      <c r="C9" s="182" t="str">
        <f>LNG_INFO02_NORM!C41</f>
        <v>Normstrategie</v>
      </c>
      <c r="D9" s="183" t="str">
        <f>LNG_INFO02_NORM!D41</f>
        <v>KB1</v>
      </c>
      <c r="E9" s="183" t="str">
        <f>LNG_INFO02_NORM!E41</f>
        <v>KB2</v>
      </c>
      <c r="F9" s="183" t="str">
        <f>LNG_INFO02_NORM!F41</f>
        <v>KB4</v>
      </c>
      <c r="G9" s="183" t="str">
        <f>LNG_INFO02_NORM!G41</f>
        <v>KB5</v>
      </c>
      <c r="H9" s="183" t="str">
        <f>LNG_INFO02_NORM!H41</f>
        <v>KB6</v>
      </c>
      <c r="I9" s="183" t="str">
        <f>LNG_INFO02_NORM!I41</f>
        <v>DB1</v>
      </c>
      <c r="J9" s="183" t="str">
        <f>LNG_INFO02_NORM!J41</f>
        <v>DB2</v>
      </c>
      <c r="K9" s="183" t="str">
        <f>LNG_INFO02_NORM!K41</f>
        <v>DB3</v>
      </c>
      <c r="L9" s="183" t="str">
        <f>LNG_INFO02_NORM!L41</f>
        <v>DB4</v>
      </c>
      <c r="M9" s="183" t="str">
        <f>LNG_INFO02_NORM!M41</f>
        <v>LB2</v>
      </c>
      <c r="N9" s="183" t="str">
        <f>LNG_INFO02_NORM!N41</f>
        <v>LB4</v>
      </c>
      <c r="R9" s="271"/>
    </row>
    <row r="10" spans="1:18" ht="53.25" customHeight="1">
      <c r="A10" s="271"/>
      <c r="B10" s="178" t="str">
        <f>LNG_INFO02_NORM!B42</f>
        <v>Gebäudezustand</v>
      </c>
      <c r="C10" s="174" t="str">
        <f>LNG_INFO02_NORM!C42</f>
        <v/>
      </c>
      <c r="D10" s="175" t="str">
        <f>LNG_INFO02_NORM!D42</f>
        <v>Kernbestand langfristig</v>
      </c>
      <c r="E10" s="175" t="str">
        <f>LNG_INFO02_NORM!E42</f>
        <v>Kernbestand mittelfristig, militärisch genutzt</v>
      </c>
      <c r="F10" s="175" t="str">
        <f>LNG_INFO02_NORM!F42</f>
        <v>Kernbestand in Überprüfung</v>
      </c>
      <c r="G10" s="175" t="str">
        <f>LNG_INFO02_NORM!G42</f>
        <v>Kernbestand strategische Reserve</v>
      </c>
      <c r="H10" s="175" t="str">
        <f>LNG_INFO02_NORM!H42</f>
        <v>Kernbestand Verzicht</v>
      </c>
      <c r="I10" s="175" t="str">
        <f>LNG_INFO02_NORM!I42</f>
        <v>Dispositionsbestand Verkauf</v>
      </c>
      <c r="J10" s="175" t="str">
        <f>LNG_INFO02_NORM!J42</f>
        <v>Dispositionsbestand Stilllegung</v>
      </c>
      <c r="K10" s="175" t="str">
        <f>LNG_INFO02_NORM!K42</f>
        <v>Dispositionsbestand Rückbau</v>
      </c>
      <c r="L10" s="175" t="str">
        <f>LNG_INFO02_NORM!L42</f>
        <v>Dispositionsbestand Reserve des Bundes</v>
      </c>
      <c r="M10" s="175" t="str">
        <f>LNG_INFO02_NORM!M42</f>
        <v>Liquidierter Bestand Stilllegung umgesetzt</v>
      </c>
      <c r="N10" s="175" t="str">
        <f>LNG_INFO02_NORM!N42</f>
        <v>Liquidierter Bestand vertragliche Verpflichtung</v>
      </c>
    </row>
    <row r="11" spans="1:18" ht="134.25" customHeight="1">
      <c r="A11" s="271"/>
      <c r="B11" s="178" t="str">
        <f>LNG_INFO02_NORM!B43</f>
        <v>GZ1</v>
      </c>
      <c r="C11" s="178" t="str">
        <f>LNG_INFO02_NORM!C43</f>
        <v>Neuwertig</v>
      </c>
      <c r="D11" s="176" t="str">
        <f>LNG_INFO02_NORM!D43</f>
        <v>Keine Massnahmen, ist bei diesem Objektzustand i.d.R. nicht nötig.</v>
      </c>
      <c r="E11" s="176" t="str">
        <f>LNG_INFO02_NORM!E43</f>
        <v>Keine Massnahmen, ist bei diesem Objektzustand i.d.R. nicht nötig.</v>
      </c>
      <c r="F11" s="176" t="str">
        <f>LNG_INFO02_NORM!F43</f>
        <v>Keine Massnahmen, ist bei diesem Objektzustand nicht nötig.</v>
      </c>
      <c r="G11" s="176" t="str">
        <f>LNG_INFO02_NORM!G43</f>
        <v>Keine Massnahmen, ist bei diesem Objektzustand nicht nötig.</v>
      </c>
      <c r="H11" s="176" t="str">
        <f>LNG_INFO02_NORM!H43</f>
        <v>Keine Massnahmen, ist bei diesem Objektzustand nicht nötig.</v>
      </c>
      <c r="I11" s="177" t="str">
        <f>LNG_INFO02_NORM!I43</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11" s="177" t="str">
        <f>LNG_INFO02_NORM!J43</f>
        <v xml:space="preserve">Leitidee: Wahrnehmung der gesetzlichen Verantwortung der Eigentümerschaft. In der Regel werden stillgelegte Objekte lediglich überwacht. </v>
      </c>
      <c r="K11" s="177" t="str">
        <f>LNG_INFO02_NORM!K43</f>
        <v>Leitidee: Wahrnehmung der gesetzlichen Verantwortung der Eigentümerschaft. Keine werterhaltenden Investitionen</v>
      </c>
      <c r="L11" s="177" t="str">
        <f>LNG_INFO02_NORM!L43</f>
        <v>Leitidee: Wahrnehmung der gesetzlichen Verantwortung der Eigentümerschaft. Die Instandhaltung ist bei vermieteten Objekten soweit möglich und sinnvoll an den (externen) Mieter zu übertragen.</v>
      </c>
      <c r="M11" s="177" t="str">
        <f>LNG_INFO02_NORM!M43</f>
        <v>Im Rahmen der vertraglichen Verpflichtungen.</v>
      </c>
      <c r="N11" s="177" t="str">
        <f>LNG_INFO02_NORM!N43</f>
        <v>Im Rahmen der vertraglichen Verpflichtungen.</v>
      </c>
    </row>
    <row r="12" spans="1:18" ht="135.75" customHeight="1">
      <c r="A12" s="271"/>
      <c r="B12" s="178" t="str">
        <f>LNG_INFO02_NORM!B44</f>
        <v>GZ2</v>
      </c>
      <c r="C12" s="178" t="str">
        <f>LNG_INFO02_NORM!C44</f>
        <v>Objekt mit kleinem IS-Bedarf</v>
      </c>
      <c r="D12" s="176" t="str">
        <f>LNG_INFO02_NORM!D44</f>
        <v>Gezielte Instandsetzung defekter Bauteile.</v>
      </c>
      <c r="E12" s="176" t="str">
        <f>LNG_INFO02_NORM!E44</f>
        <v>Instandsetzung möglichst vermeiden; wo nötig, sind minimale Reparaturen durchzuführen.</v>
      </c>
      <c r="F12" s="176" t="str">
        <f>LNG_INFO02_NORM!F44</f>
        <v>Instandsetzung möglichst vermeiden; wo nötig, sind minimale Reparaturen durchzuführen.</v>
      </c>
      <c r="G12" s="176" t="str">
        <f>LNG_INFO02_NORM!G44</f>
        <v>Die nötigen Instandsetzungsarbeiten auf das Objekt und die Nutzung angepasstem Niveau durchführen.</v>
      </c>
      <c r="H12" s="176" t="str">
        <f>LNG_INFO02_NORM!H44</f>
        <v>Instandsetzung möglichst vermeiden; wo nötig, sind minimale Reparaturen durchzuführen.</v>
      </c>
      <c r="I12" s="177" t="str">
        <f>LNG_INFO02_NORM!I44</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12" s="177" t="str">
        <f>LNG_INFO02_NORM!J44</f>
        <v xml:space="preserve">Leitidee: Wahrnehmung der gesetzlichen Verantwortung der Eigentümerschaft. In der Regel werden stillgelegte Objekte lediglich überwacht. </v>
      </c>
      <c r="K12" s="177" t="str">
        <f>LNG_INFO02_NORM!K44</f>
        <v>Leitidee: Wahrnehmung der gesetzlichen Verantwortung der Eigentümerschaft. Keine werterhaltenden Investitionen</v>
      </c>
      <c r="L12" s="177" t="str">
        <f>LNG_INFO02_NORM!L44</f>
        <v>Leitidee:  Wahrnehmung der gesetzlichen Verantwortung der Eigentümerschaft. Die Instandhaltung ist bei vermieteten Objekten soweit möglich und sinnvoll an den (externen) Mieter zu übertragen.</v>
      </c>
      <c r="M12" s="177" t="str">
        <f>LNG_INFO02_NORM!M44</f>
        <v>Im Rahmen der vertraglichen Verpflichtungen.</v>
      </c>
      <c r="N12" s="177" t="str">
        <f>LNG_INFO02_NORM!N44</f>
        <v>Im Rahmen der vertraglichen Verpflichtungen.</v>
      </c>
    </row>
    <row r="13" spans="1:18" ht="235.5" customHeight="1">
      <c r="A13" s="271"/>
      <c r="B13" s="178" t="str">
        <f>LNG_INFO02_NORM!B45</f>
        <v>GZ3</v>
      </c>
      <c r="C13" s="178" t="str">
        <f>LNG_INFO02_NORM!C45</f>
        <v>Objekt mit mittlerem IS-Bedarf</v>
      </c>
      <c r="D13" s="176" t="str">
        <f>LNG_INFO02_NORM!D45</f>
        <v>Mögliche Instandsetzungsmassnahmen (Teil- oder spätere Gesamtsanierung) sind mit Erreichen dieses Gebäudezustands hinsichtlich ihrer Wirtschaftlichkeit zu untersuchen. Wenn eine Teilsanierung unwirtschaftlich ist, wird sie zugunsten einer späteren Gesamtsanierung aufgeschoben. Wirtschaftliche und oder unumgängliche Teilsanierungen sind durchzuführen. Mit der Teilsanierung soll sofern vorgeschrieben oder verhältnismässig der heutige Stand der Technik angestrebt werden.</v>
      </c>
      <c r="E13" s="176" t="str">
        <f>LNG_INFO02_NORM!E45</f>
        <v>Teilsanierung möglichst vermeiden, nötige Reparaturen oder andere Massnahmen (organisatorisch, Anlagen ausser Betrieb setzen, Provisorien etc.) der Teilsanierung vorziehen. Wird die Teilsanierung unumgänglich, ist das weitere Vorgehen mit dem PFM abzusprechen. Sanierungen sind nur im Ausnahmefall und mit entsprechender Begründung zu planen.</v>
      </c>
      <c r="F13" s="176" t="str">
        <f>LNG_INFO02_NORM!F45</f>
        <v>Teilsanierung möglichst vermeiden, nötige Reparaturen oder andere Massnahmen (organisatorisch, Anlagen ausser Betrieb setzen, Provisorien etc.) der Teilsanierung vorziehen. Wird die Teilsanierung unumgänglich, ist das weitere Vorgehen mit dem PFM abzusprechen. Sanierungen sind nur im Ausnahmefall und mit entsprechender Begründung zu planen.</v>
      </c>
      <c r="G13" s="176" t="str">
        <f>LNG_INFO02_NORM!G45</f>
        <v>Die nötigen Teilsanierungen auf das Objekt und die Nutzung angepasstem Niveau durchführen. Vor umfassenden Teilsanierungen muss der Erhalt des Objektes im Zwischennutzungs-bestand geprüft werden.</v>
      </c>
      <c r="H13" s="176" t="str">
        <f>LNG_INFO02_NORM!H45</f>
        <v>Teilsanierung möglichst vermeiden, nötige Reparaturen oder andere Massnahmen durchführen (organisatorisch, Anlagen ausser Betrieb setzen, Provisorien etc.). Wird die Teilsanierung unumgänglich, ist das weitere Vorgehen mit dem PFM abzusprechen. Sanierungen sind nur im Ausnahmefall und mit entsprechender Begründung zu planen.</v>
      </c>
      <c r="I13" s="177" t="str">
        <f>LNG_INFO02_NORM!I45</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13" s="177" t="str">
        <f>LNG_INFO02_NORM!J45</f>
        <v xml:space="preserve">Leitidee: Wahrnehmung der gesetzlichen Verantwortung der Eigentümerschaft. In der Regel werden stillgelegte Objekte lediglich überwacht. </v>
      </c>
      <c r="K13" s="177" t="str">
        <f>LNG_INFO02_NORM!K45</f>
        <v>Leitidee: Wahrnehmung der gesetzlichen Verantwortung der Eigentümerschaft. Keine werterhaltenden Investitionen</v>
      </c>
      <c r="L13" s="177" t="str">
        <f>LNG_INFO02_NORM!L45</f>
        <v>Leitidee:  Wahrnehmung der gesetzlichen Verantwortung der Eigentümerschaft. Die Instandhaltung ist bei vermieteten Objekten soweit möglich und sinnvoll an den (externen) Mieter zu übertragen.</v>
      </c>
      <c r="M13" s="177" t="str">
        <f>LNG_INFO02_NORM!M45</f>
        <v>Im Rahmen der vertraglichen Verpflichtungen.</v>
      </c>
      <c r="N13" s="177" t="str">
        <f>LNG_INFO02_NORM!N45</f>
        <v>Im Rahmen der vertraglichen Verpflichtungen.</v>
      </c>
    </row>
    <row r="14" spans="1:18" ht="235.5" customHeight="1">
      <c r="A14" s="271"/>
      <c r="B14" s="178" t="str">
        <f>LNG_INFO02_NORM!B46</f>
        <v>GZ4</v>
      </c>
      <c r="C14" s="178" t="str">
        <f>LNG_INFO02_NORM!C46</f>
        <v>Objekt mit grossem IS-Bedarf</v>
      </c>
      <c r="D14" s="176" t="str">
        <f>LNG_INFO02_NORM!D46</f>
        <v>Mögliche Instandsetzungsmassnahmen (Teil- oder spätere Gesamtsanierung) sind mit Erreichen dieses Gebäudezustands hinsichtlich ihrer Wirtschaftlichkeit zu untersuchen. Wenn eine Teilsanierung unwirtschaftlich ist, wird sie zugunsten einer späteren Gesamtsanierung aufgeschoben. Wirtschaftliche und oder unumgängliche Teilsanierungen sind durchzuführen. Mit der Teilsanierung soll sofern vorgeschrieben oder verhältnismässig der heutige Stand der Technik angestrebt werden.</v>
      </c>
      <c r="E14" s="176" t="str">
        <f>LNG_INFO02_NORM!E46</f>
        <v>Teilsanierung möglichst vermeiden, nötige Reparaturen oder andere Massnahmen (organisatorisch, Anlagen ausser Betrieb setzen, Provisorien etc.) der Teilsanierung vorziehen. Wird die Teilsanierung unumgänglich, ist das weitere Vorgehen mit dem PFM abzusprechen. Sanierungen sind nur im Ausnahmefall und mit entsprechender Begründung zu planen.</v>
      </c>
      <c r="F14" s="176" t="str">
        <f>LNG_INFO02_NORM!F46</f>
        <v>Teilsanierung möglichst vermeiden, nötige Reparaturen oder andere Massnahmen (organisatorisch, Anlagen ausser Betrieb setzen, Provisorien etc.) der Teilsanierung vorziehen. Wird die Teilsanierung unumgänglich, ist das weitere Vorgehen mit dem PFM abzusprechen. Sanierungen sind nur im Ausnahmefall und mit entsprechender Begründung zu planen.</v>
      </c>
      <c r="G14" s="176" t="str">
        <f>LNG_INFO02_NORM!G46</f>
        <v>Die nötigen Teilsanierungen auf das Objekt und die Nutzung angepasstem Niveau durchführen. Vor umfassenden Teilsanierungen muss der Erhalt des Objektes im Zwischennutzungs-bestand geprüft werden.</v>
      </c>
      <c r="H14" s="176" t="str">
        <f>LNG_INFO02_NORM!H46</f>
        <v>Teilsanierung möglichst vermeiden, nötige Reparaturen oder andere Massnahmen durchführen (organisatorisch, Anlagen ausser Betrieb setzen, Provisorien etc.). Wird die Teilsanierung unumgänglich, ist das weitere Vorgehen mit dem PFM abzusprechen. Sanierungen sind nur im Ausnahmefall und mit entsprechender Begründung zu planen.</v>
      </c>
      <c r="I14" s="177" t="str">
        <f>LNG_INFO02_NORM!I46</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14" s="177" t="str">
        <f>LNG_INFO02_NORM!J46</f>
        <v xml:space="preserve">Leitidee: Wahrnehmung der gesetzlichen Verantwortung der Eigentümerschaft. In der Regel werden stillgelegte Objekte lediglich überwacht. </v>
      </c>
      <c r="K14" s="177" t="str">
        <f>LNG_INFO02_NORM!K46</f>
        <v>Leitidee: Wahrnehmung der gesetzlichen Verantwortung der Eigentümerschaft. Keine werterhaltenden Investitionen</v>
      </c>
      <c r="L14" s="177" t="str">
        <f>LNG_INFO02_NORM!L46</f>
        <v>Leitidee:  Wahrnehmung der gesetzlichen Verantwortung der Eigentümerschaft. Die Instandhaltung ist bei vermieteten Objekten soweit möglich und sinnvoll an den (externen) Mieter zu übertragen.</v>
      </c>
      <c r="M14" s="177" t="str">
        <f>LNG_INFO02_NORM!M46</f>
        <v>Im Rahmen der vertraglichen Verpflichtungen.</v>
      </c>
      <c r="N14" s="177" t="str">
        <f>LNG_INFO02_NORM!N46</f>
        <v>Im Rahmen der vertraglichen Verpflichtungen.</v>
      </c>
    </row>
    <row r="15" spans="1:18" ht="213" customHeight="1">
      <c r="A15" s="271"/>
      <c r="B15" s="178" t="str">
        <f>LNG_INFO02_NORM!B47</f>
        <v>GZ5</v>
      </c>
      <c r="C15" s="178" t="str">
        <f>LNG_INFO02_NORM!C47</f>
        <v>Gesamtsanierungsobjekt</v>
      </c>
      <c r="D15" s="176" t="str">
        <f>LNG_INFO02_NORM!D47</f>
        <v>Gesamtsanierung oder Neubau sind mit Erreichen dieses Objektzustandes hinsichtlich ihrer Wirtschaftlichkeit zu untersuchen. Wirtschaftliche Gesamtsanierung durchführen oder Ersatzneubau planen. Mit der Gesamtsanierung soll sofern vorgeschrieben oder verhältnismässig der heutige Stand der Technik angestrebt werden.</v>
      </c>
      <c r="E15" s="176" t="str">
        <f>LNG_INFO02_NORM!E47</f>
        <v>Gesamtsanierung möglichst vermeiden, nötige Reparaturen oder andere Massnahmen (organisatorisch, Anlagen ausser Betrieb setzen, Provisorien etc.) der Gesamtsanierung vorziehen. Wird die Gesamtsanierung unumgänglich, ist das weitere Vorgehen mit dem PFM abzusprechen. Sanierungen sind nur im Ausnahmefall und mit entsprechender Begründung zu planen.</v>
      </c>
      <c r="F15" s="176" t="str">
        <f>LNG_INFO02_NORM!F47</f>
        <v>Gesamtsanierung möglichst vermeiden, nötige Reparaturen oder andere Massnahmen (organisatorisch, Anlagen ausser Betrieb setzen, Provisorien etc.) der Gesamtsanierung vorziehen. Wird die Gesamtsanierung unumgänglich, ist das weitere Vorgehen mit dem PFM abzusprechen. Sanierungen sind nur im Ausnahmefall und mit entsprechender Begründung zu planen.</v>
      </c>
      <c r="G15" s="176" t="str">
        <f>LNG_INFO02_NORM!G47</f>
        <v>Wird die Gesamtsanierung unumgänglich weiteres Vorgehen mit PFM absprechen. Vor Gesamtsanierungen muss der Erhalt des Objektes im Zwischennutzungs-bestand geprüft werden.</v>
      </c>
      <c r="H15" s="176" t="str">
        <f>LNG_INFO02_NORM!H47</f>
        <v>Gesamtsanierungen sind ausgeschlossen. An Stelle von Gesamtsanierung andere Massnahmen durchführen (organisatorisch, Anlagen ausser Betrieb setzen, Provisorien etc.). Nötige Reparaturen durchführen. Wird die Gesamtsanierung unumgänglich, ist das weitere Vorgehen mit dem PFM abzusprechen. Sanierungen sind nur im Ausnahmefall und mit entsprechender Begründung zu planen.</v>
      </c>
      <c r="I15" s="177" t="str">
        <f>LNG_INFO02_NORM!I47</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15" s="177" t="str">
        <f>LNG_INFO02_NORM!J47</f>
        <v xml:space="preserve">Leitidee: Wahrnehmung der gesetzlichen Verantwortung der Eigentümerschaft. In der Regel werden stillgelegte Objekte lediglich überwacht. </v>
      </c>
      <c r="K15" s="177" t="str">
        <f>LNG_INFO02_NORM!K47</f>
        <v>Leitidee: Wahrnehmung der gesetzlichen Verantwortung der Eigentümerschaft. Keine werterhaltenden Investitionen</v>
      </c>
      <c r="L15" s="177" t="str">
        <f>LNG_INFO02_NORM!L47</f>
        <v>Leitidee:  Wahrnehmung der gesetzlichen Verantwortung der Eigentümerschaft. Die Instandhaltung ist bei vermieteten Objekten soweit möglich und sinnvoll an den (externen) Mieter zu übertragen.</v>
      </c>
      <c r="M15" s="177" t="str">
        <f>LNG_INFO02_NORM!M47</f>
        <v>Im Rahmen der vertraglichen Verpflichtungen.</v>
      </c>
      <c r="N15" s="177" t="str">
        <f>LNG_INFO02_NORM!N47</f>
        <v>Im Rahmen der vertraglichen Verpflichtungen.</v>
      </c>
    </row>
    <row r="16" spans="1:18" ht="3" customHeight="1">
      <c r="A16" s="271"/>
    </row>
    <row r="17" spans="1:1">
      <c r="A17" s="271"/>
    </row>
    <row r="18" spans="1:1">
      <c r="A18" s="271"/>
    </row>
  </sheetData>
  <sheetProtection selectLockedCells="1"/>
  <mergeCells count="1">
    <mergeCell ref="C2:D3"/>
  </mergeCells>
  <pageMargins left="0.70866141732283472" right="0.70866141732283472" top="0.74803149606299213" bottom="0.74803149606299213" header="0.31496062992125984" footer="0.31496062992125984"/>
  <pageSetup paperSize="9" scale="39" fitToHeight="0" orientation="landscape" r:id="rId1"/>
  <headerFooter>
    <oddFooter>&amp;LVersion: Version: V2.1.1 (v180320)&amp;R&amp;P/&amp;N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2"/>
  <dimension ref="B2:O56"/>
  <sheetViews>
    <sheetView topLeftCell="A12" workbookViewId="0">
      <selection activeCell="Q14" sqref="Q14"/>
    </sheetView>
  </sheetViews>
  <sheetFormatPr baseColWidth="10" defaultColWidth="11.44140625" defaultRowHeight="13.2"/>
  <cols>
    <col min="1" max="1" width="11.44140625" style="146"/>
    <col min="2" max="2" width="16.33203125" style="146" bestFit="1" customWidth="1"/>
    <col min="3" max="15" width="31" style="8" customWidth="1"/>
    <col min="16" max="16384" width="11.44140625" style="146"/>
  </cols>
  <sheetData>
    <row r="2" spans="2:15">
      <c r="O2" s="146"/>
    </row>
    <row r="3" spans="2:15">
      <c r="O3" s="146"/>
    </row>
    <row r="4" spans="2:15">
      <c r="O4" s="146"/>
    </row>
    <row r="5" spans="2:15">
      <c r="O5" s="146"/>
    </row>
    <row r="6" spans="2:15">
      <c r="O6" s="146"/>
    </row>
    <row r="7" spans="2:15">
      <c r="O7" s="146"/>
    </row>
    <row r="8" spans="2:15">
      <c r="O8" s="146"/>
    </row>
    <row r="9" spans="2:15">
      <c r="O9" s="146"/>
    </row>
    <row r="10" spans="2:15" ht="24.6">
      <c r="B10" s="144" t="s">
        <v>0</v>
      </c>
      <c r="C10" s="145"/>
      <c r="D10" s="145"/>
      <c r="E10" s="145"/>
      <c r="F10" s="145"/>
      <c r="G10" s="145"/>
      <c r="H10" s="145"/>
      <c r="I10" s="145"/>
      <c r="J10" s="145"/>
      <c r="K10" s="145"/>
      <c r="L10" s="145"/>
      <c r="M10" s="145"/>
      <c r="N10" s="145"/>
      <c r="O10" s="146"/>
    </row>
    <row r="11" spans="2:15" ht="24.75" customHeight="1">
      <c r="B11" s="147"/>
      <c r="C11" s="148" t="s">
        <v>836</v>
      </c>
      <c r="D11" s="155" t="s">
        <v>4412</v>
      </c>
      <c r="E11" s="155" t="s">
        <v>4413</v>
      </c>
      <c r="F11" s="155" t="s">
        <v>4414</v>
      </c>
      <c r="G11" s="155" t="s">
        <v>4415</v>
      </c>
      <c r="H11" s="155" t="s">
        <v>4416</v>
      </c>
      <c r="I11" s="155" t="s">
        <v>4417</v>
      </c>
      <c r="J11" s="155" t="s">
        <v>4418</v>
      </c>
      <c r="K11" s="155" t="s">
        <v>4419</v>
      </c>
      <c r="L11" s="155" t="s">
        <v>4420</v>
      </c>
      <c r="M11" s="155" t="s">
        <v>4421</v>
      </c>
      <c r="N11" s="155" t="s">
        <v>4422</v>
      </c>
      <c r="O11" s="146"/>
    </row>
    <row r="12" spans="2:15" ht="33" customHeight="1">
      <c r="B12" s="147" t="s">
        <v>4423</v>
      </c>
      <c r="C12" s="148"/>
      <c r="D12" s="156" t="s">
        <v>4424</v>
      </c>
      <c r="E12" s="156" t="s">
        <v>4425</v>
      </c>
      <c r="F12" s="148" t="s">
        <v>4426</v>
      </c>
      <c r="G12" s="148" t="s">
        <v>4427</v>
      </c>
      <c r="H12" s="148" t="s">
        <v>4428</v>
      </c>
      <c r="I12" s="156" t="s">
        <v>4429</v>
      </c>
      <c r="J12" s="156" t="s">
        <v>4430</v>
      </c>
      <c r="K12" s="156" t="s">
        <v>4431</v>
      </c>
      <c r="L12" s="156" t="s">
        <v>4432</v>
      </c>
      <c r="M12" s="156" t="s">
        <v>4433</v>
      </c>
      <c r="N12" s="156" t="s">
        <v>4434</v>
      </c>
      <c r="O12" s="146"/>
    </row>
    <row r="13" spans="2:15" ht="51.75" customHeight="1">
      <c r="B13" s="147" t="s">
        <v>4435</v>
      </c>
      <c r="C13" s="148" t="s">
        <v>4436</v>
      </c>
      <c r="D13" s="156" t="s">
        <v>4437</v>
      </c>
      <c r="E13" s="156" t="s">
        <v>4437</v>
      </c>
      <c r="F13" s="156" t="s">
        <v>4438</v>
      </c>
      <c r="G13" s="156" t="s">
        <v>4438</v>
      </c>
      <c r="H13" s="156" t="s">
        <v>4438</v>
      </c>
      <c r="I13" s="148" t="s">
        <v>4439</v>
      </c>
      <c r="J13" s="148" t="s">
        <v>4440</v>
      </c>
      <c r="K13" s="148" t="s">
        <v>4441</v>
      </c>
      <c r="L13" s="156" t="s">
        <v>4442</v>
      </c>
      <c r="M13" s="148" t="s">
        <v>4443</v>
      </c>
      <c r="N13" s="148" t="s">
        <v>4443</v>
      </c>
      <c r="O13" s="146"/>
    </row>
    <row r="14" spans="2:15" ht="118.8">
      <c r="B14" s="147" t="s">
        <v>4444</v>
      </c>
      <c r="C14" s="148" t="s">
        <v>4445</v>
      </c>
      <c r="D14" s="148" t="s">
        <v>4446</v>
      </c>
      <c r="E14" s="148" t="s">
        <v>4447</v>
      </c>
      <c r="F14" s="148" t="s">
        <v>4447</v>
      </c>
      <c r="G14" s="148" t="s">
        <v>4448</v>
      </c>
      <c r="H14" s="148" t="s">
        <v>4447</v>
      </c>
      <c r="I14" s="148" t="s">
        <v>4439</v>
      </c>
      <c r="J14" s="148" t="s">
        <v>4440</v>
      </c>
      <c r="K14" s="148" t="s">
        <v>4441</v>
      </c>
      <c r="L14" s="148" t="s">
        <v>4449</v>
      </c>
      <c r="M14" s="148" t="s">
        <v>4443</v>
      </c>
      <c r="N14" s="148" t="s">
        <v>4443</v>
      </c>
      <c r="O14" s="146"/>
    </row>
    <row r="15" spans="2:15" ht="224.4">
      <c r="B15" s="147" t="s">
        <v>4450</v>
      </c>
      <c r="C15" s="148" t="s">
        <v>4451</v>
      </c>
      <c r="D15" s="148" t="s">
        <v>4452</v>
      </c>
      <c r="E15" s="148" t="s">
        <v>4453</v>
      </c>
      <c r="F15" s="148" t="s">
        <v>4453</v>
      </c>
      <c r="G15" s="148" t="s">
        <v>4454</v>
      </c>
      <c r="H15" s="148" t="s">
        <v>4455</v>
      </c>
      <c r="I15" s="148" t="s">
        <v>4439</v>
      </c>
      <c r="J15" s="148" t="s">
        <v>4440</v>
      </c>
      <c r="K15" s="148" t="s">
        <v>4441</v>
      </c>
      <c r="L15" s="148" t="s">
        <v>4449</v>
      </c>
      <c r="M15" s="148" t="s">
        <v>4443</v>
      </c>
      <c r="N15" s="148" t="s">
        <v>4443</v>
      </c>
      <c r="O15" s="146"/>
    </row>
    <row r="16" spans="2:15" ht="224.4">
      <c r="B16" s="147" t="s">
        <v>4456</v>
      </c>
      <c r="C16" s="148" t="s">
        <v>4457</v>
      </c>
      <c r="D16" s="148" t="s">
        <v>4452</v>
      </c>
      <c r="E16" s="148" t="s">
        <v>4453</v>
      </c>
      <c r="F16" s="148" t="s">
        <v>4453</v>
      </c>
      <c r="G16" s="148" t="s">
        <v>4454</v>
      </c>
      <c r="H16" s="148" t="s">
        <v>4455</v>
      </c>
      <c r="I16" s="148" t="s">
        <v>4439</v>
      </c>
      <c r="J16" s="148" t="s">
        <v>4440</v>
      </c>
      <c r="K16" s="148" t="s">
        <v>4441</v>
      </c>
      <c r="L16" s="148" t="s">
        <v>4449</v>
      </c>
      <c r="M16" s="148" t="s">
        <v>4443</v>
      </c>
      <c r="N16" s="148" t="s">
        <v>4443</v>
      </c>
      <c r="O16" s="146"/>
    </row>
    <row r="17" spans="2:15" ht="182.25" customHeight="1">
      <c r="B17" s="147" t="s">
        <v>4458</v>
      </c>
      <c r="C17" s="148" t="s">
        <v>4459</v>
      </c>
      <c r="D17" s="148" t="s">
        <v>4460</v>
      </c>
      <c r="E17" s="148" t="s">
        <v>4461</v>
      </c>
      <c r="F17" s="148" t="s">
        <v>4461</v>
      </c>
      <c r="G17" s="148" t="s">
        <v>4462</v>
      </c>
      <c r="H17" s="148" t="s">
        <v>4463</v>
      </c>
      <c r="I17" s="148" t="s">
        <v>4439</v>
      </c>
      <c r="J17" s="148" t="s">
        <v>4440</v>
      </c>
      <c r="K17" s="148" t="s">
        <v>4441</v>
      </c>
      <c r="L17" s="148" t="s">
        <v>4449</v>
      </c>
      <c r="M17" s="148" t="s">
        <v>4443</v>
      </c>
      <c r="N17" s="148" t="s">
        <v>4443</v>
      </c>
      <c r="O17" s="146"/>
    </row>
    <row r="18" spans="2:15" ht="24.75" customHeight="1">
      <c r="B18" s="149"/>
      <c r="C18" s="150"/>
      <c r="D18" s="150"/>
      <c r="E18" s="150"/>
      <c r="F18" s="150"/>
      <c r="G18" s="150"/>
      <c r="H18" s="150"/>
      <c r="I18" s="150"/>
      <c r="J18" s="150"/>
      <c r="K18" s="150"/>
      <c r="L18" s="150"/>
      <c r="M18" s="150"/>
      <c r="N18" s="150"/>
      <c r="O18" s="146"/>
    </row>
    <row r="19" spans="2:15" ht="24.75" customHeight="1">
      <c r="B19" s="149"/>
      <c r="C19" s="150"/>
      <c r="D19" s="150"/>
      <c r="E19" s="150"/>
      <c r="F19" s="150"/>
      <c r="G19" s="150"/>
      <c r="H19" s="150"/>
      <c r="I19" s="150"/>
      <c r="J19" s="150"/>
      <c r="K19" s="150"/>
      <c r="L19" s="150"/>
      <c r="M19" s="150"/>
      <c r="N19" s="150"/>
      <c r="O19" s="146"/>
    </row>
    <row r="20" spans="2:15" ht="24.75" customHeight="1">
      <c r="B20" s="144" t="s">
        <v>4464</v>
      </c>
      <c r="C20" s="145"/>
      <c r="D20" s="145"/>
      <c r="E20" s="145"/>
      <c r="F20" s="145"/>
      <c r="G20" s="145"/>
      <c r="H20" s="145"/>
      <c r="I20" s="145"/>
      <c r="J20" s="145"/>
      <c r="K20" s="145"/>
      <c r="L20" s="145"/>
      <c r="M20" s="145"/>
      <c r="N20" s="145"/>
      <c r="O20" s="146"/>
    </row>
    <row r="21" spans="2:15">
      <c r="B21" s="151"/>
      <c r="C21" s="152" t="s">
        <v>837</v>
      </c>
      <c r="D21" s="157" t="s">
        <v>4412</v>
      </c>
      <c r="E21" s="157" t="s">
        <v>4413</v>
      </c>
      <c r="F21" s="157" t="s">
        <v>4414</v>
      </c>
      <c r="G21" s="157" t="s">
        <v>4415</v>
      </c>
      <c r="H21" s="157" t="s">
        <v>4416</v>
      </c>
      <c r="I21" s="157" t="s">
        <v>4417</v>
      </c>
      <c r="J21" s="157" t="s">
        <v>4418</v>
      </c>
      <c r="K21" s="157" t="s">
        <v>4419</v>
      </c>
      <c r="L21" s="157" t="s">
        <v>4420</v>
      </c>
      <c r="M21" s="157" t="s">
        <v>4421</v>
      </c>
      <c r="N21" s="157" t="s">
        <v>4422</v>
      </c>
      <c r="O21" s="146"/>
    </row>
    <row r="22" spans="2:15" ht="26.4">
      <c r="B22" s="151"/>
      <c r="C22" s="152"/>
      <c r="D22" s="179" t="s">
        <v>4465</v>
      </c>
      <c r="E22" s="179" t="s">
        <v>4466</v>
      </c>
      <c r="F22" s="179" t="s">
        <v>4467</v>
      </c>
      <c r="G22" s="179" t="s">
        <v>4468</v>
      </c>
      <c r="H22" s="179" t="s">
        <v>4469</v>
      </c>
      <c r="I22" s="179" t="s">
        <v>4470</v>
      </c>
      <c r="J22" s="179" t="s">
        <v>4471</v>
      </c>
      <c r="K22" s="179" t="s">
        <v>4472</v>
      </c>
      <c r="L22" s="179" t="s">
        <v>4473</v>
      </c>
      <c r="M22" s="179" t="s">
        <v>4474</v>
      </c>
      <c r="N22" s="179" t="s">
        <v>4475</v>
      </c>
      <c r="O22" s="146"/>
    </row>
    <row r="23" spans="2:15" ht="118.8">
      <c r="B23" s="151" t="s">
        <v>4435</v>
      </c>
      <c r="C23" s="152" t="s">
        <v>4476</v>
      </c>
      <c r="D23" s="180" t="s">
        <v>4477</v>
      </c>
      <c r="E23" s="180" t="s">
        <v>4477</v>
      </c>
      <c r="F23" s="180" t="s">
        <v>4477</v>
      </c>
      <c r="G23" s="180" t="s">
        <v>4477</v>
      </c>
      <c r="H23" s="180" t="s">
        <v>4477</v>
      </c>
      <c r="I23" s="180" t="s">
        <v>4478</v>
      </c>
      <c r="J23" s="179" t="s">
        <v>4479</v>
      </c>
      <c r="K23" s="179" t="s">
        <v>4480</v>
      </c>
      <c r="L23" s="179" t="s">
        <v>4481</v>
      </c>
      <c r="M23" s="179" t="s">
        <v>4482</v>
      </c>
      <c r="N23" s="179" t="s">
        <v>4482</v>
      </c>
      <c r="O23" s="146"/>
    </row>
    <row r="24" spans="2:15" ht="118.8">
      <c r="B24" s="151" t="s">
        <v>4444</v>
      </c>
      <c r="C24" s="152" t="s">
        <v>4483</v>
      </c>
      <c r="D24" s="179" t="s">
        <v>4484</v>
      </c>
      <c r="E24" s="179" t="s">
        <v>4485</v>
      </c>
      <c r="F24" s="179" t="s">
        <v>4485</v>
      </c>
      <c r="G24" s="179" t="s">
        <v>4486</v>
      </c>
      <c r="H24" s="179" t="s">
        <v>4485</v>
      </c>
      <c r="I24" s="180" t="s">
        <v>4478</v>
      </c>
      <c r="J24" s="179" t="s">
        <v>4479</v>
      </c>
      <c r="K24" s="179" t="s">
        <v>4480</v>
      </c>
      <c r="L24" s="179" t="s">
        <v>4481</v>
      </c>
      <c r="M24" s="179" t="s">
        <v>4482</v>
      </c>
      <c r="N24" s="179" t="s">
        <v>4482</v>
      </c>
      <c r="O24" s="146"/>
    </row>
    <row r="25" spans="2:15" ht="211.2">
      <c r="B25" s="151" t="s">
        <v>4450</v>
      </c>
      <c r="C25" s="152" t="s">
        <v>4487</v>
      </c>
      <c r="D25" s="180" t="s">
        <v>4488</v>
      </c>
      <c r="E25" s="180" t="s">
        <v>4489</v>
      </c>
      <c r="F25" s="180" t="s">
        <v>4490</v>
      </c>
      <c r="G25" s="179" t="s">
        <v>4491</v>
      </c>
      <c r="H25" s="180" t="s">
        <v>4490</v>
      </c>
      <c r="I25" s="180" t="s">
        <v>4478</v>
      </c>
      <c r="J25" s="179" t="s">
        <v>4479</v>
      </c>
      <c r="K25" s="179" t="s">
        <v>4480</v>
      </c>
      <c r="L25" s="179" t="s">
        <v>4481</v>
      </c>
      <c r="M25" s="179" t="s">
        <v>4482</v>
      </c>
      <c r="N25" s="179" t="s">
        <v>4482</v>
      </c>
      <c r="O25" s="146"/>
    </row>
    <row r="26" spans="2:15" ht="211.2">
      <c r="B26" s="151" t="s">
        <v>4456</v>
      </c>
      <c r="C26" s="152" t="s">
        <v>4492</v>
      </c>
      <c r="D26" s="180" t="s">
        <v>4488</v>
      </c>
      <c r="E26" s="180" t="s">
        <v>4489</v>
      </c>
      <c r="F26" s="180" t="s">
        <v>4490</v>
      </c>
      <c r="G26" s="179" t="s">
        <v>4491</v>
      </c>
      <c r="H26" s="180" t="s">
        <v>4490</v>
      </c>
      <c r="I26" s="180" t="s">
        <v>4478</v>
      </c>
      <c r="J26" s="179" t="s">
        <v>4479</v>
      </c>
      <c r="K26" s="179" t="s">
        <v>4480</v>
      </c>
      <c r="L26" s="179" t="s">
        <v>4481</v>
      </c>
      <c r="M26" s="179" t="s">
        <v>4482</v>
      </c>
      <c r="N26" s="179" t="s">
        <v>4482</v>
      </c>
      <c r="O26" s="146"/>
    </row>
    <row r="27" spans="2:15" ht="184.8">
      <c r="B27" s="151" t="s">
        <v>4458</v>
      </c>
      <c r="C27" s="152" t="s">
        <v>4493</v>
      </c>
      <c r="D27" s="180" t="s">
        <v>4494</v>
      </c>
      <c r="E27" s="180" t="s">
        <v>4495</v>
      </c>
      <c r="F27" s="180" t="s">
        <v>4495</v>
      </c>
      <c r="G27" s="179" t="s">
        <v>4496</v>
      </c>
      <c r="H27" s="180" t="s">
        <v>4497</v>
      </c>
      <c r="I27" s="180" t="s">
        <v>4478</v>
      </c>
      <c r="J27" s="179" t="s">
        <v>4479</v>
      </c>
      <c r="K27" s="179" t="s">
        <v>4480</v>
      </c>
      <c r="L27" s="179" t="s">
        <v>4498</v>
      </c>
      <c r="M27" s="179" t="s">
        <v>4482</v>
      </c>
      <c r="N27" s="179" t="s">
        <v>4482</v>
      </c>
      <c r="O27" s="146"/>
    </row>
    <row r="28" spans="2:15" ht="24.75" customHeight="1">
      <c r="B28" s="149"/>
      <c r="C28" s="150"/>
      <c r="D28" s="150"/>
      <c r="E28" s="150"/>
      <c r="F28" s="150"/>
      <c r="G28" s="150"/>
      <c r="H28" s="150"/>
      <c r="I28" s="150"/>
      <c r="J28" s="150"/>
      <c r="K28" s="150"/>
      <c r="L28" s="150"/>
      <c r="M28" s="150"/>
      <c r="N28" s="150"/>
      <c r="O28" s="146"/>
    </row>
    <row r="29" spans="2:15" ht="24.75" customHeight="1">
      <c r="B29" s="149"/>
      <c r="C29" s="150"/>
      <c r="D29" s="150"/>
      <c r="E29" s="150"/>
      <c r="F29" s="150"/>
      <c r="G29" s="150"/>
      <c r="H29" s="150"/>
      <c r="I29" s="150"/>
      <c r="J29" s="150"/>
      <c r="K29" s="150"/>
      <c r="L29" s="150"/>
      <c r="M29" s="150"/>
      <c r="N29" s="150"/>
      <c r="O29" s="146"/>
    </row>
    <row r="30" spans="2:15" ht="24.75" customHeight="1">
      <c r="B30" s="144" t="s">
        <v>4499</v>
      </c>
      <c r="C30" s="145"/>
      <c r="D30" s="145"/>
      <c r="E30" s="145"/>
      <c r="F30" s="145"/>
      <c r="G30" s="145"/>
      <c r="H30" s="145"/>
      <c r="I30" s="145"/>
      <c r="J30" s="145"/>
      <c r="K30" s="145"/>
      <c r="L30" s="145"/>
      <c r="M30" s="145"/>
      <c r="N30" s="145"/>
      <c r="O30" s="146"/>
    </row>
    <row r="31" spans="2:15">
      <c r="B31" s="816"/>
      <c r="C31" s="817"/>
      <c r="D31" s="818" t="s">
        <v>4412</v>
      </c>
      <c r="E31" s="818" t="s">
        <v>4413</v>
      </c>
      <c r="F31" s="818" t="s">
        <v>4414</v>
      </c>
      <c r="G31" s="818" t="s">
        <v>4415</v>
      </c>
      <c r="H31" s="818" t="s">
        <v>4416</v>
      </c>
      <c r="I31" s="818" t="s">
        <v>4417</v>
      </c>
      <c r="J31" s="818" t="s">
        <v>4418</v>
      </c>
      <c r="K31" s="818" t="s">
        <v>4419</v>
      </c>
      <c r="L31" s="818" t="s">
        <v>4420</v>
      </c>
      <c r="M31" s="818" t="s">
        <v>4421</v>
      </c>
      <c r="N31" s="818" t="s">
        <v>4422</v>
      </c>
      <c r="O31" s="146"/>
    </row>
    <row r="32" spans="2:15">
      <c r="B32" s="816"/>
      <c r="C32" s="817"/>
      <c r="D32" s="819"/>
      <c r="E32" s="819"/>
      <c r="F32" s="819"/>
      <c r="G32" s="819"/>
      <c r="H32" s="819"/>
      <c r="I32" s="819"/>
      <c r="J32" s="819"/>
      <c r="K32" s="819"/>
      <c r="L32" s="819"/>
      <c r="M32" s="819"/>
      <c r="N32" s="819"/>
      <c r="O32" s="146"/>
    </row>
    <row r="33" spans="2:15">
      <c r="B33" s="816" t="s">
        <v>4435</v>
      </c>
      <c r="C33" s="817"/>
      <c r="D33" s="820"/>
      <c r="E33" s="820"/>
      <c r="F33" s="820"/>
      <c r="G33" s="820"/>
      <c r="H33" s="820"/>
      <c r="I33" s="820"/>
      <c r="J33" s="819"/>
      <c r="K33" s="819"/>
      <c r="L33" s="819"/>
      <c r="M33" s="819"/>
      <c r="N33" s="819"/>
      <c r="O33" s="146"/>
    </row>
    <row r="34" spans="2:15">
      <c r="B34" s="816" t="s">
        <v>4444</v>
      </c>
      <c r="C34" s="817"/>
      <c r="D34" s="819"/>
      <c r="E34" s="819"/>
      <c r="F34" s="819"/>
      <c r="G34" s="819"/>
      <c r="H34" s="819"/>
      <c r="I34" s="820"/>
      <c r="J34" s="819"/>
      <c r="K34" s="819"/>
      <c r="L34" s="819"/>
      <c r="M34" s="819"/>
      <c r="N34" s="819"/>
      <c r="O34" s="146"/>
    </row>
    <row r="35" spans="2:15">
      <c r="B35" s="816" t="s">
        <v>4450</v>
      </c>
      <c r="C35" s="817"/>
      <c r="D35" s="820"/>
      <c r="E35" s="820"/>
      <c r="F35" s="820"/>
      <c r="G35" s="819"/>
      <c r="H35" s="820"/>
      <c r="I35" s="820"/>
      <c r="J35" s="819"/>
      <c r="K35" s="819"/>
      <c r="L35" s="819"/>
      <c r="M35" s="819"/>
      <c r="N35" s="819"/>
      <c r="O35" s="146"/>
    </row>
    <row r="36" spans="2:15">
      <c r="B36" s="816" t="s">
        <v>4456</v>
      </c>
      <c r="C36" s="817"/>
      <c r="D36" s="820"/>
      <c r="E36" s="820"/>
      <c r="F36" s="820"/>
      <c r="G36" s="819"/>
      <c r="H36" s="820"/>
      <c r="I36" s="820"/>
      <c r="J36" s="819"/>
      <c r="K36" s="819"/>
      <c r="L36" s="819"/>
      <c r="M36" s="819"/>
      <c r="N36" s="819"/>
      <c r="O36" s="146"/>
    </row>
    <row r="37" spans="2:15">
      <c r="B37" s="816" t="s">
        <v>4458</v>
      </c>
      <c r="C37" s="817"/>
      <c r="D37" s="820"/>
      <c r="E37" s="820"/>
      <c r="F37" s="820"/>
      <c r="G37" s="819"/>
      <c r="H37" s="820"/>
      <c r="I37" s="820"/>
      <c r="J37" s="819"/>
      <c r="K37" s="819"/>
      <c r="L37" s="819"/>
      <c r="M37" s="819"/>
      <c r="N37" s="819"/>
      <c r="O37" s="146"/>
    </row>
    <row r="38" spans="2:15" ht="24.75" customHeight="1">
      <c r="B38" s="149"/>
      <c r="C38" s="150"/>
      <c r="D38" s="150"/>
      <c r="E38" s="150"/>
      <c r="F38" s="150"/>
      <c r="G38" s="150"/>
      <c r="H38" s="150"/>
      <c r="I38" s="150"/>
      <c r="J38" s="150"/>
      <c r="K38" s="150"/>
      <c r="L38" s="150"/>
      <c r="M38" s="150"/>
      <c r="N38" s="150"/>
      <c r="O38" s="146"/>
    </row>
    <row r="39" spans="2:15" ht="24.75" customHeight="1">
      <c r="B39" s="149"/>
      <c r="C39" s="150"/>
      <c r="D39" s="150"/>
      <c r="E39" s="150"/>
      <c r="F39" s="150"/>
      <c r="G39" s="150"/>
      <c r="H39" s="150"/>
      <c r="I39" s="150"/>
      <c r="J39" s="150"/>
      <c r="K39" s="150"/>
      <c r="L39" s="150"/>
      <c r="M39" s="150"/>
      <c r="N39" s="150"/>
      <c r="O39" s="146"/>
    </row>
    <row r="40" spans="2:15" ht="24.75" customHeight="1">
      <c r="B40" s="144" t="s">
        <v>1352</v>
      </c>
      <c r="C40" s="145"/>
      <c r="D40" s="145"/>
      <c r="E40" s="145"/>
      <c r="F40" s="145"/>
      <c r="G40" s="145"/>
      <c r="H40" s="145"/>
      <c r="I40" s="145"/>
      <c r="J40" s="145"/>
      <c r="K40" s="145"/>
      <c r="L40" s="145"/>
      <c r="M40" s="145"/>
      <c r="N40" s="145"/>
      <c r="O40" s="146"/>
    </row>
    <row r="41" spans="2:15" ht="24.75" customHeight="1">
      <c r="B41" s="153" t="str">
        <f>IF(LNG!$B$3=1,B11 &amp;"",B21 &amp;"" )</f>
        <v/>
      </c>
      <c r="C41" s="154" t="str">
        <f>IF(LNG!$B$3=1,C11 &amp;"",C21 &amp;"" )</f>
        <v>Normstrategie</v>
      </c>
      <c r="D41" s="154" t="str">
        <f>IF(LNG!$B$3=1,D11 &amp;"",D21 &amp;"" )</f>
        <v>KB1</v>
      </c>
      <c r="E41" s="154" t="str">
        <f>IF(LNG!$B$3=1,E11 &amp;"",E21 &amp;"" )</f>
        <v>KB2</v>
      </c>
      <c r="F41" s="154" t="str">
        <f>IF(LNG!$B$3=1,F11 &amp;"",F21 &amp;"" )</f>
        <v>KB4</v>
      </c>
      <c r="G41" s="154" t="str">
        <f>IF(LNG!$B$3=1,G11 &amp;"",G21 &amp;"" )</f>
        <v>KB5</v>
      </c>
      <c r="H41" s="154" t="str">
        <f>IF(LNG!$B$3=1,H11 &amp;"",H21 &amp;"" )</f>
        <v>KB6</v>
      </c>
      <c r="I41" s="154" t="str">
        <f>IF(LNG!$B$3=1,I11 &amp;"",I21 &amp;"" )</f>
        <v>DB1</v>
      </c>
      <c r="J41" s="154" t="str">
        <f>IF(LNG!$B$3=1,J11 &amp;"",J21 &amp;"" )</f>
        <v>DB2</v>
      </c>
      <c r="K41" s="154" t="str">
        <f>IF(LNG!$B$3=1,K11 &amp;"",K21 &amp;"" )</f>
        <v>DB3</v>
      </c>
      <c r="L41" s="154" t="str">
        <f>IF(LNG!$B$3=1,L11 &amp;"",L21 &amp;"" )</f>
        <v>DB4</v>
      </c>
      <c r="M41" s="154" t="str">
        <f>IF(LNG!$B$3=1,M11 &amp;"",M21 &amp;"" )</f>
        <v>LB2</v>
      </c>
      <c r="N41" s="154" t="str">
        <f>IF(LNG!$B$3=1,N11 &amp;"",N21 &amp;"" )</f>
        <v>LB4</v>
      </c>
      <c r="O41" s="146"/>
    </row>
    <row r="42" spans="2:15" ht="24.75" customHeight="1">
      <c r="B42" s="153" t="str">
        <f>IF(LNG!$B$3=1,B12 &amp;"",B22 &amp;"" )</f>
        <v>Gebäudezustand</v>
      </c>
      <c r="C42" s="153" t="str">
        <f>IF(LNG!$B$3=1,C12 &amp;"",C22 &amp;"" )</f>
        <v/>
      </c>
      <c r="D42" s="154" t="str">
        <f>IF(LNG!$B$3=1,D12 &amp;"",D22 &amp;"" )</f>
        <v>Kernbestand langfristig</v>
      </c>
      <c r="E42" s="154" t="str">
        <f>IF(LNG!$B$3=1,E12 &amp;"",E22 &amp;"" )</f>
        <v>Kernbestand mittelfristig, militärisch genutzt</v>
      </c>
      <c r="F42" s="154" t="str">
        <f>IF(LNG!$B$3=1,F12 &amp;"",F22 &amp;"" )</f>
        <v>Kernbestand in Überprüfung</v>
      </c>
      <c r="G42" s="154" t="str">
        <f>IF(LNG!$B$3=1,G12 &amp;"",G22 &amp;"" )</f>
        <v>Kernbestand strategische Reserve</v>
      </c>
      <c r="H42" s="154" t="str">
        <f>IF(LNG!$B$3=1,H12 &amp;"",H22 &amp;"" )</f>
        <v>Kernbestand Verzicht</v>
      </c>
      <c r="I42" s="154" t="str">
        <f>IF(LNG!$B$3=1,I12 &amp;"",I22 &amp;"" )</f>
        <v>Dispositionsbestand Verkauf</v>
      </c>
      <c r="J42" s="154" t="str">
        <f>IF(LNG!$B$3=1,J12 &amp;"",J22 &amp;"" )</f>
        <v>Dispositionsbestand Stilllegung</v>
      </c>
      <c r="K42" s="154" t="str">
        <f>IF(LNG!$B$3=1,K12 &amp;"",K22 &amp;"" )</f>
        <v>Dispositionsbestand Rückbau</v>
      </c>
      <c r="L42" s="154" t="str">
        <f>IF(LNG!$B$3=1,L12 &amp;"",L22 &amp;"" )</f>
        <v>Dispositionsbestand Reserve des Bundes</v>
      </c>
      <c r="M42" s="154" t="str">
        <f>IF(LNG!$B$3=1,M12 &amp;"",M22 &amp;"" )</f>
        <v>Liquidierter Bestand Stilllegung umgesetzt</v>
      </c>
      <c r="N42" s="154" t="str">
        <f>IF(LNG!$B$3=1,N12 &amp;"",N22 &amp;"" )</f>
        <v>Liquidierter Bestand vertragliche Verpflichtung</v>
      </c>
      <c r="O42" s="146"/>
    </row>
    <row r="43" spans="2:15" ht="24.75" customHeight="1">
      <c r="B43" s="153" t="str">
        <f>IF(LNG!$B$3=1,B13 &amp;"",B23 &amp;"" )</f>
        <v>GZ1</v>
      </c>
      <c r="C43" s="154" t="str">
        <f>IF(LNG!$B$3=1,C13 &amp;"",C23 &amp;"" )</f>
        <v>Neuwertig</v>
      </c>
      <c r="D43" s="154" t="str">
        <f>IF(LNG!$B$3=1,D13 &amp;"",D23 &amp;"" )</f>
        <v>Keine Massnahmen, ist bei diesem Objektzustand i.d.R. nicht nötig.</v>
      </c>
      <c r="E43" s="154" t="str">
        <f>IF(LNG!$B$3=1,E13 &amp;"",E23 &amp;"" )</f>
        <v>Keine Massnahmen, ist bei diesem Objektzustand i.d.R. nicht nötig.</v>
      </c>
      <c r="F43" s="154" t="str">
        <f>IF(LNG!$B$3=1,F13 &amp;"",F23 &amp;"" )</f>
        <v>Keine Massnahmen, ist bei diesem Objektzustand nicht nötig.</v>
      </c>
      <c r="G43" s="154" t="str">
        <f>IF(LNG!$B$3=1,G13 &amp;"",G23 &amp;"" )</f>
        <v>Keine Massnahmen, ist bei diesem Objektzustand nicht nötig.</v>
      </c>
      <c r="H43" s="154" t="str">
        <f>IF(LNG!$B$3=1,H13 &amp;"",H23 &amp;"" )</f>
        <v>Keine Massnahmen, ist bei diesem Objektzustand nicht nötig.</v>
      </c>
      <c r="I43" s="154" t="str">
        <f>IF(LNG!$B$3=1,I13 &amp;"",I23 &amp;"" )</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43" s="154" t="str">
        <f>IF(LNG!$B$3=1,J13 &amp;"",J23 &amp;"" )</f>
        <v xml:space="preserve">Leitidee: Wahrnehmung der gesetzlichen Verantwortung der Eigentümerschaft. In der Regel werden stillgelegte Objekte lediglich überwacht. </v>
      </c>
      <c r="K43" s="154" t="str">
        <f>IF(LNG!$B$3=1,K13 &amp;"",K23 &amp;"" )</f>
        <v>Leitidee: Wahrnehmung der gesetzlichen Verantwortung der Eigentümerschaft. Keine werterhaltenden Investitionen</v>
      </c>
      <c r="L43" s="154" t="str">
        <f>IF(LNG!$B$3=1,L13 &amp;"",L23 &amp;"" )</f>
        <v>Leitidee: Wahrnehmung der gesetzlichen Verantwortung der Eigentümerschaft. Die Instandhaltung ist bei vermieteten Objekten soweit möglich und sinnvoll an den (externen) Mieter zu übertragen.</v>
      </c>
      <c r="M43" s="154" t="str">
        <f>IF(LNG!$B$3=1,M13 &amp;"",M23 &amp;"" )</f>
        <v>Im Rahmen der vertraglichen Verpflichtungen.</v>
      </c>
      <c r="N43" s="154" t="str">
        <f>IF(LNG!$B$3=1,N13 &amp;"",N23 &amp;"" )</f>
        <v>Im Rahmen der vertraglichen Verpflichtungen.</v>
      </c>
      <c r="O43" s="146"/>
    </row>
    <row r="44" spans="2:15" ht="24.75" customHeight="1">
      <c r="B44" s="153" t="str">
        <f>IF(LNG!$B$3=1,B14 &amp;"",B24 &amp;"" )</f>
        <v>GZ2</v>
      </c>
      <c r="C44" s="154" t="str">
        <f>IF(LNG!$B$3=1,C14 &amp;"",C24 &amp;"" )</f>
        <v>Objekt mit kleinem IS-Bedarf</v>
      </c>
      <c r="D44" s="154" t="str">
        <f>IF(LNG!$B$3=1,D14 &amp;"",D24 &amp;"" )</f>
        <v>Gezielte Instandsetzung defekter Bauteile.</v>
      </c>
      <c r="E44" s="154" t="str">
        <f>IF(LNG!$B$3=1,E14 &amp;"",E24 &amp;"" )</f>
        <v>Instandsetzung möglichst vermeiden; wo nötig, sind minimale Reparaturen durchzuführen.</v>
      </c>
      <c r="F44" s="154" t="str">
        <f>IF(LNG!$B$3=1,F14 &amp;"",F24 &amp;"" )</f>
        <v>Instandsetzung möglichst vermeiden; wo nötig, sind minimale Reparaturen durchzuführen.</v>
      </c>
      <c r="G44" s="154" t="str">
        <f>IF(LNG!$B$3=1,G14 &amp;"",G24 &amp;"" )</f>
        <v>Die nötigen Instandsetzungsarbeiten auf das Objekt und die Nutzung angepasstem Niveau durchführen.</v>
      </c>
      <c r="H44" s="154" t="str">
        <f>IF(LNG!$B$3=1,H14 &amp;"",H24 &amp;"" )</f>
        <v>Instandsetzung möglichst vermeiden; wo nötig, sind minimale Reparaturen durchzuführen.</v>
      </c>
      <c r="I44" s="154" t="str">
        <f>IF(LNG!$B$3=1,I14 &amp;"",I24 &amp;"" )</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44" s="154" t="str">
        <f>IF(LNG!$B$3=1,J14 &amp;"",J24 &amp;"" )</f>
        <v xml:space="preserve">Leitidee: Wahrnehmung der gesetzlichen Verantwortung der Eigentümerschaft. In der Regel werden stillgelegte Objekte lediglich überwacht. </v>
      </c>
      <c r="K44" s="154" t="str">
        <f>IF(LNG!$B$3=1,K14 &amp;"",K24 &amp;"" )</f>
        <v>Leitidee: Wahrnehmung der gesetzlichen Verantwortung der Eigentümerschaft. Keine werterhaltenden Investitionen</v>
      </c>
      <c r="L44" s="154" t="str">
        <f>IF(LNG!$B$3=1,L14 &amp;"",L24 &amp;"" )</f>
        <v>Leitidee:  Wahrnehmung der gesetzlichen Verantwortung der Eigentümerschaft. Die Instandhaltung ist bei vermieteten Objekten soweit möglich und sinnvoll an den (externen) Mieter zu übertragen.</v>
      </c>
      <c r="M44" s="154" t="str">
        <f>IF(LNG!$B$3=1,M14 &amp;"",M24 &amp;"" )</f>
        <v>Im Rahmen der vertraglichen Verpflichtungen.</v>
      </c>
      <c r="N44" s="154" t="str">
        <f>IF(LNG!$B$3=1,N14 &amp;"",N24 &amp;"" )</f>
        <v>Im Rahmen der vertraglichen Verpflichtungen.</v>
      </c>
      <c r="O44" s="146"/>
    </row>
    <row r="45" spans="2:15" ht="24.75" customHeight="1">
      <c r="B45" s="153" t="str">
        <f>IF(LNG!$B$3=1,B15 &amp;"",B25 &amp;"" )</f>
        <v>GZ3</v>
      </c>
      <c r="C45" s="154" t="str">
        <f>IF(LNG!$B$3=1,C15 &amp;"",C25 &amp;"" )</f>
        <v>Objekt mit mittlerem IS-Bedarf</v>
      </c>
      <c r="D45" s="154" t="str">
        <f>IF(LNG!$B$3=1,D15 &amp;"",D25 &amp;"" )</f>
        <v>Mögliche Instandsetzungsmassnahmen (Teil- oder spätere Gesamtsanierung) sind mit Erreichen dieses Gebäudezustands hinsichtlich ihrer Wirtschaftlichkeit zu untersuchen. Wenn eine Teilsanierung unwirtschaftlich ist, wird sie zugunsten einer späteren Gesamtsanierung aufgeschoben. Wirtschaftliche und oder unumgängliche Teilsanierungen sind durchzuführen. Mit der Teilsanierung soll sofern vorgeschrieben oder verhältnismässig der heutige Stand der Technik angestrebt werden.</v>
      </c>
      <c r="E45" s="154" t="str">
        <f>IF(LNG!$B$3=1,E15 &amp;"",E25 &amp;"" )</f>
        <v>Teilsanierung möglichst vermeiden, nötige Reparaturen oder andere Massnahmen (organisatorisch, Anlagen ausser Betrieb setzen, Provisorien etc.) der Teilsanierung vorziehen. Wird die Teilsanierung unumgänglich, ist das weitere Vorgehen mit dem PFM abzusprechen. Sanierungen sind nur im Ausnahmefall und mit entsprechender Begründung zu planen.</v>
      </c>
      <c r="F45" s="154" t="str">
        <f>IF(LNG!$B$3=1,F15 &amp;"",F25 &amp;"" )</f>
        <v>Teilsanierung möglichst vermeiden, nötige Reparaturen oder andere Massnahmen (organisatorisch, Anlagen ausser Betrieb setzen, Provisorien etc.) der Teilsanierung vorziehen. Wird die Teilsanierung unumgänglich, ist das weitere Vorgehen mit dem PFM abzusprechen. Sanierungen sind nur im Ausnahmefall und mit entsprechender Begründung zu planen.</v>
      </c>
      <c r="G45" s="154" t="str">
        <f>IF(LNG!$B$3=1,G15 &amp;"",G25 &amp;"" )</f>
        <v>Die nötigen Teilsanierungen auf das Objekt und die Nutzung angepasstem Niveau durchführen. Vor umfassenden Teilsanierungen muss der Erhalt des Objektes im Zwischennutzungs-bestand geprüft werden.</v>
      </c>
      <c r="H45" s="154" t="str">
        <f>IF(LNG!$B$3=1,H15 &amp;"",H25 &amp;"" )</f>
        <v>Teilsanierung möglichst vermeiden, nötige Reparaturen oder andere Massnahmen durchführen (organisatorisch, Anlagen ausser Betrieb setzen, Provisorien etc.). Wird die Teilsanierung unumgänglich, ist das weitere Vorgehen mit dem PFM abzusprechen. Sanierungen sind nur im Ausnahmefall und mit entsprechender Begründung zu planen.</v>
      </c>
      <c r="I45" s="154" t="str">
        <f>IF(LNG!$B$3=1,I15 &amp;"",I25 &amp;"" )</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45" s="154" t="str">
        <f>IF(LNG!$B$3=1,J15 &amp;"",J25 &amp;"" )</f>
        <v xml:space="preserve">Leitidee: Wahrnehmung der gesetzlichen Verantwortung der Eigentümerschaft. In der Regel werden stillgelegte Objekte lediglich überwacht. </v>
      </c>
      <c r="K45" s="154" t="str">
        <f>IF(LNG!$B$3=1,K15 &amp;"",K25 &amp;"" )</f>
        <v>Leitidee: Wahrnehmung der gesetzlichen Verantwortung der Eigentümerschaft. Keine werterhaltenden Investitionen</v>
      </c>
      <c r="L45" s="154" t="str">
        <f>IF(LNG!$B$3=1,L15 &amp;"",L25 &amp;"" )</f>
        <v>Leitidee:  Wahrnehmung der gesetzlichen Verantwortung der Eigentümerschaft. Die Instandhaltung ist bei vermieteten Objekten soweit möglich und sinnvoll an den (externen) Mieter zu übertragen.</v>
      </c>
      <c r="M45" s="154" t="str">
        <f>IF(LNG!$B$3=1,M15 &amp;"",M25 &amp;"" )</f>
        <v>Im Rahmen der vertraglichen Verpflichtungen.</v>
      </c>
      <c r="N45" s="154" t="str">
        <f>IF(LNG!$B$3=1,N15 &amp;"",N25 &amp;"" )</f>
        <v>Im Rahmen der vertraglichen Verpflichtungen.</v>
      </c>
      <c r="O45" s="146"/>
    </row>
    <row r="46" spans="2:15" ht="24.75" customHeight="1">
      <c r="B46" s="153" t="str">
        <f>IF(LNG!$B$3=1,B16 &amp;"",B26 &amp;"" )</f>
        <v>GZ4</v>
      </c>
      <c r="C46" s="154" t="str">
        <f>IF(LNG!$B$3=1,C16 &amp;"",C26 &amp;"" )</f>
        <v>Objekt mit grossem IS-Bedarf</v>
      </c>
      <c r="D46" s="154" t="str">
        <f>IF(LNG!$B$3=1,D16 &amp;"",D26 &amp;"" )</f>
        <v>Mögliche Instandsetzungsmassnahmen (Teil- oder spätere Gesamtsanierung) sind mit Erreichen dieses Gebäudezustands hinsichtlich ihrer Wirtschaftlichkeit zu untersuchen. Wenn eine Teilsanierung unwirtschaftlich ist, wird sie zugunsten einer späteren Gesamtsanierung aufgeschoben. Wirtschaftliche und oder unumgängliche Teilsanierungen sind durchzuführen. Mit der Teilsanierung soll sofern vorgeschrieben oder verhältnismässig der heutige Stand der Technik angestrebt werden.</v>
      </c>
      <c r="E46" s="154" t="str">
        <f>IF(LNG!$B$3=1,E16 &amp;"",E26 &amp;"" )</f>
        <v>Teilsanierung möglichst vermeiden, nötige Reparaturen oder andere Massnahmen (organisatorisch, Anlagen ausser Betrieb setzen, Provisorien etc.) der Teilsanierung vorziehen. Wird die Teilsanierung unumgänglich, ist das weitere Vorgehen mit dem PFM abzusprechen. Sanierungen sind nur im Ausnahmefall und mit entsprechender Begründung zu planen.</v>
      </c>
      <c r="F46" s="154" t="str">
        <f>IF(LNG!$B$3=1,F16 &amp;"",F26 &amp;"" )</f>
        <v>Teilsanierung möglichst vermeiden, nötige Reparaturen oder andere Massnahmen (organisatorisch, Anlagen ausser Betrieb setzen, Provisorien etc.) der Teilsanierung vorziehen. Wird die Teilsanierung unumgänglich, ist das weitere Vorgehen mit dem PFM abzusprechen. Sanierungen sind nur im Ausnahmefall und mit entsprechender Begründung zu planen.</v>
      </c>
      <c r="G46" s="154" t="str">
        <f>IF(LNG!$B$3=1,G16 &amp;"",G26 &amp;"" )</f>
        <v>Die nötigen Teilsanierungen auf das Objekt und die Nutzung angepasstem Niveau durchführen. Vor umfassenden Teilsanierungen muss der Erhalt des Objektes im Zwischennutzungs-bestand geprüft werden.</v>
      </c>
      <c r="H46" s="154" t="str">
        <f>IF(LNG!$B$3=1,H16 &amp;"",H26 &amp;"" )</f>
        <v>Teilsanierung möglichst vermeiden, nötige Reparaturen oder andere Massnahmen durchführen (organisatorisch, Anlagen ausser Betrieb setzen, Provisorien etc.). Wird die Teilsanierung unumgänglich, ist das weitere Vorgehen mit dem PFM abzusprechen. Sanierungen sind nur im Ausnahmefall und mit entsprechender Begründung zu planen.</v>
      </c>
      <c r="I46" s="154" t="str">
        <f>IF(LNG!$B$3=1,I16 &amp;"",I26 &amp;"" )</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46" s="154" t="str">
        <f>IF(LNG!$B$3=1,J16 &amp;"",J26 &amp;"" )</f>
        <v xml:space="preserve">Leitidee: Wahrnehmung der gesetzlichen Verantwortung der Eigentümerschaft. In der Regel werden stillgelegte Objekte lediglich überwacht. </v>
      </c>
      <c r="K46" s="154" t="str">
        <f>IF(LNG!$B$3=1,K16 &amp;"",K26 &amp;"" )</f>
        <v>Leitidee: Wahrnehmung der gesetzlichen Verantwortung der Eigentümerschaft. Keine werterhaltenden Investitionen</v>
      </c>
      <c r="L46" s="154" t="str">
        <f>IF(LNG!$B$3=1,L16 &amp;"",L26 &amp;"" )</f>
        <v>Leitidee:  Wahrnehmung der gesetzlichen Verantwortung der Eigentümerschaft. Die Instandhaltung ist bei vermieteten Objekten soweit möglich und sinnvoll an den (externen) Mieter zu übertragen.</v>
      </c>
      <c r="M46" s="154" t="str">
        <f>IF(LNG!$B$3=1,M16 &amp;"",M26 &amp;"" )</f>
        <v>Im Rahmen der vertraglichen Verpflichtungen.</v>
      </c>
      <c r="N46" s="154" t="str">
        <f>IF(LNG!$B$3=1,N16 &amp;"",N26 &amp;"" )</f>
        <v>Im Rahmen der vertraglichen Verpflichtungen.</v>
      </c>
      <c r="O46" s="146"/>
    </row>
    <row r="47" spans="2:15" ht="24.75" customHeight="1">
      <c r="B47" s="153" t="str">
        <f>IF(LNG!$B$3=1,B17 &amp;"",B27 &amp;"" )</f>
        <v>GZ5</v>
      </c>
      <c r="C47" s="154" t="str">
        <f>IF(LNG!$B$3=1,C17 &amp;"",C27 &amp;"" )</f>
        <v>Gesamtsanierungsobjekt</v>
      </c>
      <c r="D47" s="154" t="str">
        <f>IF(LNG!$B$3=1,D17 &amp;"",D27 &amp;"" )</f>
        <v>Gesamtsanierung oder Neubau sind mit Erreichen dieses Objektzustandes hinsichtlich ihrer Wirtschaftlichkeit zu untersuchen. Wirtschaftliche Gesamtsanierung durchführen oder Ersatzneubau planen. Mit der Gesamtsanierung soll sofern vorgeschrieben oder verhältnismässig der heutige Stand der Technik angestrebt werden.</v>
      </c>
      <c r="E47" s="154" t="str">
        <f>IF(LNG!$B$3=1,E17 &amp;"",E27 &amp;"" )</f>
        <v>Gesamtsanierung möglichst vermeiden, nötige Reparaturen oder andere Massnahmen (organisatorisch, Anlagen ausser Betrieb setzen, Provisorien etc.) der Gesamtsanierung vorziehen. Wird die Gesamtsanierung unumgänglich, ist das weitere Vorgehen mit dem PFM abzusprechen. Sanierungen sind nur im Ausnahmefall und mit entsprechender Begründung zu planen.</v>
      </c>
      <c r="F47" s="154" t="str">
        <f>IF(LNG!$B$3=1,F17 &amp;"",F27 &amp;"" )</f>
        <v>Gesamtsanierung möglichst vermeiden, nötige Reparaturen oder andere Massnahmen (organisatorisch, Anlagen ausser Betrieb setzen, Provisorien etc.) der Gesamtsanierung vorziehen. Wird die Gesamtsanierung unumgänglich, ist das weitere Vorgehen mit dem PFM abzusprechen. Sanierungen sind nur im Ausnahmefall und mit entsprechender Begründung zu planen.</v>
      </c>
      <c r="G47" s="154" t="str">
        <f>IF(LNG!$B$3=1,G17 &amp;"",G27 &amp;"" )</f>
        <v>Wird die Gesamtsanierung unumgänglich weiteres Vorgehen mit PFM absprechen. Vor Gesamtsanierungen muss der Erhalt des Objektes im Zwischennutzungs-bestand geprüft werden.</v>
      </c>
      <c r="H47" s="154" t="str">
        <f>IF(LNG!$B$3=1,H17 &amp;"",H27 &amp;"" )</f>
        <v>Gesamtsanierungen sind ausgeschlossen. An Stelle von Gesamtsanierung andere Massnahmen durchführen (organisatorisch, Anlagen ausser Betrieb setzen, Provisorien etc.). Nötige Reparaturen durchführen. Wird die Gesamtsanierung unumgänglich, ist das weitere Vorgehen mit dem PFM abzusprechen. Sanierungen sind nur im Ausnahmefall und mit entsprechender Begründung zu planen.</v>
      </c>
      <c r="I47" s="154" t="str">
        <f>IF(LNG!$B$3=1,I17 &amp;"",I27 &amp;"" )</f>
        <v>Leitidee: Wahrnehmung der gesetzlichen Verantwortung der Eigentümerschaft. Die Instandhaltung ist bei vermieteten Objekten soweit möglich und sinnvoll an den (externen) Mieter zu übertragen. Befristete Vermietungen sind grundsätzlich den unbefristeten Vermietungen vorzuziehen.</v>
      </c>
      <c r="J47" s="154" t="str">
        <f>IF(LNG!$B$3=1,J17 &amp;"",J27 &amp;"" )</f>
        <v xml:space="preserve">Leitidee: Wahrnehmung der gesetzlichen Verantwortung der Eigentümerschaft. In der Regel werden stillgelegte Objekte lediglich überwacht. </v>
      </c>
      <c r="K47" s="154" t="str">
        <f>IF(LNG!$B$3=1,K17 &amp;"",K27 &amp;"" )</f>
        <v>Leitidee: Wahrnehmung der gesetzlichen Verantwortung der Eigentümerschaft. Keine werterhaltenden Investitionen</v>
      </c>
      <c r="L47" s="154" t="str">
        <f>IF(LNG!$B$3=1,L17 &amp;"",L27 &amp;"" )</f>
        <v>Leitidee:  Wahrnehmung der gesetzlichen Verantwortung der Eigentümerschaft. Die Instandhaltung ist bei vermieteten Objekten soweit möglich und sinnvoll an den (externen) Mieter zu übertragen.</v>
      </c>
      <c r="M47" s="154" t="str">
        <f>IF(LNG!$B$3=1,M17 &amp;"",M27 &amp;"" )</f>
        <v>Im Rahmen der vertraglichen Verpflichtungen.</v>
      </c>
      <c r="N47" s="154" t="str">
        <f>IF(LNG!$B$3=1,N17 &amp;"",N27 &amp;"" )</f>
        <v>Im Rahmen der vertraglichen Verpflichtungen.</v>
      </c>
      <c r="O47" s="146"/>
    </row>
    <row r="48" spans="2:15">
      <c r="O48" s="146"/>
    </row>
    <row r="49" spans="15:15">
      <c r="O49" s="146"/>
    </row>
    <row r="50" spans="15:15">
      <c r="O50" s="146"/>
    </row>
    <row r="51" spans="15:15">
      <c r="O51" s="146"/>
    </row>
    <row r="52" spans="15:15">
      <c r="O52" s="146"/>
    </row>
    <row r="53" spans="15:15">
      <c r="O53" s="146"/>
    </row>
    <row r="54" spans="15:15">
      <c r="O54" s="146"/>
    </row>
    <row r="55" spans="15:15">
      <c r="O55" s="146"/>
    </row>
    <row r="56" spans="15:15">
      <c r="O56" s="146"/>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3"/>
  <dimension ref="A1:D20"/>
  <sheetViews>
    <sheetView workbookViewId="0">
      <selection activeCell="H66" sqref="H66:N66"/>
    </sheetView>
  </sheetViews>
  <sheetFormatPr baseColWidth="10" defaultColWidth="11.44140625" defaultRowHeight="13.2"/>
  <cols>
    <col min="3" max="3" width="14.109375" customWidth="1"/>
  </cols>
  <sheetData>
    <row r="1" spans="1:4">
      <c r="A1" t="s">
        <v>4500</v>
      </c>
      <c r="C1" s="129" t="str">
        <f>setting!K2</f>
        <v>ETab_v1.0b3 (2025-02-28)</v>
      </c>
    </row>
    <row r="3" spans="1:4">
      <c r="A3" s="119" t="s">
        <v>4501</v>
      </c>
      <c r="B3" s="119" t="s">
        <v>4502</v>
      </c>
      <c r="C3" s="119" t="s">
        <v>4503</v>
      </c>
      <c r="D3" s="119" t="s">
        <v>4504</v>
      </c>
    </row>
    <row r="4" spans="1:4">
      <c r="A4" s="118">
        <v>41709</v>
      </c>
      <c r="B4" s="16" t="s">
        <v>4505</v>
      </c>
      <c r="C4" s="16" t="s">
        <v>4506</v>
      </c>
      <c r="D4" s="16" t="s">
        <v>4507</v>
      </c>
    </row>
    <row r="5" spans="1:4">
      <c r="A5" s="118">
        <v>41709</v>
      </c>
      <c r="B5" s="16" t="s">
        <v>4505</v>
      </c>
      <c r="C5" s="16" t="s">
        <v>4506</v>
      </c>
      <c r="D5" s="16" t="s">
        <v>4508</v>
      </c>
    </row>
    <row r="6" spans="1:4">
      <c r="A6" s="118">
        <v>42394</v>
      </c>
      <c r="B6" s="16" t="s">
        <v>4509</v>
      </c>
      <c r="C6" s="16" t="s">
        <v>4510</v>
      </c>
      <c r="D6" s="16" t="s">
        <v>4511</v>
      </c>
    </row>
    <row r="7" spans="1:4">
      <c r="A7" s="118">
        <v>42636</v>
      </c>
      <c r="B7" s="16" t="s">
        <v>4512</v>
      </c>
      <c r="C7" s="16" t="s">
        <v>4510</v>
      </c>
      <c r="D7" s="16" t="s">
        <v>4513</v>
      </c>
    </row>
    <row r="8" spans="1:4">
      <c r="A8" s="118">
        <v>42698</v>
      </c>
      <c r="B8" s="16" t="s">
        <v>4514</v>
      </c>
      <c r="C8" s="16" t="s">
        <v>4515</v>
      </c>
      <c r="D8" s="16" t="s">
        <v>4516</v>
      </c>
    </row>
    <row r="9" spans="1:4">
      <c r="A9" s="118">
        <v>42929</v>
      </c>
      <c r="B9" s="16" t="s">
        <v>4517</v>
      </c>
      <c r="C9" s="16" t="s">
        <v>4518</v>
      </c>
      <c r="D9" s="16" t="s">
        <v>4519</v>
      </c>
    </row>
    <row r="10" spans="1:4">
      <c r="A10" s="118">
        <v>43179</v>
      </c>
      <c r="B10" s="16" t="s">
        <v>4520</v>
      </c>
      <c r="C10" s="16" t="s">
        <v>4518</v>
      </c>
      <c r="D10" s="16" t="s">
        <v>4521</v>
      </c>
    </row>
    <row r="11" spans="1:4">
      <c r="A11" s="118">
        <v>43244</v>
      </c>
      <c r="B11" s="16" t="s">
        <v>4522</v>
      </c>
      <c r="C11" s="16" t="s">
        <v>4523</v>
      </c>
      <c r="D11" s="16" t="s">
        <v>4524</v>
      </c>
    </row>
    <row r="12" spans="1:4">
      <c r="A12" s="118">
        <v>43245</v>
      </c>
      <c r="B12" s="16" t="s">
        <v>4525</v>
      </c>
      <c r="C12" s="16" t="s">
        <v>4523</v>
      </c>
      <c r="D12" s="16" t="s">
        <v>4526</v>
      </c>
    </row>
    <row r="13" spans="1:4">
      <c r="A13" s="118">
        <v>43234</v>
      </c>
      <c r="B13" s="16" t="s">
        <v>4525</v>
      </c>
      <c r="C13" s="16" t="s">
        <v>4523</v>
      </c>
      <c r="D13" s="16" t="s">
        <v>4527</v>
      </c>
    </row>
    <row r="14" spans="1:4">
      <c r="A14" s="118">
        <v>43325</v>
      </c>
      <c r="B14" s="16" t="s">
        <v>4528</v>
      </c>
      <c r="C14" s="16" t="s">
        <v>4523</v>
      </c>
      <c r="D14" s="16" t="s">
        <v>4529</v>
      </c>
    </row>
    <row r="15" spans="1:4">
      <c r="A15" s="118">
        <v>43797</v>
      </c>
      <c r="B15" s="16" t="s">
        <v>4530</v>
      </c>
      <c r="C15" s="16" t="s">
        <v>4531</v>
      </c>
      <c r="D15" s="16" t="s">
        <v>4532</v>
      </c>
    </row>
    <row r="16" spans="1:4">
      <c r="A16" s="118">
        <v>44589</v>
      </c>
      <c r="B16" s="16" t="s">
        <v>4533</v>
      </c>
      <c r="C16" s="16" t="s">
        <v>4531</v>
      </c>
      <c r="D16" s="16" t="s">
        <v>4534</v>
      </c>
    </row>
    <row r="17" spans="1:4">
      <c r="A17" s="118">
        <v>44596</v>
      </c>
      <c r="B17" s="16" t="s">
        <v>4535</v>
      </c>
      <c r="C17" s="16" t="s">
        <v>4531</v>
      </c>
      <c r="D17" s="16" t="s">
        <v>4536</v>
      </c>
    </row>
    <row r="18" spans="1:4">
      <c r="A18" s="118">
        <v>44623</v>
      </c>
      <c r="B18" s="16" t="s">
        <v>4537</v>
      </c>
      <c r="C18" s="16" t="s">
        <v>4531</v>
      </c>
      <c r="D18" s="16" t="s">
        <v>4538</v>
      </c>
    </row>
    <row r="19" spans="1:4">
      <c r="A19" s="118">
        <v>45043</v>
      </c>
      <c r="B19" s="16" t="s">
        <v>4539</v>
      </c>
      <c r="C19" s="16" t="s">
        <v>4531</v>
      </c>
      <c r="D19" s="16" t="s">
        <v>4540</v>
      </c>
    </row>
    <row r="20" spans="1:4">
      <c r="A20" s="118">
        <v>45246</v>
      </c>
      <c r="B20" s="16" t="s">
        <v>4541</v>
      </c>
      <c r="C20" s="16" t="s">
        <v>4542</v>
      </c>
      <c r="D20" s="16" t="s">
        <v>1074</v>
      </c>
    </row>
  </sheetData>
  <dataConsolidate/>
  <phoneticPr fontId="90" type="noConversion"/>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4"/>
  <dimension ref="A1:A8"/>
  <sheetViews>
    <sheetView workbookViewId="0">
      <selection activeCell="H66" sqref="H66:N66"/>
    </sheetView>
  </sheetViews>
  <sheetFormatPr baseColWidth="10" defaultColWidth="11.44140625" defaultRowHeight="13.2"/>
  <cols>
    <col min="1" max="1" width="20" customWidth="1"/>
  </cols>
  <sheetData>
    <row r="1" spans="1:1">
      <c r="A1" s="119" t="s">
        <v>4543</v>
      </c>
    </row>
    <row r="3" spans="1:1">
      <c r="A3" t="s">
        <v>4544</v>
      </c>
    </row>
    <row r="5" spans="1:1" ht="35.25" customHeight="1">
      <c r="A5" t="s">
        <v>4545</v>
      </c>
    </row>
    <row r="6" spans="1:1" ht="35.25" customHeight="1">
      <c r="A6" t="s">
        <v>4546</v>
      </c>
    </row>
    <row r="7" spans="1:1" ht="35.25" customHeight="1">
      <c r="A7" t="s">
        <v>4547</v>
      </c>
    </row>
    <row r="8" spans="1:1" ht="35.25" customHeight="1">
      <c r="A8" t="s">
        <v>4548</v>
      </c>
    </row>
  </sheetData>
  <pageMargins left="0.7" right="0.7" top="0.78740157499999996" bottom="0.78740157499999996"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8FCA6-0269-4016-8CC7-3013CCDBCF0C}">
  <sheetPr codeName="Tabelle5" filterMode="1"/>
  <dimension ref="A1:L5288"/>
  <sheetViews>
    <sheetView zoomScale="115" zoomScaleNormal="115" workbookViewId="0">
      <selection activeCell="H66" sqref="H66:N66"/>
    </sheetView>
  </sheetViews>
  <sheetFormatPr baseColWidth="10" defaultColWidth="11.44140625" defaultRowHeight="13.2"/>
  <cols>
    <col min="4" max="4" width="25.44140625" customWidth="1"/>
    <col min="5" max="5" width="32.88671875" customWidth="1"/>
    <col min="6" max="6" width="11.6640625" customWidth="1"/>
    <col min="7" max="7" width="15.88671875" customWidth="1"/>
    <col min="8" max="8" width="14.44140625" customWidth="1"/>
    <col min="9" max="9" width="14.88671875" customWidth="1"/>
    <col min="10" max="10" width="15.88671875" customWidth="1"/>
    <col min="11" max="11" width="14" customWidth="1"/>
    <col min="12" max="12" width="11.44140625" style="124"/>
  </cols>
  <sheetData>
    <row r="1" spans="1:12" ht="31.5" customHeight="1">
      <c r="A1" s="16" t="s">
        <v>4549</v>
      </c>
    </row>
    <row r="2" spans="1:12" ht="54.6">
      <c r="A2" s="16" t="s">
        <v>4550</v>
      </c>
      <c r="B2" s="16"/>
      <c r="C2" s="211" t="s">
        <v>4551</v>
      </c>
      <c r="D2" s="195"/>
      <c r="E2" s="195"/>
      <c r="F2" s="127" t="s">
        <v>4552</v>
      </c>
      <c r="G2" s="127" t="s">
        <v>4553</v>
      </c>
      <c r="H2" s="127" t="s">
        <v>4554</v>
      </c>
      <c r="I2" s="127" t="s">
        <v>4555</v>
      </c>
      <c r="J2" s="127" t="s">
        <v>4556</v>
      </c>
      <c r="K2" s="217" t="s">
        <v>4557</v>
      </c>
      <c r="L2" s="238" t="s">
        <v>4558</v>
      </c>
    </row>
    <row r="3" spans="1:12" ht="27.6" hidden="1">
      <c r="A3" t="b">
        <v>0</v>
      </c>
      <c r="C3" s="196" t="s">
        <v>1353</v>
      </c>
      <c r="D3" s="197" t="s">
        <v>1354</v>
      </c>
      <c r="E3" s="30" t="s">
        <v>1355</v>
      </c>
      <c r="F3">
        <v>0</v>
      </c>
      <c r="G3">
        <f>MATCH(C3,EBKP_NEU!$A$3:$A$724,0)</f>
        <v>1</v>
      </c>
      <c r="H3" t="b" cm="1">
        <f t="array" ref="H3">IF(INDEX(EBKP_NEU!$C$3:$C$1144,G3)=D3,TRUE,FALSE)</f>
        <v>1</v>
      </c>
      <c r="I3" t="b" cm="1">
        <f t="array" ref="I3">IF(INDEX(EBKP_NEU!$D$3:$D$1144,G3)=E3,TRUE,FALSE)</f>
        <v>1</v>
      </c>
      <c r="J3" t="str" cm="1">
        <f t="array" ref="J3">IF(A3,IF(AND(H3,I3,INDEX(EBKP_NEU!$G$3:$G$724,G3)),INDEX(EBKP_NEU!$B$3:$B$724,G3),"Problem"),"egal, nicht editierbar")</f>
        <v>egal, nicht editierbar</v>
      </c>
      <c r="L3"/>
    </row>
    <row r="4" spans="1:12" ht="13.8" hidden="1">
      <c r="A4" t="b">
        <v>0</v>
      </c>
      <c r="C4" s="198" t="s">
        <v>4559</v>
      </c>
      <c r="D4" s="199" t="s">
        <v>1359</v>
      </c>
      <c r="E4" s="30" t="s">
        <v>4560</v>
      </c>
      <c r="F4">
        <v>0</v>
      </c>
      <c r="G4">
        <f>MATCH(C4,EBKP_NEU!$A$3:$A$724,0)</f>
        <v>2</v>
      </c>
      <c r="H4" t="b" cm="1">
        <f t="array" ref="H4">IF(INDEX(EBKP_NEU!$C$3:$C$1144,G4)=D4,TRUE,FALSE)</f>
        <v>1</v>
      </c>
      <c r="I4" t="b" cm="1">
        <f t="array" ref="I4">IF(INDEX(EBKP_NEU!$D$3:$D$1144,G4)=E4,TRUE,FALSE)</f>
        <v>0</v>
      </c>
      <c r="J4" t="str" cm="1">
        <f t="array" ref="J4">IF(A4,IF(AND(H4,I4,INDEX(EBKP_NEU!$G$3:$G$724,G4)),INDEX(EBKP_NEU!$B$3:$B$724,G4),"Problem"),"egal, nicht editierbar")</f>
        <v>egal, nicht editierbar</v>
      </c>
      <c r="L4"/>
    </row>
    <row r="5" spans="1:12" ht="27.6" hidden="1">
      <c r="A5" t="b">
        <v>0</v>
      </c>
      <c r="C5" s="200" t="s">
        <v>4561</v>
      </c>
      <c r="D5" s="30" t="s">
        <v>1364</v>
      </c>
      <c r="E5" s="30" t="s">
        <v>1365</v>
      </c>
      <c r="F5">
        <v>0</v>
      </c>
      <c r="G5">
        <f>MATCH(C5,EBKP_NEU!$A$3:$A$724,0)</f>
        <v>3</v>
      </c>
      <c r="H5" t="b" cm="1">
        <f t="array" ref="H5">IF(INDEX(EBKP_NEU!$C$3:$C$1144,G5)=D5,TRUE,FALSE)</f>
        <v>1</v>
      </c>
      <c r="I5" t="b" cm="1">
        <f t="array" ref="I5">IF(INDEX(EBKP_NEU!$D$3:$D$1144,G5)=E5,TRUE,FALSE)</f>
        <v>1</v>
      </c>
      <c r="J5" t="str" cm="1">
        <f t="array" ref="J5">IF(A5,IF(AND(H5,I5,INDEX(EBKP_NEU!$G$3:$G$724,G5)),INDEX(EBKP_NEU!$B$3:$B$724,G5),"Problem"),"egal, nicht editierbar")</f>
        <v>egal, nicht editierbar</v>
      </c>
      <c r="L5"/>
    </row>
    <row r="6" spans="1:12" ht="41.4" hidden="1">
      <c r="A6" t="b">
        <v>0</v>
      </c>
      <c r="C6" s="200" t="s">
        <v>4562</v>
      </c>
      <c r="D6" s="30" t="s">
        <v>1370</v>
      </c>
      <c r="E6" s="30" t="s">
        <v>1371</v>
      </c>
      <c r="F6">
        <v>0</v>
      </c>
      <c r="G6">
        <f>MATCH(C6,EBKP_NEU!$A$3:$A$724,0)</f>
        <v>4</v>
      </c>
      <c r="H6" t="b" cm="1">
        <f t="array" ref="H6">IF(INDEX(EBKP_NEU!$C$3:$C$1144,G6)=D6,TRUE,FALSE)</f>
        <v>1</v>
      </c>
      <c r="I6" t="b" cm="1">
        <f t="array" ref="I6">IF(INDEX(EBKP_NEU!$D$3:$D$1144,G6)=E6,TRUE,FALSE)</f>
        <v>1</v>
      </c>
      <c r="J6" t="str" cm="1">
        <f t="array" ref="J6">IF(A6,IF(AND(H6,I6,INDEX(EBKP_NEU!$G$3:$G$724,G6)),INDEX(EBKP_NEU!$B$3:$B$724,G6),"Problem"),"egal, nicht editierbar")</f>
        <v>egal, nicht editierbar</v>
      </c>
      <c r="L6"/>
    </row>
    <row r="7" spans="1:12" ht="27.6" hidden="1">
      <c r="A7" t="b">
        <v>0</v>
      </c>
      <c r="C7" s="200" t="s">
        <v>4563</v>
      </c>
      <c r="D7" s="30" t="s">
        <v>1376</v>
      </c>
      <c r="E7" s="30" t="s">
        <v>1377</v>
      </c>
      <c r="F7">
        <v>0</v>
      </c>
      <c r="G7">
        <f>MATCH(C7,EBKP_NEU!$A$3:$A$724,0)</f>
        <v>5</v>
      </c>
      <c r="H7" t="b" cm="1">
        <f t="array" ref="H7">IF(INDEX(EBKP_NEU!$C$3:$C$1144,G7)=D7,TRUE,FALSE)</f>
        <v>1</v>
      </c>
      <c r="I7" t="b" cm="1">
        <f t="array" ref="I7">IF(INDEX(EBKP_NEU!$D$3:$D$1144,G7)=E7,TRUE,FALSE)</f>
        <v>1</v>
      </c>
      <c r="J7" t="str" cm="1">
        <f t="array" ref="J7">IF(A7,IF(AND(H7,I7,INDEX(EBKP_NEU!$G$3:$G$724,G7)),INDEX(EBKP_NEU!$B$3:$B$724,G7),"Problem"),"egal, nicht editierbar")</f>
        <v>egal, nicht editierbar</v>
      </c>
      <c r="L7"/>
    </row>
    <row r="8" spans="1:12" ht="13.8" hidden="1">
      <c r="A8" t="b">
        <v>0</v>
      </c>
      <c r="C8" s="200" t="s">
        <v>4564</v>
      </c>
      <c r="D8" s="30" t="s">
        <v>1382</v>
      </c>
      <c r="E8" s="30" t="s">
        <v>1383</v>
      </c>
      <c r="F8">
        <v>0</v>
      </c>
      <c r="G8">
        <f>MATCH(C8,EBKP_NEU!$A$3:$A$724,0)</f>
        <v>6</v>
      </c>
      <c r="H8" t="b" cm="1">
        <f t="array" ref="H8">IF(INDEX(EBKP_NEU!$C$3:$C$1144,G8)=D8,TRUE,FALSE)</f>
        <v>1</v>
      </c>
      <c r="I8" t="b" cm="1">
        <f t="array" ref="I8">IF(INDEX(EBKP_NEU!$D$3:$D$1144,G8)=E8,TRUE,FALSE)</f>
        <v>1</v>
      </c>
      <c r="J8" t="str" cm="1">
        <f t="array" ref="J8">IF(A8,IF(AND(H8,I8,INDEX(EBKP_NEU!$G$3:$G$724,G8)),INDEX(EBKP_NEU!$B$3:$B$724,G8),"Problem"),"egal, nicht editierbar")</f>
        <v>egal, nicht editierbar</v>
      </c>
      <c r="L8"/>
    </row>
    <row r="9" spans="1:12" ht="27.6" hidden="1">
      <c r="A9" t="b">
        <v>0</v>
      </c>
      <c r="C9" s="198" t="s">
        <v>4565</v>
      </c>
      <c r="D9" s="199" t="s">
        <v>1388</v>
      </c>
      <c r="E9" s="30" t="s">
        <v>4566</v>
      </c>
      <c r="F9">
        <v>0</v>
      </c>
      <c r="G9">
        <f>MATCH(C9,EBKP_NEU!$A$3:$A$724,0)</f>
        <v>7</v>
      </c>
      <c r="H9" t="b" cm="1">
        <f t="array" ref="H9">IF(INDEX(EBKP_NEU!$C$3:$C$1144,G9)=D9,TRUE,FALSE)</f>
        <v>1</v>
      </c>
      <c r="I9" t="b" cm="1">
        <f t="array" ref="I9">IF(INDEX(EBKP_NEU!$D$3:$D$1144,G9)=E9,TRUE,FALSE)</f>
        <v>0</v>
      </c>
      <c r="J9" t="str" cm="1">
        <f t="array" ref="J9">IF(A9,IF(AND(H9,I9,INDEX(EBKP_NEU!$G$3:$G$724,G9)),INDEX(EBKP_NEU!$B$3:$B$724,G9),"Problem"),"egal, nicht editierbar")</f>
        <v>egal, nicht editierbar</v>
      </c>
      <c r="L9"/>
    </row>
    <row r="10" spans="1:12" ht="27.6" hidden="1">
      <c r="A10" t="b">
        <v>0</v>
      </c>
      <c r="C10" s="200" t="s">
        <v>4567</v>
      </c>
      <c r="D10" s="30" t="s">
        <v>1394</v>
      </c>
      <c r="E10" s="30" t="s">
        <v>1395</v>
      </c>
      <c r="F10">
        <v>0</v>
      </c>
      <c r="G10">
        <f>MATCH(C10,EBKP_NEU!$A$3:$A$724,0)</f>
        <v>8</v>
      </c>
      <c r="H10" t="b" cm="1">
        <f t="array" ref="H10">IF(INDEX(EBKP_NEU!$C$3:$C$1144,G10)=D10,TRUE,FALSE)</f>
        <v>1</v>
      </c>
      <c r="I10" t="b" cm="1">
        <f t="array" ref="I10">IF(INDEX(EBKP_NEU!$D$3:$D$1144,G10)=E10,TRUE,FALSE)</f>
        <v>1</v>
      </c>
      <c r="J10" t="str" cm="1">
        <f t="array" ref="J10">IF(A10,IF(AND(H10,I10,INDEX(EBKP_NEU!$G$3:$G$724,G10)),INDEX(EBKP_NEU!$B$3:$B$724,G10),"Problem"),"egal, nicht editierbar")</f>
        <v>egal, nicht editierbar</v>
      </c>
      <c r="L10"/>
    </row>
    <row r="11" spans="1:12" ht="13.8" hidden="1">
      <c r="A11" t="b">
        <v>0</v>
      </c>
      <c r="C11" s="200" t="s">
        <v>4568</v>
      </c>
      <c r="D11" s="30" t="s">
        <v>1400</v>
      </c>
      <c r="E11" s="30" t="s">
        <v>1400</v>
      </c>
      <c r="F11">
        <v>0</v>
      </c>
      <c r="G11">
        <f>MATCH(C11,EBKP_NEU!$A$3:$A$724,0)</f>
        <v>9</v>
      </c>
      <c r="H11" t="b" cm="1">
        <f t="array" ref="H11">IF(INDEX(EBKP_NEU!$C$3:$C$1144,G11)=D11,TRUE,FALSE)</f>
        <v>1</v>
      </c>
      <c r="I11" t="b" cm="1">
        <f t="array" ref="I11">IF(INDEX(EBKP_NEU!$D$3:$D$1144,G11)=E11,TRUE,FALSE)</f>
        <v>1</v>
      </c>
      <c r="J11" t="str" cm="1">
        <f t="array" ref="J11">IF(A11,IF(AND(H11,I11,INDEX(EBKP_NEU!$G$3:$G$724,G11)),INDEX(EBKP_NEU!$B$3:$B$724,G11),"Problem"),"egal, nicht editierbar")</f>
        <v>egal, nicht editierbar</v>
      </c>
      <c r="L11"/>
    </row>
    <row r="12" spans="1:12" ht="13.8" hidden="1">
      <c r="A12" t="b">
        <v>0</v>
      </c>
      <c r="C12" s="200" t="s">
        <v>4569</v>
      </c>
      <c r="D12" s="30" t="s">
        <v>1404</v>
      </c>
      <c r="E12" s="30" t="s">
        <v>1405</v>
      </c>
      <c r="F12">
        <v>0</v>
      </c>
      <c r="G12">
        <f>MATCH(C12,EBKP_NEU!$A$3:$A$724,0)</f>
        <v>10</v>
      </c>
      <c r="H12" t="b" cm="1">
        <f t="array" ref="H12">IF(INDEX(EBKP_NEU!$C$3:$C$1144,G12)=D12,TRUE,FALSE)</f>
        <v>1</v>
      </c>
      <c r="I12" t="b" cm="1">
        <f t="array" ref="I12">IF(INDEX(EBKP_NEU!$D$3:$D$1144,G12)=E12,TRUE,FALSE)</f>
        <v>1</v>
      </c>
      <c r="J12" t="str" cm="1">
        <f t="array" ref="J12">IF(A12,IF(AND(H12,I12,INDEX(EBKP_NEU!$G$3:$G$724,G12)),INDEX(EBKP_NEU!$B$3:$B$724,G12),"Problem"),"egal, nicht editierbar")</f>
        <v>egal, nicht editierbar</v>
      </c>
      <c r="L12"/>
    </row>
    <row r="13" spans="1:12" ht="27.6" hidden="1">
      <c r="A13" t="b">
        <v>0</v>
      </c>
      <c r="C13" s="200" t="s">
        <v>4570</v>
      </c>
      <c r="D13" s="30" t="s">
        <v>1410</v>
      </c>
      <c r="E13" s="30" t="s">
        <v>1411</v>
      </c>
      <c r="F13">
        <v>0</v>
      </c>
      <c r="G13">
        <f>MATCH(C13,EBKP_NEU!$A$3:$A$724,0)</f>
        <v>11</v>
      </c>
      <c r="H13" t="b" cm="1">
        <f t="array" ref="H13">IF(INDEX(EBKP_NEU!$C$3:$C$1144,G13)=D13,TRUE,FALSE)</f>
        <v>1</v>
      </c>
      <c r="I13" t="b" cm="1">
        <f t="array" ref="I13">IF(INDEX(EBKP_NEU!$D$3:$D$1144,G13)=E13,TRUE,FALSE)</f>
        <v>1</v>
      </c>
      <c r="J13" t="str" cm="1">
        <f t="array" ref="J13">IF(A13,IF(AND(H13,I13,INDEX(EBKP_NEU!$G$3:$G$724,G13)),INDEX(EBKP_NEU!$B$3:$B$724,G13),"Problem"),"egal, nicht editierbar")</f>
        <v>egal, nicht editierbar</v>
      </c>
      <c r="L13"/>
    </row>
    <row r="14" spans="1:12" ht="27.6" hidden="1">
      <c r="A14" t="b">
        <v>0</v>
      </c>
      <c r="C14" s="200" t="s">
        <v>4571</v>
      </c>
      <c r="D14" s="30" t="s">
        <v>1415</v>
      </c>
      <c r="E14" s="30" t="s">
        <v>1416</v>
      </c>
      <c r="F14">
        <v>0</v>
      </c>
      <c r="G14">
        <f>MATCH(C14,EBKP_NEU!$A$3:$A$724,0)</f>
        <v>12</v>
      </c>
      <c r="H14" t="b" cm="1">
        <f t="array" ref="H14">IF(INDEX(EBKP_NEU!$C$3:$C$1144,G14)=D14,TRUE,FALSE)</f>
        <v>1</v>
      </c>
      <c r="I14" t="b" cm="1">
        <f t="array" ref="I14">IF(INDEX(EBKP_NEU!$D$3:$D$1144,G14)=E14,TRUE,FALSE)</f>
        <v>1</v>
      </c>
      <c r="J14" t="str" cm="1">
        <f t="array" ref="J14">IF(A14,IF(AND(H14,I14,INDEX(EBKP_NEU!$G$3:$G$724,G14)),INDEX(EBKP_NEU!$B$3:$B$724,G14),"Problem"),"egal, nicht editierbar")</f>
        <v>egal, nicht editierbar</v>
      </c>
      <c r="L14"/>
    </row>
    <row r="15" spans="1:12" ht="69" hidden="1">
      <c r="A15" t="b">
        <v>0</v>
      </c>
      <c r="C15" s="200" t="s">
        <v>4572</v>
      </c>
      <c r="D15" s="30" t="s">
        <v>1420</v>
      </c>
      <c r="E15" s="30" t="s">
        <v>4573</v>
      </c>
      <c r="F15">
        <v>0</v>
      </c>
      <c r="G15">
        <f>MATCH(C15,EBKP_NEU!$A$3:$A$724,0)</f>
        <v>13</v>
      </c>
      <c r="H15" t="b" cm="1">
        <f t="array" ref="H15">IF(INDEX(EBKP_NEU!$C$3:$C$1144,G15)=D15,TRUE,FALSE)</f>
        <v>1</v>
      </c>
      <c r="I15" t="b" cm="1">
        <f t="array" ref="I15">IF(INDEX(EBKP_NEU!$D$3:$D$1144,G15)=E15,TRUE,FALSE)</f>
        <v>0</v>
      </c>
      <c r="J15" t="str" cm="1">
        <f t="array" ref="J15">IF(A15,IF(AND(H15,I15,INDEX(EBKP_NEU!$G$3:$G$724,G15)),INDEX(EBKP_NEU!$B$3:$B$724,G15),"Problem"),"egal, nicht editierbar")</f>
        <v>egal, nicht editierbar</v>
      </c>
      <c r="L15"/>
    </row>
    <row r="16" spans="1:12" ht="27.6" hidden="1">
      <c r="A16" t="b">
        <v>0</v>
      </c>
      <c r="C16" s="200" t="s">
        <v>4574</v>
      </c>
      <c r="D16" s="30" t="s">
        <v>1426</v>
      </c>
      <c r="E16" s="30" t="s">
        <v>1427</v>
      </c>
      <c r="F16">
        <v>0</v>
      </c>
      <c r="G16">
        <f>MATCH(C16,EBKP_NEU!$A$3:$A$724,0)</f>
        <v>14</v>
      </c>
      <c r="H16" t="b" cm="1">
        <f t="array" ref="H16">IF(INDEX(EBKP_NEU!$C$3:$C$1144,G16)=D16,TRUE,FALSE)</f>
        <v>1</v>
      </c>
      <c r="I16" t="b" cm="1">
        <f t="array" ref="I16">IF(INDEX(EBKP_NEU!$D$3:$D$1144,G16)=E16,TRUE,FALSE)</f>
        <v>1</v>
      </c>
      <c r="J16" t="str" cm="1">
        <f t="array" ref="J16">IF(A16,IF(AND(H16,I16,INDEX(EBKP_NEU!$G$3:$G$724,G16)),INDEX(EBKP_NEU!$B$3:$B$724,G16),"Problem"),"egal, nicht editierbar")</f>
        <v>egal, nicht editierbar</v>
      </c>
      <c r="L16"/>
    </row>
    <row r="17" spans="1:12" ht="13.8">
      <c r="A17" t="b">
        <v>1</v>
      </c>
      <c r="C17" s="201" t="s">
        <v>8</v>
      </c>
      <c r="D17" s="202" t="s">
        <v>1431</v>
      </c>
      <c r="E17" s="203" t="s">
        <v>1432</v>
      </c>
      <c r="F17">
        <v>2</v>
      </c>
      <c r="G17">
        <f>MATCH(C17,EBKP_NEU!$A$3:$A$724,0)</f>
        <v>15</v>
      </c>
      <c r="H17" t="b" cm="1">
        <f t="array" ref="H17">IF(INDEX(EBKP_NEU!$C$3:$C$1144,G17)=D17,TRUE,FALSE)</f>
        <v>1</v>
      </c>
      <c r="I17" t="b" cm="1">
        <f t="array" ref="I17">IF(INDEX(EBKP_NEU!$D$3:$D$1144,G17)=E17,TRUE,FALSE)</f>
        <v>1</v>
      </c>
      <c r="J17" t="str" cm="1">
        <f t="array" ref="J17">IF(A17,IF(AND(H17,I17,INDEX(EBKP_NEU!$G$3:$G$724,G17)),INDEX(EBKP_NEU!$B$3:$B$724,G17),"Problem"),"egal, nicht editierbar")</f>
        <v>Problem</v>
      </c>
      <c r="K17" s="236" t="s">
        <v>9</v>
      </c>
      <c r="L17" s="124" t="s">
        <v>4575</v>
      </c>
    </row>
    <row r="18" spans="1:12" ht="27.6" hidden="1">
      <c r="A18" t="b">
        <v>0</v>
      </c>
      <c r="C18" s="204" t="s">
        <v>4576</v>
      </c>
      <c r="D18" s="203" t="s">
        <v>1437</v>
      </c>
      <c r="E18" s="203" t="s">
        <v>1438</v>
      </c>
      <c r="F18">
        <v>0</v>
      </c>
      <c r="G18">
        <f>MATCH(C18,EBKP_NEU!$A$3:$A$724,0)</f>
        <v>16</v>
      </c>
      <c r="H18" t="b" cm="1">
        <f t="array" ref="H18">IF(INDEX(EBKP_NEU!$C$3:$C$1144,G18)=D18,TRUE,FALSE)</f>
        <v>1</v>
      </c>
      <c r="I18" t="b" cm="1">
        <f t="array" ref="I18">IF(INDEX(EBKP_NEU!$D$3:$D$1144,G18)=E18,TRUE,FALSE)</f>
        <v>1</v>
      </c>
      <c r="J18" t="str" cm="1">
        <f t="array" ref="J18">IF(A18,IF(AND(H18,I18,INDEX(EBKP_NEU!$G$3:$G$724,G18)),INDEX(EBKP_NEU!$B$3:$B$724,G18),"Problem"),"egal, nicht editierbar")</f>
        <v>egal, nicht editierbar</v>
      </c>
      <c r="L18"/>
    </row>
    <row r="19" spans="1:12" ht="69" hidden="1">
      <c r="A19" t="b">
        <v>0</v>
      </c>
      <c r="C19" s="204" t="s">
        <v>4577</v>
      </c>
      <c r="D19" s="203" t="s">
        <v>1442</v>
      </c>
      <c r="E19" s="203" t="s">
        <v>4578</v>
      </c>
      <c r="F19">
        <v>0</v>
      </c>
      <c r="G19">
        <f>MATCH(C19,EBKP_NEU!$A$3:$A$724,0)</f>
        <v>17</v>
      </c>
      <c r="H19" t="b" cm="1">
        <f t="array" ref="H19">IF(INDEX(EBKP_NEU!$C$3:$C$1144,G19)=D19,TRUE,FALSE)</f>
        <v>1</v>
      </c>
      <c r="I19" t="b" cm="1">
        <f t="array" ref="I19">IF(INDEX(EBKP_NEU!$D$3:$D$1144,G19)=E19,TRUE,FALSE)</f>
        <v>0</v>
      </c>
      <c r="J19" t="str" cm="1">
        <f t="array" ref="J19">IF(A19,IF(AND(H19,I19,INDEX(EBKP_NEU!$G$3:$G$724,G19)),INDEX(EBKP_NEU!$B$3:$B$724,G19),"Problem"),"egal, nicht editierbar")</f>
        <v>egal, nicht editierbar</v>
      </c>
      <c r="L19"/>
    </row>
    <row r="20" spans="1:12" ht="69" hidden="1">
      <c r="A20" t="b">
        <v>0</v>
      </c>
      <c r="C20" s="200" t="s">
        <v>4579</v>
      </c>
      <c r="D20" s="30" t="s">
        <v>1447</v>
      </c>
      <c r="E20" s="30" t="s">
        <v>1448</v>
      </c>
      <c r="F20">
        <v>0</v>
      </c>
      <c r="G20">
        <f>MATCH(C20,EBKP_NEU!$A$3:$A$724,0)</f>
        <v>18</v>
      </c>
      <c r="H20" t="b" cm="1">
        <f t="array" ref="H20">IF(INDEX(EBKP_NEU!$C$3:$C$1144,G20)=D20,TRUE,FALSE)</f>
        <v>1</v>
      </c>
      <c r="I20" t="b" cm="1">
        <f t="array" ref="I20">IF(INDEX(EBKP_NEU!$D$3:$D$1144,G20)=E20,TRUE,FALSE)</f>
        <v>1</v>
      </c>
      <c r="J20" t="str" cm="1">
        <f t="array" ref="J20">IF(A20,IF(AND(H20,I20,INDEX(EBKP_NEU!$G$3:$G$724,G20)),INDEX(EBKP_NEU!$B$3:$B$724,G20),"Problem"),"egal, nicht editierbar")</f>
        <v>egal, nicht editierbar</v>
      </c>
      <c r="L20"/>
    </row>
    <row r="21" spans="1:12" ht="41.4" hidden="1">
      <c r="A21" t="b">
        <v>0</v>
      </c>
      <c r="C21" s="200" t="s">
        <v>4580</v>
      </c>
      <c r="D21" s="30" t="s">
        <v>1452</v>
      </c>
      <c r="E21" s="30" t="s">
        <v>1453</v>
      </c>
      <c r="F21">
        <v>0</v>
      </c>
      <c r="G21">
        <f>MATCH(C21,EBKP_NEU!$A$3:$A$724,0)</f>
        <v>19</v>
      </c>
      <c r="H21" t="b" cm="1">
        <f t="array" ref="H21">IF(INDEX(EBKP_NEU!$C$3:$C$1144,G21)=D21,TRUE,FALSE)</f>
        <v>1</v>
      </c>
      <c r="I21" t="b" cm="1">
        <f t="array" ref="I21">IF(INDEX(EBKP_NEU!$D$3:$D$1144,G21)=E21,TRUE,FALSE)</f>
        <v>1</v>
      </c>
      <c r="J21" t="str" cm="1">
        <f t="array" ref="J21">IF(A21,IF(AND(H21,I21,INDEX(EBKP_NEU!$G$3:$G$724,G21)),INDEX(EBKP_NEU!$B$3:$B$724,G21),"Problem"),"egal, nicht editierbar")</f>
        <v>egal, nicht editierbar</v>
      </c>
      <c r="L21"/>
    </row>
    <row r="22" spans="1:12" ht="55.2" hidden="1">
      <c r="A22" t="b">
        <v>0</v>
      </c>
      <c r="C22" s="200" t="s">
        <v>4581</v>
      </c>
      <c r="D22" s="30" t="s">
        <v>1458</v>
      </c>
      <c r="E22" s="30" t="s">
        <v>1459</v>
      </c>
      <c r="F22">
        <v>0</v>
      </c>
      <c r="G22">
        <f>MATCH(C22,EBKP_NEU!$A$3:$A$724,0)</f>
        <v>20</v>
      </c>
      <c r="H22" t="b" cm="1">
        <f t="array" ref="H22">IF(INDEX(EBKP_NEU!$C$3:$C$1144,G22)=D22,TRUE,FALSE)</f>
        <v>1</v>
      </c>
      <c r="I22" t="b" cm="1">
        <f t="array" ref="I22">IF(INDEX(EBKP_NEU!$D$3:$D$1144,G22)=E22,TRUE,FALSE)</f>
        <v>1</v>
      </c>
      <c r="J22" t="str" cm="1">
        <f t="array" ref="J22">IF(A22,IF(AND(H22,I22,INDEX(EBKP_NEU!$G$3:$G$724,G22)),INDEX(EBKP_NEU!$B$3:$B$724,G22),"Problem"),"egal, nicht editierbar")</f>
        <v>egal, nicht editierbar</v>
      </c>
      <c r="L22"/>
    </row>
    <row r="23" spans="1:12" ht="27.6" hidden="1">
      <c r="A23" t="b">
        <v>0</v>
      </c>
      <c r="C23" s="198" t="s">
        <v>4582</v>
      </c>
      <c r="D23" s="199" t="s">
        <v>1464</v>
      </c>
      <c r="E23" s="30" t="s">
        <v>1465</v>
      </c>
      <c r="F23">
        <v>0</v>
      </c>
      <c r="G23">
        <f>MATCH(C23,EBKP_NEU!$A$3:$A$724,0)</f>
        <v>21</v>
      </c>
      <c r="H23" t="b" cm="1">
        <f t="array" ref="H23">IF(INDEX(EBKP_NEU!$C$3:$C$1144,G23)=D23,TRUE,FALSE)</f>
        <v>1</v>
      </c>
      <c r="I23" t="b" cm="1">
        <f t="array" ref="I23">IF(INDEX(EBKP_NEU!$D$3:$D$1144,G23)=E23,TRUE,FALSE)</f>
        <v>1</v>
      </c>
      <c r="J23" t="str" cm="1">
        <f t="array" ref="J23">IF(A23,IF(AND(H23,I23,INDEX(EBKP_NEU!$G$3:$G$724,G23)),INDEX(EBKP_NEU!$B$3:$B$724,G23),"Problem"),"egal, nicht editierbar")</f>
        <v>egal, nicht editierbar</v>
      </c>
      <c r="L23"/>
    </row>
    <row r="24" spans="1:12" ht="41.4" hidden="1">
      <c r="A24" t="b">
        <v>0</v>
      </c>
      <c r="C24" s="200" t="s">
        <v>4583</v>
      </c>
      <c r="D24" s="30" t="s">
        <v>1469</v>
      </c>
      <c r="E24" s="30" t="s">
        <v>4584</v>
      </c>
      <c r="F24">
        <v>0</v>
      </c>
      <c r="G24">
        <f>MATCH(C24,EBKP_NEU!$A$3:$A$724,0)</f>
        <v>22</v>
      </c>
      <c r="H24" t="b" cm="1">
        <f t="array" ref="H24">IF(INDEX(EBKP_NEU!$C$3:$C$1144,G24)=D24,TRUE,FALSE)</f>
        <v>1</v>
      </c>
      <c r="I24" t="b" cm="1">
        <f t="array" ref="I24">IF(INDEX(EBKP_NEU!$D$3:$D$1144,G24)=E24,TRUE,FALSE)</f>
        <v>0</v>
      </c>
      <c r="J24" t="str" cm="1">
        <f t="array" ref="J24">IF(A24,IF(AND(H24,I24,INDEX(EBKP_NEU!$G$3:$G$724,G24)),INDEX(EBKP_NEU!$B$3:$B$724,G24),"Problem"),"egal, nicht editierbar")</f>
        <v>egal, nicht editierbar</v>
      </c>
      <c r="L24"/>
    </row>
    <row r="25" spans="1:12" ht="110.4" hidden="1">
      <c r="A25" t="b">
        <v>0</v>
      </c>
      <c r="C25" s="200" t="s">
        <v>4585</v>
      </c>
      <c r="D25" s="30" t="s">
        <v>1475</v>
      </c>
      <c r="E25" s="30" t="s">
        <v>1476</v>
      </c>
      <c r="F25">
        <v>0</v>
      </c>
      <c r="G25">
        <f>MATCH(C25,EBKP_NEU!$A$3:$A$724,0)</f>
        <v>23</v>
      </c>
      <c r="H25" t="b" cm="1">
        <f t="array" ref="H25">IF(INDEX(EBKP_NEU!$C$3:$C$1144,G25)=D25,TRUE,FALSE)</f>
        <v>1</v>
      </c>
      <c r="I25" t="b" cm="1">
        <f t="array" ref="I25">IF(INDEX(EBKP_NEU!$D$3:$D$1144,G25)=E25,TRUE,FALSE)</f>
        <v>1</v>
      </c>
      <c r="J25" t="str" cm="1">
        <f t="array" ref="J25">IF(A25,IF(AND(H25,I25,INDEX(EBKP_NEU!$G$3:$G$724,G25)),INDEX(EBKP_NEU!$B$3:$B$724,G25),"Problem"),"egal, nicht editierbar")</f>
        <v>egal, nicht editierbar</v>
      </c>
      <c r="L25"/>
    </row>
    <row r="26" spans="1:12" ht="27.6" hidden="1">
      <c r="A26" t="b">
        <v>0</v>
      </c>
      <c r="C26" s="200" t="s">
        <v>4586</v>
      </c>
      <c r="D26" s="30" t="s">
        <v>1481</v>
      </c>
      <c r="E26" s="30" t="s">
        <v>1482</v>
      </c>
      <c r="F26">
        <v>0</v>
      </c>
      <c r="G26">
        <f>MATCH(C26,EBKP_NEU!$A$3:$A$724,0)</f>
        <v>24</v>
      </c>
      <c r="H26" t="b" cm="1">
        <f t="array" ref="H26">IF(INDEX(EBKP_NEU!$C$3:$C$1144,G26)=D26,TRUE,FALSE)</f>
        <v>1</v>
      </c>
      <c r="I26" t="b" cm="1">
        <f t="array" ref="I26">IF(INDEX(EBKP_NEU!$D$3:$D$1144,G26)=E26,TRUE,FALSE)</f>
        <v>1</v>
      </c>
      <c r="J26" t="str" cm="1">
        <f t="array" ref="J26">IF(A26,IF(AND(H26,I26,INDEX(EBKP_NEU!$G$3:$G$724,G26)),INDEX(EBKP_NEU!$B$3:$B$724,G26),"Problem"),"egal, nicht editierbar")</f>
        <v>egal, nicht editierbar</v>
      </c>
      <c r="L26"/>
    </row>
    <row r="27" spans="1:12" ht="41.4" hidden="1">
      <c r="A27" t="b">
        <v>0</v>
      </c>
      <c r="C27" s="200" t="s">
        <v>4587</v>
      </c>
      <c r="D27" s="30" t="s">
        <v>1486</v>
      </c>
      <c r="E27" s="30" t="s">
        <v>1487</v>
      </c>
      <c r="F27">
        <v>0</v>
      </c>
      <c r="G27">
        <f>MATCH(C27,EBKP_NEU!$A$3:$A$724,0)</f>
        <v>25</v>
      </c>
      <c r="H27" t="b" cm="1">
        <f t="array" ref="H27">IF(INDEX(EBKP_NEU!$C$3:$C$1144,G27)=D27,TRUE,FALSE)</f>
        <v>1</v>
      </c>
      <c r="I27" t="b" cm="1">
        <f t="array" ref="I27">IF(INDEX(EBKP_NEU!$D$3:$D$1144,G27)=E27,TRUE,FALSE)</f>
        <v>1</v>
      </c>
      <c r="J27" t="str" cm="1">
        <f t="array" ref="J27">IF(A27,IF(AND(H27,I27,INDEX(EBKP_NEU!$G$3:$G$724,G27)),INDEX(EBKP_NEU!$B$3:$B$724,G27),"Problem"),"egal, nicht editierbar")</f>
        <v>egal, nicht editierbar</v>
      </c>
      <c r="L27"/>
    </row>
    <row r="28" spans="1:12" ht="27.6" hidden="1">
      <c r="A28" t="b">
        <v>0</v>
      </c>
      <c r="C28" s="200" t="s">
        <v>4588</v>
      </c>
      <c r="D28" s="30" t="s">
        <v>1492</v>
      </c>
      <c r="E28" s="30" t="s">
        <v>1493</v>
      </c>
      <c r="F28">
        <v>0</v>
      </c>
      <c r="G28">
        <f>MATCH(C28,EBKP_NEU!$A$3:$A$724,0)</f>
        <v>26</v>
      </c>
      <c r="H28" t="b" cm="1">
        <f t="array" ref="H28">IF(INDEX(EBKP_NEU!$C$3:$C$1144,G28)=D28,TRUE,FALSE)</f>
        <v>1</v>
      </c>
      <c r="I28" t="b" cm="1">
        <f t="array" ref="I28">IF(INDEX(EBKP_NEU!$D$3:$D$1144,G28)=E28,TRUE,FALSE)</f>
        <v>1</v>
      </c>
      <c r="J28" t="str" cm="1">
        <f t="array" ref="J28">IF(A28,IF(AND(H28,I28,INDEX(EBKP_NEU!$G$3:$G$724,G28)),INDEX(EBKP_NEU!$B$3:$B$724,G28),"Problem"),"egal, nicht editierbar")</f>
        <v>egal, nicht editierbar</v>
      </c>
      <c r="L28"/>
    </row>
    <row r="29" spans="1:12" ht="27.6" hidden="1">
      <c r="A29" t="b">
        <v>0</v>
      </c>
      <c r="C29" s="200" t="s">
        <v>4589</v>
      </c>
      <c r="D29" s="30" t="s">
        <v>4590</v>
      </c>
      <c r="E29" s="30" t="s">
        <v>1499</v>
      </c>
      <c r="F29">
        <v>0</v>
      </c>
      <c r="G29">
        <f>MATCH(C29,EBKP_NEU!$A$3:$A$724,0)</f>
        <v>27</v>
      </c>
      <c r="H29" t="b" cm="1">
        <f t="array" ref="H29">IF(INDEX(EBKP_NEU!$C$3:$C$1144,G29)=D29,TRUE,FALSE)</f>
        <v>0</v>
      </c>
      <c r="I29" t="b" cm="1">
        <f t="array" ref="I29">IF(INDEX(EBKP_NEU!$D$3:$D$1144,G29)=E29,TRUE,FALSE)</f>
        <v>1</v>
      </c>
      <c r="J29" t="str" cm="1">
        <f t="array" ref="J29">IF(A29,IF(AND(H29,I29,INDEX(EBKP_NEU!$G$3:$G$724,G29)),INDEX(EBKP_NEU!$B$3:$B$724,G29),"Problem"),"egal, nicht editierbar")</f>
        <v>egal, nicht editierbar</v>
      </c>
      <c r="L29"/>
    </row>
    <row r="30" spans="1:12" ht="82.8">
      <c r="A30" t="b">
        <v>1</v>
      </c>
      <c r="C30" s="198" t="s">
        <v>4591</v>
      </c>
      <c r="D30" s="199" t="s">
        <v>1515</v>
      </c>
      <c r="E30" s="30" t="s">
        <v>4592</v>
      </c>
      <c r="F30">
        <v>0</v>
      </c>
      <c r="G30">
        <f>MATCH(C30,EBKP_NEU!$A$3:$A$724,0)</f>
        <v>30</v>
      </c>
      <c r="H30" t="b" cm="1">
        <f t="array" ref="H30">IF(INDEX(EBKP_NEU!$C$3:$C$1144,G30)=D30,TRUE,FALSE)</f>
        <v>1</v>
      </c>
      <c r="I30" t="b" cm="1">
        <f t="array" ref="I30">IF(INDEX(EBKP_NEU!$D$3:$D$1144,G30)=E30,TRUE,FALSE)</f>
        <v>0</v>
      </c>
      <c r="J30" t="str" cm="1">
        <f t="array" ref="J30">IF(A30,IF(AND(H30,I30,INDEX(EBKP_NEU!$G$3:$G$724,G30)),INDEX(EBKP_NEU!$B$3:$B$724,G30),"Problem"),"egal, nicht editierbar")</f>
        <v>Problem</v>
      </c>
      <c r="K30" s="236" t="s">
        <v>9</v>
      </c>
      <c r="L30" s="124" t="s">
        <v>4575</v>
      </c>
    </row>
    <row r="31" spans="1:12" ht="82.8">
      <c r="A31" t="b">
        <v>1</v>
      </c>
      <c r="C31" s="198" t="s">
        <v>4591</v>
      </c>
      <c r="D31" s="199" t="s">
        <v>1515</v>
      </c>
      <c r="E31" s="30" t="s">
        <v>4592</v>
      </c>
      <c r="F31">
        <v>0</v>
      </c>
      <c r="G31">
        <f>MATCH(C31,EBKP_NEU!$A$3:$A$724,0)</f>
        <v>30</v>
      </c>
      <c r="H31" t="b" cm="1">
        <f t="array" ref="H31">IF(INDEX(EBKP_NEU!$C$3:$C$1144,G31)=D31,TRUE,FALSE)</f>
        <v>1</v>
      </c>
      <c r="I31" t="b" cm="1">
        <f t="array" ref="I31">IF(INDEX(EBKP_NEU!$D$3:$D$1144,G31)=E31,TRUE,FALSE)</f>
        <v>0</v>
      </c>
      <c r="J31" t="str" cm="1">
        <f t="array" ref="J31">IF(A31,IF(AND(H31,I31,INDEX(EBKP_NEU!$G$3:$G$724,G31)),INDEX(EBKP_NEU!$B$3:$B$724,G31),"Problem"),"egal, nicht editierbar")</f>
        <v>Problem</v>
      </c>
      <c r="K31" s="236" t="s">
        <v>9</v>
      </c>
      <c r="L31" s="124" t="s">
        <v>4575</v>
      </c>
    </row>
    <row r="32" spans="1:12" ht="41.4">
      <c r="A32" t="b">
        <v>1</v>
      </c>
      <c r="C32" s="200" t="s">
        <v>4593</v>
      </c>
      <c r="D32" s="30" t="s">
        <v>1520</v>
      </c>
      <c r="E32" s="30" t="s">
        <v>1521</v>
      </c>
      <c r="F32">
        <v>0</v>
      </c>
      <c r="G32">
        <f>MATCH(C32,EBKP_NEU!$A$3:$A$724,0)</f>
        <v>31</v>
      </c>
      <c r="H32" t="b" cm="1">
        <f t="array" ref="H32">IF(INDEX(EBKP_NEU!$C$3:$C$1144,G32)=D32,TRUE,FALSE)</f>
        <v>1</v>
      </c>
      <c r="I32" t="b" cm="1">
        <f t="array" ref="I32">IF(INDEX(EBKP_NEU!$D$3:$D$1144,G32)=E32,TRUE,FALSE)</f>
        <v>1</v>
      </c>
      <c r="J32" t="str" cm="1">
        <f t="array" ref="J32">IF(A32,IF(AND(H32,I32,INDEX(EBKP_NEU!$G$3:$G$724,G32)),INDEX(EBKP_NEU!$B$3:$B$724,G32),"Problem"),"egal, nicht editierbar")</f>
        <v>Problem</v>
      </c>
      <c r="K32" s="236" t="s">
        <v>9</v>
      </c>
      <c r="L32" s="124" t="s">
        <v>4575</v>
      </c>
    </row>
    <row r="33" spans="1:12" ht="27.6">
      <c r="A33" t="b">
        <v>1</v>
      </c>
      <c r="C33" s="200" t="s">
        <v>4594</v>
      </c>
      <c r="D33" s="30" t="s">
        <v>1525</v>
      </c>
      <c r="E33" s="30" t="s">
        <v>1526</v>
      </c>
      <c r="F33">
        <v>0</v>
      </c>
      <c r="G33">
        <f>MATCH(C33,EBKP_NEU!$A$3:$A$724,0)</f>
        <v>32</v>
      </c>
      <c r="H33" t="b" cm="1">
        <f t="array" ref="H33">IF(INDEX(EBKP_NEU!$C$3:$C$1144,G33)=D33,TRUE,FALSE)</f>
        <v>1</v>
      </c>
      <c r="I33" t="b" cm="1">
        <f t="array" ref="I33">IF(INDEX(EBKP_NEU!$D$3:$D$1144,G33)=E33,TRUE,FALSE)</f>
        <v>1</v>
      </c>
      <c r="J33" t="str" cm="1">
        <f t="array" ref="J33">IF(A33,IF(AND(H33,I33,INDEX(EBKP_NEU!$G$3:$G$724,G33)),INDEX(EBKP_NEU!$B$3:$B$724,G33),"Problem"),"egal, nicht editierbar")</f>
        <v>Problem</v>
      </c>
      <c r="K33" s="236" t="s">
        <v>9</v>
      </c>
      <c r="L33" s="124" t="s">
        <v>4575</v>
      </c>
    </row>
    <row r="34" spans="1:12" ht="55.2">
      <c r="A34" t="b">
        <v>1</v>
      </c>
      <c r="C34" s="200" t="s">
        <v>4595</v>
      </c>
      <c r="D34" s="30" t="s">
        <v>1530</v>
      </c>
      <c r="E34" s="30" t="s">
        <v>4596</v>
      </c>
      <c r="F34">
        <v>0</v>
      </c>
      <c r="G34">
        <f>MATCH(C34,EBKP_NEU!$A$3:$A$724,0)</f>
        <v>33</v>
      </c>
      <c r="H34" t="b" cm="1">
        <f t="array" ref="H34">IF(INDEX(EBKP_NEU!$C$3:$C$1144,G34)=D34,TRUE,FALSE)</f>
        <v>1</v>
      </c>
      <c r="I34" t="b" cm="1">
        <f t="array" ref="I34">IF(INDEX(EBKP_NEU!$D$3:$D$1144,G34)=E34,TRUE,FALSE)</f>
        <v>0</v>
      </c>
      <c r="J34" t="str" cm="1">
        <f t="array" ref="J34">IF(A34,IF(AND(H34,I34,INDEX(EBKP_NEU!$G$3:$G$724,G34)),INDEX(EBKP_NEU!$B$3:$B$724,G34),"Problem"),"egal, nicht editierbar")</f>
        <v>Problem</v>
      </c>
      <c r="K34" s="236" t="s">
        <v>9</v>
      </c>
      <c r="L34" s="124" t="s">
        <v>4575</v>
      </c>
    </row>
    <row r="35" spans="1:12" ht="41.4">
      <c r="A35" t="b">
        <v>1</v>
      </c>
      <c r="C35" s="200" t="s">
        <v>4597</v>
      </c>
      <c r="D35" s="30" t="s">
        <v>1535</v>
      </c>
      <c r="E35" s="30" t="s">
        <v>4598</v>
      </c>
      <c r="F35">
        <v>0</v>
      </c>
      <c r="G35">
        <f>MATCH(C35,EBKP_NEU!$A$3:$A$724,0)</f>
        <v>34</v>
      </c>
      <c r="H35" t="b" cm="1">
        <f t="array" ref="H35">IF(INDEX(EBKP_NEU!$C$3:$C$1144,G35)=D35,TRUE,FALSE)</f>
        <v>1</v>
      </c>
      <c r="I35" t="b" cm="1">
        <f t="array" ref="I35">IF(INDEX(EBKP_NEU!$D$3:$D$1144,G35)=E35,TRUE,FALSE)</f>
        <v>0</v>
      </c>
      <c r="J35" t="str" cm="1">
        <f t="array" ref="J35">IF(A35,IF(AND(H35,I35,INDEX(EBKP_NEU!$G$3:$G$724,G35)),INDEX(EBKP_NEU!$B$3:$B$724,G35),"Problem"),"egal, nicht editierbar")</f>
        <v>Problem</v>
      </c>
      <c r="K35" s="236" t="s">
        <v>9</v>
      </c>
      <c r="L35" s="124" t="s">
        <v>4575</v>
      </c>
    </row>
    <row r="36" spans="1:12" ht="27.6">
      <c r="A36" t="b">
        <v>1</v>
      </c>
      <c r="C36" s="200" t="s">
        <v>4599</v>
      </c>
      <c r="D36" s="30" t="s">
        <v>4600</v>
      </c>
      <c r="E36" s="30" t="s">
        <v>4601</v>
      </c>
      <c r="F36">
        <v>0</v>
      </c>
      <c r="G36">
        <f>MATCH(C36,EBKP_NEU!$A$3:$A$724,0)</f>
        <v>35</v>
      </c>
      <c r="H36" t="b" cm="1">
        <f t="array" ref="H36">IF(INDEX(EBKP_NEU!$C$3:$C$1144,G36)=D36,TRUE,FALSE)</f>
        <v>0</v>
      </c>
      <c r="I36" t="b" cm="1">
        <f t="array" ref="I36">IF(INDEX(EBKP_NEU!$D$3:$D$1144,G36)=E36,TRUE,FALSE)</f>
        <v>0</v>
      </c>
      <c r="J36" t="str" cm="1">
        <f t="array" ref="J36">IF(A36,IF(AND(H36,I36,INDEX(EBKP_NEU!$G$3:$G$724,G36)),INDEX(EBKP_NEU!$B$3:$B$724,G36),"Problem"),"egal, nicht editierbar")</f>
        <v>Problem</v>
      </c>
      <c r="K36" s="236" t="s">
        <v>9</v>
      </c>
      <c r="L36" s="124" t="s">
        <v>4575</v>
      </c>
    </row>
    <row r="37" spans="1:12" ht="41.4">
      <c r="A37" t="b">
        <v>1</v>
      </c>
      <c r="C37" s="198" t="s">
        <v>4602</v>
      </c>
      <c r="D37" s="199" t="s">
        <v>4603</v>
      </c>
      <c r="E37" s="30" t="s">
        <v>1546</v>
      </c>
      <c r="F37">
        <v>0</v>
      </c>
      <c r="G37">
        <f>MATCH(C37,EBKP_NEU!$A$3:$A$724,0)</f>
        <v>36</v>
      </c>
      <c r="H37" t="b" cm="1">
        <f t="array" ref="H37">IF(INDEX(EBKP_NEU!$C$3:$C$1144,G37)=D37,TRUE,FALSE)</f>
        <v>0</v>
      </c>
      <c r="I37" t="b" cm="1">
        <f t="array" ref="I37">IF(INDEX(EBKP_NEU!$D$3:$D$1144,G37)=E37,TRUE,FALSE)</f>
        <v>1</v>
      </c>
      <c r="J37" t="str" cm="1">
        <f t="array" ref="J37">IF(A37,IF(AND(H37,I37,INDEX(EBKP_NEU!$G$3:$G$724,G37)),INDEX(EBKP_NEU!$B$3:$B$724,G37),"Problem"),"egal, nicht editierbar")</f>
        <v>Problem</v>
      </c>
      <c r="K37" s="236" t="s">
        <v>9</v>
      </c>
    </row>
    <row r="38" spans="1:12" ht="41.4">
      <c r="A38" t="b">
        <v>1</v>
      </c>
      <c r="C38" s="200" t="s">
        <v>4604</v>
      </c>
      <c r="D38" s="30" t="s">
        <v>4605</v>
      </c>
      <c r="E38" s="30" t="s">
        <v>4606</v>
      </c>
      <c r="F38">
        <v>2</v>
      </c>
      <c r="G38">
        <f>MATCH(C38,EBKP_NEU!$A$3:$A$724,0)</f>
        <v>37</v>
      </c>
      <c r="H38" t="b" cm="1">
        <f t="array" ref="H38">IF(INDEX(EBKP_NEU!$C$3:$C$1144,G38)=D38,TRUE,FALSE)</f>
        <v>0</v>
      </c>
      <c r="I38" t="b" cm="1">
        <f t="array" ref="I38">IF(INDEX(EBKP_NEU!$D$3:$D$1144,G38)=E38,TRUE,FALSE)</f>
        <v>0</v>
      </c>
      <c r="J38" t="str" cm="1">
        <f t="array" ref="J38">IF(A38,IF(AND(H38,I38,INDEX(EBKP_NEU!$G$3:$G$724,G38)),INDEX(EBKP_NEU!$B$3:$B$724,G38),"Problem"),"egal, nicht editierbar")</f>
        <v>Problem</v>
      </c>
      <c r="K38" s="236" t="s">
        <v>17</v>
      </c>
    </row>
    <row r="39" spans="1:12" ht="13.8" hidden="1">
      <c r="A39" t="b">
        <v>0</v>
      </c>
      <c r="C39" s="205" t="s">
        <v>4607</v>
      </c>
      <c r="D39" s="29" t="s">
        <v>4608</v>
      </c>
      <c r="E39" s="29" t="s">
        <v>4608</v>
      </c>
      <c r="F39">
        <v>1</v>
      </c>
      <c r="G39" t="e">
        <f>MATCH(C39,EBKP_NEU!$A$3:$A$724,0)</f>
        <v>#N/A</v>
      </c>
      <c r="H39" t="e" cm="1">
        <f t="array" ref="H39">IF(INDEX(EBKP_NEU!$C$3:$C$1144,G39)=D39,TRUE,FALSE)</f>
        <v>#N/A</v>
      </c>
      <c r="I39" t="e" cm="1">
        <f t="array" ref="I39">IF(INDEX(EBKP_NEU!$D$3:$D$1144,G39)=E39,TRUE,FALSE)</f>
        <v>#N/A</v>
      </c>
      <c r="J39" t="str" cm="1">
        <f t="array" ref="J39">IF(A39,IF(AND(H39,I39,INDEX(EBKP_NEU!$G$3:$G$724,G39)),INDEX(EBKP_NEU!$B$3:$B$724,G39),"Problem"),"egal, nicht editierbar")</f>
        <v>egal, nicht editierbar</v>
      </c>
      <c r="K39" s="236" t="s">
        <v>12</v>
      </c>
      <c r="L39"/>
    </row>
    <row r="40" spans="1:12" ht="13.8" hidden="1">
      <c r="A40" t="b">
        <v>0</v>
      </c>
      <c r="C40" s="205" t="s">
        <v>4609</v>
      </c>
      <c r="D40" s="29" t="s">
        <v>4608</v>
      </c>
      <c r="E40" s="29" t="s">
        <v>4608</v>
      </c>
      <c r="F40">
        <v>1</v>
      </c>
      <c r="G40" t="e">
        <f>MATCH(C40,EBKP_NEU!$A$3:$A$724,0)</f>
        <v>#N/A</v>
      </c>
      <c r="H40" t="e" cm="1">
        <f t="array" ref="H40">IF(INDEX(EBKP_NEU!$C$3:$C$1144,G40)=D40,TRUE,FALSE)</f>
        <v>#N/A</v>
      </c>
      <c r="I40" t="e" cm="1">
        <f t="array" ref="I40">IF(INDEX(EBKP_NEU!$D$3:$D$1144,G40)=E40,TRUE,FALSE)</f>
        <v>#N/A</v>
      </c>
      <c r="J40" t="str" cm="1">
        <f t="array" ref="J40">IF(A40,IF(AND(H40,I40,INDEX(EBKP_NEU!$G$3:$G$724,G40)),INDEX(EBKP_NEU!$B$3:$B$724,G40),"Problem"),"egal, nicht editierbar")</f>
        <v>egal, nicht editierbar</v>
      </c>
      <c r="K40" s="236" t="s">
        <v>13</v>
      </c>
      <c r="L40"/>
    </row>
    <row r="41" spans="1:12" ht="41.4">
      <c r="A41" t="b">
        <v>1</v>
      </c>
      <c r="C41" s="200" t="s">
        <v>4610</v>
      </c>
      <c r="D41" s="30" t="s">
        <v>4611</v>
      </c>
      <c r="E41" s="30" t="s">
        <v>4612</v>
      </c>
      <c r="F41">
        <v>1</v>
      </c>
      <c r="G41">
        <f>MATCH(C41,EBKP_NEU!$A$3:$A$724,0)</f>
        <v>38</v>
      </c>
      <c r="H41" t="b" cm="1">
        <f t="array" ref="H41">IF(INDEX(EBKP_NEU!$C$3:$C$1144,G41)=D41,TRUE,FALSE)</f>
        <v>0</v>
      </c>
      <c r="I41" t="b" cm="1">
        <f t="array" ref="I41">IF(INDEX(EBKP_NEU!$D$3:$D$1144,G41)=E41,TRUE,FALSE)</f>
        <v>0</v>
      </c>
      <c r="J41" t="str" cm="1">
        <f t="array" ref="J41">IF(A41,IF(AND(H41,I41,INDEX(EBKP_NEU!$G$3:$G$724,G41)),INDEX(EBKP_NEU!$B$3:$B$724,G41),"Problem"),"egal, nicht editierbar")</f>
        <v>Problem</v>
      </c>
      <c r="K41" s="236" t="s">
        <v>14</v>
      </c>
    </row>
    <row r="42" spans="1:12" ht="13.8" hidden="1">
      <c r="A42" t="b">
        <v>0</v>
      </c>
      <c r="C42" s="205" t="s">
        <v>4613</v>
      </c>
      <c r="D42" s="29" t="s">
        <v>4608</v>
      </c>
      <c r="E42" s="29" t="s">
        <v>4608</v>
      </c>
      <c r="F42">
        <v>1</v>
      </c>
      <c r="G42" t="e">
        <f>MATCH(C42,EBKP_NEU!$A$3:$A$724,0)</f>
        <v>#N/A</v>
      </c>
      <c r="H42" t="e" cm="1">
        <f t="array" ref="H42">IF(INDEX(EBKP_NEU!$C$3:$C$1144,G42)=D42,TRUE,FALSE)</f>
        <v>#N/A</v>
      </c>
      <c r="I42" t="e" cm="1">
        <f t="array" ref="I42">IF(INDEX(EBKP_NEU!$D$3:$D$1144,G42)=E42,TRUE,FALSE)</f>
        <v>#N/A</v>
      </c>
      <c r="J42" t="str" cm="1">
        <f t="array" ref="J42">IF(A42,IF(AND(H42,I42,INDEX(EBKP_NEU!$G$3:$G$724,G42)),INDEX(EBKP_NEU!$B$3:$B$724,G42),"Problem"),"egal, nicht editierbar")</f>
        <v>egal, nicht editierbar</v>
      </c>
      <c r="L42"/>
    </row>
    <row r="43" spans="1:12" ht="13.8" hidden="1">
      <c r="A43" t="b">
        <v>0</v>
      </c>
      <c r="C43" s="205" t="s">
        <v>4614</v>
      </c>
      <c r="D43" s="29" t="s">
        <v>4608</v>
      </c>
      <c r="E43" s="29" t="s">
        <v>4608</v>
      </c>
      <c r="F43">
        <v>1</v>
      </c>
      <c r="G43" t="e">
        <f>MATCH(C43,EBKP_NEU!$A$3:$A$724,0)</f>
        <v>#N/A</v>
      </c>
      <c r="H43" t="e" cm="1">
        <f t="array" ref="H43">IF(INDEX(EBKP_NEU!$C$3:$C$1144,G43)=D43,TRUE,FALSE)</f>
        <v>#N/A</v>
      </c>
      <c r="I43" t="e" cm="1">
        <f t="array" ref="I43">IF(INDEX(EBKP_NEU!$D$3:$D$1144,G43)=E43,TRUE,FALSE)</f>
        <v>#N/A</v>
      </c>
      <c r="J43" t="str" cm="1">
        <f t="array" ref="J43">IF(A43,IF(AND(H43,I43,INDEX(EBKP_NEU!$G$3:$G$724,G43)),INDEX(EBKP_NEU!$B$3:$B$724,G43),"Problem"),"egal, nicht editierbar")</f>
        <v>egal, nicht editierbar</v>
      </c>
      <c r="L43"/>
    </row>
    <row r="44" spans="1:12" ht="55.2">
      <c r="A44" t="b">
        <v>1</v>
      </c>
      <c r="C44" s="200" t="s">
        <v>4615</v>
      </c>
      <c r="D44" s="30" t="s">
        <v>4616</v>
      </c>
      <c r="E44" s="30" t="s">
        <v>4617</v>
      </c>
      <c r="F44">
        <v>1</v>
      </c>
      <c r="G44">
        <f>MATCH(C44,EBKP_NEU!$A$3:$A$724,0)</f>
        <v>39</v>
      </c>
      <c r="H44" t="b" cm="1">
        <f t="array" ref="H44">IF(INDEX(EBKP_NEU!$C$3:$C$1144,G44)=D44,TRUE,FALSE)</f>
        <v>0</v>
      </c>
      <c r="I44" t="b" cm="1">
        <f t="array" ref="I44">IF(INDEX(EBKP_NEU!$D$3:$D$1144,G44)=E44,TRUE,FALSE)</f>
        <v>0</v>
      </c>
      <c r="J44" t="str" cm="1">
        <f t="array" ref="J44">IF(A44,IF(AND(H44,I44,INDEX(EBKP_NEU!$G$3:$G$724,G44)),INDEX(EBKP_NEU!$B$3:$B$724,G44),"Problem"),"egal, nicht editierbar")</f>
        <v>Problem</v>
      </c>
      <c r="K44" s="236" t="s">
        <v>13</v>
      </c>
    </row>
    <row r="45" spans="1:12" ht="13.8" hidden="1">
      <c r="A45" t="b">
        <v>0</v>
      </c>
      <c r="C45" s="205" t="s">
        <v>4618</v>
      </c>
      <c r="D45" s="29" t="s">
        <v>4608</v>
      </c>
      <c r="E45" s="29" t="s">
        <v>4608</v>
      </c>
      <c r="F45">
        <v>1</v>
      </c>
      <c r="G45" t="e">
        <f>MATCH(C45,EBKP_NEU!$A$3:$A$724,0)</f>
        <v>#N/A</v>
      </c>
      <c r="H45" t="e" cm="1">
        <f t="array" ref="H45">IF(INDEX(EBKP_NEU!$C$3:$C$1144,G45)=D45,TRUE,FALSE)</f>
        <v>#N/A</v>
      </c>
      <c r="I45" t="e" cm="1">
        <f t="array" ref="I45">IF(INDEX(EBKP_NEU!$D$3:$D$1144,G45)=E45,TRUE,FALSE)</f>
        <v>#N/A</v>
      </c>
      <c r="J45" t="str" cm="1">
        <f t="array" ref="J45">IF(A45,IF(AND(H45,I45,INDEX(EBKP_NEU!$G$3:$G$724,G45)),INDEX(EBKP_NEU!$B$3:$B$724,G45),"Problem"),"egal, nicht editierbar")</f>
        <v>egal, nicht editierbar</v>
      </c>
      <c r="L45"/>
    </row>
    <row r="46" spans="1:12" ht="13.8" hidden="1">
      <c r="A46" t="b">
        <v>0</v>
      </c>
      <c r="C46" s="205" t="s">
        <v>4619</v>
      </c>
      <c r="D46" s="29" t="s">
        <v>4608</v>
      </c>
      <c r="E46" s="29" t="s">
        <v>4608</v>
      </c>
      <c r="F46">
        <v>1</v>
      </c>
      <c r="G46" t="e">
        <f>MATCH(C46,EBKP_NEU!$A$3:$A$724,0)</f>
        <v>#N/A</v>
      </c>
      <c r="H46" t="e" cm="1">
        <f t="array" ref="H46">IF(INDEX(EBKP_NEU!$C$3:$C$1144,G46)=D46,TRUE,FALSE)</f>
        <v>#N/A</v>
      </c>
      <c r="I46" t="e" cm="1">
        <f t="array" ref="I46">IF(INDEX(EBKP_NEU!$D$3:$D$1144,G46)=E46,TRUE,FALSE)</f>
        <v>#N/A</v>
      </c>
      <c r="J46" t="str" cm="1">
        <f t="array" ref="J46">IF(A46,IF(AND(H46,I46,INDEX(EBKP_NEU!$G$3:$G$724,G46)),INDEX(EBKP_NEU!$B$3:$B$724,G46),"Problem"),"egal, nicht editierbar")</f>
        <v>egal, nicht editierbar</v>
      </c>
      <c r="L46"/>
    </row>
    <row r="47" spans="1:12" ht="55.2">
      <c r="A47" t="b">
        <v>1</v>
      </c>
      <c r="C47" s="200" t="s">
        <v>4620</v>
      </c>
      <c r="D47" s="30" t="s">
        <v>4621</v>
      </c>
      <c r="E47" s="30" t="s">
        <v>4622</v>
      </c>
      <c r="F47">
        <v>0</v>
      </c>
      <c r="G47">
        <f>MATCH(C47,EBKP_NEU!$A$3:$A$724,0)</f>
        <v>40</v>
      </c>
      <c r="H47" t="b" cm="1">
        <f t="array" ref="H47">IF(INDEX(EBKP_NEU!$C$3:$C$1144,G47)=D47,TRUE,FALSE)</f>
        <v>0</v>
      </c>
      <c r="I47" t="b" cm="1">
        <f t="array" ref="I47">IF(INDEX(EBKP_NEU!$D$3:$D$1144,G47)=E47,TRUE,FALSE)</f>
        <v>0</v>
      </c>
      <c r="J47" t="str" cm="1">
        <f t="array" ref="J47">IF(A47,IF(AND(H47,I47,INDEX(EBKP_NEU!$G$3:$G$724,G47)),INDEX(EBKP_NEU!$B$3:$B$724,G47),"Problem"),"egal, nicht editierbar")</f>
        <v>Problem</v>
      </c>
      <c r="K47" s="236" t="s">
        <v>14</v>
      </c>
    </row>
    <row r="48" spans="1:12" ht="13.8" hidden="1">
      <c r="A48" t="b">
        <v>0</v>
      </c>
      <c r="C48" s="205" t="s">
        <v>4623</v>
      </c>
      <c r="D48" s="29" t="s">
        <v>4608</v>
      </c>
      <c r="E48" s="29" t="s">
        <v>4608</v>
      </c>
      <c r="F48">
        <v>0</v>
      </c>
      <c r="G48" t="e">
        <f>MATCH(C48,EBKP_NEU!$A$3:$A$724,0)</f>
        <v>#N/A</v>
      </c>
      <c r="H48" t="e" cm="1">
        <f t="array" ref="H48">IF(INDEX(EBKP_NEU!$C$3:$C$1144,G48)=D48,TRUE,FALSE)</f>
        <v>#N/A</v>
      </c>
      <c r="I48" t="e" cm="1">
        <f t="array" ref="I48">IF(INDEX(EBKP_NEU!$D$3:$D$1144,G48)=E48,TRUE,FALSE)</f>
        <v>#N/A</v>
      </c>
      <c r="J48" t="str" cm="1">
        <f t="array" ref="J48">IF(A48,IF(AND(H48,I48,INDEX(EBKP_NEU!$G$3:$G$724,G48)),INDEX(EBKP_NEU!$B$3:$B$724,G48),"Problem"),"egal, nicht editierbar")</f>
        <v>egal, nicht editierbar</v>
      </c>
      <c r="L48"/>
    </row>
    <row r="49" spans="1:12" ht="13.8" hidden="1">
      <c r="A49" t="b">
        <v>0</v>
      </c>
      <c r="C49" s="205" t="s">
        <v>4624</v>
      </c>
      <c r="D49" s="29" t="s">
        <v>4608</v>
      </c>
      <c r="E49" s="29" t="s">
        <v>4608</v>
      </c>
      <c r="F49">
        <v>0</v>
      </c>
      <c r="G49" t="e">
        <f>MATCH(C49,EBKP_NEU!$A$3:$A$724,0)</f>
        <v>#N/A</v>
      </c>
      <c r="H49" t="e" cm="1">
        <f t="array" ref="H49">IF(INDEX(EBKP_NEU!$C$3:$C$1144,G49)=D49,TRUE,FALSE)</f>
        <v>#N/A</v>
      </c>
      <c r="I49" t="e" cm="1">
        <f t="array" ref="I49">IF(INDEX(EBKP_NEU!$D$3:$D$1144,G49)=E49,TRUE,FALSE)</f>
        <v>#N/A</v>
      </c>
      <c r="J49" t="str" cm="1">
        <f t="array" ref="J49">IF(A49,IF(AND(H49,I49,INDEX(EBKP_NEU!$G$3:$G$724,G49)),INDEX(EBKP_NEU!$B$3:$B$724,G49),"Problem"),"egal, nicht editierbar")</f>
        <v>egal, nicht editierbar</v>
      </c>
      <c r="L49"/>
    </row>
    <row r="50" spans="1:12" ht="13.8" hidden="1">
      <c r="A50" t="b">
        <v>0</v>
      </c>
      <c r="C50" s="205" t="s">
        <v>4625</v>
      </c>
      <c r="D50" s="29" t="s">
        <v>4608</v>
      </c>
      <c r="E50" s="29" t="s">
        <v>4608</v>
      </c>
      <c r="F50">
        <v>0</v>
      </c>
      <c r="G50" t="e">
        <f>MATCH(C50,EBKP_NEU!$A$3:$A$724,0)</f>
        <v>#N/A</v>
      </c>
      <c r="H50" t="e" cm="1">
        <f t="array" ref="H50">IF(INDEX(EBKP_NEU!$C$3:$C$1144,G50)=D50,TRUE,FALSE)</f>
        <v>#N/A</v>
      </c>
      <c r="I50" t="e" cm="1">
        <f t="array" ref="I50">IF(INDEX(EBKP_NEU!$D$3:$D$1144,G50)=E50,TRUE,FALSE)</f>
        <v>#N/A</v>
      </c>
      <c r="J50" t="str" cm="1">
        <f t="array" ref="J50">IF(A50,IF(AND(H50,I50,INDEX(EBKP_NEU!$G$3:$G$724,G50)),INDEX(EBKP_NEU!$B$3:$B$724,G50),"Problem"),"egal, nicht editierbar")</f>
        <v>egal, nicht editierbar</v>
      </c>
      <c r="L50"/>
    </row>
    <row r="51" spans="1:12" ht="13.8" hidden="1">
      <c r="A51" t="b">
        <v>0</v>
      </c>
      <c r="C51" s="205" t="s">
        <v>4626</v>
      </c>
      <c r="D51" s="29" t="s">
        <v>4608</v>
      </c>
      <c r="E51" s="29" t="s">
        <v>4608</v>
      </c>
      <c r="F51">
        <v>0</v>
      </c>
      <c r="G51" t="e">
        <f>MATCH(C51,EBKP_NEU!$A$3:$A$724,0)</f>
        <v>#N/A</v>
      </c>
      <c r="H51" t="e" cm="1">
        <f t="array" ref="H51">IF(INDEX(EBKP_NEU!$C$3:$C$1144,G51)=D51,TRUE,FALSE)</f>
        <v>#N/A</v>
      </c>
      <c r="I51" t="e" cm="1">
        <f t="array" ref="I51">IF(INDEX(EBKP_NEU!$D$3:$D$1144,G51)=E51,TRUE,FALSE)</f>
        <v>#N/A</v>
      </c>
      <c r="J51" t="str" cm="1">
        <f t="array" ref="J51">IF(A51,IF(AND(H51,I51,INDEX(EBKP_NEU!$G$3:$G$724,G51)),INDEX(EBKP_NEU!$B$3:$B$724,G51),"Problem"),"egal, nicht editierbar")</f>
        <v>egal, nicht editierbar</v>
      </c>
      <c r="L51"/>
    </row>
    <row r="52" spans="1:12" ht="41.4">
      <c r="A52" t="b">
        <v>1</v>
      </c>
      <c r="C52" s="200" t="s">
        <v>4627</v>
      </c>
      <c r="D52" s="30" t="s">
        <v>1565</v>
      </c>
      <c r="E52" s="30" t="s">
        <v>1566</v>
      </c>
      <c r="F52">
        <v>0</v>
      </c>
      <c r="G52">
        <f>MATCH(C52,EBKP_NEU!$A$3:$A$724,0)</f>
        <v>41</v>
      </c>
      <c r="H52" t="b" cm="1">
        <f t="array" ref="H52">IF(INDEX(EBKP_NEU!$C$3:$C$1144,G52)=D52,TRUE,FALSE)</f>
        <v>1</v>
      </c>
      <c r="I52" t="b" cm="1">
        <f t="array" ref="I52">IF(INDEX(EBKP_NEU!$D$3:$D$1144,G52)=E52,TRUE,FALSE)</f>
        <v>1</v>
      </c>
      <c r="J52" t="str" cm="1">
        <f t="array" ref="J52">IF(A52,IF(AND(H52,I52,INDEX(EBKP_NEU!$G$3:$G$724,G52)),INDEX(EBKP_NEU!$B$3:$B$724,G52),"Problem"),"egal, nicht editierbar")</f>
        <v>B04.05</v>
      </c>
      <c r="K52" s="35" t="s">
        <v>16</v>
      </c>
    </row>
    <row r="53" spans="1:12" ht="13.8" hidden="1">
      <c r="A53" t="b">
        <v>0</v>
      </c>
      <c r="C53" s="205" t="s">
        <v>4628</v>
      </c>
      <c r="D53" s="29" t="s">
        <v>4608</v>
      </c>
      <c r="E53" s="29" t="s">
        <v>4608</v>
      </c>
      <c r="F53">
        <v>0</v>
      </c>
      <c r="G53" t="e">
        <f>MATCH(C53,EBKP_NEU!$A$3:$A$724,0)</f>
        <v>#N/A</v>
      </c>
      <c r="H53" t="e" cm="1">
        <f t="array" ref="H53">IF(INDEX(EBKP_NEU!$C$3:$C$1144,G53)=D53,TRUE,FALSE)</f>
        <v>#N/A</v>
      </c>
      <c r="I53" t="e" cm="1">
        <f t="array" ref="I53">IF(INDEX(EBKP_NEU!$D$3:$D$1144,G53)=E53,TRUE,FALSE)</f>
        <v>#N/A</v>
      </c>
      <c r="J53" t="str" cm="1">
        <f t="array" ref="J53">IF(A53,IF(AND(H53,I53,INDEX(EBKP_NEU!$G$3:$G$724,G53)),INDEX(EBKP_NEU!$B$3:$B$724,G53),"Problem"),"egal, nicht editierbar")</f>
        <v>egal, nicht editierbar</v>
      </c>
      <c r="L53"/>
    </row>
    <row r="54" spans="1:12" ht="13.8" hidden="1">
      <c r="A54" t="b">
        <v>0</v>
      </c>
      <c r="C54" s="205" t="s">
        <v>4629</v>
      </c>
      <c r="D54" s="29" t="s">
        <v>4608</v>
      </c>
      <c r="E54" s="29" t="s">
        <v>4608</v>
      </c>
      <c r="F54">
        <v>0</v>
      </c>
      <c r="G54" t="e">
        <f>MATCH(C54,EBKP_NEU!$A$3:$A$724,0)</f>
        <v>#N/A</v>
      </c>
      <c r="H54" t="e" cm="1">
        <f t="array" ref="H54">IF(INDEX(EBKP_NEU!$C$3:$C$1144,G54)=D54,TRUE,FALSE)</f>
        <v>#N/A</v>
      </c>
      <c r="I54" t="e" cm="1">
        <f t="array" ref="I54">IF(INDEX(EBKP_NEU!$D$3:$D$1144,G54)=E54,TRUE,FALSE)</f>
        <v>#N/A</v>
      </c>
      <c r="J54" t="str" cm="1">
        <f t="array" ref="J54">IF(A54,IF(AND(H54,I54,INDEX(EBKP_NEU!$G$3:$G$724,G54)),INDEX(EBKP_NEU!$B$3:$B$724,G54),"Problem"),"egal, nicht editierbar")</f>
        <v>egal, nicht editierbar</v>
      </c>
      <c r="L54"/>
    </row>
    <row r="55" spans="1:12" ht="41.4">
      <c r="A55" t="b">
        <v>1</v>
      </c>
      <c r="C55" s="200" t="s">
        <v>4630</v>
      </c>
      <c r="D55" s="30" t="s">
        <v>1577</v>
      </c>
      <c r="E55" s="30" t="s">
        <v>4631</v>
      </c>
      <c r="F55">
        <v>0</v>
      </c>
      <c r="G55">
        <f>MATCH(C55,EBKP_NEU!$A$3:$A$724,0)</f>
        <v>42</v>
      </c>
      <c r="H55" t="b" cm="1">
        <f t="array" ref="H55">IF(INDEX(EBKP_NEU!$C$3:$C$1144,G55)=D55,TRUE,FALSE)</f>
        <v>0</v>
      </c>
      <c r="I55" t="b" cm="1">
        <f t="array" ref="I55">IF(INDEX(EBKP_NEU!$D$3:$D$1144,G55)=E55,TRUE,FALSE)</f>
        <v>0</v>
      </c>
      <c r="J55" t="str" cm="1">
        <f t="array" ref="J55">IF(A55,IF(AND(H55,I55,INDEX(EBKP_NEU!$G$3:$G$724,G55)),INDEX(EBKP_NEU!$B$3:$B$724,G55),"Problem"),"egal, nicht editierbar")</f>
        <v>Problem</v>
      </c>
      <c r="K55" s="236" t="s">
        <v>19</v>
      </c>
    </row>
    <row r="56" spans="1:12" ht="13.8" hidden="1">
      <c r="A56" t="b">
        <v>0</v>
      </c>
      <c r="C56" s="205" t="s">
        <v>4632</v>
      </c>
      <c r="D56" s="29" t="s">
        <v>4608</v>
      </c>
      <c r="E56" s="29" t="s">
        <v>4608</v>
      </c>
      <c r="F56">
        <v>0</v>
      </c>
      <c r="G56" t="e">
        <f>MATCH(C56,EBKP_NEU!$A$3:$A$724,0)</f>
        <v>#N/A</v>
      </c>
      <c r="H56" t="e" cm="1">
        <f t="array" ref="H56">IF(INDEX(EBKP_NEU!$C$3:$C$1144,G56)=D56,TRUE,FALSE)</f>
        <v>#N/A</v>
      </c>
      <c r="I56" t="e" cm="1">
        <f t="array" ref="I56">IF(INDEX(EBKP_NEU!$D$3:$D$1144,G56)=E56,TRUE,FALSE)</f>
        <v>#N/A</v>
      </c>
      <c r="J56" t="str" cm="1">
        <f t="array" ref="J56">IF(A56,IF(AND(H56,I56,INDEX(EBKP_NEU!$G$3:$G$724,G56)),INDEX(EBKP_NEU!$B$3:$B$724,G56),"Problem"),"egal, nicht editierbar")</f>
        <v>egal, nicht editierbar</v>
      </c>
      <c r="L56"/>
    </row>
    <row r="57" spans="1:12" ht="13.8" hidden="1">
      <c r="A57" t="b">
        <v>0</v>
      </c>
      <c r="C57" s="205" t="s">
        <v>4633</v>
      </c>
      <c r="D57" s="29" t="s">
        <v>4608</v>
      </c>
      <c r="E57" s="29" t="s">
        <v>4608</v>
      </c>
      <c r="F57">
        <v>0</v>
      </c>
      <c r="G57" t="e">
        <f>MATCH(C57,EBKP_NEU!$A$3:$A$724,0)</f>
        <v>#N/A</v>
      </c>
      <c r="H57" t="e" cm="1">
        <f t="array" ref="H57">IF(INDEX(EBKP_NEU!$C$3:$C$1144,G57)=D57,TRUE,FALSE)</f>
        <v>#N/A</v>
      </c>
      <c r="I57" t="e" cm="1">
        <f t="array" ref="I57">IF(INDEX(EBKP_NEU!$D$3:$D$1144,G57)=E57,TRUE,FALSE)</f>
        <v>#N/A</v>
      </c>
      <c r="J57" t="str" cm="1">
        <f t="array" ref="J57">IF(A57,IF(AND(H57,I57,INDEX(EBKP_NEU!$G$3:$G$724,G57)),INDEX(EBKP_NEU!$B$3:$B$724,G57),"Problem"),"egal, nicht editierbar")</f>
        <v>egal, nicht editierbar</v>
      </c>
      <c r="L57"/>
    </row>
    <row r="58" spans="1:12" ht="41.4">
      <c r="A58" t="b">
        <v>1</v>
      </c>
      <c r="C58" s="198" t="s">
        <v>4634</v>
      </c>
      <c r="D58" s="199" t="s">
        <v>3006</v>
      </c>
      <c r="E58" s="30" t="s">
        <v>4635</v>
      </c>
      <c r="F58">
        <v>0</v>
      </c>
      <c r="G58">
        <f>MATCH(C58,EBKP_NEU!$A$3:$A$724,0)</f>
        <v>45</v>
      </c>
      <c r="H58" t="b" cm="1">
        <f t="array" ref="H58">IF(INDEX(EBKP_NEU!$C$3:$C$1144,G58)=D58,TRUE,FALSE)</f>
        <v>0</v>
      </c>
      <c r="I58" t="b" cm="1">
        <f t="array" ref="I58">IF(INDEX(EBKP_NEU!$D$3:$D$1144,G58)=E58,TRUE,FALSE)</f>
        <v>0</v>
      </c>
      <c r="J58" t="str" cm="1">
        <f t="array" ref="J58">IF(A58,IF(AND(H58,I58,INDEX(EBKP_NEU!$G$3:$G$724,G58)),INDEX(EBKP_NEU!$B$3:$B$724,G58),"Problem"),"egal, nicht editierbar")</f>
        <v>Problem</v>
      </c>
      <c r="K58" s="236" t="s">
        <v>9</v>
      </c>
      <c r="L58" s="124" t="s">
        <v>4575</v>
      </c>
    </row>
    <row r="59" spans="1:12" ht="55.2">
      <c r="A59" t="b">
        <v>1</v>
      </c>
      <c r="C59" s="200" t="s">
        <v>4636</v>
      </c>
      <c r="D59" s="30" t="s">
        <v>3011</v>
      </c>
      <c r="E59" s="30" t="s">
        <v>3012</v>
      </c>
      <c r="F59">
        <v>0</v>
      </c>
      <c r="G59">
        <f>MATCH(C59,EBKP_NEU!$A$3:$A$724,0)</f>
        <v>46</v>
      </c>
      <c r="H59" t="b" cm="1">
        <f t="array" ref="H59">IF(INDEX(EBKP_NEU!$C$3:$C$1144,G59)=D59,TRUE,FALSE)</f>
        <v>0</v>
      </c>
      <c r="I59" t="b" cm="1">
        <f t="array" ref="I59">IF(INDEX(EBKP_NEU!$D$3:$D$1144,G59)=E59,TRUE,FALSE)</f>
        <v>0</v>
      </c>
      <c r="J59" t="str" cm="1">
        <f t="array" ref="J59">IF(A59,IF(AND(H59,I59,INDEX(EBKP_NEU!$G$3:$G$724,G59)),INDEX(EBKP_NEU!$B$3:$B$724,G59),"Problem"),"egal, nicht editierbar")</f>
        <v>Problem</v>
      </c>
      <c r="K59" s="236" t="s">
        <v>9</v>
      </c>
      <c r="L59" s="124" t="s">
        <v>4575</v>
      </c>
    </row>
    <row r="60" spans="1:12" ht="55.2">
      <c r="A60" t="b">
        <v>1</v>
      </c>
      <c r="C60" s="200" t="s">
        <v>4637</v>
      </c>
      <c r="D60" s="30" t="s">
        <v>3016</v>
      </c>
      <c r="E60" s="30" t="s">
        <v>4638</v>
      </c>
      <c r="F60">
        <v>0</v>
      </c>
      <c r="G60">
        <f>MATCH(C60,EBKP_NEU!$A$3:$A$724,0)</f>
        <v>47</v>
      </c>
      <c r="H60" t="b" cm="1">
        <f t="array" ref="H60">IF(INDEX(EBKP_NEU!$C$3:$C$1144,G60)=D60,TRUE,FALSE)</f>
        <v>0</v>
      </c>
      <c r="I60" t="b" cm="1">
        <f t="array" ref="I60">IF(INDEX(EBKP_NEU!$D$3:$D$1144,G60)=E60,TRUE,FALSE)</f>
        <v>0</v>
      </c>
      <c r="J60" t="str" cm="1">
        <f t="array" ref="J60">IF(A60,IF(AND(H60,I60,INDEX(EBKP_NEU!$G$3:$G$724,G60)),INDEX(EBKP_NEU!$B$3:$B$724,G60),"Problem"),"egal, nicht editierbar")</f>
        <v>Problem</v>
      </c>
      <c r="K60" s="236" t="s">
        <v>9</v>
      </c>
      <c r="L60" s="124" t="s">
        <v>4575</v>
      </c>
    </row>
    <row r="61" spans="1:12" ht="41.4" hidden="1">
      <c r="A61" t="b">
        <v>0</v>
      </c>
      <c r="C61" s="198" t="s">
        <v>4639</v>
      </c>
      <c r="D61" s="199" t="s">
        <v>1605</v>
      </c>
      <c r="E61" s="30" t="s">
        <v>4640</v>
      </c>
      <c r="F61">
        <v>0</v>
      </c>
      <c r="G61">
        <f>MATCH(C61,EBKP_NEU!$A$3:$A$724,0)</f>
        <v>49</v>
      </c>
      <c r="H61" t="b" cm="1">
        <f t="array" ref="H61">IF(INDEX(EBKP_NEU!$C$3:$C$1144,G61)=D61,TRUE,FALSE)</f>
        <v>1</v>
      </c>
      <c r="I61" t="b" cm="1">
        <f t="array" ref="I61">IF(INDEX(EBKP_NEU!$D$3:$D$1144,G61)=E61,TRUE,FALSE)</f>
        <v>0</v>
      </c>
      <c r="J61" t="str" cm="1">
        <f t="array" ref="J61">IF(A61,IF(AND(H61,I61,INDEX(EBKP_NEU!$G$3:$G$724,G61)),INDEX(EBKP_NEU!$B$3:$B$724,G61),"Problem"),"egal, nicht editierbar")</f>
        <v>egal, nicht editierbar</v>
      </c>
      <c r="L61"/>
    </row>
    <row r="62" spans="1:12" ht="27.6" hidden="1">
      <c r="A62" t="b">
        <v>0</v>
      </c>
      <c r="C62" s="200" t="s">
        <v>4641</v>
      </c>
      <c r="D62" s="30" t="s">
        <v>3061</v>
      </c>
      <c r="E62" s="30" t="s">
        <v>4642</v>
      </c>
      <c r="F62">
        <v>0</v>
      </c>
      <c r="G62">
        <f>MATCH(C62,EBKP_NEU!$A$3:$A$724,0)</f>
        <v>50</v>
      </c>
      <c r="H62" t="b" cm="1">
        <f t="array" ref="H62">IF(INDEX(EBKP_NEU!$C$3:$C$1144,G62)=D62,TRUE,FALSE)</f>
        <v>0</v>
      </c>
      <c r="I62" t="b" cm="1">
        <f t="array" ref="I62">IF(INDEX(EBKP_NEU!$D$3:$D$1144,G62)=E62,TRUE,FALSE)</f>
        <v>0</v>
      </c>
      <c r="J62" t="str" cm="1">
        <f t="array" ref="J62">IF(A62,IF(AND(H62,I62,INDEX(EBKP_NEU!$G$3:$G$724,G62)),INDEX(EBKP_NEU!$B$3:$B$724,G62),"Problem"),"egal, nicht editierbar")</f>
        <v>egal, nicht editierbar</v>
      </c>
      <c r="L62"/>
    </row>
    <row r="63" spans="1:12" ht="55.2" hidden="1">
      <c r="A63" t="b">
        <v>0</v>
      </c>
      <c r="C63" s="200" t="s">
        <v>4643</v>
      </c>
      <c r="D63" s="30" t="s">
        <v>1610</v>
      </c>
      <c r="E63" s="30" t="s">
        <v>4644</v>
      </c>
      <c r="F63">
        <v>0</v>
      </c>
      <c r="G63">
        <f>MATCH(C63,EBKP_NEU!$A$3:$A$724,0)</f>
        <v>51</v>
      </c>
      <c r="H63" t="b" cm="1">
        <f t="array" ref="H63">IF(INDEX(EBKP_NEU!$C$3:$C$1144,G63)=D63,TRUE,FALSE)</f>
        <v>0</v>
      </c>
      <c r="I63" t="b" cm="1">
        <f t="array" ref="I63">IF(INDEX(EBKP_NEU!$D$3:$D$1144,G63)=E63,TRUE,FALSE)</f>
        <v>0</v>
      </c>
      <c r="J63" t="str" cm="1">
        <f t="array" ref="J63">IF(A63,IF(AND(H63,I63,INDEX(EBKP_NEU!$G$3:$G$724,G63)),INDEX(EBKP_NEU!$B$3:$B$724,G63),"Problem"),"egal, nicht editierbar")</f>
        <v>egal, nicht editierbar</v>
      </c>
      <c r="L63"/>
    </row>
    <row r="64" spans="1:12" ht="55.2" hidden="1">
      <c r="A64" t="b">
        <v>0</v>
      </c>
      <c r="C64" s="200" t="s">
        <v>4645</v>
      </c>
      <c r="D64" s="30" t="s">
        <v>1615</v>
      </c>
      <c r="E64" s="30" t="s">
        <v>4646</v>
      </c>
      <c r="F64">
        <v>0</v>
      </c>
      <c r="G64">
        <f>MATCH(C64,EBKP_NEU!$A$3:$A$724,0)</f>
        <v>52</v>
      </c>
      <c r="H64" t="b" cm="1">
        <f t="array" ref="H64">IF(INDEX(EBKP_NEU!$C$3:$C$1144,G64)=D64,TRUE,FALSE)</f>
        <v>0</v>
      </c>
      <c r="I64" t="b" cm="1">
        <f t="array" ref="I64">IF(INDEX(EBKP_NEU!$D$3:$D$1144,G64)=E64,TRUE,FALSE)</f>
        <v>0</v>
      </c>
      <c r="J64" t="str" cm="1">
        <f t="array" ref="J64">IF(A64,IF(AND(H64,I64,INDEX(EBKP_NEU!$G$3:$G$724,G64)),INDEX(EBKP_NEU!$B$3:$B$724,G64),"Problem"),"egal, nicht editierbar")</f>
        <v>egal, nicht editierbar</v>
      </c>
      <c r="L64"/>
    </row>
    <row r="65" spans="1:12" ht="27.6" hidden="1">
      <c r="A65" t="b">
        <v>0</v>
      </c>
      <c r="C65" s="200" t="s">
        <v>4647</v>
      </c>
      <c r="D65" s="30" t="s">
        <v>1620</v>
      </c>
      <c r="E65" s="30" t="s">
        <v>1621</v>
      </c>
      <c r="F65">
        <v>0</v>
      </c>
      <c r="G65">
        <f>MATCH(C65,EBKP_NEU!$A$3:$A$724,0)</f>
        <v>53</v>
      </c>
      <c r="H65" t="b" cm="1">
        <f t="array" ref="H65">IF(INDEX(EBKP_NEU!$C$3:$C$1144,G65)=D65,TRUE,FALSE)</f>
        <v>0</v>
      </c>
      <c r="I65" t="b" cm="1">
        <f t="array" ref="I65">IF(INDEX(EBKP_NEU!$D$3:$D$1144,G65)=E65,TRUE,FALSE)</f>
        <v>0</v>
      </c>
      <c r="J65" t="str" cm="1">
        <f t="array" ref="J65">IF(A65,IF(AND(H65,I65,INDEX(EBKP_NEU!$G$3:$G$724,G65)),INDEX(EBKP_NEU!$B$3:$B$724,G65),"Problem"),"egal, nicht editierbar")</f>
        <v>egal, nicht editierbar</v>
      </c>
      <c r="L65"/>
    </row>
    <row r="66" spans="1:12" ht="55.2" hidden="1">
      <c r="A66" t="b">
        <v>0</v>
      </c>
      <c r="C66" s="200" t="s">
        <v>4648</v>
      </c>
      <c r="D66" s="30" t="s">
        <v>1626</v>
      </c>
      <c r="E66" s="206" t="s">
        <v>1627</v>
      </c>
      <c r="F66">
        <v>0</v>
      </c>
      <c r="G66">
        <f>MATCH(C66,EBKP_NEU!$A$3:$A$724,0)</f>
        <v>54</v>
      </c>
      <c r="H66" t="b" cm="1">
        <f t="array" ref="H66">IF(INDEX(EBKP_NEU!$C$3:$C$1144,G66)=D66,TRUE,FALSE)</f>
        <v>0</v>
      </c>
      <c r="I66" t="b" cm="1">
        <f t="array" ref="I66">IF(INDEX(EBKP_NEU!$D$3:$D$1144,G66)=E66,TRUE,FALSE)</f>
        <v>0</v>
      </c>
      <c r="J66" t="str" cm="1">
        <f t="array" ref="J66">IF(A66,IF(AND(H66,I66,INDEX(EBKP_NEU!$G$3:$G$724,G66)),INDEX(EBKP_NEU!$B$3:$B$724,G66),"Problem"),"egal, nicht editierbar")</f>
        <v>egal, nicht editierbar</v>
      </c>
      <c r="L66"/>
    </row>
    <row r="67" spans="1:12" ht="27.6" hidden="1">
      <c r="A67" t="b">
        <v>0</v>
      </c>
      <c r="C67" s="200" t="s">
        <v>4649</v>
      </c>
      <c r="D67" s="30" t="s">
        <v>1631</v>
      </c>
      <c r="E67" s="30" t="s">
        <v>4650</v>
      </c>
      <c r="F67">
        <v>0</v>
      </c>
      <c r="G67">
        <f>MATCH(C67,EBKP_NEU!$A$3:$A$724,0)</f>
        <v>55</v>
      </c>
      <c r="H67" t="b" cm="1">
        <f t="array" ref="H67">IF(INDEX(EBKP_NEU!$C$3:$C$1144,G67)=D67,TRUE,FALSE)</f>
        <v>0</v>
      </c>
      <c r="I67" t="b" cm="1">
        <f t="array" ref="I67">IF(INDEX(EBKP_NEU!$D$3:$D$1144,G67)=E67,TRUE,FALSE)</f>
        <v>0</v>
      </c>
      <c r="J67" t="str" cm="1">
        <f t="array" ref="J67">IF(A67,IF(AND(H67,I67,INDEX(EBKP_NEU!$G$3:$G$724,G67)),INDEX(EBKP_NEU!$B$3:$B$724,G67),"Problem"),"egal, nicht editierbar")</f>
        <v>egal, nicht editierbar</v>
      </c>
      <c r="L67"/>
    </row>
    <row r="68" spans="1:12" ht="41.4" hidden="1">
      <c r="A68" t="b">
        <v>0</v>
      </c>
      <c r="C68" s="200" t="s">
        <v>4651</v>
      </c>
      <c r="D68" s="30" t="s">
        <v>1636</v>
      </c>
      <c r="E68" s="30" t="s">
        <v>1637</v>
      </c>
      <c r="F68">
        <v>0</v>
      </c>
      <c r="G68" t="e">
        <f>MATCH(C68,EBKP_NEU!$A$3:$A$724,0)</f>
        <v>#N/A</v>
      </c>
      <c r="H68" t="e" cm="1">
        <f t="array" ref="H68">IF(INDEX(EBKP_NEU!$C$3:$C$1144,G68)=D68,TRUE,FALSE)</f>
        <v>#N/A</v>
      </c>
      <c r="I68" t="e" cm="1">
        <f t="array" ref="I68">IF(INDEX(EBKP_NEU!$D$3:$D$1144,G68)=E68,TRUE,FALSE)</f>
        <v>#N/A</v>
      </c>
      <c r="J68" t="str" cm="1">
        <f t="array" ref="J68">IF(A68,IF(AND(H68,I68,INDEX(EBKP_NEU!$G$3:$G$724,G68)),INDEX(EBKP_NEU!$B$3:$B$724,G68),"Problem"),"egal, nicht editierbar")</f>
        <v>egal, nicht editierbar</v>
      </c>
      <c r="L68"/>
    </row>
    <row r="69" spans="1:12" ht="27.6" hidden="1">
      <c r="A69" t="b">
        <v>0</v>
      </c>
      <c r="C69" s="198" t="s">
        <v>4652</v>
      </c>
      <c r="D69" s="199" t="s">
        <v>1642</v>
      </c>
      <c r="E69" s="30" t="s">
        <v>1643</v>
      </c>
      <c r="F69">
        <v>0</v>
      </c>
      <c r="G69">
        <f>MATCH(C69,EBKP_NEU!$A$3:$A$724,0)</f>
        <v>56</v>
      </c>
      <c r="H69" t="b" cm="1">
        <f t="array" ref="H69">IF(INDEX(EBKP_NEU!$C$3:$C$1144,G69)=D69,TRUE,FALSE)</f>
        <v>1</v>
      </c>
      <c r="I69" t="b" cm="1">
        <f t="array" ref="I69">IF(INDEX(EBKP_NEU!$D$3:$D$1144,G69)=E69,TRUE,FALSE)</f>
        <v>1</v>
      </c>
      <c r="J69" t="str" cm="1">
        <f t="array" ref="J69">IF(A69,IF(AND(H69,I69,INDEX(EBKP_NEU!$G$3:$G$724,G69)),INDEX(EBKP_NEU!$B$3:$B$724,G69),"Problem"),"egal, nicht editierbar")</f>
        <v>egal, nicht editierbar</v>
      </c>
      <c r="L69"/>
    </row>
    <row r="70" spans="1:12" ht="55.2" hidden="1">
      <c r="A70" t="b">
        <v>0</v>
      </c>
      <c r="C70" s="200" t="s">
        <v>4653</v>
      </c>
      <c r="D70" s="30" t="s">
        <v>1648</v>
      </c>
      <c r="E70" s="30" t="s">
        <v>1649</v>
      </c>
      <c r="F70">
        <v>0</v>
      </c>
      <c r="G70">
        <f>MATCH(C70,EBKP_NEU!$A$3:$A$724,0)</f>
        <v>57</v>
      </c>
      <c r="H70" t="b" cm="1">
        <f t="array" ref="H70">IF(INDEX(EBKP_NEU!$C$3:$C$1144,G70)=D70,TRUE,FALSE)</f>
        <v>1</v>
      </c>
      <c r="I70" t="b" cm="1">
        <f t="array" ref="I70">IF(INDEX(EBKP_NEU!$D$3:$D$1144,G70)=E70,TRUE,FALSE)</f>
        <v>1</v>
      </c>
      <c r="J70" t="str" cm="1">
        <f t="array" ref="J70">IF(A70,IF(AND(H70,I70,INDEX(EBKP_NEU!$G$3:$G$724,G70)),INDEX(EBKP_NEU!$B$3:$B$724,G70),"Problem"),"egal, nicht editierbar")</f>
        <v>egal, nicht editierbar</v>
      </c>
      <c r="L70"/>
    </row>
    <row r="71" spans="1:12" ht="13.8" hidden="1">
      <c r="A71" t="b">
        <v>0</v>
      </c>
      <c r="C71" s="200" t="s">
        <v>4654</v>
      </c>
      <c r="D71" s="30" t="s">
        <v>1653</v>
      </c>
      <c r="E71" s="30" t="s">
        <v>1654</v>
      </c>
      <c r="F71">
        <v>0</v>
      </c>
      <c r="G71">
        <f>MATCH(C71,EBKP_NEU!$A$3:$A$724,0)</f>
        <v>58</v>
      </c>
      <c r="H71" t="b" cm="1">
        <f t="array" ref="H71">IF(INDEX(EBKP_NEU!$C$3:$C$1144,G71)=D71,TRUE,FALSE)</f>
        <v>1</v>
      </c>
      <c r="I71" t="b" cm="1">
        <f t="array" ref="I71">IF(INDEX(EBKP_NEU!$D$3:$D$1144,G71)=E71,TRUE,FALSE)</f>
        <v>1</v>
      </c>
      <c r="J71" t="str" cm="1">
        <f t="array" ref="J71">IF(A71,IF(AND(H71,I71,INDEX(EBKP_NEU!$G$3:$G$724,G71)),INDEX(EBKP_NEU!$B$3:$B$724,G71),"Problem"),"egal, nicht editierbar")</f>
        <v>egal, nicht editierbar</v>
      </c>
      <c r="L71"/>
    </row>
    <row r="72" spans="1:12" ht="27.6" hidden="1">
      <c r="A72" t="b">
        <v>0</v>
      </c>
      <c r="C72" s="200" t="s">
        <v>4655</v>
      </c>
      <c r="D72" s="30" t="s">
        <v>1658</v>
      </c>
      <c r="E72" s="30" t="s">
        <v>3175</v>
      </c>
      <c r="F72">
        <v>2</v>
      </c>
      <c r="G72">
        <f>MATCH(C72,EBKP_NEU!$A$3:$A$724,0)</f>
        <v>59</v>
      </c>
      <c r="H72" t="b" cm="1">
        <f t="array" ref="H72">IF(INDEX(EBKP_NEU!$C$3:$C$1144,G72)=D72,TRUE,FALSE)</f>
        <v>1</v>
      </c>
      <c r="I72" t="b" cm="1">
        <f t="array" ref="I72">IF(INDEX(EBKP_NEU!$D$3:$D$1144,G72)=E72,TRUE,FALSE)</f>
        <v>0</v>
      </c>
      <c r="J72" t="str" cm="1">
        <f t="array" ref="J72">IF(A72,IF(AND(H72,I72,INDEX(EBKP_NEU!$G$3:$G$724,G72)),INDEX(EBKP_NEU!$B$3:$B$724,G72),"Problem"),"egal, nicht editierbar")</f>
        <v>egal, nicht editierbar</v>
      </c>
      <c r="L72"/>
    </row>
    <row r="73" spans="1:12" ht="27.6" hidden="1">
      <c r="A73" t="b">
        <v>0</v>
      </c>
      <c r="C73" s="200" t="s">
        <v>4656</v>
      </c>
      <c r="D73" s="30" t="s">
        <v>1663</v>
      </c>
      <c r="E73" s="30" t="s">
        <v>3179</v>
      </c>
      <c r="F73">
        <v>2</v>
      </c>
      <c r="G73">
        <f>MATCH(C73,EBKP_NEU!$A$3:$A$724,0)</f>
        <v>60</v>
      </c>
      <c r="H73" t="b" cm="1">
        <f t="array" ref="H73">IF(INDEX(EBKP_NEU!$C$3:$C$1144,G73)=D73,TRUE,FALSE)</f>
        <v>1</v>
      </c>
      <c r="I73" t="b" cm="1">
        <f t="array" ref="I73">IF(INDEX(EBKP_NEU!$D$3:$D$1144,G73)=E73,TRUE,FALSE)</f>
        <v>0</v>
      </c>
      <c r="J73" t="str" cm="1">
        <f t="array" ref="J73">IF(A73,IF(AND(H73,I73,INDEX(EBKP_NEU!$G$3:$G$724,G73)),INDEX(EBKP_NEU!$B$3:$B$724,G73),"Problem"),"egal, nicht editierbar")</f>
        <v>egal, nicht editierbar</v>
      </c>
      <c r="L73"/>
    </row>
    <row r="74" spans="1:12" ht="27.6" hidden="1">
      <c r="A74" t="b">
        <v>0</v>
      </c>
      <c r="C74" s="198" t="s">
        <v>4657</v>
      </c>
      <c r="D74" s="199" t="s">
        <v>1668</v>
      </c>
      <c r="E74" s="30" t="s">
        <v>1669</v>
      </c>
      <c r="F74">
        <v>1</v>
      </c>
      <c r="G74">
        <f>MATCH(C74,EBKP_NEU!$A$3:$A$724,0)</f>
        <v>61</v>
      </c>
      <c r="H74" t="b" cm="1">
        <f t="array" ref="H74">IF(INDEX(EBKP_NEU!$C$3:$C$1144,G74)=D74,TRUE,FALSE)</f>
        <v>1</v>
      </c>
      <c r="I74" t="b" cm="1">
        <f t="array" ref="I74">IF(INDEX(EBKP_NEU!$D$3:$D$1144,G74)=E74,TRUE,FALSE)</f>
        <v>1</v>
      </c>
      <c r="J74" t="str" cm="1">
        <f t="array" ref="J74">IF(A74,IF(AND(H74,I74,INDEX(EBKP_NEU!$G$3:$G$724,G74)),INDEX(EBKP_NEU!$B$3:$B$724,G74),"Problem"),"egal, nicht editierbar")</f>
        <v>egal, nicht editierbar</v>
      </c>
      <c r="L74"/>
    </row>
    <row r="75" spans="1:12" ht="55.2" hidden="1">
      <c r="A75" t="b">
        <v>0</v>
      </c>
      <c r="C75" s="200" t="s">
        <v>4658</v>
      </c>
      <c r="D75" s="30" t="s">
        <v>1673</v>
      </c>
      <c r="E75" s="30" t="s">
        <v>1674</v>
      </c>
      <c r="F75">
        <v>1</v>
      </c>
      <c r="G75">
        <f>MATCH(C75,EBKP_NEU!$A$3:$A$724,0)</f>
        <v>62</v>
      </c>
      <c r="H75" t="b" cm="1">
        <f t="array" ref="H75">IF(INDEX(EBKP_NEU!$C$3:$C$1144,G75)=D75,TRUE,FALSE)</f>
        <v>1</v>
      </c>
      <c r="I75" t="b" cm="1">
        <f t="array" ref="I75">IF(INDEX(EBKP_NEU!$D$3:$D$1144,G75)=E75,TRUE,FALSE)</f>
        <v>1</v>
      </c>
      <c r="J75" t="str" cm="1">
        <f t="array" ref="J75">IF(A75,IF(AND(H75,I75,INDEX(EBKP_NEU!$G$3:$G$724,G75)),INDEX(EBKP_NEU!$B$3:$B$724,G75),"Problem"),"egal, nicht editierbar")</f>
        <v>egal, nicht editierbar</v>
      </c>
      <c r="L75"/>
    </row>
    <row r="76" spans="1:12" ht="69" hidden="1">
      <c r="A76" t="b">
        <v>0</v>
      </c>
      <c r="C76" s="200" t="s">
        <v>4659</v>
      </c>
      <c r="D76" s="30" t="s">
        <v>1679</v>
      </c>
      <c r="E76" s="30" t="s">
        <v>3041</v>
      </c>
      <c r="F76">
        <v>1</v>
      </c>
      <c r="G76">
        <f>MATCH(C76,EBKP_NEU!$A$3:$A$724,0)</f>
        <v>63</v>
      </c>
      <c r="H76" t="b" cm="1">
        <f t="array" ref="H76">IF(INDEX(EBKP_NEU!$C$3:$C$1144,G76)=D76,TRUE,FALSE)</f>
        <v>1</v>
      </c>
      <c r="I76" t="b" cm="1">
        <f t="array" ref="I76">IF(INDEX(EBKP_NEU!$D$3:$D$1144,G76)=E76,TRUE,FALSE)</f>
        <v>0</v>
      </c>
      <c r="J76" t="str" cm="1">
        <f t="array" ref="J76">IF(A76,IF(AND(H76,I76,INDEX(EBKP_NEU!$G$3:$G$724,G76)),INDEX(EBKP_NEU!$B$3:$B$724,G76),"Problem"),"egal, nicht editierbar")</f>
        <v>egal, nicht editierbar</v>
      </c>
      <c r="L76"/>
    </row>
    <row r="77" spans="1:12" ht="13.8">
      <c r="A77" t="b">
        <v>1</v>
      </c>
      <c r="C77" s="196" t="s">
        <v>20</v>
      </c>
      <c r="D77" s="197" t="s">
        <v>1718</v>
      </c>
      <c r="E77" s="30" t="s">
        <v>1719</v>
      </c>
      <c r="F77">
        <v>1</v>
      </c>
      <c r="G77">
        <f>MATCH(C77,EBKP_NEU!$A$3:$A$724,0)</f>
        <v>70</v>
      </c>
      <c r="H77" t="b" cm="1">
        <f t="array" ref="H77">IF(INDEX(EBKP_NEU!$C$3:$C$1144,G77)=D77,TRUE,FALSE)</f>
        <v>1</v>
      </c>
      <c r="I77" t="b" cm="1">
        <f t="array" ref="I77">IF(INDEX(EBKP_NEU!$D$3:$D$1144,G77)=E77,TRUE,FALSE)</f>
        <v>1</v>
      </c>
      <c r="J77" t="str" cm="1">
        <f t="array" ref="J77">IF(A77,IF(AND(H77,I77,INDEX(EBKP_NEU!$G$3:$G$724,G77)),INDEX(EBKP_NEU!$B$3:$B$724,G77),"Problem"),"egal, nicht editierbar")</f>
        <v>Problem</v>
      </c>
      <c r="K77" s="236" t="s">
        <v>21</v>
      </c>
    </row>
    <row r="78" spans="1:12" ht="41.4">
      <c r="A78" t="b">
        <v>1</v>
      </c>
      <c r="C78" s="198" t="s">
        <v>4660</v>
      </c>
      <c r="D78" s="199" t="s">
        <v>4661</v>
      </c>
      <c r="E78" s="30" t="s">
        <v>4662</v>
      </c>
      <c r="F78">
        <v>1</v>
      </c>
      <c r="G78">
        <f>MATCH(C78,EBKP_NEU!$A$3:$A$724,0)</f>
        <v>71</v>
      </c>
      <c r="H78" t="b" cm="1">
        <f t="array" ref="H78">IF(INDEX(EBKP_NEU!$C$3:$C$1144,G78)=D78,TRUE,FALSE)</f>
        <v>0</v>
      </c>
      <c r="I78" t="b" cm="1">
        <f t="array" ref="I78">IF(INDEX(EBKP_NEU!$D$3:$D$1144,G78)=E78,TRUE,FALSE)</f>
        <v>0</v>
      </c>
      <c r="J78" t="str" cm="1">
        <f t="array" ref="J78">IF(A78,IF(AND(H78,I78,INDEX(EBKP_NEU!$G$3:$G$724,G78)),INDEX(EBKP_NEU!$B$3:$B$724,G78),"Problem"),"egal, nicht editierbar")</f>
        <v>Problem</v>
      </c>
      <c r="K78" s="236" t="s">
        <v>21</v>
      </c>
    </row>
    <row r="79" spans="1:12" ht="41.4">
      <c r="A79" t="b">
        <v>1</v>
      </c>
      <c r="C79" s="200" t="s">
        <v>4663</v>
      </c>
      <c r="D79" s="30" t="s">
        <v>4664</v>
      </c>
      <c r="E79" s="30" t="s">
        <v>4665</v>
      </c>
      <c r="F79">
        <v>2</v>
      </c>
      <c r="G79">
        <f>MATCH(C79,EBKP_NEU!$A$3:$A$724,0)</f>
        <v>72</v>
      </c>
      <c r="H79" t="b" cm="1">
        <f t="array" ref="H79">IF(INDEX(EBKP_NEU!$C$3:$C$1144,G79)=D79,TRUE,FALSE)</f>
        <v>0</v>
      </c>
      <c r="I79" t="b" cm="1">
        <f t="array" ref="I79">IF(INDEX(EBKP_NEU!$D$3:$D$1144,G79)=E79,TRUE,FALSE)</f>
        <v>0</v>
      </c>
      <c r="J79" t="str" cm="1">
        <f t="array" ref="J79">IF(A79,IF(AND(H79,I79,INDEX(EBKP_NEU!$G$3:$G$724,G79)),INDEX(EBKP_NEU!$B$3:$B$724,G79),"Problem"),"egal, nicht editierbar")</f>
        <v>Problem</v>
      </c>
      <c r="K79" s="236" t="s">
        <v>107</v>
      </c>
      <c r="L79" s="124" t="s">
        <v>4575</v>
      </c>
    </row>
    <row r="80" spans="1:12" ht="13.8" hidden="1">
      <c r="A80" t="b">
        <v>0</v>
      </c>
      <c r="C80" s="207" t="s">
        <v>4666</v>
      </c>
      <c r="D80" s="29" t="s">
        <v>4608</v>
      </c>
      <c r="E80" s="29" t="s">
        <v>4608</v>
      </c>
      <c r="F80">
        <v>1</v>
      </c>
      <c r="G80" t="e">
        <f>MATCH(C80,EBKP_NEU!$A$3:$A$724,0)</f>
        <v>#N/A</v>
      </c>
      <c r="H80" t="e" cm="1">
        <f t="array" ref="H80">IF(INDEX(EBKP_NEU!$C$3:$C$1144,G80)=D80,TRUE,FALSE)</f>
        <v>#N/A</v>
      </c>
      <c r="I80" t="e" cm="1">
        <f t="array" ref="I80">IF(INDEX(EBKP_NEU!$D$3:$D$1144,G80)=E80,TRUE,FALSE)</f>
        <v>#N/A</v>
      </c>
      <c r="J80" t="str" cm="1">
        <f t="array" ref="J80">IF(A80,IF(AND(H80,I80,INDEX(EBKP_NEU!$G$3:$G$724,G80)),INDEX(EBKP_NEU!$B$3:$B$724,G80),"Problem"),"egal, nicht editierbar")</f>
        <v>egal, nicht editierbar</v>
      </c>
      <c r="L80"/>
    </row>
    <row r="81" spans="1:12" ht="13.8" hidden="1">
      <c r="A81" t="b">
        <v>0</v>
      </c>
      <c r="C81" s="207" t="s">
        <v>4667</v>
      </c>
      <c r="D81" s="29" t="s">
        <v>4608</v>
      </c>
      <c r="E81" s="29" t="s">
        <v>4608</v>
      </c>
      <c r="F81">
        <v>1</v>
      </c>
      <c r="G81" t="e">
        <f>MATCH(C81,EBKP_NEU!$A$3:$A$724,0)</f>
        <v>#N/A</v>
      </c>
      <c r="H81" t="e" cm="1">
        <f t="array" ref="H81">IF(INDEX(EBKP_NEU!$C$3:$C$1144,G81)=D81,TRUE,FALSE)</f>
        <v>#N/A</v>
      </c>
      <c r="I81" t="e" cm="1">
        <f t="array" ref="I81">IF(INDEX(EBKP_NEU!$D$3:$D$1144,G81)=E81,TRUE,FALSE)</f>
        <v>#N/A</v>
      </c>
      <c r="J81" t="str" cm="1">
        <f t="array" ref="J81">IF(A81,IF(AND(H81,I81,INDEX(EBKP_NEU!$G$3:$G$724,G81)),INDEX(EBKP_NEU!$B$3:$B$724,G81),"Problem"),"egal, nicht editierbar")</f>
        <v>egal, nicht editierbar</v>
      </c>
      <c r="L81"/>
    </row>
    <row r="82" spans="1:12" ht="13.8" hidden="1">
      <c r="A82" t="b">
        <v>0</v>
      </c>
      <c r="C82" s="205" t="s">
        <v>4668</v>
      </c>
      <c r="D82" s="29" t="s">
        <v>4608</v>
      </c>
      <c r="E82" s="29" t="s">
        <v>4608</v>
      </c>
      <c r="F82">
        <v>2</v>
      </c>
      <c r="G82" t="e">
        <f>MATCH(C82,EBKP_NEU!$A$3:$A$724,0)</f>
        <v>#N/A</v>
      </c>
      <c r="H82" t="e" cm="1">
        <f t="array" ref="H82">IF(INDEX(EBKP_NEU!$C$3:$C$1144,G82)=D82,TRUE,FALSE)</f>
        <v>#N/A</v>
      </c>
      <c r="I82" t="e" cm="1">
        <f t="array" ref="I82">IF(INDEX(EBKP_NEU!$D$3:$D$1144,G82)=E82,TRUE,FALSE)</f>
        <v>#N/A</v>
      </c>
      <c r="J82" t="str" cm="1">
        <f t="array" ref="J82">IF(A82,IF(AND(H82,I82,INDEX(EBKP_NEU!$G$3:$G$724,G82)),INDEX(EBKP_NEU!$B$3:$B$724,G82),"Problem"),"egal, nicht editierbar")</f>
        <v>egal, nicht editierbar</v>
      </c>
      <c r="L82"/>
    </row>
    <row r="83" spans="1:12" ht="27.6">
      <c r="A83" t="b">
        <v>1</v>
      </c>
      <c r="C83" s="200" t="s">
        <v>4669</v>
      </c>
      <c r="D83" s="30" t="s">
        <v>4670</v>
      </c>
      <c r="E83" s="30" t="s">
        <v>4671</v>
      </c>
      <c r="F83">
        <v>1</v>
      </c>
      <c r="G83">
        <f>MATCH(C83,EBKP_NEU!$A$3:$A$724,0)</f>
        <v>73</v>
      </c>
      <c r="H83" t="b" cm="1">
        <f t="array" ref="H83">IF(INDEX(EBKP_NEU!$C$3:$C$1144,G83)=D83,TRUE,FALSE)</f>
        <v>0</v>
      </c>
      <c r="I83" t="b" cm="1">
        <f t="array" ref="I83">IF(INDEX(EBKP_NEU!$D$3:$D$1144,G83)=E83,TRUE,FALSE)</f>
        <v>0</v>
      </c>
      <c r="J83" t="str" cm="1">
        <f t="array" ref="J83">IF(A83,IF(AND(H83,I83,INDEX(EBKP_NEU!$G$3:$G$724,G83)),INDEX(EBKP_NEU!$B$3:$B$724,G83),"Problem"),"egal, nicht editierbar")</f>
        <v>Problem</v>
      </c>
      <c r="K83" s="236" t="s">
        <v>22</v>
      </c>
    </row>
    <row r="84" spans="1:12" ht="13.8" hidden="1">
      <c r="A84" t="b">
        <v>0</v>
      </c>
      <c r="C84" s="207" t="s">
        <v>4672</v>
      </c>
      <c r="D84" s="29" t="s">
        <v>4608</v>
      </c>
      <c r="E84" s="29" t="s">
        <v>4608</v>
      </c>
      <c r="F84">
        <v>1</v>
      </c>
      <c r="G84" t="e">
        <f>MATCH(C84,EBKP_NEU!$A$3:$A$724,0)</f>
        <v>#N/A</v>
      </c>
      <c r="H84" t="e" cm="1">
        <f t="array" ref="H84">IF(INDEX(EBKP_NEU!$C$3:$C$1144,G84)=D84,TRUE,FALSE)</f>
        <v>#N/A</v>
      </c>
      <c r="I84" t="e" cm="1">
        <f t="array" ref="I84">IF(INDEX(EBKP_NEU!$D$3:$D$1144,G84)=E84,TRUE,FALSE)</f>
        <v>#N/A</v>
      </c>
      <c r="J84" t="str" cm="1">
        <f t="array" ref="J84">IF(A84,IF(AND(H84,I84,INDEX(EBKP_NEU!$G$3:$G$724,G84)),INDEX(EBKP_NEU!$B$3:$B$724,G84),"Problem"),"egal, nicht editierbar")</f>
        <v>egal, nicht editierbar</v>
      </c>
      <c r="K84" s="236" t="s">
        <v>23</v>
      </c>
      <c r="L84"/>
    </row>
    <row r="85" spans="1:12" ht="41.4">
      <c r="A85" t="b">
        <v>1</v>
      </c>
      <c r="C85" s="200" t="s">
        <v>4673</v>
      </c>
      <c r="D85" s="30" t="s">
        <v>3377</v>
      </c>
      <c r="E85" s="30" t="s">
        <v>4674</v>
      </c>
      <c r="F85">
        <v>2</v>
      </c>
      <c r="G85">
        <f>MATCH(C85,EBKP_NEU!$A$3:$A$724,0)</f>
        <v>74</v>
      </c>
      <c r="H85" t="b" cm="1">
        <f t="array" ref="H85">IF(INDEX(EBKP_NEU!$C$3:$C$1144,G85)=D85,TRUE,FALSE)</f>
        <v>0</v>
      </c>
      <c r="I85" t="b" cm="1">
        <f t="array" ref="I85">IF(INDEX(EBKP_NEU!$D$3:$D$1144,G85)=E85,TRUE,FALSE)</f>
        <v>0</v>
      </c>
      <c r="J85" t="str" cm="1">
        <f t="array" ref="J85">IF(A85,IF(AND(H85,I85,INDEX(EBKP_NEU!$G$3:$G$724,G85)),INDEX(EBKP_NEU!$B$3:$B$724,G85),"Problem"),"egal, nicht editierbar")</f>
        <v>Problem</v>
      </c>
      <c r="K85" s="236" t="s">
        <v>23</v>
      </c>
    </row>
    <row r="86" spans="1:12" ht="13.8" hidden="1">
      <c r="A86" t="b">
        <v>0</v>
      </c>
      <c r="C86" s="207" t="s">
        <v>4675</v>
      </c>
      <c r="D86" s="29" t="s">
        <v>4608</v>
      </c>
      <c r="E86" s="29" t="s">
        <v>4608</v>
      </c>
      <c r="F86">
        <v>1</v>
      </c>
      <c r="G86" t="e">
        <f>MATCH(C86,EBKP_NEU!$A$3:$A$724,0)</f>
        <v>#N/A</v>
      </c>
      <c r="H86" t="e" cm="1">
        <f t="array" ref="H86">IF(INDEX(EBKP_NEU!$C$3:$C$1144,G86)=D86,TRUE,FALSE)</f>
        <v>#N/A</v>
      </c>
      <c r="I86" t="e" cm="1">
        <f t="array" ref="I86">IF(INDEX(EBKP_NEU!$D$3:$D$1144,G86)=E86,TRUE,FALSE)</f>
        <v>#N/A</v>
      </c>
      <c r="J86" t="str" cm="1">
        <f t="array" ref="J86">IF(A86,IF(AND(H86,I86,INDEX(EBKP_NEU!$G$3:$G$724,G86)),INDEX(EBKP_NEU!$B$3:$B$724,G86),"Problem"),"egal, nicht editierbar")</f>
        <v>egal, nicht editierbar</v>
      </c>
      <c r="K86" s="236" t="s">
        <v>24</v>
      </c>
      <c r="L86"/>
    </row>
    <row r="87" spans="1:12" ht="13.8" hidden="1">
      <c r="A87" t="b">
        <v>0</v>
      </c>
      <c r="C87" s="207" t="s">
        <v>4676</v>
      </c>
      <c r="D87" s="29" t="s">
        <v>4608</v>
      </c>
      <c r="E87" s="29" t="s">
        <v>4608</v>
      </c>
      <c r="F87">
        <v>1</v>
      </c>
      <c r="G87" t="e">
        <f>MATCH(C87,EBKP_NEU!$A$3:$A$724,0)</f>
        <v>#N/A</v>
      </c>
      <c r="H87" t="e" cm="1">
        <f t="array" ref="H87">IF(INDEX(EBKP_NEU!$C$3:$C$1144,G87)=D87,TRUE,FALSE)</f>
        <v>#N/A</v>
      </c>
      <c r="I87" t="e" cm="1">
        <f t="array" ref="I87">IF(INDEX(EBKP_NEU!$D$3:$D$1144,G87)=E87,TRUE,FALSE)</f>
        <v>#N/A</v>
      </c>
      <c r="J87" t="str" cm="1">
        <f t="array" ref="J87">IF(A87,IF(AND(H87,I87,INDEX(EBKP_NEU!$G$3:$G$724,G87)),INDEX(EBKP_NEU!$B$3:$B$724,G87),"Problem"),"egal, nicht editierbar")</f>
        <v>egal, nicht editierbar</v>
      </c>
      <c r="L87"/>
    </row>
    <row r="88" spans="1:12" ht="55.2">
      <c r="A88" t="b">
        <v>1</v>
      </c>
      <c r="C88" s="200" t="s">
        <v>4677</v>
      </c>
      <c r="D88" s="30" t="s">
        <v>4678</v>
      </c>
      <c r="E88" s="30" t="s">
        <v>4679</v>
      </c>
      <c r="F88">
        <v>1</v>
      </c>
      <c r="G88">
        <f>MATCH(C88,EBKP_NEU!$A$3:$A$724,0)</f>
        <v>75</v>
      </c>
      <c r="H88" t="b" cm="1">
        <f t="array" ref="H88">IF(INDEX(EBKP_NEU!$C$3:$C$1144,G88)=D88,TRUE,FALSE)</f>
        <v>0</v>
      </c>
      <c r="I88" t="b" cm="1">
        <f t="array" ref="I88">IF(INDEX(EBKP_NEU!$D$3:$D$1144,G88)=E88,TRUE,FALSE)</f>
        <v>0</v>
      </c>
      <c r="J88" t="str" cm="1">
        <f t="array" ref="J88">IF(A88,IF(AND(H88,I88,INDEX(EBKP_NEU!$G$3:$G$724,G88)),INDEX(EBKP_NEU!$B$3:$B$724,G88),"Problem"),"egal, nicht editierbar")</f>
        <v>Problem</v>
      </c>
      <c r="K88" s="236" t="s">
        <v>24</v>
      </c>
    </row>
    <row r="89" spans="1:12" ht="13.8" hidden="1">
      <c r="A89" t="b">
        <v>0</v>
      </c>
      <c r="C89" s="207" t="s">
        <v>4680</v>
      </c>
      <c r="D89" s="29" t="s">
        <v>4608</v>
      </c>
      <c r="E89" s="29" t="s">
        <v>4608</v>
      </c>
      <c r="F89">
        <v>1</v>
      </c>
      <c r="G89" t="e">
        <f>MATCH(C89,EBKP_NEU!$A$3:$A$724,0)</f>
        <v>#N/A</v>
      </c>
      <c r="H89" t="e" cm="1">
        <f t="array" ref="H89">IF(INDEX(EBKP_NEU!$C$3:$C$1144,G89)=D89,TRUE,FALSE)</f>
        <v>#N/A</v>
      </c>
      <c r="I89" t="e" cm="1">
        <f t="array" ref="I89">IF(INDEX(EBKP_NEU!$D$3:$D$1144,G89)=E89,TRUE,FALSE)</f>
        <v>#N/A</v>
      </c>
      <c r="J89" t="str" cm="1">
        <f t="array" ref="J89">IF(A89,IF(AND(H89,I89,INDEX(EBKP_NEU!$G$3:$G$724,G89)),INDEX(EBKP_NEU!$B$3:$B$724,G89),"Problem"),"egal, nicht editierbar")</f>
        <v>egal, nicht editierbar</v>
      </c>
      <c r="L89"/>
    </row>
    <row r="90" spans="1:12" ht="13.8" hidden="1">
      <c r="A90" t="b">
        <v>0</v>
      </c>
      <c r="C90" s="207" t="s">
        <v>4681</v>
      </c>
      <c r="D90" s="29" t="s">
        <v>4608</v>
      </c>
      <c r="E90" s="29" t="s">
        <v>4608</v>
      </c>
      <c r="F90">
        <v>1</v>
      </c>
      <c r="G90" t="e">
        <f>MATCH(C90,EBKP_NEU!$A$3:$A$724,0)</f>
        <v>#N/A</v>
      </c>
      <c r="H90" t="e" cm="1">
        <f t="array" ref="H90">IF(INDEX(EBKP_NEU!$C$3:$C$1144,G90)=D90,TRUE,FALSE)</f>
        <v>#N/A</v>
      </c>
      <c r="I90" t="e" cm="1">
        <f t="array" ref="I90">IF(INDEX(EBKP_NEU!$D$3:$D$1144,G90)=E90,TRUE,FALSE)</f>
        <v>#N/A</v>
      </c>
      <c r="J90" t="str" cm="1">
        <f t="array" ref="J90">IF(A90,IF(AND(H90,I90,INDEX(EBKP_NEU!$G$3:$G$724,G90)),INDEX(EBKP_NEU!$B$3:$B$724,G90),"Problem"),"egal, nicht editierbar")</f>
        <v>egal, nicht editierbar</v>
      </c>
      <c r="L90"/>
    </row>
    <row r="91" spans="1:12" ht="13.8" hidden="1">
      <c r="A91" t="b">
        <v>0</v>
      </c>
      <c r="C91" s="207" t="s">
        <v>4682</v>
      </c>
      <c r="D91" s="29" t="s">
        <v>4608</v>
      </c>
      <c r="E91" s="29" t="s">
        <v>4608</v>
      </c>
      <c r="F91">
        <v>1</v>
      </c>
      <c r="G91" t="e">
        <f>MATCH(C91,EBKP_NEU!$A$3:$A$724,0)</f>
        <v>#N/A</v>
      </c>
      <c r="H91" t="e" cm="1">
        <f t="array" ref="H91">IF(INDEX(EBKP_NEU!$C$3:$C$1144,G91)=D91,TRUE,FALSE)</f>
        <v>#N/A</v>
      </c>
      <c r="I91" t="e" cm="1">
        <f t="array" ref="I91">IF(INDEX(EBKP_NEU!$D$3:$D$1144,G91)=E91,TRUE,FALSE)</f>
        <v>#N/A</v>
      </c>
      <c r="J91" t="str" cm="1">
        <f t="array" ref="J91">IF(A91,IF(AND(H91,I91,INDEX(EBKP_NEU!$G$3:$G$724,G91)),INDEX(EBKP_NEU!$B$3:$B$724,G91),"Problem"),"egal, nicht editierbar")</f>
        <v>egal, nicht editierbar</v>
      </c>
      <c r="L91"/>
    </row>
    <row r="92" spans="1:12" ht="41.4">
      <c r="A92" t="b">
        <v>1</v>
      </c>
      <c r="C92" s="200" t="s">
        <v>4683</v>
      </c>
      <c r="D92" s="30" t="s">
        <v>4684</v>
      </c>
      <c r="E92" s="30" t="s">
        <v>4685</v>
      </c>
      <c r="F92">
        <v>1</v>
      </c>
      <c r="G92">
        <f>MATCH(C92,EBKP_NEU!$A$3:$A$724,0)</f>
        <v>76</v>
      </c>
      <c r="H92" t="b" cm="1">
        <f t="array" ref="H92">IF(INDEX(EBKP_NEU!$C$3:$C$1144,G92)=D92,TRUE,FALSE)</f>
        <v>0</v>
      </c>
      <c r="I92" t="b" cm="1">
        <f t="array" ref="I92">IF(INDEX(EBKP_NEU!$D$3:$D$1144,G92)=E92,TRUE,FALSE)</f>
        <v>0</v>
      </c>
      <c r="J92" t="str" cm="1">
        <f t="array" ref="J92">IF(A92,IF(AND(H92,I92,INDEX(EBKP_NEU!$G$3:$G$724,G92)),INDEX(EBKP_NEU!$B$3:$B$724,G92),"Problem"),"egal, nicht editierbar")</f>
        <v>Problem</v>
      </c>
      <c r="K92" s="236" t="s">
        <v>24</v>
      </c>
    </row>
    <row r="93" spans="1:12" ht="13.8" hidden="1">
      <c r="A93" t="b">
        <v>0</v>
      </c>
      <c r="C93" s="207" t="s">
        <v>4686</v>
      </c>
      <c r="D93" s="29" t="s">
        <v>4608</v>
      </c>
      <c r="E93" s="29" t="s">
        <v>4608</v>
      </c>
      <c r="F93">
        <v>1</v>
      </c>
      <c r="G93" t="e">
        <f>MATCH(C93,EBKP_NEU!$A$3:$A$724,0)</f>
        <v>#N/A</v>
      </c>
      <c r="H93" t="e" cm="1">
        <f t="array" ref="H93">IF(INDEX(EBKP_NEU!$C$3:$C$1144,G93)=D93,TRUE,FALSE)</f>
        <v>#N/A</v>
      </c>
      <c r="I93" t="e" cm="1">
        <f t="array" ref="I93">IF(INDEX(EBKP_NEU!$D$3:$D$1144,G93)=E93,TRUE,FALSE)</f>
        <v>#N/A</v>
      </c>
      <c r="J93" t="str" cm="1">
        <f t="array" ref="J93">IF(A93,IF(AND(H93,I93,INDEX(EBKP_NEU!$G$3:$G$724,G93)),INDEX(EBKP_NEU!$B$3:$B$724,G93),"Problem"),"egal, nicht editierbar")</f>
        <v>egal, nicht editierbar</v>
      </c>
      <c r="L93"/>
    </row>
    <row r="94" spans="1:12" ht="13.8" hidden="1">
      <c r="A94" t="b">
        <v>0</v>
      </c>
      <c r="C94" s="207" t="s">
        <v>4687</v>
      </c>
      <c r="D94" s="29" t="s">
        <v>4608</v>
      </c>
      <c r="E94" s="29" t="s">
        <v>4608</v>
      </c>
      <c r="F94">
        <v>0</v>
      </c>
      <c r="G94" t="e">
        <f>MATCH(C94,EBKP_NEU!$A$3:$A$724,0)</f>
        <v>#N/A</v>
      </c>
      <c r="H94" t="e" cm="1">
        <f t="array" ref="H94">IF(INDEX(EBKP_NEU!$C$3:$C$1144,G94)=D94,TRUE,FALSE)</f>
        <v>#N/A</v>
      </c>
      <c r="I94" t="e" cm="1">
        <f t="array" ref="I94">IF(INDEX(EBKP_NEU!$D$3:$D$1144,G94)=E94,TRUE,FALSE)</f>
        <v>#N/A</v>
      </c>
      <c r="J94" t="str" cm="1">
        <f t="array" ref="J94">IF(A94,IF(AND(H94,I94,INDEX(EBKP_NEU!$G$3:$G$724,G94)),INDEX(EBKP_NEU!$B$3:$B$724,G94),"Problem"),"egal, nicht editierbar")</f>
        <v>egal, nicht editierbar</v>
      </c>
      <c r="L94"/>
    </row>
    <row r="95" spans="1:12" ht="13.8" hidden="1">
      <c r="A95" t="b">
        <v>0</v>
      </c>
      <c r="C95" s="207" t="s">
        <v>4688</v>
      </c>
      <c r="D95" s="29" t="s">
        <v>4608</v>
      </c>
      <c r="E95" s="29" t="s">
        <v>4608</v>
      </c>
      <c r="F95">
        <v>0</v>
      </c>
      <c r="G95" t="e">
        <f>MATCH(C95,EBKP_NEU!$A$3:$A$724,0)</f>
        <v>#N/A</v>
      </c>
      <c r="H95" t="e" cm="1">
        <f t="array" ref="H95">IF(INDEX(EBKP_NEU!$C$3:$C$1144,G95)=D95,TRUE,FALSE)</f>
        <v>#N/A</v>
      </c>
      <c r="I95" t="e" cm="1">
        <f t="array" ref="I95">IF(INDEX(EBKP_NEU!$D$3:$D$1144,G95)=E95,TRUE,FALSE)</f>
        <v>#N/A</v>
      </c>
      <c r="J95" t="str" cm="1">
        <f t="array" ref="J95">IF(A95,IF(AND(H95,I95,INDEX(EBKP_NEU!$G$3:$G$724,G95)),INDEX(EBKP_NEU!$B$3:$B$724,G95),"Problem"),"egal, nicht editierbar")</f>
        <v>egal, nicht editierbar</v>
      </c>
      <c r="L95"/>
    </row>
    <row r="96" spans="1:12" ht="41.4">
      <c r="A96" t="b">
        <v>1</v>
      </c>
      <c r="C96" s="198" t="s">
        <v>4689</v>
      </c>
      <c r="D96" s="199" t="s">
        <v>1749</v>
      </c>
      <c r="E96" s="30" t="s">
        <v>1750</v>
      </c>
      <c r="F96">
        <v>0</v>
      </c>
      <c r="G96">
        <f>MATCH(C96,EBKP_NEU!$A$3:$A$724,0)</f>
        <v>77</v>
      </c>
      <c r="H96" t="b" cm="1">
        <f t="array" ref="H96">IF(INDEX(EBKP_NEU!$C$3:$C$1144,G96)=D96,TRUE,FALSE)</f>
        <v>1</v>
      </c>
      <c r="I96" t="b" cm="1">
        <f t="array" ref="I96">IF(INDEX(EBKP_NEU!$D$3:$D$1144,G96)=E96,TRUE,FALSE)</f>
        <v>1</v>
      </c>
      <c r="J96" t="str" cm="1">
        <f t="array" ref="J96">IF(A96,IF(AND(H96,I96,INDEX(EBKP_NEU!$G$3:$G$724,G96)),INDEX(EBKP_NEU!$B$3:$B$724,G96),"Problem"),"egal, nicht editierbar")</f>
        <v>C02</v>
      </c>
      <c r="K96" s="35" t="s">
        <v>27</v>
      </c>
    </row>
    <row r="97" spans="1:12" ht="41.4">
      <c r="A97" t="b">
        <v>1</v>
      </c>
      <c r="C97" s="200" t="s">
        <v>4690</v>
      </c>
      <c r="D97" s="30" t="s">
        <v>1753</v>
      </c>
      <c r="E97" s="30" t="s">
        <v>4691</v>
      </c>
      <c r="F97">
        <v>2</v>
      </c>
      <c r="G97">
        <f>MATCH(C97,EBKP_NEU!$A$3:$A$724,0)</f>
        <v>78</v>
      </c>
      <c r="H97" t="b" cm="1">
        <f t="array" ref="H97">IF(INDEX(EBKP_NEU!$C$3:$C$1144,G97)=D97,TRUE,FALSE)</f>
        <v>1</v>
      </c>
      <c r="I97" t="b" cm="1">
        <f t="array" ref="I97">IF(INDEX(EBKP_NEU!$D$3:$D$1144,G97)=E97,TRUE,FALSE)</f>
        <v>0</v>
      </c>
      <c r="J97" t="str" cm="1">
        <f t="array" ref="J97">IF(A97,IF(AND(H97,I97,INDEX(EBKP_NEU!$G$3:$G$724,G97)),INDEX(EBKP_NEU!$B$3:$B$724,G97),"Problem"),"egal, nicht editierbar")</f>
        <v>Problem</v>
      </c>
      <c r="K97" s="236" t="s">
        <v>28</v>
      </c>
    </row>
    <row r="98" spans="1:12" ht="13.8" hidden="1">
      <c r="A98" t="b">
        <v>0</v>
      </c>
      <c r="C98" s="207" t="s">
        <v>4692</v>
      </c>
      <c r="D98" s="29" t="s">
        <v>4608</v>
      </c>
      <c r="E98" s="29" t="s">
        <v>4608</v>
      </c>
      <c r="F98">
        <v>2</v>
      </c>
      <c r="G98" t="e">
        <f>MATCH(C98,EBKP_NEU!$A$3:$A$724,0)</f>
        <v>#N/A</v>
      </c>
      <c r="H98" t="e" cm="1">
        <f t="array" ref="H98">IF(INDEX(EBKP_NEU!$C$3:$C$1144,G98)=D98,TRUE,FALSE)</f>
        <v>#N/A</v>
      </c>
      <c r="I98" t="e" cm="1">
        <f t="array" ref="I98">IF(INDEX(EBKP_NEU!$D$3:$D$1144,G98)=E98,TRUE,FALSE)</f>
        <v>#N/A</v>
      </c>
      <c r="J98" t="str" cm="1">
        <f t="array" ref="J98">IF(A98,IF(AND(H98,I98,INDEX(EBKP_NEU!$G$3:$G$724,G98)),INDEX(EBKP_NEU!$B$3:$B$724,G98),"Problem"),"egal, nicht editierbar")</f>
        <v>egal, nicht editierbar</v>
      </c>
      <c r="K98" s="236" t="s">
        <v>29</v>
      </c>
      <c r="L98"/>
    </row>
    <row r="99" spans="1:12" ht="41.4">
      <c r="A99" t="b">
        <v>1</v>
      </c>
      <c r="C99" s="200" t="s">
        <v>4693</v>
      </c>
      <c r="D99" s="30" t="s">
        <v>1758</v>
      </c>
      <c r="E99" s="30" t="s">
        <v>4694</v>
      </c>
      <c r="F99">
        <v>1</v>
      </c>
      <c r="G99">
        <f>MATCH(C99,EBKP_NEU!$A$3:$A$724,0)</f>
        <v>79</v>
      </c>
      <c r="H99" t="b" cm="1">
        <f t="array" ref="H99">IF(INDEX(EBKP_NEU!$C$3:$C$1144,G99)=D99,TRUE,FALSE)</f>
        <v>1</v>
      </c>
      <c r="I99" t="b" cm="1">
        <f t="array" ref="I99">IF(INDEX(EBKP_NEU!$D$3:$D$1144,G99)=E99,TRUE,FALSE)</f>
        <v>0</v>
      </c>
      <c r="J99" t="str" cm="1">
        <f t="array" ref="J99">IF(A99,IF(AND(H99,I99,INDEX(EBKP_NEU!$G$3:$G$724,G99)),INDEX(EBKP_NEU!$B$3:$B$724,G99),"Problem"),"egal, nicht editierbar")</f>
        <v>Problem</v>
      </c>
      <c r="K99" s="236" t="s">
        <v>29</v>
      </c>
    </row>
    <row r="100" spans="1:12" ht="13.8" hidden="1">
      <c r="A100" t="b">
        <v>0</v>
      </c>
      <c r="C100" s="207" t="s">
        <v>4695</v>
      </c>
      <c r="D100" s="29" t="s">
        <v>4608</v>
      </c>
      <c r="E100" s="29" t="s">
        <v>4608</v>
      </c>
      <c r="F100">
        <v>1</v>
      </c>
      <c r="G100" t="e">
        <f>MATCH(C100,EBKP_NEU!$A$3:$A$724,0)</f>
        <v>#N/A</v>
      </c>
      <c r="H100" t="e" cm="1">
        <f t="array" ref="H100">IF(INDEX(EBKP_NEU!$C$3:$C$1144,G100)=D100,TRUE,FALSE)</f>
        <v>#N/A</v>
      </c>
      <c r="I100" t="e" cm="1">
        <f t="array" ref="I100">IF(INDEX(EBKP_NEU!$D$3:$D$1144,G100)=E100,TRUE,FALSE)</f>
        <v>#N/A</v>
      </c>
      <c r="J100" t="str" cm="1">
        <f t="array" ref="J100">IF(A100,IF(AND(H100,I100,INDEX(EBKP_NEU!$G$3:$G$724,G100)),INDEX(EBKP_NEU!$B$3:$B$724,G100),"Problem"),"egal, nicht editierbar")</f>
        <v>egal, nicht editierbar</v>
      </c>
      <c r="L100"/>
    </row>
    <row r="101" spans="1:12" ht="27.6">
      <c r="A101" t="b">
        <v>1</v>
      </c>
      <c r="C101" s="198" t="s">
        <v>4696</v>
      </c>
      <c r="D101" s="199" t="s">
        <v>1763</v>
      </c>
      <c r="E101" s="30" t="s">
        <v>1764</v>
      </c>
      <c r="F101">
        <v>1</v>
      </c>
      <c r="G101">
        <f>MATCH(C101,EBKP_NEU!$A$3:$A$724,0)</f>
        <v>80</v>
      </c>
      <c r="H101" t="b" cm="1">
        <f t="array" ref="H101">IF(INDEX(EBKP_NEU!$C$3:$C$1144,G101)=D101,TRUE,FALSE)</f>
        <v>1</v>
      </c>
      <c r="I101" t="b" cm="1">
        <f t="array" ref="I101">IF(INDEX(EBKP_NEU!$D$3:$D$1144,G101)=E101,TRUE,FALSE)</f>
        <v>1</v>
      </c>
      <c r="J101" t="str" cm="1">
        <f t="array" ref="J101">IF(A101,IF(AND(H101,I101,INDEX(EBKP_NEU!$G$3:$G$724,G101)),INDEX(EBKP_NEU!$B$3:$B$724,G101),"Problem"),"egal, nicht editierbar")</f>
        <v>C03</v>
      </c>
      <c r="K101" s="35" t="s">
        <v>30</v>
      </c>
    </row>
    <row r="102" spans="1:12" ht="41.4">
      <c r="A102" t="b">
        <v>1</v>
      </c>
      <c r="C102" s="200" t="s">
        <v>4697</v>
      </c>
      <c r="D102" s="30" t="s">
        <v>1767</v>
      </c>
      <c r="E102" s="30" t="s">
        <v>4698</v>
      </c>
      <c r="F102">
        <v>1</v>
      </c>
      <c r="G102">
        <f>MATCH(C102,EBKP_NEU!$A$3:$A$724,0)</f>
        <v>81</v>
      </c>
      <c r="H102" t="b" cm="1">
        <f t="array" ref="H102">IF(INDEX(EBKP_NEU!$C$3:$C$1144,G102)=D102,TRUE,FALSE)</f>
        <v>1</v>
      </c>
      <c r="I102" t="b" cm="1">
        <f t="array" ref="I102">IF(INDEX(EBKP_NEU!$D$3:$D$1144,G102)=E102,TRUE,FALSE)</f>
        <v>0</v>
      </c>
      <c r="J102" t="str" cm="1">
        <f t="array" ref="J102">IF(A102,IF(AND(H102,I102,INDEX(EBKP_NEU!$G$3:$G$724,G102)),INDEX(EBKP_NEU!$B$3:$B$724,G102),"Problem"),"egal, nicht editierbar")</f>
        <v>Problem</v>
      </c>
      <c r="K102" s="236" t="s">
        <v>31</v>
      </c>
    </row>
    <row r="103" spans="1:12" ht="13.8" hidden="1">
      <c r="A103" t="b">
        <v>0</v>
      </c>
      <c r="C103" s="207" t="s">
        <v>4699</v>
      </c>
      <c r="D103" s="29" t="s">
        <v>4608</v>
      </c>
      <c r="E103" s="29" t="s">
        <v>4608</v>
      </c>
      <c r="F103">
        <v>1</v>
      </c>
      <c r="G103" t="e">
        <f>MATCH(C103,EBKP_NEU!$A$3:$A$724,0)</f>
        <v>#N/A</v>
      </c>
      <c r="H103" t="e" cm="1">
        <f t="array" ref="H103">IF(INDEX(EBKP_NEU!$C$3:$C$1144,G103)=D103,TRUE,FALSE)</f>
        <v>#N/A</v>
      </c>
      <c r="I103" t="e" cm="1">
        <f t="array" ref="I103">IF(INDEX(EBKP_NEU!$D$3:$D$1144,G103)=E103,TRUE,FALSE)</f>
        <v>#N/A</v>
      </c>
      <c r="J103" t="str" cm="1">
        <f t="array" ref="J103">IF(A103,IF(AND(H103,I103,INDEX(EBKP_NEU!$G$3:$G$724,G103)),INDEX(EBKP_NEU!$B$3:$B$724,G103),"Problem"),"egal, nicht editierbar")</f>
        <v>egal, nicht editierbar</v>
      </c>
      <c r="L103"/>
    </row>
    <row r="104" spans="1:12" ht="27.6">
      <c r="A104" t="b">
        <v>1</v>
      </c>
      <c r="C104" s="200" t="s">
        <v>4700</v>
      </c>
      <c r="D104" s="30" t="s">
        <v>1771</v>
      </c>
      <c r="E104" s="30" t="s">
        <v>4701</v>
      </c>
      <c r="F104">
        <v>1</v>
      </c>
      <c r="G104">
        <f>MATCH(C104,EBKP_NEU!$A$3:$A$724,0)</f>
        <v>82</v>
      </c>
      <c r="H104" t="b" cm="1">
        <f t="array" ref="H104">IF(INDEX(EBKP_NEU!$C$3:$C$1144,G104)=D104,TRUE,FALSE)</f>
        <v>1</v>
      </c>
      <c r="I104" t="b" cm="1">
        <f t="array" ref="I104">IF(INDEX(EBKP_NEU!$D$3:$D$1144,G104)=E104,TRUE,FALSE)</f>
        <v>0</v>
      </c>
      <c r="J104" t="str" cm="1">
        <f t="array" ref="J104">IF(A104,IF(AND(H104,I104,INDEX(EBKP_NEU!$G$3:$G$724,G104)),INDEX(EBKP_NEU!$B$3:$B$724,G104),"Problem"),"egal, nicht editierbar")</f>
        <v>Problem</v>
      </c>
      <c r="K104" s="236" t="s">
        <v>32</v>
      </c>
    </row>
    <row r="105" spans="1:12" ht="13.8" hidden="1">
      <c r="A105" t="b">
        <v>0</v>
      </c>
      <c r="C105" s="207" t="s">
        <v>4702</v>
      </c>
      <c r="D105" s="29" t="s">
        <v>4608</v>
      </c>
      <c r="E105" s="29" t="s">
        <v>4608</v>
      </c>
      <c r="F105">
        <v>1</v>
      </c>
      <c r="G105" t="e">
        <f>MATCH(C105,EBKP_NEU!$A$3:$A$724,0)</f>
        <v>#N/A</v>
      </c>
      <c r="H105" t="e" cm="1">
        <f t="array" ref="H105">IF(INDEX(EBKP_NEU!$C$3:$C$1144,G105)=D105,TRUE,FALSE)</f>
        <v>#N/A</v>
      </c>
      <c r="I105" t="e" cm="1">
        <f t="array" ref="I105">IF(INDEX(EBKP_NEU!$D$3:$D$1144,G105)=E105,TRUE,FALSE)</f>
        <v>#N/A</v>
      </c>
      <c r="J105" t="str" cm="1">
        <f t="array" ref="J105">IF(A105,IF(AND(H105,I105,INDEX(EBKP_NEU!$G$3:$G$724,G105)),INDEX(EBKP_NEU!$B$3:$B$724,G105),"Problem"),"egal, nicht editierbar")</f>
        <v>egal, nicht editierbar</v>
      </c>
      <c r="L105"/>
    </row>
    <row r="106" spans="1:12" ht="41.4">
      <c r="A106" t="b">
        <v>1</v>
      </c>
      <c r="C106" s="198" t="s">
        <v>4703</v>
      </c>
      <c r="D106" s="199" t="s">
        <v>1776</v>
      </c>
      <c r="E106" s="30" t="s">
        <v>4704</v>
      </c>
      <c r="F106">
        <v>1</v>
      </c>
      <c r="G106">
        <f>MATCH(C106,EBKP_NEU!$A$3:$A$724,0)</f>
        <v>83</v>
      </c>
      <c r="H106" t="b" cm="1">
        <f t="array" ref="H106">IF(INDEX(EBKP_NEU!$C$3:$C$1144,G106)=D106,TRUE,FALSE)</f>
        <v>1</v>
      </c>
      <c r="I106" t="b" cm="1">
        <f t="array" ref="I106">IF(INDEX(EBKP_NEU!$D$3:$D$1144,G106)=E106,TRUE,FALSE)</f>
        <v>0</v>
      </c>
      <c r="J106" t="str" cm="1">
        <f t="array" ref="J106">IF(A106,IF(AND(H106,I106,INDEX(EBKP_NEU!$G$3:$G$724,G106)),INDEX(EBKP_NEU!$B$3:$B$724,G106),"Problem"),"egal, nicht editierbar")</f>
        <v>Problem</v>
      </c>
      <c r="K106" s="236" t="s">
        <v>33</v>
      </c>
    </row>
    <row r="107" spans="1:12" ht="27.6">
      <c r="A107" t="b">
        <v>1</v>
      </c>
      <c r="C107" s="200" t="s">
        <v>4705</v>
      </c>
      <c r="D107" s="30" t="s">
        <v>4706</v>
      </c>
      <c r="E107" s="30" t="s">
        <v>4707</v>
      </c>
      <c r="F107">
        <v>1</v>
      </c>
      <c r="G107">
        <f>MATCH(C107,EBKP_NEU!$A$3:$A$724,0)</f>
        <v>84</v>
      </c>
      <c r="H107" t="b" cm="1">
        <f t="array" ref="H107">IF(INDEX(EBKP_NEU!$C$3:$C$1144,G107)=D107,TRUE,FALSE)</f>
        <v>0</v>
      </c>
      <c r="I107" t="b" cm="1">
        <f t="array" ref="I107">IF(INDEX(EBKP_NEU!$D$3:$D$1144,G107)=E107,TRUE,FALSE)</f>
        <v>0</v>
      </c>
      <c r="J107" t="str" cm="1">
        <f t="array" ref="J107">IF(A107,IF(AND(H107,I107,INDEX(EBKP_NEU!$G$3:$G$724,G107)),INDEX(EBKP_NEU!$B$3:$B$724,G107),"Problem"),"egal, nicht editierbar")</f>
        <v>Problem</v>
      </c>
      <c r="K107" s="236" t="s">
        <v>34</v>
      </c>
    </row>
    <row r="108" spans="1:12" ht="13.8" hidden="1">
      <c r="A108" t="b">
        <v>0</v>
      </c>
      <c r="C108" s="207" t="s">
        <v>4708</v>
      </c>
      <c r="D108" s="29" t="s">
        <v>4608</v>
      </c>
      <c r="E108" s="29" t="s">
        <v>4608</v>
      </c>
      <c r="F108">
        <v>1</v>
      </c>
      <c r="G108" t="e">
        <f>MATCH(C108,EBKP_NEU!$A$3:$A$724,0)</f>
        <v>#N/A</v>
      </c>
      <c r="H108" t="e" cm="1">
        <f t="array" ref="H108">IF(INDEX(EBKP_NEU!$C$3:$C$1144,G108)=D108,TRUE,FALSE)</f>
        <v>#N/A</v>
      </c>
      <c r="I108" t="e" cm="1">
        <f t="array" ref="I108">IF(INDEX(EBKP_NEU!$D$3:$D$1144,G108)=E108,TRUE,FALSE)</f>
        <v>#N/A</v>
      </c>
      <c r="J108" t="str" cm="1">
        <f t="array" ref="J108">IF(A108,IF(AND(H108,I108,INDEX(EBKP_NEU!$G$3:$G$724,G108)),INDEX(EBKP_NEU!$B$3:$B$724,G108),"Problem"),"egal, nicht editierbar")</f>
        <v>egal, nicht editierbar</v>
      </c>
      <c r="L108"/>
    </row>
    <row r="109" spans="1:12" ht="27.6">
      <c r="A109" t="b">
        <v>1</v>
      </c>
      <c r="C109" s="200" t="s">
        <v>4709</v>
      </c>
      <c r="D109" s="30" t="s">
        <v>2709</v>
      </c>
      <c r="E109" s="30" t="s">
        <v>4710</v>
      </c>
      <c r="F109">
        <v>1</v>
      </c>
      <c r="G109">
        <f>MATCH(C109,EBKP_NEU!$A$3:$A$724,0)</f>
        <v>85</v>
      </c>
      <c r="H109" t="b" cm="1">
        <f t="array" ref="H109">IF(INDEX(EBKP_NEU!$C$3:$C$1144,G109)=D109,TRUE,FALSE)</f>
        <v>0</v>
      </c>
      <c r="I109" t="b" cm="1">
        <f t="array" ref="I109">IF(INDEX(EBKP_NEU!$D$3:$D$1144,G109)=E109,TRUE,FALSE)</f>
        <v>0</v>
      </c>
      <c r="J109" t="str" cm="1">
        <f t="array" ref="J109">IF(A109,IF(AND(H109,I109,INDEX(EBKP_NEU!$G$3:$G$724,G109)),INDEX(EBKP_NEU!$B$3:$B$724,G109),"Problem"),"egal, nicht editierbar")</f>
        <v>Problem</v>
      </c>
      <c r="K109" s="236" t="s">
        <v>35</v>
      </c>
    </row>
    <row r="110" spans="1:12" ht="13.8" hidden="1">
      <c r="A110" t="b">
        <v>0</v>
      </c>
      <c r="C110" s="207" t="s">
        <v>4711</v>
      </c>
      <c r="D110" s="29" t="s">
        <v>4608</v>
      </c>
      <c r="E110" s="29" t="s">
        <v>4608</v>
      </c>
      <c r="F110">
        <v>2</v>
      </c>
      <c r="G110" t="e">
        <f>MATCH(C110,EBKP_NEU!$A$3:$A$724,0)</f>
        <v>#N/A</v>
      </c>
      <c r="H110" t="e" cm="1">
        <f t="array" ref="H110">IF(INDEX(EBKP_NEU!$C$3:$C$1144,G110)=D110,TRUE,FALSE)</f>
        <v>#N/A</v>
      </c>
      <c r="I110" t="e" cm="1">
        <f t="array" ref="I110">IF(INDEX(EBKP_NEU!$D$3:$D$1144,G110)=E110,TRUE,FALSE)</f>
        <v>#N/A</v>
      </c>
      <c r="J110" t="str" cm="1">
        <f t="array" ref="J110">IF(A110,IF(AND(H110,I110,INDEX(EBKP_NEU!$G$3:$G$724,G110)),INDEX(EBKP_NEU!$B$3:$B$724,G110),"Problem"),"egal, nicht editierbar")</f>
        <v>egal, nicht editierbar</v>
      </c>
      <c r="L110"/>
    </row>
    <row r="111" spans="1:12" ht="41.4">
      <c r="A111" t="b">
        <v>1</v>
      </c>
      <c r="C111" s="200" t="s">
        <v>4712</v>
      </c>
      <c r="D111" s="30" t="s">
        <v>4713</v>
      </c>
      <c r="E111" s="30" t="s">
        <v>4714</v>
      </c>
      <c r="F111">
        <v>1</v>
      </c>
      <c r="G111">
        <f>MATCH(C111,EBKP_NEU!$A$3:$A$724,0)</f>
        <v>86</v>
      </c>
      <c r="H111" t="b" cm="1">
        <f t="array" ref="H111">IF(INDEX(EBKP_NEU!$C$3:$C$1144,G111)=D111,TRUE,FALSE)</f>
        <v>0</v>
      </c>
      <c r="I111" t="b" cm="1">
        <f t="array" ref="I111">IF(INDEX(EBKP_NEU!$D$3:$D$1144,G111)=E111,TRUE,FALSE)</f>
        <v>0</v>
      </c>
      <c r="J111" t="str" cm="1">
        <f t="array" ref="J111">IF(A111,IF(AND(H111,I111,INDEX(EBKP_NEU!$G$3:$G$724,G111)),INDEX(EBKP_NEU!$B$3:$B$724,G111),"Problem"),"egal, nicht editierbar")</f>
        <v>Problem</v>
      </c>
      <c r="K111" s="236" t="s">
        <v>36</v>
      </c>
    </row>
    <row r="112" spans="1:12" ht="13.8" hidden="1">
      <c r="A112" t="b">
        <v>0</v>
      </c>
      <c r="C112" s="207" t="s">
        <v>4715</v>
      </c>
      <c r="D112" s="29" t="s">
        <v>4608</v>
      </c>
      <c r="E112" s="29" t="s">
        <v>4608</v>
      </c>
      <c r="F112">
        <v>1</v>
      </c>
      <c r="G112" t="e">
        <f>MATCH(C112,EBKP_NEU!$A$3:$A$724,0)</f>
        <v>#N/A</v>
      </c>
      <c r="H112" t="e" cm="1">
        <f t="array" ref="H112">IF(INDEX(EBKP_NEU!$C$3:$C$1144,G112)=D112,TRUE,FALSE)</f>
        <v>#N/A</v>
      </c>
      <c r="I112" t="e" cm="1">
        <f t="array" ref="I112">IF(INDEX(EBKP_NEU!$D$3:$D$1144,G112)=E112,TRUE,FALSE)</f>
        <v>#N/A</v>
      </c>
      <c r="J112" t="str" cm="1">
        <f t="array" ref="J112">IF(A112,IF(AND(H112,I112,INDEX(EBKP_NEU!$G$3:$G$724,G112)),INDEX(EBKP_NEU!$B$3:$B$724,G112),"Problem"),"egal, nicht editierbar")</f>
        <v>egal, nicht editierbar</v>
      </c>
      <c r="L112"/>
    </row>
    <row r="113" spans="1:12" ht="41.4">
      <c r="A113" t="b">
        <v>1</v>
      </c>
      <c r="C113" s="200" t="s">
        <v>4716</v>
      </c>
      <c r="D113" s="30" t="s">
        <v>4717</v>
      </c>
      <c r="E113" s="30" t="s">
        <v>4718</v>
      </c>
      <c r="F113">
        <v>1</v>
      </c>
      <c r="G113">
        <f>MATCH(C113,EBKP_NEU!$A$3:$A$724,0)</f>
        <v>87</v>
      </c>
      <c r="H113" t="b" cm="1">
        <f t="array" ref="H113">IF(INDEX(EBKP_NEU!$C$3:$C$1144,G113)=D113,TRUE,FALSE)</f>
        <v>0</v>
      </c>
      <c r="I113" t="b" cm="1">
        <f t="array" ref="I113">IF(INDEX(EBKP_NEU!$D$3:$D$1144,G113)=E113,TRUE,FALSE)</f>
        <v>0</v>
      </c>
      <c r="J113" t="str" cm="1">
        <f t="array" ref="J113">IF(A113,IF(AND(H113,I113,INDEX(EBKP_NEU!$G$3:$G$724,G113)),INDEX(EBKP_NEU!$B$3:$B$724,G113),"Problem"),"egal, nicht editierbar")</f>
        <v>Problem</v>
      </c>
      <c r="K113" s="236" t="s">
        <v>37</v>
      </c>
    </row>
    <row r="114" spans="1:12" ht="13.8" hidden="1">
      <c r="A114" t="b">
        <v>0</v>
      </c>
      <c r="C114" s="207" t="s">
        <v>4719</v>
      </c>
      <c r="D114" s="29" t="s">
        <v>4608</v>
      </c>
      <c r="E114" s="29" t="s">
        <v>4608</v>
      </c>
      <c r="F114">
        <v>1</v>
      </c>
      <c r="G114" t="e">
        <f>MATCH(C114,EBKP_NEU!$A$3:$A$724,0)</f>
        <v>#N/A</v>
      </c>
      <c r="H114" t="e" cm="1">
        <f t="array" ref="H114">IF(INDEX(EBKP_NEU!$C$3:$C$1144,G114)=D114,TRUE,FALSE)</f>
        <v>#N/A</v>
      </c>
      <c r="I114" t="e" cm="1">
        <f t="array" ref="I114">IF(INDEX(EBKP_NEU!$D$3:$D$1144,G114)=E114,TRUE,FALSE)</f>
        <v>#N/A</v>
      </c>
      <c r="J114" t="str" cm="1">
        <f t="array" ref="J114">IF(A114,IF(AND(H114,I114,INDEX(EBKP_NEU!$G$3:$G$724,G114)),INDEX(EBKP_NEU!$B$3:$B$724,G114),"Problem"),"egal, nicht editierbar")</f>
        <v>egal, nicht editierbar</v>
      </c>
      <c r="L114"/>
    </row>
    <row r="115" spans="1:12" ht="55.2">
      <c r="A115" t="b">
        <v>1</v>
      </c>
      <c r="C115" s="198" t="s">
        <v>4720</v>
      </c>
      <c r="D115" s="199" t="s">
        <v>1816</v>
      </c>
      <c r="E115" s="30" t="s">
        <v>4721</v>
      </c>
      <c r="F115">
        <v>1</v>
      </c>
      <c r="G115">
        <f>MATCH(C115,EBKP_NEU!$A$3:$A$724,0)</f>
        <v>92</v>
      </c>
      <c r="H115" t="b" cm="1">
        <f t="array" ref="H115">IF(INDEX(EBKP_NEU!$C$3:$C$1144,G115)=D115,TRUE,FALSE)</f>
        <v>1</v>
      </c>
      <c r="I115" t="b" cm="1">
        <f t="array" ref="I115">IF(INDEX(EBKP_NEU!$D$3:$D$1144,G115)=E115,TRUE,FALSE)</f>
        <v>0</v>
      </c>
      <c r="J115" t="str" cm="1">
        <f t="array" ref="J115">IF(A115,IF(AND(H115,I115,INDEX(EBKP_NEU!$G$3:$G$724,G115)),INDEX(EBKP_NEU!$B$3:$B$724,G115),"Problem"),"egal, nicht editierbar")</f>
        <v>Problem</v>
      </c>
      <c r="K115" s="236" t="s">
        <v>21</v>
      </c>
    </row>
    <row r="116" spans="1:12" ht="41.4">
      <c r="A116" t="b">
        <v>1</v>
      </c>
      <c r="C116" s="200" t="s">
        <v>4722</v>
      </c>
      <c r="D116" s="30" t="s">
        <v>1820</v>
      </c>
      <c r="E116" s="30" t="s">
        <v>4723</v>
      </c>
      <c r="F116">
        <v>1</v>
      </c>
      <c r="G116">
        <f>MATCH(C116,EBKP_NEU!$A$3:$A$724,0)</f>
        <v>93</v>
      </c>
      <c r="H116" t="b" cm="1">
        <f t="array" ref="H116">IF(INDEX(EBKP_NEU!$C$3:$C$1144,G116)=D116,TRUE,FALSE)</f>
        <v>1</v>
      </c>
      <c r="I116" t="b" cm="1">
        <f t="array" ref="I116">IF(INDEX(EBKP_NEU!$D$3:$D$1144,G116)=E116,TRUE,FALSE)</f>
        <v>0</v>
      </c>
      <c r="J116" t="str" cm="1">
        <f t="array" ref="J116">IF(A116,IF(AND(H116,I116,INDEX(EBKP_NEU!$G$3:$G$724,G116)),INDEX(EBKP_NEU!$B$3:$B$724,G116),"Problem"),"egal, nicht editierbar")</f>
        <v>Problem</v>
      </c>
      <c r="K116" s="236" t="s">
        <v>21</v>
      </c>
    </row>
    <row r="117" spans="1:12" ht="27.6">
      <c r="A117" t="b">
        <v>1</v>
      </c>
      <c r="C117" s="200" t="s">
        <v>4724</v>
      </c>
      <c r="D117" s="30" t="s">
        <v>1825</v>
      </c>
      <c r="E117" s="30" t="s">
        <v>4725</v>
      </c>
      <c r="F117">
        <v>1</v>
      </c>
      <c r="G117">
        <f>MATCH(C117,EBKP_NEU!$A$3:$A$724,0)</f>
        <v>94</v>
      </c>
      <c r="H117" t="b" cm="1">
        <f t="array" ref="H117">IF(INDEX(EBKP_NEU!$C$3:$C$1144,G117)=D117,TRUE,FALSE)</f>
        <v>1</v>
      </c>
      <c r="I117" t="b" cm="1">
        <f t="array" ref="I117">IF(INDEX(EBKP_NEU!$D$3:$D$1144,G117)=E117,TRUE,FALSE)</f>
        <v>0</v>
      </c>
      <c r="J117" t="str" cm="1">
        <f t="array" ref="J117">IF(A117,IF(AND(H117,I117,INDEX(EBKP_NEU!$G$3:$G$724,G117)),INDEX(EBKP_NEU!$B$3:$B$724,G117),"Problem"),"egal, nicht editierbar")</f>
        <v>Problem</v>
      </c>
      <c r="K117" s="236" t="s">
        <v>21</v>
      </c>
    </row>
    <row r="118" spans="1:12" ht="13.8" hidden="1">
      <c r="A118" t="b">
        <v>0</v>
      </c>
      <c r="C118" s="205" t="s">
        <v>4726</v>
      </c>
      <c r="D118" s="29" t="s">
        <v>4608</v>
      </c>
      <c r="E118" s="29" t="s">
        <v>4608</v>
      </c>
      <c r="F118">
        <v>2</v>
      </c>
      <c r="G118" t="e">
        <f>MATCH(C118,EBKP_NEU!$A$3:$A$724,0)</f>
        <v>#N/A</v>
      </c>
      <c r="H118" t="e" cm="1">
        <f t="array" ref="H118">IF(INDEX(EBKP_NEU!$C$3:$C$1144,G118)=D118,TRUE,FALSE)</f>
        <v>#N/A</v>
      </c>
      <c r="I118" t="e" cm="1">
        <f t="array" ref="I118">IF(INDEX(EBKP_NEU!$D$3:$D$1144,G118)=E118,TRUE,FALSE)</f>
        <v>#N/A</v>
      </c>
      <c r="J118" t="str" cm="1">
        <f t="array" ref="J118">IF(A118,IF(AND(H118,I118,INDEX(EBKP_NEU!$G$3:$G$724,G118)),INDEX(EBKP_NEU!$B$3:$B$724,G118),"Problem"),"egal, nicht editierbar")</f>
        <v>egal, nicht editierbar</v>
      </c>
      <c r="L118"/>
    </row>
    <row r="119" spans="1:12" ht="13.8" hidden="1">
      <c r="A119" t="b">
        <v>0</v>
      </c>
      <c r="C119" s="205" t="s">
        <v>4727</v>
      </c>
      <c r="D119" s="29" t="s">
        <v>4608</v>
      </c>
      <c r="E119" s="29" t="s">
        <v>4608</v>
      </c>
      <c r="F119">
        <v>1</v>
      </c>
      <c r="G119" t="e">
        <f>MATCH(C119,EBKP_NEU!$A$3:$A$724,0)</f>
        <v>#N/A</v>
      </c>
      <c r="H119" t="e" cm="1">
        <f t="array" ref="H119">IF(INDEX(EBKP_NEU!$C$3:$C$1144,G119)=D119,TRUE,FALSE)</f>
        <v>#N/A</v>
      </c>
      <c r="I119" t="e" cm="1">
        <f t="array" ref="I119">IF(INDEX(EBKP_NEU!$D$3:$D$1144,G119)=E119,TRUE,FALSE)</f>
        <v>#N/A</v>
      </c>
      <c r="J119" t="str" cm="1">
        <f t="array" ref="J119">IF(A119,IF(AND(H119,I119,INDEX(EBKP_NEU!$G$3:$G$724,G119)),INDEX(EBKP_NEU!$B$3:$B$724,G119),"Problem"),"egal, nicht editierbar")</f>
        <v>egal, nicht editierbar</v>
      </c>
      <c r="L119"/>
    </row>
    <row r="120" spans="1:12" ht="13.8">
      <c r="A120" t="b">
        <v>1</v>
      </c>
      <c r="C120" s="196" t="s">
        <v>45</v>
      </c>
      <c r="D120" s="197" t="s">
        <v>1829</v>
      </c>
      <c r="E120" s="30" t="s">
        <v>4728</v>
      </c>
      <c r="F120">
        <v>1</v>
      </c>
      <c r="G120">
        <f>MATCH(C120,EBKP_NEU!$A$3:$A$724,0)</f>
        <v>95</v>
      </c>
      <c r="H120" t="b" cm="1">
        <f t="array" ref="H120">IF(INDEX(EBKP_NEU!$C$3:$C$1144,G120)=D120,TRUE,FALSE)</f>
        <v>1</v>
      </c>
      <c r="I120" t="b" cm="1">
        <f t="array" ref="I120">IF(INDEX(EBKP_NEU!$D$3:$D$1144,G120)=E120,TRUE,FALSE)</f>
        <v>0</v>
      </c>
      <c r="J120" t="str" cm="1">
        <f t="array" ref="J120">IF(A120,IF(AND(H120,I120,INDEX(EBKP_NEU!$G$3:$G$724,G120)),INDEX(EBKP_NEU!$B$3:$B$724,G120),"Problem"),"egal, nicht editierbar")</f>
        <v>Problem</v>
      </c>
      <c r="K120" s="236" t="s">
        <v>46</v>
      </c>
    </row>
    <row r="121" spans="1:12" ht="55.2">
      <c r="A121" t="b">
        <v>1</v>
      </c>
      <c r="C121" s="198" t="s">
        <v>4729</v>
      </c>
      <c r="D121" s="199" t="s">
        <v>1833</v>
      </c>
      <c r="E121" s="30" t="s">
        <v>4730</v>
      </c>
      <c r="F121">
        <v>1</v>
      </c>
      <c r="G121">
        <f>MATCH(C121,EBKP_NEU!$A$3:$A$724,0)</f>
        <v>96</v>
      </c>
      <c r="H121" t="b" cm="1">
        <f t="array" ref="H121">IF(INDEX(EBKP_NEU!$C$3:$C$1144,G121)=D121,TRUE,FALSE)</f>
        <v>1</v>
      </c>
      <c r="I121" t="b" cm="1">
        <f t="array" ref="I121">IF(INDEX(EBKP_NEU!$D$3:$D$1144,G121)=E121,TRUE,FALSE)</f>
        <v>0</v>
      </c>
      <c r="J121" t="str" cm="1">
        <f t="array" ref="J121">IF(A121,IF(AND(H121,I121,INDEX(EBKP_NEU!$G$3:$G$724,G121)),INDEX(EBKP_NEU!$B$3:$B$724,G121),"Problem"),"egal, nicht editierbar")</f>
        <v>Problem</v>
      </c>
      <c r="K121" s="236" t="s">
        <v>46</v>
      </c>
    </row>
    <row r="122" spans="1:12" ht="96.6">
      <c r="A122" t="b">
        <v>1</v>
      </c>
      <c r="C122" s="200" t="s">
        <v>4731</v>
      </c>
      <c r="D122" s="30" t="s">
        <v>4732</v>
      </c>
      <c r="E122" s="30" t="s">
        <v>4733</v>
      </c>
      <c r="F122">
        <v>1</v>
      </c>
      <c r="G122">
        <f>MATCH(C122,EBKP_NEU!$A$3:$A$724,0)</f>
        <v>97</v>
      </c>
      <c r="H122" t="b" cm="1">
        <f t="array" ref="H122">IF(INDEX(EBKP_NEU!$C$3:$C$1144,G122)=D122,TRUE,FALSE)</f>
        <v>0</v>
      </c>
      <c r="I122" t="b" cm="1">
        <f t="array" ref="I122">IF(INDEX(EBKP_NEU!$D$3:$D$1144,G122)=E122,TRUE,FALSE)</f>
        <v>0</v>
      </c>
      <c r="J122" t="str" cm="1">
        <f t="array" ref="J122">IF(A122,IF(AND(H122,I122,INDEX(EBKP_NEU!$G$3:$G$724,G122)),INDEX(EBKP_NEU!$B$3:$B$724,G122),"Problem"),"egal, nicht editierbar")</f>
        <v>Problem</v>
      </c>
      <c r="K122" s="236" t="s">
        <v>47</v>
      </c>
    </row>
    <row r="123" spans="1:12" ht="13.8" hidden="1">
      <c r="A123" t="b">
        <v>0</v>
      </c>
      <c r="C123" s="207" t="s">
        <v>4734</v>
      </c>
      <c r="D123" s="29" t="s">
        <v>4608</v>
      </c>
      <c r="E123" s="29" t="s">
        <v>4608</v>
      </c>
      <c r="F123">
        <v>2</v>
      </c>
      <c r="G123" t="e">
        <f>MATCH(C123,EBKP_NEU!$A$3:$A$724,0)</f>
        <v>#N/A</v>
      </c>
      <c r="H123" t="e" cm="1">
        <f t="array" ref="H123">IF(INDEX(EBKP_NEU!$C$3:$C$1144,G123)=D123,TRUE,FALSE)</f>
        <v>#N/A</v>
      </c>
      <c r="I123" t="e" cm="1">
        <f t="array" ref="I123">IF(INDEX(EBKP_NEU!$D$3:$D$1144,G123)=E123,TRUE,FALSE)</f>
        <v>#N/A</v>
      </c>
      <c r="J123" t="str" cm="1">
        <f t="array" ref="J123">IF(A123,IF(AND(H123,I123,INDEX(EBKP_NEU!$G$3:$G$724,G123)),INDEX(EBKP_NEU!$B$3:$B$724,G123),"Problem"),"egal, nicht editierbar")</f>
        <v>egal, nicht editierbar</v>
      </c>
      <c r="L123"/>
    </row>
    <row r="124" spans="1:12" ht="13.8" hidden="1">
      <c r="A124" t="b">
        <v>0</v>
      </c>
      <c r="C124" s="207" t="s">
        <v>4735</v>
      </c>
      <c r="D124" s="29" t="s">
        <v>4608</v>
      </c>
      <c r="E124" s="29" t="s">
        <v>4608</v>
      </c>
      <c r="F124">
        <v>1</v>
      </c>
      <c r="G124" t="e">
        <f>MATCH(C124,EBKP_NEU!$A$3:$A$724,0)</f>
        <v>#N/A</v>
      </c>
      <c r="H124" t="e" cm="1">
        <f t="array" ref="H124">IF(INDEX(EBKP_NEU!$C$3:$C$1144,G124)=D124,TRUE,FALSE)</f>
        <v>#N/A</v>
      </c>
      <c r="I124" t="e" cm="1">
        <f t="array" ref="I124">IF(INDEX(EBKP_NEU!$D$3:$D$1144,G124)=E124,TRUE,FALSE)</f>
        <v>#N/A</v>
      </c>
      <c r="J124" t="str" cm="1">
        <f t="array" ref="J124">IF(A124,IF(AND(H124,I124,INDEX(EBKP_NEU!$G$3:$G$724,G124)),INDEX(EBKP_NEU!$B$3:$B$724,G124),"Problem"),"egal, nicht editierbar")</f>
        <v>egal, nicht editierbar</v>
      </c>
      <c r="L124"/>
    </row>
    <row r="125" spans="1:12" ht="13.8" hidden="1">
      <c r="A125" t="b">
        <v>0</v>
      </c>
      <c r="C125" s="207" t="s">
        <v>4736</v>
      </c>
      <c r="D125" s="29" t="s">
        <v>4608</v>
      </c>
      <c r="E125" s="29" t="s">
        <v>4608</v>
      </c>
      <c r="F125">
        <v>1</v>
      </c>
      <c r="G125" t="e">
        <f>MATCH(C125,EBKP_NEU!$A$3:$A$724,0)</f>
        <v>#N/A</v>
      </c>
      <c r="H125" t="e" cm="1">
        <f t="array" ref="H125">IF(INDEX(EBKP_NEU!$C$3:$C$1144,G125)=D125,TRUE,FALSE)</f>
        <v>#N/A</v>
      </c>
      <c r="I125" t="e" cm="1">
        <f t="array" ref="I125">IF(INDEX(EBKP_NEU!$D$3:$D$1144,G125)=E125,TRUE,FALSE)</f>
        <v>#N/A</v>
      </c>
      <c r="J125" t="str" cm="1">
        <f t="array" ref="J125">IF(A125,IF(AND(H125,I125,INDEX(EBKP_NEU!$G$3:$G$724,G125)),INDEX(EBKP_NEU!$B$3:$B$724,G125),"Problem"),"egal, nicht editierbar")</f>
        <v>egal, nicht editierbar</v>
      </c>
      <c r="L125"/>
    </row>
    <row r="126" spans="1:12" ht="13.8" hidden="1">
      <c r="A126" t="b">
        <v>0</v>
      </c>
      <c r="C126" s="207" t="s">
        <v>4737</v>
      </c>
      <c r="D126" s="29" t="s">
        <v>4608</v>
      </c>
      <c r="E126" s="29" t="s">
        <v>4608</v>
      </c>
      <c r="F126">
        <v>1</v>
      </c>
      <c r="G126" t="e">
        <f>MATCH(C126,EBKP_NEU!$A$3:$A$724,0)</f>
        <v>#N/A</v>
      </c>
      <c r="H126" t="e" cm="1">
        <f t="array" ref="H126">IF(INDEX(EBKP_NEU!$C$3:$C$1144,G126)=D126,TRUE,FALSE)</f>
        <v>#N/A</v>
      </c>
      <c r="I126" t="e" cm="1">
        <f t="array" ref="I126">IF(INDEX(EBKP_NEU!$D$3:$D$1144,G126)=E126,TRUE,FALSE)</f>
        <v>#N/A</v>
      </c>
      <c r="J126" t="str" cm="1">
        <f t="array" ref="J126">IF(A126,IF(AND(H126,I126,INDEX(EBKP_NEU!$G$3:$G$724,G126)),INDEX(EBKP_NEU!$B$3:$B$724,G126),"Problem"),"egal, nicht editierbar")</f>
        <v>egal, nicht editierbar</v>
      </c>
      <c r="L126"/>
    </row>
    <row r="127" spans="1:12" ht="13.8" hidden="1">
      <c r="A127" t="b">
        <v>0</v>
      </c>
      <c r="C127" s="207" t="s">
        <v>4738</v>
      </c>
      <c r="D127" s="29" t="s">
        <v>4608</v>
      </c>
      <c r="E127" s="29" t="s">
        <v>4608</v>
      </c>
      <c r="F127">
        <v>1</v>
      </c>
      <c r="G127" t="e">
        <f>MATCH(C127,EBKP_NEU!$A$3:$A$724,0)</f>
        <v>#N/A</v>
      </c>
      <c r="H127" t="e" cm="1">
        <f t="array" ref="H127">IF(INDEX(EBKP_NEU!$C$3:$C$1144,G127)=D127,TRUE,FALSE)</f>
        <v>#N/A</v>
      </c>
      <c r="I127" t="e" cm="1">
        <f t="array" ref="I127">IF(INDEX(EBKP_NEU!$D$3:$D$1144,G127)=E127,TRUE,FALSE)</f>
        <v>#N/A</v>
      </c>
      <c r="J127" t="str" cm="1">
        <f t="array" ref="J127">IF(A127,IF(AND(H127,I127,INDEX(EBKP_NEU!$G$3:$G$724,G127)),INDEX(EBKP_NEU!$B$3:$B$724,G127),"Problem"),"egal, nicht editierbar")</f>
        <v>egal, nicht editierbar</v>
      </c>
      <c r="L127"/>
    </row>
    <row r="128" spans="1:12" ht="13.8" hidden="1">
      <c r="A128" t="b">
        <v>0</v>
      </c>
      <c r="C128" s="207" t="s">
        <v>4739</v>
      </c>
      <c r="D128" s="29" t="s">
        <v>4608</v>
      </c>
      <c r="E128" s="29" t="s">
        <v>4608</v>
      </c>
      <c r="F128">
        <v>1</v>
      </c>
      <c r="G128" t="e">
        <f>MATCH(C128,EBKP_NEU!$A$3:$A$724,0)</f>
        <v>#N/A</v>
      </c>
      <c r="H128" t="e" cm="1">
        <f t="array" ref="H128">IF(INDEX(EBKP_NEU!$C$3:$C$1144,G128)=D128,TRUE,FALSE)</f>
        <v>#N/A</v>
      </c>
      <c r="I128" t="e" cm="1">
        <f t="array" ref="I128">IF(INDEX(EBKP_NEU!$D$3:$D$1144,G128)=E128,TRUE,FALSE)</f>
        <v>#N/A</v>
      </c>
      <c r="J128" t="str" cm="1">
        <f t="array" ref="J128">IF(A128,IF(AND(H128,I128,INDEX(EBKP_NEU!$G$3:$G$724,G128)),INDEX(EBKP_NEU!$B$3:$B$724,G128),"Problem"),"egal, nicht editierbar")</f>
        <v>egal, nicht editierbar</v>
      </c>
      <c r="L128"/>
    </row>
    <row r="129" spans="1:10" customFormat="1" ht="13.8" hidden="1">
      <c r="A129" t="b">
        <v>0</v>
      </c>
      <c r="C129" s="207" t="s">
        <v>4740</v>
      </c>
      <c r="D129" s="29" t="s">
        <v>4608</v>
      </c>
      <c r="E129" s="29" t="s">
        <v>4608</v>
      </c>
      <c r="F129">
        <v>1</v>
      </c>
      <c r="G129" t="e">
        <f>MATCH(C129,EBKP_NEU!$A$3:$A$724,0)</f>
        <v>#N/A</v>
      </c>
      <c r="H129" t="e" cm="1">
        <f t="array" ref="H129">IF(INDEX(EBKP_NEU!$C$3:$C$1144,G129)=D129,TRUE,FALSE)</f>
        <v>#N/A</v>
      </c>
      <c r="I129" t="e" cm="1">
        <f t="array" ref="I129">IF(INDEX(EBKP_NEU!$D$3:$D$1144,G129)=E129,TRUE,FALSE)</f>
        <v>#N/A</v>
      </c>
      <c r="J129" t="str" cm="1">
        <f t="array" ref="J129">IF(A129,IF(AND(H129,I129,INDEX(EBKP_NEU!$G$3:$G$724,G129)),INDEX(EBKP_NEU!$B$3:$B$724,G129),"Problem"),"egal, nicht editierbar")</f>
        <v>egal, nicht editierbar</v>
      </c>
    </row>
    <row r="130" spans="1:10" customFormat="1" ht="13.8" hidden="1">
      <c r="A130" t="b">
        <v>0</v>
      </c>
      <c r="C130" s="207" t="s">
        <v>4741</v>
      </c>
      <c r="D130" s="29" t="s">
        <v>4608</v>
      </c>
      <c r="E130" s="29" t="s">
        <v>4608</v>
      </c>
      <c r="F130">
        <v>1</v>
      </c>
      <c r="G130" t="e">
        <f>MATCH(C130,EBKP_NEU!$A$3:$A$724,0)</f>
        <v>#N/A</v>
      </c>
      <c r="H130" t="e" cm="1">
        <f t="array" ref="H130">IF(INDEX(EBKP_NEU!$C$3:$C$1144,G130)=D130,TRUE,FALSE)</f>
        <v>#N/A</v>
      </c>
      <c r="I130" t="e" cm="1">
        <f t="array" ref="I130">IF(INDEX(EBKP_NEU!$D$3:$D$1144,G130)=E130,TRUE,FALSE)</f>
        <v>#N/A</v>
      </c>
      <c r="J130" t="str" cm="1">
        <f t="array" ref="J130">IF(A130,IF(AND(H130,I130,INDEX(EBKP_NEU!$G$3:$G$724,G130)),INDEX(EBKP_NEU!$B$3:$B$724,G130),"Problem"),"egal, nicht editierbar")</f>
        <v>egal, nicht editierbar</v>
      </c>
    </row>
    <row r="131" spans="1:10" customFormat="1" ht="13.8" hidden="1">
      <c r="A131" t="b">
        <v>0</v>
      </c>
      <c r="C131" s="207" t="s">
        <v>4742</v>
      </c>
      <c r="D131" s="29" t="s">
        <v>4608</v>
      </c>
      <c r="E131" s="29" t="s">
        <v>4608</v>
      </c>
      <c r="F131">
        <v>2</v>
      </c>
      <c r="G131" t="e">
        <f>MATCH(C131,EBKP_NEU!$A$3:$A$724,0)</f>
        <v>#N/A</v>
      </c>
      <c r="H131" t="e" cm="1">
        <f t="array" ref="H131">IF(INDEX(EBKP_NEU!$C$3:$C$1144,G131)=D131,TRUE,FALSE)</f>
        <v>#N/A</v>
      </c>
      <c r="I131" t="e" cm="1">
        <f t="array" ref="I131">IF(INDEX(EBKP_NEU!$D$3:$D$1144,G131)=E131,TRUE,FALSE)</f>
        <v>#N/A</v>
      </c>
      <c r="J131" t="str" cm="1">
        <f t="array" ref="J131">IF(A131,IF(AND(H131,I131,INDEX(EBKP_NEU!$G$3:$G$724,G131)),INDEX(EBKP_NEU!$B$3:$B$724,G131),"Problem"),"egal, nicht editierbar")</f>
        <v>egal, nicht editierbar</v>
      </c>
    </row>
    <row r="132" spans="1:10" customFormat="1" ht="13.8" hidden="1">
      <c r="A132" t="b">
        <v>0</v>
      </c>
      <c r="C132" s="207" t="s">
        <v>4743</v>
      </c>
      <c r="D132" s="29" t="s">
        <v>4608</v>
      </c>
      <c r="E132" s="29" t="s">
        <v>4608</v>
      </c>
      <c r="F132">
        <v>1</v>
      </c>
      <c r="G132" t="e">
        <f>MATCH(C132,EBKP_NEU!$A$3:$A$724,0)</f>
        <v>#N/A</v>
      </c>
      <c r="H132" t="e" cm="1">
        <f t="array" ref="H132">IF(INDEX(EBKP_NEU!$C$3:$C$1144,G132)=D132,TRUE,FALSE)</f>
        <v>#N/A</v>
      </c>
      <c r="I132" t="e" cm="1">
        <f t="array" ref="I132">IF(INDEX(EBKP_NEU!$D$3:$D$1144,G132)=E132,TRUE,FALSE)</f>
        <v>#N/A</v>
      </c>
      <c r="J132" t="str" cm="1">
        <f t="array" ref="J132">IF(A132,IF(AND(H132,I132,INDEX(EBKP_NEU!$G$3:$G$724,G132)),INDEX(EBKP_NEU!$B$3:$B$724,G132),"Problem"),"egal, nicht editierbar")</f>
        <v>egal, nicht editierbar</v>
      </c>
    </row>
    <row r="133" spans="1:10" customFormat="1" ht="13.8" hidden="1">
      <c r="A133" t="b">
        <v>0</v>
      </c>
      <c r="C133" s="207" t="s">
        <v>4744</v>
      </c>
      <c r="D133" s="29" t="s">
        <v>4608</v>
      </c>
      <c r="E133" s="29" t="s">
        <v>4608</v>
      </c>
      <c r="F133">
        <v>1</v>
      </c>
      <c r="G133" t="e">
        <f>MATCH(C133,EBKP_NEU!$A$3:$A$724,0)</f>
        <v>#N/A</v>
      </c>
      <c r="H133" t="e" cm="1">
        <f t="array" ref="H133">IF(INDEX(EBKP_NEU!$C$3:$C$1144,G133)=D133,TRUE,FALSE)</f>
        <v>#N/A</v>
      </c>
      <c r="I133" t="e" cm="1">
        <f t="array" ref="I133">IF(INDEX(EBKP_NEU!$D$3:$D$1144,G133)=E133,TRUE,FALSE)</f>
        <v>#N/A</v>
      </c>
      <c r="J133" t="str" cm="1">
        <f t="array" ref="J133">IF(A133,IF(AND(H133,I133,INDEX(EBKP_NEU!$G$3:$G$724,G133)),INDEX(EBKP_NEU!$B$3:$B$724,G133),"Problem"),"egal, nicht editierbar")</f>
        <v>egal, nicht editierbar</v>
      </c>
    </row>
    <row r="134" spans="1:10" customFormat="1" ht="13.8" hidden="1">
      <c r="A134" t="b">
        <v>0</v>
      </c>
      <c r="C134" s="208" t="s">
        <v>4745</v>
      </c>
      <c r="D134" s="29" t="s">
        <v>4608</v>
      </c>
      <c r="E134" s="29" t="s">
        <v>4608</v>
      </c>
      <c r="F134">
        <v>1</v>
      </c>
      <c r="G134" t="e">
        <f>MATCH(C134,EBKP_NEU!$A$3:$A$724,0)</f>
        <v>#N/A</v>
      </c>
      <c r="H134" t="e" cm="1">
        <f t="array" ref="H134">IF(INDEX(EBKP_NEU!$C$3:$C$1144,G134)=D134,TRUE,FALSE)</f>
        <v>#N/A</v>
      </c>
      <c r="I134" t="e" cm="1">
        <f t="array" ref="I134">IF(INDEX(EBKP_NEU!$D$3:$D$1144,G134)=E134,TRUE,FALSE)</f>
        <v>#N/A</v>
      </c>
      <c r="J134" t="str" cm="1">
        <f t="array" ref="J134">IF(A134,IF(AND(H134,I134,INDEX(EBKP_NEU!$G$3:$G$724,G134)),INDEX(EBKP_NEU!$B$3:$B$724,G134),"Problem"),"egal, nicht editierbar")</f>
        <v>egal, nicht editierbar</v>
      </c>
    </row>
    <row r="135" spans="1:10" customFormat="1" ht="13.8" hidden="1">
      <c r="A135" t="b">
        <v>0</v>
      </c>
      <c r="C135" s="207" t="s">
        <v>4746</v>
      </c>
      <c r="D135" s="29" t="s">
        <v>4608</v>
      </c>
      <c r="E135" s="29" t="s">
        <v>4608</v>
      </c>
      <c r="F135">
        <v>1</v>
      </c>
      <c r="G135" t="e">
        <f>MATCH(C135,EBKP_NEU!$A$3:$A$724,0)</f>
        <v>#N/A</v>
      </c>
      <c r="H135" t="e" cm="1">
        <f t="array" ref="H135">IF(INDEX(EBKP_NEU!$C$3:$C$1144,G135)=D135,TRUE,FALSE)</f>
        <v>#N/A</v>
      </c>
      <c r="I135" t="e" cm="1">
        <f t="array" ref="I135">IF(INDEX(EBKP_NEU!$D$3:$D$1144,G135)=E135,TRUE,FALSE)</f>
        <v>#N/A</v>
      </c>
      <c r="J135" t="str" cm="1">
        <f t="array" ref="J135">IF(A135,IF(AND(H135,I135,INDEX(EBKP_NEU!$G$3:$G$724,G135)),INDEX(EBKP_NEU!$B$3:$B$724,G135),"Problem"),"egal, nicht editierbar")</f>
        <v>egal, nicht editierbar</v>
      </c>
    </row>
    <row r="136" spans="1:10" customFormat="1" ht="13.8" hidden="1">
      <c r="A136" t="b">
        <v>0</v>
      </c>
      <c r="C136" s="207" t="s">
        <v>4747</v>
      </c>
      <c r="D136" s="29" t="s">
        <v>4608</v>
      </c>
      <c r="E136" s="29" t="s">
        <v>4608</v>
      </c>
      <c r="F136">
        <v>1</v>
      </c>
      <c r="G136" t="e">
        <f>MATCH(C136,EBKP_NEU!$A$3:$A$724,0)</f>
        <v>#N/A</v>
      </c>
      <c r="H136" t="e" cm="1">
        <f t="array" ref="H136">IF(INDEX(EBKP_NEU!$C$3:$C$1144,G136)=D136,TRUE,FALSE)</f>
        <v>#N/A</v>
      </c>
      <c r="I136" t="e" cm="1">
        <f t="array" ref="I136">IF(INDEX(EBKP_NEU!$D$3:$D$1144,G136)=E136,TRUE,FALSE)</f>
        <v>#N/A</v>
      </c>
      <c r="J136" t="str" cm="1">
        <f t="array" ref="J136">IF(A136,IF(AND(H136,I136,INDEX(EBKP_NEU!$G$3:$G$724,G136)),INDEX(EBKP_NEU!$B$3:$B$724,G136),"Problem"),"egal, nicht editierbar")</f>
        <v>egal, nicht editierbar</v>
      </c>
    </row>
    <row r="137" spans="1:10" customFormat="1" ht="13.8" hidden="1">
      <c r="A137" t="b">
        <v>0</v>
      </c>
      <c r="C137" s="207" t="s">
        <v>4748</v>
      </c>
      <c r="D137" s="29" t="s">
        <v>4608</v>
      </c>
      <c r="E137" s="29" t="s">
        <v>4608</v>
      </c>
      <c r="F137">
        <v>1</v>
      </c>
      <c r="G137" t="e">
        <f>MATCH(C137,EBKP_NEU!$A$3:$A$724,0)</f>
        <v>#N/A</v>
      </c>
      <c r="H137" t="e" cm="1">
        <f t="array" ref="H137">IF(INDEX(EBKP_NEU!$C$3:$C$1144,G137)=D137,TRUE,FALSE)</f>
        <v>#N/A</v>
      </c>
      <c r="I137" t="e" cm="1">
        <f t="array" ref="I137">IF(INDEX(EBKP_NEU!$D$3:$D$1144,G137)=E137,TRUE,FALSE)</f>
        <v>#N/A</v>
      </c>
      <c r="J137" t="str" cm="1">
        <f t="array" ref="J137">IF(A137,IF(AND(H137,I137,INDEX(EBKP_NEU!$G$3:$G$724,G137)),INDEX(EBKP_NEU!$B$3:$B$724,G137),"Problem"),"egal, nicht editierbar")</f>
        <v>egal, nicht editierbar</v>
      </c>
    </row>
    <row r="138" spans="1:10" customFormat="1" ht="13.8" hidden="1">
      <c r="A138" t="b">
        <v>0</v>
      </c>
      <c r="C138" s="207" t="s">
        <v>4749</v>
      </c>
      <c r="D138" s="29" t="s">
        <v>4608</v>
      </c>
      <c r="E138" s="29" t="s">
        <v>4608</v>
      </c>
      <c r="F138">
        <v>2</v>
      </c>
      <c r="G138" t="e">
        <f>MATCH(C138,EBKP_NEU!$A$3:$A$724,0)</f>
        <v>#N/A</v>
      </c>
      <c r="H138" t="e" cm="1">
        <f t="array" ref="H138">IF(INDEX(EBKP_NEU!$C$3:$C$1144,G138)=D138,TRUE,FALSE)</f>
        <v>#N/A</v>
      </c>
      <c r="I138" t="e" cm="1">
        <f t="array" ref="I138">IF(INDEX(EBKP_NEU!$D$3:$D$1144,G138)=E138,TRUE,FALSE)</f>
        <v>#N/A</v>
      </c>
      <c r="J138" t="str" cm="1">
        <f t="array" ref="J138">IF(A138,IF(AND(H138,I138,INDEX(EBKP_NEU!$G$3:$G$724,G138)),INDEX(EBKP_NEU!$B$3:$B$724,G138),"Problem"),"egal, nicht editierbar")</f>
        <v>egal, nicht editierbar</v>
      </c>
    </row>
    <row r="139" spans="1:10" customFormat="1" ht="13.8" hidden="1">
      <c r="A139" t="b">
        <v>0</v>
      </c>
      <c r="C139" s="207" t="s">
        <v>4750</v>
      </c>
      <c r="D139" s="29" t="s">
        <v>4608</v>
      </c>
      <c r="E139" s="29" t="s">
        <v>4608</v>
      </c>
      <c r="F139">
        <v>1</v>
      </c>
      <c r="G139" t="e">
        <f>MATCH(C139,EBKP_NEU!$A$3:$A$724,0)</f>
        <v>#N/A</v>
      </c>
      <c r="H139" t="e" cm="1">
        <f t="array" ref="H139">IF(INDEX(EBKP_NEU!$C$3:$C$1144,G139)=D139,TRUE,FALSE)</f>
        <v>#N/A</v>
      </c>
      <c r="I139" t="e" cm="1">
        <f t="array" ref="I139">IF(INDEX(EBKP_NEU!$D$3:$D$1144,G139)=E139,TRUE,FALSE)</f>
        <v>#N/A</v>
      </c>
      <c r="J139" t="str" cm="1">
        <f t="array" ref="J139">IF(A139,IF(AND(H139,I139,INDEX(EBKP_NEU!$G$3:$G$724,G139)),INDEX(EBKP_NEU!$B$3:$B$724,G139),"Problem"),"egal, nicht editierbar")</f>
        <v>egal, nicht editierbar</v>
      </c>
    </row>
    <row r="140" spans="1:10" customFormat="1" ht="13.8" hidden="1">
      <c r="A140" t="b">
        <v>0</v>
      </c>
      <c r="C140" s="207" t="s">
        <v>4751</v>
      </c>
      <c r="D140" s="29" t="s">
        <v>4608</v>
      </c>
      <c r="E140" s="29" t="s">
        <v>4608</v>
      </c>
      <c r="F140">
        <v>1</v>
      </c>
      <c r="G140" t="e">
        <f>MATCH(C140,EBKP_NEU!$A$3:$A$724,0)</f>
        <v>#N/A</v>
      </c>
      <c r="H140" t="e" cm="1">
        <f t="array" ref="H140">IF(INDEX(EBKP_NEU!$C$3:$C$1144,G140)=D140,TRUE,FALSE)</f>
        <v>#N/A</v>
      </c>
      <c r="I140" t="e" cm="1">
        <f t="array" ref="I140">IF(INDEX(EBKP_NEU!$D$3:$D$1144,G140)=E140,TRUE,FALSE)</f>
        <v>#N/A</v>
      </c>
      <c r="J140" t="str" cm="1">
        <f t="array" ref="J140">IF(A140,IF(AND(H140,I140,INDEX(EBKP_NEU!$G$3:$G$724,G140)),INDEX(EBKP_NEU!$B$3:$B$724,G140),"Problem"),"egal, nicht editierbar")</f>
        <v>egal, nicht editierbar</v>
      </c>
    </row>
    <row r="141" spans="1:10" customFormat="1" ht="13.8" hidden="1">
      <c r="A141" t="b">
        <v>0</v>
      </c>
      <c r="C141" s="207" t="s">
        <v>4752</v>
      </c>
      <c r="D141" s="29" t="s">
        <v>4608</v>
      </c>
      <c r="E141" s="29" t="s">
        <v>4608</v>
      </c>
      <c r="F141">
        <v>1</v>
      </c>
      <c r="G141" t="e">
        <f>MATCH(C141,EBKP_NEU!$A$3:$A$724,0)</f>
        <v>#N/A</v>
      </c>
      <c r="H141" t="e" cm="1">
        <f t="array" ref="H141">IF(INDEX(EBKP_NEU!$C$3:$C$1144,G141)=D141,TRUE,FALSE)</f>
        <v>#N/A</v>
      </c>
      <c r="I141" t="e" cm="1">
        <f t="array" ref="I141">IF(INDEX(EBKP_NEU!$D$3:$D$1144,G141)=E141,TRUE,FALSE)</f>
        <v>#N/A</v>
      </c>
      <c r="J141" t="str" cm="1">
        <f t="array" ref="J141">IF(A141,IF(AND(H141,I141,INDEX(EBKP_NEU!$G$3:$G$724,G141)),INDEX(EBKP_NEU!$B$3:$B$724,G141),"Problem"),"egal, nicht editierbar")</f>
        <v>egal, nicht editierbar</v>
      </c>
    </row>
    <row r="142" spans="1:10" customFormat="1" ht="13.8" hidden="1">
      <c r="A142" t="b">
        <v>0</v>
      </c>
      <c r="C142" s="207" t="s">
        <v>4753</v>
      </c>
      <c r="D142" s="29" t="s">
        <v>4608</v>
      </c>
      <c r="E142" s="29" t="s">
        <v>4608</v>
      </c>
      <c r="F142">
        <v>1</v>
      </c>
      <c r="G142" t="e">
        <f>MATCH(C142,EBKP_NEU!$A$3:$A$724,0)</f>
        <v>#N/A</v>
      </c>
      <c r="H142" t="e" cm="1">
        <f t="array" ref="H142">IF(INDEX(EBKP_NEU!$C$3:$C$1144,G142)=D142,TRUE,FALSE)</f>
        <v>#N/A</v>
      </c>
      <c r="I142" t="e" cm="1">
        <f t="array" ref="I142">IF(INDEX(EBKP_NEU!$D$3:$D$1144,G142)=E142,TRUE,FALSE)</f>
        <v>#N/A</v>
      </c>
      <c r="J142" t="str" cm="1">
        <f t="array" ref="J142">IF(A142,IF(AND(H142,I142,INDEX(EBKP_NEU!$G$3:$G$724,G142)),INDEX(EBKP_NEU!$B$3:$B$724,G142),"Problem"),"egal, nicht editierbar")</f>
        <v>egal, nicht editierbar</v>
      </c>
    </row>
    <row r="143" spans="1:10" customFormat="1" ht="13.8" hidden="1">
      <c r="A143" t="b">
        <v>0</v>
      </c>
      <c r="C143" s="207" t="s">
        <v>4754</v>
      </c>
      <c r="D143" s="29" t="s">
        <v>4608</v>
      </c>
      <c r="E143" s="29" t="s">
        <v>4608</v>
      </c>
      <c r="F143">
        <v>1</v>
      </c>
      <c r="G143" t="e">
        <f>MATCH(C143,EBKP_NEU!$A$3:$A$724,0)</f>
        <v>#N/A</v>
      </c>
      <c r="H143" t="e" cm="1">
        <f t="array" ref="H143">IF(INDEX(EBKP_NEU!$C$3:$C$1144,G143)=D143,TRUE,FALSE)</f>
        <v>#N/A</v>
      </c>
      <c r="I143" t="e" cm="1">
        <f t="array" ref="I143">IF(INDEX(EBKP_NEU!$D$3:$D$1144,G143)=E143,TRUE,FALSE)</f>
        <v>#N/A</v>
      </c>
      <c r="J143" t="str" cm="1">
        <f t="array" ref="J143">IF(A143,IF(AND(H143,I143,INDEX(EBKP_NEU!$G$3:$G$724,G143)),INDEX(EBKP_NEU!$B$3:$B$724,G143),"Problem"),"egal, nicht editierbar")</f>
        <v>egal, nicht editierbar</v>
      </c>
    </row>
    <row r="144" spans="1:10" customFormat="1" ht="13.8" hidden="1">
      <c r="A144" t="b">
        <v>0</v>
      </c>
      <c r="C144" s="207" t="s">
        <v>4755</v>
      </c>
      <c r="D144" s="29" t="s">
        <v>4608</v>
      </c>
      <c r="E144" s="29" t="s">
        <v>4608</v>
      </c>
      <c r="F144">
        <v>1</v>
      </c>
      <c r="G144" t="e">
        <f>MATCH(C144,EBKP_NEU!$A$3:$A$724,0)</f>
        <v>#N/A</v>
      </c>
      <c r="H144" t="e" cm="1">
        <f t="array" ref="H144">IF(INDEX(EBKP_NEU!$C$3:$C$1144,G144)=D144,TRUE,FALSE)</f>
        <v>#N/A</v>
      </c>
      <c r="I144" t="e" cm="1">
        <f t="array" ref="I144">IF(INDEX(EBKP_NEU!$D$3:$D$1144,G144)=E144,TRUE,FALSE)</f>
        <v>#N/A</v>
      </c>
      <c r="J144" t="str" cm="1">
        <f t="array" ref="J144">IF(A144,IF(AND(H144,I144,INDEX(EBKP_NEU!$G$3:$G$724,G144)),INDEX(EBKP_NEU!$B$3:$B$724,G144),"Problem"),"egal, nicht editierbar")</f>
        <v>egal, nicht editierbar</v>
      </c>
    </row>
    <row r="145" spans="1:12" ht="13.8" hidden="1">
      <c r="A145" t="b">
        <v>0</v>
      </c>
      <c r="C145" s="207" t="s">
        <v>4756</v>
      </c>
      <c r="D145" s="29" t="s">
        <v>4608</v>
      </c>
      <c r="E145" s="29" t="s">
        <v>4608</v>
      </c>
      <c r="F145">
        <v>2</v>
      </c>
      <c r="G145" t="e">
        <f>MATCH(C145,EBKP_NEU!$A$3:$A$724,0)</f>
        <v>#N/A</v>
      </c>
      <c r="H145" t="e" cm="1">
        <f t="array" ref="H145">IF(INDEX(EBKP_NEU!$C$3:$C$1144,G145)=D145,TRUE,FALSE)</f>
        <v>#N/A</v>
      </c>
      <c r="I145" t="e" cm="1">
        <f t="array" ref="I145">IF(INDEX(EBKP_NEU!$D$3:$D$1144,G145)=E145,TRUE,FALSE)</f>
        <v>#N/A</v>
      </c>
      <c r="J145" t="str" cm="1">
        <f t="array" ref="J145">IF(A145,IF(AND(H145,I145,INDEX(EBKP_NEU!$G$3:$G$724,G145)),INDEX(EBKP_NEU!$B$3:$B$724,G145),"Problem"),"egal, nicht editierbar")</f>
        <v>egal, nicht editierbar</v>
      </c>
      <c r="L145"/>
    </row>
    <row r="146" spans="1:12" ht="13.8" hidden="1">
      <c r="A146" t="b">
        <v>0</v>
      </c>
      <c r="C146" s="207" t="s">
        <v>4757</v>
      </c>
      <c r="D146" s="29" t="s">
        <v>4608</v>
      </c>
      <c r="E146" s="29" t="s">
        <v>4608</v>
      </c>
      <c r="F146">
        <v>1</v>
      </c>
      <c r="G146" t="e">
        <f>MATCH(C146,EBKP_NEU!$A$3:$A$724,0)</f>
        <v>#N/A</v>
      </c>
      <c r="H146" t="e" cm="1">
        <f t="array" ref="H146">IF(INDEX(EBKP_NEU!$C$3:$C$1144,G146)=D146,TRUE,FALSE)</f>
        <v>#N/A</v>
      </c>
      <c r="I146" t="e" cm="1">
        <f t="array" ref="I146">IF(INDEX(EBKP_NEU!$D$3:$D$1144,G146)=E146,TRUE,FALSE)</f>
        <v>#N/A</v>
      </c>
      <c r="J146" t="str" cm="1">
        <f t="array" ref="J146">IF(A146,IF(AND(H146,I146,INDEX(EBKP_NEU!$G$3:$G$724,G146)),INDEX(EBKP_NEU!$B$3:$B$724,G146),"Problem"),"egal, nicht editierbar")</f>
        <v>egal, nicht editierbar</v>
      </c>
      <c r="L146"/>
    </row>
    <row r="147" spans="1:12" ht="13.8" hidden="1">
      <c r="A147" t="b">
        <v>0</v>
      </c>
      <c r="C147" s="207" t="s">
        <v>4758</v>
      </c>
      <c r="D147" s="29" t="s">
        <v>4608</v>
      </c>
      <c r="E147" s="29" t="s">
        <v>4608</v>
      </c>
      <c r="F147">
        <v>1</v>
      </c>
      <c r="G147" t="e">
        <f>MATCH(C147,EBKP_NEU!$A$3:$A$724,0)</f>
        <v>#N/A</v>
      </c>
      <c r="H147" t="e" cm="1">
        <f t="array" ref="H147">IF(INDEX(EBKP_NEU!$C$3:$C$1144,G147)=D147,TRUE,FALSE)</f>
        <v>#N/A</v>
      </c>
      <c r="I147" t="e" cm="1">
        <f t="array" ref="I147">IF(INDEX(EBKP_NEU!$D$3:$D$1144,G147)=E147,TRUE,FALSE)</f>
        <v>#N/A</v>
      </c>
      <c r="J147" t="str" cm="1">
        <f t="array" ref="J147">IF(A147,IF(AND(H147,I147,INDEX(EBKP_NEU!$G$3:$G$724,G147)),INDEX(EBKP_NEU!$B$3:$B$724,G147),"Problem"),"egal, nicht editierbar")</f>
        <v>egal, nicht editierbar</v>
      </c>
      <c r="L147"/>
    </row>
    <row r="148" spans="1:12" ht="13.8" hidden="1">
      <c r="A148" t="b">
        <v>0</v>
      </c>
      <c r="C148" s="207" t="s">
        <v>4759</v>
      </c>
      <c r="D148" s="29" t="s">
        <v>4608</v>
      </c>
      <c r="E148" s="29" t="s">
        <v>4608</v>
      </c>
      <c r="F148">
        <v>1</v>
      </c>
      <c r="G148" t="e">
        <f>MATCH(C148,EBKP_NEU!$A$3:$A$724,0)</f>
        <v>#N/A</v>
      </c>
      <c r="H148" t="e" cm="1">
        <f t="array" ref="H148">IF(INDEX(EBKP_NEU!$C$3:$C$1144,G148)=D148,TRUE,FALSE)</f>
        <v>#N/A</v>
      </c>
      <c r="I148" t="e" cm="1">
        <f t="array" ref="I148">IF(INDEX(EBKP_NEU!$D$3:$D$1144,G148)=E148,TRUE,FALSE)</f>
        <v>#N/A</v>
      </c>
      <c r="J148" t="str" cm="1">
        <f t="array" ref="J148">IF(A148,IF(AND(H148,I148,INDEX(EBKP_NEU!$G$3:$G$724,G148)),INDEX(EBKP_NEU!$B$3:$B$724,G148),"Problem"),"egal, nicht editierbar")</f>
        <v>egal, nicht editierbar</v>
      </c>
      <c r="L148"/>
    </row>
    <row r="149" spans="1:12" ht="13.8" hidden="1">
      <c r="A149" t="b">
        <v>0</v>
      </c>
      <c r="C149" s="207" t="s">
        <v>4760</v>
      </c>
      <c r="D149" s="29" t="s">
        <v>4608</v>
      </c>
      <c r="E149" s="29" t="s">
        <v>4608</v>
      </c>
      <c r="F149">
        <v>1</v>
      </c>
      <c r="G149" t="e">
        <f>MATCH(C149,EBKP_NEU!$A$3:$A$724,0)</f>
        <v>#N/A</v>
      </c>
      <c r="H149" t="e" cm="1">
        <f t="array" ref="H149">IF(INDEX(EBKP_NEU!$C$3:$C$1144,G149)=D149,TRUE,FALSE)</f>
        <v>#N/A</v>
      </c>
      <c r="I149" t="e" cm="1">
        <f t="array" ref="I149">IF(INDEX(EBKP_NEU!$D$3:$D$1144,G149)=E149,TRUE,FALSE)</f>
        <v>#N/A</v>
      </c>
      <c r="J149" t="str" cm="1">
        <f t="array" ref="J149">IF(A149,IF(AND(H149,I149,INDEX(EBKP_NEU!$G$3:$G$724,G149)),INDEX(EBKP_NEU!$B$3:$B$724,G149),"Problem"),"egal, nicht editierbar")</f>
        <v>egal, nicht editierbar</v>
      </c>
      <c r="L149"/>
    </row>
    <row r="150" spans="1:12" ht="13.8" hidden="1">
      <c r="A150" t="b">
        <v>0</v>
      </c>
      <c r="C150" s="207" t="s">
        <v>4761</v>
      </c>
      <c r="D150" s="29" t="s">
        <v>4608</v>
      </c>
      <c r="E150" s="29" t="s">
        <v>4608</v>
      </c>
      <c r="F150">
        <v>1</v>
      </c>
      <c r="G150" t="e">
        <f>MATCH(C150,EBKP_NEU!$A$3:$A$724,0)</f>
        <v>#N/A</v>
      </c>
      <c r="H150" t="e" cm="1">
        <f t="array" ref="H150">IF(INDEX(EBKP_NEU!$C$3:$C$1144,G150)=D150,TRUE,FALSE)</f>
        <v>#N/A</v>
      </c>
      <c r="I150" t="e" cm="1">
        <f t="array" ref="I150">IF(INDEX(EBKP_NEU!$D$3:$D$1144,G150)=E150,TRUE,FALSE)</f>
        <v>#N/A</v>
      </c>
      <c r="J150" t="str" cm="1">
        <f t="array" ref="J150">IF(A150,IF(AND(H150,I150,INDEX(EBKP_NEU!$G$3:$G$724,G150)),INDEX(EBKP_NEU!$B$3:$B$724,G150),"Problem"),"egal, nicht editierbar")</f>
        <v>egal, nicht editierbar</v>
      </c>
      <c r="L150"/>
    </row>
    <row r="151" spans="1:12" ht="69">
      <c r="A151" t="b">
        <v>1</v>
      </c>
      <c r="C151" s="200" t="s">
        <v>4762</v>
      </c>
      <c r="D151" s="30" t="s">
        <v>1852</v>
      </c>
      <c r="E151" s="30" t="s">
        <v>4763</v>
      </c>
      <c r="F151">
        <v>1</v>
      </c>
      <c r="G151">
        <f>MATCH(C151,EBKP_NEU!$A$3:$A$724,0)</f>
        <v>98</v>
      </c>
      <c r="H151" t="b" cm="1">
        <f t="array" ref="H151">IF(INDEX(EBKP_NEU!$C$3:$C$1144,G151)=D151,TRUE,FALSE)</f>
        <v>0</v>
      </c>
      <c r="I151" t="b" cm="1">
        <f t="array" ref="I151">IF(INDEX(EBKP_NEU!$D$3:$D$1144,G151)=E151,TRUE,FALSE)</f>
        <v>0</v>
      </c>
      <c r="J151" t="str" cm="1">
        <f t="array" ref="J151">IF(A151,IF(AND(H151,I151,INDEX(EBKP_NEU!$G$3:$G$724,G151)),INDEX(EBKP_NEU!$B$3:$B$724,G151),"Problem"),"egal, nicht editierbar")</f>
        <v>Problem</v>
      </c>
      <c r="K151" s="236" t="s">
        <v>50</v>
      </c>
    </row>
    <row r="152" spans="1:12" ht="13.8" hidden="1">
      <c r="A152" t="b">
        <v>0</v>
      </c>
      <c r="C152" s="207" t="s">
        <v>4764</v>
      </c>
      <c r="D152" s="29" t="s">
        <v>4608</v>
      </c>
      <c r="E152" s="29" t="s">
        <v>4608</v>
      </c>
      <c r="F152">
        <v>2</v>
      </c>
      <c r="G152" t="e">
        <f>MATCH(C152,EBKP_NEU!$A$3:$A$724,0)</f>
        <v>#N/A</v>
      </c>
      <c r="H152" t="e" cm="1">
        <f t="array" ref="H152">IF(INDEX(EBKP_NEU!$C$3:$C$1144,G152)=D152,TRUE,FALSE)</f>
        <v>#N/A</v>
      </c>
      <c r="I152" t="e" cm="1">
        <f t="array" ref="I152">IF(INDEX(EBKP_NEU!$D$3:$D$1144,G152)=E152,TRUE,FALSE)</f>
        <v>#N/A</v>
      </c>
      <c r="J152" t="str" cm="1">
        <f t="array" ref="J152">IF(A152,IF(AND(H152,I152,INDEX(EBKP_NEU!$G$3:$G$724,G152)),INDEX(EBKP_NEU!$B$3:$B$724,G152),"Problem"),"egal, nicht editierbar")</f>
        <v>egal, nicht editierbar</v>
      </c>
      <c r="L152"/>
    </row>
    <row r="153" spans="1:12" ht="13.8" hidden="1">
      <c r="A153" t="b">
        <v>0</v>
      </c>
      <c r="C153" s="207" t="s">
        <v>4765</v>
      </c>
      <c r="D153" s="29" t="s">
        <v>4608</v>
      </c>
      <c r="E153" s="29" t="s">
        <v>4608</v>
      </c>
      <c r="F153">
        <v>1</v>
      </c>
      <c r="G153" t="e">
        <f>MATCH(C153,EBKP_NEU!$A$3:$A$724,0)</f>
        <v>#N/A</v>
      </c>
      <c r="H153" t="e" cm="1">
        <f t="array" ref="H153">IF(INDEX(EBKP_NEU!$C$3:$C$1144,G153)=D153,TRUE,FALSE)</f>
        <v>#N/A</v>
      </c>
      <c r="I153" t="e" cm="1">
        <f t="array" ref="I153">IF(INDEX(EBKP_NEU!$D$3:$D$1144,G153)=E153,TRUE,FALSE)</f>
        <v>#N/A</v>
      </c>
      <c r="J153" t="str" cm="1">
        <f t="array" ref="J153">IF(A153,IF(AND(H153,I153,INDEX(EBKP_NEU!$G$3:$G$724,G153)),INDEX(EBKP_NEU!$B$3:$B$724,G153),"Problem"),"egal, nicht editierbar")</f>
        <v>egal, nicht editierbar</v>
      </c>
      <c r="L153"/>
    </row>
    <row r="154" spans="1:12" ht="13.8" hidden="1">
      <c r="A154" t="b">
        <v>0</v>
      </c>
      <c r="C154" s="207" t="s">
        <v>4766</v>
      </c>
      <c r="D154" s="29" t="s">
        <v>4608</v>
      </c>
      <c r="E154" s="29" t="s">
        <v>4608</v>
      </c>
      <c r="F154">
        <v>1</v>
      </c>
      <c r="G154" t="e">
        <f>MATCH(C154,EBKP_NEU!$A$3:$A$724,0)</f>
        <v>#N/A</v>
      </c>
      <c r="H154" t="e" cm="1">
        <f t="array" ref="H154">IF(INDEX(EBKP_NEU!$C$3:$C$1144,G154)=D154,TRUE,FALSE)</f>
        <v>#N/A</v>
      </c>
      <c r="I154" t="e" cm="1">
        <f t="array" ref="I154">IF(INDEX(EBKP_NEU!$D$3:$D$1144,G154)=E154,TRUE,FALSE)</f>
        <v>#N/A</v>
      </c>
      <c r="J154" t="str" cm="1">
        <f t="array" ref="J154">IF(A154,IF(AND(H154,I154,INDEX(EBKP_NEU!$G$3:$G$724,G154)),INDEX(EBKP_NEU!$B$3:$B$724,G154),"Problem"),"egal, nicht editierbar")</f>
        <v>egal, nicht editierbar</v>
      </c>
      <c r="L154"/>
    </row>
    <row r="155" spans="1:12" ht="13.8" hidden="1">
      <c r="A155" t="b">
        <v>0</v>
      </c>
      <c r="C155" s="207" t="s">
        <v>4767</v>
      </c>
      <c r="D155" s="29" t="s">
        <v>4608</v>
      </c>
      <c r="E155" s="29" t="s">
        <v>4608</v>
      </c>
      <c r="F155">
        <v>1</v>
      </c>
      <c r="G155" t="e">
        <f>MATCH(C155,EBKP_NEU!$A$3:$A$724,0)</f>
        <v>#N/A</v>
      </c>
      <c r="H155" t="e" cm="1">
        <f t="array" ref="H155">IF(INDEX(EBKP_NEU!$C$3:$C$1144,G155)=D155,TRUE,FALSE)</f>
        <v>#N/A</v>
      </c>
      <c r="I155" t="e" cm="1">
        <f t="array" ref="I155">IF(INDEX(EBKP_NEU!$D$3:$D$1144,G155)=E155,TRUE,FALSE)</f>
        <v>#N/A</v>
      </c>
      <c r="J155" t="str" cm="1">
        <f t="array" ref="J155">IF(A155,IF(AND(H155,I155,INDEX(EBKP_NEU!$G$3:$G$724,G155)),INDEX(EBKP_NEU!$B$3:$B$724,G155),"Problem"),"egal, nicht editierbar")</f>
        <v>egal, nicht editierbar</v>
      </c>
      <c r="L155"/>
    </row>
    <row r="156" spans="1:12" ht="13.8" hidden="1">
      <c r="A156" t="b">
        <v>0</v>
      </c>
      <c r="C156" s="207" t="s">
        <v>4768</v>
      </c>
      <c r="D156" s="29" t="s">
        <v>4608</v>
      </c>
      <c r="E156" s="29" t="s">
        <v>4608</v>
      </c>
      <c r="F156">
        <v>1</v>
      </c>
      <c r="G156" t="e">
        <f>MATCH(C156,EBKP_NEU!$A$3:$A$724,0)</f>
        <v>#N/A</v>
      </c>
      <c r="H156" t="e" cm="1">
        <f t="array" ref="H156">IF(INDEX(EBKP_NEU!$C$3:$C$1144,G156)=D156,TRUE,FALSE)</f>
        <v>#N/A</v>
      </c>
      <c r="I156" t="e" cm="1">
        <f t="array" ref="I156">IF(INDEX(EBKP_NEU!$D$3:$D$1144,G156)=E156,TRUE,FALSE)</f>
        <v>#N/A</v>
      </c>
      <c r="J156" t="str" cm="1">
        <f t="array" ref="J156">IF(A156,IF(AND(H156,I156,INDEX(EBKP_NEU!$G$3:$G$724,G156)),INDEX(EBKP_NEU!$B$3:$B$724,G156),"Problem"),"egal, nicht editierbar")</f>
        <v>egal, nicht editierbar</v>
      </c>
      <c r="L156"/>
    </row>
    <row r="157" spans="1:12" ht="13.8" hidden="1">
      <c r="A157" t="b">
        <v>0</v>
      </c>
      <c r="C157" s="207" t="s">
        <v>4769</v>
      </c>
      <c r="D157" s="29" t="s">
        <v>4608</v>
      </c>
      <c r="E157" s="29" t="s">
        <v>4608</v>
      </c>
      <c r="F157">
        <v>1</v>
      </c>
      <c r="G157" t="e">
        <f>MATCH(C157,EBKP_NEU!$A$3:$A$724,0)</f>
        <v>#N/A</v>
      </c>
      <c r="H157" t="e" cm="1">
        <f t="array" ref="H157">IF(INDEX(EBKP_NEU!$C$3:$C$1144,G157)=D157,TRUE,FALSE)</f>
        <v>#N/A</v>
      </c>
      <c r="I157" t="e" cm="1">
        <f t="array" ref="I157">IF(INDEX(EBKP_NEU!$D$3:$D$1144,G157)=E157,TRUE,FALSE)</f>
        <v>#N/A</v>
      </c>
      <c r="J157" t="str" cm="1">
        <f t="array" ref="J157">IF(A157,IF(AND(H157,I157,INDEX(EBKP_NEU!$G$3:$G$724,G157)),INDEX(EBKP_NEU!$B$3:$B$724,G157),"Problem"),"egal, nicht editierbar")</f>
        <v>egal, nicht editierbar</v>
      </c>
      <c r="L157"/>
    </row>
    <row r="158" spans="1:12" ht="13.8" hidden="1">
      <c r="A158" t="b">
        <v>0</v>
      </c>
      <c r="C158" s="207" t="s">
        <v>4770</v>
      </c>
      <c r="D158" s="29" t="s">
        <v>4608</v>
      </c>
      <c r="E158" s="29" t="s">
        <v>4608</v>
      </c>
      <c r="F158">
        <v>1</v>
      </c>
      <c r="G158" t="e">
        <f>MATCH(C158,EBKP_NEU!$A$3:$A$724,0)</f>
        <v>#N/A</v>
      </c>
      <c r="H158" t="e" cm="1">
        <f t="array" ref="H158">IF(INDEX(EBKP_NEU!$C$3:$C$1144,G158)=D158,TRUE,FALSE)</f>
        <v>#N/A</v>
      </c>
      <c r="I158" t="e" cm="1">
        <f t="array" ref="I158">IF(INDEX(EBKP_NEU!$D$3:$D$1144,G158)=E158,TRUE,FALSE)</f>
        <v>#N/A</v>
      </c>
      <c r="J158" t="str" cm="1">
        <f t="array" ref="J158">IF(A158,IF(AND(H158,I158,INDEX(EBKP_NEU!$G$3:$G$724,G158)),INDEX(EBKP_NEU!$B$3:$B$724,G158),"Problem"),"egal, nicht editierbar")</f>
        <v>egal, nicht editierbar</v>
      </c>
      <c r="L158"/>
    </row>
    <row r="159" spans="1:12" ht="13.8">
      <c r="A159" t="b">
        <v>1</v>
      </c>
      <c r="C159" s="200" t="s">
        <v>4771</v>
      </c>
      <c r="D159" s="30" t="s">
        <v>4772</v>
      </c>
      <c r="E159" s="30" t="s">
        <v>4773</v>
      </c>
      <c r="F159">
        <v>2</v>
      </c>
      <c r="G159">
        <f>MATCH(C159,EBKP_NEU!$A$3:$A$724,0)</f>
        <v>99</v>
      </c>
      <c r="H159" t="b" cm="1">
        <f t="array" ref="H159">IF(INDEX(EBKP_NEU!$C$3:$C$1144,G159)=D159,TRUE,FALSE)</f>
        <v>0</v>
      </c>
      <c r="I159" t="b" cm="1">
        <f t="array" ref="I159">IF(INDEX(EBKP_NEU!$D$3:$D$1144,G159)=E159,TRUE,FALSE)</f>
        <v>0</v>
      </c>
      <c r="J159" t="str" cm="1">
        <f t="array" ref="J159">IF(A159,IF(AND(H159,I159,INDEX(EBKP_NEU!$G$3:$G$724,G159)),INDEX(EBKP_NEU!$B$3:$B$724,G159),"Problem"),"egal, nicht editierbar")</f>
        <v>Problem</v>
      </c>
      <c r="K159" s="35" t="s">
        <v>51</v>
      </c>
    </row>
    <row r="160" spans="1:12" ht="13.8" hidden="1">
      <c r="A160" t="b">
        <v>0</v>
      </c>
      <c r="C160" s="207" t="s">
        <v>4774</v>
      </c>
      <c r="D160" s="29" t="s">
        <v>4608</v>
      </c>
      <c r="E160" s="29" t="s">
        <v>4608</v>
      </c>
      <c r="F160">
        <v>1</v>
      </c>
      <c r="G160" t="e">
        <f>MATCH(C160,EBKP_NEU!$A$3:$A$724,0)</f>
        <v>#N/A</v>
      </c>
      <c r="H160" t="e" cm="1">
        <f t="array" ref="H160">IF(INDEX(EBKP_NEU!$C$3:$C$1144,G160)=D160,TRUE,FALSE)</f>
        <v>#N/A</v>
      </c>
      <c r="I160" t="e" cm="1">
        <f t="array" ref="I160">IF(INDEX(EBKP_NEU!$D$3:$D$1144,G160)=E160,TRUE,FALSE)</f>
        <v>#N/A</v>
      </c>
      <c r="J160" t="str" cm="1">
        <f t="array" ref="J160">IF(A160,IF(AND(H160,I160,INDEX(EBKP_NEU!$G$3:$G$724,G160)),INDEX(EBKP_NEU!$B$3:$B$724,G160),"Problem"),"egal, nicht editierbar")</f>
        <v>egal, nicht editierbar</v>
      </c>
      <c r="L160"/>
    </row>
    <row r="161" spans="1:12" ht="13.8" hidden="1">
      <c r="A161" t="b">
        <v>0</v>
      </c>
      <c r="C161" s="207" t="s">
        <v>4775</v>
      </c>
      <c r="D161" s="29" t="s">
        <v>4608</v>
      </c>
      <c r="E161" s="29" t="s">
        <v>4608</v>
      </c>
      <c r="F161">
        <v>1</v>
      </c>
      <c r="G161" t="e">
        <f>MATCH(C161,EBKP_NEU!$A$3:$A$724,0)</f>
        <v>#N/A</v>
      </c>
      <c r="H161" t="e" cm="1">
        <f t="array" ref="H161">IF(INDEX(EBKP_NEU!$C$3:$C$1144,G161)=D161,TRUE,FALSE)</f>
        <v>#N/A</v>
      </c>
      <c r="I161" t="e" cm="1">
        <f t="array" ref="I161">IF(INDEX(EBKP_NEU!$D$3:$D$1144,G161)=E161,TRUE,FALSE)</f>
        <v>#N/A</v>
      </c>
      <c r="J161" t="str" cm="1">
        <f t="array" ref="J161">IF(A161,IF(AND(H161,I161,INDEX(EBKP_NEU!$G$3:$G$724,G161)),INDEX(EBKP_NEU!$B$3:$B$724,G161),"Problem"),"egal, nicht editierbar")</f>
        <v>egal, nicht editierbar</v>
      </c>
      <c r="L161"/>
    </row>
    <row r="162" spans="1:12" ht="13.8" hidden="1">
      <c r="A162" t="b">
        <v>0</v>
      </c>
      <c r="C162" s="207" t="s">
        <v>4776</v>
      </c>
      <c r="D162" s="29" t="s">
        <v>4608</v>
      </c>
      <c r="E162" s="29" t="s">
        <v>4608</v>
      </c>
      <c r="F162">
        <v>1</v>
      </c>
      <c r="G162" t="e">
        <f>MATCH(C162,EBKP_NEU!$A$3:$A$724,0)</f>
        <v>#N/A</v>
      </c>
      <c r="H162" t="e" cm="1">
        <f t="array" ref="H162">IF(INDEX(EBKP_NEU!$C$3:$C$1144,G162)=D162,TRUE,FALSE)</f>
        <v>#N/A</v>
      </c>
      <c r="I162" t="e" cm="1">
        <f t="array" ref="I162">IF(INDEX(EBKP_NEU!$D$3:$D$1144,G162)=E162,TRUE,FALSE)</f>
        <v>#N/A</v>
      </c>
      <c r="J162" t="str" cm="1">
        <f t="array" ref="J162">IF(A162,IF(AND(H162,I162,INDEX(EBKP_NEU!$G$3:$G$724,G162)),INDEX(EBKP_NEU!$B$3:$B$724,G162),"Problem"),"egal, nicht editierbar")</f>
        <v>egal, nicht editierbar</v>
      </c>
      <c r="L162"/>
    </row>
    <row r="163" spans="1:12" ht="13.8" hidden="1">
      <c r="A163" t="b">
        <v>0</v>
      </c>
      <c r="C163" s="207" t="s">
        <v>4777</v>
      </c>
      <c r="D163" s="29" t="s">
        <v>4608</v>
      </c>
      <c r="E163" s="29" t="s">
        <v>4608</v>
      </c>
      <c r="F163">
        <v>1</v>
      </c>
      <c r="G163" t="e">
        <f>MATCH(C163,EBKP_NEU!$A$3:$A$724,0)</f>
        <v>#N/A</v>
      </c>
      <c r="H163" t="e" cm="1">
        <f t="array" ref="H163">IF(INDEX(EBKP_NEU!$C$3:$C$1144,G163)=D163,TRUE,FALSE)</f>
        <v>#N/A</v>
      </c>
      <c r="I163" t="e" cm="1">
        <f t="array" ref="I163">IF(INDEX(EBKP_NEU!$D$3:$D$1144,G163)=E163,TRUE,FALSE)</f>
        <v>#N/A</v>
      </c>
      <c r="J163" t="str" cm="1">
        <f t="array" ref="J163">IF(A163,IF(AND(H163,I163,INDEX(EBKP_NEU!$G$3:$G$724,G163)),INDEX(EBKP_NEU!$B$3:$B$724,G163),"Problem"),"egal, nicht editierbar")</f>
        <v>egal, nicht editierbar</v>
      </c>
      <c r="L163"/>
    </row>
    <row r="164" spans="1:12" ht="27.6">
      <c r="A164" t="b">
        <v>1</v>
      </c>
      <c r="C164" s="200" t="s">
        <v>4778</v>
      </c>
      <c r="D164" s="30" t="s">
        <v>4779</v>
      </c>
      <c r="E164" s="30" t="s">
        <v>4780</v>
      </c>
      <c r="F164">
        <v>1</v>
      </c>
      <c r="G164">
        <f>MATCH(C164,EBKP_NEU!$A$3:$A$724,0)</f>
        <v>100</v>
      </c>
      <c r="H164" t="b" cm="1">
        <f t="array" ref="H164">IF(INDEX(EBKP_NEU!$C$3:$C$1144,G164)=D164,TRUE,FALSE)</f>
        <v>0</v>
      </c>
      <c r="I164" t="b" cm="1">
        <f t="array" ref="I164">IF(INDEX(EBKP_NEU!$D$3:$D$1144,G164)=E164,TRUE,FALSE)</f>
        <v>0</v>
      </c>
      <c r="J164" t="str" cm="1">
        <f t="array" ref="J164">IF(A164,IF(AND(H164,I164,INDEX(EBKP_NEU!$G$3:$G$724,G164)),INDEX(EBKP_NEU!$B$3:$B$724,G164),"Problem"),"egal, nicht editierbar")</f>
        <v>Problem</v>
      </c>
      <c r="K164" s="236" t="s">
        <v>52</v>
      </c>
    </row>
    <row r="165" spans="1:12" ht="13.8" hidden="1">
      <c r="A165" t="b">
        <v>0</v>
      </c>
      <c r="C165" s="209" t="s">
        <v>4781</v>
      </c>
      <c r="D165" s="29" t="s">
        <v>4608</v>
      </c>
      <c r="E165" s="29" t="s">
        <v>4608</v>
      </c>
      <c r="F165">
        <v>2</v>
      </c>
      <c r="G165" t="e">
        <f>MATCH(C165,EBKP_NEU!$A$3:$A$724,0)</f>
        <v>#N/A</v>
      </c>
      <c r="H165" t="e" cm="1">
        <f t="array" ref="H165">IF(INDEX(EBKP_NEU!$C$3:$C$1144,G165)=D165,TRUE,FALSE)</f>
        <v>#N/A</v>
      </c>
      <c r="I165" t="e" cm="1">
        <f t="array" ref="I165">IF(INDEX(EBKP_NEU!$D$3:$D$1144,G165)=E165,TRUE,FALSE)</f>
        <v>#N/A</v>
      </c>
      <c r="J165" t="str" cm="1">
        <f t="array" ref="J165">IF(A165,IF(AND(H165,I165,INDEX(EBKP_NEU!$G$3:$G$724,G165)),INDEX(EBKP_NEU!$B$3:$B$724,G165),"Problem"),"egal, nicht editierbar")</f>
        <v>egal, nicht editierbar</v>
      </c>
      <c r="L165"/>
    </row>
    <row r="166" spans="1:12" ht="13.8" hidden="1">
      <c r="A166" t="b">
        <v>0</v>
      </c>
      <c r="C166" s="209" t="s">
        <v>4782</v>
      </c>
      <c r="D166" s="29" t="s">
        <v>4608</v>
      </c>
      <c r="E166" s="29" t="s">
        <v>4608</v>
      </c>
      <c r="F166">
        <v>1</v>
      </c>
      <c r="G166" t="e">
        <f>MATCH(C166,EBKP_NEU!$A$3:$A$724,0)</f>
        <v>#N/A</v>
      </c>
      <c r="H166" t="e" cm="1">
        <f t="array" ref="H166">IF(INDEX(EBKP_NEU!$C$3:$C$1144,G166)=D166,TRUE,FALSE)</f>
        <v>#N/A</v>
      </c>
      <c r="I166" t="e" cm="1">
        <f t="array" ref="I166">IF(INDEX(EBKP_NEU!$D$3:$D$1144,G166)=E166,TRUE,FALSE)</f>
        <v>#N/A</v>
      </c>
      <c r="J166" t="str" cm="1">
        <f t="array" ref="J166">IF(A166,IF(AND(H166,I166,INDEX(EBKP_NEU!$G$3:$G$724,G166)),INDEX(EBKP_NEU!$B$3:$B$724,G166),"Problem"),"egal, nicht editierbar")</f>
        <v>egal, nicht editierbar</v>
      </c>
      <c r="L166"/>
    </row>
    <row r="167" spans="1:12" ht="13.8" hidden="1">
      <c r="A167" t="b">
        <v>0</v>
      </c>
      <c r="C167" s="209" t="s">
        <v>4783</v>
      </c>
      <c r="D167" s="29" t="s">
        <v>4608</v>
      </c>
      <c r="E167" s="29" t="s">
        <v>4608</v>
      </c>
      <c r="F167">
        <v>1</v>
      </c>
      <c r="G167" t="e">
        <f>MATCH(C167,EBKP_NEU!$A$3:$A$724,0)</f>
        <v>#N/A</v>
      </c>
      <c r="H167" t="e" cm="1">
        <f t="array" ref="H167">IF(INDEX(EBKP_NEU!$C$3:$C$1144,G167)=D167,TRUE,FALSE)</f>
        <v>#N/A</v>
      </c>
      <c r="I167" t="e" cm="1">
        <f t="array" ref="I167">IF(INDEX(EBKP_NEU!$D$3:$D$1144,G167)=E167,TRUE,FALSE)</f>
        <v>#N/A</v>
      </c>
      <c r="J167" t="str" cm="1">
        <f t="array" ref="J167">IF(A167,IF(AND(H167,I167,INDEX(EBKP_NEU!$G$3:$G$724,G167)),INDEX(EBKP_NEU!$B$3:$B$724,G167),"Problem"),"egal, nicht editierbar")</f>
        <v>egal, nicht editierbar</v>
      </c>
      <c r="L167"/>
    </row>
    <row r="168" spans="1:12" ht="13.8" hidden="1">
      <c r="A168" t="b">
        <v>0</v>
      </c>
      <c r="C168" s="209" t="s">
        <v>4784</v>
      </c>
      <c r="D168" s="29" t="s">
        <v>4608</v>
      </c>
      <c r="E168" s="29" t="s">
        <v>4608</v>
      </c>
      <c r="F168">
        <v>1</v>
      </c>
      <c r="G168" t="e">
        <f>MATCH(C168,EBKP_NEU!$A$3:$A$724,0)</f>
        <v>#N/A</v>
      </c>
      <c r="H168" t="e" cm="1">
        <f t="array" ref="H168">IF(INDEX(EBKP_NEU!$C$3:$C$1144,G168)=D168,TRUE,FALSE)</f>
        <v>#N/A</v>
      </c>
      <c r="I168" t="e" cm="1">
        <f t="array" ref="I168">IF(INDEX(EBKP_NEU!$D$3:$D$1144,G168)=E168,TRUE,FALSE)</f>
        <v>#N/A</v>
      </c>
      <c r="J168" t="str" cm="1">
        <f t="array" ref="J168">IF(A168,IF(AND(H168,I168,INDEX(EBKP_NEU!$G$3:$G$724,G168)),INDEX(EBKP_NEU!$B$3:$B$724,G168),"Problem"),"egal, nicht editierbar")</f>
        <v>egal, nicht editierbar</v>
      </c>
      <c r="L168"/>
    </row>
    <row r="169" spans="1:12" ht="13.8" hidden="1">
      <c r="A169" t="b">
        <v>0</v>
      </c>
      <c r="C169" s="209" t="s">
        <v>4785</v>
      </c>
      <c r="D169" s="29" t="s">
        <v>4608</v>
      </c>
      <c r="E169" s="29" t="s">
        <v>4608</v>
      </c>
      <c r="F169">
        <v>1</v>
      </c>
      <c r="G169" t="e">
        <f>MATCH(C169,EBKP_NEU!$A$3:$A$724,0)</f>
        <v>#N/A</v>
      </c>
      <c r="H169" t="e" cm="1">
        <f t="array" ref="H169">IF(INDEX(EBKP_NEU!$C$3:$C$1144,G169)=D169,TRUE,FALSE)</f>
        <v>#N/A</v>
      </c>
      <c r="I169" t="e" cm="1">
        <f t="array" ref="I169">IF(INDEX(EBKP_NEU!$D$3:$D$1144,G169)=E169,TRUE,FALSE)</f>
        <v>#N/A</v>
      </c>
      <c r="J169" t="str" cm="1">
        <f t="array" ref="J169">IF(A169,IF(AND(H169,I169,INDEX(EBKP_NEU!$G$3:$G$724,G169)),INDEX(EBKP_NEU!$B$3:$B$724,G169),"Problem"),"egal, nicht editierbar")</f>
        <v>egal, nicht editierbar</v>
      </c>
      <c r="L169"/>
    </row>
    <row r="170" spans="1:12" ht="13.8" hidden="1">
      <c r="A170" t="b">
        <v>0</v>
      </c>
      <c r="C170" s="209" t="s">
        <v>4786</v>
      </c>
      <c r="D170" s="29" t="s">
        <v>4608</v>
      </c>
      <c r="E170" s="29" t="s">
        <v>4608</v>
      </c>
      <c r="F170">
        <v>1</v>
      </c>
      <c r="G170" t="e">
        <f>MATCH(C170,EBKP_NEU!$A$3:$A$724,0)</f>
        <v>#N/A</v>
      </c>
      <c r="H170" t="e" cm="1">
        <f t="array" ref="H170">IF(INDEX(EBKP_NEU!$C$3:$C$1144,G170)=D170,TRUE,FALSE)</f>
        <v>#N/A</v>
      </c>
      <c r="I170" t="e" cm="1">
        <f t="array" ref="I170">IF(INDEX(EBKP_NEU!$D$3:$D$1144,G170)=E170,TRUE,FALSE)</f>
        <v>#N/A</v>
      </c>
      <c r="J170" t="str" cm="1">
        <f t="array" ref="J170">IF(A170,IF(AND(H170,I170,INDEX(EBKP_NEU!$G$3:$G$724,G170)),INDEX(EBKP_NEU!$B$3:$B$724,G170),"Problem"),"egal, nicht editierbar")</f>
        <v>egal, nicht editierbar</v>
      </c>
      <c r="L170"/>
    </row>
    <row r="171" spans="1:12" ht="13.8" hidden="1">
      <c r="A171" t="b">
        <v>0</v>
      </c>
      <c r="C171" s="209" t="s">
        <v>4787</v>
      </c>
      <c r="D171" s="29" t="s">
        <v>4608</v>
      </c>
      <c r="E171" s="29" t="s">
        <v>4608</v>
      </c>
      <c r="F171">
        <v>2</v>
      </c>
      <c r="G171" t="e">
        <f>MATCH(C171,EBKP_NEU!$A$3:$A$724,0)</f>
        <v>#N/A</v>
      </c>
      <c r="H171" t="e" cm="1">
        <f t="array" ref="H171">IF(INDEX(EBKP_NEU!$C$3:$C$1144,G171)=D171,TRUE,FALSE)</f>
        <v>#N/A</v>
      </c>
      <c r="I171" t="e" cm="1">
        <f t="array" ref="I171">IF(INDEX(EBKP_NEU!$D$3:$D$1144,G171)=E171,TRUE,FALSE)</f>
        <v>#N/A</v>
      </c>
      <c r="J171" t="str" cm="1">
        <f t="array" ref="J171">IF(A171,IF(AND(H171,I171,INDEX(EBKP_NEU!$G$3:$G$724,G171)),INDEX(EBKP_NEU!$B$3:$B$724,G171),"Problem"),"egal, nicht editierbar")</f>
        <v>egal, nicht editierbar</v>
      </c>
      <c r="L171"/>
    </row>
    <row r="172" spans="1:12" ht="41.4">
      <c r="A172" t="b">
        <v>1</v>
      </c>
      <c r="C172" s="200" t="s">
        <v>4788</v>
      </c>
      <c r="D172" s="30" t="s">
        <v>4789</v>
      </c>
      <c r="E172" s="30" t="s">
        <v>4790</v>
      </c>
      <c r="F172">
        <v>1</v>
      </c>
      <c r="G172">
        <f>MATCH(C172,EBKP_NEU!$A$3:$A$724,0)</f>
        <v>101</v>
      </c>
      <c r="H172" t="b" cm="1">
        <f t="array" ref="H172">IF(INDEX(EBKP_NEU!$C$3:$C$1144,G172)=D172,TRUE,FALSE)</f>
        <v>0</v>
      </c>
      <c r="I172" t="b" cm="1">
        <f t="array" ref="I172">IF(INDEX(EBKP_NEU!$D$3:$D$1144,G172)=E172,TRUE,FALSE)</f>
        <v>0</v>
      </c>
      <c r="J172" t="str" cm="1">
        <f t="array" ref="J172">IF(A172,IF(AND(H172,I172,INDEX(EBKP_NEU!$G$3:$G$724,G172)),INDEX(EBKP_NEU!$B$3:$B$724,G172),"Problem"),"egal, nicht editierbar")</f>
        <v>Problem</v>
      </c>
      <c r="K172" s="236" t="s">
        <v>57</v>
      </c>
    </row>
    <row r="173" spans="1:12" ht="13.8" hidden="1">
      <c r="A173" t="b">
        <v>0</v>
      </c>
      <c r="C173" s="207" t="s">
        <v>4791</v>
      </c>
      <c r="D173" s="30" t="s">
        <v>4608</v>
      </c>
      <c r="E173" s="30" t="s">
        <v>4608</v>
      </c>
      <c r="F173">
        <v>1</v>
      </c>
      <c r="G173" t="e">
        <f>MATCH(C173,EBKP_NEU!$A$3:$A$724,0)</f>
        <v>#N/A</v>
      </c>
      <c r="H173" t="e" cm="1">
        <f t="array" ref="H173">IF(INDEX(EBKP_NEU!$C$3:$C$1144,G173)=D173,TRUE,FALSE)</f>
        <v>#N/A</v>
      </c>
      <c r="I173" t="e" cm="1">
        <f t="array" ref="I173">IF(INDEX(EBKP_NEU!$D$3:$D$1144,G173)=E173,TRUE,FALSE)</f>
        <v>#N/A</v>
      </c>
      <c r="J173" t="str" cm="1">
        <f t="array" ref="J173">IF(A173,IF(AND(H173,I173,INDEX(EBKP_NEU!$G$3:$G$724,G173)),INDEX(EBKP_NEU!$B$3:$B$724,G173),"Problem"),"egal, nicht editierbar")</f>
        <v>egal, nicht editierbar</v>
      </c>
      <c r="L173"/>
    </row>
    <row r="174" spans="1:12" ht="13.8" hidden="1">
      <c r="A174" t="b">
        <v>0</v>
      </c>
      <c r="C174" s="207" t="s">
        <v>4792</v>
      </c>
      <c r="D174" s="30" t="s">
        <v>4608</v>
      </c>
      <c r="E174" s="30" t="s">
        <v>4608</v>
      </c>
      <c r="F174">
        <v>1</v>
      </c>
      <c r="G174" t="e">
        <f>MATCH(C174,EBKP_NEU!$A$3:$A$724,0)</f>
        <v>#N/A</v>
      </c>
      <c r="H174" t="e" cm="1">
        <f t="array" ref="H174">IF(INDEX(EBKP_NEU!$C$3:$C$1144,G174)=D174,TRUE,FALSE)</f>
        <v>#N/A</v>
      </c>
      <c r="I174" t="e" cm="1">
        <f t="array" ref="I174">IF(INDEX(EBKP_NEU!$D$3:$D$1144,G174)=E174,TRUE,FALSE)</f>
        <v>#N/A</v>
      </c>
      <c r="J174" t="str" cm="1">
        <f t="array" ref="J174">IF(A174,IF(AND(H174,I174,INDEX(EBKP_NEU!$G$3:$G$724,G174)),INDEX(EBKP_NEU!$B$3:$B$724,G174),"Problem"),"egal, nicht editierbar")</f>
        <v>egal, nicht editierbar</v>
      </c>
      <c r="L174"/>
    </row>
    <row r="175" spans="1:12" ht="13.8" hidden="1">
      <c r="A175" t="b">
        <v>0</v>
      </c>
      <c r="C175" s="207" t="s">
        <v>4793</v>
      </c>
      <c r="D175" s="30" t="s">
        <v>4608</v>
      </c>
      <c r="E175" s="30" t="s">
        <v>4608</v>
      </c>
      <c r="F175">
        <v>1</v>
      </c>
      <c r="G175" t="e">
        <f>MATCH(C175,EBKP_NEU!$A$3:$A$724,0)</f>
        <v>#N/A</v>
      </c>
      <c r="H175" t="e" cm="1">
        <f t="array" ref="H175">IF(INDEX(EBKP_NEU!$C$3:$C$1144,G175)=D175,TRUE,FALSE)</f>
        <v>#N/A</v>
      </c>
      <c r="I175" t="e" cm="1">
        <f t="array" ref="I175">IF(INDEX(EBKP_NEU!$D$3:$D$1144,G175)=E175,TRUE,FALSE)</f>
        <v>#N/A</v>
      </c>
      <c r="J175" t="str" cm="1">
        <f t="array" ref="J175">IF(A175,IF(AND(H175,I175,INDEX(EBKP_NEU!$G$3:$G$724,G175)),INDEX(EBKP_NEU!$B$3:$B$724,G175),"Problem"),"egal, nicht editierbar")</f>
        <v>egal, nicht editierbar</v>
      </c>
      <c r="L175"/>
    </row>
    <row r="176" spans="1:12" ht="13.8" hidden="1">
      <c r="A176" t="b">
        <v>0</v>
      </c>
      <c r="C176" s="207" t="s">
        <v>4794</v>
      </c>
      <c r="D176" s="30" t="s">
        <v>4608</v>
      </c>
      <c r="E176" s="30" t="s">
        <v>4608</v>
      </c>
      <c r="F176">
        <v>1</v>
      </c>
      <c r="G176" t="e">
        <f>MATCH(C176,EBKP_NEU!$A$3:$A$724,0)</f>
        <v>#N/A</v>
      </c>
      <c r="H176" t="e" cm="1">
        <f t="array" ref="H176">IF(INDEX(EBKP_NEU!$C$3:$C$1144,G176)=D176,TRUE,FALSE)</f>
        <v>#N/A</v>
      </c>
      <c r="I176" t="e" cm="1">
        <f t="array" ref="I176">IF(INDEX(EBKP_NEU!$D$3:$D$1144,G176)=E176,TRUE,FALSE)</f>
        <v>#N/A</v>
      </c>
      <c r="J176" t="str" cm="1">
        <f t="array" ref="J176">IF(A176,IF(AND(H176,I176,INDEX(EBKP_NEU!$G$3:$G$724,G176)),INDEX(EBKP_NEU!$B$3:$B$724,G176),"Problem"),"egal, nicht editierbar")</f>
        <v>egal, nicht editierbar</v>
      </c>
      <c r="L176"/>
    </row>
    <row r="177" spans="1:12" ht="13.8" hidden="1">
      <c r="A177" t="b">
        <v>0</v>
      </c>
      <c r="C177" s="207" t="s">
        <v>4795</v>
      </c>
      <c r="D177" s="30" t="s">
        <v>4608</v>
      </c>
      <c r="E177" s="30" t="s">
        <v>4608</v>
      </c>
      <c r="F177">
        <v>2</v>
      </c>
      <c r="G177" t="e">
        <f>MATCH(C177,EBKP_NEU!$A$3:$A$724,0)</f>
        <v>#N/A</v>
      </c>
      <c r="H177" t="e" cm="1">
        <f t="array" ref="H177">IF(INDEX(EBKP_NEU!$C$3:$C$1144,G177)=D177,TRUE,FALSE)</f>
        <v>#N/A</v>
      </c>
      <c r="I177" t="e" cm="1">
        <f t="array" ref="I177">IF(INDEX(EBKP_NEU!$D$3:$D$1144,G177)=E177,TRUE,FALSE)</f>
        <v>#N/A</v>
      </c>
      <c r="J177" t="str" cm="1">
        <f t="array" ref="J177">IF(A177,IF(AND(H177,I177,INDEX(EBKP_NEU!$G$3:$G$724,G177)),INDEX(EBKP_NEU!$B$3:$B$724,G177),"Problem"),"egal, nicht editierbar")</f>
        <v>egal, nicht editierbar</v>
      </c>
      <c r="L177"/>
    </row>
    <row r="178" spans="1:12" ht="13.8" hidden="1">
      <c r="A178" t="b">
        <v>0</v>
      </c>
      <c r="C178" s="207" t="s">
        <v>4796</v>
      </c>
      <c r="D178" s="30" t="s">
        <v>4608</v>
      </c>
      <c r="E178" s="30" t="s">
        <v>4608</v>
      </c>
      <c r="F178">
        <v>1</v>
      </c>
      <c r="G178" t="e">
        <f>MATCH(C178,EBKP_NEU!$A$3:$A$724,0)</f>
        <v>#N/A</v>
      </c>
      <c r="H178" t="e" cm="1">
        <f t="array" ref="H178">IF(INDEX(EBKP_NEU!$C$3:$C$1144,G178)=D178,TRUE,FALSE)</f>
        <v>#N/A</v>
      </c>
      <c r="I178" t="e" cm="1">
        <f t="array" ref="I178">IF(INDEX(EBKP_NEU!$D$3:$D$1144,G178)=E178,TRUE,FALSE)</f>
        <v>#N/A</v>
      </c>
      <c r="J178" t="str" cm="1">
        <f t="array" ref="J178">IF(A178,IF(AND(H178,I178,INDEX(EBKP_NEU!$G$3:$G$724,G178)),INDEX(EBKP_NEU!$B$3:$B$724,G178),"Problem"),"egal, nicht editierbar")</f>
        <v>egal, nicht editierbar</v>
      </c>
      <c r="L178"/>
    </row>
    <row r="179" spans="1:12" ht="13.8" hidden="1">
      <c r="A179" t="b">
        <v>0</v>
      </c>
      <c r="C179" s="207" t="s">
        <v>4797</v>
      </c>
      <c r="D179" s="30" t="s">
        <v>4608</v>
      </c>
      <c r="E179" s="30" t="s">
        <v>4608</v>
      </c>
      <c r="F179">
        <v>1</v>
      </c>
      <c r="G179" t="e">
        <f>MATCH(C179,EBKP_NEU!$A$3:$A$724,0)</f>
        <v>#N/A</v>
      </c>
      <c r="H179" t="e" cm="1">
        <f t="array" ref="H179">IF(INDEX(EBKP_NEU!$C$3:$C$1144,G179)=D179,TRUE,FALSE)</f>
        <v>#N/A</v>
      </c>
      <c r="I179" t="e" cm="1">
        <f t="array" ref="I179">IF(INDEX(EBKP_NEU!$D$3:$D$1144,G179)=E179,TRUE,FALSE)</f>
        <v>#N/A</v>
      </c>
      <c r="J179" t="str" cm="1">
        <f t="array" ref="J179">IF(A179,IF(AND(H179,I179,INDEX(EBKP_NEU!$G$3:$G$724,G179)),INDEX(EBKP_NEU!$B$3:$B$724,G179),"Problem"),"egal, nicht editierbar")</f>
        <v>egal, nicht editierbar</v>
      </c>
      <c r="L179"/>
    </row>
    <row r="180" spans="1:12" ht="13.8" hidden="1">
      <c r="A180" t="b">
        <v>0</v>
      </c>
      <c r="C180" s="207" t="s">
        <v>4798</v>
      </c>
      <c r="D180" s="30" t="s">
        <v>4608</v>
      </c>
      <c r="E180" s="30" t="s">
        <v>4608</v>
      </c>
      <c r="F180">
        <v>1</v>
      </c>
      <c r="G180" t="e">
        <f>MATCH(C180,EBKP_NEU!$A$3:$A$724,0)</f>
        <v>#N/A</v>
      </c>
      <c r="H180" t="e" cm="1">
        <f t="array" ref="H180">IF(INDEX(EBKP_NEU!$C$3:$C$1144,G180)=D180,TRUE,FALSE)</f>
        <v>#N/A</v>
      </c>
      <c r="I180" t="e" cm="1">
        <f t="array" ref="I180">IF(INDEX(EBKP_NEU!$D$3:$D$1144,G180)=E180,TRUE,FALSE)</f>
        <v>#N/A</v>
      </c>
      <c r="J180" t="str" cm="1">
        <f t="array" ref="J180">IF(A180,IF(AND(H180,I180,INDEX(EBKP_NEU!$G$3:$G$724,G180)),INDEX(EBKP_NEU!$B$3:$B$724,G180),"Problem"),"egal, nicht editierbar")</f>
        <v>egal, nicht editierbar</v>
      </c>
      <c r="L180"/>
    </row>
    <row r="181" spans="1:12" ht="13.8" hidden="1">
      <c r="A181" t="b">
        <v>0</v>
      </c>
      <c r="C181" s="207" t="s">
        <v>4799</v>
      </c>
      <c r="D181" s="30" t="s">
        <v>4608</v>
      </c>
      <c r="E181" s="30" t="s">
        <v>4608</v>
      </c>
      <c r="F181">
        <v>1</v>
      </c>
      <c r="G181" t="e">
        <f>MATCH(C181,EBKP_NEU!$A$3:$A$724,0)</f>
        <v>#N/A</v>
      </c>
      <c r="H181" t="e" cm="1">
        <f t="array" ref="H181">IF(INDEX(EBKP_NEU!$C$3:$C$1144,G181)=D181,TRUE,FALSE)</f>
        <v>#N/A</v>
      </c>
      <c r="I181" t="e" cm="1">
        <f t="array" ref="I181">IF(INDEX(EBKP_NEU!$D$3:$D$1144,G181)=E181,TRUE,FALSE)</f>
        <v>#N/A</v>
      </c>
      <c r="J181" t="str" cm="1">
        <f t="array" ref="J181">IF(A181,IF(AND(H181,I181,INDEX(EBKP_NEU!$G$3:$G$724,G181)),INDEX(EBKP_NEU!$B$3:$B$724,G181),"Problem"),"egal, nicht editierbar")</f>
        <v>egal, nicht editierbar</v>
      </c>
      <c r="L181"/>
    </row>
    <row r="182" spans="1:12" ht="13.8" hidden="1">
      <c r="A182" t="b">
        <v>0</v>
      </c>
      <c r="C182" s="207" t="s">
        <v>4800</v>
      </c>
      <c r="D182" s="30" t="s">
        <v>4608</v>
      </c>
      <c r="E182" s="30" t="s">
        <v>4608</v>
      </c>
      <c r="F182">
        <v>1</v>
      </c>
      <c r="G182" t="e">
        <f>MATCH(C182,EBKP_NEU!$A$3:$A$724,0)</f>
        <v>#N/A</v>
      </c>
      <c r="H182" t="e" cm="1">
        <f t="array" ref="H182">IF(INDEX(EBKP_NEU!$C$3:$C$1144,G182)=D182,TRUE,FALSE)</f>
        <v>#N/A</v>
      </c>
      <c r="I182" t="e" cm="1">
        <f t="array" ref="I182">IF(INDEX(EBKP_NEU!$D$3:$D$1144,G182)=E182,TRUE,FALSE)</f>
        <v>#N/A</v>
      </c>
      <c r="J182" t="str" cm="1">
        <f t="array" ref="J182">IF(A182,IF(AND(H182,I182,INDEX(EBKP_NEU!$G$3:$G$724,G182)),INDEX(EBKP_NEU!$B$3:$B$724,G182),"Problem"),"egal, nicht editierbar")</f>
        <v>egal, nicht editierbar</v>
      </c>
      <c r="L182"/>
    </row>
    <row r="183" spans="1:12" ht="13.8" hidden="1">
      <c r="A183" t="b">
        <v>0</v>
      </c>
      <c r="C183" s="207" t="s">
        <v>4801</v>
      </c>
      <c r="D183" s="30" t="s">
        <v>4608</v>
      </c>
      <c r="E183" s="30" t="s">
        <v>4608</v>
      </c>
      <c r="F183">
        <v>1</v>
      </c>
      <c r="G183" t="e">
        <f>MATCH(C183,EBKP_NEU!$A$3:$A$724,0)</f>
        <v>#N/A</v>
      </c>
      <c r="H183" t="e" cm="1">
        <f t="array" ref="H183">IF(INDEX(EBKP_NEU!$C$3:$C$1144,G183)=D183,TRUE,FALSE)</f>
        <v>#N/A</v>
      </c>
      <c r="I183" t="e" cm="1">
        <f t="array" ref="I183">IF(INDEX(EBKP_NEU!$D$3:$D$1144,G183)=E183,TRUE,FALSE)</f>
        <v>#N/A</v>
      </c>
      <c r="J183" t="str" cm="1">
        <f t="array" ref="J183">IF(A183,IF(AND(H183,I183,INDEX(EBKP_NEU!$G$3:$G$724,G183)),INDEX(EBKP_NEU!$B$3:$B$724,G183),"Problem"),"egal, nicht editierbar")</f>
        <v>egal, nicht editierbar</v>
      </c>
      <c r="L183"/>
    </row>
    <row r="184" spans="1:12" ht="13.8" hidden="1">
      <c r="A184" t="b">
        <v>0</v>
      </c>
      <c r="C184" s="207" t="s">
        <v>4802</v>
      </c>
      <c r="D184" s="30" t="s">
        <v>4608</v>
      </c>
      <c r="E184" s="30" t="s">
        <v>4608</v>
      </c>
      <c r="F184">
        <v>2</v>
      </c>
      <c r="G184" t="e">
        <f>MATCH(C184,EBKP_NEU!$A$3:$A$724,0)</f>
        <v>#N/A</v>
      </c>
      <c r="H184" t="e" cm="1">
        <f t="array" ref="H184">IF(INDEX(EBKP_NEU!$C$3:$C$1144,G184)=D184,TRUE,FALSE)</f>
        <v>#N/A</v>
      </c>
      <c r="I184" t="e" cm="1">
        <f t="array" ref="I184">IF(INDEX(EBKP_NEU!$D$3:$D$1144,G184)=E184,TRUE,FALSE)</f>
        <v>#N/A</v>
      </c>
      <c r="J184" t="str" cm="1">
        <f t="array" ref="J184">IF(A184,IF(AND(H184,I184,INDEX(EBKP_NEU!$G$3:$G$724,G184)),INDEX(EBKP_NEU!$B$3:$B$724,G184),"Problem"),"egal, nicht editierbar")</f>
        <v>egal, nicht editierbar</v>
      </c>
      <c r="L184"/>
    </row>
    <row r="185" spans="1:12" ht="13.8" hidden="1">
      <c r="A185" t="b">
        <v>0</v>
      </c>
      <c r="C185" s="207" t="s">
        <v>4803</v>
      </c>
      <c r="D185" s="30" t="s">
        <v>4608</v>
      </c>
      <c r="E185" s="30" t="s">
        <v>4608</v>
      </c>
      <c r="F185">
        <v>0</v>
      </c>
      <c r="G185" t="e">
        <f>MATCH(C185,EBKP_NEU!$A$3:$A$724,0)</f>
        <v>#N/A</v>
      </c>
      <c r="H185" t="e" cm="1">
        <f t="array" ref="H185">IF(INDEX(EBKP_NEU!$C$3:$C$1144,G185)=D185,TRUE,FALSE)</f>
        <v>#N/A</v>
      </c>
      <c r="I185" t="e" cm="1">
        <f t="array" ref="I185">IF(INDEX(EBKP_NEU!$D$3:$D$1144,G185)=E185,TRUE,FALSE)</f>
        <v>#N/A</v>
      </c>
      <c r="J185" t="str" cm="1">
        <f t="array" ref="J185">IF(A185,IF(AND(H185,I185,INDEX(EBKP_NEU!$G$3:$G$724,G185)),INDEX(EBKP_NEU!$B$3:$B$724,G185),"Problem"),"egal, nicht editierbar")</f>
        <v>egal, nicht editierbar</v>
      </c>
      <c r="L185"/>
    </row>
    <row r="186" spans="1:12" ht="13.8" hidden="1">
      <c r="A186" t="b">
        <v>0</v>
      </c>
      <c r="C186" s="207" t="s">
        <v>4804</v>
      </c>
      <c r="D186" s="30" t="s">
        <v>4608</v>
      </c>
      <c r="E186" s="30" t="s">
        <v>4608</v>
      </c>
      <c r="F186">
        <v>0</v>
      </c>
      <c r="G186" t="e">
        <f>MATCH(C186,EBKP_NEU!$A$3:$A$724,0)</f>
        <v>#N/A</v>
      </c>
      <c r="H186" t="e" cm="1">
        <f t="array" ref="H186">IF(INDEX(EBKP_NEU!$C$3:$C$1144,G186)=D186,TRUE,FALSE)</f>
        <v>#N/A</v>
      </c>
      <c r="I186" t="e" cm="1">
        <f t="array" ref="I186">IF(INDEX(EBKP_NEU!$D$3:$D$1144,G186)=E186,TRUE,FALSE)</f>
        <v>#N/A</v>
      </c>
      <c r="J186" t="str" cm="1">
        <f t="array" ref="J186">IF(A186,IF(AND(H186,I186,INDEX(EBKP_NEU!$G$3:$G$724,G186)),INDEX(EBKP_NEU!$B$3:$B$724,G186),"Problem"),"egal, nicht editierbar")</f>
        <v>egal, nicht editierbar</v>
      </c>
      <c r="L186"/>
    </row>
    <row r="187" spans="1:12" ht="13.8" hidden="1">
      <c r="A187" t="b">
        <v>0</v>
      </c>
      <c r="C187" s="207" t="s">
        <v>4805</v>
      </c>
      <c r="D187" s="30" t="s">
        <v>4608</v>
      </c>
      <c r="E187" s="30" t="s">
        <v>4608</v>
      </c>
      <c r="F187">
        <v>0</v>
      </c>
      <c r="G187" t="e">
        <f>MATCH(C187,EBKP_NEU!$A$3:$A$724,0)</f>
        <v>#N/A</v>
      </c>
      <c r="H187" t="e" cm="1">
        <f t="array" ref="H187">IF(INDEX(EBKP_NEU!$C$3:$C$1144,G187)=D187,TRUE,FALSE)</f>
        <v>#N/A</v>
      </c>
      <c r="I187" t="e" cm="1">
        <f t="array" ref="I187">IF(INDEX(EBKP_NEU!$D$3:$D$1144,G187)=E187,TRUE,FALSE)</f>
        <v>#N/A</v>
      </c>
      <c r="J187" t="str" cm="1">
        <f t="array" ref="J187">IF(A187,IF(AND(H187,I187,INDEX(EBKP_NEU!$G$3:$G$724,G187)),INDEX(EBKP_NEU!$B$3:$B$724,G187),"Problem"),"egal, nicht editierbar")</f>
        <v>egal, nicht editierbar</v>
      </c>
      <c r="L187"/>
    </row>
    <row r="188" spans="1:12" ht="13.8" hidden="1">
      <c r="A188" t="b">
        <v>0</v>
      </c>
      <c r="C188" s="207" t="s">
        <v>4806</v>
      </c>
      <c r="D188" s="30" t="s">
        <v>4608</v>
      </c>
      <c r="E188" s="30" t="s">
        <v>4608</v>
      </c>
      <c r="F188">
        <v>0</v>
      </c>
      <c r="G188" t="e">
        <f>MATCH(C188,EBKP_NEU!$A$3:$A$724,0)</f>
        <v>#N/A</v>
      </c>
      <c r="H188" t="e" cm="1">
        <f t="array" ref="H188">IF(INDEX(EBKP_NEU!$C$3:$C$1144,G188)=D188,TRUE,FALSE)</f>
        <v>#N/A</v>
      </c>
      <c r="I188" t="e" cm="1">
        <f t="array" ref="I188">IF(INDEX(EBKP_NEU!$D$3:$D$1144,G188)=E188,TRUE,FALSE)</f>
        <v>#N/A</v>
      </c>
      <c r="J188" t="str" cm="1">
        <f t="array" ref="J188">IF(A188,IF(AND(H188,I188,INDEX(EBKP_NEU!$G$3:$G$724,G188)),INDEX(EBKP_NEU!$B$3:$B$724,G188),"Problem"),"egal, nicht editierbar")</f>
        <v>egal, nicht editierbar</v>
      </c>
      <c r="L188"/>
    </row>
    <row r="189" spans="1:12" ht="69">
      <c r="A189" t="b">
        <v>1</v>
      </c>
      <c r="C189" s="200" t="s">
        <v>4807</v>
      </c>
      <c r="D189" s="30" t="s">
        <v>1878</v>
      </c>
      <c r="E189" s="30" t="s">
        <v>4808</v>
      </c>
      <c r="F189">
        <v>2</v>
      </c>
      <c r="G189">
        <f>MATCH(C189,EBKP_NEU!$A$3:$A$724,0)</f>
        <v>102</v>
      </c>
      <c r="H189" t="b" cm="1">
        <f t="array" ref="H189">IF(INDEX(EBKP_NEU!$C$3:$C$1144,G189)=D189,TRUE,FALSE)</f>
        <v>0</v>
      </c>
      <c r="I189" t="b" cm="1">
        <f t="array" ref="I189">IF(INDEX(EBKP_NEU!$D$3:$D$1144,G189)=E189,TRUE,FALSE)</f>
        <v>0</v>
      </c>
      <c r="J189" t="str" cm="1">
        <f t="array" ref="J189">IF(A189,IF(AND(H189,I189,INDEX(EBKP_NEU!$G$3:$G$724,G189)),INDEX(EBKP_NEU!$B$3:$B$724,G189),"Problem"),"egal, nicht editierbar")</f>
        <v>Problem</v>
      </c>
      <c r="K189" s="236" t="s">
        <v>56</v>
      </c>
    </row>
    <row r="190" spans="1:12" ht="13.8" hidden="1">
      <c r="A190" t="b">
        <v>0</v>
      </c>
      <c r="C190" s="207" t="s">
        <v>4809</v>
      </c>
      <c r="D190" s="30" t="s">
        <v>4608</v>
      </c>
      <c r="E190" s="30" t="s">
        <v>4608</v>
      </c>
      <c r="F190">
        <v>1</v>
      </c>
      <c r="G190" t="e">
        <f>MATCH(C190,EBKP_NEU!$A$3:$A$724,0)</f>
        <v>#N/A</v>
      </c>
      <c r="H190" t="e" cm="1">
        <f t="array" ref="H190">IF(INDEX(EBKP_NEU!$C$3:$C$1144,G190)=D190,TRUE,FALSE)</f>
        <v>#N/A</v>
      </c>
      <c r="I190" t="e" cm="1">
        <f t="array" ref="I190">IF(INDEX(EBKP_NEU!$D$3:$D$1144,G190)=E190,TRUE,FALSE)</f>
        <v>#N/A</v>
      </c>
      <c r="J190" t="str" cm="1">
        <f t="array" ref="J190">IF(A190,IF(AND(H190,I190,INDEX(EBKP_NEU!$G$3:$G$724,G190)),INDEX(EBKP_NEU!$B$3:$B$724,G190),"Problem"),"egal, nicht editierbar")</f>
        <v>egal, nicht editierbar</v>
      </c>
      <c r="L190"/>
    </row>
    <row r="191" spans="1:12" ht="13.8" hidden="1">
      <c r="A191" t="b">
        <v>0</v>
      </c>
      <c r="C191" s="207" t="s">
        <v>4810</v>
      </c>
      <c r="D191" s="30" t="s">
        <v>4608</v>
      </c>
      <c r="E191" s="30" t="s">
        <v>4608</v>
      </c>
      <c r="F191">
        <v>1</v>
      </c>
      <c r="G191" t="e">
        <f>MATCH(C191,EBKP_NEU!$A$3:$A$724,0)</f>
        <v>#N/A</v>
      </c>
      <c r="H191" t="e" cm="1">
        <f t="array" ref="H191">IF(INDEX(EBKP_NEU!$C$3:$C$1144,G191)=D191,TRUE,FALSE)</f>
        <v>#N/A</v>
      </c>
      <c r="I191" t="e" cm="1">
        <f t="array" ref="I191">IF(INDEX(EBKP_NEU!$D$3:$D$1144,G191)=E191,TRUE,FALSE)</f>
        <v>#N/A</v>
      </c>
      <c r="J191" t="str" cm="1">
        <f t="array" ref="J191">IF(A191,IF(AND(H191,I191,INDEX(EBKP_NEU!$G$3:$G$724,G191)),INDEX(EBKP_NEU!$B$3:$B$724,G191),"Problem"),"egal, nicht editierbar")</f>
        <v>egal, nicht editierbar</v>
      </c>
      <c r="L191"/>
    </row>
    <row r="192" spans="1:12" ht="13.8" hidden="1">
      <c r="A192" t="b">
        <v>0</v>
      </c>
      <c r="C192" s="207" t="s">
        <v>4811</v>
      </c>
      <c r="D192" s="30" t="s">
        <v>4608</v>
      </c>
      <c r="E192" s="30" t="s">
        <v>4608</v>
      </c>
      <c r="F192">
        <v>1</v>
      </c>
      <c r="G192" t="e">
        <f>MATCH(C192,EBKP_NEU!$A$3:$A$724,0)</f>
        <v>#N/A</v>
      </c>
      <c r="H192" t="e" cm="1">
        <f t="array" ref="H192">IF(INDEX(EBKP_NEU!$C$3:$C$1144,G192)=D192,TRUE,FALSE)</f>
        <v>#N/A</v>
      </c>
      <c r="I192" t="e" cm="1">
        <f t="array" ref="I192">IF(INDEX(EBKP_NEU!$D$3:$D$1144,G192)=E192,TRUE,FALSE)</f>
        <v>#N/A</v>
      </c>
      <c r="J192" t="str" cm="1">
        <f t="array" ref="J192">IF(A192,IF(AND(H192,I192,INDEX(EBKP_NEU!$G$3:$G$724,G192)),INDEX(EBKP_NEU!$B$3:$B$724,G192),"Problem"),"egal, nicht editierbar")</f>
        <v>egal, nicht editierbar</v>
      </c>
      <c r="L192"/>
    </row>
    <row r="193" spans="1:10" customFormat="1" ht="13.8" hidden="1">
      <c r="A193" t="b">
        <v>0</v>
      </c>
      <c r="C193" s="207" t="s">
        <v>4812</v>
      </c>
      <c r="D193" s="30" t="s">
        <v>4608</v>
      </c>
      <c r="E193" s="30" t="s">
        <v>4608</v>
      </c>
      <c r="F193">
        <v>1</v>
      </c>
      <c r="G193" t="e">
        <f>MATCH(C193,EBKP_NEU!$A$3:$A$724,0)</f>
        <v>#N/A</v>
      </c>
      <c r="H193" t="e" cm="1">
        <f t="array" ref="H193">IF(INDEX(EBKP_NEU!$C$3:$C$1144,G193)=D193,TRUE,FALSE)</f>
        <v>#N/A</v>
      </c>
      <c r="I193" t="e" cm="1">
        <f t="array" ref="I193">IF(INDEX(EBKP_NEU!$D$3:$D$1144,G193)=E193,TRUE,FALSE)</f>
        <v>#N/A</v>
      </c>
      <c r="J193" t="str" cm="1">
        <f t="array" ref="J193">IF(A193,IF(AND(H193,I193,INDEX(EBKP_NEU!$G$3:$G$724,G193)),INDEX(EBKP_NEU!$B$3:$B$724,G193),"Problem"),"egal, nicht editierbar")</f>
        <v>egal, nicht editierbar</v>
      </c>
    </row>
    <row r="194" spans="1:10" customFormat="1" ht="13.8" hidden="1">
      <c r="A194" t="b">
        <v>0</v>
      </c>
      <c r="C194" s="207" t="s">
        <v>4813</v>
      </c>
      <c r="D194" s="30" t="s">
        <v>4608</v>
      </c>
      <c r="E194" s="30" t="s">
        <v>4608</v>
      </c>
      <c r="F194">
        <v>1</v>
      </c>
      <c r="G194" t="e">
        <f>MATCH(C194,EBKP_NEU!$A$3:$A$724,0)</f>
        <v>#N/A</v>
      </c>
      <c r="H194" t="e" cm="1">
        <f t="array" ref="H194">IF(INDEX(EBKP_NEU!$C$3:$C$1144,G194)=D194,TRUE,FALSE)</f>
        <v>#N/A</v>
      </c>
      <c r="I194" t="e" cm="1">
        <f t="array" ref="I194">IF(INDEX(EBKP_NEU!$D$3:$D$1144,G194)=E194,TRUE,FALSE)</f>
        <v>#N/A</v>
      </c>
      <c r="J194" t="str" cm="1">
        <f t="array" ref="J194">IF(A194,IF(AND(H194,I194,INDEX(EBKP_NEU!$G$3:$G$724,G194)),INDEX(EBKP_NEU!$B$3:$B$724,G194),"Problem"),"egal, nicht editierbar")</f>
        <v>egal, nicht editierbar</v>
      </c>
    </row>
    <row r="195" spans="1:10" customFormat="1" ht="13.8" hidden="1">
      <c r="A195" t="b">
        <v>0</v>
      </c>
      <c r="C195" s="207" t="s">
        <v>4814</v>
      </c>
      <c r="D195" s="30" t="s">
        <v>4608</v>
      </c>
      <c r="E195" s="30" t="s">
        <v>4608</v>
      </c>
      <c r="F195">
        <v>1</v>
      </c>
      <c r="G195" t="e">
        <f>MATCH(C195,EBKP_NEU!$A$3:$A$724,0)</f>
        <v>#N/A</v>
      </c>
      <c r="H195" t="e" cm="1">
        <f t="array" ref="H195">IF(INDEX(EBKP_NEU!$C$3:$C$1144,G195)=D195,TRUE,FALSE)</f>
        <v>#N/A</v>
      </c>
      <c r="I195" t="e" cm="1">
        <f t="array" ref="I195">IF(INDEX(EBKP_NEU!$D$3:$D$1144,G195)=E195,TRUE,FALSE)</f>
        <v>#N/A</v>
      </c>
      <c r="J195" t="str" cm="1">
        <f t="array" ref="J195">IF(A195,IF(AND(H195,I195,INDEX(EBKP_NEU!$G$3:$G$724,G195)),INDEX(EBKP_NEU!$B$3:$B$724,G195),"Problem"),"egal, nicht editierbar")</f>
        <v>egal, nicht editierbar</v>
      </c>
    </row>
    <row r="196" spans="1:10" customFormat="1" ht="13.8" hidden="1">
      <c r="A196" t="b">
        <v>0</v>
      </c>
      <c r="C196" s="207" t="s">
        <v>4815</v>
      </c>
      <c r="D196" s="30" t="s">
        <v>4608</v>
      </c>
      <c r="E196" s="30" t="s">
        <v>4608</v>
      </c>
      <c r="F196">
        <v>2</v>
      </c>
      <c r="G196" t="e">
        <f>MATCH(C196,EBKP_NEU!$A$3:$A$724,0)</f>
        <v>#N/A</v>
      </c>
      <c r="H196" t="e" cm="1">
        <f t="array" ref="H196">IF(INDEX(EBKP_NEU!$C$3:$C$1144,G196)=D196,TRUE,FALSE)</f>
        <v>#N/A</v>
      </c>
      <c r="I196" t="e" cm="1">
        <f t="array" ref="I196">IF(INDEX(EBKP_NEU!$D$3:$D$1144,G196)=E196,TRUE,FALSE)</f>
        <v>#N/A</v>
      </c>
      <c r="J196" t="str" cm="1">
        <f t="array" ref="J196">IF(A196,IF(AND(H196,I196,INDEX(EBKP_NEU!$G$3:$G$724,G196)),INDEX(EBKP_NEU!$B$3:$B$724,G196),"Problem"),"egal, nicht editierbar")</f>
        <v>egal, nicht editierbar</v>
      </c>
    </row>
    <row r="197" spans="1:10" customFormat="1" ht="13.8" hidden="1">
      <c r="A197" t="b">
        <v>0</v>
      </c>
      <c r="C197" s="207" t="s">
        <v>4816</v>
      </c>
      <c r="D197" s="30" t="s">
        <v>4608</v>
      </c>
      <c r="E197" s="30" t="s">
        <v>4608</v>
      </c>
      <c r="F197">
        <v>1</v>
      </c>
      <c r="G197" t="e">
        <f>MATCH(C197,EBKP_NEU!$A$3:$A$724,0)</f>
        <v>#N/A</v>
      </c>
      <c r="H197" t="e" cm="1">
        <f t="array" ref="H197">IF(INDEX(EBKP_NEU!$C$3:$C$1144,G197)=D197,TRUE,FALSE)</f>
        <v>#N/A</v>
      </c>
      <c r="I197" t="e" cm="1">
        <f t="array" ref="I197">IF(INDEX(EBKP_NEU!$D$3:$D$1144,G197)=E197,TRUE,FALSE)</f>
        <v>#N/A</v>
      </c>
      <c r="J197" t="str" cm="1">
        <f t="array" ref="J197">IF(A197,IF(AND(H197,I197,INDEX(EBKP_NEU!$G$3:$G$724,G197)),INDEX(EBKP_NEU!$B$3:$B$724,G197),"Problem"),"egal, nicht editierbar")</f>
        <v>egal, nicht editierbar</v>
      </c>
    </row>
    <row r="198" spans="1:10" customFormat="1" ht="13.8" hidden="1">
      <c r="A198" t="b">
        <v>0</v>
      </c>
      <c r="C198" s="207" t="s">
        <v>4817</v>
      </c>
      <c r="D198" s="30" t="s">
        <v>4608</v>
      </c>
      <c r="E198" s="30" t="s">
        <v>4608</v>
      </c>
      <c r="F198">
        <v>1</v>
      </c>
      <c r="G198" t="e">
        <f>MATCH(C198,EBKP_NEU!$A$3:$A$724,0)</f>
        <v>#N/A</v>
      </c>
      <c r="H198" t="e" cm="1">
        <f t="array" ref="H198">IF(INDEX(EBKP_NEU!$C$3:$C$1144,G198)=D198,TRUE,FALSE)</f>
        <v>#N/A</v>
      </c>
      <c r="I198" t="e" cm="1">
        <f t="array" ref="I198">IF(INDEX(EBKP_NEU!$D$3:$D$1144,G198)=E198,TRUE,FALSE)</f>
        <v>#N/A</v>
      </c>
      <c r="J198" t="str" cm="1">
        <f t="array" ref="J198">IF(A198,IF(AND(H198,I198,INDEX(EBKP_NEU!$G$3:$G$724,G198)),INDEX(EBKP_NEU!$B$3:$B$724,G198),"Problem"),"egal, nicht editierbar")</f>
        <v>egal, nicht editierbar</v>
      </c>
    </row>
    <row r="199" spans="1:10" customFormat="1" ht="13.8" hidden="1">
      <c r="A199" t="b">
        <v>0</v>
      </c>
      <c r="C199" s="207" t="s">
        <v>4818</v>
      </c>
      <c r="D199" s="30" t="s">
        <v>4608</v>
      </c>
      <c r="E199" s="30" t="s">
        <v>4608</v>
      </c>
      <c r="F199">
        <v>1</v>
      </c>
      <c r="G199" t="e">
        <f>MATCH(C199,EBKP_NEU!$A$3:$A$724,0)</f>
        <v>#N/A</v>
      </c>
      <c r="H199" t="e" cm="1">
        <f t="array" ref="H199">IF(INDEX(EBKP_NEU!$C$3:$C$1144,G199)=D199,TRUE,FALSE)</f>
        <v>#N/A</v>
      </c>
      <c r="I199" t="e" cm="1">
        <f t="array" ref="I199">IF(INDEX(EBKP_NEU!$D$3:$D$1144,G199)=E199,TRUE,FALSE)</f>
        <v>#N/A</v>
      </c>
      <c r="J199" t="str" cm="1">
        <f t="array" ref="J199">IF(A199,IF(AND(H199,I199,INDEX(EBKP_NEU!$G$3:$G$724,G199)),INDEX(EBKP_NEU!$B$3:$B$724,G199),"Problem"),"egal, nicht editierbar")</f>
        <v>egal, nicht editierbar</v>
      </c>
    </row>
    <row r="200" spans="1:10" customFormat="1" ht="13.8" hidden="1">
      <c r="A200" t="b">
        <v>0</v>
      </c>
      <c r="C200" s="207" t="s">
        <v>4819</v>
      </c>
      <c r="D200" s="30" t="s">
        <v>4608</v>
      </c>
      <c r="E200" s="30" t="s">
        <v>4608</v>
      </c>
      <c r="F200">
        <v>1</v>
      </c>
      <c r="G200" t="e">
        <f>MATCH(C200,EBKP_NEU!$A$3:$A$724,0)</f>
        <v>#N/A</v>
      </c>
      <c r="H200" t="e" cm="1">
        <f t="array" ref="H200">IF(INDEX(EBKP_NEU!$C$3:$C$1144,G200)=D200,TRUE,FALSE)</f>
        <v>#N/A</v>
      </c>
      <c r="I200" t="e" cm="1">
        <f t="array" ref="I200">IF(INDEX(EBKP_NEU!$D$3:$D$1144,G200)=E200,TRUE,FALSE)</f>
        <v>#N/A</v>
      </c>
      <c r="J200" t="str" cm="1">
        <f t="array" ref="J200">IF(A200,IF(AND(H200,I200,INDEX(EBKP_NEU!$G$3:$G$724,G200)),INDEX(EBKP_NEU!$B$3:$B$724,G200),"Problem"),"egal, nicht editierbar")</f>
        <v>egal, nicht editierbar</v>
      </c>
    </row>
    <row r="201" spans="1:10" customFormat="1" ht="13.8" hidden="1">
      <c r="A201" t="b">
        <v>0</v>
      </c>
      <c r="C201" s="207" t="s">
        <v>4820</v>
      </c>
      <c r="D201" s="30" t="s">
        <v>4608</v>
      </c>
      <c r="E201" s="30" t="s">
        <v>4608</v>
      </c>
      <c r="F201">
        <v>1</v>
      </c>
      <c r="G201" t="e">
        <f>MATCH(C201,EBKP_NEU!$A$3:$A$724,0)</f>
        <v>#N/A</v>
      </c>
      <c r="H201" t="e" cm="1">
        <f t="array" ref="H201">IF(INDEX(EBKP_NEU!$C$3:$C$1144,G201)=D201,TRUE,FALSE)</f>
        <v>#N/A</v>
      </c>
      <c r="I201" t="e" cm="1">
        <f t="array" ref="I201">IF(INDEX(EBKP_NEU!$D$3:$D$1144,G201)=E201,TRUE,FALSE)</f>
        <v>#N/A</v>
      </c>
      <c r="J201" t="str" cm="1">
        <f t="array" ref="J201">IF(A201,IF(AND(H201,I201,INDEX(EBKP_NEU!$G$3:$G$724,G201)),INDEX(EBKP_NEU!$B$3:$B$724,G201),"Problem"),"egal, nicht editierbar")</f>
        <v>egal, nicht editierbar</v>
      </c>
    </row>
    <row r="202" spans="1:10" customFormat="1" ht="13.8" hidden="1">
      <c r="A202" t="b">
        <v>0</v>
      </c>
      <c r="C202" s="207" t="s">
        <v>4821</v>
      </c>
      <c r="D202" s="30" t="s">
        <v>4608</v>
      </c>
      <c r="E202" s="30" t="s">
        <v>4608</v>
      </c>
      <c r="F202">
        <v>2</v>
      </c>
      <c r="G202" t="e">
        <f>MATCH(C202,EBKP_NEU!$A$3:$A$724,0)</f>
        <v>#N/A</v>
      </c>
      <c r="H202" t="e" cm="1">
        <f t="array" ref="H202">IF(INDEX(EBKP_NEU!$C$3:$C$1144,G202)=D202,TRUE,FALSE)</f>
        <v>#N/A</v>
      </c>
      <c r="I202" t="e" cm="1">
        <f t="array" ref="I202">IF(INDEX(EBKP_NEU!$D$3:$D$1144,G202)=E202,TRUE,FALSE)</f>
        <v>#N/A</v>
      </c>
      <c r="J202" t="str" cm="1">
        <f t="array" ref="J202">IF(A202,IF(AND(H202,I202,INDEX(EBKP_NEU!$G$3:$G$724,G202)),INDEX(EBKP_NEU!$B$3:$B$724,G202),"Problem"),"egal, nicht editierbar")</f>
        <v>egal, nicht editierbar</v>
      </c>
    </row>
    <row r="203" spans="1:10" customFormat="1" ht="13.8" hidden="1">
      <c r="A203" t="b">
        <v>0</v>
      </c>
      <c r="C203" s="207" t="s">
        <v>4822</v>
      </c>
      <c r="D203" s="30" t="s">
        <v>4608</v>
      </c>
      <c r="E203" s="30" t="s">
        <v>4608</v>
      </c>
      <c r="F203">
        <v>2</v>
      </c>
      <c r="G203" t="e">
        <f>MATCH(C203,EBKP_NEU!$A$3:$A$724,0)</f>
        <v>#N/A</v>
      </c>
      <c r="H203" t="e" cm="1">
        <f t="array" ref="H203">IF(INDEX(EBKP_NEU!$C$3:$C$1144,G203)=D203,TRUE,FALSE)</f>
        <v>#N/A</v>
      </c>
      <c r="I203" t="e" cm="1">
        <f t="array" ref="I203">IF(INDEX(EBKP_NEU!$D$3:$D$1144,G203)=E203,TRUE,FALSE)</f>
        <v>#N/A</v>
      </c>
      <c r="J203" t="str" cm="1">
        <f t="array" ref="J203">IF(A203,IF(AND(H203,I203,INDEX(EBKP_NEU!$G$3:$G$724,G203)),INDEX(EBKP_NEU!$B$3:$B$724,G203),"Problem"),"egal, nicht editierbar")</f>
        <v>egal, nicht editierbar</v>
      </c>
    </row>
    <row r="204" spans="1:10" customFormat="1" ht="13.8" hidden="1">
      <c r="A204" t="b">
        <v>0</v>
      </c>
      <c r="C204" s="207" t="s">
        <v>4823</v>
      </c>
      <c r="D204" s="30" t="s">
        <v>4608</v>
      </c>
      <c r="E204" s="30" t="s">
        <v>4608</v>
      </c>
      <c r="F204">
        <v>1</v>
      </c>
      <c r="G204" t="e">
        <f>MATCH(C204,EBKP_NEU!$A$3:$A$724,0)</f>
        <v>#N/A</v>
      </c>
      <c r="H204" t="e" cm="1">
        <f t="array" ref="H204">IF(INDEX(EBKP_NEU!$C$3:$C$1144,G204)=D204,TRUE,FALSE)</f>
        <v>#N/A</v>
      </c>
      <c r="I204" t="e" cm="1">
        <f t="array" ref="I204">IF(INDEX(EBKP_NEU!$D$3:$D$1144,G204)=E204,TRUE,FALSE)</f>
        <v>#N/A</v>
      </c>
      <c r="J204" t="str" cm="1">
        <f t="array" ref="J204">IF(A204,IF(AND(H204,I204,INDEX(EBKP_NEU!$G$3:$G$724,G204)),INDEX(EBKP_NEU!$B$3:$B$724,G204),"Problem"),"egal, nicht editierbar")</f>
        <v>egal, nicht editierbar</v>
      </c>
    </row>
    <row r="205" spans="1:10" customFormat="1" ht="13.8" hidden="1">
      <c r="A205" t="b">
        <v>0</v>
      </c>
      <c r="C205" s="207" t="s">
        <v>4824</v>
      </c>
      <c r="D205" s="30" t="s">
        <v>4608</v>
      </c>
      <c r="E205" s="30" t="s">
        <v>4608</v>
      </c>
      <c r="F205">
        <v>1</v>
      </c>
      <c r="G205" t="e">
        <f>MATCH(C205,EBKP_NEU!$A$3:$A$724,0)</f>
        <v>#N/A</v>
      </c>
      <c r="H205" t="e" cm="1">
        <f t="array" ref="H205">IF(INDEX(EBKP_NEU!$C$3:$C$1144,G205)=D205,TRUE,FALSE)</f>
        <v>#N/A</v>
      </c>
      <c r="I205" t="e" cm="1">
        <f t="array" ref="I205">IF(INDEX(EBKP_NEU!$D$3:$D$1144,G205)=E205,TRUE,FALSE)</f>
        <v>#N/A</v>
      </c>
      <c r="J205" t="str" cm="1">
        <f t="array" ref="J205">IF(A205,IF(AND(H205,I205,INDEX(EBKP_NEU!$G$3:$G$724,G205)),INDEX(EBKP_NEU!$B$3:$B$724,G205),"Problem"),"egal, nicht editierbar")</f>
        <v>egal, nicht editierbar</v>
      </c>
    </row>
    <row r="206" spans="1:10" customFormat="1" ht="13.8" hidden="1">
      <c r="A206" t="b">
        <v>0</v>
      </c>
      <c r="C206" s="207" t="s">
        <v>4825</v>
      </c>
      <c r="D206" s="30" t="s">
        <v>4608</v>
      </c>
      <c r="E206" s="30" t="s">
        <v>4608</v>
      </c>
      <c r="F206">
        <v>1</v>
      </c>
      <c r="G206" t="e">
        <f>MATCH(C206,EBKP_NEU!$A$3:$A$724,0)</f>
        <v>#N/A</v>
      </c>
      <c r="H206" t="e" cm="1">
        <f t="array" ref="H206">IF(INDEX(EBKP_NEU!$C$3:$C$1144,G206)=D206,TRUE,FALSE)</f>
        <v>#N/A</v>
      </c>
      <c r="I206" t="e" cm="1">
        <f t="array" ref="I206">IF(INDEX(EBKP_NEU!$D$3:$D$1144,G206)=E206,TRUE,FALSE)</f>
        <v>#N/A</v>
      </c>
      <c r="J206" t="str" cm="1">
        <f t="array" ref="J206">IF(A206,IF(AND(H206,I206,INDEX(EBKP_NEU!$G$3:$G$724,G206)),INDEX(EBKP_NEU!$B$3:$B$724,G206),"Problem"),"egal, nicht editierbar")</f>
        <v>egal, nicht editierbar</v>
      </c>
    </row>
    <row r="207" spans="1:10" customFormat="1" ht="13.8" hidden="1">
      <c r="A207" t="b">
        <v>0</v>
      </c>
      <c r="C207" s="207" t="s">
        <v>4826</v>
      </c>
      <c r="D207" s="30" t="s">
        <v>4608</v>
      </c>
      <c r="E207" s="30" t="s">
        <v>4608</v>
      </c>
      <c r="F207">
        <v>1</v>
      </c>
      <c r="G207" t="e">
        <f>MATCH(C207,EBKP_NEU!$A$3:$A$724,0)</f>
        <v>#N/A</v>
      </c>
      <c r="H207" t="e" cm="1">
        <f t="array" ref="H207">IF(INDEX(EBKP_NEU!$C$3:$C$1144,G207)=D207,TRUE,FALSE)</f>
        <v>#N/A</v>
      </c>
      <c r="I207" t="e" cm="1">
        <f t="array" ref="I207">IF(INDEX(EBKP_NEU!$D$3:$D$1144,G207)=E207,TRUE,FALSE)</f>
        <v>#N/A</v>
      </c>
      <c r="J207" t="str" cm="1">
        <f t="array" ref="J207">IF(A207,IF(AND(H207,I207,INDEX(EBKP_NEU!$G$3:$G$724,G207)),INDEX(EBKP_NEU!$B$3:$B$724,G207),"Problem"),"egal, nicht editierbar")</f>
        <v>egal, nicht editierbar</v>
      </c>
    </row>
    <row r="208" spans="1:10" customFormat="1" ht="13.8" hidden="1">
      <c r="A208" t="b">
        <v>0</v>
      </c>
      <c r="C208" s="207" t="s">
        <v>4827</v>
      </c>
      <c r="D208" s="30" t="s">
        <v>4608</v>
      </c>
      <c r="E208" s="30" t="s">
        <v>4608</v>
      </c>
      <c r="F208">
        <v>2</v>
      </c>
      <c r="G208" t="e">
        <f>MATCH(C208,EBKP_NEU!$A$3:$A$724,0)</f>
        <v>#N/A</v>
      </c>
      <c r="H208" t="e" cm="1">
        <f t="array" ref="H208">IF(INDEX(EBKP_NEU!$C$3:$C$1144,G208)=D208,TRUE,FALSE)</f>
        <v>#N/A</v>
      </c>
      <c r="I208" t="e" cm="1">
        <f t="array" ref="I208">IF(INDEX(EBKP_NEU!$D$3:$D$1144,G208)=E208,TRUE,FALSE)</f>
        <v>#N/A</v>
      </c>
      <c r="J208" t="str" cm="1">
        <f t="array" ref="J208">IF(A208,IF(AND(H208,I208,INDEX(EBKP_NEU!$G$3:$G$724,G208)),INDEX(EBKP_NEU!$B$3:$B$724,G208),"Problem"),"egal, nicht editierbar")</f>
        <v>egal, nicht editierbar</v>
      </c>
    </row>
    <row r="209" spans="1:12" ht="13.8" hidden="1">
      <c r="A209" t="b">
        <v>0</v>
      </c>
      <c r="C209" s="207" t="s">
        <v>4828</v>
      </c>
      <c r="D209" s="30" t="s">
        <v>4608</v>
      </c>
      <c r="E209" s="30" t="s">
        <v>4608</v>
      </c>
      <c r="F209">
        <v>1</v>
      </c>
      <c r="G209" t="e">
        <f>MATCH(C209,EBKP_NEU!$A$3:$A$724,0)</f>
        <v>#N/A</v>
      </c>
      <c r="H209" t="e" cm="1">
        <f t="array" ref="H209">IF(INDEX(EBKP_NEU!$C$3:$C$1144,G209)=D209,TRUE,FALSE)</f>
        <v>#N/A</v>
      </c>
      <c r="I209" t="e" cm="1">
        <f t="array" ref="I209">IF(INDEX(EBKP_NEU!$D$3:$D$1144,G209)=E209,TRUE,FALSE)</f>
        <v>#N/A</v>
      </c>
      <c r="J209" t="str" cm="1">
        <f t="array" ref="J209">IF(A209,IF(AND(H209,I209,INDEX(EBKP_NEU!$G$3:$G$724,G209)),INDEX(EBKP_NEU!$B$3:$B$724,G209),"Problem"),"egal, nicht editierbar")</f>
        <v>egal, nicht editierbar</v>
      </c>
      <c r="L209"/>
    </row>
    <row r="210" spans="1:12" ht="13.8" hidden="1">
      <c r="A210" t="b">
        <v>0</v>
      </c>
      <c r="C210" s="207" t="s">
        <v>4829</v>
      </c>
      <c r="D210" s="30" t="s">
        <v>4608</v>
      </c>
      <c r="E210" s="30" t="s">
        <v>4608</v>
      </c>
      <c r="F210">
        <v>1</v>
      </c>
      <c r="G210" t="e">
        <f>MATCH(C210,EBKP_NEU!$A$3:$A$724,0)</f>
        <v>#N/A</v>
      </c>
      <c r="H210" t="e" cm="1">
        <f t="array" ref="H210">IF(INDEX(EBKP_NEU!$C$3:$C$1144,G210)=D210,TRUE,FALSE)</f>
        <v>#N/A</v>
      </c>
      <c r="I210" t="e" cm="1">
        <f t="array" ref="I210">IF(INDEX(EBKP_NEU!$D$3:$D$1144,G210)=E210,TRUE,FALSE)</f>
        <v>#N/A</v>
      </c>
      <c r="J210" t="str" cm="1">
        <f t="array" ref="J210">IF(A210,IF(AND(H210,I210,INDEX(EBKP_NEU!$G$3:$G$724,G210)),INDEX(EBKP_NEU!$B$3:$B$724,G210),"Problem"),"egal, nicht editierbar")</f>
        <v>egal, nicht editierbar</v>
      </c>
      <c r="L210"/>
    </row>
    <row r="211" spans="1:12" ht="13.8" hidden="1">
      <c r="A211" t="b">
        <v>0</v>
      </c>
      <c r="C211" s="207" t="s">
        <v>4830</v>
      </c>
      <c r="D211" s="30" t="s">
        <v>4608</v>
      </c>
      <c r="E211" s="30" t="s">
        <v>4608</v>
      </c>
      <c r="F211">
        <v>1</v>
      </c>
      <c r="G211" t="e">
        <f>MATCH(C211,EBKP_NEU!$A$3:$A$724,0)</f>
        <v>#N/A</v>
      </c>
      <c r="H211" t="e" cm="1">
        <f t="array" ref="H211">IF(INDEX(EBKP_NEU!$C$3:$C$1144,G211)=D211,TRUE,FALSE)</f>
        <v>#N/A</v>
      </c>
      <c r="I211" t="e" cm="1">
        <f t="array" ref="I211">IF(INDEX(EBKP_NEU!$D$3:$D$1144,G211)=E211,TRUE,FALSE)</f>
        <v>#N/A</v>
      </c>
      <c r="J211" t="str" cm="1">
        <f t="array" ref="J211">IF(A211,IF(AND(H211,I211,INDEX(EBKP_NEU!$G$3:$G$724,G211)),INDEX(EBKP_NEU!$B$3:$B$724,G211),"Problem"),"egal, nicht editierbar")</f>
        <v>egal, nicht editierbar</v>
      </c>
      <c r="L211"/>
    </row>
    <row r="212" spans="1:12" ht="13.8" hidden="1">
      <c r="A212" t="b">
        <v>0</v>
      </c>
      <c r="C212" s="207" t="s">
        <v>4831</v>
      </c>
      <c r="D212" s="30" t="s">
        <v>4608</v>
      </c>
      <c r="E212" s="30" t="s">
        <v>4608</v>
      </c>
      <c r="F212">
        <v>2</v>
      </c>
      <c r="G212" t="e">
        <f>MATCH(C212,EBKP_NEU!$A$3:$A$724,0)</f>
        <v>#N/A</v>
      </c>
      <c r="H212" t="e" cm="1">
        <f t="array" ref="H212">IF(INDEX(EBKP_NEU!$C$3:$C$1144,G212)=D212,TRUE,FALSE)</f>
        <v>#N/A</v>
      </c>
      <c r="I212" t="e" cm="1">
        <f t="array" ref="I212">IF(INDEX(EBKP_NEU!$D$3:$D$1144,G212)=E212,TRUE,FALSE)</f>
        <v>#N/A</v>
      </c>
      <c r="J212" t="str" cm="1">
        <f t="array" ref="J212">IF(A212,IF(AND(H212,I212,INDEX(EBKP_NEU!$G$3:$G$724,G212)),INDEX(EBKP_NEU!$B$3:$B$724,G212),"Problem"),"egal, nicht editierbar")</f>
        <v>egal, nicht editierbar</v>
      </c>
      <c r="L212"/>
    </row>
    <row r="213" spans="1:12" ht="13.8" hidden="1">
      <c r="A213" t="b">
        <v>0</v>
      </c>
      <c r="C213" s="207" t="s">
        <v>4832</v>
      </c>
      <c r="D213" s="30" t="s">
        <v>4608</v>
      </c>
      <c r="E213" s="30" t="s">
        <v>4608</v>
      </c>
      <c r="F213">
        <v>2</v>
      </c>
      <c r="G213" t="e">
        <f>MATCH(C213,EBKP_NEU!$A$3:$A$724,0)</f>
        <v>#N/A</v>
      </c>
      <c r="H213" t="e" cm="1">
        <f t="array" ref="H213">IF(INDEX(EBKP_NEU!$C$3:$C$1144,G213)=D213,TRUE,FALSE)</f>
        <v>#N/A</v>
      </c>
      <c r="I213" t="e" cm="1">
        <f t="array" ref="I213">IF(INDEX(EBKP_NEU!$D$3:$D$1144,G213)=E213,TRUE,FALSE)</f>
        <v>#N/A</v>
      </c>
      <c r="J213" t="str" cm="1">
        <f t="array" ref="J213">IF(A213,IF(AND(H213,I213,INDEX(EBKP_NEU!$G$3:$G$724,G213)),INDEX(EBKP_NEU!$B$3:$B$724,G213),"Problem"),"egal, nicht editierbar")</f>
        <v>egal, nicht editierbar</v>
      </c>
      <c r="L213"/>
    </row>
    <row r="214" spans="1:12" ht="13.8" hidden="1">
      <c r="A214" t="b">
        <v>0</v>
      </c>
      <c r="C214" s="207" t="s">
        <v>4833</v>
      </c>
      <c r="D214" s="30" t="s">
        <v>4608</v>
      </c>
      <c r="E214" s="30" t="s">
        <v>4608</v>
      </c>
      <c r="F214">
        <v>1</v>
      </c>
      <c r="G214" t="e">
        <f>MATCH(C214,EBKP_NEU!$A$3:$A$724,0)</f>
        <v>#N/A</v>
      </c>
      <c r="H214" t="e" cm="1">
        <f t="array" ref="H214">IF(INDEX(EBKP_NEU!$C$3:$C$1144,G214)=D214,TRUE,FALSE)</f>
        <v>#N/A</v>
      </c>
      <c r="I214" t="e" cm="1">
        <f t="array" ref="I214">IF(INDEX(EBKP_NEU!$D$3:$D$1144,G214)=E214,TRUE,FALSE)</f>
        <v>#N/A</v>
      </c>
      <c r="J214" t="str" cm="1">
        <f t="array" ref="J214">IF(A214,IF(AND(H214,I214,INDEX(EBKP_NEU!$G$3:$G$724,G214)),INDEX(EBKP_NEU!$B$3:$B$724,G214),"Problem"),"egal, nicht editierbar")</f>
        <v>egal, nicht editierbar</v>
      </c>
      <c r="L214"/>
    </row>
    <row r="215" spans="1:12" ht="13.8" hidden="1">
      <c r="A215" t="b">
        <v>0</v>
      </c>
      <c r="C215" s="207" t="s">
        <v>4834</v>
      </c>
      <c r="D215" s="30" t="s">
        <v>4608</v>
      </c>
      <c r="E215" s="30" t="s">
        <v>4608</v>
      </c>
      <c r="F215">
        <v>1</v>
      </c>
      <c r="G215" t="e">
        <f>MATCH(C215,EBKP_NEU!$A$3:$A$724,0)</f>
        <v>#N/A</v>
      </c>
      <c r="H215" t="e" cm="1">
        <f t="array" ref="H215">IF(INDEX(EBKP_NEU!$C$3:$C$1144,G215)=D215,TRUE,FALSE)</f>
        <v>#N/A</v>
      </c>
      <c r="I215" t="e" cm="1">
        <f t="array" ref="I215">IF(INDEX(EBKP_NEU!$D$3:$D$1144,G215)=E215,TRUE,FALSE)</f>
        <v>#N/A</v>
      </c>
      <c r="J215" t="str" cm="1">
        <f t="array" ref="J215">IF(A215,IF(AND(H215,I215,INDEX(EBKP_NEU!$G$3:$G$724,G215)),INDEX(EBKP_NEU!$B$3:$B$724,G215),"Problem"),"egal, nicht editierbar")</f>
        <v>egal, nicht editierbar</v>
      </c>
      <c r="L215"/>
    </row>
    <row r="216" spans="1:12" ht="13.8" hidden="1">
      <c r="A216" t="b">
        <v>0</v>
      </c>
      <c r="C216" s="207" t="s">
        <v>4835</v>
      </c>
      <c r="D216" s="30" t="s">
        <v>4608</v>
      </c>
      <c r="E216" s="30" t="s">
        <v>4608</v>
      </c>
      <c r="F216">
        <v>1</v>
      </c>
      <c r="G216" t="e">
        <f>MATCH(C216,EBKP_NEU!$A$3:$A$724,0)</f>
        <v>#N/A</v>
      </c>
      <c r="H216" t="e" cm="1">
        <f t="array" ref="H216">IF(INDEX(EBKP_NEU!$C$3:$C$1144,G216)=D216,TRUE,FALSE)</f>
        <v>#N/A</v>
      </c>
      <c r="I216" t="e" cm="1">
        <f t="array" ref="I216">IF(INDEX(EBKP_NEU!$D$3:$D$1144,G216)=E216,TRUE,FALSE)</f>
        <v>#N/A</v>
      </c>
      <c r="J216" t="str" cm="1">
        <f t="array" ref="J216">IF(A216,IF(AND(H216,I216,INDEX(EBKP_NEU!$G$3:$G$724,G216)),INDEX(EBKP_NEU!$B$3:$B$724,G216),"Problem"),"egal, nicht editierbar")</f>
        <v>egal, nicht editierbar</v>
      </c>
      <c r="L216"/>
    </row>
    <row r="217" spans="1:12" ht="13.8" hidden="1">
      <c r="A217" t="b">
        <v>0</v>
      </c>
      <c r="C217" s="207" t="s">
        <v>4836</v>
      </c>
      <c r="D217" s="30" t="s">
        <v>4608</v>
      </c>
      <c r="E217" s="30" t="s">
        <v>4608</v>
      </c>
      <c r="F217">
        <v>1</v>
      </c>
      <c r="G217" t="e">
        <f>MATCH(C217,EBKP_NEU!$A$3:$A$724,0)</f>
        <v>#N/A</v>
      </c>
      <c r="H217" t="e" cm="1">
        <f t="array" ref="H217">IF(INDEX(EBKP_NEU!$C$3:$C$1144,G217)=D217,TRUE,FALSE)</f>
        <v>#N/A</v>
      </c>
      <c r="I217" t="e" cm="1">
        <f t="array" ref="I217">IF(INDEX(EBKP_NEU!$D$3:$D$1144,G217)=E217,TRUE,FALSE)</f>
        <v>#N/A</v>
      </c>
      <c r="J217" t="str" cm="1">
        <f t="array" ref="J217">IF(A217,IF(AND(H217,I217,INDEX(EBKP_NEU!$G$3:$G$724,G217)),INDEX(EBKP_NEU!$B$3:$B$724,G217),"Problem"),"egal, nicht editierbar")</f>
        <v>egal, nicht editierbar</v>
      </c>
      <c r="L217"/>
    </row>
    <row r="218" spans="1:12" ht="13.8" hidden="1">
      <c r="A218" t="b">
        <v>0</v>
      </c>
      <c r="C218" s="207" t="s">
        <v>4837</v>
      </c>
      <c r="D218" s="30" t="s">
        <v>4608</v>
      </c>
      <c r="E218" s="30" t="s">
        <v>4608</v>
      </c>
      <c r="F218">
        <v>1</v>
      </c>
      <c r="G218" t="e">
        <f>MATCH(C218,EBKP_NEU!$A$3:$A$724,0)</f>
        <v>#N/A</v>
      </c>
      <c r="H218" t="e" cm="1">
        <f t="array" ref="H218">IF(INDEX(EBKP_NEU!$C$3:$C$1144,G218)=D218,TRUE,FALSE)</f>
        <v>#N/A</v>
      </c>
      <c r="I218" t="e" cm="1">
        <f t="array" ref="I218">IF(INDEX(EBKP_NEU!$D$3:$D$1144,G218)=E218,TRUE,FALSE)</f>
        <v>#N/A</v>
      </c>
      <c r="J218" t="str" cm="1">
        <f t="array" ref="J218">IF(A218,IF(AND(H218,I218,INDEX(EBKP_NEU!$G$3:$G$724,G218)),INDEX(EBKP_NEU!$B$3:$B$724,G218),"Problem"),"egal, nicht editierbar")</f>
        <v>egal, nicht editierbar</v>
      </c>
      <c r="L218"/>
    </row>
    <row r="219" spans="1:12" ht="13.8" hidden="1">
      <c r="A219" t="b">
        <v>0</v>
      </c>
      <c r="C219" s="207" t="s">
        <v>4838</v>
      </c>
      <c r="D219" s="30" t="s">
        <v>4608</v>
      </c>
      <c r="E219" s="30" t="s">
        <v>4608</v>
      </c>
      <c r="F219">
        <v>1</v>
      </c>
      <c r="G219" t="e">
        <f>MATCH(C219,EBKP_NEU!$A$3:$A$724,0)</f>
        <v>#N/A</v>
      </c>
      <c r="H219" t="e" cm="1">
        <f t="array" ref="H219">IF(INDEX(EBKP_NEU!$C$3:$C$1144,G219)=D219,TRUE,FALSE)</f>
        <v>#N/A</v>
      </c>
      <c r="I219" t="e" cm="1">
        <f t="array" ref="I219">IF(INDEX(EBKP_NEU!$D$3:$D$1144,G219)=E219,TRUE,FALSE)</f>
        <v>#N/A</v>
      </c>
      <c r="J219" t="str" cm="1">
        <f t="array" ref="J219">IF(A219,IF(AND(H219,I219,INDEX(EBKP_NEU!$G$3:$G$724,G219)),INDEX(EBKP_NEU!$B$3:$B$724,G219),"Problem"),"egal, nicht editierbar")</f>
        <v>egal, nicht editierbar</v>
      </c>
      <c r="L219"/>
    </row>
    <row r="220" spans="1:12" ht="69">
      <c r="A220" t="b">
        <v>1</v>
      </c>
      <c r="C220" s="198" t="s">
        <v>4839</v>
      </c>
      <c r="D220" s="199" t="s">
        <v>1886</v>
      </c>
      <c r="E220" s="30" t="s">
        <v>4840</v>
      </c>
      <c r="F220">
        <v>2</v>
      </c>
      <c r="G220">
        <f>MATCH(C220,EBKP_NEU!$A$3:$A$724,0)</f>
        <v>108</v>
      </c>
      <c r="H220" t="b" cm="1">
        <f t="array" ref="H220">IF(INDEX(EBKP_NEU!$C$3:$C$1144,G220)=D220,TRUE,FALSE)</f>
        <v>1</v>
      </c>
      <c r="I220" t="b" cm="1">
        <f t="array" ref="I220">IF(INDEX(EBKP_NEU!$D$3:$D$1144,G220)=E220,TRUE,FALSE)</f>
        <v>0</v>
      </c>
      <c r="J220" t="str" cm="1">
        <f t="array" ref="J220">IF(A220,IF(AND(H220,I220,INDEX(EBKP_NEU!$G$3:$G$724,G220)),INDEX(EBKP_NEU!$B$3:$B$724,G220),"Problem"),"egal, nicht editierbar")</f>
        <v>Problem</v>
      </c>
      <c r="K220" s="236" t="s">
        <v>58</v>
      </c>
    </row>
    <row r="221" spans="1:12" ht="55.2">
      <c r="A221" t="b">
        <v>1</v>
      </c>
      <c r="C221" s="200" t="s">
        <v>4841</v>
      </c>
      <c r="D221" s="30" t="s">
        <v>1891</v>
      </c>
      <c r="E221" s="30" t="s">
        <v>4842</v>
      </c>
      <c r="F221">
        <v>1</v>
      </c>
      <c r="G221">
        <f>MATCH(C221,EBKP_NEU!$A$3:$A$724,0)</f>
        <v>109</v>
      </c>
      <c r="H221" t="b" cm="1">
        <f t="array" ref="H221">IF(INDEX(EBKP_NEU!$C$3:$C$1144,G221)=D221,TRUE,FALSE)</f>
        <v>1</v>
      </c>
      <c r="I221" t="b" cm="1">
        <f t="array" ref="I221">IF(INDEX(EBKP_NEU!$D$3:$D$1144,G221)=E221,TRUE,FALSE)</f>
        <v>0</v>
      </c>
      <c r="J221" t="str" cm="1">
        <f t="array" ref="J221">IF(A221,IF(AND(H221,I221,INDEX(EBKP_NEU!$G$3:$G$724,G221)),INDEX(EBKP_NEU!$B$3:$B$724,G221),"Problem"),"egal, nicht editierbar")</f>
        <v>Problem</v>
      </c>
      <c r="K221" s="236" t="s">
        <v>59</v>
      </c>
    </row>
    <row r="222" spans="1:12" ht="13.8" hidden="1">
      <c r="A222" t="b">
        <v>0</v>
      </c>
      <c r="C222" s="207" t="s">
        <v>4843</v>
      </c>
      <c r="D222" s="29" t="s">
        <v>4608</v>
      </c>
      <c r="E222" s="29" t="s">
        <v>4608</v>
      </c>
      <c r="F222">
        <v>1</v>
      </c>
      <c r="G222" t="e">
        <f>MATCH(C222,EBKP_NEU!$A$3:$A$724,0)</f>
        <v>#N/A</v>
      </c>
      <c r="H222" t="e" cm="1">
        <f t="array" ref="H222">IF(INDEX(EBKP_NEU!$C$3:$C$1144,G222)=D222,TRUE,FALSE)</f>
        <v>#N/A</v>
      </c>
      <c r="I222" t="e" cm="1">
        <f t="array" ref="I222">IF(INDEX(EBKP_NEU!$D$3:$D$1144,G222)=E222,TRUE,FALSE)</f>
        <v>#N/A</v>
      </c>
      <c r="J222" t="str" cm="1">
        <f t="array" ref="J222">IF(A222,IF(AND(H222,I222,INDEX(EBKP_NEU!$G$3:$G$724,G222)),INDEX(EBKP_NEU!$B$3:$B$724,G222),"Problem"),"egal, nicht editierbar")</f>
        <v>egal, nicht editierbar</v>
      </c>
      <c r="L222"/>
    </row>
    <row r="223" spans="1:12" ht="13.8" hidden="1">
      <c r="A223" t="b">
        <v>0</v>
      </c>
      <c r="C223" s="207" t="s">
        <v>4844</v>
      </c>
      <c r="D223" s="29" t="s">
        <v>4608</v>
      </c>
      <c r="E223" s="29" t="s">
        <v>4608</v>
      </c>
      <c r="F223">
        <v>2</v>
      </c>
      <c r="G223" t="e">
        <f>MATCH(C223,EBKP_NEU!$A$3:$A$724,0)</f>
        <v>#N/A</v>
      </c>
      <c r="H223" t="e" cm="1">
        <f t="array" ref="H223">IF(INDEX(EBKP_NEU!$C$3:$C$1144,G223)=D223,TRUE,FALSE)</f>
        <v>#N/A</v>
      </c>
      <c r="I223" t="e" cm="1">
        <f t="array" ref="I223">IF(INDEX(EBKP_NEU!$D$3:$D$1144,G223)=E223,TRUE,FALSE)</f>
        <v>#N/A</v>
      </c>
      <c r="J223" t="str" cm="1">
        <f t="array" ref="J223">IF(A223,IF(AND(H223,I223,INDEX(EBKP_NEU!$G$3:$G$724,G223)),INDEX(EBKP_NEU!$B$3:$B$724,G223),"Problem"),"egal, nicht editierbar")</f>
        <v>egal, nicht editierbar</v>
      </c>
      <c r="L223"/>
    </row>
    <row r="224" spans="1:12" ht="13.8" hidden="1">
      <c r="A224" t="b">
        <v>0</v>
      </c>
      <c r="C224" s="207" t="s">
        <v>4845</v>
      </c>
      <c r="D224" s="29" t="s">
        <v>4608</v>
      </c>
      <c r="E224" s="29" t="s">
        <v>4608</v>
      </c>
      <c r="F224">
        <v>1</v>
      </c>
      <c r="G224" t="e">
        <f>MATCH(C224,EBKP_NEU!$A$3:$A$724,0)</f>
        <v>#N/A</v>
      </c>
      <c r="H224" t="e" cm="1">
        <f t="array" ref="H224">IF(INDEX(EBKP_NEU!$C$3:$C$1144,G224)=D224,TRUE,FALSE)</f>
        <v>#N/A</v>
      </c>
      <c r="I224" t="e" cm="1">
        <f t="array" ref="I224">IF(INDEX(EBKP_NEU!$D$3:$D$1144,G224)=E224,TRUE,FALSE)</f>
        <v>#N/A</v>
      </c>
      <c r="J224" t="str" cm="1">
        <f t="array" ref="J224">IF(A224,IF(AND(H224,I224,INDEX(EBKP_NEU!$G$3:$G$724,G224)),INDEX(EBKP_NEU!$B$3:$B$724,G224),"Problem"),"egal, nicht editierbar")</f>
        <v>egal, nicht editierbar</v>
      </c>
      <c r="L224"/>
    </row>
    <row r="225" spans="1:12" ht="13.8" hidden="1">
      <c r="A225" t="b">
        <v>0</v>
      </c>
      <c r="C225" s="207" t="s">
        <v>4846</v>
      </c>
      <c r="D225" s="29" t="s">
        <v>4608</v>
      </c>
      <c r="E225" s="29" t="s">
        <v>4608</v>
      </c>
      <c r="F225">
        <v>1</v>
      </c>
      <c r="G225" t="e">
        <f>MATCH(C225,EBKP_NEU!$A$3:$A$724,0)</f>
        <v>#N/A</v>
      </c>
      <c r="H225" t="e" cm="1">
        <f t="array" ref="H225">IF(INDEX(EBKP_NEU!$C$3:$C$1144,G225)=D225,TRUE,FALSE)</f>
        <v>#N/A</v>
      </c>
      <c r="I225" t="e" cm="1">
        <f t="array" ref="I225">IF(INDEX(EBKP_NEU!$D$3:$D$1144,G225)=E225,TRUE,FALSE)</f>
        <v>#N/A</v>
      </c>
      <c r="J225" t="str" cm="1">
        <f t="array" ref="J225">IF(A225,IF(AND(H225,I225,INDEX(EBKP_NEU!$G$3:$G$724,G225)),INDEX(EBKP_NEU!$B$3:$B$724,G225),"Problem"),"egal, nicht editierbar")</f>
        <v>egal, nicht editierbar</v>
      </c>
      <c r="L225"/>
    </row>
    <row r="226" spans="1:12" ht="82.8">
      <c r="A226" t="b">
        <v>1</v>
      </c>
      <c r="C226" s="200" t="s">
        <v>4847</v>
      </c>
      <c r="D226" s="30" t="s">
        <v>1895</v>
      </c>
      <c r="E226" s="30" t="s">
        <v>4848</v>
      </c>
      <c r="F226">
        <v>2</v>
      </c>
      <c r="G226">
        <f>MATCH(C226,EBKP_NEU!$A$3:$A$724,0)</f>
        <v>110</v>
      </c>
      <c r="H226" t="b" cm="1">
        <f t="array" ref="H226">IF(INDEX(EBKP_NEU!$C$3:$C$1144,G226)=D226,TRUE,FALSE)</f>
        <v>1</v>
      </c>
      <c r="I226" t="b" cm="1">
        <f t="array" ref="I226">IF(INDEX(EBKP_NEU!$D$3:$D$1144,G226)=E226,TRUE,FALSE)</f>
        <v>0</v>
      </c>
      <c r="J226" t="str" cm="1">
        <f t="array" ref="J226">IF(A226,IF(AND(H226,I226,INDEX(EBKP_NEU!$G$3:$G$724,G226)),INDEX(EBKP_NEU!$B$3:$B$724,G226),"Problem"),"egal, nicht editierbar")</f>
        <v>Problem</v>
      </c>
      <c r="K226" s="236" t="s">
        <v>60</v>
      </c>
    </row>
    <row r="227" spans="1:12" ht="27.6">
      <c r="A227" t="b">
        <v>1</v>
      </c>
      <c r="C227" s="200" t="s">
        <v>4849</v>
      </c>
      <c r="D227" s="30" t="s">
        <v>1899</v>
      </c>
      <c r="E227" s="30" t="s">
        <v>1900</v>
      </c>
      <c r="F227">
        <v>1</v>
      </c>
      <c r="G227">
        <f>MATCH(C227,EBKP_NEU!$A$3:$A$724,0)</f>
        <v>111</v>
      </c>
      <c r="H227" t="b" cm="1">
        <f t="array" ref="H227">IF(INDEX(EBKP_NEU!$C$3:$C$1144,G227)=D227,TRUE,FALSE)</f>
        <v>1</v>
      </c>
      <c r="I227" t="b" cm="1">
        <f t="array" ref="I227">IF(INDEX(EBKP_NEU!$D$3:$D$1144,G227)=E227,TRUE,FALSE)</f>
        <v>1</v>
      </c>
      <c r="J227" t="str" cm="1">
        <f t="array" ref="J227">IF(A227,IF(AND(H227,I227,INDEX(EBKP_NEU!$G$3:$G$724,G227)),INDEX(EBKP_NEU!$B$3:$B$724,G227),"Problem"),"egal, nicht editierbar")</f>
        <v>D02.03</v>
      </c>
      <c r="K227" s="236" t="s">
        <v>61</v>
      </c>
    </row>
    <row r="228" spans="1:12" ht="96.6">
      <c r="A228" t="b">
        <v>1</v>
      </c>
      <c r="C228" s="200" t="s">
        <v>4850</v>
      </c>
      <c r="D228" s="30" t="s">
        <v>1903</v>
      </c>
      <c r="E228" s="30" t="s">
        <v>4851</v>
      </c>
      <c r="F228">
        <v>1</v>
      </c>
      <c r="G228">
        <f>MATCH(C228,EBKP_NEU!$A$3:$A$724,0)</f>
        <v>112</v>
      </c>
      <c r="H228" t="b" cm="1">
        <f t="array" ref="H228">IF(INDEX(EBKP_NEU!$C$3:$C$1144,G228)=D228,TRUE,FALSE)</f>
        <v>1</v>
      </c>
      <c r="I228" t="b" cm="1">
        <f t="array" ref="I228">IF(INDEX(EBKP_NEU!$D$3:$D$1144,G228)=E228,TRUE,FALSE)</f>
        <v>0</v>
      </c>
      <c r="J228" t="str" cm="1">
        <f t="array" ref="J228">IF(A228,IF(AND(H228,I228,INDEX(EBKP_NEU!$G$3:$G$724,G228)),INDEX(EBKP_NEU!$B$3:$B$724,G228),"Problem"),"egal, nicht editierbar")</f>
        <v>Problem</v>
      </c>
      <c r="K228" s="236" t="s">
        <v>62</v>
      </c>
    </row>
    <row r="229" spans="1:12" ht="55.2">
      <c r="A229" t="b">
        <v>1</v>
      </c>
      <c r="C229" s="200" t="s">
        <v>4852</v>
      </c>
      <c r="D229" s="30" t="s">
        <v>1907</v>
      </c>
      <c r="E229" s="30" t="s">
        <v>1908</v>
      </c>
      <c r="F229">
        <v>2</v>
      </c>
      <c r="G229">
        <f>MATCH(C229,EBKP_NEU!$A$3:$A$724,0)</f>
        <v>113</v>
      </c>
      <c r="H229" t="b" cm="1">
        <f t="array" ref="H229">IF(INDEX(EBKP_NEU!$C$3:$C$1144,G229)=D229,TRUE,FALSE)</f>
        <v>1</v>
      </c>
      <c r="I229" t="b" cm="1">
        <f t="array" ref="I229">IF(INDEX(EBKP_NEU!$D$3:$D$1144,G229)=E229,TRUE,FALSE)</f>
        <v>1</v>
      </c>
      <c r="J229" t="str" cm="1">
        <f t="array" ref="J229">IF(A229,IF(AND(H229,I229,INDEX(EBKP_NEU!$G$3:$G$724,G229)),INDEX(EBKP_NEU!$B$3:$B$724,G229),"Problem"),"egal, nicht editierbar")</f>
        <v>D02.05</v>
      </c>
      <c r="K229" s="35" t="s">
        <v>63</v>
      </c>
    </row>
    <row r="230" spans="1:12" ht="41.4">
      <c r="A230" t="b">
        <v>1</v>
      </c>
      <c r="C230" s="200" t="s">
        <v>4853</v>
      </c>
      <c r="D230" s="30" t="s">
        <v>1911</v>
      </c>
      <c r="E230" s="30" t="s">
        <v>4854</v>
      </c>
      <c r="F230">
        <v>1</v>
      </c>
      <c r="G230">
        <f>MATCH(C230,EBKP_NEU!$A$3:$A$724,0)</f>
        <v>114</v>
      </c>
      <c r="H230" t="b" cm="1">
        <f t="array" ref="H230">IF(INDEX(EBKP_NEU!$C$3:$C$1144,G230)=D230,TRUE,FALSE)</f>
        <v>1</v>
      </c>
      <c r="I230" t="b" cm="1">
        <f t="array" ref="I230">IF(INDEX(EBKP_NEU!$D$3:$D$1144,G230)=E230,TRUE,FALSE)</f>
        <v>0</v>
      </c>
      <c r="J230" t="str" cm="1">
        <f t="array" ref="J230">IF(A230,IF(AND(H230,I230,INDEX(EBKP_NEU!$G$3:$G$724,G230)),INDEX(EBKP_NEU!$B$3:$B$724,G230),"Problem"),"egal, nicht editierbar")</f>
        <v>Problem</v>
      </c>
      <c r="K230" s="236" t="s">
        <v>64</v>
      </c>
    </row>
    <row r="231" spans="1:12" ht="13.8" hidden="1">
      <c r="A231" t="b">
        <v>0</v>
      </c>
      <c r="C231" s="207" t="s">
        <v>4855</v>
      </c>
      <c r="D231" s="30" t="s">
        <v>4608</v>
      </c>
      <c r="E231" s="32" t="s">
        <v>4608</v>
      </c>
      <c r="F231">
        <v>1</v>
      </c>
      <c r="G231" t="e">
        <f>MATCH(C231,EBKP_NEU!$A$3:$A$724,0)</f>
        <v>#N/A</v>
      </c>
      <c r="H231" t="e" cm="1">
        <f t="array" ref="H231">IF(INDEX(EBKP_NEU!$C$3:$C$1144,G231)=D231,TRUE,FALSE)</f>
        <v>#N/A</v>
      </c>
      <c r="I231" t="e" cm="1">
        <f t="array" ref="I231">IF(INDEX(EBKP_NEU!$D$3:$D$1144,G231)=E231,TRUE,FALSE)</f>
        <v>#N/A</v>
      </c>
      <c r="J231" t="str" cm="1">
        <f t="array" ref="J231">IF(A231,IF(AND(H231,I231,INDEX(EBKP_NEU!$G$3:$G$724,G231)),INDEX(EBKP_NEU!$B$3:$B$724,G231),"Problem"),"egal, nicht editierbar")</f>
        <v>egal, nicht editierbar</v>
      </c>
      <c r="L231"/>
    </row>
    <row r="232" spans="1:12" ht="13.8" hidden="1">
      <c r="A232" t="b">
        <v>0</v>
      </c>
      <c r="C232" s="207" t="s">
        <v>4856</v>
      </c>
      <c r="D232" s="30" t="s">
        <v>4608</v>
      </c>
      <c r="E232" s="32" t="s">
        <v>4608</v>
      </c>
      <c r="F232">
        <v>1</v>
      </c>
      <c r="G232" t="e">
        <f>MATCH(C232,EBKP_NEU!$A$3:$A$724,0)</f>
        <v>#N/A</v>
      </c>
      <c r="H232" t="e" cm="1">
        <f t="array" ref="H232">IF(INDEX(EBKP_NEU!$C$3:$C$1144,G232)=D232,TRUE,FALSE)</f>
        <v>#N/A</v>
      </c>
      <c r="I232" t="e" cm="1">
        <f t="array" ref="I232">IF(INDEX(EBKP_NEU!$D$3:$D$1144,G232)=E232,TRUE,FALSE)</f>
        <v>#N/A</v>
      </c>
      <c r="J232" t="str" cm="1">
        <f t="array" ref="J232">IF(A232,IF(AND(H232,I232,INDEX(EBKP_NEU!$G$3:$G$724,G232)),INDEX(EBKP_NEU!$B$3:$B$724,G232),"Problem"),"egal, nicht editierbar")</f>
        <v>egal, nicht editierbar</v>
      </c>
      <c r="L232"/>
    </row>
    <row r="233" spans="1:12" ht="13.8" hidden="1">
      <c r="A233" t="b">
        <v>0</v>
      </c>
      <c r="C233" s="207" t="s">
        <v>4857</v>
      </c>
      <c r="D233" s="29" t="s">
        <v>4608</v>
      </c>
      <c r="E233" s="29" t="s">
        <v>4608</v>
      </c>
      <c r="F233">
        <v>1</v>
      </c>
      <c r="G233" t="e">
        <f>MATCH(C233,EBKP_NEU!$A$3:$A$724,0)</f>
        <v>#N/A</v>
      </c>
      <c r="H233" t="e" cm="1">
        <f t="array" ref="H233">IF(INDEX(EBKP_NEU!$C$3:$C$1144,G233)=D233,TRUE,FALSE)</f>
        <v>#N/A</v>
      </c>
      <c r="I233" t="e" cm="1">
        <f t="array" ref="I233">IF(INDEX(EBKP_NEU!$D$3:$D$1144,G233)=E233,TRUE,FALSE)</f>
        <v>#N/A</v>
      </c>
      <c r="J233" t="str" cm="1">
        <f t="array" ref="J233">IF(A233,IF(AND(H233,I233,INDEX(EBKP_NEU!$G$3:$G$724,G233)),INDEX(EBKP_NEU!$B$3:$B$724,G233),"Problem"),"egal, nicht editierbar")</f>
        <v>egal, nicht editierbar</v>
      </c>
      <c r="L233"/>
    </row>
    <row r="234" spans="1:12" ht="13.8" hidden="1">
      <c r="A234" t="b">
        <v>0</v>
      </c>
      <c r="C234" s="207" t="s">
        <v>4858</v>
      </c>
      <c r="D234" s="29" t="s">
        <v>4608</v>
      </c>
      <c r="E234" s="29" t="s">
        <v>4608</v>
      </c>
      <c r="F234">
        <v>1</v>
      </c>
      <c r="G234" t="e">
        <f>MATCH(C234,EBKP_NEU!$A$3:$A$724,0)</f>
        <v>#N/A</v>
      </c>
      <c r="H234" t="e" cm="1">
        <f t="array" ref="H234">IF(INDEX(EBKP_NEU!$C$3:$C$1144,G234)=D234,TRUE,FALSE)</f>
        <v>#N/A</v>
      </c>
      <c r="I234" t="e" cm="1">
        <f t="array" ref="I234">IF(INDEX(EBKP_NEU!$D$3:$D$1144,G234)=E234,TRUE,FALSE)</f>
        <v>#N/A</v>
      </c>
      <c r="J234" t="str" cm="1">
        <f t="array" ref="J234">IF(A234,IF(AND(H234,I234,INDEX(EBKP_NEU!$G$3:$G$724,G234)),INDEX(EBKP_NEU!$B$3:$B$724,G234),"Problem"),"egal, nicht editierbar")</f>
        <v>egal, nicht editierbar</v>
      </c>
      <c r="L234"/>
    </row>
    <row r="235" spans="1:12" ht="13.8" hidden="1">
      <c r="A235" t="b">
        <v>0</v>
      </c>
      <c r="C235" s="207" t="s">
        <v>4859</v>
      </c>
      <c r="D235" s="31" t="s">
        <v>4608</v>
      </c>
      <c r="E235" s="32" t="s">
        <v>4608</v>
      </c>
      <c r="F235">
        <v>1</v>
      </c>
      <c r="G235" t="e">
        <f>MATCH(C235,EBKP_NEU!$A$3:$A$724,0)</f>
        <v>#N/A</v>
      </c>
      <c r="H235" t="e" cm="1">
        <f t="array" ref="H235">IF(INDEX(EBKP_NEU!$C$3:$C$1144,G235)=D235,TRUE,FALSE)</f>
        <v>#N/A</v>
      </c>
      <c r="I235" t="e" cm="1">
        <f t="array" ref="I235">IF(INDEX(EBKP_NEU!$D$3:$D$1144,G235)=E235,TRUE,FALSE)</f>
        <v>#N/A</v>
      </c>
      <c r="J235" t="str" cm="1">
        <f t="array" ref="J235">IF(A235,IF(AND(H235,I235,INDEX(EBKP_NEU!$G$3:$G$724,G235)),INDEX(EBKP_NEU!$B$3:$B$724,G235),"Problem"),"egal, nicht editierbar")</f>
        <v>egal, nicht editierbar</v>
      </c>
      <c r="L235"/>
    </row>
    <row r="236" spans="1:12" ht="13.8" hidden="1">
      <c r="A236" t="b">
        <v>0</v>
      </c>
      <c r="C236" s="207" t="s">
        <v>4860</v>
      </c>
      <c r="D236" s="31" t="s">
        <v>4608</v>
      </c>
      <c r="E236" s="32" t="s">
        <v>4608</v>
      </c>
      <c r="F236">
        <v>1</v>
      </c>
      <c r="G236" t="e">
        <f>MATCH(C236,EBKP_NEU!$A$3:$A$724,0)</f>
        <v>#N/A</v>
      </c>
      <c r="H236" t="e" cm="1">
        <f t="array" ref="H236">IF(INDEX(EBKP_NEU!$C$3:$C$1144,G236)=D236,TRUE,FALSE)</f>
        <v>#N/A</v>
      </c>
      <c r="I236" t="e" cm="1">
        <f t="array" ref="I236">IF(INDEX(EBKP_NEU!$D$3:$D$1144,G236)=E236,TRUE,FALSE)</f>
        <v>#N/A</v>
      </c>
      <c r="J236" t="str" cm="1">
        <f t="array" ref="J236">IF(A236,IF(AND(H236,I236,INDEX(EBKP_NEU!$G$3:$G$724,G236)),INDEX(EBKP_NEU!$B$3:$B$724,G236),"Problem"),"egal, nicht editierbar")</f>
        <v>egal, nicht editierbar</v>
      </c>
      <c r="L236"/>
    </row>
    <row r="237" spans="1:12" ht="13.8" hidden="1">
      <c r="A237" t="b">
        <v>0</v>
      </c>
      <c r="C237" s="207" t="s">
        <v>4861</v>
      </c>
      <c r="D237" s="31" t="s">
        <v>4608</v>
      </c>
      <c r="E237" s="32" t="s">
        <v>4608</v>
      </c>
      <c r="F237">
        <v>2</v>
      </c>
      <c r="G237" t="e">
        <f>MATCH(C237,EBKP_NEU!$A$3:$A$724,0)</f>
        <v>#N/A</v>
      </c>
      <c r="H237" t="e" cm="1">
        <f t="array" ref="H237">IF(INDEX(EBKP_NEU!$C$3:$C$1144,G237)=D237,TRUE,FALSE)</f>
        <v>#N/A</v>
      </c>
      <c r="I237" t="e" cm="1">
        <f t="array" ref="I237">IF(INDEX(EBKP_NEU!$D$3:$D$1144,G237)=E237,TRUE,FALSE)</f>
        <v>#N/A</v>
      </c>
      <c r="J237" t="str" cm="1">
        <f t="array" ref="J237">IF(A237,IF(AND(H237,I237,INDEX(EBKP_NEU!$G$3:$G$724,G237)),INDEX(EBKP_NEU!$B$3:$B$724,G237),"Problem"),"egal, nicht editierbar")</f>
        <v>egal, nicht editierbar</v>
      </c>
      <c r="L237"/>
    </row>
    <row r="238" spans="1:12" ht="13.8" hidden="1">
      <c r="A238" t="b">
        <v>0</v>
      </c>
      <c r="C238" s="207" t="s">
        <v>4862</v>
      </c>
      <c r="D238" s="31" t="s">
        <v>4608</v>
      </c>
      <c r="E238" s="32" t="s">
        <v>4608</v>
      </c>
      <c r="F238">
        <v>1</v>
      </c>
      <c r="G238" t="e">
        <f>MATCH(C238,EBKP_NEU!$A$3:$A$724,0)</f>
        <v>#N/A</v>
      </c>
      <c r="H238" t="e" cm="1">
        <f t="array" ref="H238">IF(INDEX(EBKP_NEU!$C$3:$C$1144,G238)=D238,TRUE,FALSE)</f>
        <v>#N/A</v>
      </c>
      <c r="I238" t="e" cm="1">
        <f t="array" ref="I238">IF(INDEX(EBKP_NEU!$D$3:$D$1144,G238)=E238,TRUE,FALSE)</f>
        <v>#N/A</v>
      </c>
      <c r="J238" t="str" cm="1">
        <f t="array" ref="J238">IF(A238,IF(AND(H238,I238,INDEX(EBKP_NEU!$G$3:$G$724,G238)),INDEX(EBKP_NEU!$B$3:$B$724,G238),"Problem"),"egal, nicht editierbar")</f>
        <v>egal, nicht editierbar</v>
      </c>
      <c r="L238"/>
    </row>
    <row r="239" spans="1:12" ht="13.8" hidden="1">
      <c r="A239" t="b">
        <v>0</v>
      </c>
      <c r="C239" s="207" t="s">
        <v>4863</v>
      </c>
      <c r="D239" s="32" t="s">
        <v>4608</v>
      </c>
      <c r="E239" s="32" t="s">
        <v>4608</v>
      </c>
      <c r="F239">
        <v>1</v>
      </c>
      <c r="G239" t="e">
        <f>MATCH(C239,EBKP_NEU!$A$3:$A$724,0)</f>
        <v>#N/A</v>
      </c>
      <c r="H239" t="e" cm="1">
        <f t="array" ref="H239">IF(INDEX(EBKP_NEU!$C$3:$C$1144,G239)=D239,TRUE,FALSE)</f>
        <v>#N/A</v>
      </c>
      <c r="I239" t="e" cm="1">
        <f t="array" ref="I239">IF(INDEX(EBKP_NEU!$D$3:$D$1144,G239)=E239,TRUE,FALSE)</f>
        <v>#N/A</v>
      </c>
      <c r="J239" t="str" cm="1">
        <f t="array" ref="J239">IF(A239,IF(AND(H239,I239,INDEX(EBKP_NEU!$G$3:$G$724,G239)),INDEX(EBKP_NEU!$B$3:$B$724,G239),"Problem"),"egal, nicht editierbar")</f>
        <v>egal, nicht editierbar</v>
      </c>
      <c r="L239"/>
    </row>
    <row r="240" spans="1:12" ht="13.8" hidden="1">
      <c r="A240" t="b">
        <v>0</v>
      </c>
      <c r="C240" s="207" t="s">
        <v>4864</v>
      </c>
      <c r="D240" s="32" t="s">
        <v>4608</v>
      </c>
      <c r="E240" s="32" t="s">
        <v>4608</v>
      </c>
      <c r="F240">
        <v>1</v>
      </c>
      <c r="G240" t="e">
        <f>MATCH(C240,EBKP_NEU!$A$3:$A$724,0)</f>
        <v>#N/A</v>
      </c>
      <c r="H240" t="e" cm="1">
        <f t="array" ref="H240">IF(INDEX(EBKP_NEU!$C$3:$C$1144,G240)=D240,TRUE,FALSE)</f>
        <v>#N/A</v>
      </c>
      <c r="I240" t="e" cm="1">
        <f t="array" ref="I240">IF(INDEX(EBKP_NEU!$D$3:$D$1144,G240)=E240,TRUE,FALSE)</f>
        <v>#N/A</v>
      </c>
      <c r="J240" t="str" cm="1">
        <f t="array" ref="J240">IF(A240,IF(AND(H240,I240,INDEX(EBKP_NEU!$G$3:$G$724,G240)),INDEX(EBKP_NEU!$B$3:$B$724,G240),"Problem"),"egal, nicht editierbar")</f>
        <v>egal, nicht editierbar</v>
      </c>
      <c r="L240"/>
    </row>
    <row r="241" spans="1:12" ht="13.8" hidden="1">
      <c r="A241" t="b">
        <v>0</v>
      </c>
      <c r="C241" s="207" t="s">
        <v>4865</v>
      </c>
      <c r="D241" s="32" t="s">
        <v>4608</v>
      </c>
      <c r="E241" s="32" t="s">
        <v>4608</v>
      </c>
      <c r="F241">
        <v>1</v>
      </c>
      <c r="G241" t="e">
        <f>MATCH(C241,EBKP_NEU!$A$3:$A$724,0)</f>
        <v>#N/A</v>
      </c>
      <c r="H241" t="e" cm="1">
        <f t="array" ref="H241">IF(INDEX(EBKP_NEU!$C$3:$C$1144,G241)=D241,TRUE,FALSE)</f>
        <v>#N/A</v>
      </c>
      <c r="I241" t="e" cm="1">
        <f t="array" ref="I241">IF(INDEX(EBKP_NEU!$D$3:$D$1144,G241)=E241,TRUE,FALSE)</f>
        <v>#N/A</v>
      </c>
      <c r="J241" t="str" cm="1">
        <f t="array" ref="J241">IF(A241,IF(AND(H241,I241,INDEX(EBKP_NEU!$G$3:$G$724,G241)),INDEX(EBKP_NEU!$B$3:$B$724,G241),"Problem"),"egal, nicht editierbar")</f>
        <v>egal, nicht editierbar</v>
      </c>
      <c r="L241"/>
    </row>
    <row r="242" spans="1:12" ht="96.6">
      <c r="A242" t="b">
        <v>1</v>
      </c>
      <c r="C242" s="200" t="s">
        <v>4866</v>
      </c>
      <c r="D242" s="30" t="s">
        <v>4867</v>
      </c>
      <c r="E242" s="30" t="s">
        <v>4868</v>
      </c>
      <c r="F242">
        <v>2</v>
      </c>
      <c r="G242">
        <f>MATCH(C242,EBKP_NEU!$A$3:$A$724,0)</f>
        <v>115</v>
      </c>
      <c r="H242" t="b" cm="1">
        <f t="array" ref="H242">IF(INDEX(EBKP_NEU!$C$3:$C$1144,G242)=D242,TRUE,FALSE)</f>
        <v>0</v>
      </c>
      <c r="I242" t="b" cm="1">
        <f t="array" ref="I242">IF(INDEX(EBKP_NEU!$D$3:$D$1144,G242)=E242,TRUE,FALSE)</f>
        <v>0</v>
      </c>
      <c r="J242" t="str" cm="1">
        <f t="array" ref="J242">IF(A242,IF(AND(H242,I242,INDEX(EBKP_NEU!$G$3:$G$724,G242)),INDEX(EBKP_NEU!$B$3:$B$724,G242),"Problem"),"egal, nicht editierbar")</f>
        <v>Problem</v>
      </c>
      <c r="K242" s="236" t="s">
        <v>65</v>
      </c>
    </row>
    <row r="243" spans="1:12" ht="27.6">
      <c r="A243" t="b">
        <v>1</v>
      </c>
      <c r="C243" s="198" t="s">
        <v>4869</v>
      </c>
      <c r="D243" s="199" t="s">
        <v>1919</v>
      </c>
      <c r="E243" s="30" t="s">
        <v>4870</v>
      </c>
      <c r="F243">
        <v>2</v>
      </c>
      <c r="G243">
        <f>MATCH(C243,EBKP_NEU!$A$3:$A$724,0)</f>
        <v>116</v>
      </c>
      <c r="H243" t="b" cm="1">
        <f t="array" ref="H243">IF(INDEX(EBKP_NEU!$C$3:$C$1144,G243)=D243,TRUE,FALSE)</f>
        <v>1</v>
      </c>
      <c r="I243" t="b" cm="1">
        <f t="array" ref="I243">IF(INDEX(EBKP_NEU!$D$3:$D$1144,G243)=E243,TRUE,FALSE)</f>
        <v>0</v>
      </c>
      <c r="J243" t="str" cm="1">
        <f t="array" ref="J243">IF(A243,IF(AND(H243,I243,INDEX(EBKP_NEU!$G$3:$G$724,G243)),INDEX(EBKP_NEU!$B$3:$B$724,G243),"Problem"),"egal, nicht editierbar")</f>
        <v>Problem</v>
      </c>
      <c r="K243" s="236" t="s">
        <v>66</v>
      </c>
    </row>
    <row r="244" spans="1:12" ht="96.6">
      <c r="A244" t="b">
        <v>1</v>
      </c>
      <c r="C244" s="200" t="s">
        <v>4871</v>
      </c>
      <c r="D244" s="30" t="s">
        <v>1923</v>
      </c>
      <c r="E244" s="30" t="s">
        <v>4872</v>
      </c>
      <c r="F244">
        <v>1</v>
      </c>
      <c r="G244">
        <f>MATCH(C244,EBKP_NEU!$A$3:$A$724,0)</f>
        <v>117</v>
      </c>
      <c r="H244" t="b" cm="1">
        <f t="array" ref="H244">IF(INDEX(EBKP_NEU!$C$3:$C$1144,G244)=D244,TRUE,FALSE)</f>
        <v>1</v>
      </c>
      <c r="I244" t="b" cm="1">
        <f t="array" ref="I244">IF(INDEX(EBKP_NEU!$D$3:$D$1144,G244)=E244,TRUE,FALSE)</f>
        <v>0</v>
      </c>
      <c r="J244" t="str" cm="1">
        <f t="array" ref="J244">IF(A244,IF(AND(H244,I244,INDEX(EBKP_NEU!$G$3:$G$724,G244)),INDEX(EBKP_NEU!$B$3:$B$724,G244),"Problem"),"egal, nicht editierbar")</f>
        <v>Problem</v>
      </c>
      <c r="K244" s="236" t="s">
        <v>67</v>
      </c>
    </row>
    <row r="245" spans="1:12" ht="13.8" hidden="1">
      <c r="A245" t="b">
        <v>0</v>
      </c>
      <c r="C245" s="207" t="s">
        <v>4873</v>
      </c>
      <c r="D245" s="29" t="s">
        <v>4608</v>
      </c>
      <c r="E245" s="29" t="s">
        <v>4608</v>
      </c>
      <c r="F245">
        <v>1</v>
      </c>
      <c r="G245" t="e">
        <f>MATCH(C245,EBKP_NEU!$A$3:$A$724,0)</f>
        <v>#N/A</v>
      </c>
      <c r="H245" t="e" cm="1">
        <f t="array" ref="H245">IF(INDEX(EBKP_NEU!$C$3:$C$1144,G245)=D245,TRUE,FALSE)</f>
        <v>#N/A</v>
      </c>
      <c r="I245" t="e" cm="1">
        <f t="array" ref="I245">IF(INDEX(EBKP_NEU!$D$3:$D$1144,G245)=E245,TRUE,FALSE)</f>
        <v>#N/A</v>
      </c>
      <c r="J245" t="str" cm="1">
        <f t="array" ref="J245">IF(A245,IF(AND(H245,I245,INDEX(EBKP_NEU!$G$3:$G$724,G245)),INDEX(EBKP_NEU!$B$3:$B$724,G245),"Problem"),"egal, nicht editierbar")</f>
        <v>egal, nicht editierbar</v>
      </c>
      <c r="L245"/>
    </row>
    <row r="246" spans="1:12" ht="55.2">
      <c r="A246" t="b">
        <v>1</v>
      </c>
      <c r="C246" s="200" t="s">
        <v>4874</v>
      </c>
      <c r="D246" s="30" t="s">
        <v>1927</v>
      </c>
      <c r="E246" s="30" t="s">
        <v>1928</v>
      </c>
      <c r="F246">
        <v>1</v>
      </c>
      <c r="G246">
        <f>MATCH(C246,EBKP_NEU!$A$3:$A$724,0)</f>
        <v>118</v>
      </c>
      <c r="H246" t="b" cm="1">
        <f t="array" ref="H246">IF(INDEX(EBKP_NEU!$C$3:$C$1144,G246)=D246,TRUE,FALSE)</f>
        <v>1</v>
      </c>
      <c r="I246" t="b" cm="1">
        <f t="array" ref="I246">IF(INDEX(EBKP_NEU!$D$3:$D$1144,G246)=E246,TRUE,FALSE)</f>
        <v>1</v>
      </c>
      <c r="J246" t="str" cm="1">
        <f t="array" ref="J246">IF(A246,IF(AND(H246,I246,INDEX(EBKP_NEU!$G$3:$G$724,G246)),INDEX(EBKP_NEU!$B$3:$B$724,G246),"Problem"),"egal, nicht editierbar")</f>
        <v>D03.02</v>
      </c>
      <c r="K246" s="35" t="s">
        <v>68</v>
      </c>
    </row>
    <row r="247" spans="1:12" ht="13.8" hidden="1">
      <c r="A247" t="b">
        <v>0</v>
      </c>
      <c r="C247" s="207" t="s">
        <v>4875</v>
      </c>
      <c r="D247" s="29" t="s">
        <v>4608</v>
      </c>
      <c r="E247" s="29" t="s">
        <v>4608</v>
      </c>
      <c r="F247">
        <v>1</v>
      </c>
      <c r="G247" t="e">
        <f>MATCH(C247,EBKP_NEU!$A$3:$A$724,0)</f>
        <v>#N/A</v>
      </c>
      <c r="H247" t="e" cm="1">
        <f t="array" ref="H247">IF(INDEX(EBKP_NEU!$C$3:$C$1144,G247)=D247,TRUE,FALSE)</f>
        <v>#N/A</v>
      </c>
      <c r="I247" t="e" cm="1">
        <f t="array" ref="I247">IF(INDEX(EBKP_NEU!$D$3:$D$1144,G247)=E247,TRUE,FALSE)</f>
        <v>#N/A</v>
      </c>
      <c r="J247" t="str" cm="1">
        <f t="array" ref="J247">IF(A247,IF(AND(H247,I247,INDEX(EBKP_NEU!$G$3:$G$724,G247)),INDEX(EBKP_NEU!$B$3:$B$724,G247),"Problem"),"egal, nicht editierbar")</f>
        <v>egal, nicht editierbar</v>
      </c>
      <c r="L247"/>
    </row>
    <row r="248" spans="1:12" ht="69">
      <c r="A248" t="b">
        <v>1</v>
      </c>
      <c r="C248" s="200" t="s">
        <v>4876</v>
      </c>
      <c r="D248" s="30" t="s">
        <v>1931</v>
      </c>
      <c r="E248" s="30" t="s">
        <v>1932</v>
      </c>
      <c r="F248">
        <v>1</v>
      </c>
      <c r="G248">
        <f>MATCH(C248,EBKP_NEU!$A$3:$A$724,0)</f>
        <v>119</v>
      </c>
      <c r="H248" t="b" cm="1">
        <f t="array" ref="H248">IF(INDEX(EBKP_NEU!$C$3:$C$1144,G248)=D248,TRUE,FALSE)</f>
        <v>1</v>
      </c>
      <c r="I248" t="b" cm="1">
        <f t="array" ref="I248">IF(INDEX(EBKP_NEU!$D$3:$D$1144,G248)=E248,TRUE,FALSE)</f>
        <v>1</v>
      </c>
      <c r="J248" t="str" cm="1">
        <f t="array" ref="J248">IF(A248,IF(AND(H248,I248,INDEX(EBKP_NEU!$G$3:$G$724,G248)),INDEX(EBKP_NEU!$B$3:$B$724,G248),"Problem"),"egal, nicht editierbar")</f>
        <v>D03.03</v>
      </c>
      <c r="K248" s="35" t="s">
        <v>69</v>
      </c>
    </row>
    <row r="249" spans="1:12" ht="13.8" hidden="1">
      <c r="A249" t="b">
        <v>0</v>
      </c>
      <c r="C249" s="207" t="s">
        <v>4877</v>
      </c>
      <c r="D249" s="29" t="s">
        <v>4608</v>
      </c>
      <c r="E249" s="29" t="s">
        <v>4608</v>
      </c>
      <c r="F249">
        <v>2</v>
      </c>
      <c r="G249" t="e">
        <f>MATCH(C249,EBKP_NEU!$A$3:$A$724,0)</f>
        <v>#N/A</v>
      </c>
      <c r="H249" t="e" cm="1">
        <f t="array" ref="H249">IF(INDEX(EBKP_NEU!$C$3:$C$1144,G249)=D249,TRUE,FALSE)</f>
        <v>#N/A</v>
      </c>
      <c r="I249" t="e" cm="1">
        <f t="array" ref="I249">IF(INDEX(EBKP_NEU!$D$3:$D$1144,G249)=E249,TRUE,FALSE)</f>
        <v>#N/A</v>
      </c>
      <c r="J249" t="str" cm="1">
        <f t="array" ref="J249">IF(A249,IF(AND(H249,I249,INDEX(EBKP_NEU!$G$3:$G$724,G249)),INDEX(EBKP_NEU!$B$3:$B$724,G249),"Problem"),"egal, nicht editierbar")</f>
        <v>egal, nicht editierbar</v>
      </c>
      <c r="L249"/>
    </row>
    <row r="250" spans="1:12" ht="27.6">
      <c r="A250" t="b">
        <v>1</v>
      </c>
      <c r="C250" s="200" t="s">
        <v>4878</v>
      </c>
      <c r="D250" s="30" t="s">
        <v>4879</v>
      </c>
      <c r="E250" s="30" t="s">
        <v>4880</v>
      </c>
      <c r="F250">
        <v>1</v>
      </c>
      <c r="G250">
        <f>MATCH(C250,EBKP_NEU!$A$3:$A$724,0)</f>
        <v>120</v>
      </c>
      <c r="H250" t="b" cm="1">
        <f t="array" ref="H250">IF(INDEX(EBKP_NEU!$C$3:$C$1144,G250)=D250,TRUE,FALSE)</f>
        <v>0</v>
      </c>
      <c r="I250" t="b" cm="1">
        <f t="array" ref="I250">IF(INDEX(EBKP_NEU!$D$3:$D$1144,G250)=E250,TRUE,FALSE)</f>
        <v>0</v>
      </c>
      <c r="J250" t="str" cm="1">
        <f t="array" ref="J250">IF(A250,IF(AND(H250,I250,INDEX(EBKP_NEU!$G$3:$G$724,G250)),INDEX(EBKP_NEU!$B$3:$B$724,G250),"Problem"),"egal, nicht editierbar")</f>
        <v>Problem</v>
      </c>
      <c r="K250" s="236" t="s">
        <v>66</v>
      </c>
    </row>
    <row r="251" spans="1:12" ht="13.8" hidden="1">
      <c r="A251" t="b">
        <v>0</v>
      </c>
      <c r="C251" s="207" t="s">
        <v>4881</v>
      </c>
      <c r="D251" s="29" t="s">
        <v>4608</v>
      </c>
      <c r="E251" s="29" t="s">
        <v>4608</v>
      </c>
      <c r="F251">
        <v>1</v>
      </c>
      <c r="G251" t="e">
        <f>MATCH(C251,EBKP_NEU!$A$3:$A$724,0)</f>
        <v>#N/A</v>
      </c>
      <c r="H251" t="e" cm="1">
        <f t="array" ref="H251">IF(INDEX(EBKP_NEU!$C$3:$C$1144,G251)=D251,TRUE,FALSE)</f>
        <v>#N/A</v>
      </c>
      <c r="I251" t="e" cm="1">
        <f t="array" ref="I251">IF(INDEX(EBKP_NEU!$D$3:$D$1144,G251)=E251,TRUE,FALSE)</f>
        <v>#N/A</v>
      </c>
      <c r="J251" t="str" cm="1">
        <f t="array" ref="J251">IF(A251,IF(AND(H251,I251,INDEX(EBKP_NEU!$G$3:$G$724,G251)),INDEX(EBKP_NEU!$B$3:$B$724,G251),"Problem"),"egal, nicht editierbar")</f>
        <v>egal, nicht editierbar</v>
      </c>
      <c r="L251"/>
    </row>
    <row r="252" spans="1:12" ht="41.4">
      <c r="A252" t="b">
        <v>1</v>
      </c>
      <c r="C252" s="198" t="s">
        <v>4882</v>
      </c>
      <c r="D252" s="199" t="s">
        <v>1940</v>
      </c>
      <c r="E252" s="30" t="s">
        <v>4883</v>
      </c>
      <c r="F252">
        <v>1</v>
      </c>
      <c r="G252">
        <f>MATCH(C252,EBKP_NEU!$A$3:$A$724,0)</f>
        <v>121</v>
      </c>
      <c r="H252" t="b" cm="1">
        <f t="array" ref="H252">IF(INDEX(EBKP_NEU!$C$3:$C$1144,G252)=D252,TRUE,FALSE)</f>
        <v>1</v>
      </c>
      <c r="I252" t="b" cm="1">
        <f t="array" ref="I252">IF(INDEX(EBKP_NEU!$D$3:$D$1144,G252)=E252,TRUE,FALSE)</f>
        <v>0</v>
      </c>
      <c r="J252" t="str" cm="1">
        <f t="array" ref="J252">IF(A252,IF(AND(H252,I252,INDEX(EBKP_NEU!$G$3:$G$724,G252)),INDEX(EBKP_NEU!$B$3:$B$724,G252),"Problem"),"egal, nicht editierbar")</f>
        <v>Problem</v>
      </c>
      <c r="K252" s="236" t="s">
        <v>71</v>
      </c>
    </row>
    <row r="253" spans="1:12" ht="55.2">
      <c r="A253" t="b">
        <v>1</v>
      </c>
      <c r="C253" s="200" t="s">
        <v>4884</v>
      </c>
      <c r="D253" s="30" t="s">
        <v>1944</v>
      </c>
      <c r="E253" s="30" t="s">
        <v>4885</v>
      </c>
      <c r="F253">
        <v>1</v>
      </c>
      <c r="G253">
        <f>MATCH(C253,EBKP_NEU!$A$3:$A$724,0)</f>
        <v>122</v>
      </c>
      <c r="H253" t="b" cm="1">
        <f t="array" ref="H253">IF(INDEX(EBKP_NEU!$C$3:$C$1144,G253)=D253,TRUE,FALSE)</f>
        <v>1</v>
      </c>
      <c r="I253" t="b" cm="1">
        <f t="array" ref="I253">IF(INDEX(EBKP_NEU!$D$3:$D$1144,G253)=E253,TRUE,FALSE)</f>
        <v>0</v>
      </c>
      <c r="J253" t="str" cm="1">
        <f t="array" ref="J253">IF(A253,IF(AND(H253,I253,INDEX(EBKP_NEU!$G$3:$G$724,G253)),INDEX(EBKP_NEU!$B$3:$B$724,G253),"Problem"),"egal, nicht editierbar")</f>
        <v>Problem</v>
      </c>
      <c r="K253" s="236" t="s">
        <v>72</v>
      </c>
    </row>
    <row r="254" spans="1:12" ht="13.8" hidden="1">
      <c r="A254" t="b">
        <v>0</v>
      </c>
      <c r="C254" s="207" t="s">
        <v>4886</v>
      </c>
      <c r="D254" s="29" t="s">
        <v>4608</v>
      </c>
      <c r="E254" s="29" t="s">
        <v>4608</v>
      </c>
      <c r="F254">
        <v>1</v>
      </c>
      <c r="G254" t="e">
        <f>MATCH(C254,EBKP_NEU!$A$3:$A$724,0)</f>
        <v>#N/A</v>
      </c>
      <c r="H254" t="e" cm="1">
        <f t="array" ref="H254">IF(INDEX(EBKP_NEU!$C$3:$C$1144,G254)=D254,TRUE,FALSE)</f>
        <v>#N/A</v>
      </c>
      <c r="I254" t="e" cm="1">
        <f t="array" ref="I254">IF(INDEX(EBKP_NEU!$D$3:$D$1144,G254)=E254,TRUE,FALSE)</f>
        <v>#N/A</v>
      </c>
      <c r="J254" t="str" cm="1">
        <f t="array" ref="J254">IF(A254,IF(AND(H254,I254,INDEX(EBKP_NEU!$G$3:$G$724,G254)),INDEX(EBKP_NEU!$B$3:$B$724,G254),"Problem"),"egal, nicht editierbar")</f>
        <v>egal, nicht editierbar</v>
      </c>
      <c r="L254"/>
    </row>
    <row r="255" spans="1:12" ht="69">
      <c r="A255" t="b">
        <v>1</v>
      </c>
      <c r="C255" s="200" t="s">
        <v>4887</v>
      </c>
      <c r="D255" s="30" t="s">
        <v>4009</v>
      </c>
      <c r="E255" s="30" t="s">
        <v>4888</v>
      </c>
      <c r="F255">
        <v>2</v>
      </c>
      <c r="G255">
        <f>MATCH(C255,EBKP_NEU!$A$3:$A$724,0)</f>
        <v>123</v>
      </c>
      <c r="H255" t="b" cm="1">
        <f t="array" ref="H255">IF(INDEX(EBKP_NEU!$C$3:$C$1144,G255)=D255,TRUE,FALSE)</f>
        <v>0</v>
      </c>
      <c r="I255" t="b" cm="1">
        <f t="array" ref="I255">IF(INDEX(EBKP_NEU!$D$3:$D$1144,G255)=E255,TRUE,FALSE)</f>
        <v>0</v>
      </c>
      <c r="J255" t="str" cm="1">
        <f t="array" ref="J255">IF(A255,IF(AND(H255,I255,INDEX(EBKP_NEU!$G$3:$G$724,G255)),INDEX(EBKP_NEU!$B$3:$B$724,G255),"Problem"),"egal, nicht editierbar")</f>
        <v>Problem</v>
      </c>
      <c r="K255" s="236" t="s">
        <v>73</v>
      </c>
    </row>
    <row r="256" spans="1:12" ht="13.8" hidden="1">
      <c r="A256" t="b">
        <v>0</v>
      </c>
      <c r="C256" s="207" t="s">
        <v>4889</v>
      </c>
      <c r="D256" s="29" t="s">
        <v>4608</v>
      </c>
      <c r="E256" s="29" t="s">
        <v>4608</v>
      </c>
      <c r="F256">
        <v>1</v>
      </c>
      <c r="G256" t="e">
        <f>MATCH(C256,EBKP_NEU!$A$3:$A$724,0)</f>
        <v>#N/A</v>
      </c>
      <c r="H256" t="e" cm="1">
        <f t="array" ref="H256">IF(INDEX(EBKP_NEU!$C$3:$C$1144,G256)=D256,TRUE,FALSE)</f>
        <v>#N/A</v>
      </c>
      <c r="I256" t="e" cm="1">
        <f t="array" ref="I256">IF(INDEX(EBKP_NEU!$D$3:$D$1144,G256)=E256,TRUE,FALSE)</f>
        <v>#N/A</v>
      </c>
      <c r="J256" t="str" cm="1">
        <f t="array" ref="J256">IF(A256,IF(AND(H256,I256,INDEX(EBKP_NEU!$G$3:$G$724,G256)),INDEX(EBKP_NEU!$B$3:$B$724,G256),"Problem"),"egal, nicht editierbar")</f>
        <v>egal, nicht editierbar</v>
      </c>
      <c r="L256"/>
    </row>
    <row r="257" spans="1:12" ht="41.4">
      <c r="A257" t="b">
        <v>1</v>
      </c>
      <c r="C257" s="200" t="s">
        <v>4890</v>
      </c>
      <c r="D257" s="30" t="s">
        <v>1953</v>
      </c>
      <c r="E257" s="30" t="s">
        <v>1954</v>
      </c>
      <c r="F257">
        <v>1</v>
      </c>
      <c r="G257">
        <f>MATCH(C257,EBKP_NEU!$A$3:$A$724,0)</f>
        <v>124</v>
      </c>
      <c r="H257" t="b" cm="1">
        <f t="array" ref="H257">IF(INDEX(EBKP_NEU!$C$3:$C$1144,G257)=D257,TRUE,FALSE)</f>
        <v>1</v>
      </c>
      <c r="I257" t="b" cm="1">
        <f t="array" ref="I257">IF(INDEX(EBKP_NEU!$D$3:$D$1144,G257)=E257,TRUE,FALSE)</f>
        <v>1</v>
      </c>
      <c r="J257" t="str" cm="1">
        <f t="array" ref="J257">IF(A257,IF(AND(H257,I257,INDEX(EBKP_NEU!$G$3:$G$724,G257)),INDEX(EBKP_NEU!$B$3:$B$724,G257),"Problem"),"egal, nicht editierbar")</f>
        <v>D04.03</v>
      </c>
      <c r="K257" s="35" t="s">
        <v>74</v>
      </c>
    </row>
    <row r="258" spans="1:12" ht="13.8" hidden="1">
      <c r="A258" t="b">
        <v>0</v>
      </c>
      <c r="C258" s="207" t="s">
        <v>4891</v>
      </c>
      <c r="D258" s="29" t="s">
        <v>4608</v>
      </c>
      <c r="E258" s="29" t="s">
        <v>4608</v>
      </c>
      <c r="F258">
        <v>1</v>
      </c>
      <c r="G258" t="e">
        <f>MATCH(C258,EBKP_NEU!$A$3:$A$724,0)</f>
        <v>#N/A</v>
      </c>
      <c r="H258" t="e" cm="1">
        <f t="array" ref="H258">IF(INDEX(EBKP_NEU!$C$3:$C$1144,G258)=D258,TRUE,FALSE)</f>
        <v>#N/A</v>
      </c>
      <c r="I258" t="e" cm="1">
        <f t="array" ref="I258">IF(INDEX(EBKP_NEU!$D$3:$D$1144,G258)=E258,TRUE,FALSE)</f>
        <v>#N/A</v>
      </c>
      <c r="J258" t="str" cm="1">
        <f t="array" ref="J258">IF(A258,IF(AND(H258,I258,INDEX(EBKP_NEU!$G$3:$G$724,G258)),INDEX(EBKP_NEU!$B$3:$B$724,G258),"Problem"),"egal, nicht editierbar")</f>
        <v>egal, nicht editierbar</v>
      </c>
      <c r="L258"/>
    </row>
    <row r="259" spans="1:12" ht="13.8" hidden="1">
      <c r="A259" t="b">
        <v>0</v>
      </c>
      <c r="C259" s="207" t="s">
        <v>4892</v>
      </c>
      <c r="D259" s="29" t="s">
        <v>4608</v>
      </c>
      <c r="E259" s="29" t="s">
        <v>4608</v>
      </c>
      <c r="F259">
        <v>1</v>
      </c>
      <c r="G259" t="e">
        <f>MATCH(C259,EBKP_NEU!$A$3:$A$724,0)</f>
        <v>#N/A</v>
      </c>
      <c r="H259" t="e" cm="1">
        <f t="array" ref="H259">IF(INDEX(EBKP_NEU!$C$3:$C$1144,G259)=D259,TRUE,FALSE)</f>
        <v>#N/A</v>
      </c>
      <c r="I259" t="e" cm="1">
        <f t="array" ref="I259">IF(INDEX(EBKP_NEU!$D$3:$D$1144,G259)=E259,TRUE,FALSE)</f>
        <v>#N/A</v>
      </c>
      <c r="J259" t="str" cm="1">
        <f t="array" ref="J259">IF(A259,IF(AND(H259,I259,INDEX(EBKP_NEU!$G$3:$G$724,G259)),INDEX(EBKP_NEU!$B$3:$B$724,G259),"Problem"),"egal, nicht editierbar")</f>
        <v>egal, nicht editierbar</v>
      </c>
      <c r="L259"/>
    </row>
    <row r="260" spans="1:12" ht="13.8" hidden="1">
      <c r="A260" t="b">
        <v>0</v>
      </c>
      <c r="C260" s="207" t="s">
        <v>4893</v>
      </c>
      <c r="D260" s="29" t="s">
        <v>4608</v>
      </c>
      <c r="E260" s="29" t="s">
        <v>4608</v>
      </c>
      <c r="F260">
        <v>1</v>
      </c>
      <c r="G260" t="e">
        <f>MATCH(C260,EBKP_NEU!$A$3:$A$724,0)</f>
        <v>#N/A</v>
      </c>
      <c r="H260" t="e" cm="1">
        <f t="array" ref="H260">IF(INDEX(EBKP_NEU!$C$3:$C$1144,G260)=D260,TRUE,FALSE)</f>
        <v>#N/A</v>
      </c>
      <c r="I260" t="e" cm="1">
        <f t="array" ref="I260">IF(INDEX(EBKP_NEU!$D$3:$D$1144,G260)=E260,TRUE,FALSE)</f>
        <v>#N/A</v>
      </c>
      <c r="J260" t="str" cm="1">
        <f t="array" ref="J260">IF(A260,IF(AND(H260,I260,INDEX(EBKP_NEU!$G$3:$G$724,G260)),INDEX(EBKP_NEU!$B$3:$B$724,G260),"Problem"),"egal, nicht editierbar")</f>
        <v>egal, nicht editierbar</v>
      </c>
      <c r="L260"/>
    </row>
    <row r="261" spans="1:12" ht="13.8" hidden="1">
      <c r="A261" t="b">
        <v>0</v>
      </c>
      <c r="C261" s="207" t="s">
        <v>4894</v>
      </c>
      <c r="D261" s="29" t="s">
        <v>4608</v>
      </c>
      <c r="E261" s="29" t="s">
        <v>4608</v>
      </c>
      <c r="F261">
        <v>2</v>
      </c>
      <c r="G261" t="e">
        <f>MATCH(C261,EBKP_NEU!$A$3:$A$724,0)</f>
        <v>#N/A</v>
      </c>
      <c r="H261" t="e" cm="1">
        <f t="array" ref="H261">IF(INDEX(EBKP_NEU!$C$3:$C$1144,G261)=D261,TRUE,FALSE)</f>
        <v>#N/A</v>
      </c>
      <c r="I261" t="e" cm="1">
        <f t="array" ref="I261">IF(INDEX(EBKP_NEU!$D$3:$D$1144,G261)=E261,TRUE,FALSE)</f>
        <v>#N/A</v>
      </c>
      <c r="J261" t="str" cm="1">
        <f t="array" ref="J261">IF(A261,IF(AND(H261,I261,INDEX(EBKP_NEU!$G$3:$G$724,G261)),INDEX(EBKP_NEU!$B$3:$B$724,G261),"Problem"),"egal, nicht editierbar")</f>
        <v>egal, nicht editierbar</v>
      </c>
      <c r="L261"/>
    </row>
    <row r="262" spans="1:12" ht="55.2">
      <c r="A262" t="b">
        <v>1</v>
      </c>
      <c r="C262" s="200" t="s">
        <v>4895</v>
      </c>
      <c r="D262" s="30" t="s">
        <v>1957</v>
      </c>
      <c r="E262" s="30" t="s">
        <v>1958</v>
      </c>
      <c r="F262">
        <v>1</v>
      </c>
      <c r="G262">
        <f>MATCH(C262,EBKP_NEU!$A$3:$A$724,0)</f>
        <v>125</v>
      </c>
      <c r="H262" t="b" cm="1">
        <f t="array" ref="H262">IF(INDEX(EBKP_NEU!$C$3:$C$1144,G262)=D262,TRUE,FALSE)</f>
        <v>1</v>
      </c>
      <c r="I262" t="b" cm="1">
        <f t="array" ref="I262">IF(INDEX(EBKP_NEU!$D$3:$D$1144,G262)=E262,TRUE,FALSE)</f>
        <v>1</v>
      </c>
      <c r="J262" t="str" cm="1">
        <f t="array" ref="J262">IF(A262,IF(AND(H262,I262,INDEX(EBKP_NEU!$G$3:$G$724,G262)),INDEX(EBKP_NEU!$B$3:$B$724,G262),"Problem"),"egal, nicht editierbar")</f>
        <v>D04.04</v>
      </c>
      <c r="K262" s="35" t="s">
        <v>75</v>
      </c>
    </row>
    <row r="263" spans="1:12" ht="13.8" hidden="1">
      <c r="A263" t="b">
        <v>0</v>
      </c>
      <c r="C263" s="207" t="s">
        <v>4896</v>
      </c>
      <c r="D263" s="29" t="s">
        <v>4608</v>
      </c>
      <c r="E263" s="29" t="s">
        <v>4608</v>
      </c>
      <c r="F263">
        <v>1</v>
      </c>
      <c r="G263" t="e">
        <f>MATCH(C263,EBKP_NEU!$A$3:$A$724,0)</f>
        <v>#N/A</v>
      </c>
      <c r="H263" t="e" cm="1">
        <f t="array" ref="H263">IF(INDEX(EBKP_NEU!$C$3:$C$1144,G263)=D263,TRUE,FALSE)</f>
        <v>#N/A</v>
      </c>
      <c r="I263" t="e" cm="1">
        <f t="array" ref="I263">IF(INDEX(EBKP_NEU!$D$3:$D$1144,G263)=E263,TRUE,FALSE)</f>
        <v>#N/A</v>
      </c>
      <c r="J263" t="str" cm="1">
        <f t="array" ref="J263">IF(A263,IF(AND(H263,I263,INDEX(EBKP_NEU!$G$3:$G$724,G263)),INDEX(EBKP_NEU!$B$3:$B$724,G263),"Problem"),"egal, nicht editierbar")</f>
        <v>egal, nicht editierbar</v>
      </c>
      <c r="L263"/>
    </row>
    <row r="264" spans="1:12" ht="13.8" hidden="1">
      <c r="A264" t="b">
        <v>0</v>
      </c>
      <c r="C264" s="207" t="s">
        <v>4897</v>
      </c>
      <c r="D264" s="29" t="s">
        <v>4608</v>
      </c>
      <c r="E264" s="29" t="s">
        <v>4608</v>
      </c>
      <c r="F264">
        <v>1</v>
      </c>
      <c r="G264" t="e">
        <f>MATCH(C264,EBKP_NEU!$A$3:$A$724,0)</f>
        <v>#N/A</v>
      </c>
      <c r="H264" t="e" cm="1">
        <f t="array" ref="H264">IF(INDEX(EBKP_NEU!$C$3:$C$1144,G264)=D264,TRUE,FALSE)</f>
        <v>#N/A</v>
      </c>
      <c r="I264" t="e" cm="1">
        <f t="array" ref="I264">IF(INDEX(EBKP_NEU!$D$3:$D$1144,G264)=E264,TRUE,FALSE)</f>
        <v>#N/A</v>
      </c>
      <c r="J264" t="str" cm="1">
        <f t="array" ref="J264">IF(A264,IF(AND(H264,I264,INDEX(EBKP_NEU!$G$3:$G$724,G264)),INDEX(EBKP_NEU!$B$3:$B$724,G264),"Problem"),"egal, nicht editierbar")</f>
        <v>egal, nicht editierbar</v>
      </c>
      <c r="L264"/>
    </row>
    <row r="265" spans="1:12" ht="13.8">
      <c r="A265" t="b">
        <v>1</v>
      </c>
      <c r="C265" s="200" t="s">
        <v>4898</v>
      </c>
      <c r="D265" s="30" t="s">
        <v>1961</v>
      </c>
      <c r="E265" s="30" t="s">
        <v>4899</v>
      </c>
      <c r="F265">
        <v>1</v>
      </c>
      <c r="G265">
        <f>MATCH(C265,EBKP_NEU!$A$3:$A$724,0)</f>
        <v>126</v>
      </c>
      <c r="H265" t="b" cm="1">
        <f t="array" ref="H265">IF(INDEX(EBKP_NEU!$C$3:$C$1144,G265)=D265,TRUE,FALSE)</f>
        <v>1</v>
      </c>
      <c r="I265" t="b" cm="1">
        <f t="array" ref="I265">IF(INDEX(EBKP_NEU!$D$3:$D$1144,G265)=E265,TRUE,FALSE)</f>
        <v>0</v>
      </c>
      <c r="J265" t="str" cm="1">
        <f t="array" ref="J265">IF(A265,IF(AND(H265,I265,INDEX(EBKP_NEU!$G$3:$G$724,G265)),INDEX(EBKP_NEU!$B$3:$B$724,G265),"Problem"),"egal, nicht editierbar")</f>
        <v>Problem</v>
      </c>
      <c r="K265" s="236" t="s">
        <v>76</v>
      </c>
    </row>
    <row r="266" spans="1:12" ht="13.8" hidden="1">
      <c r="A266" t="b">
        <v>0</v>
      </c>
      <c r="C266" s="207" t="s">
        <v>4900</v>
      </c>
      <c r="D266" s="29" t="s">
        <v>4608</v>
      </c>
      <c r="E266" s="29" t="s">
        <v>4608</v>
      </c>
      <c r="F266">
        <v>1</v>
      </c>
      <c r="G266" t="e">
        <f>MATCH(C266,EBKP_NEU!$A$3:$A$724,0)</f>
        <v>#N/A</v>
      </c>
      <c r="H266" t="e" cm="1">
        <f t="array" ref="H266">IF(INDEX(EBKP_NEU!$C$3:$C$1144,G266)=D266,TRUE,FALSE)</f>
        <v>#N/A</v>
      </c>
      <c r="I266" t="e" cm="1">
        <f t="array" ref="I266">IF(INDEX(EBKP_NEU!$D$3:$D$1144,G266)=E266,TRUE,FALSE)</f>
        <v>#N/A</v>
      </c>
      <c r="J266" t="str" cm="1">
        <f t="array" ref="J266">IF(A266,IF(AND(H266,I266,INDEX(EBKP_NEU!$G$3:$G$724,G266)),INDEX(EBKP_NEU!$B$3:$B$724,G266),"Problem"),"egal, nicht editierbar")</f>
        <v>egal, nicht editierbar</v>
      </c>
      <c r="L266"/>
    </row>
    <row r="267" spans="1:12" ht="13.8" hidden="1">
      <c r="A267" t="b">
        <v>0</v>
      </c>
      <c r="C267" s="207" t="s">
        <v>4901</v>
      </c>
      <c r="D267" s="29" t="s">
        <v>4608</v>
      </c>
      <c r="E267" s="29" t="s">
        <v>4608</v>
      </c>
      <c r="F267">
        <v>2</v>
      </c>
      <c r="G267" t="e">
        <f>MATCH(C267,EBKP_NEU!$A$3:$A$724,0)</f>
        <v>#N/A</v>
      </c>
      <c r="H267" t="e" cm="1">
        <f t="array" ref="H267">IF(INDEX(EBKP_NEU!$C$3:$C$1144,G267)=D267,TRUE,FALSE)</f>
        <v>#N/A</v>
      </c>
      <c r="I267" t="e" cm="1">
        <f t="array" ref="I267">IF(INDEX(EBKP_NEU!$D$3:$D$1144,G267)=E267,TRUE,FALSE)</f>
        <v>#N/A</v>
      </c>
      <c r="J267" t="str" cm="1">
        <f t="array" ref="J267">IF(A267,IF(AND(H267,I267,INDEX(EBKP_NEU!$G$3:$G$724,G267)),INDEX(EBKP_NEU!$B$3:$B$724,G267),"Problem"),"egal, nicht editierbar")</f>
        <v>egal, nicht editierbar</v>
      </c>
      <c r="L267"/>
    </row>
    <row r="268" spans="1:12" ht="13.8" hidden="1">
      <c r="A268" t="b">
        <v>0</v>
      </c>
      <c r="C268" s="207" t="s">
        <v>4902</v>
      </c>
      <c r="D268" s="29" t="s">
        <v>4608</v>
      </c>
      <c r="E268" s="29" t="s">
        <v>4608</v>
      </c>
      <c r="F268">
        <v>1</v>
      </c>
      <c r="G268" t="e">
        <f>MATCH(C268,EBKP_NEU!$A$3:$A$724,0)</f>
        <v>#N/A</v>
      </c>
      <c r="H268" t="e" cm="1">
        <f t="array" ref="H268">IF(INDEX(EBKP_NEU!$C$3:$C$1144,G268)=D268,TRUE,FALSE)</f>
        <v>#N/A</v>
      </c>
      <c r="I268" t="e" cm="1">
        <f t="array" ref="I268">IF(INDEX(EBKP_NEU!$D$3:$D$1144,G268)=E268,TRUE,FALSE)</f>
        <v>#N/A</v>
      </c>
      <c r="J268" t="str" cm="1">
        <f t="array" ref="J268">IF(A268,IF(AND(H268,I268,INDEX(EBKP_NEU!$G$3:$G$724,G268)),INDEX(EBKP_NEU!$B$3:$B$724,G268),"Problem"),"egal, nicht editierbar")</f>
        <v>egal, nicht editierbar</v>
      </c>
      <c r="L268"/>
    </row>
    <row r="269" spans="1:12" ht="13.8" hidden="1">
      <c r="A269" t="b">
        <v>0</v>
      </c>
      <c r="C269" s="207" t="s">
        <v>4903</v>
      </c>
      <c r="D269" s="29" t="s">
        <v>4608</v>
      </c>
      <c r="E269" s="29" t="s">
        <v>4608</v>
      </c>
      <c r="F269">
        <v>1</v>
      </c>
      <c r="G269" t="e">
        <f>MATCH(C269,EBKP_NEU!$A$3:$A$724,0)</f>
        <v>#N/A</v>
      </c>
      <c r="H269" t="e" cm="1">
        <f t="array" ref="H269">IF(INDEX(EBKP_NEU!$C$3:$C$1144,G269)=D269,TRUE,FALSE)</f>
        <v>#N/A</v>
      </c>
      <c r="I269" t="e" cm="1">
        <f t="array" ref="I269">IF(INDEX(EBKP_NEU!$D$3:$D$1144,G269)=E269,TRUE,FALSE)</f>
        <v>#N/A</v>
      </c>
      <c r="J269" t="str" cm="1">
        <f t="array" ref="J269">IF(A269,IF(AND(H269,I269,INDEX(EBKP_NEU!$G$3:$G$724,G269)),INDEX(EBKP_NEU!$B$3:$B$724,G269),"Problem"),"egal, nicht editierbar")</f>
        <v>egal, nicht editierbar</v>
      </c>
      <c r="L269"/>
    </row>
    <row r="270" spans="1:12" ht="13.8">
      <c r="A270" t="b">
        <v>1</v>
      </c>
      <c r="C270" s="200" t="s">
        <v>4904</v>
      </c>
      <c r="D270" s="30" t="s">
        <v>4905</v>
      </c>
      <c r="E270" s="30" t="s">
        <v>4906</v>
      </c>
      <c r="F270">
        <v>1</v>
      </c>
      <c r="G270">
        <f>MATCH(C270,EBKP_NEU!$A$3:$A$724,0)</f>
        <v>127</v>
      </c>
      <c r="H270" t="b" cm="1">
        <f t="array" ref="H270">IF(INDEX(EBKP_NEU!$C$3:$C$1144,G270)=D270,TRUE,FALSE)</f>
        <v>0</v>
      </c>
      <c r="I270" t="b" cm="1">
        <f t="array" ref="I270">IF(INDEX(EBKP_NEU!$D$3:$D$1144,G270)=E270,TRUE,FALSE)</f>
        <v>0</v>
      </c>
      <c r="J270" t="str" cm="1">
        <f t="array" ref="J270">IF(A270,IF(AND(H270,I270,INDEX(EBKP_NEU!$G$3:$G$724,G270)),INDEX(EBKP_NEU!$B$3:$B$724,G270),"Problem"),"egal, nicht editierbar")</f>
        <v>Problem</v>
      </c>
      <c r="K270" s="236" t="s">
        <v>76</v>
      </c>
    </row>
    <row r="271" spans="1:12" ht="13.8" hidden="1">
      <c r="A271" t="b">
        <v>0</v>
      </c>
      <c r="C271" s="207" t="s">
        <v>4907</v>
      </c>
      <c r="D271" s="29" t="s">
        <v>4608</v>
      </c>
      <c r="E271" s="29" t="s">
        <v>4608</v>
      </c>
      <c r="F271">
        <v>1</v>
      </c>
      <c r="G271" t="e">
        <f>MATCH(C271,EBKP_NEU!$A$3:$A$724,0)</f>
        <v>#N/A</v>
      </c>
      <c r="H271" t="e" cm="1">
        <f t="array" ref="H271">IF(INDEX(EBKP_NEU!$C$3:$C$1144,G271)=D271,TRUE,FALSE)</f>
        <v>#N/A</v>
      </c>
      <c r="I271" t="e" cm="1">
        <f t="array" ref="I271">IF(INDEX(EBKP_NEU!$D$3:$D$1144,G271)=E271,TRUE,FALSE)</f>
        <v>#N/A</v>
      </c>
      <c r="J271" t="str" cm="1">
        <f t="array" ref="J271">IF(A271,IF(AND(H271,I271,INDEX(EBKP_NEU!$G$3:$G$724,G271)),INDEX(EBKP_NEU!$B$3:$B$724,G271),"Problem"),"egal, nicht editierbar")</f>
        <v>egal, nicht editierbar</v>
      </c>
      <c r="L271"/>
    </row>
    <row r="272" spans="1:12" ht="13.8" hidden="1">
      <c r="A272" t="b">
        <v>0</v>
      </c>
      <c r="C272" s="207" t="s">
        <v>4908</v>
      </c>
      <c r="D272" s="29" t="s">
        <v>4608</v>
      </c>
      <c r="E272" s="29" t="s">
        <v>4608</v>
      </c>
      <c r="F272">
        <v>1</v>
      </c>
      <c r="G272" t="e">
        <f>MATCH(C272,EBKP_NEU!$A$3:$A$724,0)</f>
        <v>#N/A</v>
      </c>
      <c r="H272" t="e" cm="1">
        <f t="array" ref="H272">IF(INDEX(EBKP_NEU!$C$3:$C$1144,G272)=D272,TRUE,FALSE)</f>
        <v>#N/A</v>
      </c>
      <c r="I272" t="e" cm="1">
        <f t="array" ref="I272">IF(INDEX(EBKP_NEU!$D$3:$D$1144,G272)=E272,TRUE,FALSE)</f>
        <v>#N/A</v>
      </c>
      <c r="J272" t="str" cm="1">
        <f t="array" ref="J272">IF(A272,IF(AND(H272,I272,INDEX(EBKP_NEU!$G$3:$G$724,G272)),INDEX(EBKP_NEU!$B$3:$B$724,G272),"Problem"),"egal, nicht editierbar")</f>
        <v>egal, nicht editierbar</v>
      </c>
      <c r="L272"/>
    </row>
    <row r="273" spans="1:12" ht="27.6">
      <c r="A273" t="b">
        <v>1</v>
      </c>
      <c r="C273" s="198" t="s">
        <v>4909</v>
      </c>
      <c r="D273" s="199" t="s">
        <v>4910</v>
      </c>
      <c r="E273" s="30" t="s">
        <v>4911</v>
      </c>
      <c r="F273">
        <v>1</v>
      </c>
      <c r="G273">
        <f>MATCH(C273,EBKP_NEU!$A$3:$A$724,0)</f>
        <v>129</v>
      </c>
      <c r="H273" t="b" cm="1">
        <f t="array" ref="H273">IF(INDEX(EBKP_NEU!$C$3:$C$1144,G273)=D273,TRUE,FALSE)</f>
        <v>0</v>
      </c>
      <c r="I273" t="b" cm="1">
        <f t="array" ref="I273">IF(INDEX(EBKP_NEU!$D$3:$D$1144,G273)=E273,TRUE,FALSE)</f>
        <v>0</v>
      </c>
      <c r="J273" t="str" cm="1">
        <f t="array" ref="J273">IF(A273,IF(AND(H273,I273,INDEX(EBKP_NEU!$G$3:$G$724,G273)),INDEX(EBKP_NEU!$B$3:$B$724,G273),"Problem"),"egal, nicht editierbar")</f>
        <v>Problem</v>
      </c>
      <c r="K273" s="236" t="s">
        <v>79</v>
      </c>
    </row>
    <row r="274" spans="1:12" ht="55.2">
      <c r="A274" t="b">
        <v>1</v>
      </c>
      <c r="C274" s="200" t="s">
        <v>4912</v>
      </c>
      <c r="D274" s="30" t="s">
        <v>4069</v>
      </c>
      <c r="E274" s="30" t="s">
        <v>4913</v>
      </c>
      <c r="F274">
        <v>1</v>
      </c>
      <c r="G274">
        <f>MATCH(C274,EBKP_NEU!$A$3:$A$724,0)</f>
        <v>130</v>
      </c>
      <c r="H274" t="b" cm="1">
        <f t="array" ref="H274">IF(INDEX(EBKP_NEU!$C$3:$C$1144,G274)=D274,TRUE,FALSE)</f>
        <v>0</v>
      </c>
      <c r="I274" t="b" cm="1">
        <f t="array" ref="I274">IF(INDEX(EBKP_NEU!$D$3:$D$1144,G274)=E274,TRUE,FALSE)</f>
        <v>0</v>
      </c>
      <c r="J274" t="str" cm="1">
        <f t="array" ref="J274">IF(A274,IF(AND(H274,I274,INDEX(EBKP_NEU!$G$3:$G$724,G274)),INDEX(EBKP_NEU!$B$3:$B$724,G274),"Problem"),"egal, nicht editierbar")</f>
        <v>Problem</v>
      </c>
      <c r="K274" s="236" t="s">
        <v>80</v>
      </c>
    </row>
    <row r="275" spans="1:12" ht="13.8" hidden="1">
      <c r="A275" t="b">
        <v>0</v>
      </c>
      <c r="C275" s="207" t="s">
        <v>4914</v>
      </c>
      <c r="D275" s="29" t="s">
        <v>4608</v>
      </c>
      <c r="E275" s="29" t="s">
        <v>4608</v>
      </c>
      <c r="F275">
        <v>1</v>
      </c>
      <c r="G275" t="e">
        <f>MATCH(C275,EBKP_NEU!$A$3:$A$724,0)</f>
        <v>#N/A</v>
      </c>
      <c r="H275" t="e" cm="1">
        <f t="array" ref="H275">IF(INDEX(EBKP_NEU!$C$3:$C$1144,G275)=D275,TRUE,FALSE)</f>
        <v>#N/A</v>
      </c>
      <c r="I275" t="e" cm="1">
        <f t="array" ref="I275">IF(INDEX(EBKP_NEU!$D$3:$D$1144,G275)=E275,TRUE,FALSE)</f>
        <v>#N/A</v>
      </c>
      <c r="J275" t="str" cm="1">
        <f t="array" ref="J275">IF(A275,IF(AND(H275,I275,INDEX(EBKP_NEU!$G$3:$G$724,G275)),INDEX(EBKP_NEU!$B$3:$B$724,G275),"Problem"),"egal, nicht editierbar")</f>
        <v>egal, nicht editierbar</v>
      </c>
      <c r="L275"/>
    </row>
    <row r="276" spans="1:12" ht="13.8" hidden="1">
      <c r="A276" t="b">
        <v>0</v>
      </c>
      <c r="C276" s="207" t="s">
        <v>4915</v>
      </c>
      <c r="D276" s="29" t="s">
        <v>4608</v>
      </c>
      <c r="E276" s="29" t="s">
        <v>4608</v>
      </c>
      <c r="F276">
        <v>1</v>
      </c>
      <c r="G276" t="e">
        <f>MATCH(C276,EBKP_NEU!$A$3:$A$724,0)</f>
        <v>#N/A</v>
      </c>
      <c r="H276" t="e" cm="1">
        <f t="array" ref="H276">IF(INDEX(EBKP_NEU!$C$3:$C$1144,G276)=D276,TRUE,FALSE)</f>
        <v>#N/A</v>
      </c>
      <c r="I276" t="e" cm="1">
        <f t="array" ref="I276">IF(INDEX(EBKP_NEU!$D$3:$D$1144,G276)=E276,TRUE,FALSE)</f>
        <v>#N/A</v>
      </c>
      <c r="J276" t="str" cm="1">
        <f t="array" ref="J276">IF(A276,IF(AND(H276,I276,INDEX(EBKP_NEU!$G$3:$G$724,G276)),INDEX(EBKP_NEU!$B$3:$B$724,G276),"Problem"),"egal, nicht editierbar")</f>
        <v>egal, nicht editierbar</v>
      </c>
      <c r="L276"/>
    </row>
    <row r="277" spans="1:12" ht="13.8" hidden="1">
      <c r="A277" t="b">
        <v>0</v>
      </c>
      <c r="C277" s="207" t="s">
        <v>4916</v>
      </c>
      <c r="D277" s="29" t="s">
        <v>4608</v>
      </c>
      <c r="E277" s="29" t="s">
        <v>4608</v>
      </c>
      <c r="F277">
        <v>1</v>
      </c>
      <c r="G277" t="e">
        <f>MATCH(C277,EBKP_NEU!$A$3:$A$724,0)</f>
        <v>#N/A</v>
      </c>
      <c r="H277" t="e" cm="1">
        <f t="array" ref="H277">IF(INDEX(EBKP_NEU!$C$3:$C$1144,G277)=D277,TRUE,FALSE)</f>
        <v>#N/A</v>
      </c>
      <c r="I277" t="e" cm="1">
        <f t="array" ref="I277">IF(INDEX(EBKP_NEU!$D$3:$D$1144,G277)=E277,TRUE,FALSE)</f>
        <v>#N/A</v>
      </c>
      <c r="J277" t="str" cm="1">
        <f t="array" ref="J277">IF(A277,IF(AND(H277,I277,INDEX(EBKP_NEU!$G$3:$G$724,G277)),INDEX(EBKP_NEU!$B$3:$B$724,G277),"Problem"),"egal, nicht editierbar")</f>
        <v>egal, nicht editierbar</v>
      </c>
      <c r="L277"/>
    </row>
    <row r="278" spans="1:12" ht="13.8" hidden="1">
      <c r="A278" t="b">
        <v>0</v>
      </c>
      <c r="C278" s="207" t="s">
        <v>4917</v>
      </c>
      <c r="D278" s="29" t="s">
        <v>4608</v>
      </c>
      <c r="E278" s="29" t="s">
        <v>4608</v>
      </c>
      <c r="F278">
        <v>1</v>
      </c>
      <c r="G278" t="e">
        <f>MATCH(C278,EBKP_NEU!$A$3:$A$724,0)</f>
        <v>#N/A</v>
      </c>
      <c r="H278" t="e" cm="1">
        <f t="array" ref="H278">IF(INDEX(EBKP_NEU!$C$3:$C$1144,G278)=D278,TRUE,FALSE)</f>
        <v>#N/A</v>
      </c>
      <c r="I278" t="e" cm="1">
        <f t="array" ref="I278">IF(INDEX(EBKP_NEU!$D$3:$D$1144,G278)=E278,TRUE,FALSE)</f>
        <v>#N/A</v>
      </c>
      <c r="J278" t="str" cm="1">
        <f t="array" ref="J278">IF(A278,IF(AND(H278,I278,INDEX(EBKP_NEU!$G$3:$G$724,G278)),INDEX(EBKP_NEU!$B$3:$B$724,G278),"Problem"),"egal, nicht editierbar")</f>
        <v>egal, nicht editierbar</v>
      </c>
      <c r="L278"/>
    </row>
    <row r="279" spans="1:12" ht="13.8" hidden="1">
      <c r="A279" t="b">
        <v>0</v>
      </c>
      <c r="C279" s="207" t="s">
        <v>4918</v>
      </c>
      <c r="D279" s="29" t="s">
        <v>4608</v>
      </c>
      <c r="E279" s="29" t="s">
        <v>4608</v>
      </c>
      <c r="F279">
        <v>1</v>
      </c>
      <c r="G279" t="e">
        <f>MATCH(C279,EBKP_NEU!$A$3:$A$724,0)</f>
        <v>#N/A</v>
      </c>
      <c r="H279" t="e" cm="1">
        <f t="array" ref="H279">IF(INDEX(EBKP_NEU!$C$3:$C$1144,G279)=D279,TRUE,FALSE)</f>
        <v>#N/A</v>
      </c>
      <c r="I279" t="e" cm="1">
        <f t="array" ref="I279">IF(INDEX(EBKP_NEU!$D$3:$D$1144,G279)=E279,TRUE,FALSE)</f>
        <v>#N/A</v>
      </c>
      <c r="J279" t="str" cm="1">
        <f t="array" ref="J279">IF(A279,IF(AND(H279,I279,INDEX(EBKP_NEU!$G$3:$G$724,G279)),INDEX(EBKP_NEU!$B$3:$B$724,G279),"Problem"),"egal, nicht editierbar")</f>
        <v>egal, nicht editierbar</v>
      </c>
      <c r="L279"/>
    </row>
    <row r="280" spans="1:12" ht="13.8" hidden="1">
      <c r="A280" t="b">
        <v>0</v>
      </c>
      <c r="C280" s="207" t="s">
        <v>4919</v>
      </c>
      <c r="D280" s="29" t="s">
        <v>4608</v>
      </c>
      <c r="E280" s="29" t="s">
        <v>4608</v>
      </c>
      <c r="F280">
        <v>2</v>
      </c>
      <c r="G280" t="e">
        <f>MATCH(C280,EBKP_NEU!$A$3:$A$724,0)</f>
        <v>#N/A</v>
      </c>
      <c r="H280" t="e" cm="1">
        <f t="array" ref="H280">IF(INDEX(EBKP_NEU!$C$3:$C$1144,G280)=D280,TRUE,FALSE)</f>
        <v>#N/A</v>
      </c>
      <c r="I280" t="e" cm="1">
        <f t="array" ref="I280">IF(INDEX(EBKP_NEU!$D$3:$D$1144,G280)=E280,TRUE,FALSE)</f>
        <v>#N/A</v>
      </c>
      <c r="J280" t="str" cm="1">
        <f t="array" ref="J280">IF(A280,IF(AND(H280,I280,INDEX(EBKP_NEU!$G$3:$G$724,G280)),INDEX(EBKP_NEU!$B$3:$B$724,G280),"Problem"),"egal, nicht editierbar")</f>
        <v>egal, nicht editierbar</v>
      </c>
      <c r="L280"/>
    </row>
    <row r="281" spans="1:12" ht="13.8" hidden="1">
      <c r="A281" t="b">
        <v>0</v>
      </c>
      <c r="C281" s="207" t="s">
        <v>4920</v>
      </c>
      <c r="D281" s="29" t="s">
        <v>4608</v>
      </c>
      <c r="E281" s="29" t="s">
        <v>4608</v>
      </c>
      <c r="F281">
        <v>1</v>
      </c>
      <c r="G281" t="e">
        <f>MATCH(C281,EBKP_NEU!$A$3:$A$724,0)</f>
        <v>#N/A</v>
      </c>
      <c r="H281" t="e" cm="1">
        <f t="array" ref="H281">IF(INDEX(EBKP_NEU!$C$3:$C$1144,G281)=D281,TRUE,FALSE)</f>
        <v>#N/A</v>
      </c>
      <c r="I281" t="e" cm="1">
        <f t="array" ref="I281">IF(INDEX(EBKP_NEU!$D$3:$D$1144,G281)=E281,TRUE,FALSE)</f>
        <v>#N/A</v>
      </c>
      <c r="J281" t="str" cm="1">
        <f t="array" ref="J281">IF(A281,IF(AND(H281,I281,INDEX(EBKP_NEU!$G$3:$G$724,G281)),INDEX(EBKP_NEU!$B$3:$B$724,G281),"Problem"),"egal, nicht editierbar")</f>
        <v>egal, nicht editierbar</v>
      </c>
      <c r="L281"/>
    </row>
    <row r="282" spans="1:12" ht="13.8" hidden="1">
      <c r="A282" t="b">
        <v>0</v>
      </c>
      <c r="C282" s="207" t="s">
        <v>4921</v>
      </c>
      <c r="D282" s="29" t="s">
        <v>4608</v>
      </c>
      <c r="E282" s="29" t="s">
        <v>4608</v>
      </c>
      <c r="F282">
        <v>1</v>
      </c>
      <c r="G282" t="e">
        <f>MATCH(C282,EBKP_NEU!$A$3:$A$724,0)</f>
        <v>#N/A</v>
      </c>
      <c r="H282" t="e" cm="1">
        <f t="array" ref="H282">IF(INDEX(EBKP_NEU!$C$3:$C$1144,G282)=D282,TRUE,FALSE)</f>
        <v>#N/A</v>
      </c>
      <c r="I282" t="e" cm="1">
        <f t="array" ref="I282">IF(INDEX(EBKP_NEU!$D$3:$D$1144,G282)=E282,TRUE,FALSE)</f>
        <v>#N/A</v>
      </c>
      <c r="J282" t="str" cm="1">
        <f t="array" ref="J282">IF(A282,IF(AND(H282,I282,INDEX(EBKP_NEU!$G$3:$G$724,G282)),INDEX(EBKP_NEU!$B$3:$B$724,G282),"Problem"),"egal, nicht editierbar")</f>
        <v>egal, nicht editierbar</v>
      </c>
      <c r="L282"/>
    </row>
    <row r="283" spans="1:12" ht="13.8" hidden="1">
      <c r="A283" t="b">
        <v>0</v>
      </c>
      <c r="C283" s="207" t="s">
        <v>4922</v>
      </c>
      <c r="D283" s="29" t="s">
        <v>4608</v>
      </c>
      <c r="E283" s="29" t="s">
        <v>4608</v>
      </c>
      <c r="F283">
        <v>1</v>
      </c>
      <c r="G283" t="e">
        <f>MATCH(C283,EBKP_NEU!$A$3:$A$724,0)</f>
        <v>#N/A</v>
      </c>
      <c r="H283" t="e" cm="1">
        <f t="array" ref="H283">IF(INDEX(EBKP_NEU!$C$3:$C$1144,G283)=D283,TRUE,FALSE)</f>
        <v>#N/A</v>
      </c>
      <c r="I283" t="e" cm="1">
        <f t="array" ref="I283">IF(INDEX(EBKP_NEU!$D$3:$D$1144,G283)=E283,TRUE,FALSE)</f>
        <v>#N/A</v>
      </c>
      <c r="J283" t="str" cm="1">
        <f t="array" ref="J283">IF(A283,IF(AND(H283,I283,INDEX(EBKP_NEU!$G$3:$G$724,G283)),INDEX(EBKP_NEU!$B$3:$B$724,G283),"Problem"),"egal, nicht editierbar")</f>
        <v>egal, nicht editierbar</v>
      </c>
      <c r="L283"/>
    </row>
    <row r="284" spans="1:12" ht="13.8" hidden="1">
      <c r="A284" t="b">
        <v>0</v>
      </c>
      <c r="C284" s="207" t="s">
        <v>4923</v>
      </c>
      <c r="D284" s="29" t="s">
        <v>4608</v>
      </c>
      <c r="E284" s="29" t="s">
        <v>4608</v>
      </c>
      <c r="F284">
        <v>1</v>
      </c>
      <c r="G284" t="e">
        <f>MATCH(C284,EBKP_NEU!$A$3:$A$724,0)</f>
        <v>#N/A</v>
      </c>
      <c r="H284" t="e" cm="1">
        <f t="array" ref="H284">IF(INDEX(EBKP_NEU!$C$3:$C$1144,G284)=D284,TRUE,FALSE)</f>
        <v>#N/A</v>
      </c>
      <c r="I284" t="e" cm="1">
        <f t="array" ref="I284">IF(INDEX(EBKP_NEU!$D$3:$D$1144,G284)=E284,TRUE,FALSE)</f>
        <v>#N/A</v>
      </c>
      <c r="J284" t="str" cm="1">
        <f t="array" ref="J284">IF(A284,IF(AND(H284,I284,INDEX(EBKP_NEU!$G$3:$G$724,G284)),INDEX(EBKP_NEU!$B$3:$B$724,G284),"Problem"),"egal, nicht editierbar")</f>
        <v>egal, nicht editierbar</v>
      </c>
      <c r="L284"/>
    </row>
    <row r="285" spans="1:12" ht="13.8" hidden="1">
      <c r="A285" t="b">
        <v>0</v>
      </c>
      <c r="C285" s="207" t="s">
        <v>4924</v>
      </c>
      <c r="D285" s="29" t="s">
        <v>4608</v>
      </c>
      <c r="E285" s="29" t="s">
        <v>4608</v>
      </c>
      <c r="F285">
        <v>2</v>
      </c>
      <c r="G285" t="e">
        <f>MATCH(C285,EBKP_NEU!$A$3:$A$724,0)</f>
        <v>#N/A</v>
      </c>
      <c r="H285" t="e" cm="1">
        <f t="array" ref="H285">IF(INDEX(EBKP_NEU!$C$3:$C$1144,G285)=D285,TRUE,FALSE)</f>
        <v>#N/A</v>
      </c>
      <c r="I285" t="e" cm="1">
        <f t="array" ref="I285">IF(INDEX(EBKP_NEU!$D$3:$D$1144,G285)=E285,TRUE,FALSE)</f>
        <v>#N/A</v>
      </c>
      <c r="J285" t="str" cm="1">
        <f t="array" ref="J285">IF(A285,IF(AND(H285,I285,INDEX(EBKP_NEU!$G$3:$G$724,G285)),INDEX(EBKP_NEU!$B$3:$B$724,G285),"Problem"),"egal, nicht editierbar")</f>
        <v>egal, nicht editierbar</v>
      </c>
      <c r="L285"/>
    </row>
    <row r="286" spans="1:12" ht="13.8" hidden="1">
      <c r="A286" t="b">
        <v>0</v>
      </c>
      <c r="C286" s="207" t="s">
        <v>4925</v>
      </c>
      <c r="D286" s="29" t="s">
        <v>4608</v>
      </c>
      <c r="E286" s="29" t="s">
        <v>4608</v>
      </c>
      <c r="F286">
        <v>1</v>
      </c>
      <c r="G286" t="e">
        <f>MATCH(C286,EBKP_NEU!$A$3:$A$724,0)</f>
        <v>#N/A</v>
      </c>
      <c r="H286" t="e" cm="1">
        <f t="array" ref="H286">IF(INDEX(EBKP_NEU!$C$3:$C$1144,G286)=D286,TRUE,FALSE)</f>
        <v>#N/A</v>
      </c>
      <c r="I286" t="e" cm="1">
        <f t="array" ref="I286">IF(INDEX(EBKP_NEU!$D$3:$D$1144,G286)=E286,TRUE,FALSE)</f>
        <v>#N/A</v>
      </c>
      <c r="J286" t="str" cm="1">
        <f t="array" ref="J286">IF(A286,IF(AND(H286,I286,INDEX(EBKP_NEU!$G$3:$G$724,G286)),INDEX(EBKP_NEU!$B$3:$B$724,G286),"Problem"),"egal, nicht editierbar")</f>
        <v>egal, nicht editierbar</v>
      </c>
      <c r="L286"/>
    </row>
    <row r="287" spans="1:12" ht="13.8" hidden="1">
      <c r="A287" t="b">
        <v>0</v>
      </c>
      <c r="C287" s="207" t="s">
        <v>4926</v>
      </c>
      <c r="D287" s="29" t="s">
        <v>4608</v>
      </c>
      <c r="E287" s="29" t="s">
        <v>4608</v>
      </c>
      <c r="F287">
        <v>1</v>
      </c>
      <c r="G287" t="e">
        <f>MATCH(C287,EBKP_NEU!$A$3:$A$724,0)</f>
        <v>#N/A</v>
      </c>
      <c r="H287" t="e" cm="1">
        <f t="array" ref="H287">IF(INDEX(EBKP_NEU!$C$3:$C$1144,G287)=D287,TRUE,FALSE)</f>
        <v>#N/A</v>
      </c>
      <c r="I287" t="e" cm="1">
        <f t="array" ref="I287">IF(INDEX(EBKP_NEU!$D$3:$D$1144,G287)=E287,TRUE,FALSE)</f>
        <v>#N/A</v>
      </c>
      <c r="J287" t="str" cm="1">
        <f t="array" ref="J287">IF(A287,IF(AND(H287,I287,INDEX(EBKP_NEU!$G$3:$G$724,G287)),INDEX(EBKP_NEU!$B$3:$B$724,G287),"Problem"),"egal, nicht editierbar")</f>
        <v>egal, nicht editierbar</v>
      </c>
      <c r="L287"/>
    </row>
    <row r="288" spans="1:12" ht="13.8" hidden="1">
      <c r="A288" t="b">
        <v>0</v>
      </c>
      <c r="C288" s="207" t="s">
        <v>4927</v>
      </c>
      <c r="D288" s="29" t="s">
        <v>4608</v>
      </c>
      <c r="E288" s="29" t="s">
        <v>4608</v>
      </c>
      <c r="F288">
        <v>1</v>
      </c>
      <c r="G288" t="e">
        <f>MATCH(C288,EBKP_NEU!$A$3:$A$724,0)</f>
        <v>#N/A</v>
      </c>
      <c r="H288" t="e" cm="1">
        <f t="array" ref="H288">IF(INDEX(EBKP_NEU!$C$3:$C$1144,G288)=D288,TRUE,FALSE)</f>
        <v>#N/A</v>
      </c>
      <c r="I288" t="e" cm="1">
        <f t="array" ref="I288">IF(INDEX(EBKP_NEU!$D$3:$D$1144,G288)=E288,TRUE,FALSE)</f>
        <v>#N/A</v>
      </c>
      <c r="J288" t="str" cm="1">
        <f t="array" ref="J288">IF(A288,IF(AND(H288,I288,INDEX(EBKP_NEU!$G$3:$G$724,G288)),INDEX(EBKP_NEU!$B$3:$B$724,G288),"Problem"),"egal, nicht editierbar")</f>
        <v>egal, nicht editierbar</v>
      </c>
      <c r="L288"/>
    </row>
    <row r="289" spans="1:12" ht="13.8" hidden="1">
      <c r="A289" t="b">
        <v>0</v>
      </c>
      <c r="C289" s="207" t="s">
        <v>4928</v>
      </c>
      <c r="D289" s="29" t="s">
        <v>4608</v>
      </c>
      <c r="E289" s="29" t="s">
        <v>4608</v>
      </c>
      <c r="F289">
        <v>1</v>
      </c>
      <c r="G289" t="e">
        <f>MATCH(C289,EBKP_NEU!$A$3:$A$724,0)</f>
        <v>#N/A</v>
      </c>
      <c r="H289" t="e" cm="1">
        <f t="array" ref="H289">IF(INDEX(EBKP_NEU!$C$3:$C$1144,G289)=D289,TRUE,FALSE)</f>
        <v>#N/A</v>
      </c>
      <c r="I289" t="e" cm="1">
        <f t="array" ref="I289">IF(INDEX(EBKP_NEU!$D$3:$D$1144,G289)=E289,TRUE,FALSE)</f>
        <v>#N/A</v>
      </c>
      <c r="J289" t="str" cm="1">
        <f t="array" ref="J289">IF(A289,IF(AND(H289,I289,INDEX(EBKP_NEU!$G$3:$G$724,G289)),INDEX(EBKP_NEU!$B$3:$B$724,G289),"Problem"),"egal, nicht editierbar")</f>
        <v>egal, nicht editierbar</v>
      </c>
      <c r="L289"/>
    </row>
    <row r="290" spans="1:12" ht="13.8" hidden="1">
      <c r="A290" t="b">
        <v>0</v>
      </c>
      <c r="C290" s="207" t="s">
        <v>4929</v>
      </c>
      <c r="D290" s="29" t="s">
        <v>4608</v>
      </c>
      <c r="E290" s="29" t="s">
        <v>4608</v>
      </c>
      <c r="F290">
        <v>2</v>
      </c>
      <c r="G290" t="e">
        <f>MATCH(C290,EBKP_NEU!$A$3:$A$724,0)</f>
        <v>#N/A</v>
      </c>
      <c r="H290" t="e" cm="1">
        <f t="array" ref="H290">IF(INDEX(EBKP_NEU!$C$3:$C$1144,G290)=D290,TRUE,FALSE)</f>
        <v>#N/A</v>
      </c>
      <c r="I290" t="e" cm="1">
        <f t="array" ref="I290">IF(INDEX(EBKP_NEU!$D$3:$D$1144,G290)=E290,TRUE,FALSE)</f>
        <v>#N/A</v>
      </c>
      <c r="J290" t="str" cm="1">
        <f t="array" ref="J290">IF(A290,IF(AND(H290,I290,INDEX(EBKP_NEU!$G$3:$G$724,G290)),INDEX(EBKP_NEU!$B$3:$B$724,G290),"Problem"),"egal, nicht editierbar")</f>
        <v>egal, nicht editierbar</v>
      </c>
      <c r="L290"/>
    </row>
    <row r="291" spans="1:12" ht="13.8" hidden="1">
      <c r="A291" t="b">
        <v>0</v>
      </c>
      <c r="C291" s="207" t="s">
        <v>4930</v>
      </c>
      <c r="D291" s="29" t="s">
        <v>4608</v>
      </c>
      <c r="E291" s="29" t="s">
        <v>4608</v>
      </c>
      <c r="F291">
        <v>1</v>
      </c>
      <c r="G291" t="e">
        <f>MATCH(C291,EBKP_NEU!$A$3:$A$724,0)</f>
        <v>#N/A</v>
      </c>
      <c r="H291" t="e" cm="1">
        <f t="array" ref="H291">IF(INDEX(EBKP_NEU!$C$3:$C$1144,G291)=D291,TRUE,FALSE)</f>
        <v>#N/A</v>
      </c>
      <c r="I291" t="e" cm="1">
        <f t="array" ref="I291">IF(INDEX(EBKP_NEU!$D$3:$D$1144,G291)=E291,TRUE,FALSE)</f>
        <v>#N/A</v>
      </c>
      <c r="J291" t="str" cm="1">
        <f t="array" ref="J291">IF(A291,IF(AND(H291,I291,INDEX(EBKP_NEU!$G$3:$G$724,G291)),INDEX(EBKP_NEU!$B$3:$B$724,G291),"Problem"),"egal, nicht editierbar")</f>
        <v>egal, nicht editierbar</v>
      </c>
      <c r="L291"/>
    </row>
    <row r="292" spans="1:12" ht="55.2">
      <c r="A292" t="b">
        <v>1</v>
      </c>
      <c r="C292" s="200" t="s">
        <v>4931</v>
      </c>
      <c r="D292" s="30" t="s">
        <v>1982</v>
      </c>
      <c r="E292" s="30" t="s">
        <v>4932</v>
      </c>
      <c r="F292">
        <v>1</v>
      </c>
      <c r="G292">
        <f>MATCH(C292,EBKP_NEU!$A$3:$A$724,0)</f>
        <v>131</v>
      </c>
      <c r="H292" t="b" cm="1">
        <f t="array" ref="H292">IF(INDEX(EBKP_NEU!$C$3:$C$1144,G292)=D292,TRUE,FALSE)</f>
        <v>1</v>
      </c>
      <c r="I292" t="b" cm="1">
        <f t="array" ref="I292">IF(INDEX(EBKP_NEU!$D$3:$D$1144,G292)=E292,TRUE,FALSE)</f>
        <v>0</v>
      </c>
      <c r="J292" t="str" cm="1">
        <f t="array" ref="J292">IF(A292,IF(AND(H292,I292,INDEX(EBKP_NEU!$G$3:$G$724,G292)),INDEX(EBKP_NEU!$B$3:$B$724,G292),"Problem"),"egal, nicht editierbar")</f>
        <v>Problem</v>
      </c>
      <c r="K292" s="236" t="s">
        <v>81</v>
      </c>
    </row>
    <row r="293" spans="1:12" ht="13.8" hidden="1">
      <c r="A293" t="b">
        <v>0</v>
      </c>
      <c r="C293" s="207" t="s">
        <v>4933</v>
      </c>
      <c r="D293" s="29" t="s">
        <v>4608</v>
      </c>
      <c r="E293" s="29" t="s">
        <v>4608</v>
      </c>
      <c r="F293">
        <v>1</v>
      </c>
      <c r="G293" t="e">
        <f>MATCH(C293,EBKP_NEU!$A$3:$A$724,0)</f>
        <v>#N/A</v>
      </c>
      <c r="H293" t="e" cm="1">
        <f t="array" ref="H293">IF(INDEX(EBKP_NEU!$C$3:$C$1144,G293)=D293,TRUE,FALSE)</f>
        <v>#N/A</v>
      </c>
      <c r="I293" t="e" cm="1">
        <f t="array" ref="I293">IF(INDEX(EBKP_NEU!$D$3:$D$1144,G293)=E293,TRUE,FALSE)</f>
        <v>#N/A</v>
      </c>
      <c r="J293" t="str" cm="1">
        <f t="array" ref="J293">IF(A293,IF(AND(H293,I293,INDEX(EBKP_NEU!$G$3:$G$724,G293)),INDEX(EBKP_NEU!$B$3:$B$724,G293),"Problem"),"egal, nicht editierbar")</f>
        <v>egal, nicht editierbar</v>
      </c>
      <c r="L293"/>
    </row>
    <row r="294" spans="1:12" ht="13.8" hidden="1">
      <c r="A294" t="b">
        <v>0</v>
      </c>
      <c r="C294" s="207" t="s">
        <v>4934</v>
      </c>
      <c r="D294" s="29" t="s">
        <v>4608</v>
      </c>
      <c r="E294" s="29" t="s">
        <v>4608</v>
      </c>
      <c r="F294">
        <v>1</v>
      </c>
      <c r="G294" t="e">
        <f>MATCH(C294,EBKP_NEU!$A$3:$A$724,0)</f>
        <v>#N/A</v>
      </c>
      <c r="H294" t="e" cm="1">
        <f t="array" ref="H294">IF(INDEX(EBKP_NEU!$C$3:$C$1144,G294)=D294,TRUE,FALSE)</f>
        <v>#N/A</v>
      </c>
      <c r="I294" t="e" cm="1">
        <f t="array" ref="I294">IF(INDEX(EBKP_NEU!$D$3:$D$1144,G294)=E294,TRUE,FALSE)</f>
        <v>#N/A</v>
      </c>
      <c r="J294" t="str" cm="1">
        <f t="array" ref="J294">IF(A294,IF(AND(H294,I294,INDEX(EBKP_NEU!$G$3:$G$724,G294)),INDEX(EBKP_NEU!$B$3:$B$724,G294),"Problem"),"egal, nicht editierbar")</f>
        <v>egal, nicht editierbar</v>
      </c>
      <c r="L294"/>
    </row>
    <row r="295" spans="1:12" ht="13.8" hidden="1">
      <c r="A295" t="b">
        <v>0</v>
      </c>
      <c r="C295" s="207" t="s">
        <v>4935</v>
      </c>
      <c r="D295" s="29" t="s">
        <v>4608</v>
      </c>
      <c r="E295" s="29" t="s">
        <v>4608</v>
      </c>
      <c r="F295">
        <v>2</v>
      </c>
      <c r="G295" t="e">
        <f>MATCH(C295,EBKP_NEU!$A$3:$A$724,0)</f>
        <v>#N/A</v>
      </c>
      <c r="H295" t="e" cm="1">
        <f t="array" ref="H295">IF(INDEX(EBKP_NEU!$C$3:$C$1144,G295)=D295,TRUE,FALSE)</f>
        <v>#N/A</v>
      </c>
      <c r="I295" t="e" cm="1">
        <f t="array" ref="I295">IF(INDEX(EBKP_NEU!$D$3:$D$1144,G295)=E295,TRUE,FALSE)</f>
        <v>#N/A</v>
      </c>
      <c r="J295" t="str" cm="1">
        <f t="array" ref="J295">IF(A295,IF(AND(H295,I295,INDEX(EBKP_NEU!$G$3:$G$724,G295)),INDEX(EBKP_NEU!$B$3:$B$724,G295),"Problem"),"egal, nicht editierbar")</f>
        <v>egal, nicht editierbar</v>
      </c>
      <c r="L295"/>
    </row>
    <row r="296" spans="1:12" ht="13.8" hidden="1">
      <c r="A296" t="b">
        <v>0</v>
      </c>
      <c r="C296" s="207" t="s">
        <v>4936</v>
      </c>
      <c r="D296" s="29" t="s">
        <v>4608</v>
      </c>
      <c r="E296" s="29" t="s">
        <v>4608</v>
      </c>
      <c r="F296">
        <v>1</v>
      </c>
      <c r="G296" t="e">
        <f>MATCH(C296,EBKP_NEU!$A$3:$A$724,0)</f>
        <v>#N/A</v>
      </c>
      <c r="H296" t="e" cm="1">
        <f t="array" ref="H296">IF(INDEX(EBKP_NEU!$C$3:$C$1144,G296)=D296,TRUE,FALSE)</f>
        <v>#N/A</v>
      </c>
      <c r="I296" t="e" cm="1">
        <f t="array" ref="I296">IF(INDEX(EBKP_NEU!$D$3:$D$1144,G296)=E296,TRUE,FALSE)</f>
        <v>#N/A</v>
      </c>
      <c r="J296" t="str" cm="1">
        <f t="array" ref="J296">IF(A296,IF(AND(H296,I296,INDEX(EBKP_NEU!$G$3:$G$724,G296)),INDEX(EBKP_NEU!$B$3:$B$724,G296),"Problem"),"egal, nicht editierbar")</f>
        <v>egal, nicht editierbar</v>
      </c>
      <c r="L296"/>
    </row>
    <row r="297" spans="1:12" ht="13.8" hidden="1">
      <c r="A297" t="b">
        <v>0</v>
      </c>
      <c r="C297" s="207" t="s">
        <v>4937</v>
      </c>
      <c r="D297" s="29" t="s">
        <v>4608</v>
      </c>
      <c r="E297" s="29" t="s">
        <v>4608</v>
      </c>
      <c r="F297">
        <v>1</v>
      </c>
      <c r="G297" t="e">
        <f>MATCH(C297,EBKP_NEU!$A$3:$A$724,0)</f>
        <v>#N/A</v>
      </c>
      <c r="H297" t="e" cm="1">
        <f t="array" ref="H297">IF(INDEX(EBKP_NEU!$C$3:$C$1144,G297)=D297,TRUE,FALSE)</f>
        <v>#N/A</v>
      </c>
      <c r="I297" t="e" cm="1">
        <f t="array" ref="I297">IF(INDEX(EBKP_NEU!$D$3:$D$1144,G297)=E297,TRUE,FALSE)</f>
        <v>#N/A</v>
      </c>
      <c r="J297" t="str" cm="1">
        <f t="array" ref="J297">IF(A297,IF(AND(H297,I297,INDEX(EBKP_NEU!$G$3:$G$724,G297)),INDEX(EBKP_NEU!$B$3:$B$724,G297),"Problem"),"egal, nicht editierbar")</f>
        <v>egal, nicht editierbar</v>
      </c>
      <c r="L297"/>
    </row>
    <row r="298" spans="1:12" ht="13.8" hidden="1">
      <c r="A298" t="b">
        <v>0</v>
      </c>
      <c r="C298" s="207" t="s">
        <v>4938</v>
      </c>
      <c r="D298" s="29" t="s">
        <v>4608</v>
      </c>
      <c r="E298" s="29" t="s">
        <v>4608</v>
      </c>
      <c r="F298">
        <v>1</v>
      </c>
      <c r="G298" t="e">
        <f>MATCH(C298,EBKP_NEU!$A$3:$A$724,0)</f>
        <v>#N/A</v>
      </c>
      <c r="H298" t="e" cm="1">
        <f t="array" ref="H298">IF(INDEX(EBKP_NEU!$C$3:$C$1144,G298)=D298,TRUE,FALSE)</f>
        <v>#N/A</v>
      </c>
      <c r="I298" t="e" cm="1">
        <f t="array" ref="I298">IF(INDEX(EBKP_NEU!$D$3:$D$1144,G298)=E298,TRUE,FALSE)</f>
        <v>#N/A</v>
      </c>
      <c r="J298" t="str" cm="1">
        <f t="array" ref="J298">IF(A298,IF(AND(H298,I298,INDEX(EBKP_NEU!$G$3:$G$724,G298)),INDEX(EBKP_NEU!$B$3:$B$724,G298),"Problem"),"egal, nicht editierbar")</f>
        <v>egal, nicht editierbar</v>
      </c>
      <c r="L298"/>
    </row>
    <row r="299" spans="1:12" ht="13.8" hidden="1">
      <c r="A299" t="b">
        <v>0</v>
      </c>
      <c r="C299" s="207" t="s">
        <v>4939</v>
      </c>
      <c r="D299" s="29" t="s">
        <v>4608</v>
      </c>
      <c r="E299" s="29" t="s">
        <v>4608</v>
      </c>
      <c r="F299">
        <v>1</v>
      </c>
      <c r="G299" t="e">
        <f>MATCH(C299,EBKP_NEU!$A$3:$A$724,0)</f>
        <v>#N/A</v>
      </c>
      <c r="H299" t="e" cm="1">
        <f t="array" ref="H299">IF(INDEX(EBKP_NEU!$C$3:$C$1144,G299)=D299,TRUE,FALSE)</f>
        <v>#N/A</v>
      </c>
      <c r="I299" t="e" cm="1">
        <f t="array" ref="I299">IF(INDEX(EBKP_NEU!$D$3:$D$1144,G299)=E299,TRUE,FALSE)</f>
        <v>#N/A</v>
      </c>
      <c r="J299" t="str" cm="1">
        <f t="array" ref="J299">IF(A299,IF(AND(H299,I299,INDEX(EBKP_NEU!$G$3:$G$724,G299)),INDEX(EBKP_NEU!$B$3:$B$724,G299),"Problem"),"egal, nicht editierbar")</f>
        <v>egal, nicht editierbar</v>
      </c>
      <c r="L299"/>
    </row>
    <row r="300" spans="1:12" ht="13.8" hidden="1">
      <c r="A300" t="b">
        <v>0</v>
      </c>
      <c r="C300" s="207" t="s">
        <v>4940</v>
      </c>
      <c r="D300" s="29" t="s">
        <v>4608</v>
      </c>
      <c r="E300" s="29" t="s">
        <v>4608</v>
      </c>
      <c r="F300">
        <v>1</v>
      </c>
      <c r="G300" t="e">
        <f>MATCH(C300,EBKP_NEU!$A$3:$A$724,0)</f>
        <v>#N/A</v>
      </c>
      <c r="H300" t="e" cm="1">
        <f t="array" ref="H300">IF(INDEX(EBKP_NEU!$C$3:$C$1144,G300)=D300,TRUE,FALSE)</f>
        <v>#N/A</v>
      </c>
      <c r="I300" t="e" cm="1">
        <f t="array" ref="I300">IF(INDEX(EBKP_NEU!$D$3:$D$1144,G300)=E300,TRUE,FALSE)</f>
        <v>#N/A</v>
      </c>
      <c r="J300" t="str" cm="1">
        <f t="array" ref="J300">IF(A300,IF(AND(H300,I300,INDEX(EBKP_NEU!$G$3:$G$724,G300)),INDEX(EBKP_NEU!$B$3:$B$724,G300),"Problem"),"egal, nicht editierbar")</f>
        <v>egal, nicht editierbar</v>
      </c>
      <c r="L300"/>
    </row>
    <row r="301" spans="1:12" ht="13.8" hidden="1">
      <c r="A301" t="b">
        <v>0</v>
      </c>
      <c r="C301" s="207" t="s">
        <v>4941</v>
      </c>
      <c r="D301" s="29" t="s">
        <v>4608</v>
      </c>
      <c r="E301" s="29" t="s">
        <v>4608</v>
      </c>
      <c r="F301">
        <v>1</v>
      </c>
      <c r="G301" t="e">
        <f>MATCH(C301,EBKP_NEU!$A$3:$A$724,0)</f>
        <v>#N/A</v>
      </c>
      <c r="H301" t="e" cm="1">
        <f t="array" ref="H301">IF(INDEX(EBKP_NEU!$C$3:$C$1144,G301)=D301,TRUE,FALSE)</f>
        <v>#N/A</v>
      </c>
      <c r="I301" t="e" cm="1">
        <f t="array" ref="I301">IF(INDEX(EBKP_NEU!$D$3:$D$1144,G301)=E301,TRUE,FALSE)</f>
        <v>#N/A</v>
      </c>
      <c r="J301" t="str" cm="1">
        <f t="array" ref="J301">IF(A301,IF(AND(H301,I301,INDEX(EBKP_NEU!$G$3:$G$724,G301)),INDEX(EBKP_NEU!$B$3:$B$724,G301),"Problem"),"egal, nicht editierbar")</f>
        <v>egal, nicht editierbar</v>
      </c>
      <c r="L301"/>
    </row>
    <row r="302" spans="1:12" ht="13.8" hidden="1">
      <c r="A302" t="b">
        <v>0</v>
      </c>
      <c r="C302" s="207" t="s">
        <v>4942</v>
      </c>
      <c r="D302" s="29" t="s">
        <v>4608</v>
      </c>
      <c r="E302" s="29" t="s">
        <v>4608</v>
      </c>
      <c r="F302">
        <v>1</v>
      </c>
      <c r="G302" t="e">
        <f>MATCH(C302,EBKP_NEU!$A$3:$A$724,0)</f>
        <v>#N/A</v>
      </c>
      <c r="H302" t="e" cm="1">
        <f t="array" ref="H302">IF(INDEX(EBKP_NEU!$C$3:$C$1144,G302)=D302,TRUE,FALSE)</f>
        <v>#N/A</v>
      </c>
      <c r="I302" t="e" cm="1">
        <f t="array" ref="I302">IF(INDEX(EBKP_NEU!$D$3:$D$1144,G302)=E302,TRUE,FALSE)</f>
        <v>#N/A</v>
      </c>
      <c r="J302" t="str" cm="1">
        <f t="array" ref="J302">IF(A302,IF(AND(H302,I302,INDEX(EBKP_NEU!$G$3:$G$724,G302)),INDEX(EBKP_NEU!$B$3:$B$724,G302),"Problem"),"egal, nicht editierbar")</f>
        <v>egal, nicht editierbar</v>
      </c>
      <c r="L302"/>
    </row>
    <row r="303" spans="1:12" ht="13.8" hidden="1">
      <c r="A303" t="b">
        <v>0</v>
      </c>
      <c r="C303" s="207" t="s">
        <v>4943</v>
      </c>
      <c r="D303" s="29" t="s">
        <v>4608</v>
      </c>
      <c r="E303" s="29" t="s">
        <v>4608</v>
      </c>
      <c r="F303">
        <v>1</v>
      </c>
      <c r="G303" t="e">
        <f>MATCH(C303,EBKP_NEU!$A$3:$A$724,0)</f>
        <v>#N/A</v>
      </c>
      <c r="H303" t="e" cm="1">
        <f t="array" ref="H303">IF(INDEX(EBKP_NEU!$C$3:$C$1144,G303)=D303,TRUE,FALSE)</f>
        <v>#N/A</v>
      </c>
      <c r="I303" t="e" cm="1">
        <f t="array" ref="I303">IF(INDEX(EBKP_NEU!$D$3:$D$1144,G303)=E303,TRUE,FALSE)</f>
        <v>#N/A</v>
      </c>
      <c r="J303" t="str" cm="1">
        <f t="array" ref="J303">IF(A303,IF(AND(H303,I303,INDEX(EBKP_NEU!$G$3:$G$724,G303)),INDEX(EBKP_NEU!$B$3:$B$724,G303),"Problem"),"egal, nicht editierbar")</f>
        <v>egal, nicht editierbar</v>
      </c>
      <c r="L303"/>
    </row>
    <row r="304" spans="1:12" ht="13.8" hidden="1">
      <c r="A304" t="b">
        <v>0</v>
      </c>
      <c r="C304" s="207" t="s">
        <v>4944</v>
      </c>
      <c r="D304" s="29" t="s">
        <v>4608</v>
      </c>
      <c r="E304" s="29" t="s">
        <v>4608</v>
      </c>
      <c r="F304">
        <v>1</v>
      </c>
      <c r="G304" t="e">
        <f>MATCH(C304,EBKP_NEU!$A$3:$A$724,0)</f>
        <v>#N/A</v>
      </c>
      <c r="H304" t="e" cm="1">
        <f t="array" ref="H304">IF(INDEX(EBKP_NEU!$C$3:$C$1144,G304)=D304,TRUE,FALSE)</f>
        <v>#N/A</v>
      </c>
      <c r="I304" t="e" cm="1">
        <f t="array" ref="I304">IF(INDEX(EBKP_NEU!$D$3:$D$1144,G304)=E304,TRUE,FALSE)</f>
        <v>#N/A</v>
      </c>
      <c r="J304" t="str" cm="1">
        <f t="array" ref="J304">IF(A304,IF(AND(H304,I304,INDEX(EBKP_NEU!$G$3:$G$724,G304)),INDEX(EBKP_NEU!$B$3:$B$724,G304),"Problem"),"egal, nicht editierbar")</f>
        <v>egal, nicht editierbar</v>
      </c>
      <c r="L304"/>
    </row>
    <row r="305" spans="1:10" customFormat="1" ht="13.8" hidden="1">
      <c r="A305" t="b">
        <v>0</v>
      </c>
      <c r="C305" s="207" t="s">
        <v>4945</v>
      </c>
      <c r="D305" s="29" t="s">
        <v>4608</v>
      </c>
      <c r="E305" s="29" t="s">
        <v>4608</v>
      </c>
      <c r="F305">
        <v>2</v>
      </c>
      <c r="G305" t="e">
        <f>MATCH(C305,EBKP_NEU!$A$3:$A$724,0)</f>
        <v>#N/A</v>
      </c>
      <c r="H305" t="e" cm="1">
        <f t="array" ref="H305">IF(INDEX(EBKP_NEU!$C$3:$C$1144,G305)=D305,TRUE,FALSE)</f>
        <v>#N/A</v>
      </c>
      <c r="I305" t="e" cm="1">
        <f t="array" ref="I305">IF(INDEX(EBKP_NEU!$D$3:$D$1144,G305)=E305,TRUE,FALSE)</f>
        <v>#N/A</v>
      </c>
      <c r="J305" t="str" cm="1">
        <f t="array" ref="J305">IF(A305,IF(AND(H305,I305,INDEX(EBKP_NEU!$G$3:$G$724,G305)),INDEX(EBKP_NEU!$B$3:$B$724,G305),"Problem"),"egal, nicht editierbar")</f>
        <v>egal, nicht editierbar</v>
      </c>
    </row>
    <row r="306" spans="1:10" customFormat="1" ht="13.8" hidden="1">
      <c r="A306" t="b">
        <v>0</v>
      </c>
      <c r="C306" s="207" t="s">
        <v>4946</v>
      </c>
      <c r="D306" s="29" t="s">
        <v>4608</v>
      </c>
      <c r="E306" s="29" t="s">
        <v>4608</v>
      </c>
      <c r="F306">
        <v>2</v>
      </c>
      <c r="G306" t="e">
        <f>MATCH(C306,EBKP_NEU!$A$3:$A$724,0)</f>
        <v>#N/A</v>
      </c>
      <c r="H306" t="e" cm="1">
        <f t="array" ref="H306">IF(INDEX(EBKP_NEU!$C$3:$C$1144,G306)=D306,TRUE,FALSE)</f>
        <v>#N/A</v>
      </c>
      <c r="I306" t="e" cm="1">
        <f t="array" ref="I306">IF(INDEX(EBKP_NEU!$D$3:$D$1144,G306)=E306,TRUE,FALSE)</f>
        <v>#N/A</v>
      </c>
      <c r="J306" t="str" cm="1">
        <f t="array" ref="J306">IF(A306,IF(AND(H306,I306,INDEX(EBKP_NEU!$G$3:$G$724,G306)),INDEX(EBKP_NEU!$B$3:$B$724,G306),"Problem"),"egal, nicht editierbar")</f>
        <v>egal, nicht editierbar</v>
      </c>
    </row>
    <row r="307" spans="1:10" customFormat="1" ht="13.8" hidden="1">
      <c r="A307" t="b">
        <v>0</v>
      </c>
      <c r="C307" s="207" t="s">
        <v>4947</v>
      </c>
      <c r="D307" s="29" t="s">
        <v>4608</v>
      </c>
      <c r="E307" s="29" t="s">
        <v>4608</v>
      </c>
      <c r="F307">
        <v>1</v>
      </c>
      <c r="G307" t="e">
        <f>MATCH(C307,EBKP_NEU!$A$3:$A$724,0)</f>
        <v>#N/A</v>
      </c>
      <c r="H307" t="e" cm="1">
        <f t="array" ref="H307">IF(INDEX(EBKP_NEU!$C$3:$C$1144,G307)=D307,TRUE,FALSE)</f>
        <v>#N/A</v>
      </c>
      <c r="I307" t="e" cm="1">
        <f t="array" ref="I307">IF(INDEX(EBKP_NEU!$D$3:$D$1144,G307)=E307,TRUE,FALSE)</f>
        <v>#N/A</v>
      </c>
      <c r="J307" t="str" cm="1">
        <f t="array" ref="J307">IF(A307,IF(AND(H307,I307,INDEX(EBKP_NEU!$G$3:$G$724,G307)),INDEX(EBKP_NEU!$B$3:$B$724,G307),"Problem"),"egal, nicht editierbar")</f>
        <v>egal, nicht editierbar</v>
      </c>
    </row>
    <row r="308" spans="1:10" customFormat="1" ht="13.8" hidden="1">
      <c r="A308" t="b">
        <v>0</v>
      </c>
      <c r="C308" s="207" t="s">
        <v>4948</v>
      </c>
      <c r="D308" s="29" t="s">
        <v>4608</v>
      </c>
      <c r="E308" s="29" t="s">
        <v>4608</v>
      </c>
      <c r="F308">
        <v>1</v>
      </c>
      <c r="G308" t="e">
        <f>MATCH(C308,EBKP_NEU!$A$3:$A$724,0)</f>
        <v>#N/A</v>
      </c>
      <c r="H308" t="e" cm="1">
        <f t="array" ref="H308">IF(INDEX(EBKP_NEU!$C$3:$C$1144,G308)=D308,TRUE,FALSE)</f>
        <v>#N/A</v>
      </c>
      <c r="I308" t="e" cm="1">
        <f t="array" ref="I308">IF(INDEX(EBKP_NEU!$D$3:$D$1144,G308)=E308,TRUE,FALSE)</f>
        <v>#N/A</v>
      </c>
      <c r="J308" t="str" cm="1">
        <f t="array" ref="J308">IF(A308,IF(AND(H308,I308,INDEX(EBKP_NEU!$G$3:$G$724,G308)),INDEX(EBKP_NEU!$B$3:$B$724,G308),"Problem"),"egal, nicht editierbar")</f>
        <v>egal, nicht editierbar</v>
      </c>
    </row>
    <row r="309" spans="1:10" customFormat="1" ht="13.8" hidden="1">
      <c r="A309" t="b">
        <v>0</v>
      </c>
      <c r="C309" s="207" t="s">
        <v>4949</v>
      </c>
      <c r="D309" s="29" t="s">
        <v>4608</v>
      </c>
      <c r="E309" s="29" t="s">
        <v>4608</v>
      </c>
      <c r="F309">
        <v>2</v>
      </c>
      <c r="G309" t="e">
        <f>MATCH(C309,EBKP_NEU!$A$3:$A$724,0)</f>
        <v>#N/A</v>
      </c>
      <c r="H309" t="e" cm="1">
        <f t="array" ref="H309">IF(INDEX(EBKP_NEU!$C$3:$C$1144,G309)=D309,TRUE,FALSE)</f>
        <v>#N/A</v>
      </c>
      <c r="I309" t="e" cm="1">
        <f t="array" ref="I309">IF(INDEX(EBKP_NEU!$D$3:$D$1144,G309)=E309,TRUE,FALSE)</f>
        <v>#N/A</v>
      </c>
      <c r="J309" t="str" cm="1">
        <f t="array" ref="J309">IF(A309,IF(AND(H309,I309,INDEX(EBKP_NEU!$G$3:$G$724,G309)),INDEX(EBKP_NEU!$B$3:$B$724,G309),"Problem"),"egal, nicht editierbar")</f>
        <v>egal, nicht editierbar</v>
      </c>
    </row>
    <row r="310" spans="1:10" customFormat="1" ht="13.8" hidden="1">
      <c r="A310" t="b">
        <v>0</v>
      </c>
      <c r="C310" s="207" t="s">
        <v>4950</v>
      </c>
      <c r="D310" s="29" t="s">
        <v>4608</v>
      </c>
      <c r="E310" s="29" t="s">
        <v>4608</v>
      </c>
      <c r="F310">
        <v>1</v>
      </c>
      <c r="G310" t="e">
        <f>MATCH(C310,EBKP_NEU!$A$3:$A$724,0)</f>
        <v>#N/A</v>
      </c>
      <c r="H310" t="e" cm="1">
        <f t="array" ref="H310">IF(INDEX(EBKP_NEU!$C$3:$C$1144,G310)=D310,TRUE,FALSE)</f>
        <v>#N/A</v>
      </c>
      <c r="I310" t="e" cm="1">
        <f t="array" ref="I310">IF(INDEX(EBKP_NEU!$D$3:$D$1144,G310)=E310,TRUE,FALSE)</f>
        <v>#N/A</v>
      </c>
      <c r="J310" t="str" cm="1">
        <f t="array" ref="J310">IF(A310,IF(AND(H310,I310,INDEX(EBKP_NEU!$G$3:$G$724,G310)),INDEX(EBKP_NEU!$B$3:$B$724,G310),"Problem"),"egal, nicht editierbar")</f>
        <v>egal, nicht editierbar</v>
      </c>
    </row>
    <row r="311" spans="1:10" customFormat="1" ht="13.8" hidden="1">
      <c r="A311" t="b">
        <v>0</v>
      </c>
      <c r="C311" s="207" t="s">
        <v>4951</v>
      </c>
      <c r="D311" s="29" t="s">
        <v>4608</v>
      </c>
      <c r="E311" s="29" t="s">
        <v>4608</v>
      </c>
      <c r="F311">
        <v>1</v>
      </c>
      <c r="G311" t="e">
        <f>MATCH(C311,EBKP_NEU!$A$3:$A$724,0)</f>
        <v>#N/A</v>
      </c>
      <c r="H311" t="e" cm="1">
        <f t="array" ref="H311">IF(INDEX(EBKP_NEU!$C$3:$C$1144,G311)=D311,TRUE,FALSE)</f>
        <v>#N/A</v>
      </c>
      <c r="I311" t="e" cm="1">
        <f t="array" ref="I311">IF(INDEX(EBKP_NEU!$D$3:$D$1144,G311)=E311,TRUE,FALSE)</f>
        <v>#N/A</v>
      </c>
      <c r="J311" t="str" cm="1">
        <f t="array" ref="J311">IF(A311,IF(AND(H311,I311,INDEX(EBKP_NEU!$G$3:$G$724,G311)),INDEX(EBKP_NEU!$B$3:$B$724,G311),"Problem"),"egal, nicht editierbar")</f>
        <v>egal, nicht editierbar</v>
      </c>
    </row>
    <row r="312" spans="1:10" customFormat="1" ht="13.8" hidden="1">
      <c r="A312" t="b">
        <v>0</v>
      </c>
      <c r="C312" s="207" t="s">
        <v>4952</v>
      </c>
      <c r="D312" s="29" t="s">
        <v>4608</v>
      </c>
      <c r="E312" s="29" t="s">
        <v>4608</v>
      </c>
      <c r="F312">
        <v>1</v>
      </c>
      <c r="G312" t="e">
        <f>MATCH(C312,EBKP_NEU!$A$3:$A$724,0)</f>
        <v>#N/A</v>
      </c>
      <c r="H312" t="e" cm="1">
        <f t="array" ref="H312">IF(INDEX(EBKP_NEU!$C$3:$C$1144,G312)=D312,TRUE,FALSE)</f>
        <v>#N/A</v>
      </c>
      <c r="I312" t="e" cm="1">
        <f t="array" ref="I312">IF(INDEX(EBKP_NEU!$D$3:$D$1144,G312)=E312,TRUE,FALSE)</f>
        <v>#N/A</v>
      </c>
      <c r="J312" t="str" cm="1">
        <f t="array" ref="J312">IF(A312,IF(AND(H312,I312,INDEX(EBKP_NEU!$G$3:$G$724,G312)),INDEX(EBKP_NEU!$B$3:$B$724,G312),"Problem"),"egal, nicht editierbar")</f>
        <v>egal, nicht editierbar</v>
      </c>
    </row>
    <row r="313" spans="1:10" customFormat="1" ht="13.8" hidden="1">
      <c r="A313" t="b">
        <v>0</v>
      </c>
      <c r="C313" s="207" t="s">
        <v>4953</v>
      </c>
      <c r="D313" s="29" t="s">
        <v>4608</v>
      </c>
      <c r="E313" s="29" t="s">
        <v>4608</v>
      </c>
      <c r="F313">
        <v>1</v>
      </c>
      <c r="G313" t="e">
        <f>MATCH(C313,EBKP_NEU!$A$3:$A$724,0)</f>
        <v>#N/A</v>
      </c>
      <c r="H313" t="e" cm="1">
        <f t="array" ref="H313">IF(INDEX(EBKP_NEU!$C$3:$C$1144,G313)=D313,TRUE,FALSE)</f>
        <v>#N/A</v>
      </c>
      <c r="I313" t="e" cm="1">
        <f t="array" ref="I313">IF(INDEX(EBKP_NEU!$D$3:$D$1144,G313)=E313,TRUE,FALSE)</f>
        <v>#N/A</v>
      </c>
      <c r="J313" t="str" cm="1">
        <f t="array" ref="J313">IF(A313,IF(AND(H313,I313,INDEX(EBKP_NEU!$G$3:$G$724,G313)),INDEX(EBKP_NEU!$B$3:$B$724,G313),"Problem"),"egal, nicht editierbar")</f>
        <v>egal, nicht editierbar</v>
      </c>
    </row>
    <row r="314" spans="1:10" customFormat="1" ht="13.8" hidden="1">
      <c r="A314" t="b">
        <v>0</v>
      </c>
      <c r="C314" s="207" t="s">
        <v>4954</v>
      </c>
      <c r="D314" s="29" t="s">
        <v>4608</v>
      </c>
      <c r="E314" s="29" t="s">
        <v>4608</v>
      </c>
      <c r="F314">
        <v>1</v>
      </c>
      <c r="G314" t="e">
        <f>MATCH(C314,EBKP_NEU!$A$3:$A$724,0)</f>
        <v>#N/A</v>
      </c>
      <c r="H314" t="e" cm="1">
        <f t="array" ref="H314">IF(INDEX(EBKP_NEU!$C$3:$C$1144,G314)=D314,TRUE,FALSE)</f>
        <v>#N/A</v>
      </c>
      <c r="I314" t="e" cm="1">
        <f t="array" ref="I314">IF(INDEX(EBKP_NEU!$D$3:$D$1144,G314)=E314,TRUE,FALSE)</f>
        <v>#N/A</v>
      </c>
      <c r="J314" t="str" cm="1">
        <f t="array" ref="J314">IF(A314,IF(AND(H314,I314,INDEX(EBKP_NEU!$G$3:$G$724,G314)),INDEX(EBKP_NEU!$B$3:$B$724,G314),"Problem"),"egal, nicht editierbar")</f>
        <v>egal, nicht editierbar</v>
      </c>
    </row>
    <row r="315" spans="1:10" customFormat="1" ht="13.8" hidden="1">
      <c r="A315" t="b">
        <v>0</v>
      </c>
      <c r="C315" s="207" t="s">
        <v>4955</v>
      </c>
      <c r="D315" s="29" t="s">
        <v>4608</v>
      </c>
      <c r="E315" s="29" t="s">
        <v>4608</v>
      </c>
      <c r="F315">
        <v>1</v>
      </c>
      <c r="G315" t="e">
        <f>MATCH(C315,EBKP_NEU!$A$3:$A$724,0)</f>
        <v>#N/A</v>
      </c>
      <c r="H315" t="e" cm="1">
        <f t="array" ref="H315">IF(INDEX(EBKP_NEU!$C$3:$C$1144,G315)=D315,TRUE,FALSE)</f>
        <v>#N/A</v>
      </c>
      <c r="I315" t="e" cm="1">
        <f t="array" ref="I315">IF(INDEX(EBKP_NEU!$D$3:$D$1144,G315)=E315,TRUE,FALSE)</f>
        <v>#N/A</v>
      </c>
      <c r="J315" t="str" cm="1">
        <f t="array" ref="J315">IF(A315,IF(AND(H315,I315,INDEX(EBKP_NEU!$G$3:$G$724,G315)),INDEX(EBKP_NEU!$B$3:$B$724,G315),"Problem"),"egal, nicht editierbar")</f>
        <v>egal, nicht editierbar</v>
      </c>
    </row>
    <row r="316" spans="1:10" customFormat="1" ht="13.8" hidden="1">
      <c r="A316" t="b">
        <v>0</v>
      </c>
      <c r="C316" s="207" t="s">
        <v>4956</v>
      </c>
      <c r="D316" s="29" t="s">
        <v>4608</v>
      </c>
      <c r="E316" s="29" t="s">
        <v>4608</v>
      </c>
      <c r="F316">
        <v>1</v>
      </c>
      <c r="G316" t="e">
        <f>MATCH(C316,EBKP_NEU!$A$3:$A$724,0)</f>
        <v>#N/A</v>
      </c>
      <c r="H316" t="e" cm="1">
        <f t="array" ref="H316">IF(INDEX(EBKP_NEU!$C$3:$C$1144,G316)=D316,TRUE,FALSE)</f>
        <v>#N/A</v>
      </c>
      <c r="I316" t="e" cm="1">
        <f t="array" ref="I316">IF(INDEX(EBKP_NEU!$D$3:$D$1144,G316)=E316,TRUE,FALSE)</f>
        <v>#N/A</v>
      </c>
      <c r="J316" t="str" cm="1">
        <f t="array" ref="J316">IF(A316,IF(AND(H316,I316,INDEX(EBKP_NEU!$G$3:$G$724,G316)),INDEX(EBKP_NEU!$B$3:$B$724,G316),"Problem"),"egal, nicht editierbar")</f>
        <v>egal, nicht editierbar</v>
      </c>
    </row>
    <row r="317" spans="1:10" customFormat="1" ht="13.8" hidden="1">
      <c r="A317" t="b">
        <v>0</v>
      </c>
      <c r="C317" s="207" t="s">
        <v>4957</v>
      </c>
      <c r="D317" s="29" t="s">
        <v>4608</v>
      </c>
      <c r="E317" s="29" t="s">
        <v>4608</v>
      </c>
      <c r="F317">
        <v>1</v>
      </c>
      <c r="G317" t="e">
        <f>MATCH(C317,EBKP_NEU!$A$3:$A$724,0)</f>
        <v>#N/A</v>
      </c>
      <c r="H317" t="e" cm="1">
        <f t="array" ref="H317">IF(INDEX(EBKP_NEU!$C$3:$C$1144,G317)=D317,TRUE,FALSE)</f>
        <v>#N/A</v>
      </c>
      <c r="I317" t="e" cm="1">
        <f t="array" ref="I317">IF(INDEX(EBKP_NEU!$D$3:$D$1144,G317)=E317,TRUE,FALSE)</f>
        <v>#N/A</v>
      </c>
      <c r="J317" t="str" cm="1">
        <f t="array" ref="J317">IF(A317,IF(AND(H317,I317,INDEX(EBKP_NEU!$G$3:$G$724,G317)),INDEX(EBKP_NEU!$B$3:$B$724,G317),"Problem"),"egal, nicht editierbar")</f>
        <v>egal, nicht editierbar</v>
      </c>
    </row>
    <row r="318" spans="1:10" customFormat="1" ht="13.8" hidden="1">
      <c r="A318" t="b">
        <v>0</v>
      </c>
      <c r="C318" s="207" t="s">
        <v>4958</v>
      </c>
      <c r="D318" s="29" t="s">
        <v>4608</v>
      </c>
      <c r="E318" s="29" t="s">
        <v>4608</v>
      </c>
      <c r="F318">
        <v>2</v>
      </c>
      <c r="G318" t="e">
        <f>MATCH(C318,EBKP_NEU!$A$3:$A$724,0)</f>
        <v>#N/A</v>
      </c>
      <c r="H318" t="e" cm="1">
        <f t="array" ref="H318">IF(INDEX(EBKP_NEU!$C$3:$C$1144,G318)=D318,TRUE,FALSE)</f>
        <v>#N/A</v>
      </c>
      <c r="I318" t="e" cm="1">
        <f t="array" ref="I318">IF(INDEX(EBKP_NEU!$D$3:$D$1144,G318)=E318,TRUE,FALSE)</f>
        <v>#N/A</v>
      </c>
      <c r="J318" t="str" cm="1">
        <f t="array" ref="J318">IF(A318,IF(AND(H318,I318,INDEX(EBKP_NEU!$G$3:$G$724,G318)),INDEX(EBKP_NEU!$B$3:$B$724,G318),"Problem"),"egal, nicht editierbar")</f>
        <v>egal, nicht editierbar</v>
      </c>
    </row>
    <row r="319" spans="1:10" customFormat="1" ht="13.8" hidden="1">
      <c r="A319" t="b">
        <v>0</v>
      </c>
      <c r="C319" s="207" t="s">
        <v>4959</v>
      </c>
      <c r="D319" s="29" t="s">
        <v>4608</v>
      </c>
      <c r="E319" s="29" t="s">
        <v>4608</v>
      </c>
      <c r="F319">
        <v>1</v>
      </c>
      <c r="G319" t="e">
        <f>MATCH(C319,EBKP_NEU!$A$3:$A$724,0)</f>
        <v>#N/A</v>
      </c>
      <c r="H319" t="e" cm="1">
        <f t="array" ref="H319">IF(INDEX(EBKP_NEU!$C$3:$C$1144,G319)=D319,TRUE,FALSE)</f>
        <v>#N/A</v>
      </c>
      <c r="I319" t="e" cm="1">
        <f t="array" ref="I319">IF(INDEX(EBKP_NEU!$D$3:$D$1144,G319)=E319,TRUE,FALSE)</f>
        <v>#N/A</v>
      </c>
      <c r="J319" t="str" cm="1">
        <f t="array" ref="J319">IF(A319,IF(AND(H319,I319,INDEX(EBKP_NEU!$G$3:$G$724,G319)),INDEX(EBKP_NEU!$B$3:$B$724,G319),"Problem"),"egal, nicht editierbar")</f>
        <v>egal, nicht editierbar</v>
      </c>
    </row>
    <row r="320" spans="1:10" customFormat="1" ht="13.8" hidden="1">
      <c r="A320" t="b">
        <v>0</v>
      </c>
      <c r="C320" s="207" t="s">
        <v>4960</v>
      </c>
      <c r="D320" s="29" t="s">
        <v>4608</v>
      </c>
      <c r="E320" s="29" t="s">
        <v>4608</v>
      </c>
      <c r="F320">
        <v>1</v>
      </c>
      <c r="G320" t="e">
        <f>MATCH(C320,EBKP_NEU!$A$3:$A$724,0)</f>
        <v>#N/A</v>
      </c>
      <c r="H320" t="e" cm="1">
        <f t="array" ref="H320">IF(INDEX(EBKP_NEU!$C$3:$C$1144,G320)=D320,TRUE,FALSE)</f>
        <v>#N/A</v>
      </c>
      <c r="I320" t="e" cm="1">
        <f t="array" ref="I320">IF(INDEX(EBKP_NEU!$D$3:$D$1144,G320)=E320,TRUE,FALSE)</f>
        <v>#N/A</v>
      </c>
      <c r="J320" t="str" cm="1">
        <f t="array" ref="J320">IF(A320,IF(AND(H320,I320,INDEX(EBKP_NEU!$G$3:$G$724,G320)),INDEX(EBKP_NEU!$B$3:$B$724,G320),"Problem"),"egal, nicht editierbar")</f>
        <v>egal, nicht editierbar</v>
      </c>
    </row>
    <row r="321" spans="1:12" ht="13.8" hidden="1">
      <c r="A321" t="b">
        <v>0</v>
      </c>
      <c r="C321" s="207" t="s">
        <v>4961</v>
      </c>
      <c r="D321" s="29" t="s">
        <v>4608</v>
      </c>
      <c r="E321" s="29" t="s">
        <v>4608</v>
      </c>
      <c r="F321">
        <v>1</v>
      </c>
      <c r="G321" t="e">
        <f>MATCH(C321,EBKP_NEU!$A$3:$A$724,0)</f>
        <v>#N/A</v>
      </c>
      <c r="H321" t="e" cm="1">
        <f t="array" ref="H321">IF(INDEX(EBKP_NEU!$C$3:$C$1144,G321)=D321,TRUE,FALSE)</f>
        <v>#N/A</v>
      </c>
      <c r="I321" t="e" cm="1">
        <f t="array" ref="I321">IF(INDEX(EBKP_NEU!$D$3:$D$1144,G321)=E321,TRUE,FALSE)</f>
        <v>#N/A</v>
      </c>
      <c r="J321" t="str" cm="1">
        <f t="array" ref="J321">IF(A321,IF(AND(H321,I321,INDEX(EBKP_NEU!$G$3:$G$724,G321)),INDEX(EBKP_NEU!$B$3:$B$724,G321),"Problem"),"egal, nicht editierbar")</f>
        <v>egal, nicht editierbar</v>
      </c>
      <c r="L321"/>
    </row>
    <row r="322" spans="1:12" ht="13.8" hidden="1">
      <c r="A322" t="b">
        <v>0</v>
      </c>
      <c r="C322" s="207" t="s">
        <v>4962</v>
      </c>
      <c r="D322" s="29" t="s">
        <v>4608</v>
      </c>
      <c r="E322" s="29" t="s">
        <v>4608</v>
      </c>
      <c r="F322">
        <v>1</v>
      </c>
      <c r="G322" t="e">
        <f>MATCH(C322,EBKP_NEU!$A$3:$A$724,0)</f>
        <v>#N/A</v>
      </c>
      <c r="H322" t="e" cm="1">
        <f t="array" ref="H322">IF(INDEX(EBKP_NEU!$C$3:$C$1144,G322)=D322,TRUE,FALSE)</f>
        <v>#N/A</v>
      </c>
      <c r="I322" t="e" cm="1">
        <f t="array" ref="I322">IF(INDEX(EBKP_NEU!$D$3:$D$1144,G322)=E322,TRUE,FALSE)</f>
        <v>#N/A</v>
      </c>
      <c r="J322" t="str" cm="1">
        <f t="array" ref="J322">IF(A322,IF(AND(H322,I322,INDEX(EBKP_NEU!$G$3:$G$724,G322)),INDEX(EBKP_NEU!$B$3:$B$724,G322),"Problem"),"egal, nicht editierbar")</f>
        <v>egal, nicht editierbar</v>
      </c>
      <c r="L322"/>
    </row>
    <row r="323" spans="1:12" ht="13.8" hidden="1">
      <c r="A323" t="b">
        <v>0</v>
      </c>
      <c r="C323" s="207" t="s">
        <v>4963</v>
      </c>
      <c r="D323" s="29" t="s">
        <v>4608</v>
      </c>
      <c r="E323" s="29" t="s">
        <v>4608</v>
      </c>
      <c r="F323">
        <v>1</v>
      </c>
      <c r="G323" t="e">
        <f>MATCH(C323,EBKP_NEU!$A$3:$A$724,0)</f>
        <v>#N/A</v>
      </c>
      <c r="H323" t="e" cm="1">
        <f t="array" ref="H323">IF(INDEX(EBKP_NEU!$C$3:$C$1144,G323)=D323,TRUE,FALSE)</f>
        <v>#N/A</v>
      </c>
      <c r="I323" t="e" cm="1">
        <f t="array" ref="I323">IF(INDEX(EBKP_NEU!$D$3:$D$1144,G323)=E323,TRUE,FALSE)</f>
        <v>#N/A</v>
      </c>
      <c r="J323" t="str" cm="1">
        <f t="array" ref="J323">IF(A323,IF(AND(H323,I323,INDEX(EBKP_NEU!$G$3:$G$724,G323)),INDEX(EBKP_NEU!$B$3:$B$724,G323),"Problem"),"egal, nicht editierbar")</f>
        <v>egal, nicht editierbar</v>
      </c>
      <c r="L323"/>
    </row>
    <row r="324" spans="1:12" ht="13.8" hidden="1">
      <c r="A324" t="b">
        <v>0</v>
      </c>
      <c r="C324" s="207" t="s">
        <v>4964</v>
      </c>
      <c r="D324" s="29" t="s">
        <v>4608</v>
      </c>
      <c r="E324" s="29" t="s">
        <v>4608</v>
      </c>
      <c r="F324">
        <v>1</v>
      </c>
      <c r="G324" t="e">
        <f>MATCH(C324,EBKP_NEU!$A$3:$A$724,0)</f>
        <v>#N/A</v>
      </c>
      <c r="H324" t="e" cm="1">
        <f t="array" ref="H324">IF(INDEX(EBKP_NEU!$C$3:$C$1144,G324)=D324,TRUE,FALSE)</f>
        <v>#N/A</v>
      </c>
      <c r="I324" t="e" cm="1">
        <f t="array" ref="I324">IF(INDEX(EBKP_NEU!$D$3:$D$1144,G324)=E324,TRUE,FALSE)</f>
        <v>#N/A</v>
      </c>
      <c r="J324" t="str" cm="1">
        <f t="array" ref="J324">IF(A324,IF(AND(H324,I324,INDEX(EBKP_NEU!$G$3:$G$724,G324)),INDEX(EBKP_NEU!$B$3:$B$724,G324),"Problem"),"egal, nicht editierbar")</f>
        <v>egal, nicht editierbar</v>
      </c>
      <c r="L324"/>
    </row>
    <row r="325" spans="1:12" ht="13.8" hidden="1">
      <c r="A325" t="b">
        <v>0</v>
      </c>
      <c r="C325" s="207" t="s">
        <v>4965</v>
      </c>
      <c r="D325" s="29" t="s">
        <v>4608</v>
      </c>
      <c r="E325" s="29" t="s">
        <v>4608</v>
      </c>
      <c r="F325">
        <v>1</v>
      </c>
      <c r="G325" t="e">
        <f>MATCH(C325,EBKP_NEU!$A$3:$A$724,0)</f>
        <v>#N/A</v>
      </c>
      <c r="H325" t="e" cm="1">
        <f t="array" ref="H325">IF(INDEX(EBKP_NEU!$C$3:$C$1144,G325)=D325,TRUE,FALSE)</f>
        <v>#N/A</v>
      </c>
      <c r="I325" t="e" cm="1">
        <f t="array" ref="I325">IF(INDEX(EBKP_NEU!$D$3:$D$1144,G325)=E325,TRUE,FALSE)</f>
        <v>#N/A</v>
      </c>
      <c r="J325" t="str" cm="1">
        <f t="array" ref="J325">IF(A325,IF(AND(H325,I325,INDEX(EBKP_NEU!$G$3:$G$724,G325)),INDEX(EBKP_NEU!$B$3:$B$724,G325),"Problem"),"egal, nicht editierbar")</f>
        <v>egal, nicht editierbar</v>
      </c>
      <c r="L325"/>
    </row>
    <row r="326" spans="1:12" ht="13.8" hidden="1">
      <c r="A326" t="b">
        <v>0</v>
      </c>
      <c r="C326" s="207" t="s">
        <v>4966</v>
      </c>
      <c r="D326" s="29" t="s">
        <v>4608</v>
      </c>
      <c r="E326" s="29" t="s">
        <v>4608</v>
      </c>
      <c r="F326">
        <v>1</v>
      </c>
      <c r="G326" t="e">
        <f>MATCH(C326,EBKP_NEU!$A$3:$A$724,0)</f>
        <v>#N/A</v>
      </c>
      <c r="H326" t="e" cm="1">
        <f t="array" ref="H326">IF(INDEX(EBKP_NEU!$C$3:$C$1144,G326)=D326,TRUE,FALSE)</f>
        <v>#N/A</v>
      </c>
      <c r="I326" t="e" cm="1">
        <f t="array" ref="I326">IF(INDEX(EBKP_NEU!$D$3:$D$1144,G326)=E326,TRUE,FALSE)</f>
        <v>#N/A</v>
      </c>
      <c r="J326" t="str" cm="1">
        <f t="array" ref="J326">IF(A326,IF(AND(H326,I326,INDEX(EBKP_NEU!$G$3:$G$724,G326)),INDEX(EBKP_NEU!$B$3:$B$724,G326),"Problem"),"egal, nicht editierbar")</f>
        <v>egal, nicht editierbar</v>
      </c>
      <c r="L326"/>
    </row>
    <row r="327" spans="1:12" ht="13.8" hidden="1">
      <c r="A327" t="b">
        <v>0</v>
      </c>
      <c r="C327" s="207" t="s">
        <v>4967</v>
      </c>
      <c r="D327" s="29" t="s">
        <v>4608</v>
      </c>
      <c r="E327" s="29" t="s">
        <v>4608</v>
      </c>
      <c r="F327">
        <v>1</v>
      </c>
      <c r="G327" t="e">
        <f>MATCH(C327,EBKP_NEU!$A$3:$A$724,0)</f>
        <v>#N/A</v>
      </c>
      <c r="H327" t="e" cm="1">
        <f t="array" ref="H327">IF(INDEX(EBKP_NEU!$C$3:$C$1144,G327)=D327,TRUE,FALSE)</f>
        <v>#N/A</v>
      </c>
      <c r="I327" t="e" cm="1">
        <f t="array" ref="I327">IF(INDEX(EBKP_NEU!$D$3:$D$1144,G327)=E327,TRUE,FALSE)</f>
        <v>#N/A</v>
      </c>
      <c r="J327" t="str" cm="1">
        <f t="array" ref="J327">IF(A327,IF(AND(H327,I327,INDEX(EBKP_NEU!$G$3:$G$724,G327)),INDEX(EBKP_NEU!$B$3:$B$724,G327),"Problem"),"egal, nicht editierbar")</f>
        <v>egal, nicht editierbar</v>
      </c>
      <c r="L327"/>
    </row>
    <row r="328" spans="1:12" ht="13.8" hidden="1">
      <c r="A328" t="b">
        <v>0</v>
      </c>
      <c r="C328" s="207" t="s">
        <v>4968</v>
      </c>
      <c r="D328" s="29" t="s">
        <v>4608</v>
      </c>
      <c r="E328" s="29" t="s">
        <v>4608</v>
      </c>
      <c r="F328">
        <v>2</v>
      </c>
      <c r="G328" t="e">
        <f>MATCH(C328,EBKP_NEU!$A$3:$A$724,0)</f>
        <v>#N/A</v>
      </c>
      <c r="H328" t="e" cm="1">
        <f t="array" ref="H328">IF(INDEX(EBKP_NEU!$C$3:$C$1144,G328)=D328,TRUE,FALSE)</f>
        <v>#N/A</v>
      </c>
      <c r="I328" t="e" cm="1">
        <f t="array" ref="I328">IF(INDEX(EBKP_NEU!$D$3:$D$1144,G328)=E328,TRUE,FALSE)</f>
        <v>#N/A</v>
      </c>
      <c r="J328" t="str" cm="1">
        <f t="array" ref="J328">IF(A328,IF(AND(H328,I328,INDEX(EBKP_NEU!$G$3:$G$724,G328)),INDEX(EBKP_NEU!$B$3:$B$724,G328),"Problem"),"egal, nicht editierbar")</f>
        <v>egal, nicht editierbar</v>
      </c>
      <c r="L328"/>
    </row>
    <row r="329" spans="1:12" ht="13.8" hidden="1">
      <c r="A329" t="b">
        <v>0</v>
      </c>
      <c r="C329" s="207" t="s">
        <v>4969</v>
      </c>
      <c r="D329" s="29" t="s">
        <v>4608</v>
      </c>
      <c r="E329" s="29" t="s">
        <v>4608</v>
      </c>
      <c r="F329">
        <v>1</v>
      </c>
      <c r="G329" t="e">
        <f>MATCH(C329,EBKP_NEU!$A$3:$A$724,0)</f>
        <v>#N/A</v>
      </c>
      <c r="H329" t="e" cm="1">
        <f t="array" ref="H329">IF(INDEX(EBKP_NEU!$C$3:$C$1144,G329)=D329,TRUE,FALSE)</f>
        <v>#N/A</v>
      </c>
      <c r="I329" t="e" cm="1">
        <f t="array" ref="I329">IF(INDEX(EBKP_NEU!$D$3:$D$1144,G329)=E329,TRUE,FALSE)</f>
        <v>#N/A</v>
      </c>
      <c r="J329" t="str" cm="1">
        <f t="array" ref="J329">IF(A329,IF(AND(H329,I329,INDEX(EBKP_NEU!$G$3:$G$724,G329)),INDEX(EBKP_NEU!$B$3:$B$724,G329),"Problem"),"egal, nicht editierbar")</f>
        <v>egal, nicht editierbar</v>
      </c>
      <c r="L329"/>
    </row>
    <row r="330" spans="1:12" ht="13.8" hidden="1">
      <c r="A330" t="b">
        <v>0</v>
      </c>
      <c r="C330" s="207" t="s">
        <v>4970</v>
      </c>
      <c r="D330" s="29" t="s">
        <v>4608</v>
      </c>
      <c r="E330" s="29" t="s">
        <v>4608</v>
      </c>
      <c r="F330">
        <v>1</v>
      </c>
      <c r="G330" t="e">
        <f>MATCH(C330,EBKP_NEU!$A$3:$A$724,0)</f>
        <v>#N/A</v>
      </c>
      <c r="H330" t="e" cm="1">
        <f t="array" ref="H330">IF(INDEX(EBKP_NEU!$C$3:$C$1144,G330)=D330,TRUE,FALSE)</f>
        <v>#N/A</v>
      </c>
      <c r="I330" t="e" cm="1">
        <f t="array" ref="I330">IF(INDEX(EBKP_NEU!$D$3:$D$1144,G330)=E330,TRUE,FALSE)</f>
        <v>#N/A</v>
      </c>
      <c r="J330" t="str" cm="1">
        <f t="array" ref="J330">IF(A330,IF(AND(H330,I330,INDEX(EBKP_NEU!$G$3:$G$724,G330)),INDEX(EBKP_NEU!$B$3:$B$724,G330),"Problem"),"egal, nicht editierbar")</f>
        <v>egal, nicht editierbar</v>
      </c>
      <c r="L330"/>
    </row>
    <row r="331" spans="1:12" ht="13.8" hidden="1">
      <c r="A331" t="b">
        <v>0</v>
      </c>
      <c r="C331" s="207" t="s">
        <v>4971</v>
      </c>
      <c r="D331" s="29" t="s">
        <v>4608</v>
      </c>
      <c r="E331" s="29" t="s">
        <v>4608</v>
      </c>
      <c r="F331">
        <v>1</v>
      </c>
      <c r="G331" t="e">
        <f>MATCH(C331,EBKP_NEU!$A$3:$A$724,0)</f>
        <v>#N/A</v>
      </c>
      <c r="H331" t="e" cm="1">
        <f t="array" ref="H331">IF(INDEX(EBKP_NEU!$C$3:$C$1144,G331)=D331,TRUE,FALSE)</f>
        <v>#N/A</v>
      </c>
      <c r="I331" t="e" cm="1">
        <f t="array" ref="I331">IF(INDEX(EBKP_NEU!$D$3:$D$1144,G331)=E331,TRUE,FALSE)</f>
        <v>#N/A</v>
      </c>
      <c r="J331" t="str" cm="1">
        <f t="array" ref="J331">IF(A331,IF(AND(H331,I331,INDEX(EBKP_NEU!$G$3:$G$724,G331)),INDEX(EBKP_NEU!$B$3:$B$724,G331),"Problem"),"egal, nicht editierbar")</f>
        <v>egal, nicht editierbar</v>
      </c>
      <c r="L331"/>
    </row>
    <row r="332" spans="1:12" ht="41.4">
      <c r="A332" t="b">
        <v>1</v>
      </c>
      <c r="C332" s="200" t="s">
        <v>4972</v>
      </c>
      <c r="D332" s="30" t="s">
        <v>4077</v>
      </c>
      <c r="E332" s="30" t="s">
        <v>4973</v>
      </c>
      <c r="F332">
        <v>1</v>
      </c>
      <c r="G332">
        <f>MATCH(C332,EBKP_NEU!$A$3:$A$724,0)</f>
        <v>132</v>
      </c>
      <c r="H332" t="b" cm="1">
        <f t="array" ref="H332">IF(INDEX(EBKP_NEU!$C$3:$C$1144,G332)=D332,TRUE,FALSE)</f>
        <v>0</v>
      </c>
      <c r="I332" t="b" cm="1">
        <f t="array" ref="I332">IF(INDEX(EBKP_NEU!$D$3:$D$1144,G332)=E332,TRUE,FALSE)</f>
        <v>0</v>
      </c>
      <c r="J332" t="str" cm="1">
        <f t="array" ref="J332">IF(A332,IF(AND(H332,I332,INDEX(EBKP_NEU!$G$3:$G$724,G332)),INDEX(EBKP_NEU!$B$3:$B$724,G332),"Problem"),"egal, nicht editierbar")</f>
        <v>Problem</v>
      </c>
      <c r="K332" s="236" t="s">
        <v>83</v>
      </c>
    </row>
    <row r="333" spans="1:12" ht="13.8" hidden="1">
      <c r="A333" t="b">
        <v>0</v>
      </c>
      <c r="C333" s="207" t="s">
        <v>4974</v>
      </c>
      <c r="D333" s="29" t="s">
        <v>4608</v>
      </c>
      <c r="E333" s="29" t="s">
        <v>4608</v>
      </c>
      <c r="F333">
        <v>2</v>
      </c>
      <c r="G333" t="e">
        <f>MATCH(C333,EBKP_NEU!$A$3:$A$724,0)</f>
        <v>#N/A</v>
      </c>
      <c r="H333" t="e" cm="1">
        <f t="array" ref="H333">IF(INDEX(EBKP_NEU!$C$3:$C$1144,G333)=D333,TRUE,FALSE)</f>
        <v>#N/A</v>
      </c>
      <c r="I333" t="e" cm="1">
        <f t="array" ref="I333">IF(INDEX(EBKP_NEU!$D$3:$D$1144,G333)=E333,TRUE,FALSE)</f>
        <v>#N/A</v>
      </c>
      <c r="J333" t="str" cm="1">
        <f t="array" ref="J333">IF(A333,IF(AND(H333,I333,INDEX(EBKP_NEU!$G$3:$G$724,G333)),INDEX(EBKP_NEU!$B$3:$B$724,G333),"Problem"),"egal, nicht editierbar")</f>
        <v>egal, nicht editierbar</v>
      </c>
      <c r="L333"/>
    </row>
    <row r="334" spans="1:12" ht="13.8" hidden="1">
      <c r="A334" t="b">
        <v>0</v>
      </c>
      <c r="C334" s="207" t="s">
        <v>4975</v>
      </c>
      <c r="D334" s="29" t="s">
        <v>4608</v>
      </c>
      <c r="E334" s="29" t="s">
        <v>4608</v>
      </c>
      <c r="F334">
        <v>1</v>
      </c>
      <c r="G334" t="e">
        <f>MATCH(C334,EBKP_NEU!$A$3:$A$724,0)</f>
        <v>#N/A</v>
      </c>
      <c r="H334" t="e" cm="1">
        <f t="array" ref="H334">IF(INDEX(EBKP_NEU!$C$3:$C$1144,G334)=D334,TRUE,FALSE)</f>
        <v>#N/A</v>
      </c>
      <c r="I334" t="e" cm="1">
        <f t="array" ref="I334">IF(INDEX(EBKP_NEU!$D$3:$D$1144,G334)=E334,TRUE,FALSE)</f>
        <v>#N/A</v>
      </c>
      <c r="J334" t="str" cm="1">
        <f t="array" ref="J334">IF(A334,IF(AND(H334,I334,INDEX(EBKP_NEU!$G$3:$G$724,G334)),INDEX(EBKP_NEU!$B$3:$B$724,G334),"Problem"),"egal, nicht editierbar")</f>
        <v>egal, nicht editierbar</v>
      </c>
      <c r="L334"/>
    </row>
    <row r="335" spans="1:12" ht="13.8" hidden="1">
      <c r="A335" t="b">
        <v>0</v>
      </c>
      <c r="C335" s="207" t="s">
        <v>4976</v>
      </c>
      <c r="D335" s="29" t="s">
        <v>4608</v>
      </c>
      <c r="E335" s="29" t="s">
        <v>4608</v>
      </c>
      <c r="F335">
        <v>1</v>
      </c>
      <c r="G335" t="e">
        <f>MATCH(C335,EBKP_NEU!$A$3:$A$724,0)</f>
        <v>#N/A</v>
      </c>
      <c r="H335" t="e" cm="1">
        <f t="array" ref="H335">IF(INDEX(EBKP_NEU!$C$3:$C$1144,G335)=D335,TRUE,FALSE)</f>
        <v>#N/A</v>
      </c>
      <c r="I335" t="e" cm="1">
        <f t="array" ref="I335">IF(INDEX(EBKP_NEU!$D$3:$D$1144,G335)=E335,TRUE,FALSE)</f>
        <v>#N/A</v>
      </c>
      <c r="J335" t="str" cm="1">
        <f t="array" ref="J335">IF(A335,IF(AND(H335,I335,INDEX(EBKP_NEU!$G$3:$G$724,G335)),INDEX(EBKP_NEU!$B$3:$B$724,G335),"Problem"),"egal, nicht editierbar")</f>
        <v>egal, nicht editierbar</v>
      </c>
      <c r="L335"/>
    </row>
    <row r="336" spans="1:12" ht="13.8" hidden="1">
      <c r="A336" t="b">
        <v>0</v>
      </c>
      <c r="C336" s="207" t="s">
        <v>4977</v>
      </c>
      <c r="D336" s="29" t="s">
        <v>4608</v>
      </c>
      <c r="E336" s="29" t="s">
        <v>4608</v>
      </c>
      <c r="F336">
        <v>1</v>
      </c>
      <c r="G336" t="e">
        <f>MATCH(C336,EBKP_NEU!$A$3:$A$724,0)</f>
        <v>#N/A</v>
      </c>
      <c r="H336" t="e" cm="1">
        <f t="array" ref="H336">IF(INDEX(EBKP_NEU!$C$3:$C$1144,G336)=D336,TRUE,FALSE)</f>
        <v>#N/A</v>
      </c>
      <c r="I336" t="e" cm="1">
        <f t="array" ref="I336">IF(INDEX(EBKP_NEU!$D$3:$D$1144,G336)=E336,TRUE,FALSE)</f>
        <v>#N/A</v>
      </c>
      <c r="J336" t="str" cm="1">
        <f t="array" ref="J336">IF(A336,IF(AND(H336,I336,INDEX(EBKP_NEU!$G$3:$G$724,G336)),INDEX(EBKP_NEU!$B$3:$B$724,G336),"Problem"),"egal, nicht editierbar")</f>
        <v>egal, nicht editierbar</v>
      </c>
      <c r="L336"/>
    </row>
    <row r="337" spans="1:12" ht="13.8" hidden="1">
      <c r="A337" t="b">
        <v>0</v>
      </c>
      <c r="C337" s="207" t="s">
        <v>4978</v>
      </c>
      <c r="D337" s="29" t="s">
        <v>4608</v>
      </c>
      <c r="E337" s="29" t="s">
        <v>4608</v>
      </c>
      <c r="F337">
        <v>1</v>
      </c>
      <c r="G337" t="e">
        <f>MATCH(C337,EBKP_NEU!$A$3:$A$724,0)</f>
        <v>#N/A</v>
      </c>
      <c r="H337" t="e" cm="1">
        <f t="array" ref="H337">IF(INDEX(EBKP_NEU!$C$3:$C$1144,G337)=D337,TRUE,FALSE)</f>
        <v>#N/A</v>
      </c>
      <c r="I337" t="e" cm="1">
        <f t="array" ref="I337">IF(INDEX(EBKP_NEU!$D$3:$D$1144,G337)=E337,TRUE,FALSE)</f>
        <v>#N/A</v>
      </c>
      <c r="J337" t="str" cm="1">
        <f t="array" ref="J337">IF(A337,IF(AND(H337,I337,INDEX(EBKP_NEU!$G$3:$G$724,G337)),INDEX(EBKP_NEU!$B$3:$B$724,G337),"Problem"),"egal, nicht editierbar")</f>
        <v>egal, nicht editierbar</v>
      </c>
      <c r="L337"/>
    </row>
    <row r="338" spans="1:12" ht="13.8" hidden="1">
      <c r="A338" t="b">
        <v>0</v>
      </c>
      <c r="C338" s="207" t="s">
        <v>4979</v>
      </c>
      <c r="D338" s="29" t="s">
        <v>4608</v>
      </c>
      <c r="E338" s="29" t="s">
        <v>4608</v>
      </c>
      <c r="F338">
        <v>1</v>
      </c>
      <c r="G338" t="e">
        <f>MATCH(C338,EBKP_NEU!$A$3:$A$724,0)</f>
        <v>#N/A</v>
      </c>
      <c r="H338" t="e" cm="1">
        <f t="array" ref="H338">IF(INDEX(EBKP_NEU!$C$3:$C$1144,G338)=D338,TRUE,FALSE)</f>
        <v>#N/A</v>
      </c>
      <c r="I338" t="e" cm="1">
        <f t="array" ref="I338">IF(INDEX(EBKP_NEU!$D$3:$D$1144,G338)=E338,TRUE,FALSE)</f>
        <v>#N/A</v>
      </c>
      <c r="J338" t="str" cm="1">
        <f t="array" ref="J338">IF(A338,IF(AND(H338,I338,INDEX(EBKP_NEU!$G$3:$G$724,G338)),INDEX(EBKP_NEU!$B$3:$B$724,G338),"Problem"),"egal, nicht editierbar")</f>
        <v>egal, nicht editierbar</v>
      </c>
      <c r="L338"/>
    </row>
    <row r="339" spans="1:12" ht="55.2">
      <c r="A339" t="b">
        <v>1</v>
      </c>
      <c r="C339" s="200" t="s">
        <v>4980</v>
      </c>
      <c r="D339" s="30" t="s">
        <v>1995</v>
      </c>
      <c r="E339" s="30" t="s">
        <v>4981</v>
      </c>
      <c r="F339">
        <v>1</v>
      </c>
      <c r="G339">
        <f>MATCH(C339,EBKP_NEU!$A$3:$A$724,0)</f>
        <v>133</v>
      </c>
      <c r="H339" t="b" cm="1">
        <f t="array" ref="H339">IF(INDEX(EBKP_NEU!$C$3:$C$1144,G339)=D339,TRUE,FALSE)</f>
        <v>0</v>
      </c>
      <c r="I339" t="b" cm="1">
        <f t="array" ref="I339">IF(INDEX(EBKP_NEU!$D$3:$D$1144,G339)=E339,TRUE,FALSE)</f>
        <v>0</v>
      </c>
      <c r="J339" t="str" cm="1">
        <f t="array" ref="J339">IF(A339,IF(AND(H339,I339,INDEX(EBKP_NEU!$G$3:$G$724,G339)),INDEX(EBKP_NEU!$B$3:$B$724,G339),"Problem"),"egal, nicht editierbar")</f>
        <v>Problem</v>
      </c>
      <c r="K339" s="236" t="s">
        <v>84</v>
      </c>
    </row>
    <row r="340" spans="1:12" ht="13.8" hidden="1">
      <c r="A340" t="b">
        <v>0</v>
      </c>
      <c r="C340" s="207" t="s">
        <v>4982</v>
      </c>
      <c r="D340" s="29" t="s">
        <v>4608</v>
      </c>
      <c r="E340" s="29" t="s">
        <v>4608</v>
      </c>
      <c r="F340">
        <v>1</v>
      </c>
      <c r="G340" t="e">
        <f>MATCH(C340,EBKP_NEU!$A$3:$A$724,0)</f>
        <v>#N/A</v>
      </c>
      <c r="H340" t="e" cm="1">
        <f t="array" ref="H340">IF(INDEX(EBKP_NEU!$C$3:$C$1144,G340)=D340,TRUE,FALSE)</f>
        <v>#N/A</v>
      </c>
      <c r="I340" t="e" cm="1">
        <f t="array" ref="I340">IF(INDEX(EBKP_NEU!$D$3:$D$1144,G340)=E340,TRUE,FALSE)</f>
        <v>#N/A</v>
      </c>
      <c r="J340" t="str" cm="1">
        <f t="array" ref="J340">IF(A340,IF(AND(H340,I340,INDEX(EBKP_NEU!$G$3:$G$724,G340)),INDEX(EBKP_NEU!$B$3:$B$724,G340),"Problem"),"egal, nicht editierbar")</f>
        <v>egal, nicht editierbar</v>
      </c>
      <c r="L340"/>
    </row>
    <row r="341" spans="1:12" ht="13.8" hidden="1">
      <c r="A341" t="b">
        <v>0</v>
      </c>
      <c r="C341" s="207" t="s">
        <v>4983</v>
      </c>
      <c r="D341" s="29" t="s">
        <v>4608</v>
      </c>
      <c r="E341" s="29" t="s">
        <v>4608</v>
      </c>
      <c r="F341">
        <v>1</v>
      </c>
      <c r="G341" t="e">
        <f>MATCH(C341,EBKP_NEU!$A$3:$A$724,0)</f>
        <v>#N/A</v>
      </c>
      <c r="H341" t="e" cm="1">
        <f t="array" ref="H341">IF(INDEX(EBKP_NEU!$C$3:$C$1144,G341)=D341,TRUE,FALSE)</f>
        <v>#N/A</v>
      </c>
      <c r="I341" t="e" cm="1">
        <f t="array" ref="I341">IF(INDEX(EBKP_NEU!$D$3:$D$1144,G341)=E341,TRUE,FALSE)</f>
        <v>#N/A</v>
      </c>
      <c r="J341" t="str" cm="1">
        <f t="array" ref="J341">IF(A341,IF(AND(H341,I341,INDEX(EBKP_NEU!$G$3:$G$724,G341)),INDEX(EBKP_NEU!$B$3:$B$724,G341),"Problem"),"egal, nicht editierbar")</f>
        <v>egal, nicht editierbar</v>
      </c>
      <c r="L341"/>
    </row>
    <row r="342" spans="1:12" ht="27.6">
      <c r="A342" t="b">
        <v>1</v>
      </c>
      <c r="C342" s="198" t="s">
        <v>4984</v>
      </c>
      <c r="D342" s="199" t="s">
        <v>4985</v>
      </c>
      <c r="E342" s="30" t="s">
        <v>4986</v>
      </c>
      <c r="F342">
        <v>2</v>
      </c>
      <c r="G342">
        <f>MATCH(C342,EBKP_NEU!$A$3:$A$724,0)</f>
        <v>136</v>
      </c>
      <c r="H342" t="b" cm="1">
        <f t="array" ref="H342">IF(INDEX(EBKP_NEU!$C$3:$C$1144,G342)=D342,TRUE,FALSE)</f>
        <v>0</v>
      </c>
      <c r="I342" t="b" cm="1">
        <f t="array" ref="I342">IF(INDEX(EBKP_NEU!$D$3:$D$1144,G342)=E342,TRUE,FALSE)</f>
        <v>0</v>
      </c>
      <c r="J342" t="str" cm="1">
        <f t="array" ref="J342">IF(A342,IF(AND(H342,I342,INDEX(EBKP_NEU!$G$3:$G$724,G342)),INDEX(EBKP_NEU!$B$3:$B$724,G342),"Problem"),"egal, nicht editierbar")</f>
        <v>Problem</v>
      </c>
      <c r="K342" s="236" t="s">
        <v>86</v>
      </c>
    </row>
    <row r="343" spans="1:12" ht="55.2">
      <c r="A343" t="b">
        <v>1</v>
      </c>
      <c r="C343" s="200" t="s">
        <v>4987</v>
      </c>
      <c r="D343" s="30" t="s">
        <v>4084</v>
      </c>
      <c r="E343" s="30" t="s">
        <v>4988</v>
      </c>
      <c r="F343">
        <v>1</v>
      </c>
      <c r="G343">
        <f>MATCH(C343,EBKP_NEU!$A$3:$A$724,0)</f>
        <v>137</v>
      </c>
      <c r="H343" t="b" cm="1">
        <f t="array" ref="H343">IF(INDEX(EBKP_NEU!$C$3:$C$1144,G343)=D343,TRUE,FALSE)</f>
        <v>0</v>
      </c>
      <c r="I343" t="b" cm="1">
        <f t="array" ref="I343">IF(INDEX(EBKP_NEU!$D$3:$D$1144,G343)=E343,TRUE,FALSE)</f>
        <v>0</v>
      </c>
      <c r="J343" t="str" cm="1">
        <f t="array" ref="J343">IF(A343,IF(AND(H343,I343,INDEX(EBKP_NEU!$G$3:$G$724,G343)),INDEX(EBKP_NEU!$B$3:$B$724,G343),"Problem"),"egal, nicht editierbar")</f>
        <v>Problem</v>
      </c>
      <c r="K343" s="236" t="s">
        <v>87</v>
      </c>
    </row>
    <row r="344" spans="1:12" ht="13.8" hidden="1">
      <c r="A344" t="b">
        <v>0</v>
      </c>
      <c r="C344" s="207" t="s">
        <v>4989</v>
      </c>
      <c r="D344" s="29" t="s">
        <v>4608</v>
      </c>
      <c r="E344" s="29" t="s">
        <v>4608</v>
      </c>
      <c r="F344">
        <v>1</v>
      </c>
      <c r="G344" t="e">
        <f>MATCH(C344,EBKP_NEU!$A$3:$A$724,0)</f>
        <v>#N/A</v>
      </c>
      <c r="H344" t="e" cm="1">
        <f t="array" ref="H344">IF(INDEX(EBKP_NEU!$C$3:$C$1144,G344)=D344,TRUE,FALSE)</f>
        <v>#N/A</v>
      </c>
      <c r="I344" t="e" cm="1">
        <f t="array" ref="I344">IF(INDEX(EBKP_NEU!$D$3:$D$1144,G344)=E344,TRUE,FALSE)</f>
        <v>#N/A</v>
      </c>
      <c r="J344" t="str" cm="1">
        <f t="array" ref="J344">IF(A344,IF(AND(H344,I344,INDEX(EBKP_NEU!$G$3:$G$724,G344)),INDEX(EBKP_NEU!$B$3:$B$724,G344),"Problem"),"egal, nicht editierbar")</f>
        <v>egal, nicht editierbar</v>
      </c>
      <c r="L344"/>
    </row>
    <row r="345" spans="1:12" ht="13.8" hidden="1">
      <c r="A345" t="b">
        <v>0</v>
      </c>
      <c r="C345" s="207" t="s">
        <v>4990</v>
      </c>
      <c r="D345" s="29" t="s">
        <v>4608</v>
      </c>
      <c r="E345" s="29" t="s">
        <v>4608</v>
      </c>
      <c r="F345">
        <v>1</v>
      </c>
      <c r="G345" t="e">
        <f>MATCH(C345,EBKP_NEU!$A$3:$A$724,0)</f>
        <v>#N/A</v>
      </c>
      <c r="H345" t="e" cm="1">
        <f t="array" ref="H345">IF(INDEX(EBKP_NEU!$C$3:$C$1144,G345)=D345,TRUE,FALSE)</f>
        <v>#N/A</v>
      </c>
      <c r="I345" t="e" cm="1">
        <f t="array" ref="I345">IF(INDEX(EBKP_NEU!$D$3:$D$1144,G345)=E345,TRUE,FALSE)</f>
        <v>#N/A</v>
      </c>
      <c r="J345" t="str" cm="1">
        <f t="array" ref="J345">IF(A345,IF(AND(H345,I345,INDEX(EBKP_NEU!$G$3:$G$724,G345)),INDEX(EBKP_NEU!$B$3:$B$724,G345),"Problem"),"egal, nicht editierbar")</f>
        <v>egal, nicht editierbar</v>
      </c>
      <c r="L345"/>
    </row>
    <row r="346" spans="1:12" ht="13.8" hidden="1">
      <c r="A346" t="b">
        <v>0</v>
      </c>
      <c r="C346" s="207" t="s">
        <v>4991</v>
      </c>
      <c r="D346" s="29" t="s">
        <v>4608</v>
      </c>
      <c r="E346" s="29" t="s">
        <v>4608</v>
      </c>
      <c r="F346">
        <v>1</v>
      </c>
      <c r="G346" t="e">
        <f>MATCH(C346,EBKP_NEU!$A$3:$A$724,0)</f>
        <v>#N/A</v>
      </c>
      <c r="H346" t="e" cm="1">
        <f t="array" ref="H346">IF(INDEX(EBKP_NEU!$C$3:$C$1144,G346)=D346,TRUE,FALSE)</f>
        <v>#N/A</v>
      </c>
      <c r="I346" t="e" cm="1">
        <f t="array" ref="I346">IF(INDEX(EBKP_NEU!$D$3:$D$1144,G346)=E346,TRUE,FALSE)</f>
        <v>#N/A</v>
      </c>
      <c r="J346" t="str" cm="1">
        <f t="array" ref="J346">IF(A346,IF(AND(H346,I346,INDEX(EBKP_NEU!$G$3:$G$724,G346)),INDEX(EBKP_NEU!$B$3:$B$724,G346),"Problem"),"egal, nicht editierbar")</f>
        <v>egal, nicht editierbar</v>
      </c>
      <c r="L346"/>
    </row>
    <row r="347" spans="1:12" ht="13.8" hidden="1">
      <c r="A347" t="b">
        <v>0</v>
      </c>
      <c r="C347" s="207" t="s">
        <v>4992</v>
      </c>
      <c r="D347" s="29" t="s">
        <v>4608</v>
      </c>
      <c r="E347" s="29" t="s">
        <v>4608</v>
      </c>
      <c r="F347">
        <v>2</v>
      </c>
      <c r="G347" t="e">
        <f>MATCH(C347,EBKP_NEU!$A$3:$A$724,0)</f>
        <v>#N/A</v>
      </c>
      <c r="H347" t="e" cm="1">
        <f t="array" ref="H347">IF(INDEX(EBKP_NEU!$C$3:$C$1144,G347)=D347,TRUE,FALSE)</f>
        <v>#N/A</v>
      </c>
      <c r="I347" t="e" cm="1">
        <f t="array" ref="I347">IF(INDEX(EBKP_NEU!$D$3:$D$1144,G347)=E347,TRUE,FALSE)</f>
        <v>#N/A</v>
      </c>
      <c r="J347" t="str" cm="1">
        <f t="array" ref="J347">IF(A347,IF(AND(H347,I347,INDEX(EBKP_NEU!$G$3:$G$724,G347)),INDEX(EBKP_NEU!$B$3:$B$724,G347),"Problem"),"egal, nicht editierbar")</f>
        <v>egal, nicht editierbar</v>
      </c>
      <c r="L347"/>
    </row>
    <row r="348" spans="1:12" ht="27.6">
      <c r="A348" t="b">
        <v>1</v>
      </c>
      <c r="C348" s="200" t="s">
        <v>4993</v>
      </c>
      <c r="D348" s="30" t="s">
        <v>2011</v>
      </c>
      <c r="E348" s="30" t="s">
        <v>4994</v>
      </c>
      <c r="F348">
        <v>2</v>
      </c>
      <c r="G348">
        <f>MATCH(C348,EBKP_NEU!$A$3:$A$724,0)</f>
        <v>138</v>
      </c>
      <c r="H348" t="b" cm="1">
        <f t="array" ref="H348">IF(INDEX(EBKP_NEU!$C$3:$C$1144,G348)=D348,TRUE,FALSE)</f>
        <v>1</v>
      </c>
      <c r="I348" t="b" cm="1">
        <f t="array" ref="I348">IF(INDEX(EBKP_NEU!$D$3:$D$1144,G348)=E348,TRUE,FALSE)</f>
        <v>0</v>
      </c>
      <c r="J348" t="str" cm="1">
        <f t="array" ref="J348">IF(A348,IF(AND(H348,I348,INDEX(EBKP_NEU!$G$3:$G$724,G348)),INDEX(EBKP_NEU!$B$3:$B$724,G348),"Problem"),"egal, nicht editierbar")</f>
        <v>Problem</v>
      </c>
      <c r="K348" s="236" t="s">
        <v>88</v>
      </c>
    </row>
    <row r="349" spans="1:12" ht="13.8" hidden="1">
      <c r="A349" t="b">
        <v>0</v>
      </c>
      <c r="C349" s="207" t="s">
        <v>4995</v>
      </c>
      <c r="D349" s="29" t="s">
        <v>4608</v>
      </c>
      <c r="E349" s="29" t="s">
        <v>4608</v>
      </c>
      <c r="F349">
        <v>1</v>
      </c>
      <c r="G349" t="e">
        <f>MATCH(C349,EBKP_NEU!$A$3:$A$724,0)</f>
        <v>#N/A</v>
      </c>
      <c r="H349" t="e" cm="1">
        <f t="array" ref="H349">IF(INDEX(EBKP_NEU!$C$3:$C$1144,G349)=D349,TRUE,FALSE)</f>
        <v>#N/A</v>
      </c>
      <c r="I349" t="e" cm="1">
        <f t="array" ref="I349">IF(INDEX(EBKP_NEU!$D$3:$D$1144,G349)=E349,TRUE,FALSE)</f>
        <v>#N/A</v>
      </c>
      <c r="J349" t="str" cm="1">
        <f t="array" ref="J349">IF(A349,IF(AND(H349,I349,INDEX(EBKP_NEU!$G$3:$G$724,G349)),INDEX(EBKP_NEU!$B$3:$B$724,G349),"Problem"),"egal, nicht editierbar")</f>
        <v>egal, nicht editierbar</v>
      </c>
      <c r="L349"/>
    </row>
    <row r="350" spans="1:12" ht="13.8" hidden="1">
      <c r="A350" t="b">
        <v>0</v>
      </c>
      <c r="C350" s="207" t="s">
        <v>4996</v>
      </c>
      <c r="D350" s="29" t="s">
        <v>4608</v>
      </c>
      <c r="E350" s="29" t="s">
        <v>4608</v>
      </c>
      <c r="F350">
        <v>1</v>
      </c>
      <c r="G350" t="e">
        <f>MATCH(C350,EBKP_NEU!$A$3:$A$724,0)</f>
        <v>#N/A</v>
      </c>
      <c r="H350" t="e" cm="1">
        <f t="array" ref="H350">IF(INDEX(EBKP_NEU!$C$3:$C$1144,G350)=D350,TRUE,FALSE)</f>
        <v>#N/A</v>
      </c>
      <c r="I350" t="e" cm="1">
        <f t="array" ref="I350">IF(INDEX(EBKP_NEU!$D$3:$D$1144,G350)=E350,TRUE,FALSE)</f>
        <v>#N/A</v>
      </c>
      <c r="J350" t="str" cm="1">
        <f t="array" ref="J350">IF(A350,IF(AND(H350,I350,INDEX(EBKP_NEU!$G$3:$G$724,G350)),INDEX(EBKP_NEU!$B$3:$B$724,G350),"Problem"),"egal, nicht editierbar")</f>
        <v>egal, nicht editierbar</v>
      </c>
      <c r="L350"/>
    </row>
    <row r="351" spans="1:12" ht="13.8" hidden="1">
      <c r="A351" t="b">
        <v>0</v>
      </c>
      <c r="C351" s="207" t="s">
        <v>4997</v>
      </c>
      <c r="D351" s="29" t="s">
        <v>4608</v>
      </c>
      <c r="E351" s="29" t="s">
        <v>4608</v>
      </c>
      <c r="F351">
        <v>1</v>
      </c>
      <c r="G351" t="e">
        <f>MATCH(C351,EBKP_NEU!$A$3:$A$724,0)</f>
        <v>#N/A</v>
      </c>
      <c r="H351" t="e" cm="1">
        <f t="array" ref="H351">IF(INDEX(EBKP_NEU!$C$3:$C$1144,G351)=D351,TRUE,FALSE)</f>
        <v>#N/A</v>
      </c>
      <c r="I351" t="e" cm="1">
        <f t="array" ref="I351">IF(INDEX(EBKP_NEU!$D$3:$D$1144,G351)=E351,TRUE,FALSE)</f>
        <v>#N/A</v>
      </c>
      <c r="J351" t="str" cm="1">
        <f t="array" ref="J351">IF(A351,IF(AND(H351,I351,INDEX(EBKP_NEU!$G$3:$G$724,G351)),INDEX(EBKP_NEU!$B$3:$B$724,G351),"Problem"),"egal, nicht editierbar")</f>
        <v>egal, nicht editierbar</v>
      </c>
      <c r="L351"/>
    </row>
    <row r="352" spans="1:12" ht="13.8" hidden="1">
      <c r="A352" t="b">
        <v>0</v>
      </c>
      <c r="C352" s="207" t="s">
        <v>4998</v>
      </c>
      <c r="D352" s="29" t="s">
        <v>4608</v>
      </c>
      <c r="E352" s="29" t="s">
        <v>4608</v>
      </c>
      <c r="F352">
        <v>1</v>
      </c>
      <c r="G352" t="e">
        <f>MATCH(C352,EBKP_NEU!$A$3:$A$724,0)</f>
        <v>#N/A</v>
      </c>
      <c r="H352" t="e" cm="1">
        <f t="array" ref="H352">IF(INDEX(EBKP_NEU!$C$3:$C$1144,G352)=D352,TRUE,FALSE)</f>
        <v>#N/A</v>
      </c>
      <c r="I352" t="e" cm="1">
        <f t="array" ref="I352">IF(INDEX(EBKP_NEU!$D$3:$D$1144,G352)=E352,TRUE,FALSE)</f>
        <v>#N/A</v>
      </c>
      <c r="J352" t="str" cm="1">
        <f t="array" ref="J352">IF(A352,IF(AND(H352,I352,INDEX(EBKP_NEU!$G$3:$G$724,G352)),INDEX(EBKP_NEU!$B$3:$B$724,G352),"Problem"),"egal, nicht editierbar")</f>
        <v>egal, nicht editierbar</v>
      </c>
      <c r="L352"/>
    </row>
    <row r="353" spans="1:10" customFormat="1" ht="13.8" hidden="1">
      <c r="A353" t="b">
        <v>0</v>
      </c>
      <c r="C353" s="207" t="s">
        <v>4999</v>
      </c>
      <c r="D353" s="29" t="s">
        <v>4608</v>
      </c>
      <c r="E353" s="29" t="s">
        <v>4608</v>
      </c>
      <c r="F353">
        <v>1</v>
      </c>
      <c r="G353" t="e">
        <f>MATCH(C353,EBKP_NEU!$A$3:$A$724,0)</f>
        <v>#N/A</v>
      </c>
      <c r="H353" t="e" cm="1">
        <f t="array" ref="H353">IF(INDEX(EBKP_NEU!$C$3:$C$1144,G353)=D353,TRUE,FALSE)</f>
        <v>#N/A</v>
      </c>
      <c r="I353" t="e" cm="1">
        <f t="array" ref="I353">IF(INDEX(EBKP_NEU!$D$3:$D$1144,G353)=E353,TRUE,FALSE)</f>
        <v>#N/A</v>
      </c>
      <c r="J353" t="str" cm="1">
        <f t="array" ref="J353">IF(A353,IF(AND(H353,I353,INDEX(EBKP_NEU!$G$3:$G$724,G353)),INDEX(EBKP_NEU!$B$3:$B$724,G353),"Problem"),"egal, nicht editierbar")</f>
        <v>egal, nicht editierbar</v>
      </c>
    </row>
    <row r="354" spans="1:10" customFormat="1" ht="13.8" hidden="1">
      <c r="A354" t="b">
        <v>0</v>
      </c>
      <c r="C354" s="207" t="s">
        <v>5000</v>
      </c>
      <c r="D354" s="29" t="s">
        <v>4608</v>
      </c>
      <c r="E354" s="29" t="s">
        <v>4608</v>
      </c>
      <c r="F354">
        <v>1</v>
      </c>
      <c r="G354" t="e">
        <f>MATCH(C354,EBKP_NEU!$A$3:$A$724,0)</f>
        <v>#N/A</v>
      </c>
      <c r="H354" t="e" cm="1">
        <f t="array" ref="H354">IF(INDEX(EBKP_NEU!$C$3:$C$1144,G354)=D354,TRUE,FALSE)</f>
        <v>#N/A</v>
      </c>
      <c r="I354" t="e" cm="1">
        <f t="array" ref="I354">IF(INDEX(EBKP_NEU!$D$3:$D$1144,G354)=E354,TRUE,FALSE)</f>
        <v>#N/A</v>
      </c>
      <c r="J354" t="str" cm="1">
        <f t="array" ref="J354">IF(A354,IF(AND(H354,I354,INDEX(EBKP_NEU!$G$3:$G$724,G354)),INDEX(EBKP_NEU!$B$3:$B$724,G354),"Problem"),"egal, nicht editierbar")</f>
        <v>egal, nicht editierbar</v>
      </c>
    </row>
    <row r="355" spans="1:10" customFormat="1" ht="13.8" hidden="1">
      <c r="A355" t="b">
        <v>0</v>
      </c>
      <c r="C355" s="207" t="s">
        <v>5001</v>
      </c>
      <c r="D355" s="29" t="s">
        <v>4608</v>
      </c>
      <c r="E355" s="29" t="s">
        <v>4608</v>
      </c>
      <c r="F355">
        <v>1</v>
      </c>
      <c r="G355" t="e">
        <f>MATCH(C355,EBKP_NEU!$A$3:$A$724,0)</f>
        <v>#N/A</v>
      </c>
      <c r="H355" t="e" cm="1">
        <f t="array" ref="H355">IF(INDEX(EBKP_NEU!$C$3:$C$1144,G355)=D355,TRUE,FALSE)</f>
        <v>#N/A</v>
      </c>
      <c r="I355" t="e" cm="1">
        <f t="array" ref="I355">IF(INDEX(EBKP_NEU!$D$3:$D$1144,G355)=E355,TRUE,FALSE)</f>
        <v>#N/A</v>
      </c>
      <c r="J355" t="str" cm="1">
        <f t="array" ref="J355">IF(A355,IF(AND(H355,I355,INDEX(EBKP_NEU!$G$3:$G$724,G355)),INDEX(EBKP_NEU!$B$3:$B$724,G355),"Problem"),"egal, nicht editierbar")</f>
        <v>egal, nicht editierbar</v>
      </c>
    </row>
    <row r="356" spans="1:10" customFormat="1" ht="13.8" hidden="1">
      <c r="A356" t="b">
        <v>0</v>
      </c>
      <c r="C356" s="207" t="s">
        <v>5002</v>
      </c>
      <c r="D356" s="29" t="s">
        <v>4608</v>
      </c>
      <c r="E356" s="29" t="s">
        <v>4608</v>
      </c>
      <c r="F356">
        <v>1</v>
      </c>
      <c r="G356" t="e">
        <f>MATCH(C356,EBKP_NEU!$A$3:$A$724,0)</f>
        <v>#N/A</v>
      </c>
      <c r="H356" t="e" cm="1">
        <f t="array" ref="H356">IF(INDEX(EBKP_NEU!$C$3:$C$1144,G356)=D356,TRUE,FALSE)</f>
        <v>#N/A</v>
      </c>
      <c r="I356" t="e" cm="1">
        <f t="array" ref="I356">IF(INDEX(EBKP_NEU!$D$3:$D$1144,G356)=E356,TRUE,FALSE)</f>
        <v>#N/A</v>
      </c>
      <c r="J356" t="str" cm="1">
        <f t="array" ref="J356">IF(A356,IF(AND(H356,I356,INDEX(EBKP_NEU!$G$3:$G$724,G356)),INDEX(EBKP_NEU!$B$3:$B$724,G356),"Problem"),"egal, nicht editierbar")</f>
        <v>egal, nicht editierbar</v>
      </c>
    </row>
    <row r="357" spans="1:10" customFormat="1" ht="13.8" hidden="1">
      <c r="A357" t="b">
        <v>0</v>
      </c>
      <c r="C357" s="207" t="s">
        <v>5003</v>
      </c>
      <c r="D357" s="29" t="s">
        <v>4608</v>
      </c>
      <c r="E357" s="29" t="s">
        <v>4608</v>
      </c>
      <c r="F357">
        <v>1</v>
      </c>
      <c r="G357" t="e">
        <f>MATCH(C357,EBKP_NEU!$A$3:$A$724,0)</f>
        <v>#N/A</v>
      </c>
      <c r="H357" t="e" cm="1">
        <f t="array" ref="H357">IF(INDEX(EBKP_NEU!$C$3:$C$1144,G357)=D357,TRUE,FALSE)</f>
        <v>#N/A</v>
      </c>
      <c r="I357" t="e" cm="1">
        <f t="array" ref="I357">IF(INDEX(EBKP_NEU!$D$3:$D$1144,G357)=E357,TRUE,FALSE)</f>
        <v>#N/A</v>
      </c>
      <c r="J357" t="str" cm="1">
        <f t="array" ref="J357">IF(A357,IF(AND(H357,I357,INDEX(EBKP_NEU!$G$3:$G$724,G357)),INDEX(EBKP_NEU!$B$3:$B$724,G357),"Problem"),"egal, nicht editierbar")</f>
        <v>egal, nicht editierbar</v>
      </c>
    </row>
    <row r="358" spans="1:10" customFormat="1" ht="13.8" hidden="1">
      <c r="A358" t="b">
        <v>0</v>
      </c>
      <c r="C358" s="207" t="s">
        <v>5004</v>
      </c>
      <c r="D358" s="29" t="s">
        <v>4608</v>
      </c>
      <c r="E358" s="29" t="s">
        <v>4608</v>
      </c>
      <c r="F358">
        <v>1</v>
      </c>
      <c r="G358" t="e">
        <f>MATCH(C358,EBKP_NEU!$A$3:$A$724,0)</f>
        <v>#N/A</v>
      </c>
      <c r="H358" t="e" cm="1">
        <f t="array" ref="H358">IF(INDEX(EBKP_NEU!$C$3:$C$1144,G358)=D358,TRUE,FALSE)</f>
        <v>#N/A</v>
      </c>
      <c r="I358" t="e" cm="1">
        <f t="array" ref="I358">IF(INDEX(EBKP_NEU!$D$3:$D$1144,G358)=E358,TRUE,FALSE)</f>
        <v>#N/A</v>
      </c>
      <c r="J358" t="str" cm="1">
        <f t="array" ref="J358">IF(A358,IF(AND(H358,I358,INDEX(EBKP_NEU!$G$3:$G$724,G358)),INDEX(EBKP_NEU!$B$3:$B$724,G358),"Problem"),"egal, nicht editierbar")</f>
        <v>egal, nicht editierbar</v>
      </c>
    </row>
    <row r="359" spans="1:10" customFormat="1" ht="13.8" hidden="1">
      <c r="A359" t="b">
        <v>0</v>
      </c>
      <c r="C359" s="207" t="s">
        <v>5005</v>
      </c>
      <c r="D359" s="29" t="s">
        <v>4608</v>
      </c>
      <c r="E359" s="29" t="s">
        <v>4608</v>
      </c>
      <c r="F359">
        <v>1</v>
      </c>
      <c r="G359" t="e">
        <f>MATCH(C359,EBKP_NEU!$A$3:$A$724,0)</f>
        <v>#N/A</v>
      </c>
      <c r="H359" t="e" cm="1">
        <f t="array" ref="H359">IF(INDEX(EBKP_NEU!$C$3:$C$1144,G359)=D359,TRUE,FALSE)</f>
        <v>#N/A</v>
      </c>
      <c r="I359" t="e" cm="1">
        <f t="array" ref="I359">IF(INDEX(EBKP_NEU!$D$3:$D$1144,G359)=E359,TRUE,FALSE)</f>
        <v>#N/A</v>
      </c>
      <c r="J359" t="str" cm="1">
        <f t="array" ref="J359">IF(A359,IF(AND(H359,I359,INDEX(EBKP_NEU!$G$3:$G$724,G359)),INDEX(EBKP_NEU!$B$3:$B$724,G359),"Problem"),"egal, nicht editierbar")</f>
        <v>egal, nicht editierbar</v>
      </c>
    </row>
    <row r="360" spans="1:10" customFormat="1" ht="13.8" hidden="1">
      <c r="A360" t="b">
        <v>0</v>
      </c>
      <c r="C360" s="207" t="s">
        <v>5006</v>
      </c>
      <c r="D360" s="29" t="s">
        <v>4608</v>
      </c>
      <c r="E360" s="29" t="s">
        <v>4608</v>
      </c>
      <c r="F360">
        <v>1</v>
      </c>
      <c r="G360" t="e">
        <f>MATCH(C360,EBKP_NEU!$A$3:$A$724,0)</f>
        <v>#N/A</v>
      </c>
      <c r="H360" t="e" cm="1">
        <f t="array" ref="H360">IF(INDEX(EBKP_NEU!$C$3:$C$1144,G360)=D360,TRUE,FALSE)</f>
        <v>#N/A</v>
      </c>
      <c r="I360" t="e" cm="1">
        <f t="array" ref="I360">IF(INDEX(EBKP_NEU!$D$3:$D$1144,G360)=E360,TRUE,FALSE)</f>
        <v>#N/A</v>
      </c>
      <c r="J360" t="str" cm="1">
        <f t="array" ref="J360">IF(A360,IF(AND(H360,I360,INDEX(EBKP_NEU!$G$3:$G$724,G360)),INDEX(EBKP_NEU!$B$3:$B$724,G360),"Problem"),"egal, nicht editierbar")</f>
        <v>egal, nicht editierbar</v>
      </c>
    </row>
    <row r="361" spans="1:10" customFormat="1" ht="13.8" hidden="1">
      <c r="A361" t="b">
        <v>0</v>
      </c>
      <c r="C361" s="207" t="s">
        <v>5007</v>
      </c>
      <c r="D361" s="29" t="s">
        <v>4608</v>
      </c>
      <c r="E361" s="29" t="s">
        <v>4608</v>
      </c>
      <c r="F361">
        <v>1</v>
      </c>
      <c r="G361" t="e">
        <f>MATCH(C361,EBKP_NEU!$A$3:$A$724,0)</f>
        <v>#N/A</v>
      </c>
      <c r="H361" t="e" cm="1">
        <f t="array" ref="H361">IF(INDEX(EBKP_NEU!$C$3:$C$1144,G361)=D361,TRUE,FALSE)</f>
        <v>#N/A</v>
      </c>
      <c r="I361" t="e" cm="1">
        <f t="array" ref="I361">IF(INDEX(EBKP_NEU!$D$3:$D$1144,G361)=E361,TRUE,FALSE)</f>
        <v>#N/A</v>
      </c>
      <c r="J361" t="str" cm="1">
        <f t="array" ref="J361">IF(A361,IF(AND(H361,I361,INDEX(EBKP_NEU!$G$3:$G$724,G361)),INDEX(EBKP_NEU!$B$3:$B$724,G361),"Problem"),"egal, nicht editierbar")</f>
        <v>egal, nicht editierbar</v>
      </c>
    </row>
    <row r="362" spans="1:10" customFormat="1" ht="13.8" hidden="1">
      <c r="A362" t="b">
        <v>0</v>
      </c>
      <c r="C362" s="207" t="s">
        <v>5008</v>
      </c>
      <c r="D362" s="29" t="s">
        <v>4608</v>
      </c>
      <c r="E362" s="29" t="s">
        <v>4608</v>
      </c>
      <c r="F362">
        <v>1</v>
      </c>
      <c r="G362" t="e">
        <f>MATCH(C362,EBKP_NEU!$A$3:$A$724,0)</f>
        <v>#N/A</v>
      </c>
      <c r="H362" t="e" cm="1">
        <f t="array" ref="H362">IF(INDEX(EBKP_NEU!$C$3:$C$1144,G362)=D362,TRUE,FALSE)</f>
        <v>#N/A</v>
      </c>
      <c r="I362" t="e" cm="1">
        <f t="array" ref="I362">IF(INDEX(EBKP_NEU!$D$3:$D$1144,G362)=E362,TRUE,FALSE)</f>
        <v>#N/A</v>
      </c>
      <c r="J362" t="str" cm="1">
        <f t="array" ref="J362">IF(A362,IF(AND(H362,I362,INDEX(EBKP_NEU!$G$3:$G$724,G362)),INDEX(EBKP_NEU!$B$3:$B$724,G362),"Problem"),"egal, nicht editierbar")</f>
        <v>egal, nicht editierbar</v>
      </c>
    </row>
    <row r="363" spans="1:10" customFormat="1" ht="13.8" hidden="1">
      <c r="A363" t="b">
        <v>0</v>
      </c>
      <c r="C363" s="207" t="s">
        <v>5009</v>
      </c>
      <c r="D363" s="29" t="s">
        <v>4608</v>
      </c>
      <c r="E363" s="29" t="s">
        <v>4608</v>
      </c>
      <c r="F363">
        <v>1</v>
      </c>
      <c r="G363" t="e">
        <f>MATCH(C363,EBKP_NEU!$A$3:$A$724,0)</f>
        <v>#N/A</v>
      </c>
      <c r="H363" t="e" cm="1">
        <f t="array" ref="H363">IF(INDEX(EBKP_NEU!$C$3:$C$1144,G363)=D363,TRUE,FALSE)</f>
        <v>#N/A</v>
      </c>
      <c r="I363" t="e" cm="1">
        <f t="array" ref="I363">IF(INDEX(EBKP_NEU!$D$3:$D$1144,G363)=E363,TRUE,FALSE)</f>
        <v>#N/A</v>
      </c>
      <c r="J363" t="str" cm="1">
        <f t="array" ref="J363">IF(A363,IF(AND(H363,I363,INDEX(EBKP_NEU!$G$3:$G$724,G363)),INDEX(EBKP_NEU!$B$3:$B$724,G363),"Problem"),"egal, nicht editierbar")</f>
        <v>egal, nicht editierbar</v>
      </c>
    </row>
    <row r="364" spans="1:10" customFormat="1" ht="13.8" hidden="1">
      <c r="A364" t="b">
        <v>0</v>
      </c>
      <c r="C364" s="207" t="s">
        <v>5010</v>
      </c>
      <c r="D364" s="29" t="s">
        <v>4608</v>
      </c>
      <c r="E364" s="29" t="s">
        <v>4608</v>
      </c>
      <c r="F364">
        <v>0</v>
      </c>
      <c r="G364" t="e">
        <f>MATCH(C364,EBKP_NEU!$A$3:$A$724,0)</f>
        <v>#N/A</v>
      </c>
      <c r="H364" t="e" cm="1">
        <f t="array" ref="H364">IF(INDEX(EBKP_NEU!$C$3:$C$1144,G364)=D364,TRUE,FALSE)</f>
        <v>#N/A</v>
      </c>
      <c r="I364" t="e" cm="1">
        <f t="array" ref="I364">IF(INDEX(EBKP_NEU!$D$3:$D$1144,G364)=E364,TRUE,FALSE)</f>
        <v>#N/A</v>
      </c>
      <c r="J364" t="str" cm="1">
        <f t="array" ref="J364">IF(A364,IF(AND(H364,I364,INDEX(EBKP_NEU!$G$3:$G$724,G364)),INDEX(EBKP_NEU!$B$3:$B$724,G364),"Problem"),"egal, nicht editierbar")</f>
        <v>egal, nicht editierbar</v>
      </c>
    </row>
    <row r="365" spans="1:10" customFormat="1" ht="13.8" hidden="1">
      <c r="A365" t="b">
        <v>0</v>
      </c>
      <c r="C365" s="207" t="s">
        <v>5011</v>
      </c>
      <c r="D365" s="29" t="s">
        <v>4608</v>
      </c>
      <c r="E365" s="29" t="s">
        <v>4608</v>
      </c>
      <c r="F365">
        <v>0</v>
      </c>
      <c r="G365" t="e">
        <f>MATCH(C365,EBKP_NEU!$A$3:$A$724,0)</f>
        <v>#N/A</v>
      </c>
      <c r="H365" t="e" cm="1">
        <f t="array" ref="H365">IF(INDEX(EBKP_NEU!$C$3:$C$1144,G365)=D365,TRUE,FALSE)</f>
        <v>#N/A</v>
      </c>
      <c r="I365" t="e" cm="1">
        <f t="array" ref="I365">IF(INDEX(EBKP_NEU!$D$3:$D$1144,G365)=E365,TRUE,FALSE)</f>
        <v>#N/A</v>
      </c>
      <c r="J365" t="str" cm="1">
        <f t="array" ref="J365">IF(A365,IF(AND(H365,I365,INDEX(EBKP_NEU!$G$3:$G$724,G365)),INDEX(EBKP_NEU!$B$3:$B$724,G365),"Problem"),"egal, nicht editierbar")</f>
        <v>egal, nicht editierbar</v>
      </c>
    </row>
    <row r="366" spans="1:10" customFormat="1" ht="13.8" hidden="1">
      <c r="A366" t="b">
        <v>0</v>
      </c>
      <c r="C366" s="207" t="s">
        <v>5012</v>
      </c>
      <c r="D366" s="29" t="s">
        <v>4608</v>
      </c>
      <c r="E366" s="29" t="s">
        <v>4608</v>
      </c>
      <c r="F366">
        <v>0</v>
      </c>
      <c r="G366" t="e">
        <f>MATCH(C366,EBKP_NEU!$A$3:$A$724,0)</f>
        <v>#N/A</v>
      </c>
      <c r="H366" t="e" cm="1">
        <f t="array" ref="H366">IF(INDEX(EBKP_NEU!$C$3:$C$1144,G366)=D366,TRUE,FALSE)</f>
        <v>#N/A</v>
      </c>
      <c r="I366" t="e" cm="1">
        <f t="array" ref="I366">IF(INDEX(EBKP_NEU!$D$3:$D$1144,G366)=E366,TRUE,FALSE)</f>
        <v>#N/A</v>
      </c>
      <c r="J366" t="str" cm="1">
        <f t="array" ref="J366">IF(A366,IF(AND(H366,I366,INDEX(EBKP_NEU!$G$3:$G$724,G366)),INDEX(EBKP_NEU!$B$3:$B$724,G366),"Problem"),"egal, nicht editierbar")</f>
        <v>egal, nicht editierbar</v>
      </c>
    </row>
    <row r="367" spans="1:10" customFormat="1" ht="13.8" hidden="1">
      <c r="A367" t="b">
        <v>0</v>
      </c>
      <c r="C367" s="207" t="s">
        <v>5013</v>
      </c>
      <c r="D367" s="29" t="s">
        <v>4608</v>
      </c>
      <c r="E367" s="29" t="s">
        <v>4608</v>
      </c>
      <c r="F367">
        <v>0</v>
      </c>
      <c r="G367" t="e">
        <f>MATCH(C367,EBKP_NEU!$A$3:$A$724,0)</f>
        <v>#N/A</v>
      </c>
      <c r="H367" t="e" cm="1">
        <f t="array" ref="H367">IF(INDEX(EBKP_NEU!$C$3:$C$1144,G367)=D367,TRUE,FALSE)</f>
        <v>#N/A</v>
      </c>
      <c r="I367" t="e" cm="1">
        <f t="array" ref="I367">IF(INDEX(EBKP_NEU!$D$3:$D$1144,G367)=E367,TRUE,FALSE)</f>
        <v>#N/A</v>
      </c>
      <c r="J367" t="str" cm="1">
        <f t="array" ref="J367">IF(A367,IF(AND(H367,I367,INDEX(EBKP_NEU!$G$3:$G$724,G367)),INDEX(EBKP_NEU!$B$3:$B$724,G367),"Problem"),"egal, nicht editierbar")</f>
        <v>egal, nicht editierbar</v>
      </c>
    </row>
    <row r="368" spans="1:10" customFormat="1" ht="13.8" hidden="1">
      <c r="A368" t="b">
        <v>0</v>
      </c>
      <c r="C368" s="207" t="s">
        <v>5014</v>
      </c>
      <c r="D368" s="29" t="s">
        <v>4608</v>
      </c>
      <c r="E368" s="29" t="s">
        <v>4608</v>
      </c>
      <c r="F368">
        <v>0</v>
      </c>
      <c r="G368" t="e">
        <f>MATCH(C368,EBKP_NEU!$A$3:$A$724,0)</f>
        <v>#N/A</v>
      </c>
      <c r="H368" t="e" cm="1">
        <f t="array" ref="H368">IF(INDEX(EBKP_NEU!$C$3:$C$1144,G368)=D368,TRUE,FALSE)</f>
        <v>#N/A</v>
      </c>
      <c r="I368" t="e" cm="1">
        <f t="array" ref="I368">IF(INDEX(EBKP_NEU!$D$3:$D$1144,G368)=E368,TRUE,FALSE)</f>
        <v>#N/A</v>
      </c>
      <c r="J368" t="str" cm="1">
        <f t="array" ref="J368">IF(A368,IF(AND(H368,I368,INDEX(EBKP_NEU!$G$3:$G$724,G368)),INDEX(EBKP_NEU!$B$3:$B$724,G368),"Problem"),"egal, nicht editierbar")</f>
        <v>egal, nicht editierbar</v>
      </c>
    </row>
    <row r="369" spans="1:12" ht="13.8" hidden="1">
      <c r="A369" t="b">
        <v>0</v>
      </c>
      <c r="C369" s="207" t="s">
        <v>5015</v>
      </c>
      <c r="D369" s="29" t="s">
        <v>4608</v>
      </c>
      <c r="E369" s="29" t="s">
        <v>4608</v>
      </c>
      <c r="F369">
        <v>0</v>
      </c>
      <c r="G369" t="e">
        <f>MATCH(C369,EBKP_NEU!$A$3:$A$724,0)</f>
        <v>#N/A</v>
      </c>
      <c r="H369" t="e" cm="1">
        <f t="array" ref="H369">IF(INDEX(EBKP_NEU!$C$3:$C$1144,G369)=D369,TRUE,FALSE)</f>
        <v>#N/A</v>
      </c>
      <c r="I369" t="e" cm="1">
        <f t="array" ref="I369">IF(INDEX(EBKP_NEU!$D$3:$D$1144,G369)=E369,TRUE,FALSE)</f>
        <v>#N/A</v>
      </c>
      <c r="J369" t="str" cm="1">
        <f t="array" ref="J369">IF(A369,IF(AND(H369,I369,INDEX(EBKP_NEU!$G$3:$G$724,G369)),INDEX(EBKP_NEU!$B$3:$B$724,G369),"Problem"),"egal, nicht editierbar")</f>
        <v>egal, nicht editierbar</v>
      </c>
      <c r="L369"/>
    </row>
    <row r="370" spans="1:12" ht="13.8" hidden="1">
      <c r="A370" t="b">
        <v>0</v>
      </c>
      <c r="C370" s="207" t="s">
        <v>5016</v>
      </c>
      <c r="D370" s="29" t="s">
        <v>4608</v>
      </c>
      <c r="E370" s="29" t="s">
        <v>4608</v>
      </c>
      <c r="F370">
        <v>0</v>
      </c>
      <c r="G370" t="e">
        <f>MATCH(C370,EBKP_NEU!$A$3:$A$724,0)</f>
        <v>#N/A</v>
      </c>
      <c r="H370" t="e" cm="1">
        <f t="array" ref="H370">IF(INDEX(EBKP_NEU!$C$3:$C$1144,G370)=D370,TRUE,FALSE)</f>
        <v>#N/A</v>
      </c>
      <c r="I370" t="e" cm="1">
        <f t="array" ref="I370">IF(INDEX(EBKP_NEU!$D$3:$D$1144,G370)=E370,TRUE,FALSE)</f>
        <v>#N/A</v>
      </c>
      <c r="J370" t="str" cm="1">
        <f t="array" ref="J370">IF(A370,IF(AND(H370,I370,INDEX(EBKP_NEU!$G$3:$G$724,G370)),INDEX(EBKP_NEU!$B$3:$B$724,G370),"Problem"),"egal, nicht editierbar")</f>
        <v>egal, nicht editierbar</v>
      </c>
      <c r="L370"/>
    </row>
    <row r="371" spans="1:12" ht="13.8" hidden="1">
      <c r="A371" t="b">
        <v>0</v>
      </c>
      <c r="C371" s="207" t="s">
        <v>5017</v>
      </c>
      <c r="D371" s="29" t="s">
        <v>4608</v>
      </c>
      <c r="E371" s="29" t="s">
        <v>4608</v>
      </c>
      <c r="F371">
        <v>0</v>
      </c>
      <c r="G371" t="e">
        <f>MATCH(C371,EBKP_NEU!$A$3:$A$724,0)</f>
        <v>#N/A</v>
      </c>
      <c r="H371" t="e" cm="1">
        <f t="array" ref="H371">IF(INDEX(EBKP_NEU!$C$3:$C$1144,G371)=D371,TRUE,FALSE)</f>
        <v>#N/A</v>
      </c>
      <c r="I371" t="e" cm="1">
        <f t="array" ref="I371">IF(INDEX(EBKP_NEU!$D$3:$D$1144,G371)=E371,TRUE,FALSE)</f>
        <v>#N/A</v>
      </c>
      <c r="J371" t="str" cm="1">
        <f t="array" ref="J371">IF(A371,IF(AND(H371,I371,INDEX(EBKP_NEU!$G$3:$G$724,G371)),INDEX(EBKP_NEU!$B$3:$B$724,G371),"Problem"),"egal, nicht editierbar")</f>
        <v>egal, nicht editierbar</v>
      </c>
      <c r="L371"/>
    </row>
    <row r="372" spans="1:12" ht="13.8" hidden="1">
      <c r="A372" t="b">
        <v>0</v>
      </c>
      <c r="C372" s="207" t="s">
        <v>5018</v>
      </c>
      <c r="D372" s="29" t="s">
        <v>4608</v>
      </c>
      <c r="E372" s="29" t="s">
        <v>4608</v>
      </c>
      <c r="F372">
        <v>0</v>
      </c>
      <c r="G372" t="e">
        <f>MATCH(C372,EBKP_NEU!$A$3:$A$724,0)</f>
        <v>#N/A</v>
      </c>
      <c r="H372" t="e" cm="1">
        <f t="array" ref="H372">IF(INDEX(EBKP_NEU!$C$3:$C$1144,G372)=D372,TRUE,FALSE)</f>
        <v>#N/A</v>
      </c>
      <c r="I372" t="e" cm="1">
        <f t="array" ref="I372">IF(INDEX(EBKP_NEU!$D$3:$D$1144,G372)=E372,TRUE,FALSE)</f>
        <v>#N/A</v>
      </c>
      <c r="J372" t="str" cm="1">
        <f t="array" ref="J372">IF(A372,IF(AND(H372,I372,INDEX(EBKP_NEU!$G$3:$G$724,G372)),INDEX(EBKP_NEU!$B$3:$B$724,G372),"Problem"),"egal, nicht editierbar")</f>
        <v>egal, nicht editierbar</v>
      </c>
      <c r="L372"/>
    </row>
    <row r="373" spans="1:12" ht="13.8" hidden="1">
      <c r="A373" t="b">
        <v>0</v>
      </c>
      <c r="C373" s="207" t="s">
        <v>5019</v>
      </c>
      <c r="D373" s="29" t="s">
        <v>4608</v>
      </c>
      <c r="E373" s="29" t="s">
        <v>4608</v>
      </c>
      <c r="F373">
        <v>0</v>
      </c>
      <c r="G373" t="e">
        <f>MATCH(C373,EBKP_NEU!$A$3:$A$724,0)</f>
        <v>#N/A</v>
      </c>
      <c r="H373" t="e" cm="1">
        <f t="array" ref="H373">IF(INDEX(EBKP_NEU!$C$3:$C$1144,G373)=D373,TRUE,FALSE)</f>
        <v>#N/A</v>
      </c>
      <c r="I373" t="e" cm="1">
        <f t="array" ref="I373">IF(INDEX(EBKP_NEU!$D$3:$D$1144,G373)=E373,TRUE,FALSE)</f>
        <v>#N/A</v>
      </c>
      <c r="J373" t="str" cm="1">
        <f t="array" ref="J373">IF(A373,IF(AND(H373,I373,INDEX(EBKP_NEU!$G$3:$G$724,G373)),INDEX(EBKP_NEU!$B$3:$B$724,G373),"Problem"),"egal, nicht editierbar")</f>
        <v>egal, nicht editierbar</v>
      </c>
      <c r="L373"/>
    </row>
    <row r="374" spans="1:12" ht="41.4">
      <c r="A374" t="b">
        <v>1</v>
      </c>
      <c r="C374" s="200" t="s">
        <v>5020</v>
      </c>
      <c r="D374" s="30" t="s">
        <v>4092</v>
      </c>
      <c r="E374" s="30" t="s">
        <v>4973</v>
      </c>
      <c r="F374">
        <v>0</v>
      </c>
      <c r="G374">
        <f>MATCH(C374,EBKP_NEU!$A$3:$A$724,0)</f>
        <v>139</v>
      </c>
      <c r="H374" t="b" cm="1">
        <f t="array" ref="H374">IF(INDEX(EBKP_NEU!$C$3:$C$1144,G374)=D374,TRUE,FALSE)</f>
        <v>0</v>
      </c>
      <c r="I374" t="b" cm="1">
        <f t="array" ref="I374">IF(INDEX(EBKP_NEU!$D$3:$D$1144,G374)=E374,TRUE,FALSE)</f>
        <v>0</v>
      </c>
      <c r="J374" t="str" cm="1">
        <f t="array" ref="J374">IF(A374,IF(AND(H374,I374,INDEX(EBKP_NEU!$G$3:$G$724,G374)),INDEX(EBKP_NEU!$B$3:$B$724,G374),"Problem"),"egal, nicht editierbar")</f>
        <v>Problem</v>
      </c>
      <c r="K374" s="236" t="s">
        <v>90</v>
      </c>
    </row>
    <row r="375" spans="1:12" ht="13.8" hidden="1">
      <c r="A375" t="b">
        <v>0</v>
      </c>
      <c r="C375" s="207" t="s">
        <v>5021</v>
      </c>
      <c r="D375" s="29" t="s">
        <v>4608</v>
      </c>
      <c r="E375" s="29" t="s">
        <v>4608</v>
      </c>
      <c r="F375">
        <v>0</v>
      </c>
      <c r="G375" t="e">
        <f>MATCH(C375,EBKP_NEU!$A$3:$A$724,0)</f>
        <v>#N/A</v>
      </c>
      <c r="H375" t="e" cm="1">
        <f t="array" ref="H375">IF(INDEX(EBKP_NEU!$C$3:$C$1144,G375)=D375,TRUE,FALSE)</f>
        <v>#N/A</v>
      </c>
      <c r="I375" t="e" cm="1">
        <f t="array" ref="I375">IF(INDEX(EBKP_NEU!$D$3:$D$1144,G375)=E375,TRUE,FALSE)</f>
        <v>#N/A</v>
      </c>
      <c r="J375" t="str" cm="1">
        <f t="array" ref="J375">IF(A375,IF(AND(H375,I375,INDEX(EBKP_NEU!$G$3:$G$724,G375)),INDEX(EBKP_NEU!$B$3:$B$724,G375),"Problem"),"egal, nicht editierbar")</f>
        <v>egal, nicht editierbar</v>
      </c>
      <c r="L375"/>
    </row>
    <row r="376" spans="1:12" ht="13.8" hidden="1">
      <c r="A376" t="b">
        <v>0</v>
      </c>
      <c r="C376" s="207" t="s">
        <v>5022</v>
      </c>
      <c r="D376" s="29" t="s">
        <v>4608</v>
      </c>
      <c r="E376" s="29" t="s">
        <v>4608</v>
      </c>
      <c r="F376">
        <v>0</v>
      </c>
      <c r="G376" t="e">
        <f>MATCH(C376,EBKP_NEU!$A$3:$A$724,0)</f>
        <v>#N/A</v>
      </c>
      <c r="H376" t="e" cm="1">
        <f t="array" ref="H376">IF(INDEX(EBKP_NEU!$C$3:$C$1144,G376)=D376,TRUE,FALSE)</f>
        <v>#N/A</v>
      </c>
      <c r="I376" t="e" cm="1">
        <f t="array" ref="I376">IF(INDEX(EBKP_NEU!$D$3:$D$1144,G376)=E376,TRUE,FALSE)</f>
        <v>#N/A</v>
      </c>
      <c r="J376" t="str" cm="1">
        <f t="array" ref="J376">IF(A376,IF(AND(H376,I376,INDEX(EBKP_NEU!$G$3:$G$724,G376)),INDEX(EBKP_NEU!$B$3:$B$724,G376),"Problem"),"egal, nicht editierbar")</f>
        <v>egal, nicht editierbar</v>
      </c>
      <c r="L376"/>
    </row>
    <row r="377" spans="1:12" ht="55.2">
      <c r="A377" t="b">
        <v>1</v>
      </c>
      <c r="C377" s="200" t="s">
        <v>5023</v>
      </c>
      <c r="D377" s="30" t="s">
        <v>2023</v>
      </c>
      <c r="E377" s="30" t="s">
        <v>5024</v>
      </c>
      <c r="F377">
        <v>0</v>
      </c>
      <c r="G377">
        <f>MATCH(C377,EBKP_NEU!$A$3:$A$724,0)</f>
        <v>140</v>
      </c>
      <c r="H377" t="b" cm="1">
        <f t="array" ref="H377">IF(INDEX(EBKP_NEU!$C$3:$C$1144,G377)=D377,TRUE,FALSE)</f>
        <v>0</v>
      </c>
      <c r="I377" t="b" cm="1">
        <f t="array" ref="I377">IF(INDEX(EBKP_NEU!$D$3:$D$1144,G377)=E377,TRUE,FALSE)</f>
        <v>0</v>
      </c>
      <c r="J377" t="str" cm="1">
        <f t="array" ref="J377">IF(A377,IF(AND(H377,I377,INDEX(EBKP_NEU!$G$3:$G$724,G377)),INDEX(EBKP_NEU!$B$3:$B$724,G377),"Problem"),"egal, nicht editierbar")</f>
        <v>Problem</v>
      </c>
      <c r="K377" s="236" t="s">
        <v>91</v>
      </c>
    </row>
    <row r="378" spans="1:12" ht="13.8" hidden="1">
      <c r="A378" t="b">
        <v>0</v>
      </c>
      <c r="C378" s="207" t="s">
        <v>5025</v>
      </c>
      <c r="D378" s="29" t="s">
        <v>4608</v>
      </c>
      <c r="E378" s="29" t="s">
        <v>4608</v>
      </c>
      <c r="F378">
        <v>0</v>
      </c>
      <c r="G378" t="e">
        <f>MATCH(C378,EBKP_NEU!$A$3:$A$724,0)</f>
        <v>#N/A</v>
      </c>
      <c r="H378" t="e" cm="1">
        <f t="array" ref="H378">IF(INDEX(EBKP_NEU!$C$3:$C$1144,G378)=D378,TRUE,FALSE)</f>
        <v>#N/A</v>
      </c>
      <c r="I378" t="e" cm="1">
        <f t="array" ref="I378">IF(INDEX(EBKP_NEU!$D$3:$D$1144,G378)=E378,TRUE,FALSE)</f>
        <v>#N/A</v>
      </c>
      <c r="J378" t="str" cm="1">
        <f t="array" ref="J378">IF(A378,IF(AND(H378,I378,INDEX(EBKP_NEU!$G$3:$G$724,G378)),INDEX(EBKP_NEU!$B$3:$B$724,G378),"Problem"),"egal, nicht editierbar")</f>
        <v>egal, nicht editierbar</v>
      </c>
      <c r="L378"/>
    </row>
    <row r="379" spans="1:12" ht="13.8" hidden="1">
      <c r="A379" t="b">
        <v>0</v>
      </c>
      <c r="C379" s="207" t="s">
        <v>5026</v>
      </c>
      <c r="D379" s="29" t="s">
        <v>4608</v>
      </c>
      <c r="E379" s="29" t="s">
        <v>4608</v>
      </c>
      <c r="F379">
        <v>0</v>
      </c>
      <c r="G379" t="e">
        <f>MATCH(C379,EBKP_NEU!$A$3:$A$724,0)</f>
        <v>#N/A</v>
      </c>
      <c r="H379" t="e" cm="1">
        <f t="array" ref="H379">IF(INDEX(EBKP_NEU!$C$3:$C$1144,G379)=D379,TRUE,FALSE)</f>
        <v>#N/A</v>
      </c>
      <c r="I379" t="e" cm="1">
        <f t="array" ref="I379">IF(INDEX(EBKP_NEU!$D$3:$D$1144,G379)=E379,TRUE,FALSE)</f>
        <v>#N/A</v>
      </c>
      <c r="J379" t="str" cm="1">
        <f t="array" ref="J379">IF(A379,IF(AND(H379,I379,INDEX(EBKP_NEU!$G$3:$G$724,G379)),INDEX(EBKP_NEU!$B$3:$B$724,G379),"Problem"),"egal, nicht editierbar")</f>
        <v>egal, nicht editierbar</v>
      </c>
      <c r="L379"/>
    </row>
    <row r="380" spans="1:12" ht="27.6">
      <c r="A380" t="b">
        <v>1</v>
      </c>
      <c r="C380" s="198" t="s">
        <v>5027</v>
      </c>
      <c r="D380" s="199" t="s">
        <v>2031</v>
      </c>
      <c r="E380" s="30" t="s">
        <v>3948</v>
      </c>
      <c r="F380">
        <v>0</v>
      </c>
      <c r="G380">
        <f>MATCH(C380,EBKP_NEU!$A$3:$A$724,0)</f>
        <v>143</v>
      </c>
      <c r="H380" t="b" cm="1">
        <f t="array" ref="H380">IF(INDEX(EBKP_NEU!$C$3:$C$1144,G380)=D380,TRUE,FALSE)</f>
        <v>1</v>
      </c>
      <c r="I380" t="b" cm="1">
        <f t="array" ref="I380">IF(INDEX(EBKP_NEU!$D$3:$D$1144,G380)=E380,TRUE,FALSE)</f>
        <v>0</v>
      </c>
      <c r="J380" t="str" cm="1">
        <f t="array" ref="J380">IF(A380,IF(AND(H380,I380,INDEX(EBKP_NEU!$G$3:$G$724,G380)),INDEX(EBKP_NEU!$B$3:$B$724,G380),"Problem"),"egal, nicht editierbar")</f>
        <v>Problem</v>
      </c>
      <c r="K380" s="236" t="s">
        <v>93</v>
      </c>
    </row>
    <row r="381" spans="1:12" ht="13.8">
      <c r="A381" t="b">
        <v>1</v>
      </c>
      <c r="C381" s="200" t="s">
        <v>5028</v>
      </c>
      <c r="D381" s="30" t="s">
        <v>5029</v>
      </c>
      <c r="E381" s="30" t="s">
        <v>5030</v>
      </c>
      <c r="F381">
        <v>0</v>
      </c>
      <c r="G381">
        <f>MATCH(C381,EBKP_NEU!$A$3:$A$724,0)</f>
        <v>144</v>
      </c>
      <c r="H381" t="b" cm="1">
        <f t="array" ref="H381">IF(INDEX(EBKP_NEU!$C$3:$C$1144,G381)=D381,TRUE,FALSE)</f>
        <v>0</v>
      </c>
      <c r="I381" t="b" cm="1">
        <f t="array" ref="I381">IF(INDEX(EBKP_NEU!$D$3:$D$1144,G381)=E381,TRUE,FALSE)</f>
        <v>0</v>
      </c>
      <c r="J381" t="str" cm="1">
        <f t="array" ref="J381">IF(A381,IF(AND(H381,I381,INDEX(EBKP_NEU!$G$3:$G$724,G381)),INDEX(EBKP_NEU!$B$3:$B$724,G381),"Problem"),"egal, nicht editierbar")</f>
        <v>Problem</v>
      </c>
      <c r="K381" s="236" t="s">
        <v>94</v>
      </c>
    </row>
    <row r="382" spans="1:12" ht="13.8" hidden="1">
      <c r="A382" t="b">
        <v>0</v>
      </c>
      <c r="C382" s="207" t="s">
        <v>5031</v>
      </c>
      <c r="D382" s="29" t="s">
        <v>4608</v>
      </c>
      <c r="E382" s="29" t="s">
        <v>4608</v>
      </c>
      <c r="F382">
        <v>0</v>
      </c>
      <c r="G382" t="e">
        <f>MATCH(C382,EBKP_NEU!$A$3:$A$724,0)</f>
        <v>#N/A</v>
      </c>
      <c r="H382" t="e" cm="1">
        <f t="array" ref="H382">IF(INDEX(EBKP_NEU!$C$3:$C$1144,G382)=D382,TRUE,FALSE)</f>
        <v>#N/A</v>
      </c>
      <c r="I382" t="e" cm="1">
        <f t="array" ref="I382">IF(INDEX(EBKP_NEU!$D$3:$D$1144,G382)=E382,TRUE,FALSE)</f>
        <v>#N/A</v>
      </c>
      <c r="J382" t="str" cm="1">
        <f t="array" ref="J382">IF(A382,IF(AND(H382,I382,INDEX(EBKP_NEU!$G$3:$G$724,G382)),INDEX(EBKP_NEU!$B$3:$B$724,G382),"Problem"),"egal, nicht editierbar")</f>
        <v>egal, nicht editierbar</v>
      </c>
      <c r="L382"/>
    </row>
    <row r="383" spans="1:12" ht="41.4">
      <c r="A383" t="b">
        <v>1</v>
      </c>
      <c r="C383" s="200" t="s">
        <v>5032</v>
      </c>
      <c r="D383" s="30" t="s">
        <v>2039</v>
      </c>
      <c r="E383" s="30" t="s">
        <v>5033</v>
      </c>
      <c r="F383">
        <v>0</v>
      </c>
      <c r="G383">
        <f>MATCH(C383,EBKP_NEU!$A$3:$A$724,0)</f>
        <v>145</v>
      </c>
      <c r="H383" t="b" cm="1">
        <f t="array" ref="H383">IF(INDEX(EBKP_NEU!$C$3:$C$1144,G383)=D383,TRUE,FALSE)</f>
        <v>1</v>
      </c>
      <c r="I383" t="b" cm="1">
        <f t="array" ref="I383">IF(INDEX(EBKP_NEU!$D$3:$D$1144,G383)=E383,TRUE,FALSE)</f>
        <v>0</v>
      </c>
      <c r="J383" t="str" cm="1">
        <f t="array" ref="J383">IF(A383,IF(AND(H383,I383,INDEX(EBKP_NEU!$G$3:$G$724,G383)),INDEX(EBKP_NEU!$B$3:$B$724,G383),"Problem"),"egal, nicht editierbar")</f>
        <v>Problem</v>
      </c>
      <c r="K383" s="236" t="s">
        <v>95</v>
      </c>
    </row>
    <row r="384" spans="1:12" ht="13.8" hidden="1">
      <c r="A384" t="b">
        <v>0</v>
      </c>
      <c r="C384" s="207" t="s">
        <v>5034</v>
      </c>
      <c r="D384" s="29" t="s">
        <v>4608</v>
      </c>
      <c r="E384" s="29" t="s">
        <v>4608</v>
      </c>
      <c r="F384">
        <v>0</v>
      </c>
      <c r="G384" t="e">
        <f>MATCH(C384,EBKP_NEU!$A$3:$A$724,0)</f>
        <v>#N/A</v>
      </c>
      <c r="H384" t="e" cm="1">
        <f t="array" ref="H384">IF(INDEX(EBKP_NEU!$C$3:$C$1144,G384)=D384,TRUE,FALSE)</f>
        <v>#N/A</v>
      </c>
      <c r="I384" t="e" cm="1">
        <f t="array" ref="I384">IF(INDEX(EBKP_NEU!$D$3:$D$1144,G384)=E384,TRUE,FALSE)</f>
        <v>#N/A</v>
      </c>
      <c r="J384" t="str" cm="1">
        <f t="array" ref="J384">IF(A384,IF(AND(H384,I384,INDEX(EBKP_NEU!$G$3:$G$724,G384)),INDEX(EBKP_NEU!$B$3:$B$724,G384),"Problem"),"egal, nicht editierbar")</f>
        <v>egal, nicht editierbar</v>
      </c>
      <c r="L384"/>
    </row>
    <row r="385" spans="1:12" ht="13.8" hidden="1">
      <c r="A385" t="b">
        <v>0</v>
      </c>
      <c r="C385" s="207" t="s">
        <v>5035</v>
      </c>
      <c r="D385" s="29" t="s">
        <v>4608</v>
      </c>
      <c r="E385" s="29" t="s">
        <v>4608</v>
      </c>
      <c r="F385">
        <v>0</v>
      </c>
      <c r="G385" t="e">
        <f>MATCH(C385,EBKP_NEU!$A$3:$A$724,0)</f>
        <v>#N/A</v>
      </c>
      <c r="H385" t="e" cm="1">
        <f t="array" ref="H385">IF(INDEX(EBKP_NEU!$C$3:$C$1144,G385)=D385,TRUE,FALSE)</f>
        <v>#N/A</v>
      </c>
      <c r="I385" t="e" cm="1">
        <f t="array" ref="I385">IF(INDEX(EBKP_NEU!$D$3:$D$1144,G385)=E385,TRUE,FALSE)</f>
        <v>#N/A</v>
      </c>
      <c r="J385" t="str" cm="1">
        <f t="array" ref="J385">IF(A385,IF(AND(H385,I385,INDEX(EBKP_NEU!$G$3:$G$724,G385)),INDEX(EBKP_NEU!$B$3:$B$724,G385),"Problem"),"egal, nicht editierbar")</f>
        <v>egal, nicht editierbar</v>
      </c>
      <c r="L385"/>
    </row>
    <row r="386" spans="1:12" ht="13.8" hidden="1">
      <c r="A386" t="b">
        <v>0</v>
      </c>
      <c r="C386" s="207" t="s">
        <v>5036</v>
      </c>
      <c r="D386" s="29" t="s">
        <v>4608</v>
      </c>
      <c r="E386" s="29" t="s">
        <v>4608</v>
      </c>
      <c r="F386">
        <v>0</v>
      </c>
      <c r="G386" t="e">
        <f>MATCH(C386,EBKP_NEU!$A$3:$A$724,0)</f>
        <v>#N/A</v>
      </c>
      <c r="H386" t="e" cm="1">
        <f t="array" ref="H386">IF(INDEX(EBKP_NEU!$C$3:$C$1144,G386)=D386,TRUE,FALSE)</f>
        <v>#N/A</v>
      </c>
      <c r="I386" t="e" cm="1">
        <f t="array" ref="I386">IF(INDEX(EBKP_NEU!$D$3:$D$1144,G386)=E386,TRUE,FALSE)</f>
        <v>#N/A</v>
      </c>
      <c r="J386" t="str" cm="1">
        <f t="array" ref="J386">IF(A386,IF(AND(H386,I386,INDEX(EBKP_NEU!$G$3:$G$724,G386)),INDEX(EBKP_NEU!$B$3:$B$724,G386),"Problem"),"egal, nicht editierbar")</f>
        <v>egal, nicht editierbar</v>
      </c>
      <c r="L386"/>
    </row>
    <row r="387" spans="1:12" ht="13.8" hidden="1">
      <c r="A387" t="b">
        <v>0</v>
      </c>
      <c r="C387" s="207" t="s">
        <v>5037</v>
      </c>
      <c r="D387" s="29" t="s">
        <v>4608</v>
      </c>
      <c r="E387" s="29" t="s">
        <v>4608</v>
      </c>
      <c r="F387">
        <v>0</v>
      </c>
      <c r="G387" t="e">
        <f>MATCH(C387,EBKP_NEU!$A$3:$A$724,0)</f>
        <v>#N/A</v>
      </c>
      <c r="H387" t="e" cm="1">
        <f t="array" ref="H387">IF(INDEX(EBKP_NEU!$C$3:$C$1144,G387)=D387,TRUE,FALSE)</f>
        <v>#N/A</v>
      </c>
      <c r="I387" t="e" cm="1">
        <f t="array" ref="I387">IF(INDEX(EBKP_NEU!$D$3:$D$1144,G387)=E387,TRUE,FALSE)</f>
        <v>#N/A</v>
      </c>
      <c r="J387" t="str" cm="1">
        <f t="array" ref="J387">IF(A387,IF(AND(H387,I387,INDEX(EBKP_NEU!$G$3:$G$724,G387)),INDEX(EBKP_NEU!$B$3:$B$724,G387),"Problem"),"egal, nicht editierbar")</f>
        <v>egal, nicht editierbar</v>
      </c>
      <c r="L387"/>
    </row>
    <row r="388" spans="1:12" ht="13.8" hidden="1">
      <c r="A388" t="b">
        <v>0</v>
      </c>
      <c r="C388" s="207" t="s">
        <v>5038</v>
      </c>
      <c r="D388" s="29" t="s">
        <v>4608</v>
      </c>
      <c r="E388" s="29" t="s">
        <v>4608</v>
      </c>
      <c r="F388">
        <v>0</v>
      </c>
      <c r="G388" t="e">
        <f>MATCH(C388,EBKP_NEU!$A$3:$A$724,0)</f>
        <v>#N/A</v>
      </c>
      <c r="H388" t="e" cm="1">
        <f t="array" ref="H388">IF(INDEX(EBKP_NEU!$C$3:$C$1144,G388)=D388,TRUE,FALSE)</f>
        <v>#N/A</v>
      </c>
      <c r="I388" t="e" cm="1">
        <f t="array" ref="I388">IF(INDEX(EBKP_NEU!$D$3:$D$1144,G388)=E388,TRUE,FALSE)</f>
        <v>#N/A</v>
      </c>
      <c r="J388" t="str" cm="1">
        <f t="array" ref="J388">IF(A388,IF(AND(H388,I388,INDEX(EBKP_NEU!$G$3:$G$724,G388)),INDEX(EBKP_NEU!$B$3:$B$724,G388),"Problem"),"egal, nicht editierbar")</f>
        <v>egal, nicht editierbar</v>
      </c>
      <c r="L388"/>
    </row>
    <row r="389" spans="1:12" ht="13.8" hidden="1">
      <c r="A389" t="b">
        <v>0</v>
      </c>
      <c r="C389" s="207" t="s">
        <v>5039</v>
      </c>
      <c r="D389" s="29" t="s">
        <v>4608</v>
      </c>
      <c r="E389" s="29" t="s">
        <v>4608</v>
      </c>
      <c r="F389">
        <v>0</v>
      </c>
      <c r="G389" t="e">
        <f>MATCH(C389,EBKP_NEU!$A$3:$A$724,0)</f>
        <v>#N/A</v>
      </c>
      <c r="H389" t="e" cm="1">
        <f t="array" ref="H389">IF(INDEX(EBKP_NEU!$C$3:$C$1144,G389)=D389,TRUE,FALSE)</f>
        <v>#N/A</v>
      </c>
      <c r="I389" t="e" cm="1">
        <f t="array" ref="I389">IF(INDEX(EBKP_NEU!$D$3:$D$1144,G389)=E389,TRUE,FALSE)</f>
        <v>#N/A</v>
      </c>
      <c r="J389" t="str" cm="1">
        <f t="array" ref="J389">IF(A389,IF(AND(H389,I389,INDEX(EBKP_NEU!$G$3:$G$724,G389)),INDEX(EBKP_NEU!$B$3:$B$724,G389),"Problem"),"egal, nicht editierbar")</f>
        <v>egal, nicht editierbar</v>
      </c>
      <c r="L389"/>
    </row>
    <row r="390" spans="1:12" ht="13.8" hidden="1">
      <c r="A390" t="b">
        <v>0</v>
      </c>
      <c r="C390" s="207" t="s">
        <v>5040</v>
      </c>
      <c r="D390" s="29" t="s">
        <v>4608</v>
      </c>
      <c r="E390" s="29" t="s">
        <v>4608</v>
      </c>
      <c r="F390">
        <v>0</v>
      </c>
      <c r="G390" t="e">
        <f>MATCH(C390,EBKP_NEU!$A$3:$A$724,0)</f>
        <v>#N/A</v>
      </c>
      <c r="H390" t="e" cm="1">
        <f t="array" ref="H390">IF(INDEX(EBKP_NEU!$C$3:$C$1144,G390)=D390,TRUE,FALSE)</f>
        <v>#N/A</v>
      </c>
      <c r="I390" t="e" cm="1">
        <f t="array" ref="I390">IF(INDEX(EBKP_NEU!$D$3:$D$1144,G390)=E390,TRUE,FALSE)</f>
        <v>#N/A</v>
      </c>
      <c r="J390" t="str" cm="1">
        <f t="array" ref="J390">IF(A390,IF(AND(H390,I390,INDEX(EBKP_NEU!$G$3:$G$724,G390)),INDEX(EBKP_NEU!$B$3:$B$724,G390),"Problem"),"egal, nicht editierbar")</f>
        <v>egal, nicht editierbar</v>
      </c>
      <c r="L390"/>
    </row>
    <row r="391" spans="1:12" ht="13.8" hidden="1">
      <c r="A391" t="b">
        <v>0</v>
      </c>
      <c r="C391" s="207" t="s">
        <v>5041</v>
      </c>
      <c r="D391" s="29" t="s">
        <v>4608</v>
      </c>
      <c r="E391" s="29" t="s">
        <v>4608</v>
      </c>
      <c r="F391">
        <v>0</v>
      </c>
      <c r="G391" t="e">
        <f>MATCH(C391,EBKP_NEU!$A$3:$A$724,0)</f>
        <v>#N/A</v>
      </c>
      <c r="H391" t="e" cm="1">
        <f t="array" ref="H391">IF(INDEX(EBKP_NEU!$C$3:$C$1144,G391)=D391,TRUE,FALSE)</f>
        <v>#N/A</v>
      </c>
      <c r="I391" t="e" cm="1">
        <f t="array" ref="I391">IF(INDEX(EBKP_NEU!$D$3:$D$1144,G391)=E391,TRUE,FALSE)</f>
        <v>#N/A</v>
      </c>
      <c r="J391" t="str" cm="1">
        <f t="array" ref="J391">IF(A391,IF(AND(H391,I391,INDEX(EBKP_NEU!$G$3:$G$724,G391)),INDEX(EBKP_NEU!$B$3:$B$724,G391),"Problem"),"egal, nicht editierbar")</f>
        <v>egal, nicht editierbar</v>
      </c>
      <c r="L391"/>
    </row>
    <row r="392" spans="1:12" ht="13.8" hidden="1">
      <c r="A392" t="b">
        <v>0</v>
      </c>
      <c r="C392" s="207" t="s">
        <v>5042</v>
      </c>
      <c r="D392" s="29" t="s">
        <v>4608</v>
      </c>
      <c r="E392" s="29" t="s">
        <v>4608</v>
      </c>
      <c r="F392">
        <v>0</v>
      </c>
      <c r="G392" t="e">
        <f>MATCH(C392,EBKP_NEU!$A$3:$A$724,0)</f>
        <v>#N/A</v>
      </c>
      <c r="H392" t="e" cm="1">
        <f t="array" ref="H392">IF(INDEX(EBKP_NEU!$C$3:$C$1144,G392)=D392,TRUE,FALSE)</f>
        <v>#N/A</v>
      </c>
      <c r="I392" t="e" cm="1">
        <f t="array" ref="I392">IF(INDEX(EBKP_NEU!$D$3:$D$1144,G392)=E392,TRUE,FALSE)</f>
        <v>#N/A</v>
      </c>
      <c r="J392" t="str" cm="1">
        <f t="array" ref="J392">IF(A392,IF(AND(H392,I392,INDEX(EBKP_NEU!$G$3:$G$724,G392)),INDEX(EBKP_NEU!$B$3:$B$724,G392),"Problem"),"egal, nicht editierbar")</f>
        <v>egal, nicht editierbar</v>
      </c>
      <c r="L392"/>
    </row>
    <row r="393" spans="1:12" ht="13.8" hidden="1">
      <c r="A393" t="b">
        <v>0</v>
      </c>
      <c r="C393" s="207" t="s">
        <v>5043</v>
      </c>
      <c r="D393" s="29" t="s">
        <v>4608</v>
      </c>
      <c r="E393" s="29" t="s">
        <v>4608</v>
      </c>
      <c r="F393">
        <v>0</v>
      </c>
      <c r="G393" t="e">
        <f>MATCH(C393,EBKP_NEU!$A$3:$A$724,0)</f>
        <v>#N/A</v>
      </c>
      <c r="H393" t="e" cm="1">
        <f t="array" ref="H393">IF(INDEX(EBKP_NEU!$C$3:$C$1144,G393)=D393,TRUE,FALSE)</f>
        <v>#N/A</v>
      </c>
      <c r="I393" t="e" cm="1">
        <f t="array" ref="I393">IF(INDEX(EBKP_NEU!$D$3:$D$1144,G393)=E393,TRUE,FALSE)</f>
        <v>#N/A</v>
      </c>
      <c r="J393" t="str" cm="1">
        <f t="array" ref="J393">IF(A393,IF(AND(H393,I393,INDEX(EBKP_NEU!$G$3:$G$724,G393)),INDEX(EBKP_NEU!$B$3:$B$724,G393),"Problem"),"egal, nicht editierbar")</f>
        <v>egal, nicht editierbar</v>
      </c>
      <c r="L393"/>
    </row>
    <row r="394" spans="1:12" ht="13.8" hidden="1">
      <c r="A394" t="b">
        <v>0</v>
      </c>
      <c r="C394" s="207" t="s">
        <v>5044</v>
      </c>
      <c r="D394" s="29" t="s">
        <v>4608</v>
      </c>
      <c r="E394" s="29" t="s">
        <v>4608</v>
      </c>
      <c r="F394">
        <v>0</v>
      </c>
      <c r="G394" t="e">
        <f>MATCH(C394,EBKP_NEU!$A$3:$A$724,0)</f>
        <v>#N/A</v>
      </c>
      <c r="H394" t="e" cm="1">
        <f t="array" ref="H394">IF(INDEX(EBKP_NEU!$C$3:$C$1144,G394)=D394,TRUE,FALSE)</f>
        <v>#N/A</v>
      </c>
      <c r="I394" t="e" cm="1">
        <f t="array" ref="I394">IF(INDEX(EBKP_NEU!$D$3:$D$1144,G394)=E394,TRUE,FALSE)</f>
        <v>#N/A</v>
      </c>
      <c r="J394" t="str" cm="1">
        <f t="array" ref="J394">IF(A394,IF(AND(H394,I394,INDEX(EBKP_NEU!$G$3:$G$724,G394)),INDEX(EBKP_NEU!$B$3:$B$724,G394),"Problem"),"egal, nicht editierbar")</f>
        <v>egal, nicht editierbar</v>
      </c>
      <c r="L394"/>
    </row>
    <row r="395" spans="1:12" ht="13.8" hidden="1">
      <c r="A395" t="b">
        <v>0</v>
      </c>
      <c r="C395" s="207" t="s">
        <v>5045</v>
      </c>
      <c r="D395" s="29" t="s">
        <v>4608</v>
      </c>
      <c r="E395" s="29" t="s">
        <v>4608</v>
      </c>
      <c r="F395">
        <v>0</v>
      </c>
      <c r="G395" t="e">
        <f>MATCH(C395,EBKP_NEU!$A$3:$A$724,0)</f>
        <v>#N/A</v>
      </c>
      <c r="H395" t="e" cm="1">
        <f t="array" ref="H395">IF(INDEX(EBKP_NEU!$C$3:$C$1144,G395)=D395,TRUE,FALSE)</f>
        <v>#N/A</v>
      </c>
      <c r="I395" t="e" cm="1">
        <f t="array" ref="I395">IF(INDEX(EBKP_NEU!$D$3:$D$1144,G395)=E395,TRUE,FALSE)</f>
        <v>#N/A</v>
      </c>
      <c r="J395" t="str" cm="1">
        <f t="array" ref="J395">IF(A395,IF(AND(H395,I395,INDEX(EBKP_NEU!$G$3:$G$724,G395)),INDEX(EBKP_NEU!$B$3:$B$724,G395),"Problem"),"egal, nicht editierbar")</f>
        <v>egal, nicht editierbar</v>
      </c>
      <c r="L395"/>
    </row>
    <row r="396" spans="1:12" ht="13.8" hidden="1">
      <c r="A396" t="b">
        <v>0</v>
      </c>
      <c r="C396" s="207" t="s">
        <v>5046</v>
      </c>
      <c r="D396" s="29" t="s">
        <v>4608</v>
      </c>
      <c r="E396" s="29" t="s">
        <v>4608</v>
      </c>
      <c r="F396">
        <v>0</v>
      </c>
      <c r="G396" t="e">
        <f>MATCH(C396,EBKP_NEU!$A$3:$A$724,0)</f>
        <v>#N/A</v>
      </c>
      <c r="H396" t="e" cm="1">
        <f t="array" ref="H396">IF(INDEX(EBKP_NEU!$C$3:$C$1144,G396)=D396,TRUE,FALSE)</f>
        <v>#N/A</v>
      </c>
      <c r="I396" t="e" cm="1">
        <f t="array" ref="I396">IF(INDEX(EBKP_NEU!$D$3:$D$1144,G396)=E396,TRUE,FALSE)</f>
        <v>#N/A</v>
      </c>
      <c r="J396" t="str" cm="1">
        <f t="array" ref="J396">IF(A396,IF(AND(H396,I396,INDEX(EBKP_NEU!$G$3:$G$724,G396)),INDEX(EBKP_NEU!$B$3:$B$724,G396),"Problem"),"egal, nicht editierbar")</f>
        <v>egal, nicht editierbar</v>
      </c>
      <c r="L396"/>
    </row>
    <row r="397" spans="1:12" ht="27.6">
      <c r="A397" t="b">
        <v>1</v>
      </c>
      <c r="C397" s="200" t="s">
        <v>5047</v>
      </c>
      <c r="D397" s="30" t="s">
        <v>5048</v>
      </c>
      <c r="E397" s="30" t="s">
        <v>5049</v>
      </c>
      <c r="F397">
        <v>0</v>
      </c>
      <c r="G397">
        <f>MATCH(C397,EBKP_NEU!$A$3:$A$724,0)</f>
        <v>146</v>
      </c>
      <c r="H397" t="b" cm="1">
        <f t="array" ref="H397">IF(INDEX(EBKP_NEU!$C$3:$C$1144,G397)=D397,TRUE,FALSE)</f>
        <v>0</v>
      </c>
      <c r="I397" t="b" cm="1">
        <f t="array" ref="I397">IF(INDEX(EBKP_NEU!$D$3:$D$1144,G397)=E397,TRUE,FALSE)</f>
        <v>0</v>
      </c>
      <c r="J397" t="str" cm="1">
        <f t="array" ref="J397">IF(A397,IF(AND(H397,I397,INDEX(EBKP_NEU!$G$3:$G$724,G397)),INDEX(EBKP_NEU!$B$3:$B$724,G397),"Problem"),"egal, nicht editierbar")</f>
        <v>Problem</v>
      </c>
      <c r="K397" s="236" t="s">
        <v>97</v>
      </c>
    </row>
    <row r="398" spans="1:12" ht="13.8" hidden="1">
      <c r="A398" t="b">
        <v>0</v>
      </c>
      <c r="C398" s="207" t="s">
        <v>5050</v>
      </c>
      <c r="D398" s="29" t="s">
        <v>4608</v>
      </c>
      <c r="E398" s="29" t="s">
        <v>4608</v>
      </c>
      <c r="F398">
        <v>0</v>
      </c>
      <c r="G398" t="e">
        <f>MATCH(C398,EBKP_NEU!$A$3:$A$724,0)</f>
        <v>#N/A</v>
      </c>
      <c r="H398" t="e" cm="1">
        <f t="array" ref="H398">IF(INDEX(EBKP_NEU!$C$3:$C$1144,G398)=D398,TRUE,FALSE)</f>
        <v>#N/A</v>
      </c>
      <c r="I398" t="e" cm="1">
        <f t="array" ref="I398">IF(INDEX(EBKP_NEU!$D$3:$D$1144,G398)=E398,TRUE,FALSE)</f>
        <v>#N/A</v>
      </c>
      <c r="J398" t="str" cm="1">
        <f t="array" ref="J398">IF(A398,IF(AND(H398,I398,INDEX(EBKP_NEU!$G$3:$G$724,G398)),INDEX(EBKP_NEU!$B$3:$B$724,G398),"Problem"),"egal, nicht editierbar")</f>
        <v>egal, nicht editierbar</v>
      </c>
      <c r="L398"/>
    </row>
    <row r="399" spans="1:12" ht="55.2">
      <c r="A399" t="b">
        <v>1</v>
      </c>
      <c r="C399" s="200" t="s">
        <v>5051</v>
      </c>
      <c r="D399" s="30" t="s">
        <v>2052</v>
      </c>
      <c r="E399" s="30" t="s">
        <v>5052</v>
      </c>
      <c r="F399">
        <v>0</v>
      </c>
      <c r="G399">
        <f>MATCH(C399,EBKP_NEU!$A$3:$A$724,0)</f>
        <v>147</v>
      </c>
      <c r="H399" t="b" cm="1">
        <f t="array" ref="H399">IF(INDEX(EBKP_NEU!$C$3:$C$1144,G399)=D399,TRUE,FALSE)</f>
        <v>0</v>
      </c>
      <c r="I399" t="b" cm="1">
        <f t="array" ref="I399">IF(INDEX(EBKP_NEU!$D$3:$D$1144,G399)=E399,TRUE,FALSE)</f>
        <v>0</v>
      </c>
      <c r="J399" t="str" cm="1">
        <f t="array" ref="J399">IF(A399,IF(AND(H399,I399,INDEX(EBKP_NEU!$G$3:$G$724,G399)),INDEX(EBKP_NEU!$B$3:$B$724,G399),"Problem"),"egal, nicht editierbar")</f>
        <v>Problem</v>
      </c>
      <c r="K399" s="236" t="s">
        <v>98</v>
      </c>
    </row>
    <row r="400" spans="1:12" ht="13.8" hidden="1">
      <c r="A400" t="b">
        <v>0</v>
      </c>
      <c r="C400" s="207" t="s">
        <v>5053</v>
      </c>
      <c r="D400" s="29" t="s">
        <v>4608</v>
      </c>
      <c r="E400" s="29" t="s">
        <v>4608</v>
      </c>
      <c r="F400">
        <v>2</v>
      </c>
      <c r="G400" t="e">
        <f>MATCH(C400,EBKP_NEU!$A$3:$A$724,0)</f>
        <v>#N/A</v>
      </c>
      <c r="H400" t="e" cm="1">
        <f t="array" ref="H400">IF(INDEX(EBKP_NEU!$C$3:$C$1144,G400)=D400,TRUE,FALSE)</f>
        <v>#N/A</v>
      </c>
      <c r="I400" t="e" cm="1">
        <f t="array" ref="I400">IF(INDEX(EBKP_NEU!$D$3:$D$1144,G400)=E400,TRUE,FALSE)</f>
        <v>#N/A</v>
      </c>
      <c r="J400" t="str" cm="1">
        <f t="array" ref="J400">IF(A400,IF(AND(H400,I400,INDEX(EBKP_NEU!$G$3:$G$724,G400)),INDEX(EBKP_NEU!$B$3:$B$724,G400),"Problem"),"egal, nicht editierbar")</f>
        <v>egal, nicht editierbar</v>
      </c>
      <c r="L400"/>
    </row>
    <row r="401" spans="1:12" ht="41.4">
      <c r="A401" t="b">
        <v>1</v>
      </c>
      <c r="C401" s="200" t="s">
        <v>5054</v>
      </c>
      <c r="D401" s="30" t="s">
        <v>5055</v>
      </c>
      <c r="E401" s="30" t="s">
        <v>5056</v>
      </c>
      <c r="F401">
        <v>0</v>
      </c>
      <c r="G401">
        <f>MATCH(C401,EBKP_NEU!$A$3:$A$724,0)</f>
        <v>148</v>
      </c>
      <c r="H401" t="b" cm="1">
        <f t="array" ref="H401">IF(INDEX(EBKP_NEU!$C$3:$C$1144,G401)=D401,TRUE,FALSE)</f>
        <v>0</v>
      </c>
      <c r="I401" t="b" cm="1">
        <f t="array" ref="I401">IF(INDEX(EBKP_NEU!$D$3:$D$1144,G401)=E401,TRUE,FALSE)</f>
        <v>0</v>
      </c>
      <c r="J401" t="str" cm="1">
        <f t="array" ref="J401">IF(A401,IF(AND(H401,I401,INDEX(EBKP_NEU!$G$3:$G$724,G401)),INDEX(EBKP_NEU!$B$3:$B$724,G401),"Problem"),"egal, nicht editierbar")</f>
        <v>Problem</v>
      </c>
      <c r="K401" s="236" t="s">
        <v>95</v>
      </c>
    </row>
    <row r="402" spans="1:12" ht="13.8" hidden="1">
      <c r="A402" t="b">
        <v>0</v>
      </c>
      <c r="C402" s="207" t="s">
        <v>5057</v>
      </c>
      <c r="D402" s="29" t="s">
        <v>4608</v>
      </c>
      <c r="E402" s="29" t="s">
        <v>4608</v>
      </c>
      <c r="F402">
        <v>0</v>
      </c>
      <c r="G402" t="e">
        <f>MATCH(C402,EBKP_NEU!$A$3:$A$724,0)</f>
        <v>#N/A</v>
      </c>
      <c r="H402" t="e" cm="1">
        <f t="array" ref="H402">IF(INDEX(EBKP_NEU!$C$3:$C$1144,G402)=D402,TRUE,FALSE)</f>
        <v>#N/A</v>
      </c>
      <c r="I402" t="e" cm="1">
        <f t="array" ref="I402">IF(INDEX(EBKP_NEU!$D$3:$D$1144,G402)=E402,TRUE,FALSE)</f>
        <v>#N/A</v>
      </c>
      <c r="J402" t="str" cm="1">
        <f t="array" ref="J402">IF(A402,IF(AND(H402,I402,INDEX(EBKP_NEU!$G$3:$G$724,G402)),INDEX(EBKP_NEU!$B$3:$B$724,G402),"Problem"),"egal, nicht editierbar")</f>
        <v>egal, nicht editierbar</v>
      </c>
      <c r="L402"/>
    </row>
    <row r="403" spans="1:12" ht="13.8" hidden="1">
      <c r="A403" t="b">
        <v>0</v>
      </c>
      <c r="C403" s="207" t="s">
        <v>5058</v>
      </c>
      <c r="D403" s="29" t="s">
        <v>4608</v>
      </c>
      <c r="E403" s="29" t="s">
        <v>4608</v>
      </c>
      <c r="F403">
        <v>0</v>
      </c>
      <c r="G403" t="e">
        <f>MATCH(C403,EBKP_NEU!$A$3:$A$724,0)</f>
        <v>#N/A</v>
      </c>
      <c r="H403" t="e" cm="1">
        <f t="array" ref="H403">IF(INDEX(EBKP_NEU!$C$3:$C$1144,G403)=D403,TRUE,FALSE)</f>
        <v>#N/A</v>
      </c>
      <c r="I403" t="e" cm="1">
        <f t="array" ref="I403">IF(INDEX(EBKP_NEU!$D$3:$D$1144,G403)=E403,TRUE,FALSE)</f>
        <v>#N/A</v>
      </c>
      <c r="J403" t="str" cm="1">
        <f t="array" ref="J403">IF(A403,IF(AND(H403,I403,INDEX(EBKP_NEU!$G$3:$G$724,G403)),INDEX(EBKP_NEU!$B$3:$B$724,G403),"Problem"),"egal, nicht editierbar")</f>
        <v>egal, nicht editierbar</v>
      </c>
      <c r="L403"/>
    </row>
    <row r="404" spans="1:12" ht="27.6">
      <c r="A404" t="b">
        <v>1</v>
      </c>
      <c r="C404" s="198" t="s">
        <v>5059</v>
      </c>
      <c r="D404" s="199" t="s">
        <v>4099</v>
      </c>
      <c r="E404" s="30" t="s">
        <v>5060</v>
      </c>
      <c r="F404">
        <v>0</v>
      </c>
      <c r="G404">
        <f>MATCH(C404,EBKP_NEU!$A$3:$A$724,0)</f>
        <v>150</v>
      </c>
      <c r="H404" t="b" cm="1">
        <f t="array" ref="H404">IF(INDEX(EBKP_NEU!$C$3:$C$1144,G404)=D404,TRUE,FALSE)</f>
        <v>0</v>
      </c>
      <c r="I404" t="b" cm="1">
        <f t="array" ref="I404">IF(INDEX(EBKP_NEU!$D$3:$D$1144,G404)=E404,TRUE,FALSE)</f>
        <v>0</v>
      </c>
      <c r="J404" t="str" cm="1">
        <f t="array" ref="J404">IF(A404,IF(AND(H404,I404,INDEX(EBKP_NEU!$G$3:$G$724,G404)),INDEX(EBKP_NEU!$B$3:$B$724,G404),"Problem"),"egal, nicht editierbar")</f>
        <v>Problem</v>
      </c>
      <c r="K404" s="236" t="s">
        <v>100</v>
      </c>
    </row>
    <row r="405" spans="1:12" ht="55.2">
      <c r="A405" t="b">
        <v>1</v>
      </c>
      <c r="C405" s="200" t="s">
        <v>5061</v>
      </c>
      <c r="D405" s="30" t="s">
        <v>4104</v>
      </c>
      <c r="E405" s="30" t="s">
        <v>5062</v>
      </c>
      <c r="F405">
        <v>0</v>
      </c>
      <c r="G405">
        <f>MATCH(C405,EBKP_NEU!$A$3:$A$724,0)</f>
        <v>151</v>
      </c>
      <c r="H405" t="b" cm="1">
        <f t="array" ref="H405">IF(INDEX(EBKP_NEU!$C$3:$C$1144,G405)=D405,TRUE,FALSE)</f>
        <v>0</v>
      </c>
      <c r="I405" t="b" cm="1">
        <f t="array" ref="I405">IF(INDEX(EBKP_NEU!$D$3:$D$1144,G405)=E405,TRUE,FALSE)</f>
        <v>0</v>
      </c>
      <c r="J405" t="str" cm="1">
        <f t="array" ref="J405">IF(A405,IF(AND(H405,I405,INDEX(EBKP_NEU!$G$3:$G$724,G405)),INDEX(EBKP_NEU!$B$3:$B$724,G405),"Problem"),"egal, nicht editierbar")</f>
        <v>Problem</v>
      </c>
      <c r="K405" s="236" t="s">
        <v>105</v>
      </c>
    </row>
    <row r="406" spans="1:12" ht="13.8" hidden="1">
      <c r="A406" t="b">
        <v>0</v>
      </c>
      <c r="C406" s="207" t="s">
        <v>5063</v>
      </c>
      <c r="D406" s="29" t="s">
        <v>4608</v>
      </c>
      <c r="E406" s="29" t="s">
        <v>4608</v>
      </c>
      <c r="F406">
        <v>0</v>
      </c>
      <c r="G406" t="e">
        <f>MATCH(C406,EBKP_NEU!$A$3:$A$724,0)</f>
        <v>#N/A</v>
      </c>
      <c r="H406" t="e" cm="1">
        <f t="array" ref="H406">IF(INDEX(EBKP_NEU!$C$3:$C$1144,G406)=D406,TRUE,FALSE)</f>
        <v>#N/A</v>
      </c>
      <c r="I406" t="e" cm="1">
        <f t="array" ref="I406">IF(INDEX(EBKP_NEU!$D$3:$D$1144,G406)=E406,TRUE,FALSE)</f>
        <v>#N/A</v>
      </c>
      <c r="J406" t="str" cm="1">
        <f t="array" ref="J406">IF(A406,IF(AND(H406,I406,INDEX(EBKP_NEU!$G$3:$G$724,G406)),INDEX(EBKP_NEU!$B$3:$B$724,G406),"Problem"),"egal, nicht editierbar")</f>
        <v>egal, nicht editierbar</v>
      </c>
      <c r="L406"/>
    </row>
    <row r="407" spans="1:12" ht="13.8" hidden="1">
      <c r="A407" t="b">
        <v>0</v>
      </c>
      <c r="C407" s="207" t="s">
        <v>5064</v>
      </c>
      <c r="D407" s="29" t="s">
        <v>4608</v>
      </c>
      <c r="E407" s="29" t="s">
        <v>4608</v>
      </c>
      <c r="F407">
        <v>0</v>
      </c>
      <c r="G407" t="e">
        <f>MATCH(C407,EBKP_NEU!$A$3:$A$724,0)</f>
        <v>#N/A</v>
      </c>
      <c r="H407" t="e" cm="1">
        <f t="array" ref="H407">IF(INDEX(EBKP_NEU!$C$3:$C$1144,G407)=D407,TRUE,FALSE)</f>
        <v>#N/A</v>
      </c>
      <c r="I407" t="e" cm="1">
        <f t="array" ref="I407">IF(INDEX(EBKP_NEU!$D$3:$D$1144,G407)=E407,TRUE,FALSE)</f>
        <v>#N/A</v>
      </c>
      <c r="J407" t="str" cm="1">
        <f t="array" ref="J407">IF(A407,IF(AND(H407,I407,INDEX(EBKP_NEU!$G$3:$G$724,G407)),INDEX(EBKP_NEU!$B$3:$B$724,G407),"Problem"),"egal, nicht editierbar")</f>
        <v>egal, nicht editierbar</v>
      </c>
      <c r="L407"/>
    </row>
    <row r="408" spans="1:12" ht="13.8" hidden="1">
      <c r="A408" t="b">
        <v>0</v>
      </c>
      <c r="C408" s="207" t="s">
        <v>5065</v>
      </c>
      <c r="D408" s="29" t="s">
        <v>4608</v>
      </c>
      <c r="E408" s="29" t="s">
        <v>4608</v>
      </c>
      <c r="F408">
        <v>0</v>
      </c>
      <c r="G408" t="e">
        <f>MATCH(C408,EBKP_NEU!$A$3:$A$724,0)</f>
        <v>#N/A</v>
      </c>
      <c r="H408" t="e" cm="1">
        <f t="array" ref="H408">IF(INDEX(EBKP_NEU!$C$3:$C$1144,G408)=D408,TRUE,FALSE)</f>
        <v>#N/A</v>
      </c>
      <c r="I408" t="e" cm="1">
        <f t="array" ref="I408">IF(INDEX(EBKP_NEU!$D$3:$D$1144,G408)=E408,TRUE,FALSE)</f>
        <v>#N/A</v>
      </c>
      <c r="J408" t="str" cm="1">
        <f t="array" ref="J408">IF(A408,IF(AND(H408,I408,INDEX(EBKP_NEU!$G$3:$G$724,G408)),INDEX(EBKP_NEU!$B$3:$B$724,G408),"Problem"),"egal, nicht editierbar")</f>
        <v>egal, nicht editierbar</v>
      </c>
      <c r="L408"/>
    </row>
    <row r="409" spans="1:12" ht="13.8" hidden="1">
      <c r="A409" t="b">
        <v>0</v>
      </c>
      <c r="C409" s="207" t="s">
        <v>5066</v>
      </c>
      <c r="D409" s="29" t="s">
        <v>4608</v>
      </c>
      <c r="E409" s="29" t="s">
        <v>4608</v>
      </c>
      <c r="F409">
        <v>0</v>
      </c>
      <c r="G409" t="e">
        <f>MATCH(C409,EBKP_NEU!$A$3:$A$724,0)</f>
        <v>#N/A</v>
      </c>
      <c r="H409" t="e" cm="1">
        <f t="array" ref="H409">IF(INDEX(EBKP_NEU!$C$3:$C$1144,G409)=D409,TRUE,FALSE)</f>
        <v>#N/A</v>
      </c>
      <c r="I409" t="e" cm="1">
        <f t="array" ref="I409">IF(INDEX(EBKP_NEU!$D$3:$D$1144,G409)=E409,TRUE,FALSE)</f>
        <v>#N/A</v>
      </c>
      <c r="J409" t="str" cm="1">
        <f t="array" ref="J409">IF(A409,IF(AND(H409,I409,INDEX(EBKP_NEU!$G$3:$G$724,G409)),INDEX(EBKP_NEU!$B$3:$B$724,G409),"Problem"),"egal, nicht editierbar")</f>
        <v>egal, nicht editierbar</v>
      </c>
      <c r="L409"/>
    </row>
    <row r="410" spans="1:12" ht="13.8" hidden="1">
      <c r="A410" t="b">
        <v>0</v>
      </c>
      <c r="C410" s="207" t="s">
        <v>5067</v>
      </c>
      <c r="D410" s="29" t="s">
        <v>4608</v>
      </c>
      <c r="E410" s="29" t="s">
        <v>4608</v>
      </c>
      <c r="F410">
        <v>0</v>
      </c>
      <c r="G410" t="e">
        <f>MATCH(C410,EBKP_NEU!$A$3:$A$724,0)</f>
        <v>#N/A</v>
      </c>
      <c r="H410" t="e" cm="1">
        <f t="array" ref="H410">IF(INDEX(EBKP_NEU!$C$3:$C$1144,G410)=D410,TRUE,FALSE)</f>
        <v>#N/A</v>
      </c>
      <c r="I410" t="e" cm="1">
        <f t="array" ref="I410">IF(INDEX(EBKP_NEU!$D$3:$D$1144,G410)=E410,TRUE,FALSE)</f>
        <v>#N/A</v>
      </c>
      <c r="J410" t="str" cm="1">
        <f t="array" ref="J410">IF(A410,IF(AND(H410,I410,INDEX(EBKP_NEU!$G$3:$G$724,G410)),INDEX(EBKP_NEU!$B$3:$B$724,G410),"Problem"),"egal, nicht editierbar")</f>
        <v>egal, nicht editierbar</v>
      </c>
      <c r="L410"/>
    </row>
    <row r="411" spans="1:12" ht="27.6">
      <c r="A411" t="b">
        <v>1</v>
      </c>
      <c r="C411" s="200" t="s">
        <v>5068</v>
      </c>
      <c r="D411" s="30" t="s">
        <v>4109</v>
      </c>
      <c r="E411" s="30" t="s">
        <v>2087</v>
      </c>
      <c r="F411">
        <v>0</v>
      </c>
      <c r="G411">
        <f>MATCH(C411,EBKP_NEU!$A$3:$A$724,0)</f>
        <v>152</v>
      </c>
      <c r="H411" t="b" cm="1">
        <f t="array" ref="H411">IF(INDEX(EBKP_NEU!$C$3:$C$1144,G411)=D411,TRUE,FALSE)</f>
        <v>0</v>
      </c>
      <c r="I411" t="b" cm="1">
        <f t="array" ref="I411">IF(INDEX(EBKP_NEU!$D$3:$D$1144,G411)=E411,TRUE,FALSE)</f>
        <v>0</v>
      </c>
      <c r="J411" t="str" cm="1">
        <f t="array" ref="J411">IF(A411,IF(AND(H411,I411,INDEX(EBKP_NEU!$G$3:$G$724,G411)),INDEX(EBKP_NEU!$B$3:$B$724,G411),"Problem"),"egal, nicht editierbar")</f>
        <v>Problem</v>
      </c>
      <c r="K411" s="236" t="s">
        <v>106</v>
      </c>
    </row>
    <row r="412" spans="1:12" ht="27.6">
      <c r="A412" t="b">
        <v>1</v>
      </c>
      <c r="C412" s="200" t="s">
        <v>5069</v>
      </c>
      <c r="D412" s="30" t="s">
        <v>5070</v>
      </c>
      <c r="E412" s="30" t="s">
        <v>5071</v>
      </c>
      <c r="F412">
        <v>0</v>
      </c>
      <c r="G412">
        <f>MATCH(C412,EBKP_NEU!$A$3:$A$724,0)</f>
        <v>153</v>
      </c>
      <c r="H412" t="b" cm="1">
        <f t="array" ref="H412">IF(INDEX(EBKP_NEU!$C$3:$C$1144,G412)=D412,TRUE,FALSE)</f>
        <v>0</v>
      </c>
      <c r="I412" t="b" cm="1">
        <f t="array" ref="I412">IF(INDEX(EBKP_NEU!$D$3:$D$1144,G412)=E412,TRUE,FALSE)</f>
        <v>0</v>
      </c>
      <c r="J412" t="str" cm="1">
        <f t="array" ref="J412">IF(A412,IF(AND(H412,I412,INDEX(EBKP_NEU!$G$3:$G$724,G412)),INDEX(EBKP_NEU!$B$3:$B$724,G412),"Problem"),"egal, nicht editierbar")</f>
        <v>Problem</v>
      </c>
      <c r="K412" s="236" t="s">
        <v>102</v>
      </c>
    </row>
    <row r="413" spans="1:12" ht="13.8" hidden="1">
      <c r="A413" t="b">
        <v>0</v>
      </c>
      <c r="C413" s="207" t="s">
        <v>5072</v>
      </c>
      <c r="D413" s="29" t="s">
        <v>4608</v>
      </c>
      <c r="E413" s="29" t="s">
        <v>4608</v>
      </c>
      <c r="F413">
        <v>0</v>
      </c>
      <c r="G413" t="e">
        <f>MATCH(C413,EBKP_NEU!$A$3:$A$724,0)</f>
        <v>#N/A</v>
      </c>
      <c r="H413" t="e" cm="1">
        <f t="array" ref="H413">IF(INDEX(EBKP_NEU!$C$3:$C$1144,G413)=D413,TRUE,FALSE)</f>
        <v>#N/A</v>
      </c>
      <c r="I413" t="e" cm="1">
        <f t="array" ref="I413">IF(INDEX(EBKP_NEU!$D$3:$D$1144,G413)=E413,TRUE,FALSE)</f>
        <v>#N/A</v>
      </c>
      <c r="J413" t="str" cm="1">
        <f t="array" ref="J413">IF(A413,IF(AND(H413,I413,INDEX(EBKP_NEU!$G$3:$G$724,G413)),INDEX(EBKP_NEU!$B$3:$B$724,G413),"Problem"),"egal, nicht editierbar")</f>
        <v>egal, nicht editierbar</v>
      </c>
      <c r="L413"/>
    </row>
    <row r="414" spans="1:12" ht="13.8" hidden="1">
      <c r="A414" t="b">
        <v>0</v>
      </c>
      <c r="C414" s="207" t="s">
        <v>5073</v>
      </c>
      <c r="D414" s="29" t="s">
        <v>4608</v>
      </c>
      <c r="E414" s="29" t="s">
        <v>4608</v>
      </c>
      <c r="F414">
        <v>0</v>
      </c>
      <c r="G414" t="e">
        <f>MATCH(C414,EBKP_NEU!$A$3:$A$724,0)</f>
        <v>#N/A</v>
      </c>
      <c r="H414" t="e" cm="1">
        <f t="array" ref="H414">IF(INDEX(EBKP_NEU!$C$3:$C$1144,G414)=D414,TRUE,FALSE)</f>
        <v>#N/A</v>
      </c>
      <c r="I414" t="e" cm="1">
        <f t="array" ref="I414">IF(INDEX(EBKP_NEU!$D$3:$D$1144,G414)=E414,TRUE,FALSE)</f>
        <v>#N/A</v>
      </c>
      <c r="J414" t="str" cm="1">
        <f t="array" ref="J414">IF(A414,IF(AND(H414,I414,INDEX(EBKP_NEU!$G$3:$G$724,G414)),INDEX(EBKP_NEU!$B$3:$B$724,G414),"Problem"),"egal, nicht editierbar")</f>
        <v>egal, nicht editierbar</v>
      </c>
      <c r="L414"/>
    </row>
    <row r="415" spans="1:12" ht="13.8" hidden="1">
      <c r="A415" t="b">
        <v>0</v>
      </c>
      <c r="C415" s="207" t="s">
        <v>5074</v>
      </c>
      <c r="D415" s="29" t="s">
        <v>4608</v>
      </c>
      <c r="E415" s="29" t="s">
        <v>4608</v>
      </c>
      <c r="F415">
        <v>0</v>
      </c>
      <c r="G415" t="e">
        <f>MATCH(C415,EBKP_NEU!$A$3:$A$724,0)</f>
        <v>#N/A</v>
      </c>
      <c r="H415" t="e" cm="1">
        <f t="array" ref="H415">IF(INDEX(EBKP_NEU!$C$3:$C$1144,G415)=D415,TRUE,FALSE)</f>
        <v>#N/A</v>
      </c>
      <c r="I415" t="e" cm="1">
        <f t="array" ref="I415">IF(INDEX(EBKP_NEU!$D$3:$D$1144,G415)=E415,TRUE,FALSE)</f>
        <v>#N/A</v>
      </c>
      <c r="J415" t="str" cm="1">
        <f t="array" ref="J415">IF(A415,IF(AND(H415,I415,INDEX(EBKP_NEU!$G$3:$G$724,G415)),INDEX(EBKP_NEU!$B$3:$B$724,G415),"Problem"),"egal, nicht editierbar")</f>
        <v>egal, nicht editierbar</v>
      </c>
      <c r="L415"/>
    </row>
    <row r="416" spans="1:12" ht="13.8" hidden="1">
      <c r="A416" t="b">
        <v>0</v>
      </c>
      <c r="C416" s="207" t="s">
        <v>5075</v>
      </c>
      <c r="D416" s="29" t="s">
        <v>4608</v>
      </c>
      <c r="E416" s="29" t="s">
        <v>4608</v>
      </c>
      <c r="F416">
        <v>0</v>
      </c>
      <c r="G416" t="e">
        <f>MATCH(C416,EBKP_NEU!$A$3:$A$724,0)</f>
        <v>#N/A</v>
      </c>
      <c r="H416" t="e" cm="1">
        <f t="array" ref="H416">IF(INDEX(EBKP_NEU!$C$3:$C$1144,G416)=D416,TRUE,FALSE)</f>
        <v>#N/A</v>
      </c>
      <c r="I416" t="e" cm="1">
        <f t="array" ref="I416">IF(INDEX(EBKP_NEU!$D$3:$D$1144,G416)=E416,TRUE,FALSE)</f>
        <v>#N/A</v>
      </c>
      <c r="J416" t="str" cm="1">
        <f t="array" ref="J416">IF(A416,IF(AND(H416,I416,INDEX(EBKP_NEU!$G$3:$G$724,G416)),INDEX(EBKP_NEU!$B$3:$B$724,G416),"Problem"),"egal, nicht editierbar")</f>
        <v>egal, nicht editierbar</v>
      </c>
      <c r="L416"/>
    </row>
    <row r="417" spans="1:12" ht="13.8" hidden="1">
      <c r="A417" t="b">
        <v>0</v>
      </c>
      <c r="C417" s="207" t="s">
        <v>5076</v>
      </c>
      <c r="D417" s="29" t="s">
        <v>4608</v>
      </c>
      <c r="E417" s="29" t="s">
        <v>4608</v>
      </c>
      <c r="F417">
        <v>0</v>
      </c>
      <c r="G417" t="e">
        <f>MATCH(C417,EBKP_NEU!$A$3:$A$724,0)</f>
        <v>#N/A</v>
      </c>
      <c r="H417" t="e" cm="1">
        <f t="array" ref="H417">IF(INDEX(EBKP_NEU!$C$3:$C$1144,G417)=D417,TRUE,FALSE)</f>
        <v>#N/A</v>
      </c>
      <c r="I417" t="e" cm="1">
        <f t="array" ref="I417">IF(INDEX(EBKP_NEU!$D$3:$D$1144,G417)=E417,TRUE,FALSE)</f>
        <v>#N/A</v>
      </c>
      <c r="J417" t="str" cm="1">
        <f t="array" ref="J417">IF(A417,IF(AND(H417,I417,INDEX(EBKP_NEU!$G$3:$G$724,G417)),INDEX(EBKP_NEU!$B$3:$B$724,G417),"Problem"),"egal, nicht editierbar")</f>
        <v>egal, nicht editierbar</v>
      </c>
      <c r="L417"/>
    </row>
    <row r="418" spans="1:12" ht="13.8" hidden="1">
      <c r="A418" t="b">
        <v>0</v>
      </c>
      <c r="C418" s="207" t="s">
        <v>5077</v>
      </c>
      <c r="D418" s="29" t="s">
        <v>4608</v>
      </c>
      <c r="E418" s="29" t="s">
        <v>4608</v>
      </c>
      <c r="F418">
        <v>0</v>
      </c>
      <c r="G418" t="e">
        <f>MATCH(C418,EBKP_NEU!$A$3:$A$724,0)</f>
        <v>#N/A</v>
      </c>
      <c r="H418" t="e" cm="1">
        <f t="array" ref="H418">IF(INDEX(EBKP_NEU!$C$3:$C$1144,G418)=D418,TRUE,FALSE)</f>
        <v>#N/A</v>
      </c>
      <c r="I418" t="e" cm="1">
        <f t="array" ref="I418">IF(INDEX(EBKP_NEU!$D$3:$D$1144,G418)=E418,TRUE,FALSE)</f>
        <v>#N/A</v>
      </c>
      <c r="J418" t="str" cm="1">
        <f t="array" ref="J418">IF(A418,IF(AND(H418,I418,INDEX(EBKP_NEU!$G$3:$G$724,G418)),INDEX(EBKP_NEU!$B$3:$B$724,G418),"Problem"),"egal, nicht editierbar")</f>
        <v>egal, nicht editierbar</v>
      </c>
      <c r="L418"/>
    </row>
    <row r="419" spans="1:12" ht="13.8" hidden="1">
      <c r="A419" t="b">
        <v>0</v>
      </c>
      <c r="C419" s="207" t="s">
        <v>5078</v>
      </c>
      <c r="D419" s="29" t="s">
        <v>4608</v>
      </c>
      <c r="E419" s="29" t="s">
        <v>4608</v>
      </c>
      <c r="F419">
        <v>0</v>
      </c>
      <c r="G419" t="e">
        <f>MATCH(C419,EBKP_NEU!$A$3:$A$724,0)</f>
        <v>#N/A</v>
      </c>
      <c r="H419" t="e" cm="1">
        <f t="array" ref="H419">IF(INDEX(EBKP_NEU!$C$3:$C$1144,G419)=D419,TRUE,FALSE)</f>
        <v>#N/A</v>
      </c>
      <c r="I419" t="e" cm="1">
        <f t="array" ref="I419">IF(INDEX(EBKP_NEU!$D$3:$D$1144,G419)=E419,TRUE,FALSE)</f>
        <v>#N/A</v>
      </c>
      <c r="J419" t="str" cm="1">
        <f t="array" ref="J419">IF(A419,IF(AND(H419,I419,INDEX(EBKP_NEU!$G$3:$G$724,G419)),INDEX(EBKP_NEU!$B$3:$B$724,G419),"Problem"),"egal, nicht editierbar")</f>
        <v>egal, nicht editierbar</v>
      </c>
      <c r="L419"/>
    </row>
    <row r="420" spans="1:12" ht="27.6">
      <c r="A420" t="b">
        <v>1</v>
      </c>
      <c r="C420" s="200" t="s">
        <v>5079</v>
      </c>
      <c r="D420" s="30" t="s">
        <v>5080</v>
      </c>
      <c r="E420" s="30" t="s">
        <v>2078</v>
      </c>
      <c r="F420">
        <v>0</v>
      </c>
      <c r="G420">
        <f>MATCH(C420,EBKP_NEU!$A$3:$A$724,0)</f>
        <v>154</v>
      </c>
      <c r="H420" t="b" cm="1">
        <f t="array" ref="H420">IF(INDEX(EBKP_NEU!$C$3:$C$1144,G420)=D420,TRUE,FALSE)</f>
        <v>0</v>
      </c>
      <c r="I420" t="b" cm="1">
        <f t="array" ref="I420">IF(INDEX(EBKP_NEU!$D$3:$D$1144,G420)=E420,TRUE,FALSE)</f>
        <v>1</v>
      </c>
      <c r="J420" t="str" cm="1">
        <f t="array" ref="J420">IF(A420,IF(AND(H420,I420,INDEX(EBKP_NEU!$G$3:$G$724,G420)),INDEX(EBKP_NEU!$B$3:$B$724,G420),"Problem"),"egal, nicht editierbar")</f>
        <v>Problem</v>
      </c>
      <c r="K420" s="236" t="s">
        <v>101</v>
      </c>
    </row>
    <row r="421" spans="1:12" ht="13.8" hidden="1">
      <c r="A421" t="b">
        <v>0</v>
      </c>
      <c r="C421" s="207" t="s">
        <v>5081</v>
      </c>
      <c r="D421" s="29" t="s">
        <v>4608</v>
      </c>
      <c r="E421" s="29" t="s">
        <v>4608</v>
      </c>
      <c r="F421">
        <v>0</v>
      </c>
      <c r="G421" t="e">
        <f>MATCH(C421,EBKP_NEU!$A$3:$A$724,0)</f>
        <v>#N/A</v>
      </c>
      <c r="H421" t="e" cm="1">
        <f t="array" ref="H421">IF(INDEX(EBKP_NEU!$C$3:$C$1144,G421)=D421,TRUE,FALSE)</f>
        <v>#N/A</v>
      </c>
      <c r="I421" t="e" cm="1">
        <f t="array" ref="I421">IF(INDEX(EBKP_NEU!$D$3:$D$1144,G421)=E421,TRUE,FALSE)</f>
        <v>#N/A</v>
      </c>
      <c r="J421" t="str" cm="1">
        <f t="array" ref="J421">IF(A421,IF(AND(H421,I421,INDEX(EBKP_NEU!$G$3:$G$724,G421)),INDEX(EBKP_NEU!$B$3:$B$724,G421),"Problem"),"egal, nicht editierbar")</f>
        <v>egal, nicht editierbar</v>
      </c>
      <c r="L421"/>
    </row>
    <row r="422" spans="1:12" ht="13.8" hidden="1">
      <c r="A422" t="b">
        <v>0</v>
      </c>
      <c r="C422" s="207" t="s">
        <v>5082</v>
      </c>
      <c r="D422" s="29" t="s">
        <v>4608</v>
      </c>
      <c r="E422" s="29" t="s">
        <v>4608</v>
      </c>
      <c r="F422">
        <v>0</v>
      </c>
      <c r="G422" t="e">
        <f>MATCH(C422,EBKP_NEU!$A$3:$A$724,0)</f>
        <v>#N/A</v>
      </c>
      <c r="H422" t="e" cm="1">
        <f t="array" ref="H422">IF(INDEX(EBKP_NEU!$C$3:$C$1144,G422)=D422,TRUE,FALSE)</f>
        <v>#N/A</v>
      </c>
      <c r="I422" t="e" cm="1">
        <f t="array" ref="I422">IF(INDEX(EBKP_NEU!$D$3:$D$1144,G422)=E422,TRUE,FALSE)</f>
        <v>#N/A</v>
      </c>
      <c r="J422" t="str" cm="1">
        <f t="array" ref="J422">IF(A422,IF(AND(H422,I422,INDEX(EBKP_NEU!$G$3:$G$724,G422)),INDEX(EBKP_NEU!$B$3:$B$724,G422),"Problem"),"egal, nicht editierbar")</f>
        <v>egal, nicht editierbar</v>
      </c>
      <c r="L422"/>
    </row>
    <row r="423" spans="1:12" ht="13.8" hidden="1">
      <c r="A423" t="b">
        <v>0</v>
      </c>
      <c r="C423" s="207" t="s">
        <v>5083</v>
      </c>
      <c r="D423" s="29" t="s">
        <v>4608</v>
      </c>
      <c r="E423" s="29" t="s">
        <v>4608</v>
      </c>
      <c r="F423">
        <v>0</v>
      </c>
      <c r="G423" t="e">
        <f>MATCH(C423,EBKP_NEU!$A$3:$A$724,0)</f>
        <v>#N/A</v>
      </c>
      <c r="H423" t="e" cm="1">
        <f t="array" ref="H423">IF(INDEX(EBKP_NEU!$C$3:$C$1144,G423)=D423,TRUE,FALSE)</f>
        <v>#N/A</v>
      </c>
      <c r="I423" t="e" cm="1">
        <f t="array" ref="I423">IF(INDEX(EBKP_NEU!$D$3:$D$1144,G423)=E423,TRUE,FALSE)</f>
        <v>#N/A</v>
      </c>
      <c r="J423" t="str" cm="1">
        <f t="array" ref="J423">IF(A423,IF(AND(H423,I423,INDEX(EBKP_NEU!$G$3:$G$724,G423)),INDEX(EBKP_NEU!$B$3:$B$724,G423),"Problem"),"egal, nicht editierbar")</f>
        <v>egal, nicht editierbar</v>
      </c>
      <c r="L423"/>
    </row>
    <row r="424" spans="1:12" ht="13.8" hidden="1">
      <c r="A424" t="b">
        <v>0</v>
      </c>
      <c r="C424" s="207" t="s">
        <v>5084</v>
      </c>
      <c r="D424" s="29" t="s">
        <v>4608</v>
      </c>
      <c r="E424" s="29" t="s">
        <v>4608</v>
      </c>
      <c r="F424">
        <v>0</v>
      </c>
      <c r="G424" t="e">
        <f>MATCH(C424,EBKP_NEU!$A$3:$A$724,0)</f>
        <v>#N/A</v>
      </c>
      <c r="H424" t="e" cm="1">
        <f t="array" ref="H424">IF(INDEX(EBKP_NEU!$C$3:$C$1144,G424)=D424,TRUE,FALSE)</f>
        <v>#N/A</v>
      </c>
      <c r="I424" t="e" cm="1">
        <f t="array" ref="I424">IF(INDEX(EBKP_NEU!$D$3:$D$1144,G424)=E424,TRUE,FALSE)</f>
        <v>#N/A</v>
      </c>
      <c r="J424" t="str" cm="1">
        <f t="array" ref="J424">IF(A424,IF(AND(H424,I424,INDEX(EBKP_NEU!$G$3:$G$724,G424)),INDEX(EBKP_NEU!$B$3:$B$724,G424),"Problem"),"egal, nicht editierbar")</f>
        <v>egal, nicht editierbar</v>
      </c>
      <c r="L424"/>
    </row>
    <row r="425" spans="1:12" ht="13.8" hidden="1">
      <c r="A425" t="b">
        <v>0</v>
      </c>
      <c r="C425" s="207" t="s">
        <v>5085</v>
      </c>
      <c r="D425" s="29" t="s">
        <v>4608</v>
      </c>
      <c r="E425" s="29" t="s">
        <v>4608</v>
      </c>
      <c r="F425">
        <v>0</v>
      </c>
      <c r="G425" t="e">
        <f>MATCH(C425,EBKP_NEU!$A$3:$A$724,0)</f>
        <v>#N/A</v>
      </c>
      <c r="H425" t="e" cm="1">
        <f t="array" ref="H425">IF(INDEX(EBKP_NEU!$C$3:$C$1144,G425)=D425,TRUE,FALSE)</f>
        <v>#N/A</v>
      </c>
      <c r="I425" t="e" cm="1">
        <f t="array" ref="I425">IF(INDEX(EBKP_NEU!$D$3:$D$1144,G425)=E425,TRUE,FALSE)</f>
        <v>#N/A</v>
      </c>
      <c r="J425" t="str" cm="1">
        <f t="array" ref="J425">IF(A425,IF(AND(H425,I425,INDEX(EBKP_NEU!$G$3:$G$724,G425)),INDEX(EBKP_NEU!$B$3:$B$724,G425),"Problem"),"egal, nicht editierbar")</f>
        <v>egal, nicht editierbar</v>
      </c>
      <c r="L425"/>
    </row>
    <row r="426" spans="1:12" ht="55.2">
      <c r="A426" t="b">
        <v>1</v>
      </c>
      <c r="C426" s="200" t="s">
        <v>5086</v>
      </c>
      <c r="D426" s="30" t="s">
        <v>5087</v>
      </c>
      <c r="E426" s="30" t="s">
        <v>5088</v>
      </c>
      <c r="F426">
        <v>0</v>
      </c>
      <c r="G426">
        <f>MATCH(C426,EBKP_NEU!$A$3:$A$724,0)</f>
        <v>155</v>
      </c>
      <c r="H426" t="b" cm="1">
        <f t="array" ref="H426">IF(INDEX(EBKP_NEU!$C$3:$C$1144,G426)=D426,TRUE,FALSE)</f>
        <v>0</v>
      </c>
      <c r="I426" t="b" cm="1">
        <f t="array" ref="I426">IF(INDEX(EBKP_NEU!$D$3:$D$1144,G426)=E426,TRUE,FALSE)</f>
        <v>0</v>
      </c>
      <c r="J426" t="str" cm="1">
        <f t="array" ref="J426">IF(A426,IF(AND(H426,I426,INDEX(EBKP_NEU!$G$3:$G$724,G426)),INDEX(EBKP_NEU!$B$3:$B$724,G426),"Problem"),"egal, nicht editierbar")</f>
        <v>Problem</v>
      </c>
      <c r="K426" s="236" t="s">
        <v>108</v>
      </c>
    </row>
    <row r="427" spans="1:12" ht="13.8" hidden="1">
      <c r="A427" t="b">
        <v>0</v>
      </c>
      <c r="C427" s="207" t="s">
        <v>5089</v>
      </c>
      <c r="D427" s="29" t="s">
        <v>4608</v>
      </c>
      <c r="E427" s="29" t="s">
        <v>4608</v>
      </c>
      <c r="F427">
        <v>0</v>
      </c>
      <c r="G427" t="e">
        <f>MATCH(C427,EBKP_NEU!$A$3:$A$724,0)</f>
        <v>#N/A</v>
      </c>
      <c r="H427" t="e" cm="1">
        <f t="array" ref="H427">IF(INDEX(EBKP_NEU!$C$3:$C$1144,G427)=D427,TRUE,FALSE)</f>
        <v>#N/A</v>
      </c>
      <c r="I427" t="e" cm="1">
        <f t="array" ref="I427">IF(INDEX(EBKP_NEU!$D$3:$D$1144,G427)=E427,TRUE,FALSE)</f>
        <v>#N/A</v>
      </c>
      <c r="J427" t="str" cm="1">
        <f t="array" ref="J427">IF(A427,IF(AND(H427,I427,INDEX(EBKP_NEU!$G$3:$G$724,G427)),INDEX(EBKP_NEU!$B$3:$B$724,G427),"Problem"),"egal, nicht editierbar")</f>
        <v>egal, nicht editierbar</v>
      </c>
      <c r="L427"/>
    </row>
    <row r="428" spans="1:12" ht="13.8" hidden="1">
      <c r="A428" t="b">
        <v>0</v>
      </c>
      <c r="C428" s="207" t="s">
        <v>5090</v>
      </c>
      <c r="D428" s="29" t="s">
        <v>4608</v>
      </c>
      <c r="E428" s="29" t="s">
        <v>4608</v>
      </c>
      <c r="F428">
        <v>0</v>
      </c>
      <c r="G428" t="e">
        <f>MATCH(C428,EBKP_NEU!$A$3:$A$724,0)</f>
        <v>#N/A</v>
      </c>
      <c r="H428" t="e" cm="1">
        <f t="array" ref="H428">IF(INDEX(EBKP_NEU!$C$3:$C$1144,G428)=D428,TRUE,FALSE)</f>
        <v>#N/A</v>
      </c>
      <c r="I428" t="e" cm="1">
        <f t="array" ref="I428">IF(INDEX(EBKP_NEU!$D$3:$D$1144,G428)=E428,TRUE,FALSE)</f>
        <v>#N/A</v>
      </c>
      <c r="J428" t="str" cm="1">
        <f t="array" ref="J428">IF(A428,IF(AND(H428,I428,INDEX(EBKP_NEU!$G$3:$G$724,G428)),INDEX(EBKP_NEU!$B$3:$B$724,G428),"Problem"),"egal, nicht editierbar")</f>
        <v>egal, nicht editierbar</v>
      </c>
      <c r="L428"/>
    </row>
    <row r="429" spans="1:12" ht="13.8" hidden="1">
      <c r="A429" t="b">
        <v>0</v>
      </c>
      <c r="C429" s="207" t="s">
        <v>5091</v>
      </c>
      <c r="D429" s="29" t="s">
        <v>4608</v>
      </c>
      <c r="E429" s="29" t="s">
        <v>4608</v>
      </c>
      <c r="F429">
        <v>0</v>
      </c>
      <c r="G429" t="e">
        <f>MATCH(C429,EBKP_NEU!$A$3:$A$724,0)</f>
        <v>#N/A</v>
      </c>
      <c r="H429" t="e" cm="1">
        <f t="array" ref="H429">IF(INDEX(EBKP_NEU!$C$3:$C$1144,G429)=D429,TRUE,FALSE)</f>
        <v>#N/A</v>
      </c>
      <c r="I429" t="e" cm="1">
        <f t="array" ref="I429">IF(INDEX(EBKP_NEU!$D$3:$D$1144,G429)=E429,TRUE,FALSE)</f>
        <v>#N/A</v>
      </c>
      <c r="J429" t="str" cm="1">
        <f t="array" ref="J429">IF(A429,IF(AND(H429,I429,INDEX(EBKP_NEU!$G$3:$G$724,G429)),INDEX(EBKP_NEU!$B$3:$B$724,G429),"Problem"),"egal, nicht editierbar")</f>
        <v>egal, nicht editierbar</v>
      </c>
      <c r="L429"/>
    </row>
    <row r="430" spans="1:12" ht="13.8" hidden="1">
      <c r="A430" t="b">
        <v>0</v>
      </c>
      <c r="C430" s="207" t="s">
        <v>5092</v>
      </c>
      <c r="D430" s="29" t="s">
        <v>4608</v>
      </c>
      <c r="E430" s="29" t="s">
        <v>4608</v>
      </c>
      <c r="F430">
        <v>0</v>
      </c>
      <c r="G430" t="e">
        <f>MATCH(C430,EBKP_NEU!$A$3:$A$724,0)</f>
        <v>#N/A</v>
      </c>
      <c r="H430" t="e" cm="1">
        <f t="array" ref="H430">IF(INDEX(EBKP_NEU!$C$3:$C$1144,G430)=D430,TRUE,FALSE)</f>
        <v>#N/A</v>
      </c>
      <c r="I430" t="e" cm="1">
        <f t="array" ref="I430">IF(INDEX(EBKP_NEU!$D$3:$D$1144,G430)=E430,TRUE,FALSE)</f>
        <v>#N/A</v>
      </c>
      <c r="J430" t="str" cm="1">
        <f t="array" ref="J430">IF(A430,IF(AND(H430,I430,INDEX(EBKP_NEU!$G$3:$G$724,G430)),INDEX(EBKP_NEU!$B$3:$B$724,G430),"Problem"),"egal, nicht editierbar")</f>
        <v>egal, nicht editierbar</v>
      </c>
      <c r="L430"/>
    </row>
    <row r="431" spans="1:12" ht="13.8" hidden="1">
      <c r="A431" t="b">
        <v>0</v>
      </c>
      <c r="C431" s="207" t="s">
        <v>5093</v>
      </c>
      <c r="D431" s="29" t="s">
        <v>4608</v>
      </c>
      <c r="E431" s="29" t="s">
        <v>4608</v>
      </c>
      <c r="F431">
        <v>0</v>
      </c>
      <c r="G431" t="e">
        <f>MATCH(C431,EBKP_NEU!$A$3:$A$724,0)</f>
        <v>#N/A</v>
      </c>
      <c r="H431" t="e" cm="1">
        <f t="array" ref="H431">IF(INDEX(EBKP_NEU!$C$3:$C$1144,G431)=D431,TRUE,FALSE)</f>
        <v>#N/A</v>
      </c>
      <c r="I431" t="e" cm="1">
        <f t="array" ref="I431">IF(INDEX(EBKP_NEU!$D$3:$D$1144,G431)=E431,TRUE,FALSE)</f>
        <v>#N/A</v>
      </c>
      <c r="J431" t="str" cm="1">
        <f t="array" ref="J431">IF(A431,IF(AND(H431,I431,INDEX(EBKP_NEU!$G$3:$G$724,G431)),INDEX(EBKP_NEU!$B$3:$B$724,G431),"Problem"),"egal, nicht editierbar")</f>
        <v>egal, nicht editierbar</v>
      </c>
      <c r="L431"/>
    </row>
    <row r="432" spans="1:12" ht="13.8" hidden="1">
      <c r="A432" t="b">
        <v>0</v>
      </c>
      <c r="C432" s="207" t="s">
        <v>5094</v>
      </c>
      <c r="D432" s="29" t="s">
        <v>4608</v>
      </c>
      <c r="E432" s="29" t="s">
        <v>4608</v>
      </c>
      <c r="F432">
        <v>0</v>
      </c>
      <c r="G432" t="e">
        <f>MATCH(C432,EBKP_NEU!$A$3:$A$724,0)</f>
        <v>#N/A</v>
      </c>
      <c r="H432" t="e" cm="1">
        <f t="array" ref="H432">IF(INDEX(EBKP_NEU!$C$3:$C$1144,G432)=D432,TRUE,FALSE)</f>
        <v>#N/A</v>
      </c>
      <c r="I432" t="e" cm="1">
        <f t="array" ref="I432">IF(INDEX(EBKP_NEU!$D$3:$D$1144,G432)=E432,TRUE,FALSE)</f>
        <v>#N/A</v>
      </c>
      <c r="J432" t="str" cm="1">
        <f t="array" ref="J432">IF(A432,IF(AND(H432,I432,INDEX(EBKP_NEU!$G$3:$G$724,G432)),INDEX(EBKP_NEU!$B$3:$B$724,G432),"Problem"),"egal, nicht editierbar")</f>
        <v>egal, nicht editierbar</v>
      </c>
      <c r="L432"/>
    </row>
    <row r="433" spans="1:12" ht="27.6">
      <c r="A433" t="b">
        <v>1</v>
      </c>
      <c r="C433" s="200" t="s">
        <v>5095</v>
      </c>
      <c r="D433" s="30" t="s">
        <v>4126</v>
      </c>
      <c r="E433" s="30" t="s">
        <v>5096</v>
      </c>
      <c r="F433">
        <v>0</v>
      </c>
      <c r="G433">
        <f>MATCH(C433,EBKP_NEU!$A$3:$A$724,0)</f>
        <v>156</v>
      </c>
      <c r="H433" t="b" cm="1">
        <f t="array" ref="H433">IF(INDEX(EBKP_NEU!$C$3:$C$1144,G433)=D433,TRUE,FALSE)</f>
        <v>0</v>
      </c>
      <c r="I433" t="b" cm="1">
        <f t="array" ref="I433">IF(INDEX(EBKP_NEU!$D$3:$D$1144,G433)=E433,TRUE,FALSE)</f>
        <v>0</v>
      </c>
      <c r="J433" t="str" cm="1">
        <f t="array" ref="J433">IF(A433,IF(AND(H433,I433,INDEX(EBKP_NEU!$G$3:$G$724,G433)),INDEX(EBKP_NEU!$B$3:$B$724,G433),"Problem"),"egal, nicht editierbar")</f>
        <v>Problem</v>
      </c>
      <c r="K433" s="236" t="s">
        <v>118</v>
      </c>
    </row>
    <row r="434" spans="1:12" ht="13.8" hidden="1">
      <c r="A434" t="b">
        <v>0</v>
      </c>
      <c r="C434" s="207" t="s">
        <v>5097</v>
      </c>
      <c r="D434" s="29" t="s">
        <v>4608</v>
      </c>
      <c r="E434" s="29" t="s">
        <v>4608</v>
      </c>
      <c r="F434">
        <v>0</v>
      </c>
      <c r="G434" t="e">
        <f>MATCH(C434,EBKP_NEU!$A$3:$A$724,0)</f>
        <v>#N/A</v>
      </c>
      <c r="H434" t="e" cm="1">
        <f t="array" ref="H434">IF(INDEX(EBKP_NEU!$C$3:$C$1144,G434)=D434,TRUE,FALSE)</f>
        <v>#N/A</v>
      </c>
      <c r="I434" t="e" cm="1">
        <f t="array" ref="I434">IF(INDEX(EBKP_NEU!$D$3:$D$1144,G434)=E434,TRUE,FALSE)</f>
        <v>#N/A</v>
      </c>
      <c r="J434" t="str" cm="1">
        <f t="array" ref="J434">IF(A434,IF(AND(H434,I434,INDEX(EBKP_NEU!$G$3:$G$724,G434)),INDEX(EBKP_NEU!$B$3:$B$724,G434),"Problem"),"egal, nicht editierbar")</f>
        <v>egal, nicht editierbar</v>
      </c>
      <c r="L434"/>
    </row>
    <row r="435" spans="1:12" ht="13.8" hidden="1">
      <c r="A435" t="b">
        <v>0</v>
      </c>
      <c r="C435" s="207" t="s">
        <v>5098</v>
      </c>
      <c r="D435" s="29" t="s">
        <v>4608</v>
      </c>
      <c r="E435" s="29" t="s">
        <v>4608</v>
      </c>
      <c r="F435">
        <v>2</v>
      </c>
      <c r="G435" t="e">
        <f>MATCH(C435,EBKP_NEU!$A$3:$A$724,0)</f>
        <v>#N/A</v>
      </c>
      <c r="H435" t="e" cm="1">
        <f t="array" ref="H435">IF(INDEX(EBKP_NEU!$C$3:$C$1144,G435)=D435,TRUE,FALSE)</f>
        <v>#N/A</v>
      </c>
      <c r="I435" t="e" cm="1">
        <f t="array" ref="I435">IF(INDEX(EBKP_NEU!$D$3:$D$1144,G435)=E435,TRUE,FALSE)</f>
        <v>#N/A</v>
      </c>
      <c r="J435" t="str" cm="1">
        <f t="array" ref="J435">IF(A435,IF(AND(H435,I435,INDEX(EBKP_NEU!$G$3:$G$724,G435)),INDEX(EBKP_NEU!$B$3:$B$724,G435),"Problem"),"egal, nicht editierbar")</f>
        <v>egal, nicht editierbar</v>
      </c>
      <c r="L435"/>
    </row>
    <row r="436" spans="1:12" ht="41.4">
      <c r="A436" t="b">
        <v>1</v>
      </c>
      <c r="C436" s="200" t="s">
        <v>5099</v>
      </c>
      <c r="D436" s="30" t="s">
        <v>4130</v>
      </c>
      <c r="E436" s="30" t="s">
        <v>5100</v>
      </c>
      <c r="F436">
        <v>1</v>
      </c>
      <c r="G436" t="e">
        <f>MATCH(C436,EBKP_NEU!$A$3:$A$724,0)</f>
        <v>#N/A</v>
      </c>
      <c r="H436" t="e" cm="1">
        <f t="array" ref="H436">IF(INDEX(EBKP_NEU!$C$3:$C$1144,G436)=D436,TRUE,FALSE)</f>
        <v>#N/A</v>
      </c>
      <c r="I436" t="e" cm="1">
        <f t="array" ref="I436">IF(INDEX(EBKP_NEU!$D$3:$D$1144,G436)=E436,TRUE,FALSE)</f>
        <v>#N/A</v>
      </c>
      <c r="J436" t="e" cm="1">
        <f t="array" ref="J436">IF(A436,IF(AND(H436,I436,INDEX(EBKP_NEU!$G$3:$G$724,G436)),INDEX(EBKP_NEU!$B$3:$B$724,G436),"Problem"),"egal, nicht editierbar")</f>
        <v>#N/A</v>
      </c>
      <c r="K436" s="237" t="s">
        <v>120</v>
      </c>
    </row>
    <row r="437" spans="1:12" ht="13.8" hidden="1">
      <c r="A437" t="b">
        <v>0</v>
      </c>
      <c r="C437" s="207" t="s">
        <v>5101</v>
      </c>
      <c r="D437" s="29" t="s">
        <v>4608</v>
      </c>
      <c r="E437" s="29" t="s">
        <v>4608</v>
      </c>
      <c r="F437">
        <v>1</v>
      </c>
      <c r="G437" t="e">
        <f>MATCH(C437,EBKP_NEU!$A$3:$A$724,0)</f>
        <v>#N/A</v>
      </c>
      <c r="H437" t="e" cm="1">
        <f t="array" ref="H437">IF(INDEX(EBKP_NEU!$C$3:$C$1144,G437)=D437,TRUE,FALSE)</f>
        <v>#N/A</v>
      </c>
      <c r="I437" t="e" cm="1">
        <f t="array" ref="I437">IF(INDEX(EBKP_NEU!$D$3:$D$1144,G437)=E437,TRUE,FALSE)</f>
        <v>#N/A</v>
      </c>
      <c r="J437" t="str" cm="1">
        <f t="array" ref="J437">IF(A437,IF(AND(H437,I437,INDEX(EBKP_NEU!$G$3:$G$724,G437)),INDEX(EBKP_NEU!$B$3:$B$724,G437),"Problem"),"egal, nicht editierbar")</f>
        <v>egal, nicht editierbar</v>
      </c>
      <c r="L437"/>
    </row>
    <row r="438" spans="1:12" ht="13.8" hidden="1">
      <c r="A438" t="b">
        <v>0</v>
      </c>
      <c r="C438" s="207" t="s">
        <v>5102</v>
      </c>
      <c r="D438" s="29" t="s">
        <v>4608</v>
      </c>
      <c r="E438" s="29" t="s">
        <v>4608</v>
      </c>
      <c r="F438">
        <v>1</v>
      </c>
      <c r="G438" t="e">
        <f>MATCH(C438,EBKP_NEU!$A$3:$A$724,0)</f>
        <v>#N/A</v>
      </c>
      <c r="H438" t="e" cm="1">
        <f t="array" ref="H438">IF(INDEX(EBKP_NEU!$C$3:$C$1144,G438)=D438,TRUE,FALSE)</f>
        <v>#N/A</v>
      </c>
      <c r="I438" t="e" cm="1">
        <f t="array" ref="I438">IF(INDEX(EBKP_NEU!$D$3:$D$1144,G438)=E438,TRUE,FALSE)</f>
        <v>#N/A</v>
      </c>
      <c r="J438" t="str" cm="1">
        <f t="array" ref="J438">IF(A438,IF(AND(H438,I438,INDEX(EBKP_NEU!$G$3:$G$724,G438)),INDEX(EBKP_NEU!$B$3:$B$724,G438),"Problem"),"egal, nicht editierbar")</f>
        <v>egal, nicht editierbar</v>
      </c>
      <c r="L438"/>
    </row>
    <row r="439" spans="1:12" ht="13.8" hidden="1">
      <c r="A439" t="b">
        <v>0</v>
      </c>
      <c r="C439" s="207" t="s">
        <v>5103</v>
      </c>
      <c r="D439" s="29" t="s">
        <v>4608</v>
      </c>
      <c r="E439" s="29" t="s">
        <v>4608</v>
      </c>
      <c r="F439">
        <v>1</v>
      </c>
      <c r="G439" t="e">
        <f>MATCH(C439,EBKP_NEU!$A$3:$A$724,0)</f>
        <v>#N/A</v>
      </c>
      <c r="H439" t="e" cm="1">
        <f t="array" ref="H439">IF(INDEX(EBKP_NEU!$C$3:$C$1144,G439)=D439,TRUE,FALSE)</f>
        <v>#N/A</v>
      </c>
      <c r="I439" t="e" cm="1">
        <f t="array" ref="I439">IF(INDEX(EBKP_NEU!$D$3:$D$1144,G439)=E439,TRUE,FALSE)</f>
        <v>#N/A</v>
      </c>
      <c r="J439" t="str" cm="1">
        <f t="array" ref="J439">IF(A439,IF(AND(H439,I439,INDEX(EBKP_NEU!$G$3:$G$724,G439)),INDEX(EBKP_NEU!$B$3:$B$724,G439),"Problem"),"egal, nicht editierbar")</f>
        <v>egal, nicht editierbar</v>
      </c>
      <c r="L439"/>
    </row>
    <row r="440" spans="1:12" ht="13.8" hidden="1">
      <c r="A440" t="b">
        <v>0</v>
      </c>
      <c r="C440" s="207" t="s">
        <v>5104</v>
      </c>
      <c r="D440" s="29" t="s">
        <v>4608</v>
      </c>
      <c r="E440" s="29" t="s">
        <v>4608</v>
      </c>
      <c r="F440">
        <v>1</v>
      </c>
      <c r="G440" t="e">
        <f>MATCH(C440,EBKP_NEU!$A$3:$A$724,0)</f>
        <v>#N/A</v>
      </c>
      <c r="H440" t="e" cm="1">
        <f t="array" ref="H440">IF(INDEX(EBKP_NEU!$C$3:$C$1144,G440)=D440,TRUE,FALSE)</f>
        <v>#N/A</v>
      </c>
      <c r="I440" t="e" cm="1">
        <f t="array" ref="I440">IF(INDEX(EBKP_NEU!$D$3:$D$1144,G440)=E440,TRUE,FALSE)</f>
        <v>#N/A</v>
      </c>
      <c r="J440" t="str" cm="1">
        <f t="array" ref="J440">IF(A440,IF(AND(H440,I440,INDEX(EBKP_NEU!$G$3:$G$724,G440)),INDEX(EBKP_NEU!$B$3:$B$724,G440),"Problem"),"egal, nicht editierbar")</f>
        <v>egal, nicht editierbar</v>
      </c>
      <c r="L440"/>
    </row>
    <row r="441" spans="1:12" ht="13.8" hidden="1">
      <c r="A441" t="b">
        <v>0</v>
      </c>
      <c r="C441" s="207" t="s">
        <v>5105</v>
      </c>
      <c r="D441" s="29" t="s">
        <v>4608</v>
      </c>
      <c r="E441" s="29" t="s">
        <v>4608</v>
      </c>
      <c r="F441">
        <v>0</v>
      </c>
      <c r="G441" t="e">
        <f>MATCH(C441,EBKP_NEU!$A$3:$A$724,0)</f>
        <v>#N/A</v>
      </c>
      <c r="H441" t="e" cm="1">
        <f t="array" ref="H441">IF(INDEX(EBKP_NEU!$C$3:$C$1144,G441)=D441,TRUE,FALSE)</f>
        <v>#N/A</v>
      </c>
      <c r="I441" t="e" cm="1">
        <f t="array" ref="I441">IF(INDEX(EBKP_NEU!$D$3:$D$1144,G441)=E441,TRUE,FALSE)</f>
        <v>#N/A</v>
      </c>
      <c r="J441" t="str" cm="1">
        <f t="array" ref="J441">IF(A441,IF(AND(H441,I441,INDEX(EBKP_NEU!$G$3:$G$724,G441)),INDEX(EBKP_NEU!$B$3:$B$724,G441),"Problem"),"egal, nicht editierbar")</f>
        <v>egal, nicht editierbar</v>
      </c>
      <c r="L441"/>
    </row>
    <row r="442" spans="1:12" ht="13.8" hidden="1">
      <c r="A442" t="b">
        <v>0</v>
      </c>
      <c r="C442" s="207" t="s">
        <v>5106</v>
      </c>
      <c r="D442" s="29" t="s">
        <v>4608</v>
      </c>
      <c r="E442" s="29" t="s">
        <v>4608</v>
      </c>
      <c r="F442">
        <v>0</v>
      </c>
      <c r="G442" t="e">
        <f>MATCH(C442,EBKP_NEU!$A$3:$A$724,0)</f>
        <v>#N/A</v>
      </c>
      <c r="H442" t="e" cm="1">
        <f t="array" ref="H442">IF(INDEX(EBKP_NEU!$C$3:$C$1144,G442)=D442,TRUE,FALSE)</f>
        <v>#N/A</v>
      </c>
      <c r="I442" t="e" cm="1">
        <f t="array" ref="I442">IF(INDEX(EBKP_NEU!$D$3:$D$1144,G442)=E442,TRUE,FALSE)</f>
        <v>#N/A</v>
      </c>
      <c r="J442" t="str" cm="1">
        <f t="array" ref="J442">IF(A442,IF(AND(H442,I442,INDEX(EBKP_NEU!$G$3:$G$724,G442)),INDEX(EBKP_NEU!$B$3:$B$724,G442),"Problem"),"egal, nicht editierbar")</f>
        <v>egal, nicht editierbar</v>
      </c>
      <c r="L442"/>
    </row>
    <row r="443" spans="1:12" ht="13.8" hidden="1">
      <c r="A443" t="b">
        <v>0</v>
      </c>
      <c r="C443" s="207" t="s">
        <v>5107</v>
      </c>
      <c r="D443" s="29" t="s">
        <v>4608</v>
      </c>
      <c r="E443" s="29" t="s">
        <v>4608</v>
      </c>
      <c r="F443">
        <v>0</v>
      </c>
      <c r="G443" t="e">
        <f>MATCH(C443,EBKP_NEU!$A$3:$A$724,0)</f>
        <v>#N/A</v>
      </c>
      <c r="H443" t="e" cm="1">
        <f t="array" ref="H443">IF(INDEX(EBKP_NEU!$C$3:$C$1144,G443)=D443,TRUE,FALSE)</f>
        <v>#N/A</v>
      </c>
      <c r="I443" t="e" cm="1">
        <f t="array" ref="I443">IF(INDEX(EBKP_NEU!$D$3:$D$1144,G443)=E443,TRUE,FALSE)</f>
        <v>#N/A</v>
      </c>
      <c r="J443" t="str" cm="1">
        <f t="array" ref="J443">IF(A443,IF(AND(H443,I443,INDEX(EBKP_NEU!$G$3:$G$724,G443)),INDEX(EBKP_NEU!$B$3:$B$724,G443),"Problem"),"egal, nicht editierbar")</f>
        <v>egal, nicht editierbar</v>
      </c>
      <c r="L443"/>
    </row>
    <row r="444" spans="1:12" ht="13.8" hidden="1">
      <c r="A444" t="b">
        <v>0</v>
      </c>
      <c r="C444" s="207" t="s">
        <v>5108</v>
      </c>
      <c r="D444" s="29" t="s">
        <v>4608</v>
      </c>
      <c r="E444" s="29" t="s">
        <v>4608</v>
      </c>
      <c r="F444">
        <v>0</v>
      </c>
      <c r="G444" t="e">
        <f>MATCH(C444,EBKP_NEU!$A$3:$A$724,0)</f>
        <v>#N/A</v>
      </c>
      <c r="H444" t="e" cm="1">
        <f t="array" ref="H444">IF(INDEX(EBKP_NEU!$C$3:$C$1144,G444)=D444,TRUE,FALSE)</f>
        <v>#N/A</v>
      </c>
      <c r="I444" t="e" cm="1">
        <f t="array" ref="I444">IF(INDEX(EBKP_NEU!$D$3:$D$1144,G444)=E444,TRUE,FALSE)</f>
        <v>#N/A</v>
      </c>
      <c r="J444" t="str" cm="1">
        <f t="array" ref="J444">IF(A444,IF(AND(H444,I444,INDEX(EBKP_NEU!$G$3:$G$724,G444)),INDEX(EBKP_NEU!$B$3:$B$724,G444),"Problem"),"egal, nicht editierbar")</f>
        <v>egal, nicht editierbar</v>
      </c>
      <c r="L444"/>
    </row>
    <row r="445" spans="1:12" ht="27.6">
      <c r="A445" t="b">
        <v>1</v>
      </c>
      <c r="C445" s="198" t="s">
        <v>5109</v>
      </c>
      <c r="D445" s="199" t="s">
        <v>4134</v>
      </c>
      <c r="E445" s="30" t="s">
        <v>4135</v>
      </c>
      <c r="F445">
        <v>0</v>
      </c>
      <c r="G445">
        <f>MATCH(C445,EBKP_NEU!$A$3:$A$724,0)</f>
        <v>157</v>
      </c>
      <c r="H445" t="b" cm="1">
        <f t="array" ref="H445">IF(INDEX(EBKP_NEU!$C$3:$C$1144,G445)=D445,TRUE,FALSE)</f>
        <v>0</v>
      </c>
      <c r="I445" t="b" cm="1">
        <f t="array" ref="I445">IF(INDEX(EBKP_NEU!$D$3:$D$1144,G445)=E445,TRUE,FALSE)</f>
        <v>0</v>
      </c>
      <c r="J445" t="str" cm="1">
        <f t="array" ref="J445">IF(A445,IF(AND(H445,I445,INDEX(EBKP_NEU!$G$3:$G$724,G445)),INDEX(EBKP_NEU!$B$3:$B$724,G445),"Problem"),"egal, nicht editierbar")</f>
        <v>Problem</v>
      </c>
      <c r="K445" s="236" t="s">
        <v>125</v>
      </c>
    </row>
    <row r="446" spans="1:12" ht="41.4">
      <c r="A446" t="b">
        <v>1</v>
      </c>
      <c r="C446" s="200" t="s">
        <v>5110</v>
      </c>
      <c r="D446" s="30" t="s">
        <v>2169</v>
      </c>
      <c r="E446" s="30" t="s">
        <v>5111</v>
      </c>
      <c r="F446">
        <v>2</v>
      </c>
      <c r="G446">
        <f>MATCH(C446,EBKP_NEU!$A$3:$A$724,0)</f>
        <v>158</v>
      </c>
      <c r="H446" t="b" cm="1">
        <f t="array" ref="H446">IF(INDEX(EBKP_NEU!$C$3:$C$1144,G446)=D446,TRUE,FALSE)</f>
        <v>0</v>
      </c>
      <c r="I446" t="b" cm="1">
        <f t="array" ref="I446">IF(INDEX(EBKP_NEU!$D$3:$D$1144,G446)=E446,TRUE,FALSE)</f>
        <v>0</v>
      </c>
      <c r="J446" t="str" cm="1">
        <f t="array" ref="J446">IF(A446,IF(AND(H446,I446,INDEX(EBKP_NEU!$G$3:$G$724,G446)),INDEX(EBKP_NEU!$B$3:$B$724,G446),"Problem"),"egal, nicht editierbar")</f>
        <v>Problem</v>
      </c>
      <c r="K446" s="236" t="s">
        <v>126</v>
      </c>
    </row>
    <row r="447" spans="1:12" ht="13.8" hidden="1">
      <c r="A447" t="b">
        <v>0</v>
      </c>
      <c r="C447" s="207" t="s">
        <v>5112</v>
      </c>
      <c r="D447" s="29" t="s">
        <v>4608</v>
      </c>
      <c r="E447" s="29" t="s">
        <v>4608</v>
      </c>
      <c r="F447">
        <v>0</v>
      </c>
      <c r="G447" t="e">
        <f>MATCH(C447,EBKP_NEU!$A$3:$A$724,0)</f>
        <v>#N/A</v>
      </c>
      <c r="H447" t="e" cm="1">
        <f t="array" ref="H447">IF(INDEX(EBKP_NEU!$C$3:$C$1144,G447)=D447,TRUE,FALSE)</f>
        <v>#N/A</v>
      </c>
      <c r="I447" t="e" cm="1">
        <f t="array" ref="I447">IF(INDEX(EBKP_NEU!$D$3:$D$1144,G447)=E447,TRUE,FALSE)</f>
        <v>#N/A</v>
      </c>
      <c r="J447" t="str" cm="1">
        <f t="array" ref="J447">IF(A447,IF(AND(H447,I447,INDEX(EBKP_NEU!$G$3:$G$724,G447)),INDEX(EBKP_NEU!$B$3:$B$724,G447),"Problem"),"egal, nicht editierbar")</f>
        <v>egal, nicht editierbar</v>
      </c>
      <c r="L447"/>
    </row>
    <row r="448" spans="1:12" ht="41.4">
      <c r="A448" t="b">
        <v>1</v>
      </c>
      <c r="C448" s="200" t="s">
        <v>5113</v>
      </c>
      <c r="D448" s="30" t="s">
        <v>5114</v>
      </c>
      <c r="E448" s="30" t="s">
        <v>5115</v>
      </c>
      <c r="F448">
        <v>0</v>
      </c>
      <c r="G448">
        <f>MATCH(C448,EBKP_NEU!$A$3:$A$724,0)</f>
        <v>159</v>
      </c>
      <c r="H448" t="b" cm="1">
        <f t="array" ref="H448">IF(INDEX(EBKP_NEU!$C$3:$C$1144,G448)=D448,TRUE,FALSE)</f>
        <v>0</v>
      </c>
      <c r="I448" t="b" cm="1">
        <f t="array" ref="I448">IF(INDEX(EBKP_NEU!$D$3:$D$1144,G448)=E448,TRUE,FALSE)</f>
        <v>0</v>
      </c>
      <c r="J448" t="str" cm="1">
        <f t="array" ref="J448">IF(A448,IF(AND(H448,I448,INDEX(EBKP_NEU!$G$3:$G$724,G448)),INDEX(EBKP_NEU!$B$3:$B$724,G448),"Problem"),"egal, nicht editierbar")</f>
        <v>Problem</v>
      </c>
      <c r="K448" s="236" t="s">
        <v>127</v>
      </c>
    </row>
    <row r="449" spans="1:12" ht="13.8" hidden="1">
      <c r="A449" t="b">
        <v>0</v>
      </c>
      <c r="C449" s="207" t="s">
        <v>5116</v>
      </c>
      <c r="D449" s="29" t="s">
        <v>4608</v>
      </c>
      <c r="E449" s="29" t="s">
        <v>4608</v>
      </c>
      <c r="F449">
        <v>0</v>
      </c>
      <c r="G449" t="e">
        <f>MATCH(C449,EBKP_NEU!$A$3:$A$724,0)</f>
        <v>#N/A</v>
      </c>
      <c r="H449" t="e" cm="1">
        <f t="array" ref="H449">IF(INDEX(EBKP_NEU!$C$3:$C$1144,G449)=D449,TRUE,FALSE)</f>
        <v>#N/A</v>
      </c>
      <c r="I449" t="e" cm="1">
        <f t="array" ref="I449">IF(INDEX(EBKP_NEU!$D$3:$D$1144,G449)=E449,TRUE,FALSE)</f>
        <v>#N/A</v>
      </c>
      <c r="J449" t="str" cm="1">
        <f t="array" ref="J449">IF(A449,IF(AND(H449,I449,INDEX(EBKP_NEU!$G$3:$G$724,G449)),INDEX(EBKP_NEU!$B$3:$B$724,G449),"Problem"),"egal, nicht editierbar")</f>
        <v>egal, nicht editierbar</v>
      </c>
      <c r="L449"/>
    </row>
    <row r="450" spans="1:12" ht="41.4">
      <c r="A450" t="b">
        <v>1</v>
      </c>
      <c r="C450" s="200" t="s">
        <v>5117</v>
      </c>
      <c r="D450" s="30" t="s">
        <v>5118</v>
      </c>
      <c r="E450" s="30" t="s">
        <v>5119</v>
      </c>
      <c r="F450">
        <v>0</v>
      </c>
      <c r="G450">
        <f>MATCH(C450,EBKP_NEU!$A$3:$A$724,0)</f>
        <v>160</v>
      </c>
      <c r="H450" t="b" cm="1">
        <f t="array" ref="H450">IF(INDEX(EBKP_NEU!$C$3:$C$1144,G450)=D450,TRUE,FALSE)</f>
        <v>0</v>
      </c>
      <c r="I450" t="b" cm="1">
        <f t="array" ref="I450">IF(INDEX(EBKP_NEU!$D$3:$D$1144,G450)=E450,TRUE,FALSE)</f>
        <v>0</v>
      </c>
      <c r="J450" t="str" cm="1">
        <f t="array" ref="J450">IF(A450,IF(AND(H450,I450,INDEX(EBKP_NEU!$G$3:$G$724,G450)),INDEX(EBKP_NEU!$B$3:$B$724,G450),"Problem"),"egal, nicht editierbar")</f>
        <v>Problem</v>
      </c>
      <c r="K450" s="236" t="s">
        <v>128</v>
      </c>
    </row>
    <row r="451" spans="1:12" ht="13.8" hidden="1">
      <c r="A451" t="b">
        <v>0</v>
      </c>
      <c r="C451" s="207" t="s">
        <v>5120</v>
      </c>
      <c r="D451" s="29" t="s">
        <v>4608</v>
      </c>
      <c r="E451" s="29" t="s">
        <v>4608</v>
      </c>
      <c r="F451">
        <v>0</v>
      </c>
      <c r="G451" t="e">
        <f>MATCH(C451,EBKP_NEU!$A$3:$A$724,0)</f>
        <v>#N/A</v>
      </c>
      <c r="H451" t="e" cm="1">
        <f t="array" ref="H451">IF(INDEX(EBKP_NEU!$C$3:$C$1144,G451)=D451,TRUE,FALSE)</f>
        <v>#N/A</v>
      </c>
      <c r="I451" t="e" cm="1">
        <f t="array" ref="I451">IF(INDEX(EBKP_NEU!$D$3:$D$1144,G451)=E451,TRUE,FALSE)</f>
        <v>#N/A</v>
      </c>
      <c r="J451" t="str" cm="1">
        <f t="array" ref="J451">IF(A451,IF(AND(H451,I451,INDEX(EBKP_NEU!$G$3:$G$724,G451)),INDEX(EBKP_NEU!$B$3:$B$724,G451),"Problem"),"egal, nicht editierbar")</f>
        <v>egal, nicht editierbar</v>
      </c>
      <c r="L451"/>
    </row>
    <row r="452" spans="1:12" ht="41.4">
      <c r="A452" t="b">
        <v>1</v>
      </c>
      <c r="C452" s="200" t="s">
        <v>5121</v>
      </c>
      <c r="D452" s="30" t="s">
        <v>4141</v>
      </c>
      <c r="E452" s="30" t="s">
        <v>4142</v>
      </c>
      <c r="F452">
        <v>0</v>
      </c>
      <c r="G452">
        <f>MATCH(C452,EBKP_NEU!$A$3:$A$724,0)</f>
        <v>161</v>
      </c>
      <c r="H452" t="b" cm="1">
        <f t="array" ref="H452">IF(INDEX(EBKP_NEU!$C$3:$C$1144,G452)=D452,TRUE,FALSE)</f>
        <v>0</v>
      </c>
      <c r="I452" t="b" cm="1">
        <f t="array" ref="I452">IF(INDEX(EBKP_NEU!$D$3:$D$1144,G452)=E452,TRUE,FALSE)</f>
        <v>0</v>
      </c>
      <c r="J452" t="str" cm="1">
        <f t="array" ref="J452">IF(A452,IF(AND(H452,I452,INDEX(EBKP_NEU!$G$3:$G$724,G452)),INDEX(EBKP_NEU!$B$3:$B$724,G452),"Problem"),"egal, nicht editierbar")</f>
        <v>Problem</v>
      </c>
      <c r="K452" s="236" t="s">
        <v>129</v>
      </c>
    </row>
    <row r="453" spans="1:12" ht="13.8" hidden="1">
      <c r="A453" t="b">
        <v>0</v>
      </c>
      <c r="C453" s="207" t="s">
        <v>5122</v>
      </c>
      <c r="D453" s="29" t="s">
        <v>4608</v>
      </c>
      <c r="E453" s="29" t="s">
        <v>4608</v>
      </c>
      <c r="F453">
        <v>0</v>
      </c>
      <c r="G453" t="e">
        <f>MATCH(C453,EBKP_NEU!$A$3:$A$724,0)</f>
        <v>#N/A</v>
      </c>
      <c r="H453" t="e" cm="1">
        <f t="array" ref="H453">IF(INDEX(EBKP_NEU!$C$3:$C$1144,G453)=D453,TRUE,FALSE)</f>
        <v>#N/A</v>
      </c>
      <c r="I453" t="e" cm="1">
        <f t="array" ref="I453">IF(INDEX(EBKP_NEU!$D$3:$D$1144,G453)=E453,TRUE,FALSE)</f>
        <v>#N/A</v>
      </c>
      <c r="J453" t="str" cm="1">
        <f t="array" ref="J453">IF(A453,IF(AND(H453,I453,INDEX(EBKP_NEU!$G$3:$G$724,G453)),INDEX(EBKP_NEU!$B$3:$B$724,G453),"Problem"),"egal, nicht editierbar")</f>
        <v>egal, nicht editierbar</v>
      </c>
      <c r="L453"/>
    </row>
    <row r="454" spans="1:12" ht="69">
      <c r="A454" t="b">
        <v>1</v>
      </c>
      <c r="C454" s="200" t="s">
        <v>5123</v>
      </c>
      <c r="D454" s="30" t="s">
        <v>4145</v>
      </c>
      <c r="E454" s="30" t="s">
        <v>5124</v>
      </c>
      <c r="F454">
        <v>0</v>
      </c>
      <c r="G454">
        <f>MATCH(C454,EBKP_NEU!$A$3:$A$724,0)</f>
        <v>162</v>
      </c>
      <c r="H454" t="b" cm="1">
        <f t="array" ref="H454">IF(INDEX(EBKP_NEU!$C$3:$C$1144,G454)=D454,TRUE,FALSE)</f>
        <v>0</v>
      </c>
      <c r="I454" t="b" cm="1">
        <f t="array" ref="I454">IF(INDEX(EBKP_NEU!$D$3:$D$1144,G454)=E454,TRUE,FALSE)</f>
        <v>0</v>
      </c>
      <c r="J454" t="str" cm="1">
        <f t="array" ref="J454">IF(A454,IF(AND(H454,I454,INDEX(EBKP_NEU!$G$3:$G$724,G454)),INDEX(EBKP_NEU!$B$3:$B$724,G454),"Problem"),"egal, nicht editierbar")</f>
        <v>Problem</v>
      </c>
      <c r="K454" s="236" t="s">
        <v>131</v>
      </c>
    </row>
    <row r="455" spans="1:12" ht="13.8" hidden="1">
      <c r="A455" t="b">
        <v>0</v>
      </c>
      <c r="C455" s="207" t="s">
        <v>5125</v>
      </c>
      <c r="D455" s="29" t="s">
        <v>4608</v>
      </c>
      <c r="E455" s="29" t="s">
        <v>4608</v>
      </c>
      <c r="F455">
        <v>0</v>
      </c>
      <c r="G455" t="e">
        <f>MATCH(C455,EBKP_NEU!$A$3:$A$724,0)</f>
        <v>#N/A</v>
      </c>
      <c r="H455" t="e" cm="1">
        <f t="array" ref="H455">IF(INDEX(EBKP_NEU!$C$3:$C$1144,G455)=D455,TRUE,FALSE)</f>
        <v>#N/A</v>
      </c>
      <c r="I455" t="e" cm="1">
        <f t="array" ref="I455">IF(INDEX(EBKP_NEU!$D$3:$D$1144,G455)=E455,TRUE,FALSE)</f>
        <v>#N/A</v>
      </c>
      <c r="J455" t="str" cm="1">
        <f t="array" ref="J455">IF(A455,IF(AND(H455,I455,INDEX(EBKP_NEU!$G$3:$G$724,G455)),INDEX(EBKP_NEU!$B$3:$B$724,G455),"Problem"),"egal, nicht editierbar")</f>
        <v>egal, nicht editierbar</v>
      </c>
      <c r="L455"/>
    </row>
    <row r="456" spans="1:12" ht="13.8" hidden="1">
      <c r="A456" t="b">
        <v>0</v>
      </c>
      <c r="C456" s="207" t="s">
        <v>5126</v>
      </c>
      <c r="D456" s="29" t="s">
        <v>4608</v>
      </c>
      <c r="E456" s="29" t="s">
        <v>4608</v>
      </c>
      <c r="F456">
        <v>0</v>
      </c>
      <c r="G456" t="e">
        <f>MATCH(C456,EBKP_NEU!$A$3:$A$724,0)</f>
        <v>#N/A</v>
      </c>
      <c r="H456" t="e" cm="1">
        <f t="array" ref="H456">IF(INDEX(EBKP_NEU!$C$3:$C$1144,G456)=D456,TRUE,FALSE)</f>
        <v>#N/A</v>
      </c>
      <c r="I456" t="e" cm="1">
        <f t="array" ref="I456">IF(INDEX(EBKP_NEU!$D$3:$D$1144,G456)=E456,TRUE,FALSE)</f>
        <v>#N/A</v>
      </c>
      <c r="J456" t="str" cm="1">
        <f t="array" ref="J456">IF(A456,IF(AND(H456,I456,INDEX(EBKP_NEU!$G$3:$G$724,G456)),INDEX(EBKP_NEU!$B$3:$B$724,G456),"Problem"),"egal, nicht editierbar")</f>
        <v>egal, nicht editierbar</v>
      </c>
      <c r="L456"/>
    </row>
    <row r="457" spans="1:12" ht="13.8" hidden="1">
      <c r="A457" t="b">
        <v>0</v>
      </c>
      <c r="C457" s="207" t="s">
        <v>5127</v>
      </c>
      <c r="D457" s="29" t="s">
        <v>4608</v>
      </c>
      <c r="E457" s="29" t="s">
        <v>4608</v>
      </c>
      <c r="F457">
        <v>0</v>
      </c>
      <c r="G457" t="e">
        <f>MATCH(C457,EBKP_NEU!$A$3:$A$724,0)</f>
        <v>#N/A</v>
      </c>
      <c r="H457" t="e" cm="1">
        <f t="array" ref="H457">IF(INDEX(EBKP_NEU!$C$3:$C$1144,G457)=D457,TRUE,FALSE)</f>
        <v>#N/A</v>
      </c>
      <c r="I457" t="e" cm="1">
        <f t="array" ref="I457">IF(INDEX(EBKP_NEU!$D$3:$D$1144,G457)=E457,TRUE,FALSE)</f>
        <v>#N/A</v>
      </c>
      <c r="J457" t="str" cm="1">
        <f t="array" ref="J457">IF(A457,IF(AND(H457,I457,INDEX(EBKP_NEU!$G$3:$G$724,G457)),INDEX(EBKP_NEU!$B$3:$B$724,G457),"Problem"),"egal, nicht editierbar")</f>
        <v>egal, nicht editierbar</v>
      </c>
      <c r="L457"/>
    </row>
    <row r="458" spans="1:12" ht="13.8" hidden="1">
      <c r="A458" t="b">
        <v>0</v>
      </c>
      <c r="C458" s="207" t="s">
        <v>5128</v>
      </c>
      <c r="D458" s="29" t="s">
        <v>4608</v>
      </c>
      <c r="E458" s="29" t="s">
        <v>4608</v>
      </c>
      <c r="F458">
        <v>0</v>
      </c>
      <c r="G458" t="e">
        <f>MATCH(C458,EBKP_NEU!$A$3:$A$724,0)</f>
        <v>#N/A</v>
      </c>
      <c r="H458" t="e" cm="1">
        <f t="array" ref="H458">IF(INDEX(EBKP_NEU!$C$3:$C$1144,G458)=D458,TRUE,FALSE)</f>
        <v>#N/A</v>
      </c>
      <c r="I458" t="e" cm="1">
        <f t="array" ref="I458">IF(INDEX(EBKP_NEU!$D$3:$D$1144,G458)=E458,TRUE,FALSE)</f>
        <v>#N/A</v>
      </c>
      <c r="J458" t="str" cm="1">
        <f t="array" ref="J458">IF(A458,IF(AND(H458,I458,INDEX(EBKP_NEU!$G$3:$G$724,G458)),INDEX(EBKP_NEU!$B$3:$B$724,G458),"Problem"),"egal, nicht editierbar")</f>
        <v>egal, nicht editierbar</v>
      </c>
      <c r="L458"/>
    </row>
    <row r="459" spans="1:12" ht="27.6">
      <c r="A459" t="b">
        <v>1</v>
      </c>
      <c r="C459" s="200" t="s">
        <v>5129</v>
      </c>
      <c r="D459" s="30" t="s">
        <v>2661</v>
      </c>
      <c r="E459" s="30" t="s">
        <v>2662</v>
      </c>
      <c r="F459">
        <v>0</v>
      </c>
      <c r="G459" t="e">
        <f>MATCH(C459,EBKP_NEU!$A$3:$A$724,0)</f>
        <v>#N/A</v>
      </c>
      <c r="H459" t="e" cm="1">
        <f t="array" ref="H459">IF(INDEX(EBKP_NEU!$C$3:$C$1144,G459)=D459,TRUE,FALSE)</f>
        <v>#N/A</v>
      </c>
      <c r="I459" t="e" cm="1">
        <f t="array" ref="I459">IF(INDEX(EBKP_NEU!$D$3:$D$1144,G459)=E459,TRUE,FALSE)</f>
        <v>#N/A</v>
      </c>
      <c r="J459" t="e" cm="1">
        <f t="array" ref="J459">IF(A459,IF(AND(H459,I459,INDEX(EBKP_NEU!$G$3:$G$724,G459)),INDEX(EBKP_NEU!$B$3:$B$724,G459),"Problem"),"egal, nicht editierbar")</f>
        <v>#N/A</v>
      </c>
      <c r="K459" s="236" t="s">
        <v>243</v>
      </c>
      <c r="L459" s="124" t="s">
        <v>4575</v>
      </c>
    </row>
    <row r="460" spans="1:12" ht="13.8" hidden="1">
      <c r="A460" t="b">
        <v>0</v>
      </c>
      <c r="C460" s="207" t="s">
        <v>5130</v>
      </c>
      <c r="D460" s="29" t="s">
        <v>4608</v>
      </c>
      <c r="E460" s="29" t="s">
        <v>4608</v>
      </c>
      <c r="F460">
        <v>0</v>
      </c>
      <c r="G460" t="e">
        <f>MATCH(C460,EBKP_NEU!$A$3:$A$724,0)</f>
        <v>#N/A</v>
      </c>
      <c r="H460" t="e" cm="1">
        <f t="array" ref="H460">IF(INDEX(EBKP_NEU!$C$3:$C$1144,G460)=D460,TRUE,FALSE)</f>
        <v>#N/A</v>
      </c>
      <c r="I460" t="e" cm="1">
        <f t="array" ref="I460">IF(INDEX(EBKP_NEU!$D$3:$D$1144,G460)=E460,TRUE,FALSE)</f>
        <v>#N/A</v>
      </c>
      <c r="J460" t="str" cm="1">
        <f t="array" ref="J460">IF(A460,IF(AND(H460,I460,INDEX(EBKP_NEU!$G$3:$G$724,G460)),INDEX(EBKP_NEU!$B$3:$B$724,G460),"Problem"),"egal, nicht editierbar")</f>
        <v>egal, nicht editierbar</v>
      </c>
      <c r="L460"/>
    </row>
    <row r="461" spans="1:12" ht="55.2">
      <c r="A461" t="b">
        <v>1</v>
      </c>
      <c r="C461" s="200" t="s">
        <v>5131</v>
      </c>
      <c r="D461" s="206" t="s">
        <v>5132</v>
      </c>
      <c r="E461" s="206" t="s">
        <v>5133</v>
      </c>
      <c r="F461">
        <v>2</v>
      </c>
      <c r="G461" t="e">
        <f>MATCH(C461,EBKP_NEU!$A$3:$A$724,0)</f>
        <v>#N/A</v>
      </c>
      <c r="H461" t="e" cm="1">
        <f t="array" ref="H461">IF(INDEX(EBKP_NEU!$C$3:$C$1144,G461)=D461,TRUE,FALSE)</f>
        <v>#N/A</v>
      </c>
      <c r="I461" t="e" cm="1">
        <f t="array" ref="I461">IF(INDEX(EBKP_NEU!$D$3:$D$1144,G461)=E461,TRUE,FALSE)</f>
        <v>#N/A</v>
      </c>
      <c r="J461" t="e" cm="1">
        <f t="array" ref="J461">IF(A461,IF(AND(H461,I461,INDEX(EBKP_NEU!$G$3:$G$724,G461)),INDEX(EBKP_NEU!$B$3:$B$724,G461),"Problem"),"egal, nicht editierbar")</f>
        <v>#N/A</v>
      </c>
      <c r="K461" s="236" t="s">
        <v>243</v>
      </c>
      <c r="L461" s="124" t="s">
        <v>4575</v>
      </c>
    </row>
    <row r="462" spans="1:12" ht="13.8" hidden="1">
      <c r="A462" t="b">
        <v>0</v>
      </c>
      <c r="C462" s="207" t="s">
        <v>5134</v>
      </c>
      <c r="D462" s="29" t="s">
        <v>4608</v>
      </c>
      <c r="E462" s="29" t="s">
        <v>4608</v>
      </c>
      <c r="F462">
        <v>1</v>
      </c>
      <c r="G462" t="e">
        <f>MATCH(C462,EBKP_NEU!$A$3:$A$724,0)</f>
        <v>#N/A</v>
      </c>
      <c r="H462" t="e" cm="1">
        <f t="array" ref="H462">IF(INDEX(EBKP_NEU!$C$3:$C$1144,G462)=D462,TRUE,FALSE)</f>
        <v>#N/A</v>
      </c>
      <c r="I462" t="e" cm="1">
        <f t="array" ref="I462">IF(INDEX(EBKP_NEU!$D$3:$D$1144,G462)=E462,TRUE,FALSE)</f>
        <v>#N/A</v>
      </c>
      <c r="J462" t="str" cm="1">
        <f t="array" ref="J462">IF(A462,IF(AND(H462,I462,INDEX(EBKP_NEU!$G$3:$G$724,G462)),INDEX(EBKP_NEU!$B$3:$B$724,G462),"Problem"),"egal, nicht editierbar")</f>
        <v>egal, nicht editierbar</v>
      </c>
      <c r="L462"/>
    </row>
    <row r="463" spans="1:12" ht="13.8" hidden="1">
      <c r="A463" t="b">
        <v>0</v>
      </c>
      <c r="C463" s="207" t="s">
        <v>5135</v>
      </c>
      <c r="D463" s="29" t="s">
        <v>4608</v>
      </c>
      <c r="E463" s="29" t="s">
        <v>4608</v>
      </c>
      <c r="F463">
        <v>1</v>
      </c>
      <c r="G463" t="e">
        <f>MATCH(C463,EBKP_NEU!$A$3:$A$724,0)</f>
        <v>#N/A</v>
      </c>
      <c r="H463" t="e" cm="1">
        <f t="array" ref="H463">IF(INDEX(EBKP_NEU!$C$3:$C$1144,G463)=D463,TRUE,FALSE)</f>
        <v>#N/A</v>
      </c>
      <c r="I463" t="e" cm="1">
        <f t="array" ref="I463">IF(INDEX(EBKP_NEU!$D$3:$D$1144,G463)=E463,TRUE,FALSE)</f>
        <v>#N/A</v>
      </c>
      <c r="J463" t="str" cm="1">
        <f t="array" ref="J463">IF(A463,IF(AND(H463,I463,INDEX(EBKP_NEU!$G$3:$G$724,G463)),INDEX(EBKP_NEU!$B$3:$B$724,G463),"Problem"),"egal, nicht editierbar")</f>
        <v>egal, nicht editierbar</v>
      </c>
      <c r="L463"/>
    </row>
    <row r="464" spans="1:12" ht="27.6">
      <c r="A464" t="b">
        <v>1</v>
      </c>
      <c r="C464" s="196" t="s">
        <v>132</v>
      </c>
      <c r="D464" s="197" t="s">
        <v>2193</v>
      </c>
      <c r="E464" s="30" t="s">
        <v>5136</v>
      </c>
      <c r="F464">
        <v>1</v>
      </c>
      <c r="G464">
        <f>MATCH(C464,EBKP_NEU!$A$3:$A$724,0)</f>
        <v>182</v>
      </c>
      <c r="H464" t="b" cm="1">
        <f t="array" ref="H464">IF(INDEX(EBKP_NEU!$C$3:$C$1144,G464)=D464,TRUE,FALSE)</f>
        <v>1</v>
      </c>
      <c r="I464" t="b" cm="1">
        <f t="array" ref="I464">IF(INDEX(EBKP_NEU!$D$3:$D$1144,G464)=E464,TRUE,FALSE)</f>
        <v>0</v>
      </c>
      <c r="J464" t="str" cm="1">
        <f t="array" ref="J464">IF(A464,IF(AND(H464,I464,INDEX(EBKP_NEU!$G$3:$G$724,G464)),INDEX(EBKP_NEU!$B$3:$B$724,G464),"Problem"),"egal, nicht editierbar")</f>
        <v>Problem</v>
      </c>
      <c r="K464" s="236" t="s">
        <v>137</v>
      </c>
    </row>
    <row r="465" spans="1:12" ht="27.6">
      <c r="A465" t="b">
        <v>1</v>
      </c>
      <c r="C465" s="198" t="s">
        <v>5137</v>
      </c>
      <c r="D465" s="199" t="s">
        <v>2197</v>
      </c>
      <c r="E465" s="30" t="s">
        <v>5138</v>
      </c>
      <c r="F465">
        <v>2</v>
      </c>
      <c r="G465">
        <f>MATCH(C465,EBKP_NEU!$A$3:$A$724,0)</f>
        <v>183</v>
      </c>
      <c r="H465" t="b" cm="1">
        <f t="array" ref="H465">IF(INDEX(EBKP_NEU!$C$3:$C$1144,G465)=D465,TRUE,FALSE)</f>
        <v>1</v>
      </c>
      <c r="I465" t="b" cm="1">
        <f t="array" ref="I465">IF(INDEX(EBKP_NEU!$D$3:$D$1144,G465)=E465,TRUE,FALSE)</f>
        <v>0</v>
      </c>
      <c r="J465" t="str" cm="1">
        <f t="array" ref="J465">IF(A465,IF(AND(H465,I465,INDEX(EBKP_NEU!$G$3:$G$724,G465)),INDEX(EBKP_NEU!$B$3:$B$724,G465),"Problem"),"egal, nicht editierbar")</f>
        <v>Problem</v>
      </c>
      <c r="K465" s="236" t="s">
        <v>137</v>
      </c>
    </row>
    <row r="466" spans="1:12" ht="27.6">
      <c r="A466" t="b">
        <v>1</v>
      </c>
      <c r="C466" s="200" t="s">
        <v>5139</v>
      </c>
      <c r="D466" s="30" t="s">
        <v>5140</v>
      </c>
      <c r="E466" s="30" t="s">
        <v>5141</v>
      </c>
      <c r="F466">
        <v>1</v>
      </c>
      <c r="G466">
        <f>MATCH(C466,EBKP_NEU!$A$3:$A$724,0)</f>
        <v>184</v>
      </c>
      <c r="H466" t="b" cm="1">
        <f t="array" ref="H466">IF(INDEX(EBKP_NEU!$C$3:$C$1144,G466)=D466,TRUE,FALSE)</f>
        <v>0</v>
      </c>
      <c r="I466" t="b" cm="1">
        <f t="array" ref="I466">IF(INDEX(EBKP_NEU!$D$3:$D$1144,G466)=E466,TRUE,FALSE)</f>
        <v>0</v>
      </c>
      <c r="J466" t="str" cm="1">
        <f t="array" ref="J466">IF(A466,IF(AND(H466,I466,INDEX(EBKP_NEU!$G$3:$G$724,G466)),INDEX(EBKP_NEU!$B$3:$B$724,G466),"Problem"),"egal, nicht editierbar")</f>
        <v>Problem</v>
      </c>
      <c r="K466" s="236" t="s">
        <v>137</v>
      </c>
    </row>
    <row r="467" spans="1:12" ht="27.6">
      <c r="A467" t="b">
        <v>1</v>
      </c>
      <c r="C467" s="200" t="s">
        <v>5142</v>
      </c>
      <c r="D467" s="30" t="s">
        <v>2205</v>
      </c>
      <c r="E467" s="30" t="s">
        <v>2206</v>
      </c>
      <c r="F467">
        <v>1</v>
      </c>
      <c r="G467">
        <f>MATCH(C467,EBKP_NEU!$A$3:$A$724,0)</f>
        <v>185</v>
      </c>
      <c r="H467" t="b" cm="1">
        <f t="array" ref="H467">IF(INDEX(EBKP_NEU!$C$3:$C$1144,G467)=D467,TRUE,FALSE)</f>
        <v>1</v>
      </c>
      <c r="I467" t="b" cm="1">
        <f t="array" ref="I467">IF(INDEX(EBKP_NEU!$D$3:$D$1144,G467)=E467,TRUE,FALSE)</f>
        <v>1</v>
      </c>
      <c r="J467" t="str" cm="1">
        <f t="array" ref="J467">IF(A467,IF(AND(H467,I467,INDEX(EBKP_NEU!$G$3:$G$724,G467)),INDEX(EBKP_NEU!$B$3:$B$724,G467),"Problem"),"egal, nicht editierbar")</f>
        <v>E01.02</v>
      </c>
      <c r="K467" s="35" t="s">
        <v>139</v>
      </c>
    </row>
    <row r="468" spans="1:12" ht="41.4">
      <c r="A468" t="b">
        <v>1</v>
      </c>
      <c r="C468" s="200" t="s">
        <v>5143</v>
      </c>
      <c r="D468" s="30" t="s">
        <v>2209</v>
      </c>
      <c r="E468" s="30" t="s">
        <v>2210</v>
      </c>
      <c r="F468">
        <v>1</v>
      </c>
      <c r="G468">
        <f>MATCH(C468,EBKP_NEU!$A$3:$A$724,0)</f>
        <v>186</v>
      </c>
      <c r="H468" t="b" cm="1">
        <f t="array" ref="H468">IF(INDEX(EBKP_NEU!$C$3:$C$1144,G468)=D468,TRUE,FALSE)</f>
        <v>1</v>
      </c>
      <c r="I468" t="b" cm="1">
        <f t="array" ref="I468">IF(INDEX(EBKP_NEU!$D$3:$D$1144,G468)=E468,TRUE,FALSE)</f>
        <v>1</v>
      </c>
      <c r="J468" t="str" cm="1">
        <f t="array" ref="J468">IF(A468,IF(AND(H468,I468,INDEX(EBKP_NEU!$G$3:$G$724,G468)),INDEX(EBKP_NEU!$B$3:$B$724,G468),"Problem"),"egal, nicht editierbar")</f>
        <v>E01.03</v>
      </c>
      <c r="K468" s="35" t="s">
        <v>136</v>
      </c>
    </row>
    <row r="469" spans="1:12" ht="27.6">
      <c r="A469" t="b">
        <v>1</v>
      </c>
      <c r="C469" s="198" t="s">
        <v>5144</v>
      </c>
      <c r="D469" s="199" t="s">
        <v>2213</v>
      </c>
      <c r="E469" s="30" t="s">
        <v>2214</v>
      </c>
      <c r="F469">
        <v>2</v>
      </c>
      <c r="G469">
        <f>MATCH(C469,EBKP_NEU!$A$3:$A$724,0)</f>
        <v>187</v>
      </c>
      <c r="H469" t="b" cm="1">
        <f t="array" ref="H469">IF(INDEX(EBKP_NEU!$C$3:$C$1144,G469)=D469,TRUE,FALSE)</f>
        <v>1</v>
      </c>
      <c r="I469" t="b" cm="1">
        <f t="array" ref="I469">IF(INDEX(EBKP_NEU!$D$3:$D$1144,G469)=E469,TRUE,FALSE)</f>
        <v>1</v>
      </c>
      <c r="J469" t="str" cm="1">
        <f t="array" ref="J469">IF(A469,IF(AND(H469,I469,INDEX(EBKP_NEU!$G$3:$G$724,G469)),INDEX(EBKP_NEU!$B$3:$B$724,G469),"Problem"),"egal, nicht editierbar")</f>
        <v>E02</v>
      </c>
      <c r="K469" s="35" t="s">
        <v>137</v>
      </c>
    </row>
    <row r="470" spans="1:12" ht="41.4">
      <c r="A470" t="b">
        <v>1</v>
      </c>
      <c r="C470" s="200" t="s">
        <v>5145</v>
      </c>
      <c r="D470" s="30" t="s">
        <v>2217</v>
      </c>
      <c r="E470" s="30" t="s">
        <v>2218</v>
      </c>
      <c r="F470">
        <v>2</v>
      </c>
      <c r="G470">
        <f>MATCH(C470,EBKP_NEU!$A$3:$A$724,0)</f>
        <v>188</v>
      </c>
      <c r="H470" t="b" cm="1">
        <f t="array" ref="H470">IF(INDEX(EBKP_NEU!$C$3:$C$1144,G470)=D470,TRUE,FALSE)</f>
        <v>1</v>
      </c>
      <c r="I470" t="b" cm="1">
        <f t="array" ref="I470">IF(INDEX(EBKP_NEU!$D$3:$D$1144,G470)=E470,TRUE,FALSE)</f>
        <v>1</v>
      </c>
      <c r="J470" t="str" cm="1">
        <f t="array" ref="J470">IF(A470,IF(AND(H470,I470,INDEX(EBKP_NEU!$G$3:$G$724,G470)),INDEX(EBKP_NEU!$B$3:$B$724,G470),"Problem"),"egal, nicht editierbar")</f>
        <v>E02.01</v>
      </c>
      <c r="K470" s="35" t="s">
        <v>138</v>
      </c>
    </row>
    <row r="471" spans="1:12" ht="13.8" hidden="1">
      <c r="A471" t="b">
        <v>0</v>
      </c>
      <c r="C471" s="205" t="s">
        <v>5146</v>
      </c>
      <c r="D471" s="29" t="s">
        <v>4608</v>
      </c>
      <c r="E471" s="29" t="s">
        <v>4608</v>
      </c>
      <c r="F471">
        <v>1</v>
      </c>
      <c r="G471" t="e">
        <f>MATCH(C471,EBKP_NEU!$A$3:$A$724,0)</f>
        <v>#N/A</v>
      </c>
      <c r="H471" t="e" cm="1">
        <f t="array" ref="H471">IF(INDEX(EBKP_NEU!$C$3:$C$1144,G471)=D471,TRUE,FALSE)</f>
        <v>#N/A</v>
      </c>
      <c r="I471" t="e" cm="1">
        <f t="array" ref="I471">IF(INDEX(EBKP_NEU!$D$3:$D$1144,G471)=E471,TRUE,FALSE)</f>
        <v>#N/A</v>
      </c>
      <c r="J471" t="str" cm="1">
        <f t="array" ref="J471">IF(A471,IF(AND(H471,I471,INDEX(EBKP_NEU!$G$3:$G$724,G471)),INDEX(EBKP_NEU!$B$3:$B$724,G471),"Problem"),"egal, nicht editierbar")</f>
        <v>egal, nicht editierbar</v>
      </c>
      <c r="L471"/>
    </row>
    <row r="472" spans="1:12" ht="13.8" hidden="1">
      <c r="A472" t="b">
        <v>0</v>
      </c>
      <c r="C472" s="205" t="s">
        <v>5147</v>
      </c>
      <c r="D472" s="29" t="s">
        <v>4608</v>
      </c>
      <c r="E472" s="29" t="s">
        <v>4608</v>
      </c>
      <c r="F472">
        <v>1</v>
      </c>
      <c r="G472" t="e">
        <f>MATCH(C472,EBKP_NEU!$A$3:$A$724,0)</f>
        <v>#N/A</v>
      </c>
      <c r="H472" t="e" cm="1">
        <f t="array" ref="H472">IF(INDEX(EBKP_NEU!$C$3:$C$1144,G472)=D472,TRUE,FALSE)</f>
        <v>#N/A</v>
      </c>
      <c r="I472" t="e" cm="1">
        <f t="array" ref="I472">IF(INDEX(EBKP_NEU!$D$3:$D$1144,G472)=E472,TRUE,FALSE)</f>
        <v>#N/A</v>
      </c>
      <c r="J472" t="str" cm="1">
        <f t="array" ref="J472">IF(A472,IF(AND(H472,I472,INDEX(EBKP_NEU!$G$3:$G$724,G472)),INDEX(EBKP_NEU!$B$3:$B$724,G472),"Problem"),"egal, nicht editierbar")</f>
        <v>egal, nicht editierbar</v>
      </c>
      <c r="L472"/>
    </row>
    <row r="473" spans="1:12" ht="55.2">
      <c r="A473" t="b">
        <v>1</v>
      </c>
      <c r="C473" s="200" t="s">
        <v>5148</v>
      </c>
      <c r="D473" s="30" t="s">
        <v>3534</v>
      </c>
      <c r="E473" s="30" t="s">
        <v>5149</v>
      </c>
      <c r="F473">
        <v>1</v>
      </c>
      <c r="G473">
        <f>MATCH(C473,EBKP_NEU!$A$3:$A$724,0)</f>
        <v>189</v>
      </c>
      <c r="H473" t="b" cm="1">
        <f t="array" ref="H473">IF(INDEX(EBKP_NEU!$C$3:$C$1144,G473)=D473,TRUE,FALSE)</f>
        <v>0</v>
      </c>
      <c r="I473" t="b" cm="1">
        <f t="array" ref="I473">IF(INDEX(EBKP_NEU!$D$3:$D$1144,G473)=E473,TRUE,FALSE)</f>
        <v>0</v>
      </c>
      <c r="J473" t="str" cm="1">
        <f t="array" ref="J473">IF(A473,IF(AND(H473,I473,INDEX(EBKP_NEU!$G$3:$G$724,G473)),INDEX(EBKP_NEU!$B$3:$B$724,G473),"Problem"),"egal, nicht editierbar")</f>
        <v>Problem</v>
      </c>
      <c r="K473" s="236" t="s">
        <v>139</v>
      </c>
    </row>
    <row r="474" spans="1:12" ht="13.8" hidden="1">
      <c r="A474" t="b">
        <v>0</v>
      </c>
      <c r="C474" s="205" t="s">
        <v>5150</v>
      </c>
      <c r="D474" s="29" t="s">
        <v>4608</v>
      </c>
      <c r="E474" s="29" t="s">
        <v>4608</v>
      </c>
      <c r="F474">
        <v>1</v>
      </c>
      <c r="G474" t="e">
        <f>MATCH(C474,EBKP_NEU!$A$3:$A$724,0)</f>
        <v>#N/A</v>
      </c>
      <c r="H474" t="e" cm="1">
        <f t="array" ref="H474">IF(INDEX(EBKP_NEU!$C$3:$C$1144,G474)=D474,TRUE,FALSE)</f>
        <v>#N/A</v>
      </c>
      <c r="I474" t="e" cm="1">
        <f t="array" ref="I474">IF(INDEX(EBKP_NEU!$D$3:$D$1144,G474)=E474,TRUE,FALSE)</f>
        <v>#N/A</v>
      </c>
      <c r="J474" t="str" cm="1">
        <f t="array" ref="J474">IF(A474,IF(AND(H474,I474,INDEX(EBKP_NEU!$G$3:$G$724,G474)),INDEX(EBKP_NEU!$B$3:$B$724,G474),"Problem"),"egal, nicht editierbar")</f>
        <v>egal, nicht editierbar</v>
      </c>
      <c r="L474"/>
    </row>
    <row r="475" spans="1:12" ht="27.6">
      <c r="A475" t="b">
        <v>1</v>
      </c>
      <c r="C475" s="200" t="s">
        <v>5151</v>
      </c>
      <c r="D475" s="30" t="s">
        <v>2225</v>
      </c>
      <c r="E475" s="30" t="s">
        <v>5152</v>
      </c>
      <c r="F475">
        <v>2</v>
      </c>
      <c r="G475">
        <f>MATCH(C475,EBKP_NEU!$A$3:$A$724,0)</f>
        <v>190</v>
      </c>
      <c r="H475" t="b" cm="1">
        <f t="array" ref="H475">IF(INDEX(EBKP_NEU!$C$3:$C$1144,G475)=D475,TRUE,FALSE)</f>
        <v>1</v>
      </c>
      <c r="I475" t="b" cm="1">
        <f t="array" ref="I475">IF(INDEX(EBKP_NEU!$D$3:$D$1144,G475)=E475,TRUE,FALSE)</f>
        <v>0</v>
      </c>
      <c r="J475" t="str" cm="1">
        <f t="array" ref="J475">IF(A475,IF(AND(H475,I475,INDEX(EBKP_NEU!$G$3:$G$724,G475)),INDEX(EBKP_NEU!$B$3:$B$724,G475),"Problem"),"egal, nicht editierbar")</f>
        <v>Problem</v>
      </c>
      <c r="K475" s="236" t="s">
        <v>140</v>
      </c>
    </row>
    <row r="476" spans="1:12" ht="13.8" hidden="1">
      <c r="A476" t="b">
        <v>0</v>
      </c>
      <c r="C476" s="205" t="s">
        <v>5153</v>
      </c>
      <c r="D476" s="29" t="s">
        <v>4608</v>
      </c>
      <c r="E476" s="29" t="s">
        <v>4608</v>
      </c>
      <c r="F476">
        <v>1</v>
      </c>
      <c r="G476" t="e">
        <f>MATCH(C476,EBKP_NEU!$A$3:$A$724,0)</f>
        <v>#N/A</v>
      </c>
      <c r="H476" t="e" cm="1">
        <f t="array" ref="H476">IF(INDEX(EBKP_NEU!$C$3:$C$1144,G476)=D476,TRUE,FALSE)</f>
        <v>#N/A</v>
      </c>
      <c r="I476" t="e" cm="1">
        <f t="array" ref="I476">IF(INDEX(EBKP_NEU!$D$3:$D$1144,G476)=E476,TRUE,FALSE)</f>
        <v>#N/A</v>
      </c>
      <c r="J476" t="str" cm="1">
        <f t="array" ref="J476">IF(A476,IF(AND(H476,I476,INDEX(EBKP_NEU!$G$3:$G$724,G476)),INDEX(EBKP_NEU!$B$3:$B$724,G476),"Problem"),"egal, nicht editierbar")</f>
        <v>egal, nicht editierbar</v>
      </c>
      <c r="L476"/>
    </row>
    <row r="477" spans="1:12" ht="41.4">
      <c r="A477" t="b">
        <v>1</v>
      </c>
      <c r="C477" s="200" t="s">
        <v>5154</v>
      </c>
      <c r="D477" s="30" t="s">
        <v>5155</v>
      </c>
      <c r="E477" s="30" t="s">
        <v>5156</v>
      </c>
      <c r="F477">
        <v>1</v>
      </c>
      <c r="G477">
        <f>MATCH(C477,EBKP_NEU!$A$3:$A$724,0)</f>
        <v>191</v>
      </c>
      <c r="H477" t="b" cm="1">
        <f t="array" ref="H477">IF(INDEX(EBKP_NEU!$C$3:$C$1144,G477)=D477,TRUE,FALSE)</f>
        <v>0</v>
      </c>
      <c r="I477" t="b" cm="1">
        <f t="array" ref="I477">IF(INDEX(EBKP_NEU!$D$3:$D$1144,G477)=E477,TRUE,FALSE)</f>
        <v>0</v>
      </c>
      <c r="J477" t="str" cm="1">
        <f t="array" ref="J477">IF(A477,IF(AND(H477,I477,INDEX(EBKP_NEU!$G$3:$G$724,G477)),INDEX(EBKP_NEU!$B$3:$B$724,G477),"Problem"),"egal, nicht editierbar")</f>
        <v>Problem</v>
      </c>
      <c r="K477" s="236" t="s">
        <v>141</v>
      </c>
    </row>
    <row r="478" spans="1:12" ht="13.8" hidden="1">
      <c r="A478" t="b">
        <v>0</v>
      </c>
      <c r="C478" s="205" t="s">
        <v>5157</v>
      </c>
      <c r="D478" s="29" t="s">
        <v>4608</v>
      </c>
      <c r="E478" s="29" t="s">
        <v>4608</v>
      </c>
      <c r="F478">
        <v>0</v>
      </c>
      <c r="G478" t="e">
        <f>MATCH(C478,EBKP_NEU!$A$3:$A$724,0)</f>
        <v>#N/A</v>
      </c>
      <c r="H478" t="e" cm="1">
        <f t="array" ref="H478">IF(INDEX(EBKP_NEU!$C$3:$C$1144,G478)=D478,TRUE,FALSE)</f>
        <v>#N/A</v>
      </c>
      <c r="I478" t="e" cm="1">
        <f t="array" ref="I478">IF(INDEX(EBKP_NEU!$D$3:$D$1144,G478)=E478,TRUE,FALSE)</f>
        <v>#N/A</v>
      </c>
      <c r="J478" t="str" cm="1">
        <f t="array" ref="J478">IF(A478,IF(AND(H478,I478,INDEX(EBKP_NEU!$G$3:$G$724,G478)),INDEX(EBKP_NEU!$B$3:$B$724,G478),"Problem"),"egal, nicht editierbar")</f>
        <v>egal, nicht editierbar</v>
      </c>
      <c r="L478"/>
    </row>
    <row r="479" spans="1:12" ht="27.6">
      <c r="A479" t="b">
        <v>1</v>
      </c>
      <c r="C479" s="200" t="s">
        <v>5158</v>
      </c>
      <c r="D479" s="30" t="s">
        <v>5159</v>
      </c>
      <c r="E479" s="30" t="s">
        <v>2234</v>
      </c>
      <c r="F479">
        <v>0</v>
      </c>
      <c r="G479">
        <f>MATCH(C479,EBKP_NEU!$A$3:$A$724,0)</f>
        <v>192</v>
      </c>
      <c r="H479" t="b" cm="1">
        <f t="array" ref="H479">IF(INDEX(EBKP_NEU!$C$3:$C$1144,G479)=D479,TRUE,FALSE)</f>
        <v>0</v>
      </c>
      <c r="I479" t="b" cm="1">
        <f t="array" ref="I479">IF(INDEX(EBKP_NEU!$D$3:$D$1144,G479)=E479,TRUE,FALSE)</f>
        <v>1</v>
      </c>
      <c r="J479" t="str" cm="1">
        <f t="array" ref="J479">IF(A479,IF(AND(H479,I479,INDEX(EBKP_NEU!$G$3:$G$724,G479)),INDEX(EBKP_NEU!$B$3:$B$724,G479),"Problem"),"egal, nicht editierbar")</f>
        <v>Problem</v>
      </c>
      <c r="K479" s="236" t="s">
        <v>142</v>
      </c>
    </row>
    <row r="480" spans="1:12" ht="13.8" hidden="1">
      <c r="A480" t="b">
        <v>0</v>
      </c>
      <c r="C480" s="205" t="s">
        <v>5160</v>
      </c>
      <c r="D480" s="29" t="s">
        <v>4608</v>
      </c>
      <c r="E480" s="29" t="s">
        <v>4608</v>
      </c>
      <c r="F480">
        <v>0</v>
      </c>
      <c r="G480" t="e">
        <f>MATCH(C480,EBKP_NEU!$A$3:$A$724,0)</f>
        <v>#N/A</v>
      </c>
      <c r="H480" t="e" cm="1">
        <f t="array" ref="H480">IF(INDEX(EBKP_NEU!$C$3:$C$1144,G480)=D480,TRUE,FALSE)</f>
        <v>#N/A</v>
      </c>
      <c r="I480" t="e" cm="1">
        <f t="array" ref="I480">IF(INDEX(EBKP_NEU!$D$3:$D$1144,G480)=E480,TRUE,FALSE)</f>
        <v>#N/A</v>
      </c>
      <c r="J480" t="str" cm="1">
        <f t="array" ref="J480">IF(A480,IF(AND(H480,I480,INDEX(EBKP_NEU!$G$3:$G$724,G480)),INDEX(EBKP_NEU!$B$3:$B$724,G480),"Problem"),"egal, nicht editierbar")</f>
        <v>egal, nicht editierbar</v>
      </c>
      <c r="L480"/>
    </row>
    <row r="481" spans="1:12" ht="55.2">
      <c r="A481" t="b">
        <v>1</v>
      </c>
      <c r="C481" s="200" t="s">
        <v>5161</v>
      </c>
      <c r="D481" s="30" t="s">
        <v>2261</v>
      </c>
      <c r="E481" s="30" t="s">
        <v>5162</v>
      </c>
      <c r="F481">
        <v>0</v>
      </c>
      <c r="G481">
        <f>MATCH(C481,EBKP_NEU!$A$3:$A$724,0)</f>
        <v>193</v>
      </c>
      <c r="H481" t="b" cm="1">
        <f t="array" ref="H481">IF(INDEX(EBKP_NEU!$C$3:$C$1144,G481)=D481,TRUE,FALSE)</f>
        <v>0</v>
      </c>
      <c r="I481" t="b" cm="1">
        <f t="array" ref="I481">IF(INDEX(EBKP_NEU!$D$3:$D$1144,G481)=E481,TRUE,FALSE)</f>
        <v>0</v>
      </c>
      <c r="J481" t="str" cm="1">
        <f t="array" ref="J481">IF(A481,IF(AND(H481,I481,INDEX(EBKP_NEU!$G$3:$G$724,G481)),INDEX(EBKP_NEU!$B$3:$B$724,G481),"Problem"),"egal, nicht editierbar")</f>
        <v>Problem</v>
      </c>
      <c r="K481" s="236" t="s">
        <v>143</v>
      </c>
    </row>
    <row r="482" spans="1:12" ht="13.8" hidden="1">
      <c r="A482" t="b">
        <v>0</v>
      </c>
      <c r="C482" s="207" t="s">
        <v>5163</v>
      </c>
      <c r="D482" s="29" t="s">
        <v>4608</v>
      </c>
      <c r="E482" s="29" t="s">
        <v>4608</v>
      </c>
      <c r="F482">
        <v>2</v>
      </c>
      <c r="G482" t="e">
        <f>MATCH(C482,EBKP_NEU!$A$3:$A$724,0)</f>
        <v>#N/A</v>
      </c>
      <c r="H482" t="e" cm="1">
        <f t="array" ref="H482">IF(INDEX(EBKP_NEU!$C$3:$C$1144,G482)=D482,TRUE,FALSE)</f>
        <v>#N/A</v>
      </c>
      <c r="I482" t="e" cm="1">
        <f t="array" ref="I482">IF(INDEX(EBKP_NEU!$D$3:$D$1144,G482)=E482,TRUE,FALSE)</f>
        <v>#N/A</v>
      </c>
      <c r="J482" t="str" cm="1">
        <f t="array" ref="J482">IF(A482,IF(AND(H482,I482,INDEX(EBKP_NEU!$G$3:$G$724,G482)),INDEX(EBKP_NEU!$B$3:$B$724,G482),"Problem"),"egal, nicht editierbar")</f>
        <v>egal, nicht editierbar</v>
      </c>
      <c r="L482"/>
    </row>
    <row r="483" spans="1:12" ht="27.6">
      <c r="A483" t="b">
        <v>1</v>
      </c>
      <c r="C483" s="198" t="s">
        <v>5164</v>
      </c>
      <c r="D483" s="199" t="s">
        <v>5165</v>
      </c>
      <c r="E483" s="30" t="s">
        <v>2242</v>
      </c>
      <c r="F483">
        <v>1</v>
      </c>
      <c r="G483">
        <f>MATCH(C483,EBKP_NEU!$A$3:$A$724,0)</f>
        <v>194</v>
      </c>
      <c r="H483" t="b" cm="1">
        <f t="array" ref="H483">IF(INDEX(EBKP_NEU!$C$3:$C$1144,G483)=D483,TRUE,FALSE)</f>
        <v>0</v>
      </c>
      <c r="I483" t="b" cm="1">
        <f t="array" ref="I483">IF(INDEX(EBKP_NEU!$D$3:$D$1144,G483)=E483,TRUE,FALSE)</f>
        <v>1</v>
      </c>
      <c r="J483" t="str" cm="1">
        <f t="array" ref="J483">IF(A483,IF(AND(H483,I483,INDEX(EBKP_NEU!$G$3:$G$724,G483)),INDEX(EBKP_NEU!$B$3:$B$724,G483),"Problem"),"egal, nicht editierbar")</f>
        <v>Problem</v>
      </c>
      <c r="K483" s="236" t="s">
        <v>144</v>
      </c>
    </row>
    <row r="484" spans="1:12" ht="55.2">
      <c r="A484" t="b">
        <v>1</v>
      </c>
      <c r="C484" s="200" t="s">
        <v>5166</v>
      </c>
      <c r="D484" s="30" t="s">
        <v>2245</v>
      </c>
      <c r="E484" s="30" t="s">
        <v>5167</v>
      </c>
      <c r="F484">
        <v>1</v>
      </c>
      <c r="G484">
        <f>MATCH(C484,EBKP_NEU!$A$3:$A$724,0)</f>
        <v>195</v>
      </c>
      <c r="H484" t="b" cm="1">
        <f t="array" ref="H484">IF(INDEX(EBKP_NEU!$C$3:$C$1144,G484)=D484,TRUE,FALSE)</f>
        <v>1</v>
      </c>
      <c r="I484" t="b" cm="1">
        <f t="array" ref="I484">IF(INDEX(EBKP_NEU!$D$3:$D$1144,G484)=E484,TRUE,FALSE)</f>
        <v>0</v>
      </c>
      <c r="J484" t="str" cm="1">
        <f t="array" ref="J484">IF(A484,IF(AND(H484,I484,INDEX(EBKP_NEU!$G$3:$G$724,G484)),INDEX(EBKP_NEU!$B$3:$B$724,G484),"Problem"),"egal, nicht editierbar")</f>
        <v>Problem</v>
      </c>
      <c r="K484" s="236" t="s">
        <v>145</v>
      </c>
    </row>
    <row r="485" spans="1:12" ht="13.8" hidden="1">
      <c r="A485" t="b">
        <v>0</v>
      </c>
      <c r="C485" s="205" t="s">
        <v>5168</v>
      </c>
      <c r="D485" s="29" t="s">
        <v>4608</v>
      </c>
      <c r="E485" s="29" t="s">
        <v>4608</v>
      </c>
      <c r="F485">
        <v>1</v>
      </c>
      <c r="G485" t="e">
        <f>MATCH(C485,EBKP_NEU!$A$3:$A$724,0)</f>
        <v>#N/A</v>
      </c>
      <c r="H485" t="e" cm="1">
        <f t="array" ref="H485">IF(INDEX(EBKP_NEU!$C$3:$C$1144,G485)=D485,TRUE,FALSE)</f>
        <v>#N/A</v>
      </c>
      <c r="I485" t="e" cm="1">
        <f t="array" ref="I485">IF(INDEX(EBKP_NEU!$D$3:$D$1144,G485)=E485,TRUE,FALSE)</f>
        <v>#N/A</v>
      </c>
      <c r="J485" t="str" cm="1">
        <f t="array" ref="J485">IF(A485,IF(AND(H485,I485,INDEX(EBKP_NEU!$G$3:$G$724,G485)),INDEX(EBKP_NEU!$B$3:$B$724,G485),"Problem"),"egal, nicht editierbar")</f>
        <v>egal, nicht editierbar</v>
      </c>
      <c r="K485" s="236" t="s">
        <v>146</v>
      </c>
      <c r="L485"/>
    </row>
    <row r="486" spans="1:12" ht="41.4">
      <c r="A486" t="b">
        <v>1</v>
      </c>
      <c r="C486" s="200" t="s">
        <v>5169</v>
      </c>
      <c r="D486" s="30" t="s">
        <v>3579</v>
      </c>
      <c r="E486" s="30" t="s">
        <v>5170</v>
      </c>
      <c r="F486">
        <v>1</v>
      </c>
      <c r="G486">
        <f>MATCH(C486,EBKP_NEU!$A$3:$A$724,0)</f>
        <v>196</v>
      </c>
      <c r="H486" t="b" cm="1">
        <f t="array" ref="H486">IF(INDEX(EBKP_NEU!$C$3:$C$1144,G486)=D486,TRUE,FALSE)</f>
        <v>0</v>
      </c>
      <c r="I486" t="b" cm="1">
        <f t="array" ref="I486">IF(INDEX(EBKP_NEU!$D$3:$D$1144,G486)=E486,TRUE,FALSE)</f>
        <v>0</v>
      </c>
      <c r="J486" t="str" cm="1">
        <f t="array" ref="J486">IF(A486,IF(AND(H486,I486,INDEX(EBKP_NEU!$G$3:$G$724,G486)),INDEX(EBKP_NEU!$B$3:$B$724,G486),"Problem"),"egal, nicht editierbar")</f>
        <v>Problem</v>
      </c>
      <c r="K486" s="236" t="s">
        <v>146</v>
      </c>
    </row>
    <row r="487" spans="1:12" ht="13.8" hidden="1">
      <c r="A487" t="b">
        <v>0</v>
      </c>
      <c r="C487" s="205" t="s">
        <v>5171</v>
      </c>
      <c r="D487" s="29" t="s">
        <v>4608</v>
      </c>
      <c r="E487" s="29" t="s">
        <v>4608</v>
      </c>
      <c r="F487">
        <v>1</v>
      </c>
      <c r="G487" t="e">
        <f>MATCH(C487,EBKP_NEU!$A$3:$A$724,0)</f>
        <v>#N/A</v>
      </c>
      <c r="H487" t="e" cm="1">
        <f t="array" ref="H487">IF(INDEX(EBKP_NEU!$C$3:$C$1144,G487)=D487,TRUE,FALSE)</f>
        <v>#N/A</v>
      </c>
      <c r="I487" t="e" cm="1">
        <f t="array" ref="I487">IF(INDEX(EBKP_NEU!$D$3:$D$1144,G487)=E487,TRUE,FALSE)</f>
        <v>#N/A</v>
      </c>
      <c r="J487" t="str" cm="1">
        <f t="array" ref="J487">IF(A487,IF(AND(H487,I487,INDEX(EBKP_NEU!$G$3:$G$724,G487)),INDEX(EBKP_NEU!$B$3:$B$724,G487),"Problem"),"egal, nicht editierbar")</f>
        <v>egal, nicht editierbar</v>
      </c>
      <c r="K487" s="236" t="s">
        <v>151</v>
      </c>
      <c r="L487"/>
    </row>
    <row r="488" spans="1:12" ht="13.8" hidden="1">
      <c r="A488" t="b">
        <v>0</v>
      </c>
      <c r="C488" s="205" t="s">
        <v>5172</v>
      </c>
      <c r="D488" s="29" t="s">
        <v>4608</v>
      </c>
      <c r="E488" s="29" t="s">
        <v>4608</v>
      </c>
      <c r="F488">
        <v>2</v>
      </c>
      <c r="G488" t="e">
        <f>MATCH(C488,EBKP_NEU!$A$3:$A$724,0)</f>
        <v>#N/A</v>
      </c>
      <c r="H488" t="e" cm="1">
        <f t="array" ref="H488">IF(INDEX(EBKP_NEU!$C$3:$C$1144,G488)=D488,TRUE,FALSE)</f>
        <v>#N/A</v>
      </c>
      <c r="I488" t="e" cm="1">
        <f t="array" ref="I488">IF(INDEX(EBKP_NEU!$D$3:$D$1144,G488)=E488,TRUE,FALSE)</f>
        <v>#N/A</v>
      </c>
      <c r="J488" t="str" cm="1">
        <f t="array" ref="J488">IF(A488,IF(AND(H488,I488,INDEX(EBKP_NEU!$G$3:$G$724,G488)),INDEX(EBKP_NEU!$B$3:$B$724,G488),"Problem"),"egal, nicht editierbar")</f>
        <v>egal, nicht editierbar</v>
      </c>
      <c r="L488"/>
    </row>
    <row r="489" spans="1:12" ht="13.8" hidden="1">
      <c r="A489" t="b">
        <v>0</v>
      </c>
      <c r="C489" s="205" t="s">
        <v>5173</v>
      </c>
      <c r="D489" s="29" t="s">
        <v>4608</v>
      </c>
      <c r="E489" s="29" t="s">
        <v>4608</v>
      </c>
      <c r="F489">
        <v>1</v>
      </c>
      <c r="G489" t="e">
        <f>MATCH(C489,EBKP_NEU!$A$3:$A$724,0)</f>
        <v>#N/A</v>
      </c>
      <c r="H489" t="e" cm="1">
        <f t="array" ref="H489">IF(INDEX(EBKP_NEU!$C$3:$C$1144,G489)=D489,TRUE,FALSE)</f>
        <v>#N/A</v>
      </c>
      <c r="I489" t="e" cm="1">
        <f t="array" ref="I489">IF(INDEX(EBKP_NEU!$D$3:$D$1144,G489)=E489,TRUE,FALSE)</f>
        <v>#N/A</v>
      </c>
      <c r="J489" t="str" cm="1">
        <f t="array" ref="J489">IF(A489,IF(AND(H489,I489,INDEX(EBKP_NEU!$G$3:$G$724,G489)),INDEX(EBKP_NEU!$B$3:$B$724,G489),"Problem"),"egal, nicht editierbar")</f>
        <v>egal, nicht editierbar</v>
      </c>
      <c r="L489"/>
    </row>
    <row r="490" spans="1:12" ht="13.8" hidden="1">
      <c r="A490" t="b">
        <v>0</v>
      </c>
      <c r="C490" s="205" t="s">
        <v>5174</v>
      </c>
      <c r="D490" s="29" t="s">
        <v>4608</v>
      </c>
      <c r="E490" s="29" t="s">
        <v>4608</v>
      </c>
      <c r="F490">
        <v>1</v>
      </c>
      <c r="G490" t="e">
        <f>MATCH(C490,EBKP_NEU!$A$3:$A$724,0)</f>
        <v>#N/A</v>
      </c>
      <c r="H490" t="e" cm="1">
        <f t="array" ref="H490">IF(INDEX(EBKP_NEU!$C$3:$C$1144,G490)=D490,TRUE,FALSE)</f>
        <v>#N/A</v>
      </c>
      <c r="I490" t="e" cm="1">
        <f t="array" ref="I490">IF(INDEX(EBKP_NEU!$D$3:$D$1144,G490)=E490,TRUE,FALSE)</f>
        <v>#N/A</v>
      </c>
      <c r="J490" t="str" cm="1">
        <f t="array" ref="J490">IF(A490,IF(AND(H490,I490,INDEX(EBKP_NEU!$G$3:$G$724,G490)),INDEX(EBKP_NEU!$B$3:$B$724,G490),"Problem"),"egal, nicht editierbar")</f>
        <v>egal, nicht editierbar</v>
      </c>
      <c r="L490"/>
    </row>
    <row r="491" spans="1:12" ht="13.8" hidden="1">
      <c r="A491" t="b">
        <v>0</v>
      </c>
      <c r="C491" s="205" t="s">
        <v>5175</v>
      </c>
      <c r="D491" s="29" t="s">
        <v>4608</v>
      </c>
      <c r="E491" s="29" t="s">
        <v>4608</v>
      </c>
      <c r="F491">
        <v>1</v>
      </c>
      <c r="G491" t="e">
        <f>MATCH(C491,EBKP_NEU!$A$3:$A$724,0)</f>
        <v>#N/A</v>
      </c>
      <c r="H491" t="e" cm="1">
        <f t="array" ref="H491">IF(INDEX(EBKP_NEU!$C$3:$C$1144,G491)=D491,TRUE,FALSE)</f>
        <v>#N/A</v>
      </c>
      <c r="I491" t="e" cm="1">
        <f t="array" ref="I491">IF(INDEX(EBKP_NEU!$D$3:$D$1144,G491)=E491,TRUE,FALSE)</f>
        <v>#N/A</v>
      </c>
      <c r="J491" t="str" cm="1">
        <f t="array" ref="J491">IF(A491,IF(AND(H491,I491,INDEX(EBKP_NEU!$G$3:$G$724,G491)),INDEX(EBKP_NEU!$B$3:$B$724,G491),"Problem"),"egal, nicht editierbar")</f>
        <v>egal, nicht editierbar</v>
      </c>
      <c r="L491"/>
    </row>
    <row r="492" spans="1:12" ht="13.8" hidden="1">
      <c r="A492" t="b">
        <v>0</v>
      </c>
      <c r="C492" s="205" t="s">
        <v>5176</v>
      </c>
      <c r="D492" s="29" t="s">
        <v>4608</v>
      </c>
      <c r="E492" s="29" t="s">
        <v>4608</v>
      </c>
      <c r="F492">
        <v>1</v>
      </c>
      <c r="G492" t="e">
        <f>MATCH(C492,EBKP_NEU!$A$3:$A$724,0)</f>
        <v>#N/A</v>
      </c>
      <c r="H492" t="e" cm="1">
        <f t="array" ref="H492">IF(INDEX(EBKP_NEU!$C$3:$C$1144,G492)=D492,TRUE,FALSE)</f>
        <v>#N/A</v>
      </c>
      <c r="I492" t="e" cm="1">
        <f t="array" ref="I492">IF(INDEX(EBKP_NEU!$D$3:$D$1144,G492)=E492,TRUE,FALSE)</f>
        <v>#N/A</v>
      </c>
      <c r="J492" t="str" cm="1">
        <f t="array" ref="J492">IF(A492,IF(AND(H492,I492,INDEX(EBKP_NEU!$G$3:$G$724,G492)),INDEX(EBKP_NEU!$B$3:$B$724,G492),"Problem"),"egal, nicht editierbar")</f>
        <v>egal, nicht editierbar</v>
      </c>
      <c r="L492"/>
    </row>
    <row r="493" spans="1:12" ht="13.8" hidden="1">
      <c r="A493" t="b">
        <v>0</v>
      </c>
      <c r="C493" s="205" t="s">
        <v>5177</v>
      </c>
      <c r="D493" s="29" t="s">
        <v>4608</v>
      </c>
      <c r="E493" s="29" t="s">
        <v>4608</v>
      </c>
      <c r="F493">
        <v>1</v>
      </c>
      <c r="G493" t="e">
        <f>MATCH(C493,EBKP_NEU!$A$3:$A$724,0)</f>
        <v>#N/A</v>
      </c>
      <c r="H493" t="e" cm="1">
        <f t="array" ref="H493">IF(INDEX(EBKP_NEU!$C$3:$C$1144,G493)=D493,TRUE,FALSE)</f>
        <v>#N/A</v>
      </c>
      <c r="I493" t="e" cm="1">
        <f t="array" ref="I493">IF(INDEX(EBKP_NEU!$D$3:$D$1144,G493)=E493,TRUE,FALSE)</f>
        <v>#N/A</v>
      </c>
      <c r="J493" t="str" cm="1">
        <f t="array" ref="J493">IF(A493,IF(AND(H493,I493,INDEX(EBKP_NEU!$G$3:$G$724,G493)),INDEX(EBKP_NEU!$B$3:$B$724,G493),"Problem"),"egal, nicht editierbar")</f>
        <v>egal, nicht editierbar</v>
      </c>
      <c r="L493"/>
    </row>
    <row r="494" spans="1:12" ht="55.2">
      <c r="A494" t="b">
        <v>1</v>
      </c>
      <c r="C494" s="200" t="s">
        <v>5178</v>
      </c>
      <c r="D494" s="30" t="s">
        <v>5179</v>
      </c>
      <c r="E494" s="30" t="s">
        <v>5180</v>
      </c>
      <c r="F494">
        <v>2</v>
      </c>
      <c r="G494">
        <f>MATCH(C494,EBKP_NEU!$A$3:$A$724,0)</f>
        <v>197</v>
      </c>
      <c r="H494" t="b" cm="1">
        <f t="array" ref="H494">IF(INDEX(EBKP_NEU!$C$3:$C$1144,G494)=D494,TRUE,FALSE)</f>
        <v>0</v>
      </c>
      <c r="I494" t="b" cm="1">
        <f t="array" ref="I494">IF(INDEX(EBKP_NEU!$D$3:$D$1144,G494)=E494,TRUE,FALSE)</f>
        <v>0</v>
      </c>
      <c r="J494" t="str" cm="1">
        <f t="array" ref="J494">IF(A494,IF(AND(H494,I494,INDEX(EBKP_NEU!$G$3:$G$724,G494)),INDEX(EBKP_NEU!$B$3:$B$724,G494),"Problem"),"egal, nicht editierbar")</f>
        <v>Problem</v>
      </c>
      <c r="K494" s="35" t="s">
        <v>148</v>
      </c>
    </row>
    <row r="495" spans="1:12" ht="13.8" hidden="1">
      <c r="A495" t="b">
        <v>0</v>
      </c>
      <c r="C495" s="207" t="s">
        <v>5181</v>
      </c>
      <c r="D495" s="29" t="s">
        <v>4608</v>
      </c>
      <c r="E495" s="29" t="s">
        <v>4608</v>
      </c>
      <c r="F495">
        <v>1</v>
      </c>
      <c r="G495" t="e">
        <f>MATCH(C495,EBKP_NEU!$A$3:$A$724,0)</f>
        <v>#N/A</v>
      </c>
      <c r="H495" t="e" cm="1">
        <f t="array" ref="H495">IF(INDEX(EBKP_NEU!$C$3:$C$1144,G495)=D495,TRUE,FALSE)</f>
        <v>#N/A</v>
      </c>
      <c r="I495" t="e" cm="1">
        <f t="array" ref="I495">IF(INDEX(EBKP_NEU!$D$3:$D$1144,G495)=E495,TRUE,FALSE)</f>
        <v>#N/A</v>
      </c>
      <c r="J495" t="str" cm="1">
        <f t="array" ref="J495">IF(A495,IF(AND(H495,I495,INDEX(EBKP_NEU!$G$3:$G$724,G495)),INDEX(EBKP_NEU!$B$3:$B$724,G495),"Problem"),"egal, nicht editierbar")</f>
        <v>egal, nicht editierbar</v>
      </c>
      <c r="L495"/>
    </row>
    <row r="496" spans="1:12" ht="13.8" hidden="1">
      <c r="A496" t="b">
        <v>0</v>
      </c>
      <c r="C496" s="207" t="s">
        <v>5182</v>
      </c>
      <c r="D496" s="29" t="s">
        <v>4608</v>
      </c>
      <c r="E496" s="29" t="s">
        <v>4608</v>
      </c>
      <c r="F496">
        <v>1</v>
      </c>
      <c r="G496" t="e">
        <f>MATCH(C496,EBKP_NEU!$A$3:$A$724,0)</f>
        <v>#N/A</v>
      </c>
      <c r="H496" t="e" cm="1">
        <f t="array" ref="H496">IF(INDEX(EBKP_NEU!$C$3:$C$1144,G496)=D496,TRUE,FALSE)</f>
        <v>#N/A</v>
      </c>
      <c r="I496" t="e" cm="1">
        <f t="array" ref="I496">IF(INDEX(EBKP_NEU!$D$3:$D$1144,G496)=E496,TRUE,FALSE)</f>
        <v>#N/A</v>
      </c>
      <c r="J496" t="str" cm="1">
        <f t="array" ref="J496">IF(A496,IF(AND(H496,I496,INDEX(EBKP_NEU!$G$3:$G$724,G496)),INDEX(EBKP_NEU!$B$3:$B$724,G496),"Problem"),"egal, nicht editierbar")</f>
        <v>egal, nicht editierbar</v>
      </c>
      <c r="L496"/>
    </row>
    <row r="497" spans="1:12" ht="41.4">
      <c r="A497" t="b">
        <v>1</v>
      </c>
      <c r="C497" s="196" t="s">
        <v>150</v>
      </c>
      <c r="D497" s="197" t="s">
        <v>2265</v>
      </c>
      <c r="E497" s="30" t="s">
        <v>5183</v>
      </c>
      <c r="F497">
        <v>2</v>
      </c>
      <c r="G497">
        <f>MATCH(C497,EBKP_NEU!$A$3:$A$724,0)</f>
        <v>200</v>
      </c>
      <c r="H497" t="b" cm="1">
        <f t="array" ref="H497">IF(INDEX(EBKP_NEU!$C$3:$C$1144,G497)=D497,TRUE,FALSE)</f>
        <v>1</v>
      </c>
      <c r="I497" t="b" cm="1">
        <f t="array" ref="I497">IF(INDEX(EBKP_NEU!$D$3:$D$1144,G497)=E497,TRUE,FALSE)</f>
        <v>0</v>
      </c>
      <c r="J497" t="str" cm="1">
        <f t="array" ref="J497">IF(A497,IF(AND(H497,I497,INDEX(EBKP_NEU!$G$3:$G$724,G497)),INDEX(EBKP_NEU!$B$3:$B$724,G497),"Problem"),"egal, nicht editierbar")</f>
        <v>Problem</v>
      </c>
      <c r="K497" s="236" t="s">
        <v>151</v>
      </c>
    </row>
    <row r="498" spans="1:12" ht="27.6">
      <c r="A498" t="b">
        <v>1</v>
      </c>
      <c r="C498" s="198" t="s">
        <v>5184</v>
      </c>
      <c r="D498" s="199" t="s">
        <v>2269</v>
      </c>
      <c r="E498" s="30" t="s">
        <v>5185</v>
      </c>
      <c r="F498">
        <v>1</v>
      </c>
      <c r="G498">
        <f>MATCH(C498,EBKP_NEU!$A$3:$A$724,0)</f>
        <v>201</v>
      </c>
      <c r="H498" t="b" cm="1">
        <f t="array" ref="H498">IF(INDEX(EBKP_NEU!$C$3:$C$1144,G498)=D498,TRUE,FALSE)</f>
        <v>1</v>
      </c>
      <c r="I498" t="b" cm="1">
        <f t="array" ref="I498">IF(INDEX(EBKP_NEU!$D$3:$D$1144,G498)=E498,TRUE,FALSE)</f>
        <v>0</v>
      </c>
      <c r="J498" t="str" cm="1">
        <f t="array" ref="J498">IF(A498,IF(AND(H498,I498,INDEX(EBKP_NEU!$G$3:$G$724,G498)),INDEX(EBKP_NEU!$B$3:$B$724,G498),"Problem"),"egal, nicht editierbar")</f>
        <v>Problem</v>
      </c>
      <c r="K498" s="236" t="s">
        <v>151</v>
      </c>
    </row>
    <row r="499" spans="1:12" ht="55.2">
      <c r="A499" t="b">
        <v>1</v>
      </c>
      <c r="C499" s="200" t="s">
        <v>5186</v>
      </c>
      <c r="D499" s="30" t="s">
        <v>2273</v>
      </c>
      <c r="E499" s="30" t="s">
        <v>5187</v>
      </c>
      <c r="F499">
        <v>1</v>
      </c>
      <c r="G499">
        <f>MATCH(C499,EBKP_NEU!$A$3:$A$724,0)</f>
        <v>202</v>
      </c>
      <c r="H499" t="b" cm="1">
        <f t="array" ref="H499">IF(INDEX(EBKP_NEU!$C$3:$C$1144,G499)=D499,TRUE,FALSE)</f>
        <v>1</v>
      </c>
      <c r="I499" t="b" cm="1">
        <f t="array" ref="I499">IF(INDEX(EBKP_NEU!$D$3:$D$1144,G499)=E499,TRUE,FALSE)</f>
        <v>0</v>
      </c>
      <c r="J499" t="str" cm="1">
        <f t="array" ref="J499">IF(A499,IF(AND(H499,I499,INDEX(EBKP_NEU!$G$3:$G$724,G499)),INDEX(EBKP_NEU!$B$3:$B$724,G499),"Problem"),"egal, nicht editierbar")</f>
        <v>Problem</v>
      </c>
      <c r="K499" s="236" t="s">
        <v>152</v>
      </c>
    </row>
    <row r="500" spans="1:12" ht="69">
      <c r="A500" t="b">
        <v>1</v>
      </c>
      <c r="C500" s="200" t="s">
        <v>5188</v>
      </c>
      <c r="D500" s="30" t="s">
        <v>5189</v>
      </c>
      <c r="E500" s="30" t="s">
        <v>5190</v>
      </c>
      <c r="F500">
        <v>1</v>
      </c>
      <c r="G500">
        <f>MATCH(C500,EBKP_NEU!$A$3:$A$724,0)</f>
        <v>203</v>
      </c>
      <c r="H500" t="b" cm="1">
        <f t="array" ref="H500">IF(INDEX(EBKP_NEU!$C$3:$C$1144,G500)=D500,TRUE,FALSE)</f>
        <v>0</v>
      </c>
      <c r="I500" t="b" cm="1">
        <f t="array" ref="I500">IF(INDEX(EBKP_NEU!$D$3:$D$1144,G500)=E500,TRUE,FALSE)</f>
        <v>0</v>
      </c>
      <c r="J500" t="str" cm="1">
        <f t="array" ref="J500">IF(A500,IF(AND(H500,I500,INDEX(EBKP_NEU!$G$3:$G$724,G500)),INDEX(EBKP_NEU!$B$3:$B$724,G500),"Problem"),"egal, nicht editierbar")</f>
        <v>Problem</v>
      </c>
      <c r="K500" s="236" t="s">
        <v>153</v>
      </c>
    </row>
    <row r="501" spans="1:12" ht="13.8" hidden="1">
      <c r="A501" t="b">
        <v>0</v>
      </c>
      <c r="C501" s="205" t="s">
        <v>5191</v>
      </c>
      <c r="D501" s="29" t="s">
        <v>4608</v>
      </c>
      <c r="E501" s="29" t="s">
        <v>4608</v>
      </c>
      <c r="F501">
        <v>1</v>
      </c>
      <c r="G501" t="e">
        <f>MATCH(C501,EBKP_NEU!$A$3:$A$724,0)</f>
        <v>#N/A</v>
      </c>
      <c r="H501" t="e" cm="1">
        <f t="array" ref="H501">IF(INDEX(EBKP_NEU!$C$3:$C$1144,G501)=D501,TRUE,FALSE)</f>
        <v>#N/A</v>
      </c>
      <c r="I501" t="e" cm="1">
        <f t="array" ref="I501">IF(INDEX(EBKP_NEU!$D$3:$D$1144,G501)=E501,TRUE,FALSE)</f>
        <v>#N/A</v>
      </c>
      <c r="J501" t="str" cm="1">
        <f t="array" ref="J501">IF(A501,IF(AND(H501,I501,INDEX(EBKP_NEU!$G$3:$G$724,G501)),INDEX(EBKP_NEU!$B$3:$B$724,G501),"Problem"),"egal, nicht editierbar")</f>
        <v>egal, nicht editierbar</v>
      </c>
      <c r="L501"/>
    </row>
    <row r="502" spans="1:12" ht="13.8" hidden="1">
      <c r="A502" t="b">
        <v>0</v>
      </c>
      <c r="C502" s="205" t="s">
        <v>5192</v>
      </c>
      <c r="D502" s="29" t="s">
        <v>4608</v>
      </c>
      <c r="E502" s="29" t="s">
        <v>4608</v>
      </c>
      <c r="F502">
        <v>0</v>
      </c>
      <c r="G502" t="e">
        <f>MATCH(C502,EBKP_NEU!$A$3:$A$724,0)</f>
        <v>#N/A</v>
      </c>
      <c r="H502" t="e" cm="1">
        <f t="array" ref="H502">IF(INDEX(EBKP_NEU!$C$3:$C$1144,G502)=D502,TRUE,FALSE)</f>
        <v>#N/A</v>
      </c>
      <c r="I502" t="e" cm="1">
        <f t="array" ref="I502">IF(INDEX(EBKP_NEU!$D$3:$D$1144,G502)=E502,TRUE,FALSE)</f>
        <v>#N/A</v>
      </c>
      <c r="J502" t="str" cm="1">
        <f t="array" ref="J502">IF(A502,IF(AND(H502,I502,INDEX(EBKP_NEU!$G$3:$G$724,G502)),INDEX(EBKP_NEU!$B$3:$B$724,G502),"Problem"),"egal, nicht editierbar")</f>
        <v>egal, nicht editierbar</v>
      </c>
      <c r="L502"/>
    </row>
    <row r="503" spans="1:12" ht="69">
      <c r="A503" t="b">
        <v>1</v>
      </c>
      <c r="C503" s="200" t="s">
        <v>5193</v>
      </c>
      <c r="D503" s="30" t="s">
        <v>5194</v>
      </c>
      <c r="E503" s="30" t="s">
        <v>5195</v>
      </c>
      <c r="F503">
        <v>0</v>
      </c>
      <c r="G503">
        <f>MATCH(C503,EBKP_NEU!$A$3:$A$724,0)</f>
        <v>204</v>
      </c>
      <c r="H503" t="b" cm="1">
        <f t="array" ref="H503">IF(INDEX(EBKP_NEU!$C$3:$C$1144,G503)=D503,TRUE,FALSE)</f>
        <v>0</v>
      </c>
      <c r="I503" t="b" cm="1">
        <f t="array" ref="I503">IF(INDEX(EBKP_NEU!$D$3:$D$1144,G503)=E503,TRUE,FALSE)</f>
        <v>0</v>
      </c>
      <c r="J503" t="str" cm="1">
        <f t="array" ref="J503">IF(A503,IF(AND(H503,I503,INDEX(EBKP_NEU!$G$3:$G$724,G503)),INDEX(EBKP_NEU!$B$3:$B$724,G503),"Problem"),"egal, nicht editierbar")</f>
        <v>Problem</v>
      </c>
      <c r="K503" s="236" t="s">
        <v>154</v>
      </c>
    </row>
    <row r="504" spans="1:12" ht="13.8" hidden="1">
      <c r="A504" t="b">
        <v>0</v>
      </c>
      <c r="C504" s="205" t="s">
        <v>5196</v>
      </c>
      <c r="D504" s="29" t="s">
        <v>4608</v>
      </c>
      <c r="E504" s="29" t="s">
        <v>4608</v>
      </c>
      <c r="F504">
        <v>0</v>
      </c>
      <c r="G504" t="e">
        <f>MATCH(C504,EBKP_NEU!$A$3:$A$724,0)</f>
        <v>#N/A</v>
      </c>
      <c r="H504" t="e" cm="1">
        <f t="array" ref="H504">IF(INDEX(EBKP_NEU!$C$3:$C$1144,G504)=D504,TRUE,FALSE)</f>
        <v>#N/A</v>
      </c>
      <c r="I504" t="e" cm="1">
        <f t="array" ref="I504">IF(INDEX(EBKP_NEU!$D$3:$D$1144,G504)=E504,TRUE,FALSE)</f>
        <v>#N/A</v>
      </c>
      <c r="J504" t="str" cm="1">
        <f t="array" ref="J504">IF(A504,IF(AND(H504,I504,INDEX(EBKP_NEU!$G$3:$G$724,G504)),INDEX(EBKP_NEU!$B$3:$B$724,G504),"Problem"),"egal, nicht editierbar")</f>
        <v>egal, nicht editierbar</v>
      </c>
      <c r="L504"/>
    </row>
    <row r="505" spans="1:12" ht="13.8" hidden="1">
      <c r="A505" t="b">
        <v>0</v>
      </c>
      <c r="C505" s="205" t="s">
        <v>5197</v>
      </c>
      <c r="D505" s="29" t="s">
        <v>4608</v>
      </c>
      <c r="E505" s="29" t="s">
        <v>4608</v>
      </c>
      <c r="F505">
        <v>2</v>
      </c>
      <c r="G505" t="e">
        <f>MATCH(C505,EBKP_NEU!$A$3:$A$724,0)</f>
        <v>#N/A</v>
      </c>
      <c r="H505" t="e" cm="1">
        <f t="array" ref="H505">IF(INDEX(EBKP_NEU!$C$3:$C$1144,G505)=D505,TRUE,FALSE)</f>
        <v>#N/A</v>
      </c>
      <c r="I505" t="e" cm="1">
        <f t="array" ref="I505">IF(INDEX(EBKP_NEU!$D$3:$D$1144,G505)=E505,TRUE,FALSE)</f>
        <v>#N/A</v>
      </c>
      <c r="J505" t="str" cm="1">
        <f t="array" ref="J505">IF(A505,IF(AND(H505,I505,INDEX(EBKP_NEU!$G$3:$G$724,G505)),INDEX(EBKP_NEU!$B$3:$B$724,G505),"Problem"),"egal, nicht editierbar")</f>
        <v>egal, nicht editierbar</v>
      </c>
      <c r="L505"/>
    </row>
    <row r="506" spans="1:12" ht="27.6">
      <c r="A506" t="b">
        <v>1</v>
      </c>
      <c r="C506" s="200" t="s">
        <v>5198</v>
      </c>
      <c r="D506" s="30" t="s">
        <v>5199</v>
      </c>
      <c r="E506" s="30" t="s">
        <v>5200</v>
      </c>
      <c r="F506">
        <v>2</v>
      </c>
      <c r="G506">
        <f>MATCH(C506,EBKP_NEU!$A$3:$A$724,0)</f>
        <v>205</v>
      </c>
      <c r="H506" t="b" cm="1">
        <f t="array" ref="H506">IF(INDEX(EBKP_NEU!$C$3:$C$1144,G506)=D506,TRUE,FALSE)</f>
        <v>0</v>
      </c>
      <c r="I506" t="b" cm="1">
        <f t="array" ref="I506">IF(INDEX(EBKP_NEU!$D$3:$D$1144,G506)=E506,TRUE,FALSE)</f>
        <v>0</v>
      </c>
      <c r="J506" t="str" cm="1">
        <f t="array" ref="J506">IF(A506,IF(AND(H506,I506,INDEX(EBKP_NEU!$G$3:$G$724,G506)),INDEX(EBKP_NEU!$B$3:$B$724,G506),"Problem"),"egal, nicht editierbar")</f>
        <v>Problem</v>
      </c>
      <c r="K506" s="236" t="s">
        <v>159</v>
      </c>
    </row>
    <row r="507" spans="1:12" ht="13.8" hidden="1">
      <c r="A507" t="b">
        <v>0</v>
      </c>
      <c r="C507" s="207" t="s">
        <v>5201</v>
      </c>
      <c r="D507" s="29" t="s">
        <v>4608</v>
      </c>
      <c r="E507" s="29" t="s">
        <v>4608</v>
      </c>
      <c r="F507">
        <v>1</v>
      </c>
      <c r="G507" t="e">
        <f>MATCH(C507,EBKP_NEU!$A$3:$A$724,0)</f>
        <v>#N/A</v>
      </c>
      <c r="H507" t="e" cm="1">
        <f t="array" ref="H507">IF(INDEX(EBKP_NEU!$C$3:$C$1144,G507)=D507,TRUE,FALSE)</f>
        <v>#N/A</v>
      </c>
      <c r="I507" t="e" cm="1">
        <f t="array" ref="I507">IF(INDEX(EBKP_NEU!$D$3:$D$1144,G507)=E507,TRUE,FALSE)</f>
        <v>#N/A</v>
      </c>
      <c r="J507" t="str" cm="1">
        <f t="array" ref="J507">IF(A507,IF(AND(H507,I507,INDEX(EBKP_NEU!$G$3:$G$724,G507)),INDEX(EBKP_NEU!$B$3:$B$724,G507),"Problem"),"egal, nicht editierbar")</f>
        <v>egal, nicht editierbar</v>
      </c>
      <c r="L507"/>
    </row>
    <row r="508" spans="1:12" ht="41.4">
      <c r="A508" t="b">
        <v>1</v>
      </c>
      <c r="C508" s="198" t="s">
        <v>5202</v>
      </c>
      <c r="D508" s="199" t="s">
        <v>5203</v>
      </c>
      <c r="E508" s="30" t="s">
        <v>5204</v>
      </c>
      <c r="F508">
        <v>1</v>
      </c>
      <c r="G508">
        <f>MATCH(C508,EBKP_NEU!$A$3:$A$724,0)</f>
        <v>206</v>
      </c>
      <c r="H508" t="b" cm="1">
        <f t="array" ref="H508">IF(INDEX(EBKP_NEU!$C$3:$C$1144,G508)=D508,TRUE,FALSE)</f>
        <v>0</v>
      </c>
      <c r="I508" t="b" cm="1">
        <f t="array" ref="I508">IF(INDEX(EBKP_NEU!$D$3:$D$1144,G508)=E508,TRUE,FALSE)</f>
        <v>0</v>
      </c>
      <c r="J508" t="str" cm="1">
        <f t="array" ref="J508">IF(A508,IF(AND(H508,I508,INDEX(EBKP_NEU!$G$3:$G$724,G508)),INDEX(EBKP_NEU!$B$3:$B$724,G508),"Problem"),"egal, nicht editierbar")</f>
        <v>Problem</v>
      </c>
      <c r="K508" s="236" t="s">
        <v>156</v>
      </c>
    </row>
    <row r="509" spans="1:12" ht="69">
      <c r="A509" t="b">
        <v>1</v>
      </c>
      <c r="C509" s="200" t="s">
        <v>5205</v>
      </c>
      <c r="D509" s="30" t="s">
        <v>5206</v>
      </c>
      <c r="E509" s="30" t="s">
        <v>5207</v>
      </c>
      <c r="F509">
        <v>1</v>
      </c>
      <c r="G509">
        <f>MATCH(C509,EBKP_NEU!$A$3:$A$724,0)</f>
        <v>207</v>
      </c>
      <c r="H509" t="b" cm="1">
        <f t="array" ref="H509">IF(INDEX(EBKP_NEU!$C$3:$C$1144,G509)=D509,TRUE,FALSE)</f>
        <v>0</v>
      </c>
      <c r="I509" t="b" cm="1">
        <f t="array" ref="I509">IF(INDEX(EBKP_NEU!$D$3:$D$1144,G509)=E509,TRUE,FALSE)</f>
        <v>0</v>
      </c>
      <c r="J509" t="str" cm="1">
        <f t="array" ref="J509">IF(A509,IF(AND(H509,I509,INDEX(EBKP_NEU!$G$3:$G$724,G509)),INDEX(EBKP_NEU!$B$3:$B$724,G509),"Problem"),"egal, nicht editierbar")</f>
        <v>Problem</v>
      </c>
      <c r="K509" s="236" t="s">
        <v>157</v>
      </c>
    </row>
    <row r="510" spans="1:12" ht="13.8" hidden="1">
      <c r="A510" t="b">
        <v>0</v>
      </c>
      <c r="C510" s="207" t="s">
        <v>5208</v>
      </c>
      <c r="D510" s="29" t="s">
        <v>4608</v>
      </c>
      <c r="E510" s="29" t="s">
        <v>4608</v>
      </c>
      <c r="F510">
        <v>1</v>
      </c>
      <c r="G510" t="e">
        <f>MATCH(C510,EBKP_NEU!$A$3:$A$724,0)</f>
        <v>#N/A</v>
      </c>
      <c r="H510" t="e" cm="1">
        <f t="array" ref="H510">IF(INDEX(EBKP_NEU!$C$3:$C$1144,G510)=D510,TRUE,FALSE)</f>
        <v>#N/A</v>
      </c>
      <c r="I510" t="e" cm="1">
        <f t="array" ref="I510">IF(INDEX(EBKP_NEU!$D$3:$D$1144,G510)=E510,TRUE,FALSE)</f>
        <v>#N/A</v>
      </c>
      <c r="J510" t="str" cm="1">
        <f t="array" ref="J510">IF(A510,IF(AND(H510,I510,INDEX(EBKP_NEU!$G$3:$G$724,G510)),INDEX(EBKP_NEU!$B$3:$B$724,G510),"Problem"),"egal, nicht editierbar")</f>
        <v>egal, nicht editierbar</v>
      </c>
      <c r="L510"/>
    </row>
    <row r="511" spans="1:12" ht="13.8" hidden="1">
      <c r="A511" t="b">
        <v>0</v>
      </c>
      <c r="C511" s="207" t="s">
        <v>5209</v>
      </c>
      <c r="D511" s="29" t="s">
        <v>4608</v>
      </c>
      <c r="E511" s="29" t="s">
        <v>4608</v>
      </c>
      <c r="F511">
        <v>1</v>
      </c>
      <c r="G511" t="e">
        <f>MATCH(C511,EBKP_NEU!$A$3:$A$724,0)</f>
        <v>#N/A</v>
      </c>
      <c r="H511" t="e" cm="1">
        <f t="array" ref="H511">IF(INDEX(EBKP_NEU!$C$3:$C$1144,G511)=D511,TRUE,FALSE)</f>
        <v>#N/A</v>
      </c>
      <c r="I511" t="e" cm="1">
        <f t="array" ref="I511">IF(INDEX(EBKP_NEU!$D$3:$D$1144,G511)=E511,TRUE,FALSE)</f>
        <v>#N/A</v>
      </c>
      <c r="J511" t="str" cm="1">
        <f t="array" ref="J511">IF(A511,IF(AND(H511,I511,INDEX(EBKP_NEU!$G$3:$G$724,G511)),INDEX(EBKP_NEU!$B$3:$B$724,G511),"Problem"),"egal, nicht editierbar")</f>
        <v>egal, nicht editierbar</v>
      </c>
      <c r="L511"/>
    </row>
    <row r="512" spans="1:12" ht="13.8" hidden="1">
      <c r="A512" t="b">
        <v>0</v>
      </c>
      <c r="C512" s="207" t="s">
        <v>5210</v>
      </c>
      <c r="D512" s="29" t="s">
        <v>4608</v>
      </c>
      <c r="E512" s="29" t="s">
        <v>4608</v>
      </c>
      <c r="F512">
        <v>1</v>
      </c>
      <c r="G512" t="e">
        <f>MATCH(C512,EBKP_NEU!$A$3:$A$724,0)</f>
        <v>#N/A</v>
      </c>
      <c r="H512" t="e" cm="1">
        <f t="array" ref="H512">IF(INDEX(EBKP_NEU!$C$3:$C$1144,G512)=D512,TRUE,FALSE)</f>
        <v>#N/A</v>
      </c>
      <c r="I512" t="e" cm="1">
        <f t="array" ref="I512">IF(INDEX(EBKP_NEU!$D$3:$D$1144,G512)=E512,TRUE,FALSE)</f>
        <v>#N/A</v>
      </c>
      <c r="J512" t="str" cm="1">
        <f t="array" ref="J512">IF(A512,IF(AND(H512,I512,INDEX(EBKP_NEU!$G$3:$G$724,G512)),INDEX(EBKP_NEU!$B$3:$B$724,G512),"Problem"),"egal, nicht editierbar")</f>
        <v>egal, nicht editierbar</v>
      </c>
      <c r="L512"/>
    </row>
    <row r="513" spans="1:12" ht="69">
      <c r="A513" t="b">
        <v>1</v>
      </c>
      <c r="C513" s="200" t="s">
        <v>5211</v>
      </c>
      <c r="D513" s="30" t="s">
        <v>5212</v>
      </c>
      <c r="E513" s="30" t="s">
        <v>5213</v>
      </c>
      <c r="F513">
        <v>1</v>
      </c>
      <c r="G513">
        <f>MATCH(C513,EBKP_NEU!$A$3:$A$724,0)</f>
        <v>208</v>
      </c>
      <c r="H513" t="b" cm="1">
        <f t="array" ref="H513">IF(INDEX(EBKP_NEU!$C$3:$C$1144,G513)=D513,TRUE,FALSE)</f>
        <v>0</v>
      </c>
      <c r="I513" t="b" cm="1">
        <f t="array" ref="I513">IF(INDEX(EBKP_NEU!$D$3:$D$1144,G513)=E513,TRUE,FALSE)</f>
        <v>0</v>
      </c>
      <c r="J513" t="str" cm="1">
        <f t="array" ref="J513">IF(A513,IF(AND(H513,I513,INDEX(EBKP_NEU!$G$3:$G$724,G513)),INDEX(EBKP_NEU!$B$3:$B$724,G513),"Problem"),"egal, nicht editierbar")</f>
        <v>Problem</v>
      </c>
      <c r="K513" s="236" t="s">
        <v>158</v>
      </c>
    </row>
    <row r="514" spans="1:12" ht="13.8" hidden="1">
      <c r="A514" t="b">
        <v>0</v>
      </c>
      <c r="C514" s="207" t="s">
        <v>5214</v>
      </c>
      <c r="D514" s="29" t="s">
        <v>4608</v>
      </c>
      <c r="E514" s="29" t="s">
        <v>4608</v>
      </c>
      <c r="F514">
        <v>0</v>
      </c>
      <c r="G514" t="e">
        <f>MATCH(C514,EBKP_NEU!$A$3:$A$724,0)</f>
        <v>#N/A</v>
      </c>
      <c r="H514" t="e" cm="1">
        <f t="array" ref="H514">IF(INDEX(EBKP_NEU!$C$3:$C$1144,G514)=D514,TRUE,FALSE)</f>
        <v>#N/A</v>
      </c>
      <c r="I514" t="e" cm="1">
        <f t="array" ref="I514">IF(INDEX(EBKP_NEU!$D$3:$D$1144,G514)=E514,TRUE,FALSE)</f>
        <v>#N/A</v>
      </c>
      <c r="J514" t="str" cm="1">
        <f t="array" ref="J514">IF(A514,IF(AND(H514,I514,INDEX(EBKP_NEU!$G$3:$G$724,G514)),INDEX(EBKP_NEU!$B$3:$B$724,G514),"Problem"),"egal, nicht editierbar")</f>
        <v>egal, nicht editierbar</v>
      </c>
      <c r="L514"/>
    </row>
    <row r="515" spans="1:12" ht="13.8" hidden="1">
      <c r="A515" t="b">
        <v>0</v>
      </c>
      <c r="C515" s="207" t="s">
        <v>5215</v>
      </c>
      <c r="D515" s="29" t="s">
        <v>4608</v>
      </c>
      <c r="E515" s="29" t="s">
        <v>4608</v>
      </c>
      <c r="F515">
        <v>0</v>
      </c>
      <c r="G515" t="e">
        <f>MATCH(C515,EBKP_NEU!$A$3:$A$724,0)</f>
        <v>#N/A</v>
      </c>
      <c r="H515" t="e" cm="1">
        <f t="array" ref="H515">IF(INDEX(EBKP_NEU!$C$3:$C$1144,G515)=D515,TRUE,FALSE)</f>
        <v>#N/A</v>
      </c>
      <c r="I515" t="e" cm="1">
        <f t="array" ref="I515">IF(INDEX(EBKP_NEU!$D$3:$D$1144,G515)=E515,TRUE,FALSE)</f>
        <v>#N/A</v>
      </c>
      <c r="J515" t="str" cm="1">
        <f t="array" ref="J515">IF(A515,IF(AND(H515,I515,INDEX(EBKP_NEU!$G$3:$G$724,G515)),INDEX(EBKP_NEU!$B$3:$B$724,G515),"Problem"),"egal, nicht editierbar")</f>
        <v>egal, nicht editierbar</v>
      </c>
      <c r="L515"/>
    </row>
    <row r="516" spans="1:12" ht="13.8" hidden="1">
      <c r="A516" t="b">
        <v>0</v>
      </c>
      <c r="C516" s="207" t="s">
        <v>5216</v>
      </c>
      <c r="D516" s="29" t="s">
        <v>4608</v>
      </c>
      <c r="E516" s="29" t="s">
        <v>4608</v>
      </c>
      <c r="F516">
        <v>0</v>
      </c>
      <c r="G516" t="e">
        <f>MATCH(C516,EBKP_NEU!$A$3:$A$724,0)</f>
        <v>#N/A</v>
      </c>
      <c r="H516" t="e" cm="1">
        <f t="array" ref="H516">IF(INDEX(EBKP_NEU!$C$3:$C$1144,G516)=D516,TRUE,FALSE)</f>
        <v>#N/A</v>
      </c>
      <c r="I516" t="e" cm="1">
        <f t="array" ref="I516">IF(INDEX(EBKP_NEU!$D$3:$D$1144,G516)=E516,TRUE,FALSE)</f>
        <v>#N/A</v>
      </c>
      <c r="J516" t="str" cm="1">
        <f t="array" ref="J516">IF(A516,IF(AND(H516,I516,INDEX(EBKP_NEU!$G$3:$G$724,G516)),INDEX(EBKP_NEU!$B$3:$B$724,G516),"Problem"),"egal, nicht editierbar")</f>
        <v>egal, nicht editierbar</v>
      </c>
      <c r="L516"/>
    </row>
    <row r="517" spans="1:12" ht="41.4">
      <c r="A517" t="b">
        <v>1</v>
      </c>
      <c r="C517" s="196" t="s">
        <v>160</v>
      </c>
      <c r="D517" s="197" t="s">
        <v>2305</v>
      </c>
      <c r="E517" s="30" t="s">
        <v>2306</v>
      </c>
      <c r="F517">
        <v>0</v>
      </c>
      <c r="G517">
        <f>MATCH(C517,EBKP_NEU!$A$3:$A$724,0)</f>
        <v>210</v>
      </c>
      <c r="H517" t="b" cm="1">
        <f t="array" ref="H517">IF(INDEX(EBKP_NEU!$C$3:$C$1144,G517)=D517,TRUE,FALSE)</f>
        <v>1</v>
      </c>
      <c r="I517" t="b" cm="1">
        <f t="array" ref="I517">IF(INDEX(EBKP_NEU!$D$3:$D$1144,G517)=E517,TRUE,FALSE)</f>
        <v>1</v>
      </c>
      <c r="J517" t="str" cm="1">
        <f t="array" ref="J517">IF(A517,IF(AND(H517,I517,INDEX(EBKP_NEU!$G$3:$G$724,G517)),INDEX(EBKP_NEU!$B$3:$B$724,G517),"Problem"),"egal, nicht editierbar")</f>
        <v>Problem</v>
      </c>
      <c r="K517" s="236" t="s">
        <v>161</v>
      </c>
    </row>
    <row r="518" spans="1:12" ht="41.4">
      <c r="A518" t="b">
        <v>1</v>
      </c>
      <c r="C518" s="198" t="s">
        <v>5217</v>
      </c>
      <c r="D518" s="199" t="s">
        <v>5218</v>
      </c>
      <c r="E518" s="30" t="s">
        <v>5219</v>
      </c>
      <c r="F518">
        <v>0</v>
      </c>
      <c r="G518">
        <f>MATCH(C518,EBKP_NEU!$A$3:$A$724,0)</f>
        <v>211</v>
      </c>
      <c r="H518" t="b" cm="1">
        <f t="array" ref="H518">IF(INDEX(EBKP_NEU!$C$3:$C$1144,G518)=D518,TRUE,FALSE)</f>
        <v>0</v>
      </c>
      <c r="I518" t="b" cm="1">
        <f t="array" ref="I518">IF(INDEX(EBKP_NEU!$D$3:$D$1144,G518)=E518,TRUE,FALSE)</f>
        <v>0</v>
      </c>
      <c r="J518" t="str" cm="1">
        <f t="array" ref="J518">IF(A518,IF(AND(H518,I518,INDEX(EBKP_NEU!$G$3:$G$724,G518)),INDEX(EBKP_NEU!$B$3:$B$724,G518),"Problem"),"egal, nicht editierbar")</f>
        <v>Problem</v>
      </c>
      <c r="K518" s="236" t="s">
        <v>161</v>
      </c>
    </row>
    <row r="519" spans="1:12" ht="55.2">
      <c r="A519" t="b">
        <v>1</v>
      </c>
      <c r="C519" s="200" t="s">
        <v>5220</v>
      </c>
      <c r="D519" s="30" t="s">
        <v>5221</v>
      </c>
      <c r="E519" s="30" t="s">
        <v>5222</v>
      </c>
      <c r="F519">
        <v>0</v>
      </c>
      <c r="G519">
        <f>MATCH(C519,EBKP_NEU!$A$3:$A$724,0)</f>
        <v>212</v>
      </c>
      <c r="H519" t="b" cm="1">
        <f t="array" ref="H519">IF(INDEX(EBKP_NEU!$C$3:$C$1144,G519)=D519,TRUE,FALSE)</f>
        <v>0</v>
      </c>
      <c r="I519" t="b" cm="1">
        <f t="array" ref="I519">IF(INDEX(EBKP_NEU!$D$3:$D$1144,G519)=E519,TRUE,FALSE)</f>
        <v>0</v>
      </c>
      <c r="J519" t="str" cm="1">
        <f t="array" ref="J519">IF(A519,IF(AND(H519,I519,INDEX(EBKP_NEU!$G$3:$G$724,G519)),INDEX(EBKP_NEU!$B$3:$B$724,G519),"Problem"),"egal, nicht editierbar")</f>
        <v>Problem</v>
      </c>
      <c r="K519" s="236" t="s">
        <v>162</v>
      </c>
    </row>
    <row r="520" spans="1:12" ht="13.8" hidden="1">
      <c r="A520" t="b">
        <v>0</v>
      </c>
      <c r="C520" s="207" t="s">
        <v>5223</v>
      </c>
      <c r="D520" s="29" t="s">
        <v>4608</v>
      </c>
      <c r="E520" s="29" t="s">
        <v>4608</v>
      </c>
      <c r="F520">
        <v>0</v>
      </c>
      <c r="G520" t="e">
        <f>MATCH(C520,EBKP_NEU!$A$3:$A$724,0)</f>
        <v>#N/A</v>
      </c>
      <c r="H520" t="e" cm="1">
        <f t="array" ref="H520">IF(INDEX(EBKP_NEU!$C$3:$C$1144,G520)=D520,TRUE,FALSE)</f>
        <v>#N/A</v>
      </c>
      <c r="I520" t="e" cm="1">
        <f t="array" ref="I520">IF(INDEX(EBKP_NEU!$D$3:$D$1144,G520)=E520,TRUE,FALSE)</f>
        <v>#N/A</v>
      </c>
      <c r="J520" t="str" cm="1">
        <f t="array" ref="J520">IF(A520,IF(AND(H520,I520,INDEX(EBKP_NEU!$G$3:$G$724,G520)),INDEX(EBKP_NEU!$B$3:$B$724,G520),"Problem"),"egal, nicht editierbar")</f>
        <v>egal, nicht editierbar</v>
      </c>
      <c r="L520"/>
    </row>
    <row r="521" spans="1:12" ht="13.8" hidden="1">
      <c r="A521" t="b">
        <v>0</v>
      </c>
      <c r="C521" s="207" t="s">
        <v>5224</v>
      </c>
      <c r="D521" s="29" t="s">
        <v>4608</v>
      </c>
      <c r="E521" s="29" t="s">
        <v>4608</v>
      </c>
      <c r="F521">
        <v>0</v>
      </c>
      <c r="G521" t="e">
        <f>MATCH(C521,EBKP_NEU!$A$3:$A$724,0)</f>
        <v>#N/A</v>
      </c>
      <c r="H521" t="e" cm="1">
        <f t="array" ref="H521">IF(INDEX(EBKP_NEU!$C$3:$C$1144,G521)=D521,TRUE,FALSE)</f>
        <v>#N/A</v>
      </c>
      <c r="I521" t="e" cm="1">
        <f t="array" ref="I521">IF(INDEX(EBKP_NEU!$D$3:$D$1144,G521)=E521,TRUE,FALSE)</f>
        <v>#N/A</v>
      </c>
      <c r="J521" t="str" cm="1">
        <f t="array" ref="J521">IF(A521,IF(AND(H521,I521,INDEX(EBKP_NEU!$G$3:$G$724,G521)),INDEX(EBKP_NEU!$B$3:$B$724,G521),"Problem"),"egal, nicht editierbar")</f>
        <v>egal, nicht editierbar</v>
      </c>
      <c r="L521"/>
    </row>
    <row r="522" spans="1:12" ht="13.8" hidden="1">
      <c r="A522" t="b">
        <v>0</v>
      </c>
      <c r="C522" s="207" t="s">
        <v>5225</v>
      </c>
      <c r="D522" s="29" t="s">
        <v>4608</v>
      </c>
      <c r="E522" s="29" t="s">
        <v>4608</v>
      </c>
      <c r="F522">
        <v>0</v>
      </c>
      <c r="G522" t="e">
        <f>MATCH(C522,EBKP_NEU!$A$3:$A$724,0)</f>
        <v>#N/A</v>
      </c>
      <c r="H522" t="e" cm="1">
        <f t="array" ref="H522">IF(INDEX(EBKP_NEU!$C$3:$C$1144,G522)=D522,TRUE,FALSE)</f>
        <v>#N/A</v>
      </c>
      <c r="I522" t="e" cm="1">
        <f t="array" ref="I522">IF(INDEX(EBKP_NEU!$D$3:$D$1144,G522)=E522,TRUE,FALSE)</f>
        <v>#N/A</v>
      </c>
      <c r="J522" t="str" cm="1">
        <f t="array" ref="J522">IF(A522,IF(AND(H522,I522,INDEX(EBKP_NEU!$G$3:$G$724,G522)),INDEX(EBKP_NEU!$B$3:$B$724,G522),"Problem"),"egal, nicht editierbar")</f>
        <v>egal, nicht editierbar</v>
      </c>
      <c r="L522"/>
    </row>
    <row r="523" spans="1:12" ht="55.2">
      <c r="A523" t="b">
        <v>1</v>
      </c>
      <c r="C523" s="200" t="s">
        <v>5226</v>
      </c>
      <c r="D523" s="30" t="s">
        <v>2317</v>
      </c>
      <c r="E523" s="30" t="s">
        <v>5227</v>
      </c>
      <c r="F523">
        <v>0</v>
      </c>
      <c r="G523">
        <f>MATCH(C523,EBKP_NEU!$A$3:$A$724,0)</f>
        <v>213</v>
      </c>
      <c r="H523" t="b" cm="1">
        <f t="array" ref="H523">IF(INDEX(EBKP_NEU!$C$3:$C$1144,G523)=D523,TRUE,FALSE)</f>
        <v>1</v>
      </c>
      <c r="I523" t="b" cm="1">
        <f t="array" ref="I523">IF(INDEX(EBKP_NEU!$D$3:$D$1144,G523)=E523,TRUE,FALSE)</f>
        <v>0</v>
      </c>
      <c r="J523" t="str" cm="1">
        <f t="array" ref="J523">IF(A523,IF(AND(H523,I523,INDEX(EBKP_NEU!$G$3:$G$724,G523)),INDEX(EBKP_NEU!$B$3:$B$724,G523),"Problem"),"egal, nicht editierbar")</f>
        <v>Problem</v>
      </c>
      <c r="K523" s="236" t="s">
        <v>163</v>
      </c>
    </row>
    <row r="524" spans="1:12" ht="13.8" hidden="1">
      <c r="A524" t="b">
        <v>0</v>
      </c>
      <c r="C524" s="207" t="s">
        <v>5228</v>
      </c>
      <c r="D524" s="32" t="s">
        <v>4608</v>
      </c>
      <c r="E524" s="32" t="s">
        <v>4608</v>
      </c>
      <c r="F524">
        <v>0</v>
      </c>
      <c r="G524" t="e">
        <f>MATCH(C524,EBKP_NEU!$A$3:$A$724,0)</f>
        <v>#N/A</v>
      </c>
      <c r="H524" t="e" cm="1">
        <f t="array" ref="H524">IF(INDEX(EBKP_NEU!$C$3:$C$1144,G524)=D524,TRUE,FALSE)</f>
        <v>#N/A</v>
      </c>
      <c r="I524" t="e" cm="1">
        <f t="array" ref="I524">IF(INDEX(EBKP_NEU!$D$3:$D$1144,G524)=E524,TRUE,FALSE)</f>
        <v>#N/A</v>
      </c>
      <c r="J524" t="str" cm="1">
        <f t="array" ref="J524">IF(A524,IF(AND(H524,I524,INDEX(EBKP_NEU!$G$3:$G$724,G524)),INDEX(EBKP_NEU!$B$3:$B$724,G524),"Problem"),"egal, nicht editierbar")</f>
        <v>egal, nicht editierbar</v>
      </c>
      <c r="L524"/>
    </row>
    <row r="525" spans="1:12" ht="13.8" hidden="1">
      <c r="A525" t="b">
        <v>0</v>
      </c>
      <c r="C525" s="207" t="s">
        <v>5229</v>
      </c>
      <c r="D525" s="32" t="s">
        <v>4608</v>
      </c>
      <c r="E525" s="32" t="s">
        <v>4608</v>
      </c>
      <c r="F525">
        <v>0</v>
      </c>
      <c r="G525" t="e">
        <f>MATCH(C525,EBKP_NEU!$A$3:$A$724,0)</f>
        <v>#N/A</v>
      </c>
      <c r="H525" t="e" cm="1">
        <f t="array" ref="H525">IF(INDEX(EBKP_NEU!$C$3:$C$1144,G525)=D525,TRUE,FALSE)</f>
        <v>#N/A</v>
      </c>
      <c r="I525" t="e" cm="1">
        <f t="array" ref="I525">IF(INDEX(EBKP_NEU!$D$3:$D$1144,G525)=E525,TRUE,FALSE)</f>
        <v>#N/A</v>
      </c>
      <c r="J525" t="str" cm="1">
        <f t="array" ref="J525">IF(A525,IF(AND(H525,I525,INDEX(EBKP_NEU!$G$3:$G$724,G525)),INDEX(EBKP_NEU!$B$3:$B$724,G525),"Problem"),"egal, nicht editierbar")</f>
        <v>egal, nicht editierbar</v>
      </c>
      <c r="L525"/>
    </row>
    <row r="526" spans="1:12" ht="13.8" hidden="1">
      <c r="A526" t="b">
        <v>0</v>
      </c>
      <c r="C526" s="207" t="s">
        <v>5230</v>
      </c>
      <c r="D526" s="32" t="s">
        <v>4608</v>
      </c>
      <c r="E526" s="32" t="s">
        <v>4608</v>
      </c>
      <c r="F526">
        <v>0</v>
      </c>
      <c r="G526" t="e">
        <f>MATCH(C526,EBKP_NEU!$A$3:$A$724,0)</f>
        <v>#N/A</v>
      </c>
      <c r="H526" t="e" cm="1">
        <f t="array" ref="H526">IF(INDEX(EBKP_NEU!$C$3:$C$1144,G526)=D526,TRUE,FALSE)</f>
        <v>#N/A</v>
      </c>
      <c r="I526" t="e" cm="1">
        <f t="array" ref="I526">IF(INDEX(EBKP_NEU!$D$3:$D$1144,G526)=E526,TRUE,FALSE)</f>
        <v>#N/A</v>
      </c>
      <c r="J526" t="str" cm="1">
        <f t="array" ref="J526">IF(A526,IF(AND(H526,I526,INDEX(EBKP_NEU!$G$3:$G$724,G526)),INDEX(EBKP_NEU!$B$3:$B$724,G526),"Problem"),"egal, nicht editierbar")</f>
        <v>egal, nicht editierbar</v>
      </c>
      <c r="L526"/>
    </row>
    <row r="527" spans="1:12" ht="13.8" hidden="1">
      <c r="A527" t="b">
        <v>0</v>
      </c>
      <c r="C527" s="207" t="s">
        <v>5231</v>
      </c>
      <c r="D527" s="32" t="s">
        <v>4608</v>
      </c>
      <c r="E527" s="32" t="s">
        <v>4608</v>
      </c>
      <c r="F527">
        <v>0</v>
      </c>
      <c r="G527" t="e">
        <f>MATCH(C527,EBKP_NEU!$A$3:$A$724,0)</f>
        <v>#N/A</v>
      </c>
      <c r="H527" t="e" cm="1">
        <f t="array" ref="H527">IF(INDEX(EBKP_NEU!$C$3:$C$1144,G527)=D527,TRUE,FALSE)</f>
        <v>#N/A</v>
      </c>
      <c r="I527" t="e" cm="1">
        <f t="array" ref="I527">IF(INDEX(EBKP_NEU!$D$3:$D$1144,G527)=E527,TRUE,FALSE)</f>
        <v>#N/A</v>
      </c>
      <c r="J527" t="str" cm="1">
        <f t="array" ref="J527">IF(A527,IF(AND(H527,I527,INDEX(EBKP_NEU!$G$3:$G$724,G527)),INDEX(EBKP_NEU!$B$3:$B$724,G527),"Problem"),"egal, nicht editierbar")</f>
        <v>egal, nicht editierbar</v>
      </c>
      <c r="L527"/>
    </row>
    <row r="528" spans="1:12" ht="27.6">
      <c r="A528" t="b">
        <v>1</v>
      </c>
      <c r="C528" s="200" t="s">
        <v>5232</v>
      </c>
      <c r="D528" s="30" t="s">
        <v>2325</v>
      </c>
      <c r="E528" s="30" t="s">
        <v>5233</v>
      </c>
      <c r="F528">
        <v>0</v>
      </c>
      <c r="G528">
        <f>MATCH(C528,EBKP_NEU!$A$3:$A$724,0)</f>
        <v>214</v>
      </c>
      <c r="H528" t="b" cm="1">
        <f t="array" ref="H528">IF(INDEX(EBKP_NEU!$C$3:$C$1144,G528)=D528,TRUE,FALSE)</f>
        <v>0</v>
      </c>
      <c r="I528" t="b" cm="1">
        <f t="array" ref="I528">IF(INDEX(EBKP_NEU!$D$3:$D$1144,G528)=E528,TRUE,FALSE)</f>
        <v>0</v>
      </c>
      <c r="J528" t="str" cm="1">
        <f t="array" ref="J528">IF(A528,IF(AND(H528,I528,INDEX(EBKP_NEU!$G$3:$G$724,G528)),INDEX(EBKP_NEU!$B$3:$B$724,G528),"Problem"),"egal, nicht editierbar")</f>
        <v>Problem</v>
      </c>
      <c r="K528" s="236" t="s">
        <v>165</v>
      </c>
    </row>
    <row r="529" spans="1:12" ht="13.8" hidden="1">
      <c r="A529" t="b">
        <v>0</v>
      </c>
      <c r="C529" s="205" t="s">
        <v>5234</v>
      </c>
      <c r="D529" s="29" t="s">
        <v>4608</v>
      </c>
      <c r="E529" s="29" t="s">
        <v>4608</v>
      </c>
      <c r="F529">
        <v>0</v>
      </c>
      <c r="G529" t="e">
        <f>MATCH(C529,EBKP_NEU!$A$3:$A$724,0)</f>
        <v>#N/A</v>
      </c>
      <c r="H529" t="e" cm="1">
        <f t="array" ref="H529">IF(INDEX(EBKP_NEU!$C$3:$C$1144,G529)=D529,TRUE,FALSE)</f>
        <v>#N/A</v>
      </c>
      <c r="I529" t="e" cm="1">
        <f t="array" ref="I529">IF(INDEX(EBKP_NEU!$D$3:$D$1144,G529)=E529,TRUE,FALSE)</f>
        <v>#N/A</v>
      </c>
      <c r="J529" t="str" cm="1">
        <f t="array" ref="J529">IF(A529,IF(AND(H529,I529,INDEX(EBKP_NEU!$G$3:$G$724,G529)),INDEX(EBKP_NEU!$B$3:$B$724,G529),"Problem"),"egal, nicht editierbar")</f>
        <v>egal, nicht editierbar</v>
      </c>
      <c r="L529"/>
    </row>
    <row r="530" spans="1:12" ht="41.4">
      <c r="A530" t="b">
        <v>1</v>
      </c>
      <c r="C530" s="200" t="s">
        <v>5235</v>
      </c>
      <c r="D530" s="30" t="s">
        <v>5236</v>
      </c>
      <c r="E530" s="30" t="s">
        <v>5237</v>
      </c>
      <c r="F530">
        <v>0</v>
      </c>
      <c r="G530">
        <f>MATCH(C530,EBKP_NEU!$A$3:$A$724,0)</f>
        <v>215</v>
      </c>
      <c r="H530" t="b" cm="1">
        <f t="array" ref="H530">IF(INDEX(EBKP_NEU!$C$3:$C$1144,G530)=D530,TRUE,FALSE)</f>
        <v>0</v>
      </c>
      <c r="I530" t="b" cm="1">
        <f t="array" ref="I530">IF(INDEX(EBKP_NEU!$D$3:$D$1144,G530)=E530,TRUE,FALSE)</f>
        <v>0</v>
      </c>
      <c r="J530" t="str" cm="1">
        <f t="array" ref="J530">IF(A530,IF(AND(H530,I530,INDEX(EBKP_NEU!$G$3:$G$724,G530)),INDEX(EBKP_NEU!$B$3:$B$724,G530),"Problem"),"egal, nicht editierbar")</f>
        <v>Problem</v>
      </c>
      <c r="K530" s="35" t="s">
        <v>166</v>
      </c>
    </row>
    <row r="531" spans="1:12" ht="13.8" hidden="1">
      <c r="A531" t="b">
        <v>0</v>
      </c>
      <c r="C531" s="205" t="s">
        <v>5238</v>
      </c>
      <c r="D531" s="29" t="s">
        <v>4608</v>
      </c>
      <c r="E531" s="29" t="s">
        <v>4608</v>
      </c>
      <c r="F531">
        <v>2</v>
      </c>
      <c r="G531" t="e">
        <f>MATCH(C531,EBKP_NEU!$A$3:$A$724,0)</f>
        <v>#N/A</v>
      </c>
      <c r="H531" t="e" cm="1">
        <f t="array" ref="H531">IF(INDEX(EBKP_NEU!$C$3:$C$1144,G531)=D531,TRUE,FALSE)</f>
        <v>#N/A</v>
      </c>
      <c r="I531" t="e" cm="1">
        <f t="array" ref="I531">IF(INDEX(EBKP_NEU!$D$3:$D$1144,G531)=E531,TRUE,FALSE)</f>
        <v>#N/A</v>
      </c>
      <c r="J531" t="str" cm="1">
        <f t="array" ref="J531">IF(A531,IF(AND(H531,I531,INDEX(EBKP_NEU!$G$3:$G$724,G531)),INDEX(EBKP_NEU!$B$3:$B$724,G531),"Problem"),"egal, nicht editierbar")</f>
        <v>egal, nicht editierbar</v>
      </c>
      <c r="L531"/>
    </row>
    <row r="532" spans="1:12" ht="13.8" hidden="1">
      <c r="A532" t="b">
        <v>0</v>
      </c>
      <c r="C532" s="205" t="s">
        <v>5239</v>
      </c>
      <c r="D532" s="29" t="s">
        <v>4608</v>
      </c>
      <c r="E532" s="29" t="s">
        <v>4608</v>
      </c>
      <c r="F532">
        <v>2</v>
      </c>
      <c r="G532" t="e">
        <f>MATCH(C532,EBKP_NEU!$A$3:$A$724,0)</f>
        <v>#N/A</v>
      </c>
      <c r="H532" t="e" cm="1">
        <f t="array" ref="H532">IF(INDEX(EBKP_NEU!$C$3:$C$1144,G532)=D532,TRUE,FALSE)</f>
        <v>#N/A</v>
      </c>
      <c r="I532" t="e" cm="1">
        <f t="array" ref="I532">IF(INDEX(EBKP_NEU!$D$3:$D$1144,G532)=E532,TRUE,FALSE)</f>
        <v>#N/A</v>
      </c>
      <c r="J532" t="str" cm="1">
        <f t="array" ref="J532">IF(A532,IF(AND(H532,I532,INDEX(EBKP_NEU!$G$3:$G$724,G532)),INDEX(EBKP_NEU!$B$3:$B$724,G532),"Problem"),"egal, nicht editierbar")</f>
        <v>egal, nicht editierbar</v>
      </c>
      <c r="L532"/>
    </row>
    <row r="533" spans="1:12" ht="13.8" hidden="1">
      <c r="A533" t="b">
        <v>0</v>
      </c>
      <c r="C533" s="205" t="s">
        <v>5240</v>
      </c>
      <c r="D533" s="29" t="s">
        <v>4608</v>
      </c>
      <c r="E533" s="29" t="s">
        <v>4608</v>
      </c>
      <c r="F533">
        <v>1</v>
      </c>
      <c r="G533" t="e">
        <f>MATCH(C533,EBKP_NEU!$A$3:$A$724,0)</f>
        <v>#N/A</v>
      </c>
      <c r="H533" t="e" cm="1">
        <f t="array" ref="H533">IF(INDEX(EBKP_NEU!$C$3:$C$1144,G533)=D533,TRUE,FALSE)</f>
        <v>#N/A</v>
      </c>
      <c r="I533" t="e" cm="1">
        <f t="array" ref="I533">IF(INDEX(EBKP_NEU!$D$3:$D$1144,G533)=E533,TRUE,FALSE)</f>
        <v>#N/A</v>
      </c>
      <c r="J533" t="str" cm="1">
        <f t="array" ref="J533">IF(A533,IF(AND(H533,I533,INDEX(EBKP_NEU!$G$3:$G$724,G533)),INDEX(EBKP_NEU!$B$3:$B$724,G533),"Problem"),"egal, nicht editierbar")</f>
        <v>egal, nicht editierbar</v>
      </c>
      <c r="L533"/>
    </row>
    <row r="534" spans="1:12" ht="13.8" hidden="1">
      <c r="A534" t="b">
        <v>0</v>
      </c>
      <c r="C534" s="205" t="s">
        <v>5241</v>
      </c>
      <c r="D534" s="29" t="s">
        <v>4608</v>
      </c>
      <c r="E534" s="29" t="s">
        <v>4608</v>
      </c>
      <c r="F534">
        <v>1</v>
      </c>
      <c r="G534" t="e">
        <f>MATCH(C534,EBKP_NEU!$A$3:$A$724,0)</f>
        <v>#N/A</v>
      </c>
      <c r="H534" t="e" cm="1">
        <f t="array" ref="H534">IF(INDEX(EBKP_NEU!$C$3:$C$1144,G534)=D534,TRUE,FALSE)</f>
        <v>#N/A</v>
      </c>
      <c r="I534" t="e" cm="1">
        <f t="array" ref="I534">IF(INDEX(EBKP_NEU!$D$3:$D$1144,G534)=E534,TRUE,FALSE)</f>
        <v>#N/A</v>
      </c>
      <c r="J534" t="str" cm="1">
        <f t="array" ref="J534">IF(A534,IF(AND(H534,I534,INDEX(EBKP_NEU!$G$3:$G$724,G534)),INDEX(EBKP_NEU!$B$3:$B$724,G534),"Problem"),"egal, nicht editierbar")</f>
        <v>egal, nicht editierbar</v>
      </c>
      <c r="L534"/>
    </row>
    <row r="535" spans="1:12" ht="13.8" hidden="1">
      <c r="A535" t="b">
        <v>0</v>
      </c>
      <c r="C535" s="205" t="s">
        <v>5242</v>
      </c>
      <c r="D535" s="29" t="s">
        <v>4608</v>
      </c>
      <c r="E535" s="29" t="s">
        <v>4608</v>
      </c>
      <c r="F535">
        <v>1</v>
      </c>
      <c r="G535" t="e">
        <f>MATCH(C535,EBKP_NEU!$A$3:$A$724,0)</f>
        <v>#N/A</v>
      </c>
      <c r="H535" t="e" cm="1">
        <f t="array" ref="H535">IF(INDEX(EBKP_NEU!$C$3:$C$1144,G535)=D535,TRUE,FALSE)</f>
        <v>#N/A</v>
      </c>
      <c r="I535" t="e" cm="1">
        <f t="array" ref="I535">IF(INDEX(EBKP_NEU!$D$3:$D$1144,G535)=E535,TRUE,FALSE)</f>
        <v>#N/A</v>
      </c>
      <c r="J535" t="str" cm="1">
        <f t="array" ref="J535">IF(A535,IF(AND(H535,I535,INDEX(EBKP_NEU!$G$3:$G$724,G535)),INDEX(EBKP_NEU!$B$3:$B$724,G535),"Problem"),"egal, nicht editierbar")</f>
        <v>egal, nicht editierbar</v>
      </c>
      <c r="L535"/>
    </row>
    <row r="536" spans="1:12" ht="13.8" hidden="1">
      <c r="A536" t="b">
        <v>0</v>
      </c>
      <c r="C536" s="205" t="s">
        <v>5243</v>
      </c>
      <c r="D536" s="29" t="s">
        <v>4608</v>
      </c>
      <c r="E536" s="29" t="s">
        <v>4608</v>
      </c>
      <c r="F536">
        <v>1</v>
      </c>
      <c r="G536" t="e">
        <f>MATCH(C536,EBKP_NEU!$A$3:$A$724,0)</f>
        <v>#N/A</v>
      </c>
      <c r="H536" t="e" cm="1">
        <f t="array" ref="H536">IF(INDEX(EBKP_NEU!$C$3:$C$1144,G536)=D536,TRUE,FALSE)</f>
        <v>#N/A</v>
      </c>
      <c r="I536" t="e" cm="1">
        <f t="array" ref="I536">IF(INDEX(EBKP_NEU!$D$3:$D$1144,G536)=E536,TRUE,FALSE)</f>
        <v>#N/A</v>
      </c>
      <c r="J536" t="str" cm="1">
        <f t="array" ref="J536">IF(A536,IF(AND(H536,I536,INDEX(EBKP_NEU!$G$3:$G$724,G536)),INDEX(EBKP_NEU!$B$3:$B$724,G536),"Problem"),"egal, nicht editierbar")</f>
        <v>egal, nicht editierbar</v>
      </c>
      <c r="L536"/>
    </row>
    <row r="537" spans="1:12" ht="27.6">
      <c r="A537" t="b">
        <v>1</v>
      </c>
      <c r="C537" s="200" t="s">
        <v>5244</v>
      </c>
      <c r="D537" s="30" t="s">
        <v>5245</v>
      </c>
      <c r="E537" s="30" t="s">
        <v>5246</v>
      </c>
      <c r="F537">
        <v>1</v>
      </c>
      <c r="G537">
        <f>MATCH(C537,EBKP_NEU!$A$3:$A$724,0)</f>
        <v>216</v>
      </c>
      <c r="H537" t="b" cm="1">
        <f t="array" ref="H537">IF(INDEX(EBKP_NEU!$C$3:$C$1144,G537)=D537,TRUE,FALSE)</f>
        <v>0</v>
      </c>
      <c r="I537" t="b" cm="1">
        <f t="array" ref="I537">IF(INDEX(EBKP_NEU!$D$3:$D$1144,G537)=E537,TRUE,FALSE)</f>
        <v>0</v>
      </c>
      <c r="J537" t="str" cm="1">
        <f t="array" ref="J537">IF(A537,IF(AND(H537,I537,INDEX(EBKP_NEU!$G$3:$G$724,G537)),INDEX(EBKP_NEU!$B$3:$B$724,G537),"Problem"),"egal, nicht editierbar")</f>
        <v>Problem</v>
      </c>
      <c r="K537" s="35" t="s">
        <v>181</v>
      </c>
    </row>
    <row r="538" spans="1:12" ht="13.8" hidden="1">
      <c r="A538" t="b">
        <v>0</v>
      </c>
      <c r="C538" s="205" t="s">
        <v>5247</v>
      </c>
      <c r="D538" s="32" t="s">
        <v>4608</v>
      </c>
      <c r="E538" s="32" t="s">
        <v>4608</v>
      </c>
      <c r="F538">
        <v>2</v>
      </c>
      <c r="G538" t="e">
        <f>MATCH(C538,EBKP_NEU!$A$3:$A$724,0)</f>
        <v>#N/A</v>
      </c>
      <c r="H538" t="e" cm="1">
        <f t="array" ref="H538">IF(INDEX(EBKP_NEU!$C$3:$C$1144,G538)=D538,TRUE,FALSE)</f>
        <v>#N/A</v>
      </c>
      <c r="I538" t="e" cm="1">
        <f t="array" ref="I538">IF(INDEX(EBKP_NEU!$D$3:$D$1144,G538)=E538,TRUE,FALSE)</f>
        <v>#N/A</v>
      </c>
      <c r="J538" t="str" cm="1">
        <f t="array" ref="J538">IF(A538,IF(AND(H538,I538,INDEX(EBKP_NEU!$G$3:$G$724,G538)),INDEX(EBKP_NEU!$B$3:$B$724,G538),"Problem"),"egal, nicht editierbar")</f>
        <v>egal, nicht editierbar</v>
      </c>
      <c r="L538"/>
    </row>
    <row r="539" spans="1:12" ht="13.8" hidden="1">
      <c r="A539" t="b">
        <v>0</v>
      </c>
      <c r="C539" s="205" t="s">
        <v>5248</v>
      </c>
      <c r="D539" s="32" t="s">
        <v>4608</v>
      </c>
      <c r="E539" s="32" t="s">
        <v>4608</v>
      </c>
      <c r="F539">
        <v>1</v>
      </c>
      <c r="G539" t="e">
        <f>MATCH(C539,EBKP_NEU!$A$3:$A$724,0)</f>
        <v>#N/A</v>
      </c>
      <c r="H539" t="e" cm="1">
        <f t="array" ref="H539">IF(INDEX(EBKP_NEU!$C$3:$C$1144,G539)=D539,TRUE,FALSE)</f>
        <v>#N/A</v>
      </c>
      <c r="I539" t="e" cm="1">
        <f t="array" ref="I539">IF(INDEX(EBKP_NEU!$D$3:$D$1144,G539)=E539,TRUE,FALSE)</f>
        <v>#N/A</v>
      </c>
      <c r="J539" t="str" cm="1">
        <f t="array" ref="J539">IF(A539,IF(AND(H539,I539,INDEX(EBKP_NEU!$G$3:$G$724,G539)),INDEX(EBKP_NEU!$B$3:$B$724,G539),"Problem"),"egal, nicht editierbar")</f>
        <v>egal, nicht editierbar</v>
      </c>
      <c r="L539"/>
    </row>
    <row r="540" spans="1:12" ht="13.8">
      <c r="A540" t="b">
        <v>1</v>
      </c>
      <c r="C540" s="198" t="s">
        <v>5249</v>
      </c>
      <c r="D540" s="199" t="s">
        <v>2337</v>
      </c>
      <c r="E540" s="30" t="s">
        <v>2338</v>
      </c>
      <c r="F540">
        <v>1</v>
      </c>
      <c r="G540">
        <f>MATCH(C540,EBKP_NEU!$A$3:$A$724,0)</f>
        <v>218</v>
      </c>
      <c r="H540" t="b" cm="1">
        <f t="array" ref="H540">IF(INDEX(EBKP_NEU!$C$3:$C$1144,G540)=D540,TRUE,FALSE)</f>
        <v>1</v>
      </c>
      <c r="I540" t="b" cm="1">
        <f t="array" ref="I540">IF(INDEX(EBKP_NEU!$D$3:$D$1144,G540)=E540,TRUE,FALSE)</f>
        <v>1</v>
      </c>
      <c r="J540" t="str" cm="1">
        <f t="array" ref="J540">IF(A540,IF(AND(H540,I540,INDEX(EBKP_NEU!$G$3:$G$724,G540)),INDEX(EBKP_NEU!$B$3:$B$724,G540),"Problem"),"egal, nicht editierbar")</f>
        <v>G02</v>
      </c>
      <c r="K540" s="35" t="s">
        <v>168</v>
      </c>
    </row>
    <row r="541" spans="1:12" ht="41.4">
      <c r="A541" t="b">
        <v>1</v>
      </c>
      <c r="C541" s="200" t="s">
        <v>5250</v>
      </c>
      <c r="D541" s="30" t="s">
        <v>2340</v>
      </c>
      <c r="E541" s="30" t="s">
        <v>5251</v>
      </c>
      <c r="F541">
        <v>1</v>
      </c>
      <c r="G541">
        <f>MATCH(C541,EBKP_NEU!$A$3:$A$724,0)</f>
        <v>219</v>
      </c>
      <c r="H541" t="b" cm="1">
        <f t="array" ref="H541">IF(INDEX(EBKP_NEU!$C$3:$C$1144,G541)=D541,TRUE,FALSE)</f>
        <v>1</v>
      </c>
      <c r="I541" t="b" cm="1">
        <f t="array" ref="I541">IF(INDEX(EBKP_NEU!$D$3:$D$1144,G541)=E541,TRUE,FALSE)</f>
        <v>0</v>
      </c>
      <c r="J541" t="str" cm="1">
        <f t="array" ref="J541">IF(A541,IF(AND(H541,I541,INDEX(EBKP_NEU!$G$3:$G$724,G541)),INDEX(EBKP_NEU!$B$3:$B$724,G541),"Problem"),"egal, nicht editierbar")</f>
        <v>Problem</v>
      </c>
      <c r="K541" s="236" t="s">
        <v>169</v>
      </c>
    </row>
    <row r="542" spans="1:12" ht="13.8" hidden="1">
      <c r="A542" t="b">
        <v>0</v>
      </c>
      <c r="C542" s="205" t="s">
        <v>5252</v>
      </c>
      <c r="D542" s="32" t="s">
        <v>4608</v>
      </c>
      <c r="E542" s="32" t="s">
        <v>4608</v>
      </c>
      <c r="F542">
        <v>1</v>
      </c>
      <c r="G542" t="e">
        <f>MATCH(C542,EBKP_NEU!$A$3:$A$724,0)</f>
        <v>#N/A</v>
      </c>
      <c r="H542" t="e" cm="1">
        <f t="array" ref="H542">IF(INDEX(EBKP_NEU!$C$3:$C$1144,G542)=D542,TRUE,FALSE)</f>
        <v>#N/A</v>
      </c>
      <c r="I542" t="e" cm="1">
        <f t="array" ref="I542">IF(INDEX(EBKP_NEU!$D$3:$D$1144,G542)=E542,TRUE,FALSE)</f>
        <v>#N/A</v>
      </c>
      <c r="J542" t="str" cm="1">
        <f t="array" ref="J542">IF(A542,IF(AND(H542,I542,INDEX(EBKP_NEU!$G$3:$G$724,G542)),INDEX(EBKP_NEU!$B$3:$B$724,G542),"Problem"),"egal, nicht editierbar")</f>
        <v>egal, nicht editierbar</v>
      </c>
      <c r="L542"/>
    </row>
    <row r="543" spans="1:12" ht="13.8" hidden="1">
      <c r="A543" t="b">
        <v>0</v>
      </c>
      <c r="C543" s="205" t="s">
        <v>5253</v>
      </c>
      <c r="D543" s="32" t="s">
        <v>4608</v>
      </c>
      <c r="E543" s="32" t="s">
        <v>4608</v>
      </c>
      <c r="F543">
        <v>2</v>
      </c>
      <c r="G543" t="e">
        <f>MATCH(C543,EBKP_NEU!$A$3:$A$724,0)</f>
        <v>#N/A</v>
      </c>
      <c r="H543" t="e" cm="1">
        <f t="array" ref="H543">IF(INDEX(EBKP_NEU!$C$3:$C$1144,G543)=D543,TRUE,FALSE)</f>
        <v>#N/A</v>
      </c>
      <c r="I543" t="e" cm="1">
        <f t="array" ref="I543">IF(INDEX(EBKP_NEU!$D$3:$D$1144,G543)=E543,TRUE,FALSE)</f>
        <v>#N/A</v>
      </c>
      <c r="J543" t="str" cm="1">
        <f t="array" ref="J543">IF(A543,IF(AND(H543,I543,INDEX(EBKP_NEU!$G$3:$G$724,G543)),INDEX(EBKP_NEU!$B$3:$B$724,G543),"Problem"),"egal, nicht editierbar")</f>
        <v>egal, nicht editierbar</v>
      </c>
      <c r="L543"/>
    </row>
    <row r="544" spans="1:12" ht="13.8" hidden="1">
      <c r="A544" t="b">
        <v>0</v>
      </c>
      <c r="C544" s="205" t="s">
        <v>5254</v>
      </c>
      <c r="D544" s="32" t="s">
        <v>4608</v>
      </c>
      <c r="E544" s="32" t="s">
        <v>4608</v>
      </c>
      <c r="F544">
        <v>1</v>
      </c>
      <c r="G544" t="e">
        <f>MATCH(C544,EBKP_NEU!$A$3:$A$724,0)</f>
        <v>#N/A</v>
      </c>
      <c r="H544" t="e" cm="1">
        <f t="array" ref="H544">IF(INDEX(EBKP_NEU!$C$3:$C$1144,G544)=D544,TRUE,FALSE)</f>
        <v>#N/A</v>
      </c>
      <c r="I544" t="e" cm="1">
        <f t="array" ref="I544">IF(INDEX(EBKP_NEU!$D$3:$D$1144,G544)=E544,TRUE,FALSE)</f>
        <v>#N/A</v>
      </c>
      <c r="J544" t="str" cm="1">
        <f t="array" ref="J544">IF(A544,IF(AND(H544,I544,INDEX(EBKP_NEU!$G$3:$G$724,G544)),INDEX(EBKP_NEU!$B$3:$B$724,G544),"Problem"),"egal, nicht editierbar")</f>
        <v>egal, nicht editierbar</v>
      </c>
      <c r="L544"/>
    </row>
    <row r="545" spans="1:12" ht="41.4">
      <c r="A545" t="b">
        <v>1</v>
      </c>
      <c r="C545" s="200" t="s">
        <v>5255</v>
      </c>
      <c r="D545" s="30" t="s">
        <v>5256</v>
      </c>
      <c r="E545" s="30" t="s">
        <v>5257</v>
      </c>
      <c r="F545">
        <v>1</v>
      </c>
      <c r="G545">
        <f>MATCH(C545,EBKP_NEU!$A$3:$A$724,0)</f>
        <v>220</v>
      </c>
      <c r="H545" t="b" cm="1">
        <f t="array" ref="H545">IF(INDEX(EBKP_NEU!$C$3:$C$1144,G545)=D545,TRUE,FALSE)</f>
        <v>0</v>
      </c>
      <c r="I545" t="b" cm="1">
        <f t="array" ref="I545">IF(INDEX(EBKP_NEU!$D$3:$D$1144,G545)=E545,TRUE,FALSE)</f>
        <v>0</v>
      </c>
      <c r="J545" t="str" cm="1">
        <f t="array" ref="J545">IF(A545,IF(AND(H545,I545,INDEX(EBKP_NEU!$G$3:$G$724,G545)),INDEX(EBKP_NEU!$B$3:$B$724,G545),"Problem"),"egal, nicht editierbar")</f>
        <v>Problem</v>
      </c>
      <c r="K545" s="236" t="s">
        <v>170</v>
      </c>
    </row>
    <row r="546" spans="1:12" ht="13.8" hidden="1">
      <c r="A546" t="b">
        <v>0</v>
      </c>
      <c r="C546" s="205" t="s">
        <v>5258</v>
      </c>
      <c r="D546" s="29" t="s">
        <v>4608</v>
      </c>
      <c r="E546" s="29" t="s">
        <v>4608</v>
      </c>
      <c r="F546">
        <v>1</v>
      </c>
      <c r="G546" t="e">
        <f>MATCH(C546,EBKP_NEU!$A$3:$A$724,0)</f>
        <v>#N/A</v>
      </c>
      <c r="H546" t="e" cm="1">
        <f t="array" ref="H546">IF(INDEX(EBKP_NEU!$C$3:$C$1144,G546)=D546,TRUE,FALSE)</f>
        <v>#N/A</v>
      </c>
      <c r="I546" t="e" cm="1">
        <f t="array" ref="I546">IF(INDEX(EBKP_NEU!$D$3:$D$1144,G546)=E546,TRUE,FALSE)</f>
        <v>#N/A</v>
      </c>
      <c r="J546" t="str" cm="1">
        <f t="array" ref="J546">IF(A546,IF(AND(H546,I546,INDEX(EBKP_NEU!$G$3:$G$724,G546)),INDEX(EBKP_NEU!$B$3:$B$724,G546),"Problem"),"egal, nicht editierbar")</f>
        <v>egal, nicht editierbar</v>
      </c>
      <c r="L546"/>
    </row>
    <row r="547" spans="1:12" ht="13.8" hidden="1">
      <c r="A547" t="b">
        <v>0</v>
      </c>
      <c r="C547" s="205" t="s">
        <v>5259</v>
      </c>
      <c r="D547" s="29" t="s">
        <v>4608</v>
      </c>
      <c r="E547" s="29" t="s">
        <v>4608</v>
      </c>
      <c r="F547">
        <v>1</v>
      </c>
      <c r="G547" t="e">
        <f>MATCH(C547,EBKP_NEU!$A$3:$A$724,0)</f>
        <v>#N/A</v>
      </c>
      <c r="H547" t="e" cm="1">
        <f t="array" ref="H547">IF(INDEX(EBKP_NEU!$C$3:$C$1144,G547)=D547,TRUE,FALSE)</f>
        <v>#N/A</v>
      </c>
      <c r="I547" t="e" cm="1">
        <f t="array" ref="I547">IF(INDEX(EBKP_NEU!$D$3:$D$1144,G547)=E547,TRUE,FALSE)</f>
        <v>#N/A</v>
      </c>
      <c r="J547" t="str" cm="1">
        <f t="array" ref="J547">IF(A547,IF(AND(H547,I547,INDEX(EBKP_NEU!$G$3:$G$724,G547)),INDEX(EBKP_NEU!$B$3:$B$724,G547),"Problem"),"egal, nicht editierbar")</f>
        <v>egal, nicht editierbar</v>
      </c>
      <c r="L547"/>
    </row>
    <row r="548" spans="1:12" ht="13.8" hidden="1">
      <c r="A548" t="b">
        <v>0</v>
      </c>
      <c r="C548" s="205" t="s">
        <v>5260</v>
      </c>
      <c r="D548" s="29" t="s">
        <v>4608</v>
      </c>
      <c r="E548" s="29" t="s">
        <v>4608</v>
      </c>
      <c r="F548">
        <v>2</v>
      </c>
      <c r="G548" t="e">
        <f>MATCH(C548,EBKP_NEU!$A$3:$A$724,0)</f>
        <v>#N/A</v>
      </c>
      <c r="H548" t="e" cm="1">
        <f t="array" ref="H548">IF(INDEX(EBKP_NEU!$C$3:$C$1144,G548)=D548,TRUE,FALSE)</f>
        <v>#N/A</v>
      </c>
      <c r="I548" t="e" cm="1">
        <f t="array" ref="I548">IF(INDEX(EBKP_NEU!$D$3:$D$1144,G548)=E548,TRUE,FALSE)</f>
        <v>#N/A</v>
      </c>
      <c r="J548" t="str" cm="1">
        <f t="array" ref="J548">IF(A548,IF(AND(H548,I548,INDEX(EBKP_NEU!$G$3:$G$724,G548)),INDEX(EBKP_NEU!$B$3:$B$724,G548),"Problem"),"egal, nicht editierbar")</f>
        <v>egal, nicht editierbar</v>
      </c>
      <c r="L548"/>
    </row>
    <row r="549" spans="1:12" ht="13.8" hidden="1">
      <c r="A549" t="b">
        <v>0</v>
      </c>
      <c r="C549" s="205" t="s">
        <v>5261</v>
      </c>
      <c r="D549" s="32" t="s">
        <v>4608</v>
      </c>
      <c r="E549" s="32" t="s">
        <v>4608</v>
      </c>
      <c r="F549">
        <v>1</v>
      </c>
      <c r="G549" t="e">
        <f>MATCH(C549,EBKP_NEU!$A$3:$A$724,0)</f>
        <v>#N/A</v>
      </c>
      <c r="H549" t="e" cm="1">
        <f t="array" ref="H549">IF(INDEX(EBKP_NEU!$C$3:$C$1144,G549)=D549,TRUE,FALSE)</f>
        <v>#N/A</v>
      </c>
      <c r="I549" t="e" cm="1">
        <f t="array" ref="I549">IF(INDEX(EBKP_NEU!$D$3:$D$1144,G549)=E549,TRUE,FALSE)</f>
        <v>#N/A</v>
      </c>
      <c r="J549" t="str" cm="1">
        <f t="array" ref="J549">IF(A549,IF(AND(H549,I549,INDEX(EBKP_NEU!$G$3:$G$724,G549)),INDEX(EBKP_NEU!$B$3:$B$724,G549),"Problem"),"egal, nicht editierbar")</f>
        <v>egal, nicht editierbar</v>
      </c>
      <c r="L549"/>
    </row>
    <row r="550" spans="1:12" ht="13.8" hidden="1">
      <c r="A550" t="b">
        <v>0</v>
      </c>
      <c r="C550" s="205" t="s">
        <v>5262</v>
      </c>
      <c r="D550" s="32" t="s">
        <v>4608</v>
      </c>
      <c r="E550" s="32" t="s">
        <v>4608</v>
      </c>
      <c r="F550">
        <v>1</v>
      </c>
      <c r="G550" t="e">
        <f>MATCH(C550,EBKP_NEU!$A$3:$A$724,0)</f>
        <v>#N/A</v>
      </c>
      <c r="H550" t="e" cm="1">
        <f t="array" ref="H550">IF(INDEX(EBKP_NEU!$C$3:$C$1144,G550)=D550,TRUE,FALSE)</f>
        <v>#N/A</v>
      </c>
      <c r="I550" t="e" cm="1">
        <f t="array" ref="I550">IF(INDEX(EBKP_NEU!$D$3:$D$1144,G550)=E550,TRUE,FALSE)</f>
        <v>#N/A</v>
      </c>
      <c r="J550" t="str" cm="1">
        <f t="array" ref="J550">IF(A550,IF(AND(H550,I550,INDEX(EBKP_NEU!$G$3:$G$724,G550)),INDEX(EBKP_NEU!$B$3:$B$724,G550),"Problem"),"egal, nicht editierbar")</f>
        <v>egal, nicht editierbar</v>
      </c>
      <c r="L550"/>
    </row>
    <row r="551" spans="1:12" ht="13.8" hidden="1">
      <c r="A551" t="b">
        <v>0</v>
      </c>
      <c r="C551" s="205" t="s">
        <v>5263</v>
      </c>
      <c r="D551" s="32" t="s">
        <v>4608</v>
      </c>
      <c r="E551" s="32" t="s">
        <v>4608</v>
      </c>
      <c r="F551">
        <v>1</v>
      </c>
      <c r="G551" t="e">
        <f>MATCH(C551,EBKP_NEU!$A$3:$A$724,0)</f>
        <v>#N/A</v>
      </c>
      <c r="H551" t="e" cm="1">
        <f t="array" ref="H551">IF(INDEX(EBKP_NEU!$C$3:$C$1144,G551)=D551,TRUE,FALSE)</f>
        <v>#N/A</v>
      </c>
      <c r="I551" t="e" cm="1">
        <f t="array" ref="I551">IF(INDEX(EBKP_NEU!$D$3:$D$1144,G551)=E551,TRUE,FALSE)</f>
        <v>#N/A</v>
      </c>
      <c r="J551" t="str" cm="1">
        <f t="array" ref="J551">IF(A551,IF(AND(H551,I551,INDEX(EBKP_NEU!$G$3:$G$724,G551)),INDEX(EBKP_NEU!$B$3:$B$724,G551),"Problem"),"egal, nicht editierbar")</f>
        <v>egal, nicht editierbar</v>
      </c>
      <c r="L551"/>
    </row>
    <row r="552" spans="1:12" ht="13.8" hidden="1">
      <c r="A552" t="b">
        <v>0</v>
      </c>
      <c r="C552" s="205" t="s">
        <v>5264</v>
      </c>
      <c r="D552" s="32" t="s">
        <v>4608</v>
      </c>
      <c r="E552" s="32" t="s">
        <v>4608</v>
      </c>
      <c r="F552">
        <v>1</v>
      </c>
      <c r="G552" t="e">
        <f>MATCH(C552,EBKP_NEU!$A$3:$A$724,0)</f>
        <v>#N/A</v>
      </c>
      <c r="H552" t="e" cm="1">
        <f t="array" ref="H552">IF(INDEX(EBKP_NEU!$C$3:$C$1144,G552)=D552,TRUE,FALSE)</f>
        <v>#N/A</v>
      </c>
      <c r="I552" t="e" cm="1">
        <f t="array" ref="I552">IF(INDEX(EBKP_NEU!$D$3:$D$1144,G552)=E552,TRUE,FALSE)</f>
        <v>#N/A</v>
      </c>
      <c r="J552" t="str" cm="1">
        <f t="array" ref="J552">IF(A552,IF(AND(H552,I552,INDEX(EBKP_NEU!$G$3:$G$724,G552)),INDEX(EBKP_NEU!$B$3:$B$724,G552),"Problem"),"egal, nicht editierbar")</f>
        <v>egal, nicht editierbar</v>
      </c>
      <c r="L552"/>
    </row>
    <row r="553" spans="1:12" ht="13.8" hidden="1">
      <c r="A553" t="b">
        <v>0</v>
      </c>
      <c r="C553" s="205" t="s">
        <v>5265</v>
      </c>
      <c r="D553" s="32" t="s">
        <v>4608</v>
      </c>
      <c r="E553" s="32" t="s">
        <v>4608</v>
      </c>
      <c r="F553">
        <v>2</v>
      </c>
      <c r="G553" t="e">
        <f>MATCH(C553,EBKP_NEU!$A$3:$A$724,0)</f>
        <v>#N/A</v>
      </c>
      <c r="H553" t="e" cm="1">
        <f t="array" ref="H553">IF(INDEX(EBKP_NEU!$C$3:$C$1144,G553)=D553,TRUE,FALSE)</f>
        <v>#N/A</v>
      </c>
      <c r="I553" t="e" cm="1">
        <f t="array" ref="I553">IF(INDEX(EBKP_NEU!$D$3:$D$1144,G553)=E553,TRUE,FALSE)</f>
        <v>#N/A</v>
      </c>
      <c r="J553" t="str" cm="1">
        <f t="array" ref="J553">IF(A553,IF(AND(H553,I553,INDEX(EBKP_NEU!$G$3:$G$724,G553)),INDEX(EBKP_NEU!$B$3:$B$724,G553),"Problem"),"egal, nicht editierbar")</f>
        <v>egal, nicht editierbar</v>
      </c>
      <c r="L553"/>
    </row>
    <row r="554" spans="1:12" ht="27.6">
      <c r="A554" t="b">
        <v>1</v>
      </c>
      <c r="C554" s="198" t="s">
        <v>5266</v>
      </c>
      <c r="D554" s="199" t="s">
        <v>2346</v>
      </c>
      <c r="E554" s="30" t="s">
        <v>2354</v>
      </c>
      <c r="F554">
        <v>1</v>
      </c>
      <c r="G554">
        <f>MATCH(C554,EBKP_NEU!$A$3:$A$724,0)</f>
        <v>221</v>
      </c>
      <c r="H554" t="b" cm="1">
        <f t="array" ref="H554">IF(INDEX(EBKP_NEU!$C$3:$C$1144,G554)=D554,TRUE,FALSE)</f>
        <v>1</v>
      </c>
      <c r="I554" t="b" cm="1">
        <f t="array" ref="I554">IF(INDEX(EBKP_NEU!$D$3:$D$1144,G554)=E554,TRUE,FALSE)</f>
        <v>0</v>
      </c>
      <c r="J554" t="str" cm="1">
        <f t="array" ref="J554">IF(A554,IF(AND(H554,I554,INDEX(EBKP_NEU!$G$3:$G$724,G554)),INDEX(EBKP_NEU!$B$3:$B$724,G554),"Problem"),"egal, nicht editierbar")</f>
        <v>Problem</v>
      </c>
      <c r="K554" s="236" t="s">
        <v>171</v>
      </c>
    </row>
    <row r="555" spans="1:12" ht="55.2">
      <c r="A555" t="b">
        <v>1</v>
      </c>
      <c r="C555" s="200" t="s">
        <v>5267</v>
      </c>
      <c r="D555" s="30" t="s">
        <v>5268</v>
      </c>
      <c r="E555" s="30" t="s">
        <v>5269</v>
      </c>
      <c r="F555">
        <v>1</v>
      </c>
      <c r="G555">
        <f>MATCH(C555,EBKP_NEU!$A$3:$A$724,0)</f>
        <v>222</v>
      </c>
      <c r="H555" t="b" cm="1">
        <f t="array" ref="H555">IF(INDEX(EBKP_NEU!$C$3:$C$1144,G555)=D555,TRUE,FALSE)</f>
        <v>0</v>
      </c>
      <c r="I555" t="b" cm="1">
        <f t="array" ref="I555">IF(INDEX(EBKP_NEU!$D$3:$D$1144,G555)=E555,TRUE,FALSE)</f>
        <v>0</v>
      </c>
      <c r="J555" t="str" cm="1">
        <f t="array" ref="J555">IF(A555,IF(AND(H555,I555,INDEX(EBKP_NEU!$G$3:$G$724,G555)),INDEX(EBKP_NEU!$B$3:$B$724,G555),"Problem"),"egal, nicht editierbar")</f>
        <v>Problem</v>
      </c>
      <c r="K555" s="236" t="s">
        <v>172</v>
      </c>
    </row>
    <row r="556" spans="1:12" ht="13.8" hidden="1">
      <c r="A556" t="b">
        <v>0</v>
      </c>
      <c r="C556" s="205" t="s">
        <v>5270</v>
      </c>
      <c r="D556" s="29" t="s">
        <v>4608</v>
      </c>
      <c r="E556" s="29" t="s">
        <v>4608</v>
      </c>
      <c r="F556">
        <v>1</v>
      </c>
      <c r="G556" t="e">
        <f>MATCH(C556,EBKP_NEU!$A$3:$A$724,0)</f>
        <v>#N/A</v>
      </c>
      <c r="H556" t="e" cm="1">
        <f t="array" ref="H556">IF(INDEX(EBKP_NEU!$C$3:$C$1144,G556)=D556,TRUE,FALSE)</f>
        <v>#N/A</v>
      </c>
      <c r="I556" t="e" cm="1">
        <f t="array" ref="I556">IF(INDEX(EBKP_NEU!$D$3:$D$1144,G556)=E556,TRUE,FALSE)</f>
        <v>#N/A</v>
      </c>
      <c r="J556" t="str" cm="1">
        <f t="array" ref="J556">IF(A556,IF(AND(H556,I556,INDEX(EBKP_NEU!$G$3:$G$724,G556)),INDEX(EBKP_NEU!$B$3:$B$724,G556),"Problem"),"egal, nicht editierbar")</f>
        <v>egal, nicht editierbar</v>
      </c>
      <c r="L556"/>
    </row>
    <row r="557" spans="1:12" ht="41.4">
      <c r="A557" t="b">
        <v>1</v>
      </c>
      <c r="C557" s="200" t="s">
        <v>5271</v>
      </c>
      <c r="D557" s="30" t="s">
        <v>5272</v>
      </c>
      <c r="E557" s="30" t="s">
        <v>5273</v>
      </c>
      <c r="F557">
        <v>2</v>
      </c>
      <c r="G557">
        <f>MATCH(C557,EBKP_NEU!$A$3:$A$724,0)</f>
        <v>223</v>
      </c>
      <c r="H557" t="b" cm="1">
        <f t="array" ref="H557">IF(INDEX(EBKP_NEU!$C$3:$C$1144,G557)=D557,TRUE,FALSE)</f>
        <v>0</v>
      </c>
      <c r="I557" t="b" cm="1">
        <f t="array" ref="I557">IF(INDEX(EBKP_NEU!$D$3:$D$1144,G557)=E557,TRUE,FALSE)</f>
        <v>0</v>
      </c>
      <c r="J557" t="str" cm="1">
        <f t="array" ref="J557">IF(A557,IF(AND(H557,I557,INDEX(EBKP_NEU!$G$3:$G$724,G557)),INDEX(EBKP_NEU!$B$3:$B$724,G557),"Problem"),"egal, nicht editierbar")</f>
        <v>Problem</v>
      </c>
      <c r="K557" s="236" t="s">
        <v>173</v>
      </c>
    </row>
    <row r="558" spans="1:12" ht="13.8" hidden="1">
      <c r="A558" t="b">
        <v>0</v>
      </c>
      <c r="C558" s="205" t="s">
        <v>5274</v>
      </c>
      <c r="D558" s="32" t="s">
        <v>4608</v>
      </c>
      <c r="E558" s="32" t="s">
        <v>4608</v>
      </c>
      <c r="F558">
        <v>1</v>
      </c>
      <c r="G558" t="e">
        <f>MATCH(C558,EBKP_NEU!$A$3:$A$724,0)</f>
        <v>#N/A</v>
      </c>
      <c r="H558" t="e" cm="1">
        <f t="array" ref="H558">IF(INDEX(EBKP_NEU!$C$3:$C$1144,G558)=D558,TRUE,FALSE)</f>
        <v>#N/A</v>
      </c>
      <c r="I558" t="e" cm="1">
        <f t="array" ref="I558">IF(INDEX(EBKP_NEU!$D$3:$D$1144,G558)=E558,TRUE,FALSE)</f>
        <v>#N/A</v>
      </c>
      <c r="J558" t="str" cm="1">
        <f t="array" ref="J558">IF(A558,IF(AND(H558,I558,INDEX(EBKP_NEU!$G$3:$G$724,G558)),INDEX(EBKP_NEU!$B$3:$B$724,G558),"Problem"),"egal, nicht editierbar")</f>
        <v>egal, nicht editierbar</v>
      </c>
      <c r="L558"/>
    </row>
    <row r="559" spans="1:12" ht="13.8" hidden="1">
      <c r="A559" t="b">
        <v>0</v>
      </c>
      <c r="C559" s="205" t="s">
        <v>5275</v>
      </c>
      <c r="D559" s="29" t="s">
        <v>4608</v>
      </c>
      <c r="E559" s="29" t="s">
        <v>4608</v>
      </c>
      <c r="F559">
        <v>1</v>
      </c>
      <c r="G559" t="e">
        <f>MATCH(C559,EBKP_NEU!$A$3:$A$724,0)</f>
        <v>#N/A</v>
      </c>
      <c r="H559" t="e" cm="1">
        <f t="array" ref="H559">IF(INDEX(EBKP_NEU!$C$3:$C$1144,G559)=D559,TRUE,FALSE)</f>
        <v>#N/A</v>
      </c>
      <c r="I559" t="e" cm="1">
        <f t="array" ref="I559">IF(INDEX(EBKP_NEU!$D$3:$D$1144,G559)=E559,TRUE,FALSE)</f>
        <v>#N/A</v>
      </c>
      <c r="J559" t="str" cm="1">
        <f t="array" ref="J559">IF(A559,IF(AND(H559,I559,INDEX(EBKP_NEU!$G$3:$G$724,G559)),INDEX(EBKP_NEU!$B$3:$B$724,G559),"Problem"),"egal, nicht editierbar")</f>
        <v>egal, nicht editierbar</v>
      </c>
      <c r="L559"/>
    </row>
    <row r="560" spans="1:12" ht="13.8" hidden="1">
      <c r="A560" t="b">
        <v>0</v>
      </c>
      <c r="C560" s="205" t="s">
        <v>5276</v>
      </c>
      <c r="D560" s="32" t="s">
        <v>4608</v>
      </c>
      <c r="E560" s="32" t="s">
        <v>4608</v>
      </c>
      <c r="F560">
        <v>1</v>
      </c>
      <c r="G560" t="e">
        <f>MATCH(C560,EBKP_NEU!$A$3:$A$724,0)</f>
        <v>#N/A</v>
      </c>
      <c r="H560" t="e" cm="1">
        <f t="array" ref="H560">IF(INDEX(EBKP_NEU!$C$3:$C$1144,G560)=D560,TRUE,FALSE)</f>
        <v>#N/A</v>
      </c>
      <c r="I560" t="e" cm="1">
        <f t="array" ref="I560">IF(INDEX(EBKP_NEU!$D$3:$D$1144,G560)=E560,TRUE,FALSE)</f>
        <v>#N/A</v>
      </c>
      <c r="J560" t="str" cm="1">
        <f t="array" ref="J560">IF(A560,IF(AND(H560,I560,INDEX(EBKP_NEU!$G$3:$G$724,G560)),INDEX(EBKP_NEU!$B$3:$B$724,G560),"Problem"),"egal, nicht editierbar")</f>
        <v>egal, nicht editierbar</v>
      </c>
      <c r="L560"/>
    </row>
    <row r="561" spans="1:12" ht="13.8" hidden="1">
      <c r="A561" t="b">
        <v>0</v>
      </c>
      <c r="C561" s="205" t="s">
        <v>5277</v>
      </c>
      <c r="D561" s="32" t="s">
        <v>4608</v>
      </c>
      <c r="E561" s="32" t="s">
        <v>4608</v>
      </c>
      <c r="F561">
        <v>2</v>
      </c>
      <c r="G561" t="e">
        <f>MATCH(C561,EBKP_NEU!$A$3:$A$724,0)</f>
        <v>#N/A</v>
      </c>
      <c r="H561" t="e" cm="1">
        <f t="array" ref="H561">IF(INDEX(EBKP_NEU!$C$3:$C$1144,G561)=D561,TRUE,FALSE)</f>
        <v>#N/A</v>
      </c>
      <c r="I561" t="e" cm="1">
        <f t="array" ref="I561">IF(INDEX(EBKP_NEU!$D$3:$D$1144,G561)=E561,TRUE,FALSE)</f>
        <v>#N/A</v>
      </c>
      <c r="J561" t="str" cm="1">
        <f t="array" ref="J561">IF(A561,IF(AND(H561,I561,INDEX(EBKP_NEU!$G$3:$G$724,G561)),INDEX(EBKP_NEU!$B$3:$B$724,G561),"Problem"),"egal, nicht editierbar")</f>
        <v>egal, nicht editierbar</v>
      </c>
      <c r="L561"/>
    </row>
    <row r="562" spans="1:12" ht="13.8" hidden="1">
      <c r="A562" t="b">
        <v>0</v>
      </c>
      <c r="C562" s="205" t="s">
        <v>5278</v>
      </c>
      <c r="D562" s="32" t="s">
        <v>4608</v>
      </c>
      <c r="E562" s="32" t="s">
        <v>4608</v>
      </c>
      <c r="F562">
        <v>2</v>
      </c>
      <c r="G562" t="e">
        <f>MATCH(C562,EBKP_NEU!$A$3:$A$724,0)</f>
        <v>#N/A</v>
      </c>
      <c r="H562" t="e" cm="1">
        <f t="array" ref="H562">IF(INDEX(EBKP_NEU!$C$3:$C$1144,G562)=D562,TRUE,FALSE)</f>
        <v>#N/A</v>
      </c>
      <c r="I562" t="e" cm="1">
        <f t="array" ref="I562">IF(INDEX(EBKP_NEU!$D$3:$D$1144,G562)=E562,TRUE,FALSE)</f>
        <v>#N/A</v>
      </c>
      <c r="J562" t="str" cm="1">
        <f t="array" ref="J562">IF(A562,IF(AND(H562,I562,INDEX(EBKP_NEU!$G$3:$G$724,G562)),INDEX(EBKP_NEU!$B$3:$B$724,G562),"Problem"),"egal, nicht editierbar")</f>
        <v>egal, nicht editierbar</v>
      </c>
      <c r="L562"/>
    </row>
    <row r="563" spans="1:12" ht="13.8" hidden="1">
      <c r="A563" t="b">
        <v>0</v>
      </c>
      <c r="C563" s="205" t="s">
        <v>5279</v>
      </c>
      <c r="D563" s="32" t="s">
        <v>4608</v>
      </c>
      <c r="E563" s="32" t="s">
        <v>4608</v>
      </c>
      <c r="F563">
        <v>1</v>
      </c>
      <c r="G563" t="e">
        <f>MATCH(C563,EBKP_NEU!$A$3:$A$724,0)</f>
        <v>#N/A</v>
      </c>
      <c r="H563" t="e" cm="1">
        <f t="array" ref="H563">IF(INDEX(EBKP_NEU!$C$3:$C$1144,G563)=D563,TRUE,FALSE)</f>
        <v>#N/A</v>
      </c>
      <c r="I563" t="e" cm="1">
        <f t="array" ref="I563">IF(INDEX(EBKP_NEU!$D$3:$D$1144,G563)=E563,TRUE,FALSE)</f>
        <v>#N/A</v>
      </c>
      <c r="J563" t="str" cm="1">
        <f t="array" ref="J563">IF(A563,IF(AND(H563,I563,INDEX(EBKP_NEU!$G$3:$G$724,G563)),INDEX(EBKP_NEU!$B$3:$B$724,G563),"Problem"),"egal, nicht editierbar")</f>
        <v>egal, nicht editierbar</v>
      </c>
      <c r="L563"/>
    </row>
    <row r="564" spans="1:12" ht="27.6">
      <c r="A564" t="b">
        <v>1</v>
      </c>
      <c r="C564" s="198" t="s">
        <v>5280</v>
      </c>
      <c r="D564" s="199" t="s">
        <v>2356</v>
      </c>
      <c r="E564" s="30" t="s">
        <v>5281</v>
      </c>
      <c r="F564">
        <v>1</v>
      </c>
      <c r="G564">
        <f>MATCH(C564,EBKP_NEU!$A$3:$A$724,0)</f>
        <v>224</v>
      </c>
      <c r="H564" t="b" cm="1">
        <f t="array" ref="H564">IF(INDEX(EBKP_NEU!$C$3:$C$1144,G564)=D564,TRUE,FALSE)</f>
        <v>1</v>
      </c>
      <c r="I564" t="b" cm="1">
        <f t="array" ref="I564">IF(INDEX(EBKP_NEU!$D$3:$D$1144,G564)=E564,TRUE,FALSE)</f>
        <v>0</v>
      </c>
      <c r="J564" t="str" cm="1">
        <f t="array" ref="J564">IF(A564,IF(AND(H564,I564,INDEX(EBKP_NEU!$G$3:$G$724,G564)),INDEX(EBKP_NEU!$B$3:$B$724,G564),"Problem"),"egal, nicht editierbar")</f>
        <v>Problem</v>
      </c>
      <c r="K564" s="236" t="s">
        <v>174</v>
      </c>
    </row>
    <row r="565" spans="1:12" ht="41.4">
      <c r="A565" t="b">
        <v>1</v>
      </c>
      <c r="C565" s="200" t="s">
        <v>5282</v>
      </c>
      <c r="D565" s="30" t="s">
        <v>2360</v>
      </c>
      <c r="E565" s="30" t="s">
        <v>2361</v>
      </c>
      <c r="F565">
        <v>1</v>
      </c>
      <c r="G565">
        <f>MATCH(C565,EBKP_NEU!$A$3:$A$724,0)</f>
        <v>225</v>
      </c>
      <c r="H565" t="b" cm="1">
        <f t="array" ref="H565">IF(INDEX(EBKP_NEU!$C$3:$C$1144,G565)=D565,TRUE,FALSE)</f>
        <v>1</v>
      </c>
      <c r="I565" t="b" cm="1">
        <f t="array" ref="I565">IF(INDEX(EBKP_NEU!$D$3:$D$1144,G565)=E565,TRUE,FALSE)</f>
        <v>1</v>
      </c>
      <c r="J565" t="str" cm="1">
        <f t="array" ref="J565">IF(A565,IF(AND(H565,I565,INDEX(EBKP_NEU!$G$3:$G$724,G565)),INDEX(EBKP_NEU!$B$3:$B$724,G565),"Problem"),"egal, nicht editierbar")</f>
        <v>G04.01</v>
      </c>
      <c r="K565" s="35" t="s">
        <v>175</v>
      </c>
    </row>
    <row r="566" spans="1:12" ht="13.8" hidden="1">
      <c r="A566" t="b">
        <v>0</v>
      </c>
      <c r="C566" s="205" t="s">
        <v>5283</v>
      </c>
      <c r="D566" s="32" t="s">
        <v>4608</v>
      </c>
      <c r="E566" s="29" t="s">
        <v>4608</v>
      </c>
      <c r="F566">
        <v>1</v>
      </c>
      <c r="G566" t="e">
        <f>MATCH(C566,EBKP_NEU!$A$3:$A$724,0)</f>
        <v>#N/A</v>
      </c>
      <c r="H566" t="e" cm="1">
        <f t="array" ref="H566">IF(INDEX(EBKP_NEU!$C$3:$C$1144,G566)=D566,TRUE,FALSE)</f>
        <v>#N/A</v>
      </c>
      <c r="I566" t="e" cm="1">
        <f t="array" ref="I566">IF(INDEX(EBKP_NEU!$D$3:$D$1144,G566)=E566,TRUE,FALSE)</f>
        <v>#N/A</v>
      </c>
      <c r="J566" t="str" cm="1">
        <f t="array" ref="J566">IF(A566,IF(AND(H566,I566,INDEX(EBKP_NEU!$G$3:$G$724,G566)),INDEX(EBKP_NEU!$B$3:$B$724,G566),"Problem"),"egal, nicht editierbar")</f>
        <v>egal, nicht editierbar</v>
      </c>
      <c r="L566"/>
    </row>
    <row r="567" spans="1:12" ht="13.8" hidden="1">
      <c r="A567" t="b">
        <v>0</v>
      </c>
      <c r="C567" s="205" t="s">
        <v>5284</v>
      </c>
      <c r="D567" s="32" t="s">
        <v>4608</v>
      </c>
      <c r="E567" s="32" t="s">
        <v>4608</v>
      </c>
      <c r="F567">
        <v>1</v>
      </c>
      <c r="G567" t="e">
        <f>MATCH(C567,EBKP_NEU!$A$3:$A$724,0)</f>
        <v>#N/A</v>
      </c>
      <c r="H567" t="e" cm="1">
        <f t="array" ref="H567">IF(INDEX(EBKP_NEU!$C$3:$C$1144,G567)=D567,TRUE,FALSE)</f>
        <v>#N/A</v>
      </c>
      <c r="I567" t="e" cm="1">
        <f t="array" ref="I567">IF(INDEX(EBKP_NEU!$D$3:$D$1144,G567)=E567,TRUE,FALSE)</f>
        <v>#N/A</v>
      </c>
      <c r="J567" t="str" cm="1">
        <f t="array" ref="J567">IF(A567,IF(AND(H567,I567,INDEX(EBKP_NEU!$G$3:$G$724,G567)),INDEX(EBKP_NEU!$B$3:$B$724,G567),"Problem"),"egal, nicht editierbar")</f>
        <v>egal, nicht editierbar</v>
      </c>
      <c r="L567"/>
    </row>
    <row r="568" spans="1:12" ht="13.8" hidden="1">
      <c r="A568" t="b">
        <v>0</v>
      </c>
      <c r="C568" s="205" t="s">
        <v>5285</v>
      </c>
      <c r="D568" s="29" t="s">
        <v>4608</v>
      </c>
      <c r="E568" s="32" t="s">
        <v>4608</v>
      </c>
      <c r="F568">
        <v>0</v>
      </c>
      <c r="G568" t="e">
        <f>MATCH(C568,EBKP_NEU!$A$3:$A$724,0)</f>
        <v>#N/A</v>
      </c>
      <c r="H568" t="e" cm="1">
        <f t="array" ref="H568">IF(INDEX(EBKP_NEU!$C$3:$C$1144,G568)=D568,TRUE,FALSE)</f>
        <v>#N/A</v>
      </c>
      <c r="I568" t="e" cm="1">
        <f t="array" ref="I568">IF(INDEX(EBKP_NEU!$D$3:$D$1144,G568)=E568,TRUE,FALSE)</f>
        <v>#N/A</v>
      </c>
      <c r="J568" t="str" cm="1">
        <f t="array" ref="J568">IF(A568,IF(AND(H568,I568,INDEX(EBKP_NEU!$G$3:$G$724,G568)),INDEX(EBKP_NEU!$B$3:$B$724,G568),"Problem"),"egal, nicht editierbar")</f>
        <v>egal, nicht editierbar</v>
      </c>
      <c r="L568"/>
    </row>
    <row r="569" spans="1:12" ht="41.4">
      <c r="A569" t="b">
        <v>1</v>
      </c>
      <c r="C569" s="200" t="s">
        <v>5286</v>
      </c>
      <c r="D569" s="30" t="s">
        <v>5287</v>
      </c>
      <c r="E569" s="30" t="s">
        <v>5288</v>
      </c>
      <c r="F569">
        <v>0</v>
      </c>
      <c r="G569">
        <f>MATCH(C569,EBKP_NEU!$A$3:$A$724,0)</f>
        <v>226</v>
      </c>
      <c r="H569" t="b" cm="1">
        <f t="array" ref="H569">IF(INDEX(EBKP_NEU!$C$3:$C$1144,G569)=D569,TRUE,FALSE)</f>
        <v>0</v>
      </c>
      <c r="I569" t="b" cm="1">
        <f t="array" ref="I569">IF(INDEX(EBKP_NEU!$D$3:$D$1144,G569)=E569,TRUE,FALSE)</f>
        <v>0</v>
      </c>
      <c r="J569" t="str" cm="1">
        <f t="array" ref="J569">IF(A569,IF(AND(H569,I569,INDEX(EBKP_NEU!$G$3:$G$724,G569)),INDEX(EBKP_NEU!$B$3:$B$724,G569),"Problem"),"egal, nicht editierbar")</f>
        <v>Problem</v>
      </c>
      <c r="K569" s="236" t="s">
        <v>176</v>
      </c>
    </row>
    <row r="570" spans="1:12" ht="13.8" hidden="1">
      <c r="A570" t="b">
        <v>0</v>
      </c>
      <c r="C570" s="205" t="s">
        <v>5289</v>
      </c>
      <c r="D570" s="32" t="s">
        <v>4608</v>
      </c>
      <c r="E570" s="32" t="s">
        <v>4608</v>
      </c>
      <c r="F570">
        <v>0</v>
      </c>
      <c r="G570" t="e">
        <f>MATCH(C570,EBKP_NEU!$A$3:$A$724,0)</f>
        <v>#N/A</v>
      </c>
      <c r="H570" t="e" cm="1">
        <f t="array" ref="H570">IF(INDEX(EBKP_NEU!$C$3:$C$1144,G570)=D570,TRUE,FALSE)</f>
        <v>#N/A</v>
      </c>
      <c r="I570" t="e" cm="1">
        <f t="array" ref="I570">IF(INDEX(EBKP_NEU!$D$3:$D$1144,G570)=E570,TRUE,FALSE)</f>
        <v>#N/A</v>
      </c>
      <c r="J570" t="str" cm="1">
        <f t="array" ref="J570">IF(A570,IF(AND(H570,I570,INDEX(EBKP_NEU!$G$3:$G$724,G570)),INDEX(EBKP_NEU!$B$3:$B$724,G570),"Problem"),"egal, nicht editierbar")</f>
        <v>egal, nicht editierbar</v>
      </c>
      <c r="L570"/>
    </row>
    <row r="571" spans="1:12" ht="13.8" hidden="1">
      <c r="A571" t="b">
        <v>0</v>
      </c>
      <c r="C571" s="205" t="s">
        <v>5290</v>
      </c>
      <c r="D571" s="29" t="s">
        <v>4608</v>
      </c>
      <c r="E571" s="29" t="s">
        <v>4608</v>
      </c>
      <c r="F571">
        <v>0</v>
      </c>
      <c r="G571" t="e">
        <f>MATCH(C571,EBKP_NEU!$A$3:$A$724,0)</f>
        <v>#N/A</v>
      </c>
      <c r="H571" t="e" cm="1">
        <f t="array" ref="H571">IF(INDEX(EBKP_NEU!$C$3:$C$1144,G571)=D571,TRUE,FALSE)</f>
        <v>#N/A</v>
      </c>
      <c r="I571" t="e" cm="1">
        <f t="array" ref="I571">IF(INDEX(EBKP_NEU!$D$3:$D$1144,G571)=E571,TRUE,FALSE)</f>
        <v>#N/A</v>
      </c>
      <c r="J571" t="str" cm="1">
        <f t="array" ref="J571">IF(A571,IF(AND(H571,I571,INDEX(EBKP_NEU!$G$3:$G$724,G571)),INDEX(EBKP_NEU!$B$3:$B$724,G571),"Problem"),"egal, nicht editierbar")</f>
        <v>egal, nicht editierbar</v>
      </c>
      <c r="L571"/>
    </row>
    <row r="572" spans="1:12" ht="13.8" hidden="1">
      <c r="A572" t="b">
        <v>0</v>
      </c>
      <c r="C572" s="205" t="s">
        <v>5291</v>
      </c>
      <c r="D572" s="32" t="s">
        <v>4608</v>
      </c>
      <c r="E572" s="32" t="s">
        <v>4608</v>
      </c>
      <c r="F572">
        <v>0</v>
      </c>
      <c r="G572" t="e">
        <f>MATCH(C572,EBKP_NEU!$A$3:$A$724,0)</f>
        <v>#N/A</v>
      </c>
      <c r="H572" t="e" cm="1">
        <f t="array" ref="H572">IF(INDEX(EBKP_NEU!$C$3:$C$1144,G572)=D572,TRUE,FALSE)</f>
        <v>#N/A</v>
      </c>
      <c r="I572" t="e" cm="1">
        <f t="array" ref="I572">IF(INDEX(EBKP_NEU!$D$3:$D$1144,G572)=E572,TRUE,FALSE)</f>
        <v>#N/A</v>
      </c>
      <c r="J572" t="str" cm="1">
        <f t="array" ref="J572">IF(A572,IF(AND(H572,I572,INDEX(EBKP_NEU!$G$3:$G$724,G572)),INDEX(EBKP_NEU!$B$3:$B$724,G572),"Problem"),"egal, nicht editierbar")</f>
        <v>egal, nicht editierbar</v>
      </c>
      <c r="L572"/>
    </row>
    <row r="573" spans="1:12" ht="82.8">
      <c r="A573" t="b">
        <v>1</v>
      </c>
      <c r="C573" s="198" t="s">
        <v>5292</v>
      </c>
      <c r="D573" s="199" t="s">
        <v>2366</v>
      </c>
      <c r="E573" s="30" t="s">
        <v>5293</v>
      </c>
      <c r="F573">
        <v>2</v>
      </c>
      <c r="G573">
        <f>MATCH(C573,EBKP_NEU!$A$3:$A$724,0)</f>
        <v>227</v>
      </c>
      <c r="H573" t="b" cm="1">
        <f t="array" ref="H573">IF(INDEX(EBKP_NEU!$C$3:$C$1144,G573)=D573,TRUE,FALSE)</f>
        <v>1</v>
      </c>
      <c r="I573" t="b" cm="1">
        <f t="array" ref="I573">IF(INDEX(EBKP_NEU!$D$3:$D$1144,G573)=E573,TRUE,FALSE)</f>
        <v>0</v>
      </c>
      <c r="J573" t="str" cm="1">
        <f t="array" ref="J573">IF(A573,IF(AND(H573,I573,INDEX(EBKP_NEU!$G$3:$G$724,G573)),INDEX(EBKP_NEU!$B$3:$B$724,G573),"Problem"),"egal, nicht editierbar")</f>
        <v>Problem</v>
      </c>
      <c r="K573" s="236" t="s">
        <v>177</v>
      </c>
    </row>
    <row r="574" spans="1:12" ht="27.6">
      <c r="A574" t="b">
        <v>1</v>
      </c>
      <c r="C574" s="200" t="s">
        <v>5294</v>
      </c>
      <c r="D574" s="30" t="s">
        <v>5295</v>
      </c>
      <c r="E574" s="30" t="s">
        <v>2371</v>
      </c>
      <c r="F574">
        <v>1</v>
      </c>
      <c r="G574">
        <f>MATCH(C574,EBKP_NEU!$A$3:$A$724,0)</f>
        <v>228</v>
      </c>
      <c r="H574" t="b" cm="1">
        <f t="array" ref="H574">IF(INDEX(EBKP_NEU!$C$3:$C$1144,G574)=D574,TRUE,FALSE)</f>
        <v>0</v>
      </c>
      <c r="I574" t="b" cm="1">
        <f t="array" ref="I574">IF(INDEX(EBKP_NEU!$D$3:$D$1144,G574)=E574,TRUE,FALSE)</f>
        <v>1</v>
      </c>
      <c r="J574" t="str" cm="1">
        <f t="array" ref="J574">IF(A574,IF(AND(H574,I574,INDEX(EBKP_NEU!$G$3:$G$724,G574)),INDEX(EBKP_NEU!$B$3:$B$724,G574),"Problem"),"egal, nicht editierbar")</f>
        <v>Problem</v>
      </c>
      <c r="K574" s="236" t="s">
        <v>178</v>
      </c>
    </row>
    <row r="575" spans="1:12" ht="13.8" hidden="1">
      <c r="A575" t="b">
        <v>0</v>
      </c>
      <c r="C575" s="205" t="s">
        <v>5296</v>
      </c>
      <c r="D575" s="29" t="s">
        <v>4608</v>
      </c>
      <c r="E575" s="29" t="s">
        <v>4608</v>
      </c>
      <c r="F575">
        <v>1</v>
      </c>
      <c r="G575" t="e">
        <f>MATCH(C575,EBKP_NEU!$A$3:$A$724,0)</f>
        <v>#N/A</v>
      </c>
      <c r="H575" t="e" cm="1">
        <f t="array" ref="H575">IF(INDEX(EBKP_NEU!$C$3:$C$1144,G575)=D575,TRUE,FALSE)</f>
        <v>#N/A</v>
      </c>
      <c r="I575" t="e" cm="1">
        <f t="array" ref="I575">IF(INDEX(EBKP_NEU!$D$3:$D$1144,G575)=E575,TRUE,FALSE)</f>
        <v>#N/A</v>
      </c>
      <c r="J575" t="str" cm="1">
        <f t="array" ref="J575">IF(A575,IF(AND(H575,I575,INDEX(EBKP_NEU!$G$3:$G$724,G575)),INDEX(EBKP_NEU!$B$3:$B$724,G575),"Problem"),"egal, nicht editierbar")</f>
        <v>egal, nicht editierbar</v>
      </c>
      <c r="L575"/>
    </row>
    <row r="576" spans="1:12" ht="13.8" hidden="1">
      <c r="A576" t="b">
        <v>0</v>
      </c>
      <c r="C576" s="205" t="s">
        <v>5297</v>
      </c>
      <c r="D576" s="29" t="s">
        <v>4608</v>
      </c>
      <c r="E576" s="29" t="s">
        <v>4608</v>
      </c>
      <c r="F576">
        <v>1</v>
      </c>
      <c r="G576" t="e">
        <f>MATCH(C576,EBKP_NEU!$A$3:$A$724,0)</f>
        <v>#N/A</v>
      </c>
      <c r="H576" t="e" cm="1">
        <f t="array" ref="H576">IF(INDEX(EBKP_NEU!$C$3:$C$1144,G576)=D576,TRUE,FALSE)</f>
        <v>#N/A</v>
      </c>
      <c r="I576" t="e" cm="1">
        <f t="array" ref="I576">IF(INDEX(EBKP_NEU!$D$3:$D$1144,G576)=E576,TRUE,FALSE)</f>
        <v>#N/A</v>
      </c>
      <c r="J576" t="str" cm="1">
        <f t="array" ref="J576">IF(A576,IF(AND(H576,I576,INDEX(EBKP_NEU!$G$3:$G$724,G576)),INDEX(EBKP_NEU!$B$3:$B$724,G576),"Problem"),"egal, nicht editierbar")</f>
        <v>egal, nicht editierbar</v>
      </c>
      <c r="L576"/>
    </row>
    <row r="577" spans="1:12" ht="13.8" hidden="1">
      <c r="A577" t="b">
        <v>0</v>
      </c>
      <c r="C577" s="205" t="s">
        <v>5298</v>
      </c>
      <c r="D577" s="29" t="s">
        <v>4608</v>
      </c>
      <c r="E577" s="29" t="s">
        <v>4608</v>
      </c>
      <c r="F577">
        <v>1</v>
      </c>
      <c r="G577" t="e">
        <f>MATCH(C577,EBKP_NEU!$A$3:$A$724,0)</f>
        <v>#N/A</v>
      </c>
      <c r="H577" t="e" cm="1">
        <f t="array" ref="H577">IF(INDEX(EBKP_NEU!$C$3:$C$1144,G577)=D577,TRUE,FALSE)</f>
        <v>#N/A</v>
      </c>
      <c r="I577" t="e" cm="1">
        <f t="array" ref="I577">IF(INDEX(EBKP_NEU!$D$3:$D$1144,G577)=E577,TRUE,FALSE)</f>
        <v>#N/A</v>
      </c>
      <c r="J577" t="str" cm="1">
        <f t="array" ref="J577">IF(A577,IF(AND(H577,I577,INDEX(EBKP_NEU!$G$3:$G$724,G577)),INDEX(EBKP_NEU!$B$3:$B$724,G577),"Problem"),"egal, nicht editierbar")</f>
        <v>egal, nicht editierbar</v>
      </c>
      <c r="L577"/>
    </row>
    <row r="578" spans="1:12" ht="27.6">
      <c r="A578" t="b">
        <v>1</v>
      </c>
      <c r="C578" s="200" t="s">
        <v>5299</v>
      </c>
      <c r="D578" s="30" t="s">
        <v>2374</v>
      </c>
      <c r="E578" s="30" t="s">
        <v>5300</v>
      </c>
      <c r="F578">
        <v>1</v>
      </c>
      <c r="G578">
        <f>MATCH(C578,EBKP_NEU!$A$3:$A$724,0)</f>
        <v>229</v>
      </c>
      <c r="H578" t="b" cm="1">
        <f t="array" ref="H578">IF(INDEX(EBKP_NEU!$C$3:$C$1144,G578)=D578,TRUE,FALSE)</f>
        <v>1</v>
      </c>
      <c r="I578" t="b" cm="1">
        <f t="array" ref="I578">IF(INDEX(EBKP_NEU!$D$3:$D$1144,G578)=E578,TRUE,FALSE)</f>
        <v>0</v>
      </c>
      <c r="J578" t="str" cm="1">
        <f t="array" ref="J578">IF(A578,IF(AND(H578,I578,INDEX(EBKP_NEU!$G$3:$G$724,G578)),INDEX(EBKP_NEU!$B$3:$B$724,G578),"Problem"),"egal, nicht editierbar")</f>
        <v>Problem</v>
      </c>
      <c r="K578" s="236" t="s">
        <v>179</v>
      </c>
    </row>
    <row r="579" spans="1:12" ht="13.8" hidden="1">
      <c r="A579" t="b">
        <v>0</v>
      </c>
      <c r="C579" s="205" t="s">
        <v>5301</v>
      </c>
      <c r="D579" s="29" t="s">
        <v>4608</v>
      </c>
      <c r="E579" s="29" t="s">
        <v>4608</v>
      </c>
      <c r="F579">
        <v>1</v>
      </c>
      <c r="G579" t="e">
        <f>MATCH(C579,EBKP_NEU!$A$3:$A$724,0)</f>
        <v>#N/A</v>
      </c>
      <c r="H579" t="e" cm="1">
        <f t="array" ref="H579">IF(INDEX(EBKP_NEU!$C$3:$C$1144,G579)=D579,TRUE,FALSE)</f>
        <v>#N/A</v>
      </c>
      <c r="I579" t="e" cm="1">
        <f t="array" ref="I579">IF(INDEX(EBKP_NEU!$D$3:$D$1144,G579)=E579,TRUE,FALSE)</f>
        <v>#N/A</v>
      </c>
      <c r="J579" t="str" cm="1">
        <f t="array" ref="J579">IF(A579,IF(AND(H579,I579,INDEX(EBKP_NEU!$G$3:$G$724,G579)),INDEX(EBKP_NEU!$B$3:$B$724,G579),"Problem"),"egal, nicht editierbar")</f>
        <v>egal, nicht editierbar</v>
      </c>
      <c r="L579"/>
    </row>
    <row r="580" spans="1:12" ht="13.8" hidden="1">
      <c r="A580" t="b">
        <v>0</v>
      </c>
      <c r="C580" s="205" t="s">
        <v>5302</v>
      </c>
      <c r="D580" s="32" t="s">
        <v>4608</v>
      </c>
      <c r="E580" s="32" t="s">
        <v>4608</v>
      </c>
      <c r="F580">
        <v>1</v>
      </c>
      <c r="G580" t="e">
        <f>MATCH(C580,EBKP_NEU!$A$3:$A$724,0)</f>
        <v>#N/A</v>
      </c>
      <c r="H580" t="e" cm="1">
        <f t="array" ref="H580">IF(INDEX(EBKP_NEU!$C$3:$C$1144,G580)=D580,TRUE,FALSE)</f>
        <v>#N/A</v>
      </c>
      <c r="I580" t="e" cm="1">
        <f t="array" ref="I580">IF(INDEX(EBKP_NEU!$D$3:$D$1144,G580)=E580,TRUE,FALSE)</f>
        <v>#N/A</v>
      </c>
      <c r="J580" t="str" cm="1">
        <f t="array" ref="J580">IF(A580,IF(AND(H580,I580,INDEX(EBKP_NEU!$G$3:$G$724,G580)),INDEX(EBKP_NEU!$B$3:$B$724,G580),"Problem"),"egal, nicht editierbar")</f>
        <v>egal, nicht editierbar</v>
      </c>
      <c r="L580"/>
    </row>
    <row r="581" spans="1:12" ht="13.8" hidden="1">
      <c r="A581" t="b">
        <v>0</v>
      </c>
      <c r="C581" s="205" t="s">
        <v>5303</v>
      </c>
      <c r="D581" s="32" t="s">
        <v>4608</v>
      </c>
      <c r="E581" s="32" t="s">
        <v>4608</v>
      </c>
      <c r="F581">
        <v>2</v>
      </c>
      <c r="G581" t="e">
        <f>MATCH(C581,EBKP_NEU!$A$3:$A$724,0)</f>
        <v>#N/A</v>
      </c>
      <c r="H581" t="e" cm="1">
        <f t="array" ref="H581">IF(INDEX(EBKP_NEU!$C$3:$C$1144,G581)=D581,TRUE,FALSE)</f>
        <v>#N/A</v>
      </c>
      <c r="I581" t="e" cm="1">
        <f t="array" ref="I581">IF(INDEX(EBKP_NEU!$D$3:$D$1144,G581)=E581,TRUE,FALSE)</f>
        <v>#N/A</v>
      </c>
      <c r="J581" t="str" cm="1">
        <f t="array" ref="J581">IF(A581,IF(AND(H581,I581,INDEX(EBKP_NEU!$G$3:$G$724,G581)),INDEX(EBKP_NEU!$B$3:$B$724,G581),"Problem"),"egal, nicht editierbar")</f>
        <v>egal, nicht editierbar</v>
      </c>
      <c r="L581"/>
    </row>
    <row r="582" spans="1:12" ht="13.8" hidden="1">
      <c r="A582" t="b">
        <v>0</v>
      </c>
      <c r="C582" s="205" t="s">
        <v>5304</v>
      </c>
      <c r="D582" s="32" t="s">
        <v>4608</v>
      </c>
      <c r="E582" s="32" t="s">
        <v>4608</v>
      </c>
      <c r="F582">
        <v>1</v>
      </c>
      <c r="G582" t="e">
        <f>MATCH(C582,EBKP_NEU!$A$3:$A$724,0)</f>
        <v>#N/A</v>
      </c>
      <c r="H582" t="e" cm="1">
        <f t="array" ref="H582">IF(INDEX(EBKP_NEU!$C$3:$C$1144,G582)=D582,TRUE,FALSE)</f>
        <v>#N/A</v>
      </c>
      <c r="I582" t="e" cm="1">
        <f t="array" ref="I582">IF(INDEX(EBKP_NEU!$D$3:$D$1144,G582)=E582,TRUE,FALSE)</f>
        <v>#N/A</v>
      </c>
      <c r="J582" t="str" cm="1">
        <f t="array" ref="J582">IF(A582,IF(AND(H582,I582,INDEX(EBKP_NEU!$G$3:$G$724,G582)),INDEX(EBKP_NEU!$B$3:$B$724,G582),"Problem"),"egal, nicht editierbar")</f>
        <v>egal, nicht editierbar</v>
      </c>
      <c r="L582"/>
    </row>
    <row r="583" spans="1:12" ht="13.8" hidden="1">
      <c r="A583" t="b">
        <v>0</v>
      </c>
      <c r="C583" s="205" t="s">
        <v>5305</v>
      </c>
      <c r="D583" s="32" t="s">
        <v>4608</v>
      </c>
      <c r="E583" s="32" t="s">
        <v>4608</v>
      </c>
      <c r="F583">
        <v>1</v>
      </c>
      <c r="G583" t="e">
        <f>MATCH(C583,EBKP_NEU!$A$3:$A$724,0)</f>
        <v>#N/A</v>
      </c>
      <c r="H583" t="e" cm="1">
        <f t="array" ref="H583">IF(INDEX(EBKP_NEU!$C$3:$C$1144,G583)=D583,TRUE,FALSE)</f>
        <v>#N/A</v>
      </c>
      <c r="I583" t="e" cm="1">
        <f t="array" ref="I583">IF(INDEX(EBKP_NEU!$D$3:$D$1144,G583)=E583,TRUE,FALSE)</f>
        <v>#N/A</v>
      </c>
      <c r="J583" t="str" cm="1">
        <f t="array" ref="J583">IF(A583,IF(AND(H583,I583,INDEX(EBKP_NEU!$G$3:$G$724,G583)),INDEX(EBKP_NEU!$B$3:$B$724,G583),"Problem"),"egal, nicht editierbar")</f>
        <v>egal, nicht editierbar</v>
      </c>
      <c r="L583"/>
    </row>
    <row r="584" spans="1:12" ht="13.8" hidden="1">
      <c r="A584" t="b">
        <v>0</v>
      </c>
      <c r="C584" s="205" t="s">
        <v>5306</v>
      </c>
      <c r="D584" s="32" t="s">
        <v>4608</v>
      </c>
      <c r="E584" s="32" t="s">
        <v>4608</v>
      </c>
      <c r="F584">
        <v>1</v>
      </c>
      <c r="G584" t="e">
        <f>MATCH(C584,EBKP_NEU!$A$3:$A$724,0)</f>
        <v>#N/A</v>
      </c>
      <c r="H584" t="e" cm="1">
        <f t="array" ref="H584">IF(INDEX(EBKP_NEU!$C$3:$C$1144,G584)=D584,TRUE,FALSE)</f>
        <v>#N/A</v>
      </c>
      <c r="I584" t="e" cm="1">
        <f t="array" ref="I584">IF(INDEX(EBKP_NEU!$D$3:$D$1144,G584)=E584,TRUE,FALSE)</f>
        <v>#N/A</v>
      </c>
      <c r="J584" t="str" cm="1">
        <f t="array" ref="J584">IF(A584,IF(AND(H584,I584,INDEX(EBKP_NEU!$G$3:$G$724,G584)),INDEX(EBKP_NEU!$B$3:$B$724,G584),"Problem"),"egal, nicht editierbar")</f>
        <v>egal, nicht editierbar</v>
      </c>
      <c r="L584"/>
    </row>
    <row r="585" spans="1:12" ht="13.8">
      <c r="A585" t="b">
        <v>1</v>
      </c>
      <c r="C585" s="200" t="s">
        <v>5307</v>
      </c>
      <c r="D585" s="30" t="s">
        <v>2378</v>
      </c>
      <c r="E585" s="30" t="s">
        <v>2379</v>
      </c>
      <c r="F585">
        <v>1</v>
      </c>
      <c r="G585">
        <f>MATCH(C585,EBKP_NEU!$A$3:$A$724,0)</f>
        <v>230</v>
      </c>
      <c r="H585" t="b" cm="1">
        <f t="array" ref="H585">IF(INDEX(EBKP_NEU!$C$3:$C$1144,G585)=D585,TRUE,FALSE)</f>
        <v>1</v>
      </c>
      <c r="I585" t="b" cm="1">
        <f t="array" ref="I585">IF(INDEX(EBKP_NEU!$D$3:$D$1144,G585)=E585,TRUE,FALSE)</f>
        <v>1</v>
      </c>
      <c r="J585" t="str" cm="1">
        <f t="array" ref="J585">IF(A585,IF(AND(H585,I585,INDEX(EBKP_NEU!$G$3:$G$724,G585)),INDEX(EBKP_NEU!$B$3:$B$724,G585),"Problem"),"egal, nicht editierbar")</f>
        <v>G05.03</v>
      </c>
      <c r="K585" s="35" t="s">
        <v>180</v>
      </c>
    </row>
    <row r="586" spans="1:12" ht="55.2">
      <c r="A586" t="b">
        <v>1</v>
      </c>
      <c r="C586" s="200" t="s">
        <v>5308</v>
      </c>
      <c r="D586" s="30" t="s">
        <v>5309</v>
      </c>
      <c r="E586" s="30" t="s">
        <v>5310</v>
      </c>
      <c r="F586">
        <v>0</v>
      </c>
      <c r="G586">
        <f>MATCH(C586,EBKP_NEU!$A$3:$A$724,0)</f>
        <v>231</v>
      </c>
      <c r="H586" t="b" cm="1">
        <f t="array" ref="H586">IF(INDEX(EBKP_NEU!$C$3:$C$1144,G586)=D586,TRUE,FALSE)</f>
        <v>0</v>
      </c>
      <c r="I586" t="b" cm="1">
        <f t="array" ref="I586">IF(INDEX(EBKP_NEU!$D$3:$D$1144,G586)=E586,TRUE,FALSE)</f>
        <v>0</v>
      </c>
      <c r="J586" t="str" cm="1">
        <f t="array" ref="J586">IF(A586,IF(AND(H586,I586,INDEX(EBKP_NEU!$G$3:$G$724,G586)),INDEX(EBKP_NEU!$B$3:$B$724,G586),"Problem"),"egal, nicht editierbar")</f>
        <v>Problem</v>
      </c>
      <c r="K586" s="236" t="s">
        <v>182</v>
      </c>
    </row>
    <row r="587" spans="1:12" ht="13.8" hidden="1">
      <c r="A587" t="b">
        <v>0</v>
      </c>
      <c r="C587" s="205" t="s">
        <v>5311</v>
      </c>
      <c r="D587" s="32" t="s">
        <v>4608</v>
      </c>
      <c r="E587" s="32" t="s">
        <v>4608</v>
      </c>
      <c r="F587">
        <v>0</v>
      </c>
      <c r="G587" t="e">
        <f>MATCH(C587,EBKP_NEU!$A$3:$A$724,0)</f>
        <v>#N/A</v>
      </c>
      <c r="H587" t="e" cm="1">
        <f t="array" ref="H587">IF(INDEX(EBKP_NEU!$C$3:$C$1144,G587)=D587,TRUE,FALSE)</f>
        <v>#N/A</v>
      </c>
      <c r="I587" t="e" cm="1">
        <f t="array" ref="I587">IF(INDEX(EBKP_NEU!$D$3:$D$1144,G587)=E587,TRUE,FALSE)</f>
        <v>#N/A</v>
      </c>
      <c r="J587" t="str" cm="1">
        <f t="array" ref="J587">IF(A587,IF(AND(H587,I587,INDEX(EBKP_NEU!$G$3:$G$724,G587)),INDEX(EBKP_NEU!$B$3:$B$724,G587),"Problem"),"egal, nicht editierbar")</f>
        <v>egal, nicht editierbar</v>
      </c>
      <c r="L587"/>
    </row>
    <row r="588" spans="1:12" ht="13.8" hidden="1">
      <c r="A588" t="b">
        <v>0</v>
      </c>
      <c r="C588" s="205" t="s">
        <v>5312</v>
      </c>
      <c r="D588" s="32" t="s">
        <v>4608</v>
      </c>
      <c r="E588" s="32" t="s">
        <v>4608</v>
      </c>
      <c r="F588">
        <v>0</v>
      </c>
      <c r="G588" t="e">
        <f>MATCH(C588,EBKP_NEU!$A$3:$A$724,0)</f>
        <v>#N/A</v>
      </c>
      <c r="H588" t="e" cm="1">
        <f t="array" ref="H588">IF(INDEX(EBKP_NEU!$C$3:$C$1144,G588)=D588,TRUE,FALSE)</f>
        <v>#N/A</v>
      </c>
      <c r="I588" t="e" cm="1">
        <f t="array" ref="I588">IF(INDEX(EBKP_NEU!$D$3:$D$1144,G588)=E588,TRUE,FALSE)</f>
        <v>#N/A</v>
      </c>
      <c r="J588" t="str" cm="1">
        <f t="array" ref="J588">IF(A588,IF(AND(H588,I588,INDEX(EBKP_NEU!$G$3:$G$724,G588)),INDEX(EBKP_NEU!$B$3:$B$724,G588),"Problem"),"egal, nicht editierbar")</f>
        <v>egal, nicht editierbar</v>
      </c>
      <c r="L588"/>
    </row>
    <row r="589" spans="1:12" ht="13.8" hidden="1">
      <c r="A589" t="b">
        <v>0</v>
      </c>
      <c r="C589" s="205" t="s">
        <v>5313</v>
      </c>
      <c r="D589" s="32" t="s">
        <v>4608</v>
      </c>
      <c r="E589" s="32" t="s">
        <v>4608</v>
      </c>
      <c r="F589">
        <v>0</v>
      </c>
      <c r="G589" t="e">
        <f>MATCH(C589,EBKP_NEU!$A$3:$A$724,0)</f>
        <v>#N/A</v>
      </c>
      <c r="H589" t="e" cm="1">
        <f t="array" ref="H589">IF(INDEX(EBKP_NEU!$C$3:$C$1144,G589)=D589,TRUE,FALSE)</f>
        <v>#N/A</v>
      </c>
      <c r="I589" t="e" cm="1">
        <f t="array" ref="I589">IF(INDEX(EBKP_NEU!$D$3:$D$1144,G589)=E589,TRUE,FALSE)</f>
        <v>#N/A</v>
      </c>
      <c r="J589" t="str" cm="1">
        <f t="array" ref="J589">IF(A589,IF(AND(H589,I589,INDEX(EBKP_NEU!$G$3:$G$724,G589)),INDEX(EBKP_NEU!$B$3:$B$724,G589),"Problem"),"egal, nicht editierbar")</f>
        <v>egal, nicht editierbar</v>
      </c>
      <c r="L589"/>
    </row>
    <row r="590" spans="1:12" ht="13.8" hidden="1">
      <c r="A590" t="b">
        <v>0</v>
      </c>
      <c r="C590" s="205" t="s">
        <v>5314</v>
      </c>
      <c r="D590" s="32" t="s">
        <v>4608</v>
      </c>
      <c r="E590" s="32" t="s">
        <v>4608</v>
      </c>
      <c r="F590">
        <v>0</v>
      </c>
      <c r="G590" t="e">
        <f>MATCH(C590,EBKP_NEU!$A$3:$A$724,0)</f>
        <v>#N/A</v>
      </c>
      <c r="H590" t="e" cm="1">
        <f t="array" ref="H590">IF(INDEX(EBKP_NEU!$C$3:$C$1144,G590)=D590,TRUE,FALSE)</f>
        <v>#N/A</v>
      </c>
      <c r="I590" t="e" cm="1">
        <f t="array" ref="I590">IF(INDEX(EBKP_NEU!$D$3:$D$1144,G590)=E590,TRUE,FALSE)</f>
        <v>#N/A</v>
      </c>
      <c r="J590" t="str" cm="1">
        <f t="array" ref="J590">IF(A590,IF(AND(H590,I590,INDEX(EBKP_NEU!$G$3:$G$724,G590)),INDEX(EBKP_NEU!$B$3:$B$724,G590),"Problem"),"egal, nicht editierbar")</f>
        <v>egal, nicht editierbar</v>
      </c>
      <c r="L590"/>
    </row>
    <row r="591" spans="1:12" ht="13.8" hidden="1">
      <c r="A591" t="b">
        <v>0</v>
      </c>
      <c r="C591" s="205" t="s">
        <v>5315</v>
      </c>
      <c r="D591" s="32" t="s">
        <v>4608</v>
      </c>
      <c r="E591" s="32" t="s">
        <v>4608</v>
      </c>
      <c r="F591">
        <v>0</v>
      </c>
      <c r="G591" t="e">
        <f>MATCH(C591,EBKP_NEU!$A$3:$A$724,0)</f>
        <v>#N/A</v>
      </c>
      <c r="H591" t="e" cm="1">
        <f t="array" ref="H591">IF(INDEX(EBKP_NEU!$C$3:$C$1144,G591)=D591,TRUE,FALSE)</f>
        <v>#N/A</v>
      </c>
      <c r="I591" t="e" cm="1">
        <f t="array" ref="I591">IF(INDEX(EBKP_NEU!$D$3:$D$1144,G591)=E591,TRUE,FALSE)</f>
        <v>#N/A</v>
      </c>
      <c r="J591" t="str" cm="1">
        <f t="array" ref="J591">IF(A591,IF(AND(H591,I591,INDEX(EBKP_NEU!$G$3:$G$724,G591)),INDEX(EBKP_NEU!$B$3:$B$724,G591),"Problem"),"egal, nicht editierbar")</f>
        <v>egal, nicht editierbar</v>
      </c>
      <c r="L591"/>
    </row>
    <row r="592" spans="1:12" ht="13.8" hidden="1">
      <c r="A592" t="b">
        <v>0</v>
      </c>
      <c r="C592" s="205" t="s">
        <v>5316</v>
      </c>
      <c r="D592" s="32" t="s">
        <v>4608</v>
      </c>
      <c r="E592" s="32" t="s">
        <v>4608</v>
      </c>
      <c r="F592">
        <v>0</v>
      </c>
      <c r="G592" t="e">
        <f>MATCH(C592,EBKP_NEU!$A$3:$A$724,0)</f>
        <v>#N/A</v>
      </c>
      <c r="H592" t="e" cm="1">
        <f t="array" ref="H592">IF(INDEX(EBKP_NEU!$C$3:$C$1144,G592)=D592,TRUE,FALSE)</f>
        <v>#N/A</v>
      </c>
      <c r="I592" t="e" cm="1">
        <f t="array" ref="I592">IF(INDEX(EBKP_NEU!$D$3:$D$1144,G592)=E592,TRUE,FALSE)</f>
        <v>#N/A</v>
      </c>
      <c r="J592" t="str" cm="1">
        <f t="array" ref="J592">IF(A592,IF(AND(H592,I592,INDEX(EBKP_NEU!$G$3:$G$724,G592)),INDEX(EBKP_NEU!$B$3:$B$724,G592),"Problem"),"egal, nicht editierbar")</f>
        <v>egal, nicht editierbar</v>
      </c>
      <c r="L592"/>
    </row>
    <row r="593" spans="1:12" ht="13.8" hidden="1">
      <c r="A593" t="b">
        <v>0</v>
      </c>
      <c r="C593" s="205" t="s">
        <v>5317</v>
      </c>
      <c r="D593" s="32" t="s">
        <v>4608</v>
      </c>
      <c r="E593" s="32" t="s">
        <v>4608</v>
      </c>
      <c r="F593">
        <v>0</v>
      </c>
      <c r="G593" t="e">
        <f>MATCH(C593,EBKP_NEU!$A$3:$A$724,0)</f>
        <v>#N/A</v>
      </c>
      <c r="H593" t="e" cm="1">
        <f t="array" ref="H593">IF(INDEX(EBKP_NEU!$C$3:$C$1144,G593)=D593,TRUE,FALSE)</f>
        <v>#N/A</v>
      </c>
      <c r="I593" t="e" cm="1">
        <f t="array" ref="I593">IF(INDEX(EBKP_NEU!$D$3:$D$1144,G593)=E593,TRUE,FALSE)</f>
        <v>#N/A</v>
      </c>
      <c r="J593" t="str" cm="1">
        <f t="array" ref="J593">IF(A593,IF(AND(H593,I593,INDEX(EBKP_NEU!$G$3:$G$724,G593)),INDEX(EBKP_NEU!$B$3:$B$724,G593),"Problem"),"egal, nicht editierbar")</f>
        <v>egal, nicht editierbar</v>
      </c>
      <c r="L593"/>
    </row>
    <row r="594" spans="1:12" ht="13.8" hidden="1">
      <c r="A594" t="b">
        <v>0</v>
      </c>
      <c r="C594" s="205" t="s">
        <v>5318</v>
      </c>
      <c r="D594" s="32" t="s">
        <v>4608</v>
      </c>
      <c r="E594" s="32" t="s">
        <v>4608</v>
      </c>
      <c r="F594">
        <v>2</v>
      </c>
      <c r="G594" t="e">
        <f>MATCH(C594,EBKP_NEU!$A$3:$A$724,0)</f>
        <v>#N/A</v>
      </c>
      <c r="H594" t="e" cm="1">
        <f t="array" ref="H594">IF(INDEX(EBKP_NEU!$C$3:$C$1144,G594)=D594,TRUE,FALSE)</f>
        <v>#N/A</v>
      </c>
      <c r="I594" t="e" cm="1">
        <f t="array" ref="I594">IF(INDEX(EBKP_NEU!$D$3:$D$1144,G594)=E594,TRUE,FALSE)</f>
        <v>#N/A</v>
      </c>
      <c r="J594" t="str" cm="1">
        <f t="array" ref="J594">IF(A594,IF(AND(H594,I594,INDEX(EBKP_NEU!$G$3:$G$724,G594)),INDEX(EBKP_NEU!$B$3:$B$724,G594),"Problem"),"egal, nicht editierbar")</f>
        <v>egal, nicht editierbar</v>
      </c>
      <c r="L594"/>
    </row>
    <row r="595" spans="1:12" ht="13.8" hidden="1">
      <c r="A595" t="b">
        <v>0</v>
      </c>
      <c r="C595" s="205" t="s">
        <v>5319</v>
      </c>
      <c r="D595" s="32" t="s">
        <v>4608</v>
      </c>
      <c r="E595" s="32" t="s">
        <v>4608</v>
      </c>
      <c r="F595">
        <v>2</v>
      </c>
      <c r="G595" t="e">
        <f>MATCH(C595,EBKP_NEU!$A$3:$A$724,0)</f>
        <v>#N/A</v>
      </c>
      <c r="H595" t="e" cm="1">
        <f t="array" ref="H595">IF(INDEX(EBKP_NEU!$C$3:$C$1144,G595)=D595,TRUE,FALSE)</f>
        <v>#N/A</v>
      </c>
      <c r="I595" t="e" cm="1">
        <f t="array" ref="I595">IF(INDEX(EBKP_NEU!$D$3:$D$1144,G595)=E595,TRUE,FALSE)</f>
        <v>#N/A</v>
      </c>
      <c r="J595" t="str" cm="1">
        <f t="array" ref="J595">IF(A595,IF(AND(H595,I595,INDEX(EBKP_NEU!$G$3:$G$724,G595)),INDEX(EBKP_NEU!$B$3:$B$724,G595),"Problem"),"egal, nicht editierbar")</f>
        <v>egal, nicht editierbar</v>
      </c>
      <c r="L595"/>
    </row>
    <row r="596" spans="1:12" ht="13.8" hidden="1">
      <c r="A596" t="b">
        <v>0</v>
      </c>
      <c r="C596" s="205" t="s">
        <v>5320</v>
      </c>
      <c r="D596" s="32" t="s">
        <v>4608</v>
      </c>
      <c r="E596" s="32" t="s">
        <v>4608</v>
      </c>
      <c r="F596">
        <v>1</v>
      </c>
      <c r="G596" t="e">
        <f>MATCH(C596,EBKP_NEU!$A$3:$A$724,0)</f>
        <v>#N/A</v>
      </c>
      <c r="H596" t="e" cm="1">
        <f t="array" ref="H596">IF(INDEX(EBKP_NEU!$C$3:$C$1144,G596)=D596,TRUE,FALSE)</f>
        <v>#N/A</v>
      </c>
      <c r="I596" t="e" cm="1">
        <f t="array" ref="I596">IF(INDEX(EBKP_NEU!$D$3:$D$1144,G596)=E596,TRUE,FALSE)</f>
        <v>#N/A</v>
      </c>
      <c r="J596" t="str" cm="1">
        <f t="array" ref="J596">IF(A596,IF(AND(H596,I596,INDEX(EBKP_NEU!$G$3:$G$724,G596)),INDEX(EBKP_NEU!$B$3:$B$724,G596),"Problem"),"egal, nicht editierbar")</f>
        <v>egal, nicht editierbar</v>
      </c>
      <c r="L596"/>
    </row>
    <row r="597" spans="1:12" ht="27.6">
      <c r="A597" t="b">
        <v>1</v>
      </c>
      <c r="C597" s="200" t="s">
        <v>5321</v>
      </c>
      <c r="D597" s="30" t="s">
        <v>5322</v>
      </c>
      <c r="E597" s="30" t="s">
        <v>5323</v>
      </c>
      <c r="F597">
        <v>1</v>
      </c>
      <c r="G597">
        <f>MATCH(C597,EBKP_NEU!$A$3:$A$724,0)</f>
        <v>232</v>
      </c>
      <c r="H597" t="b" cm="1">
        <f t="array" ref="H597">IF(INDEX(EBKP_NEU!$C$3:$C$1144,G597)=D597,TRUE,FALSE)</f>
        <v>0</v>
      </c>
      <c r="I597" t="b" cm="1">
        <f t="array" ref="I597">IF(INDEX(EBKP_NEU!$D$3:$D$1144,G597)=E597,TRUE,FALSE)</f>
        <v>0</v>
      </c>
      <c r="J597" t="str" cm="1">
        <f t="array" ref="J597">IF(A597,IF(AND(H597,I597,INDEX(EBKP_NEU!$G$3:$G$724,G597)),INDEX(EBKP_NEU!$B$3:$B$724,G597),"Problem"),"egal, nicht editierbar")</f>
        <v>Problem</v>
      </c>
      <c r="K597" s="236" t="s">
        <v>183</v>
      </c>
    </row>
    <row r="598" spans="1:12" ht="27.6">
      <c r="A598" t="b">
        <v>1</v>
      </c>
      <c r="C598" s="200" t="s">
        <v>5324</v>
      </c>
      <c r="D598" s="30" t="s">
        <v>5325</v>
      </c>
      <c r="E598" s="30" t="s">
        <v>5326</v>
      </c>
      <c r="F598">
        <v>1</v>
      </c>
      <c r="G598">
        <f>MATCH(C598,EBKP_NEU!$A$3:$A$724,0)</f>
        <v>233</v>
      </c>
      <c r="H598" t="b" cm="1">
        <f t="array" ref="H598">IF(INDEX(EBKP_NEU!$C$3:$C$1144,G598)=D598,TRUE,FALSE)</f>
        <v>0</v>
      </c>
      <c r="I598" t="b" cm="1">
        <f t="array" ref="I598">IF(INDEX(EBKP_NEU!$D$3:$D$1144,G598)=E598,TRUE,FALSE)</f>
        <v>0</v>
      </c>
      <c r="J598" t="str" cm="1">
        <f t="array" ref="J598">IF(A598,IF(AND(H598,I598,INDEX(EBKP_NEU!$G$3:$G$724,G598)),INDEX(EBKP_NEU!$B$3:$B$724,G598),"Problem"),"egal, nicht editierbar")</f>
        <v>Problem</v>
      </c>
      <c r="K598" s="236" t="s">
        <v>184</v>
      </c>
    </row>
    <row r="599" spans="1:12" ht="13.8" hidden="1">
      <c r="A599" t="b">
        <v>0</v>
      </c>
      <c r="C599" s="205" t="s">
        <v>5327</v>
      </c>
      <c r="D599" s="32" t="s">
        <v>4608</v>
      </c>
      <c r="E599" s="32" t="s">
        <v>4608</v>
      </c>
      <c r="F599">
        <v>1</v>
      </c>
      <c r="G599" t="e">
        <f>MATCH(C599,EBKP_NEU!$A$3:$A$724,0)</f>
        <v>#N/A</v>
      </c>
      <c r="H599" t="e" cm="1">
        <f t="array" ref="H599">IF(INDEX(EBKP_NEU!$C$3:$C$1144,G599)=D599,TRUE,FALSE)</f>
        <v>#N/A</v>
      </c>
      <c r="I599" t="e" cm="1">
        <f t="array" ref="I599">IF(INDEX(EBKP_NEU!$D$3:$D$1144,G599)=E599,TRUE,FALSE)</f>
        <v>#N/A</v>
      </c>
      <c r="J599" t="str" cm="1">
        <f t="array" ref="J599">IF(A599,IF(AND(H599,I599,INDEX(EBKP_NEU!$G$3:$G$724,G599)),INDEX(EBKP_NEU!$B$3:$B$724,G599),"Problem"),"egal, nicht editierbar")</f>
        <v>egal, nicht editierbar</v>
      </c>
      <c r="L599"/>
    </row>
    <row r="600" spans="1:12" ht="13.8" hidden="1">
      <c r="A600" t="b">
        <v>0</v>
      </c>
      <c r="C600" s="205" t="s">
        <v>5328</v>
      </c>
      <c r="D600" s="32" t="s">
        <v>4608</v>
      </c>
      <c r="E600" s="32" t="s">
        <v>4608</v>
      </c>
      <c r="F600">
        <v>1</v>
      </c>
      <c r="G600" t="e">
        <f>MATCH(C600,EBKP_NEU!$A$3:$A$724,0)</f>
        <v>#N/A</v>
      </c>
      <c r="H600" t="e" cm="1">
        <f t="array" ref="H600">IF(INDEX(EBKP_NEU!$C$3:$C$1144,G600)=D600,TRUE,FALSE)</f>
        <v>#N/A</v>
      </c>
      <c r="I600" t="e" cm="1">
        <f t="array" ref="I600">IF(INDEX(EBKP_NEU!$D$3:$D$1144,G600)=E600,TRUE,FALSE)</f>
        <v>#N/A</v>
      </c>
      <c r="J600" t="str" cm="1">
        <f t="array" ref="J600">IF(A600,IF(AND(H600,I600,INDEX(EBKP_NEU!$G$3:$G$724,G600)),INDEX(EBKP_NEU!$B$3:$B$724,G600),"Problem"),"egal, nicht editierbar")</f>
        <v>egal, nicht editierbar</v>
      </c>
      <c r="L600"/>
    </row>
    <row r="601" spans="1:12" ht="27.6">
      <c r="A601" t="b">
        <v>1</v>
      </c>
      <c r="C601" s="200" t="s">
        <v>5329</v>
      </c>
      <c r="D601" s="30" t="s">
        <v>5330</v>
      </c>
      <c r="E601" s="30" t="s">
        <v>5331</v>
      </c>
      <c r="F601">
        <v>1</v>
      </c>
      <c r="G601">
        <f>MATCH(C601,EBKP_NEU!$A$3:$A$724,0)</f>
        <v>234</v>
      </c>
      <c r="H601" t="b" cm="1">
        <f t="array" ref="H601">IF(INDEX(EBKP_NEU!$C$3:$C$1144,G601)=D601,TRUE,FALSE)</f>
        <v>0</v>
      </c>
      <c r="I601" t="b" cm="1">
        <f t="array" ref="I601">IF(INDEX(EBKP_NEU!$D$3:$D$1144,G601)=E601,TRUE,FALSE)</f>
        <v>0</v>
      </c>
      <c r="J601" t="str" cm="1">
        <f t="array" ref="J601">IF(A601,IF(AND(H601,I601,INDEX(EBKP_NEU!$G$3:$G$724,G601)),INDEX(EBKP_NEU!$B$3:$B$724,G601),"Problem"),"egal, nicht editierbar")</f>
        <v>Problem</v>
      </c>
      <c r="K601" s="236" t="s">
        <v>183</v>
      </c>
    </row>
    <row r="602" spans="1:12" ht="55.2">
      <c r="A602" t="b">
        <v>1</v>
      </c>
      <c r="C602" s="198" t="s">
        <v>5332</v>
      </c>
      <c r="D602" s="199" t="s">
        <v>2400</v>
      </c>
      <c r="E602" s="30" t="s">
        <v>5333</v>
      </c>
      <c r="F602">
        <v>1</v>
      </c>
      <c r="G602">
        <f>MATCH(C602,EBKP_NEU!$A$3:$A$724,0)</f>
        <v>235</v>
      </c>
      <c r="H602" t="b" cm="1">
        <f t="array" ref="H602">IF(INDEX(EBKP_NEU!$C$3:$C$1144,G602)=D602,TRUE,FALSE)</f>
        <v>1</v>
      </c>
      <c r="I602" t="b" cm="1">
        <f t="array" ref="I602">IF(INDEX(EBKP_NEU!$D$3:$D$1144,G602)=E602,TRUE,FALSE)</f>
        <v>0</v>
      </c>
      <c r="J602" t="str" cm="1">
        <f t="array" ref="J602">IF(A602,IF(AND(H602,I602,INDEX(EBKP_NEU!$G$3:$G$724,G602)),INDEX(EBKP_NEU!$B$3:$B$724,G602),"Problem"),"egal, nicht editierbar")</f>
        <v>Problem</v>
      </c>
      <c r="K602" s="236" t="s">
        <v>185</v>
      </c>
    </row>
    <row r="603" spans="1:12" ht="41.4">
      <c r="A603" t="b">
        <v>1</v>
      </c>
      <c r="C603" s="200" t="s">
        <v>5334</v>
      </c>
      <c r="D603" s="30" t="s">
        <v>2404</v>
      </c>
      <c r="E603" s="30" t="s">
        <v>5335</v>
      </c>
      <c r="F603">
        <v>1</v>
      </c>
      <c r="G603">
        <f>MATCH(C603,EBKP_NEU!$A$3:$A$724,0)</f>
        <v>236</v>
      </c>
      <c r="H603" t="b" cm="1">
        <f t="array" ref="H603">IF(INDEX(EBKP_NEU!$C$3:$C$1144,G603)=D603,TRUE,FALSE)</f>
        <v>1</v>
      </c>
      <c r="I603" t="b" cm="1">
        <f t="array" ref="I603">IF(INDEX(EBKP_NEU!$D$3:$D$1144,G603)=E603,TRUE,FALSE)</f>
        <v>0</v>
      </c>
      <c r="J603" t="str" cm="1">
        <f t="array" ref="J603">IF(A603,IF(AND(H603,I603,INDEX(EBKP_NEU!$G$3:$G$724,G603)),INDEX(EBKP_NEU!$B$3:$B$724,G603),"Problem"),"egal, nicht editierbar")</f>
        <v>Problem</v>
      </c>
      <c r="K603" s="236" t="s">
        <v>186</v>
      </c>
    </row>
    <row r="604" spans="1:12" ht="41.4">
      <c r="A604" t="b">
        <v>1</v>
      </c>
      <c r="C604" s="200" t="s">
        <v>5336</v>
      </c>
      <c r="D604" s="30" t="s">
        <v>2409</v>
      </c>
      <c r="E604" s="30" t="s">
        <v>2410</v>
      </c>
      <c r="F604">
        <v>1</v>
      </c>
      <c r="G604">
        <f>MATCH(C604,EBKP_NEU!$A$3:$A$724,0)</f>
        <v>237</v>
      </c>
      <c r="H604" t="b" cm="1">
        <f t="array" ref="H604">IF(INDEX(EBKP_NEU!$C$3:$C$1144,G604)=D604,TRUE,FALSE)</f>
        <v>1</v>
      </c>
      <c r="I604" t="b" cm="1">
        <f t="array" ref="I604">IF(INDEX(EBKP_NEU!$D$3:$D$1144,G604)=E604,TRUE,FALSE)</f>
        <v>1</v>
      </c>
      <c r="J604" t="str" cm="1">
        <f t="array" ref="J604">IF(A604,IF(AND(H604,I604,INDEX(EBKP_NEU!$G$3:$G$724,G604)),INDEX(EBKP_NEU!$B$3:$B$724,G604),"Problem"),"egal, nicht editierbar")</f>
        <v>G06.02</v>
      </c>
      <c r="K604" s="35" t="s">
        <v>187</v>
      </c>
    </row>
    <row r="605" spans="1:12" ht="13.8" hidden="1">
      <c r="A605" t="b">
        <v>0</v>
      </c>
      <c r="C605" s="205" t="s">
        <v>5337</v>
      </c>
      <c r="D605" s="29" t="s">
        <v>4608</v>
      </c>
      <c r="E605" s="29" t="s">
        <v>4608</v>
      </c>
      <c r="F605">
        <v>1</v>
      </c>
      <c r="G605" t="e">
        <f>MATCH(C605,EBKP_NEU!$A$3:$A$724,0)</f>
        <v>#N/A</v>
      </c>
      <c r="H605" t="e" cm="1">
        <f t="array" ref="H605">IF(INDEX(EBKP_NEU!$C$3:$C$1144,G605)=D605,TRUE,FALSE)</f>
        <v>#N/A</v>
      </c>
      <c r="I605" t="e" cm="1">
        <f t="array" ref="I605">IF(INDEX(EBKP_NEU!$D$3:$D$1144,G605)=E605,TRUE,FALSE)</f>
        <v>#N/A</v>
      </c>
      <c r="J605" t="str" cm="1">
        <f t="array" ref="J605">IF(A605,IF(AND(H605,I605,INDEX(EBKP_NEU!$G$3:$G$724,G605)),INDEX(EBKP_NEU!$B$3:$B$724,G605),"Problem"),"egal, nicht editierbar")</f>
        <v>egal, nicht editierbar</v>
      </c>
      <c r="L605"/>
    </row>
    <row r="606" spans="1:12" ht="13.8" hidden="1">
      <c r="A606" t="b">
        <v>0</v>
      </c>
      <c r="C606" s="205" t="s">
        <v>5338</v>
      </c>
      <c r="D606" s="29" t="s">
        <v>4608</v>
      </c>
      <c r="E606" s="29" t="s">
        <v>4608</v>
      </c>
      <c r="F606">
        <v>1</v>
      </c>
      <c r="G606" t="e">
        <f>MATCH(C606,EBKP_NEU!$A$3:$A$724,0)</f>
        <v>#N/A</v>
      </c>
      <c r="H606" t="e" cm="1">
        <f t="array" ref="H606">IF(INDEX(EBKP_NEU!$C$3:$C$1144,G606)=D606,TRUE,FALSE)</f>
        <v>#N/A</v>
      </c>
      <c r="I606" t="e" cm="1">
        <f t="array" ref="I606">IF(INDEX(EBKP_NEU!$D$3:$D$1144,G606)=E606,TRUE,FALSE)</f>
        <v>#N/A</v>
      </c>
      <c r="J606" t="str" cm="1">
        <f t="array" ref="J606">IF(A606,IF(AND(H606,I606,INDEX(EBKP_NEU!$G$3:$G$724,G606)),INDEX(EBKP_NEU!$B$3:$B$724,G606),"Problem"),"egal, nicht editierbar")</f>
        <v>egal, nicht editierbar</v>
      </c>
      <c r="L606"/>
    </row>
    <row r="607" spans="1:12" ht="41.4">
      <c r="A607" t="b">
        <v>1</v>
      </c>
      <c r="C607" s="200" t="s">
        <v>5339</v>
      </c>
      <c r="D607" s="30" t="s">
        <v>2413</v>
      </c>
      <c r="E607" s="30" t="s">
        <v>5340</v>
      </c>
      <c r="F607">
        <v>1</v>
      </c>
      <c r="G607">
        <f>MATCH(C607,EBKP_NEU!$A$3:$A$724,0)</f>
        <v>238</v>
      </c>
      <c r="H607" t="b" cm="1">
        <f t="array" ref="H607">IF(INDEX(EBKP_NEU!$C$3:$C$1144,G607)=D607,TRUE,FALSE)</f>
        <v>1</v>
      </c>
      <c r="I607" t="b" cm="1">
        <f t="array" ref="I607">IF(INDEX(EBKP_NEU!$D$3:$D$1144,G607)=E607,TRUE,FALSE)</f>
        <v>0</v>
      </c>
      <c r="J607" t="str" cm="1">
        <f t="array" ref="J607">IF(A607,IF(AND(H607,I607,INDEX(EBKP_NEU!$G$3:$G$724,G607)),INDEX(EBKP_NEU!$B$3:$B$724,G607),"Problem"),"egal, nicht editierbar")</f>
        <v>Problem</v>
      </c>
      <c r="K607" s="236" t="s">
        <v>185</v>
      </c>
    </row>
    <row r="608" spans="1:12" ht="27.6">
      <c r="A608" t="b">
        <v>1</v>
      </c>
      <c r="C608" s="196" t="s">
        <v>190</v>
      </c>
      <c r="D608" s="197" t="s">
        <v>2421</v>
      </c>
      <c r="E608" s="30" t="s">
        <v>2422</v>
      </c>
      <c r="F608">
        <v>1</v>
      </c>
      <c r="G608">
        <f>MATCH(C608,EBKP_NEU!$A$3:$A$724,0)</f>
        <v>240</v>
      </c>
      <c r="H608" t="b" cm="1">
        <f t="array" ref="H608">IF(INDEX(EBKP_NEU!$C$3:$C$1144,G608)=D608,TRUE,FALSE)</f>
        <v>1</v>
      </c>
      <c r="I608" t="b" cm="1">
        <f t="array" ref="I608">IF(INDEX(EBKP_NEU!$D$3:$D$1144,G608)=E608,TRUE,FALSE)</f>
        <v>1</v>
      </c>
      <c r="J608" t="str" cm="1">
        <f t="array" ref="J608">IF(A608,IF(AND(H608,I608,INDEX(EBKP_NEU!$G$3:$G$724,G608)),INDEX(EBKP_NEU!$B$3:$B$724,G608),"Problem"),"egal, nicht editierbar")</f>
        <v>Problem</v>
      </c>
      <c r="K608" s="236" t="s">
        <v>191</v>
      </c>
    </row>
    <row r="609" spans="1:12" ht="41.4">
      <c r="A609" t="b">
        <v>1</v>
      </c>
      <c r="C609" s="198" t="s">
        <v>5341</v>
      </c>
      <c r="D609" s="199" t="s">
        <v>5342</v>
      </c>
      <c r="E609" s="30" t="s">
        <v>5343</v>
      </c>
      <c r="F609">
        <v>1</v>
      </c>
      <c r="G609">
        <f>MATCH(C609,EBKP_NEU!$A$3:$A$724,0)</f>
        <v>241</v>
      </c>
      <c r="H609" t="b" cm="1">
        <f t="array" ref="H609">IF(INDEX(EBKP_NEU!$C$3:$C$1144,G609)=D609,TRUE,FALSE)</f>
        <v>0</v>
      </c>
      <c r="I609" t="b" cm="1">
        <f t="array" ref="I609">IF(INDEX(EBKP_NEU!$D$3:$D$1144,G609)=E609,TRUE,FALSE)</f>
        <v>0</v>
      </c>
      <c r="J609" t="str" cm="1">
        <f t="array" ref="J609">IF(A609,IF(AND(H609,I609,INDEX(EBKP_NEU!$G$3:$G$724,G609)),INDEX(EBKP_NEU!$B$3:$B$724,G609),"Problem"),"egal, nicht editierbar")</f>
        <v>Problem</v>
      </c>
      <c r="K609" s="236" t="s">
        <v>191</v>
      </c>
    </row>
    <row r="610" spans="1:12" ht="41.4">
      <c r="A610" t="b">
        <v>1</v>
      </c>
      <c r="C610" s="200" t="s">
        <v>5344</v>
      </c>
      <c r="D610" s="30" t="s">
        <v>5345</v>
      </c>
      <c r="E610" s="30" t="s">
        <v>5346</v>
      </c>
      <c r="F610">
        <v>1</v>
      </c>
      <c r="G610">
        <f>MATCH(C610,EBKP_NEU!$A$3:$A$724,0)</f>
        <v>242</v>
      </c>
      <c r="H610" t="b" cm="1">
        <f t="array" ref="H610">IF(INDEX(EBKP_NEU!$C$3:$C$1144,G610)=D610,TRUE,FALSE)</f>
        <v>0</v>
      </c>
      <c r="I610" t="b" cm="1">
        <f t="array" ref="I610">IF(INDEX(EBKP_NEU!$D$3:$D$1144,G610)=E610,TRUE,FALSE)</f>
        <v>0</v>
      </c>
      <c r="J610" t="str" cm="1">
        <f t="array" ref="J610">IF(A610,IF(AND(H610,I610,INDEX(EBKP_NEU!$G$3:$G$724,G610)),INDEX(EBKP_NEU!$B$3:$B$724,G610),"Problem"),"egal, nicht editierbar")</f>
        <v>Problem</v>
      </c>
      <c r="K610" s="236" t="s">
        <v>191</v>
      </c>
    </row>
    <row r="611" spans="1:12" ht="27.6">
      <c r="A611" t="b">
        <v>1</v>
      </c>
      <c r="C611" s="200" t="s">
        <v>5347</v>
      </c>
      <c r="D611" s="30" t="s">
        <v>5348</v>
      </c>
      <c r="E611" s="30" t="s">
        <v>5349</v>
      </c>
      <c r="F611">
        <v>1</v>
      </c>
      <c r="G611">
        <f>MATCH(C611,EBKP_NEU!$A$3:$A$724,0)</f>
        <v>243</v>
      </c>
      <c r="H611" t="b" cm="1">
        <f t="array" ref="H611">IF(INDEX(EBKP_NEU!$C$3:$C$1144,G611)=D611,TRUE,FALSE)</f>
        <v>0</v>
      </c>
      <c r="I611" t="b" cm="1">
        <f t="array" ref="I611">IF(INDEX(EBKP_NEU!$D$3:$D$1144,G611)=E611,TRUE,FALSE)</f>
        <v>0</v>
      </c>
      <c r="J611" t="str" cm="1">
        <f t="array" ref="J611">IF(A611,IF(AND(H611,I611,INDEX(EBKP_NEU!$G$3:$G$724,G611)),INDEX(EBKP_NEU!$B$3:$B$724,G611),"Problem"),"egal, nicht editierbar")</f>
        <v>Problem</v>
      </c>
      <c r="K611" s="236" t="s">
        <v>191</v>
      </c>
    </row>
    <row r="612" spans="1:12" ht="27.6">
      <c r="A612" t="b">
        <v>1</v>
      </c>
      <c r="C612" s="200" t="s">
        <v>5350</v>
      </c>
      <c r="D612" s="30" t="s">
        <v>5351</v>
      </c>
      <c r="E612" s="30" t="s">
        <v>5352</v>
      </c>
      <c r="F612">
        <v>1</v>
      </c>
      <c r="G612">
        <f>MATCH(C612,EBKP_NEU!$A$3:$A$724,0)</f>
        <v>244</v>
      </c>
      <c r="H612" t="b" cm="1">
        <f t="array" ref="H612">IF(INDEX(EBKP_NEU!$C$3:$C$1144,G612)=D612,TRUE,FALSE)</f>
        <v>0</v>
      </c>
      <c r="I612" t="b" cm="1">
        <f t="array" ref="I612">IF(INDEX(EBKP_NEU!$D$3:$D$1144,G612)=E612,TRUE,FALSE)</f>
        <v>0</v>
      </c>
      <c r="J612" t="str" cm="1">
        <f t="array" ref="J612">IF(A612,IF(AND(H612,I612,INDEX(EBKP_NEU!$G$3:$G$724,G612)),INDEX(EBKP_NEU!$B$3:$B$724,G612),"Problem"),"egal, nicht editierbar")</f>
        <v>Problem</v>
      </c>
      <c r="K612" s="236" t="s">
        <v>191</v>
      </c>
    </row>
    <row r="613" spans="1:12" ht="27.6">
      <c r="A613" t="b">
        <v>1</v>
      </c>
      <c r="C613" s="200" t="s">
        <v>5353</v>
      </c>
      <c r="D613" s="30" t="s">
        <v>5354</v>
      </c>
      <c r="E613" s="30" t="s">
        <v>5355</v>
      </c>
      <c r="F613">
        <v>1</v>
      </c>
      <c r="G613">
        <f>MATCH(C613,EBKP_NEU!$A$3:$A$724,0)</f>
        <v>245</v>
      </c>
      <c r="H613" t="b" cm="1">
        <f t="array" ref="H613">IF(INDEX(EBKP_NEU!$C$3:$C$1144,G613)=D613,TRUE,FALSE)</f>
        <v>0</v>
      </c>
      <c r="I613" t="b" cm="1">
        <f t="array" ref="I613">IF(INDEX(EBKP_NEU!$D$3:$D$1144,G613)=E613,TRUE,FALSE)</f>
        <v>0</v>
      </c>
      <c r="J613" t="str" cm="1">
        <f t="array" ref="J613">IF(A613,IF(AND(H613,I613,INDEX(EBKP_NEU!$G$3:$G$724,G613)),INDEX(EBKP_NEU!$B$3:$B$724,G613),"Problem"),"egal, nicht editierbar")</f>
        <v>Problem</v>
      </c>
      <c r="K613" s="236" t="s">
        <v>191</v>
      </c>
    </row>
    <row r="614" spans="1:12" ht="55.2">
      <c r="A614" t="b">
        <v>1</v>
      </c>
      <c r="C614" s="198" t="s">
        <v>5356</v>
      </c>
      <c r="D614" s="199" t="s">
        <v>2473</v>
      </c>
      <c r="E614" s="30" t="s">
        <v>5357</v>
      </c>
      <c r="F614">
        <v>1</v>
      </c>
      <c r="G614">
        <f>MATCH(C614,EBKP_NEU!$A$3:$A$724,0)</f>
        <v>247</v>
      </c>
      <c r="H614" t="b" cm="1">
        <f t="array" ref="H614">IF(INDEX(EBKP_NEU!$C$3:$C$1144,G614)=D614,TRUE,FALSE)</f>
        <v>0</v>
      </c>
      <c r="I614" t="b" cm="1">
        <f t="array" ref="I614">IF(INDEX(EBKP_NEU!$D$3:$D$1144,G614)=E614,TRUE,FALSE)</f>
        <v>0</v>
      </c>
      <c r="J614" t="str" cm="1">
        <f t="array" ref="J614">IF(A614,IF(AND(H614,I614,INDEX(EBKP_NEU!$G$3:$G$724,G614)),INDEX(EBKP_NEU!$B$3:$B$724,G614),"Problem"),"egal, nicht editierbar")</f>
        <v>Problem</v>
      </c>
      <c r="K614" s="236" t="s">
        <v>203</v>
      </c>
    </row>
    <row r="615" spans="1:12" ht="27.6">
      <c r="A615" t="b">
        <v>1</v>
      </c>
      <c r="C615" s="200" t="s">
        <v>5358</v>
      </c>
      <c r="D615" s="30" t="s">
        <v>5359</v>
      </c>
      <c r="E615" s="30" t="s">
        <v>2478</v>
      </c>
      <c r="F615">
        <v>1</v>
      </c>
      <c r="G615">
        <f>MATCH(C615,EBKP_NEU!$A$3:$A$724,0)</f>
        <v>248</v>
      </c>
      <c r="H615" t="b" cm="1">
        <f t="array" ref="H615">IF(INDEX(EBKP_NEU!$C$3:$C$1144,G615)=D615,TRUE,FALSE)</f>
        <v>0</v>
      </c>
      <c r="I615" t="b" cm="1">
        <f t="array" ref="I615">IF(INDEX(EBKP_NEU!$D$3:$D$1144,G615)=E615,TRUE,FALSE)</f>
        <v>0</v>
      </c>
      <c r="J615" t="str" cm="1">
        <f t="array" ref="J615">IF(A615,IF(AND(H615,I615,INDEX(EBKP_NEU!$G$3:$G$724,G615)),INDEX(EBKP_NEU!$B$3:$B$724,G615),"Problem"),"egal, nicht editierbar")</f>
        <v>Problem</v>
      </c>
      <c r="K615" s="236" t="s">
        <v>204</v>
      </c>
    </row>
    <row r="616" spans="1:12" ht="27.6">
      <c r="A616" t="b">
        <v>1</v>
      </c>
      <c r="C616" s="200" t="s">
        <v>5360</v>
      </c>
      <c r="D616" s="30" t="s">
        <v>5361</v>
      </c>
      <c r="E616" s="30" t="s">
        <v>5362</v>
      </c>
      <c r="F616">
        <v>1</v>
      </c>
      <c r="G616">
        <f>MATCH(C616,EBKP_NEU!$A$3:$A$724,0)</f>
        <v>249</v>
      </c>
      <c r="H616" t="b" cm="1">
        <f t="array" ref="H616">IF(INDEX(EBKP_NEU!$C$3:$C$1144,G616)=D616,TRUE,FALSE)</f>
        <v>0</v>
      </c>
      <c r="I616" t="b" cm="1">
        <f t="array" ref="I616">IF(INDEX(EBKP_NEU!$D$3:$D$1144,G616)=E616,TRUE,FALSE)</f>
        <v>0</v>
      </c>
      <c r="J616" t="str" cm="1">
        <f t="array" ref="J616">IF(A616,IF(AND(H616,I616,INDEX(EBKP_NEU!$G$3:$G$724,G616)),INDEX(EBKP_NEU!$B$3:$B$724,G616),"Problem"),"egal, nicht editierbar")</f>
        <v>Problem</v>
      </c>
      <c r="K616" s="236" t="s">
        <v>208</v>
      </c>
    </row>
    <row r="617" spans="1:12" ht="13.8" hidden="1">
      <c r="A617" t="b">
        <v>0</v>
      </c>
      <c r="C617" s="207" t="s">
        <v>5363</v>
      </c>
      <c r="D617" s="29" t="s">
        <v>4608</v>
      </c>
      <c r="E617" s="29" t="s">
        <v>4608</v>
      </c>
      <c r="F617">
        <v>1</v>
      </c>
      <c r="G617" t="e">
        <f>MATCH(C617,EBKP_NEU!$A$3:$A$724,0)</f>
        <v>#N/A</v>
      </c>
      <c r="H617" t="e" cm="1">
        <f t="array" ref="H617">IF(INDEX(EBKP_NEU!$C$3:$C$1144,G617)=D617,TRUE,FALSE)</f>
        <v>#N/A</v>
      </c>
      <c r="I617" t="e" cm="1">
        <f t="array" ref="I617">IF(INDEX(EBKP_NEU!$D$3:$D$1144,G617)=E617,TRUE,FALSE)</f>
        <v>#N/A</v>
      </c>
      <c r="J617" t="str" cm="1">
        <f t="array" ref="J617">IF(A617,IF(AND(H617,I617,INDEX(EBKP_NEU!$G$3:$G$724,G617)),INDEX(EBKP_NEU!$B$3:$B$724,G617),"Problem"),"egal, nicht editierbar")</f>
        <v>egal, nicht editierbar</v>
      </c>
      <c r="L617"/>
    </row>
    <row r="618" spans="1:12" ht="13.8">
      <c r="A618" t="b">
        <v>1</v>
      </c>
      <c r="C618" s="200" t="s">
        <v>5364</v>
      </c>
      <c r="D618" s="30" t="s">
        <v>5365</v>
      </c>
      <c r="E618" s="30" t="s">
        <v>5366</v>
      </c>
      <c r="F618">
        <v>1</v>
      </c>
      <c r="G618">
        <f>MATCH(C618,EBKP_NEU!$A$3:$A$724,0)</f>
        <v>250</v>
      </c>
      <c r="H618" t="b" cm="1">
        <f t="array" ref="H618">IF(INDEX(EBKP_NEU!$C$3:$C$1144,G618)=D618,TRUE,FALSE)</f>
        <v>0</v>
      </c>
      <c r="I618" t="b" cm="1">
        <f t="array" ref="I618">IF(INDEX(EBKP_NEU!$D$3:$D$1144,G618)=E618,TRUE,FALSE)</f>
        <v>0</v>
      </c>
      <c r="J618" t="str" cm="1">
        <f t="array" ref="J618">IF(A618,IF(AND(H618,I618,INDEX(EBKP_NEU!$G$3:$G$724,G618)),INDEX(EBKP_NEU!$B$3:$B$724,G618),"Problem"),"egal, nicht editierbar")</f>
        <v>Problem</v>
      </c>
      <c r="K618" s="236" t="s">
        <v>205</v>
      </c>
    </row>
    <row r="619" spans="1:12" ht="13.8" hidden="1">
      <c r="A619" t="b">
        <v>0</v>
      </c>
      <c r="C619" s="205" t="s">
        <v>5367</v>
      </c>
      <c r="D619" s="29" t="s">
        <v>4608</v>
      </c>
      <c r="E619" s="29" t="s">
        <v>4608</v>
      </c>
      <c r="F619">
        <v>1</v>
      </c>
      <c r="G619" t="e">
        <f>MATCH(C619,EBKP_NEU!$A$3:$A$724,0)</f>
        <v>#N/A</v>
      </c>
      <c r="H619" t="e" cm="1">
        <f t="array" ref="H619">IF(INDEX(EBKP_NEU!$C$3:$C$1144,G619)=D619,TRUE,FALSE)</f>
        <v>#N/A</v>
      </c>
      <c r="I619" t="e" cm="1">
        <f t="array" ref="I619">IF(INDEX(EBKP_NEU!$D$3:$D$1144,G619)=E619,TRUE,FALSE)</f>
        <v>#N/A</v>
      </c>
      <c r="J619" t="str" cm="1">
        <f t="array" ref="J619">IF(A619,IF(AND(H619,I619,INDEX(EBKP_NEU!$G$3:$G$724,G619)),INDEX(EBKP_NEU!$B$3:$B$724,G619),"Problem"),"egal, nicht editierbar")</f>
        <v>egal, nicht editierbar</v>
      </c>
      <c r="L619"/>
    </row>
    <row r="620" spans="1:12" ht="13.8">
      <c r="A620" t="b">
        <v>1</v>
      </c>
      <c r="C620" s="200" t="s">
        <v>5368</v>
      </c>
      <c r="D620" s="30" t="s">
        <v>5369</v>
      </c>
      <c r="E620" s="30" t="s">
        <v>5370</v>
      </c>
      <c r="F620">
        <v>1</v>
      </c>
      <c r="G620">
        <f>MATCH(C620,EBKP_NEU!$A$3:$A$724,0)</f>
        <v>251</v>
      </c>
      <c r="H620" t="b" cm="1">
        <f t="array" ref="H620">IF(INDEX(EBKP_NEU!$C$3:$C$1144,G620)=D620,TRUE,FALSE)</f>
        <v>0</v>
      </c>
      <c r="I620" t="b" cm="1">
        <f t="array" ref="I620">IF(INDEX(EBKP_NEU!$D$3:$D$1144,G620)=E620,TRUE,FALSE)</f>
        <v>0</v>
      </c>
      <c r="J620" t="str" cm="1">
        <f t="array" ref="J620">IF(A620,IF(AND(H620,I620,INDEX(EBKP_NEU!$G$3:$G$724,G620)),INDEX(EBKP_NEU!$B$3:$B$724,G620),"Problem"),"egal, nicht editierbar")</f>
        <v>Problem</v>
      </c>
      <c r="K620" s="236" t="s">
        <v>208</v>
      </c>
    </row>
    <row r="621" spans="1:12" ht="13.8" hidden="1">
      <c r="A621" t="b">
        <v>0</v>
      </c>
      <c r="C621" s="205" t="s">
        <v>5371</v>
      </c>
      <c r="D621" s="29" t="s">
        <v>4608</v>
      </c>
      <c r="E621" s="29" t="s">
        <v>4608</v>
      </c>
      <c r="F621">
        <v>1</v>
      </c>
      <c r="G621" t="e">
        <f>MATCH(C621,EBKP_NEU!$A$3:$A$724,0)</f>
        <v>#N/A</v>
      </c>
      <c r="H621" t="e" cm="1">
        <f t="array" ref="H621">IF(INDEX(EBKP_NEU!$C$3:$C$1144,G621)=D621,TRUE,FALSE)</f>
        <v>#N/A</v>
      </c>
      <c r="I621" t="e" cm="1">
        <f t="array" ref="I621">IF(INDEX(EBKP_NEU!$D$3:$D$1144,G621)=E621,TRUE,FALSE)</f>
        <v>#N/A</v>
      </c>
      <c r="J621" t="str" cm="1">
        <f t="array" ref="J621">IF(A621,IF(AND(H621,I621,INDEX(EBKP_NEU!$G$3:$G$724,G621)),INDEX(EBKP_NEU!$B$3:$B$724,G621),"Problem"),"egal, nicht editierbar")</f>
        <v>egal, nicht editierbar</v>
      </c>
      <c r="L621"/>
    </row>
    <row r="622" spans="1:12" ht="13.8" hidden="1">
      <c r="A622" t="b">
        <v>0</v>
      </c>
      <c r="C622" s="205" t="s">
        <v>5372</v>
      </c>
      <c r="D622" s="29" t="s">
        <v>4608</v>
      </c>
      <c r="E622" s="29" t="s">
        <v>4608</v>
      </c>
      <c r="F622">
        <v>1</v>
      </c>
      <c r="G622" t="e">
        <f>MATCH(C622,EBKP_NEU!$A$3:$A$724,0)</f>
        <v>#N/A</v>
      </c>
      <c r="H622" t="e" cm="1">
        <f t="array" ref="H622">IF(INDEX(EBKP_NEU!$C$3:$C$1144,G622)=D622,TRUE,FALSE)</f>
        <v>#N/A</v>
      </c>
      <c r="I622" t="e" cm="1">
        <f t="array" ref="I622">IF(INDEX(EBKP_NEU!$D$3:$D$1144,G622)=E622,TRUE,FALSE)</f>
        <v>#N/A</v>
      </c>
      <c r="J622" t="str" cm="1">
        <f t="array" ref="J622">IF(A622,IF(AND(H622,I622,INDEX(EBKP_NEU!$G$3:$G$724,G622)),INDEX(EBKP_NEU!$B$3:$B$724,G622),"Problem"),"egal, nicht editierbar")</f>
        <v>egal, nicht editierbar</v>
      </c>
      <c r="L622"/>
    </row>
    <row r="623" spans="1:12" ht="55.2">
      <c r="A623" t="b">
        <v>1</v>
      </c>
      <c r="C623" s="198" t="s">
        <v>5373</v>
      </c>
      <c r="D623" s="199" t="s">
        <v>5374</v>
      </c>
      <c r="E623" s="30" t="s">
        <v>2498</v>
      </c>
      <c r="F623">
        <v>1</v>
      </c>
      <c r="G623">
        <f>MATCH(C623,EBKP_NEU!$A$3:$A$724,0)</f>
        <v>253</v>
      </c>
      <c r="H623" t="b" cm="1">
        <f t="array" ref="H623">IF(INDEX(EBKP_NEU!$C$3:$C$1144,G623)=D623,TRUE,FALSE)</f>
        <v>0</v>
      </c>
      <c r="I623" t="b" cm="1">
        <f t="array" ref="I623">IF(INDEX(EBKP_NEU!$D$3:$D$1144,G623)=E623,TRUE,FALSE)</f>
        <v>0</v>
      </c>
      <c r="J623" t="str" cm="1">
        <f t="array" ref="J623">IF(A623,IF(AND(H623,I623,INDEX(EBKP_NEU!$G$3:$G$724,G623)),INDEX(EBKP_NEU!$B$3:$B$724,G623),"Problem"),"egal, nicht editierbar")</f>
        <v>Problem</v>
      </c>
      <c r="K623" s="236" t="s">
        <v>209</v>
      </c>
    </row>
    <row r="624" spans="1:12" ht="41.4">
      <c r="A624" t="b">
        <v>1</v>
      </c>
      <c r="C624" s="200" t="s">
        <v>5375</v>
      </c>
      <c r="D624" s="30" t="s">
        <v>5376</v>
      </c>
      <c r="E624" s="30" t="s">
        <v>2502</v>
      </c>
      <c r="F624">
        <v>1</v>
      </c>
      <c r="G624">
        <f>MATCH(C624,EBKP_NEU!$A$3:$A$724,0)</f>
        <v>254</v>
      </c>
      <c r="H624" t="b" cm="1">
        <f t="array" ref="H624">IF(INDEX(EBKP_NEU!$C$3:$C$1144,G624)=D624,TRUE,FALSE)</f>
        <v>0</v>
      </c>
      <c r="I624" t="b" cm="1">
        <f t="array" ref="I624">IF(INDEX(EBKP_NEU!$D$3:$D$1144,G624)=E624,TRUE,FALSE)</f>
        <v>0</v>
      </c>
      <c r="J624" t="str" cm="1">
        <f t="array" ref="J624">IF(A624,IF(AND(H624,I624,INDEX(EBKP_NEU!$G$3:$G$724,G624)),INDEX(EBKP_NEU!$B$3:$B$724,G624),"Problem"),"egal, nicht editierbar")</f>
        <v>Problem</v>
      </c>
      <c r="K624" s="236" t="s">
        <v>209</v>
      </c>
    </row>
    <row r="625" spans="1:12" ht="27.6">
      <c r="A625" t="b">
        <v>1</v>
      </c>
      <c r="C625" s="200" t="s">
        <v>5377</v>
      </c>
      <c r="D625" s="30" t="s">
        <v>5378</v>
      </c>
      <c r="E625" s="30" t="s">
        <v>5379</v>
      </c>
      <c r="F625">
        <v>1</v>
      </c>
      <c r="G625">
        <f>MATCH(C625,EBKP_NEU!$A$3:$A$724,0)</f>
        <v>255</v>
      </c>
      <c r="H625" t="b" cm="1">
        <f t="array" ref="H625">IF(INDEX(EBKP_NEU!$C$3:$C$1144,G625)=D625,TRUE,FALSE)</f>
        <v>0</v>
      </c>
      <c r="I625" t="b" cm="1">
        <f t="array" ref="I625">IF(INDEX(EBKP_NEU!$D$3:$D$1144,G625)=E625,TRUE,FALSE)</f>
        <v>0</v>
      </c>
      <c r="J625" t="str" cm="1">
        <f t="array" ref="J625">IF(A625,IF(AND(H625,I625,INDEX(EBKP_NEU!$G$3:$G$724,G625)),INDEX(EBKP_NEU!$B$3:$B$724,G625),"Problem"),"egal, nicht editierbar")</f>
        <v>Problem</v>
      </c>
      <c r="K625" s="236" t="s">
        <v>209</v>
      </c>
    </row>
    <row r="626" spans="1:12" ht="27.6">
      <c r="A626" t="b">
        <v>1</v>
      </c>
      <c r="C626" s="200" t="s">
        <v>5380</v>
      </c>
      <c r="D626" s="30" t="s">
        <v>5381</v>
      </c>
      <c r="E626" s="30" t="s">
        <v>5382</v>
      </c>
      <c r="F626">
        <v>1</v>
      </c>
      <c r="G626">
        <f>MATCH(C626,EBKP_NEU!$A$3:$A$724,0)</f>
        <v>256</v>
      </c>
      <c r="H626" t="b" cm="1">
        <f t="array" ref="H626">IF(INDEX(EBKP_NEU!$C$3:$C$1144,G626)=D626,TRUE,FALSE)</f>
        <v>0</v>
      </c>
      <c r="I626" t="b" cm="1">
        <f t="array" ref="I626">IF(INDEX(EBKP_NEU!$D$3:$D$1144,G626)=E626,TRUE,FALSE)</f>
        <v>0</v>
      </c>
      <c r="J626" t="str" cm="1">
        <f t="array" ref="J626">IF(A626,IF(AND(H626,I626,INDEX(EBKP_NEU!$G$3:$G$724,G626)),INDEX(EBKP_NEU!$B$3:$B$724,G626),"Problem"),"egal, nicht editierbar")</f>
        <v>Problem</v>
      </c>
      <c r="K626" s="236" t="s">
        <v>209</v>
      </c>
    </row>
    <row r="627" spans="1:12" ht="27.6">
      <c r="A627" t="b">
        <v>1</v>
      </c>
      <c r="C627" s="200" t="s">
        <v>5383</v>
      </c>
      <c r="D627" s="30" t="s">
        <v>5384</v>
      </c>
      <c r="E627" s="30" t="s">
        <v>5385</v>
      </c>
      <c r="F627">
        <v>1</v>
      </c>
      <c r="G627">
        <f>MATCH(C627,EBKP_NEU!$A$3:$A$724,0)</f>
        <v>257</v>
      </c>
      <c r="H627" t="b" cm="1">
        <f t="array" ref="H627">IF(INDEX(EBKP_NEU!$C$3:$C$1144,G627)=D627,TRUE,FALSE)</f>
        <v>0</v>
      </c>
      <c r="I627" t="b" cm="1">
        <f t="array" ref="I627">IF(INDEX(EBKP_NEU!$D$3:$D$1144,G627)=E627,TRUE,FALSE)</f>
        <v>0</v>
      </c>
      <c r="J627" t="str" cm="1">
        <f t="array" ref="J627">IF(A627,IF(AND(H627,I627,INDEX(EBKP_NEU!$G$3:$G$724,G627)),INDEX(EBKP_NEU!$B$3:$B$724,G627),"Problem"),"egal, nicht editierbar")</f>
        <v>Problem</v>
      </c>
      <c r="K627" s="236" t="s">
        <v>209</v>
      </c>
    </row>
    <row r="628" spans="1:12" ht="13.8" hidden="1">
      <c r="A628" t="b">
        <v>0</v>
      </c>
      <c r="C628" s="207" t="s">
        <v>5386</v>
      </c>
      <c r="D628" s="29" t="s">
        <v>4608</v>
      </c>
      <c r="E628" s="29" t="s">
        <v>4608</v>
      </c>
      <c r="F628">
        <v>1</v>
      </c>
      <c r="G628" t="e">
        <f>MATCH(C628,EBKP_NEU!$A$3:$A$724,0)</f>
        <v>#N/A</v>
      </c>
      <c r="H628" t="e" cm="1">
        <f t="array" ref="H628">IF(INDEX(EBKP_NEU!$C$3:$C$1144,G628)=D628,TRUE,FALSE)</f>
        <v>#N/A</v>
      </c>
      <c r="I628" t="e" cm="1">
        <f t="array" ref="I628">IF(INDEX(EBKP_NEU!$D$3:$D$1144,G628)=E628,TRUE,FALSE)</f>
        <v>#N/A</v>
      </c>
      <c r="J628" t="str" cm="1">
        <f t="array" ref="J628">IF(A628,IF(AND(H628,I628,INDEX(EBKP_NEU!$G$3:$G$724,G628)),INDEX(EBKP_NEU!$B$3:$B$724,G628),"Problem"),"egal, nicht editierbar")</f>
        <v>egal, nicht editierbar</v>
      </c>
      <c r="L628"/>
    </row>
    <row r="629" spans="1:12" ht="41.4">
      <c r="A629" t="b">
        <v>1</v>
      </c>
      <c r="C629" s="198" t="s">
        <v>5387</v>
      </c>
      <c r="D629" s="199" t="s">
        <v>5388</v>
      </c>
      <c r="E629" s="30" t="s">
        <v>2523</v>
      </c>
      <c r="F629">
        <v>1</v>
      </c>
      <c r="G629">
        <f>MATCH(C629,EBKP_NEU!$A$3:$A$724,0)</f>
        <v>259</v>
      </c>
      <c r="H629" t="b" cm="1">
        <f t="array" ref="H629">IF(INDEX(EBKP_NEU!$C$3:$C$1144,G629)=D629,TRUE,FALSE)</f>
        <v>0</v>
      </c>
      <c r="I629" t="b" cm="1">
        <f t="array" ref="I629">IF(INDEX(EBKP_NEU!$D$3:$D$1144,G629)=E629,TRUE,FALSE)</f>
        <v>0</v>
      </c>
      <c r="J629" t="str" cm="1">
        <f t="array" ref="J629">IF(A629,IF(AND(H629,I629,INDEX(EBKP_NEU!$G$3:$G$724,G629)),INDEX(EBKP_NEU!$B$3:$B$724,G629),"Problem"),"egal, nicht editierbar")</f>
        <v>Problem</v>
      </c>
      <c r="K629" s="236" t="s">
        <v>215</v>
      </c>
    </row>
    <row r="630" spans="1:12" ht="41.4">
      <c r="A630" t="b">
        <v>1</v>
      </c>
      <c r="C630" s="200" t="s">
        <v>5389</v>
      </c>
      <c r="D630" s="30" t="s">
        <v>5390</v>
      </c>
      <c r="E630" s="30" t="s">
        <v>5391</v>
      </c>
      <c r="F630">
        <v>1</v>
      </c>
      <c r="G630">
        <f>MATCH(C630,EBKP_NEU!$A$3:$A$724,0)</f>
        <v>260</v>
      </c>
      <c r="H630" t="b" cm="1">
        <f t="array" ref="H630">IF(INDEX(EBKP_NEU!$C$3:$C$1144,G630)=D630,TRUE,FALSE)</f>
        <v>0</v>
      </c>
      <c r="I630" t="b" cm="1">
        <f t="array" ref="I630">IF(INDEX(EBKP_NEU!$D$3:$D$1144,G630)=E630,TRUE,FALSE)</f>
        <v>0</v>
      </c>
      <c r="J630" t="str" cm="1">
        <f t="array" ref="J630">IF(A630,IF(AND(H630,I630,INDEX(EBKP_NEU!$G$3:$G$724,G630)),INDEX(EBKP_NEU!$B$3:$B$724,G630),"Problem"),"egal, nicht editierbar")</f>
        <v>Problem</v>
      </c>
      <c r="K630" s="236" t="s">
        <v>216</v>
      </c>
    </row>
    <row r="631" spans="1:12" ht="69">
      <c r="A631" t="b">
        <v>1</v>
      </c>
      <c r="C631" s="200" t="s">
        <v>5392</v>
      </c>
      <c r="D631" s="30" t="s">
        <v>5393</v>
      </c>
      <c r="E631" s="30" t="s">
        <v>5394</v>
      </c>
      <c r="F631">
        <v>1</v>
      </c>
      <c r="G631" t="e">
        <f>MATCH(C631,EBKP_NEU!$A$3:$A$724,0)</f>
        <v>#N/A</v>
      </c>
      <c r="H631" t="e" cm="1">
        <f t="array" ref="H631">IF(INDEX(EBKP_NEU!$C$3:$C$1144,G631)=D631,TRUE,FALSE)</f>
        <v>#N/A</v>
      </c>
      <c r="I631" t="e" cm="1">
        <f t="array" ref="I631">IF(INDEX(EBKP_NEU!$D$3:$D$1144,G631)=E631,TRUE,FALSE)</f>
        <v>#N/A</v>
      </c>
      <c r="J631" t="e" cm="1">
        <f t="array" ref="J631">IF(A631,IF(AND(H631,I631,INDEX(EBKP_NEU!$G$3:$G$724,G631)),INDEX(EBKP_NEU!$B$3:$B$724,G631),"Problem"),"egal, nicht editierbar")</f>
        <v>#N/A</v>
      </c>
      <c r="K631" s="236" t="s">
        <v>216</v>
      </c>
    </row>
    <row r="632" spans="1:12" ht="110.4">
      <c r="A632" t="b">
        <v>1</v>
      </c>
      <c r="C632" s="200" t="s">
        <v>5395</v>
      </c>
      <c r="D632" s="30" t="s">
        <v>5396</v>
      </c>
      <c r="E632" s="30" t="s">
        <v>5397</v>
      </c>
      <c r="F632">
        <v>1</v>
      </c>
      <c r="G632" t="e">
        <f>MATCH(C632,EBKP_NEU!$A$3:$A$724,0)</f>
        <v>#N/A</v>
      </c>
      <c r="H632" t="e" cm="1">
        <f t="array" ref="H632">IF(INDEX(EBKP_NEU!$C$3:$C$1144,G632)=D632,TRUE,FALSE)</f>
        <v>#N/A</v>
      </c>
      <c r="I632" t="e" cm="1">
        <f t="array" ref="I632">IF(INDEX(EBKP_NEU!$D$3:$D$1144,G632)=E632,TRUE,FALSE)</f>
        <v>#N/A</v>
      </c>
      <c r="J632" t="e" cm="1">
        <f t="array" ref="J632">IF(A632,IF(AND(H632,I632,INDEX(EBKP_NEU!$G$3:$G$724,G632)),INDEX(EBKP_NEU!$B$3:$B$724,G632),"Problem"),"egal, nicht editierbar")</f>
        <v>#N/A</v>
      </c>
      <c r="K632" s="236" t="s">
        <v>217</v>
      </c>
    </row>
    <row r="633" spans="1:12" ht="69">
      <c r="A633" t="b">
        <v>1</v>
      </c>
      <c r="C633" s="200" t="s">
        <v>5398</v>
      </c>
      <c r="D633" s="30" t="s">
        <v>5399</v>
      </c>
      <c r="E633" s="30" t="s">
        <v>5400</v>
      </c>
      <c r="F633">
        <v>1</v>
      </c>
      <c r="G633" t="e">
        <f>MATCH(C633,EBKP_NEU!$A$3:$A$724,0)</f>
        <v>#N/A</v>
      </c>
      <c r="H633" t="e" cm="1">
        <f t="array" ref="H633">IF(INDEX(EBKP_NEU!$C$3:$C$1144,G633)=D633,TRUE,FALSE)</f>
        <v>#N/A</v>
      </c>
      <c r="I633" t="e" cm="1">
        <f t="array" ref="I633">IF(INDEX(EBKP_NEU!$D$3:$D$1144,G633)=E633,TRUE,FALSE)</f>
        <v>#N/A</v>
      </c>
      <c r="J633" t="e" cm="1">
        <f t="array" ref="J633">IF(A633,IF(AND(H633,I633,INDEX(EBKP_NEU!$G$3:$G$724,G633)),INDEX(EBKP_NEU!$B$3:$B$724,G633),"Problem"),"egal, nicht editierbar")</f>
        <v>#N/A</v>
      </c>
      <c r="K633" s="236" t="s">
        <v>217</v>
      </c>
    </row>
    <row r="634" spans="1:12" ht="96.6">
      <c r="A634" t="b">
        <v>1</v>
      </c>
      <c r="C634" s="200" t="s">
        <v>5401</v>
      </c>
      <c r="D634" s="30" t="s">
        <v>5402</v>
      </c>
      <c r="E634" s="30" t="s">
        <v>5403</v>
      </c>
      <c r="F634">
        <v>1</v>
      </c>
      <c r="G634" t="e">
        <f>MATCH(C634,EBKP_NEU!$A$3:$A$724,0)</f>
        <v>#N/A</v>
      </c>
      <c r="H634" t="e" cm="1">
        <f t="array" ref="H634">IF(INDEX(EBKP_NEU!$C$3:$C$1144,G634)=D634,TRUE,FALSE)</f>
        <v>#N/A</v>
      </c>
      <c r="I634" t="e" cm="1">
        <f t="array" ref="I634">IF(INDEX(EBKP_NEU!$D$3:$D$1144,G634)=E634,TRUE,FALSE)</f>
        <v>#N/A</v>
      </c>
      <c r="J634" t="e" cm="1">
        <f t="array" ref="J634">IF(A634,IF(AND(H634,I634,INDEX(EBKP_NEU!$G$3:$G$724,G634)),INDEX(EBKP_NEU!$B$3:$B$724,G634),"Problem"),"egal, nicht editierbar")</f>
        <v>#N/A</v>
      </c>
      <c r="K634" s="236" t="s">
        <v>217</v>
      </c>
    </row>
    <row r="635" spans="1:12" ht="55.2">
      <c r="A635" t="b">
        <v>1</v>
      </c>
      <c r="C635" s="200" t="s">
        <v>5404</v>
      </c>
      <c r="D635" s="30" t="s">
        <v>5405</v>
      </c>
      <c r="E635" s="30" t="s">
        <v>5406</v>
      </c>
      <c r="F635">
        <v>2</v>
      </c>
      <c r="G635" t="e">
        <f>MATCH(C635,EBKP_NEU!$A$3:$A$724,0)</f>
        <v>#N/A</v>
      </c>
      <c r="H635" t="e" cm="1">
        <f t="array" ref="H635">IF(INDEX(EBKP_NEU!$C$3:$C$1144,G635)=D635,TRUE,FALSE)</f>
        <v>#N/A</v>
      </c>
      <c r="I635" t="e" cm="1">
        <f t="array" ref="I635">IF(INDEX(EBKP_NEU!$D$3:$D$1144,G635)=E635,TRUE,FALSE)</f>
        <v>#N/A</v>
      </c>
      <c r="J635" t="e" cm="1">
        <f t="array" ref="J635">IF(A635,IF(AND(H635,I635,INDEX(EBKP_NEU!$G$3:$G$724,G635)),INDEX(EBKP_NEU!$B$3:$B$724,G635),"Problem"),"egal, nicht editierbar")</f>
        <v>#N/A</v>
      </c>
      <c r="K635" s="236" t="s">
        <v>217</v>
      </c>
    </row>
    <row r="636" spans="1:12" ht="124.2">
      <c r="A636" t="b">
        <v>1</v>
      </c>
      <c r="C636" s="200" t="s">
        <v>5407</v>
      </c>
      <c r="D636" s="30" t="s">
        <v>5408</v>
      </c>
      <c r="E636" s="30" t="s">
        <v>5409</v>
      </c>
      <c r="F636">
        <v>2</v>
      </c>
      <c r="G636" t="e">
        <f>MATCH(C636,EBKP_NEU!$A$3:$A$724,0)</f>
        <v>#N/A</v>
      </c>
      <c r="H636" t="e" cm="1">
        <f t="array" ref="H636">IF(INDEX(EBKP_NEU!$C$3:$C$1144,G636)=D636,TRUE,FALSE)</f>
        <v>#N/A</v>
      </c>
      <c r="I636" t="e" cm="1">
        <f t="array" ref="I636">IF(INDEX(EBKP_NEU!$D$3:$D$1144,G636)=E636,TRUE,FALSE)</f>
        <v>#N/A</v>
      </c>
      <c r="J636" t="e" cm="1">
        <f t="array" ref="J636">IF(A636,IF(AND(H636,I636,INDEX(EBKP_NEU!$G$3:$G$724,G636)),INDEX(EBKP_NEU!$B$3:$B$724,G636),"Problem"),"egal, nicht editierbar")</f>
        <v>#N/A</v>
      </c>
      <c r="K636" s="236" t="s">
        <v>217</v>
      </c>
    </row>
    <row r="637" spans="1:12" ht="55.2">
      <c r="A637" t="b">
        <v>1</v>
      </c>
      <c r="C637" s="200" t="s">
        <v>5410</v>
      </c>
      <c r="D637" s="30" t="s">
        <v>5411</v>
      </c>
      <c r="E637" s="30" t="s">
        <v>5412</v>
      </c>
      <c r="F637">
        <v>1</v>
      </c>
      <c r="G637" t="e">
        <f>MATCH(C637,EBKP_NEU!$A$3:$A$724,0)</f>
        <v>#N/A</v>
      </c>
      <c r="H637" t="e" cm="1">
        <f t="array" ref="H637">IF(INDEX(EBKP_NEU!$C$3:$C$1144,G637)=D637,TRUE,FALSE)</f>
        <v>#N/A</v>
      </c>
      <c r="I637" t="e" cm="1">
        <f t="array" ref="I637">IF(INDEX(EBKP_NEU!$D$3:$D$1144,G637)=E637,TRUE,FALSE)</f>
        <v>#N/A</v>
      </c>
      <c r="J637" t="e" cm="1">
        <f t="array" ref="J637">IF(A637,IF(AND(H637,I637,INDEX(EBKP_NEU!$G$3:$G$724,G637)),INDEX(EBKP_NEU!$B$3:$B$724,G637),"Problem"),"egal, nicht editierbar")</f>
        <v>#N/A</v>
      </c>
      <c r="K637" s="236" t="s">
        <v>217</v>
      </c>
    </row>
    <row r="638" spans="1:12" ht="69">
      <c r="A638" t="b">
        <v>1</v>
      </c>
      <c r="C638" s="200" t="s">
        <v>5413</v>
      </c>
      <c r="D638" s="30" t="s">
        <v>5414</v>
      </c>
      <c r="E638" s="30" t="s">
        <v>5415</v>
      </c>
      <c r="F638">
        <v>1</v>
      </c>
      <c r="G638" t="e">
        <f>MATCH(C638,EBKP_NEU!$A$3:$A$724,0)</f>
        <v>#N/A</v>
      </c>
      <c r="H638" t="e" cm="1">
        <f t="array" ref="H638">IF(INDEX(EBKP_NEU!$C$3:$C$1144,G638)=D638,TRUE,FALSE)</f>
        <v>#N/A</v>
      </c>
      <c r="I638" t="e" cm="1">
        <f t="array" ref="I638">IF(INDEX(EBKP_NEU!$D$3:$D$1144,G638)=E638,TRUE,FALSE)</f>
        <v>#N/A</v>
      </c>
      <c r="J638" t="e" cm="1">
        <f t="array" ref="J638">IF(A638,IF(AND(H638,I638,INDEX(EBKP_NEU!$G$3:$G$724,G638)),INDEX(EBKP_NEU!$B$3:$B$724,G638),"Problem"),"egal, nicht editierbar")</f>
        <v>#N/A</v>
      </c>
      <c r="K638" s="236" t="s">
        <v>217</v>
      </c>
    </row>
    <row r="639" spans="1:12" ht="124.2">
      <c r="A639" t="b">
        <v>1</v>
      </c>
      <c r="C639" s="200" t="s">
        <v>5416</v>
      </c>
      <c r="D639" s="30" t="s">
        <v>5417</v>
      </c>
      <c r="E639" s="30" t="s">
        <v>5418</v>
      </c>
      <c r="F639">
        <v>0</v>
      </c>
      <c r="G639" t="e">
        <f>MATCH(C639,EBKP_NEU!$A$3:$A$724,0)</f>
        <v>#N/A</v>
      </c>
      <c r="H639" t="e" cm="1">
        <f t="array" ref="H639">IF(INDEX(EBKP_NEU!$C$3:$C$1144,G639)=D639,TRUE,FALSE)</f>
        <v>#N/A</v>
      </c>
      <c r="I639" t="e" cm="1">
        <f t="array" ref="I639">IF(INDEX(EBKP_NEU!$D$3:$D$1144,G639)=E639,TRUE,FALSE)</f>
        <v>#N/A</v>
      </c>
      <c r="J639" t="e" cm="1">
        <f t="array" ref="J639">IF(A639,IF(AND(H639,I639,INDEX(EBKP_NEU!$G$3:$G$724,G639)),INDEX(EBKP_NEU!$B$3:$B$724,G639),"Problem"),"egal, nicht editierbar")</f>
        <v>#N/A</v>
      </c>
      <c r="K639" s="236" t="s">
        <v>217</v>
      </c>
    </row>
    <row r="640" spans="1:12" ht="82.8">
      <c r="A640" t="b">
        <v>1</v>
      </c>
      <c r="C640" s="200" t="s">
        <v>5419</v>
      </c>
      <c r="D640" s="30" t="s">
        <v>5420</v>
      </c>
      <c r="E640" s="30" t="s">
        <v>5421</v>
      </c>
      <c r="F640">
        <v>0</v>
      </c>
      <c r="G640">
        <f>MATCH(C640,EBKP_NEU!$A$3:$A$724,0)</f>
        <v>261</v>
      </c>
      <c r="H640" t="b" cm="1">
        <f t="array" ref="H640">IF(INDEX(EBKP_NEU!$C$3:$C$1144,G640)=D640,TRUE,FALSE)</f>
        <v>0</v>
      </c>
      <c r="I640" t="b" cm="1">
        <f t="array" ref="I640">IF(INDEX(EBKP_NEU!$D$3:$D$1144,G640)=E640,TRUE,FALSE)</f>
        <v>0</v>
      </c>
      <c r="J640" t="str" cm="1">
        <f t="array" ref="J640">IF(A640,IF(AND(H640,I640,INDEX(EBKP_NEU!$G$3:$G$724,G640)),INDEX(EBKP_NEU!$B$3:$B$724,G640),"Problem"),"egal, nicht editierbar")</f>
        <v>Problem</v>
      </c>
      <c r="K640" s="236" t="s">
        <v>218</v>
      </c>
    </row>
    <row r="641" spans="1:11" ht="82.8">
      <c r="A641" t="b">
        <v>1</v>
      </c>
      <c r="C641" s="200" t="s">
        <v>5422</v>
      </c>
      <c r="D641" s="30" t="s">
        <v>5423</v>
      </c>
      <c r="E641" s="30" t="s">
        <v>5421</v>
      </c>
      <c r="F641">
        <v>0</v>
      </c>
      <c r="G641" t="e">
        <f>MATCH(C641,EBKP_NEU!$A$3:$A$724,0)</f>
        <v>#N/A</v>
      </c>
      <c r="H641" t="e" cm="1">
        <f t="array" ref="H641">IF(INDEX(EBKP_NEU!$C$3:$C$1144,G641)=D641,TRUE,FALSE)</f>
        <v>#N/A</v>
      </c>
      <c r="I641" t="e" cm="1">
        <f t="array" ref="I641">IF(INDEX(EBKP_NEU!$D$3:$D$1144,G641)=E641,TRUE,FALSE)</f>
        <v>#N/A</v>
      </c>
      <c r="J641" t="e" cm="1">
        <f t="array" ref="J641">IF(A641,IF(AND(H641,I641,INDEX(EBKP_NEU!$G$3:$G$724,G641)),INDEX(EBKP_NEU!$B$3:$B$724,G641),"Problem"),"egal, nicht editierbar")</f>
        <v>#N/A</v>
      </c>
      <c r="K641" s="236" t="s">
        <v>218</v>
      </c>
    </row>
    <row r="642" spans="1:11" ht="82.8">
      <c r="A642" t="b">
        <v>1</v>
      </c>
      <c r="C642" s="200" t="s">
        <v>5424</v>
      </c>
      <c r="D642" s="30" t="s">
        <v>5425</v>
      </c>
      <c r="E642" s="30" t="s">
        <v>5426</v>
      </c>
      <c r="F642">
        <v>0</v>
      </c>
      <c r="G642">
        <f>MATCH(C642,EBKP_NEU!$A$3:$A$724,0)</f>
        <v>262</v>
      </c>
      <c r="H642" t="b" cm="1">
        <f t="array" ref="H642">IF(INDEX(EBKP_NEU!$C$3:$C$1144,G642)=D642,TRUE,FALSE)</f>
        <v>0</v>
      </c>
      <c r="I642" t="b" cm="1">
        <f t="array" ref="I642">IF(INDEX(EBKP_NEU!$D$3:$D$1144,G642)=E642,TRUE,FALSE)</f>
        <v>0</v>
      </c>
      <c r="J642" t="str" cm="1">
        <f t="array" ref="J642">IF(A642,IF(AND(H642,I642,INDEX(EBKP_NEU!$G$3:$G$724,G642)),INDEX(EBKP_NEU!$B$3:$B$724,G642),"Problem"),"egal, nicht editierbar")</f>
        <v>Problem</v>
      </c>
      <c r="K642" s="236" t="s">
        <v>218</v>
      </c>
    </row>
    <row r="643" spans="1:11" ht="55.2">
      <c r="A643" t="b">
        <v>1</v>
      </c>
      <c r="C643" s="200" t="s">
        <v>5427</v>
      </c>
      <c r="D643" s="30" t="s">
        <v>5428</v>
      </c>
      <c r="E643" s="30" t="s">
        <v>5429</v>
      </c>
      <c r="F643">
        <v>0</v>
      </c>
      <c r="G643" t="e">
        <f>MATCH(C643,EBKP_NEU!$A$3:$A$724,0)</f>
        <v>#N/A</v>
      </c>
      <c r="H643" t="e" cm="1">
        <f t="array" ref="H643">IF(INDEX(EBKP_NEU!$C$3:$C$1144,G643)=D643,TRUE,FALSE)</f>
        <v>#N/A</v>
      </c>
      <c r="I643" t="e" cm="1">
        <f t="array" ref="I643">IF(INDEX(EBKP_NEU!$D$3:$D$1144,G643)=E643,TRUE,FALSE)</f>
        <v>#N/A</v>
      </c>
      <c r="J643" t="e" cm="1">
        <f t="array" ref="J643">IF(A643,IF(AND(H643,I643,INDEX(EBKP_NEU!$G$3:$G$724,G643)),INDEX(EBKP_NEU!$B$3:$B$724,G643),"Problem"),"egal, nicht editierbar")</f>
        <v>#N/A</v>
      </c>
      <c r="K643" s="236" t="s">
        <v>218</v>
      </c>
    </row>
    <row r="644" spans="1:11" ht="82.8">
      <c r="A644" t="b">
        <v>1</v>
      </c>
      <c r="C644" s="200" t="s">
        <v>5430</v>
      </c>
      <c r="D644" s="30" t="s">
        <v>5431</v>
      </c>
      <c r="E644" s="30" t="s">
        <v>5432</v>
      </c>
      <c r="F644">
        <v>0</v>
      </c>
      <c r="G644" t="e">
        <f>MATCH(C644,EBKP_NEU!$A$3:$A$724,0)</f>
        <v>#N/A</v>
      </c>
      <c r="H644" t="e" cm="1">
        <f t="array" ref="H644">IF(INDEX(EBKP_NEU!$C$3:$C$1144,G644)=D644,TRUE,FALSE)</f>
        <v>#N/A</v>
      </c>
      <c r="I644" t="e" cm="1">
        <f t="array" ref="I644">IF(INDEX(EBKP_NEU!$D$3:$D$1144,G644)=E644,TRUE,FALSE)</f>
        <v>#N/A</v>
      </c>
      <c r="J644" t="e" cm="1">
        <f t="array" ref="J644">IF(A644,IF(AND(H644,I644,INDEX(EBKP_NEU!$G$3:$G$724,G644)),INDEX(EBKP_NEU!$B$3:$B$724,G644),"Problem"),"egal, nicht editierbar")</f>
        <v>#N/A</v>
      </c>
      <c r="K644" s="236" t="s">
        <v>218</v>
      </c>
    </row>
    <row r="645" spans="1:11" ht="69">
      <c r="A645" t="b">
        <v>1</v>
      </c>
      <c r="C645" s="200" t="s">
        <v>5433</v>
      </c>
      <c r="D645" s="30" t="s">
        <v>5434</v>
      </c>
      <c r="E645" s="30" t="s">
        <v>5435</v>
      </c>
      <c r="F645">
        <v>0</v>
      </c>
      <c r="G645" t="e">
        <f>MATCH(C645,EBKP_NEU!$A$3:$A$724,0)</f>
        <v>#N/A</v>
      </c>
      <c r="H645" t="e" cm="1">
        <f t="array" ref="H645">IF(INDEX(EBKP_NEU!$C$3:$C$1144,G645)=D645,TRUE,FALSE)</f>
        <v>#N/A</v>
      </c>
      <c r="I645" t="e" cm="1">
        <f t="array" ref="I645">IF(INDEX(EBKP_NEU!$D$3:$D$1144,G645)=E645,TRUE,FALSE)</f>
        <v>#N/A</v>
      </c>
      <c r="J645" t="e" cm="1">
        <f t="array" ref="J645">IF(A645,IF(AND(H645,I645,INDEX(EBKP_NEU!$G$3:$G$724,G645)),INDEX(EBKP_NEU!$B$3:$B$724,G645),"Problem"),"egal, nicht editierbar")</f>
        <v>#N/A</v>
      </c>
      <c r="K645" s="236" t="s">
        <v>218</v>
      </c>
    </row>
    <row r="646" spans="1:11" ht="82.8">
      <c r="A646" t="b">
        <v>1</v>
      </c>
      <c r="C646" s="200" t="s">
        <v>5436</v>
      </c>
      <c r="D646" s="30" t="s">
        <v>5437</v>
      </c>
      <c r="E646" s="30" t="s">
        <v>5438</v>
      </c>
      <c r="F646">
        <v>0</v>
      </c>
      <c r="G646" t="e">
        <f>MATCH(C646,EBKP_NEU!$A$3:$A$724,0)</f>
        <v>#N/A</v>
      </c>
      <c r="H646" t="e" cm="1">
        <f t="array" ref="H646">IF(INDEX(EBKP_NEU!$C$3:$C$1144,G646)=D646,TRUE,FALSE)</f>
        <v>#N/A</v>
      </c>
      <c r="I646" t="e" cm="1">
        <f t="array" ref="I646">IF(INDEX(EBKP_NEU!$D$3:$D$1144,G646)=E646,TRUE,FALSE)</f>
        <v>#N/A</v>
      </c>
      <c r="J646" t="e" cm="1">
        <f t="array" ref="J646">IF(A646,IF(AND(H646,I646,INDEX(EBKP_NEU!$G$3:$G$724,G646)),INDEX(EBKP_NEU!$B$3:$B$724,G646),"Problem"),"egal, nicht editierbar")</f>
        <v>#N/A</v>
      </c>
      <c r="K646" s="236" t="s">
        <v>218</v>
      </c>
    </row>
    <row r="647" spans="1:11" ht="55.2">
      <c r="A647" t="b">
        <v>1</v>
      </c>
      <c r="C647" s="200" t="s">
        <v>5439</v>
      </c>
      <c r="D647" s="30" t="s">
        <v>5440</v>
      </c>
      <c r="E647" s="30" t="s">
        <v>5441</v>
      </c>
      <c r="F647">
        <v>0</v>
      </c>
      <c r="G647" t="e">
        <f>MATCH(C647,EBKP_NEU!$A$3:$A$724,0)</f>
        <v>#N/A</v>
      </c>
      <c r="H647" t="e" cm="1">
        <f t="array" ref="H647">IF(INDEX(EBKP_NEU!$C$3:$C$1144,G647)=D647,TRUE,FALSE)</f>
        <v>#N/A</v>
      </c>
      <c r="I647" t="e" cm="1">
        <f t="array" ref="I647">IF(INDEX(EBKP_NEU!$D$3:$D$1144,G647)=E647,TRUE,FALSE)</f>
        <v>#N/A</v>
      </c>
      <c r="J647" t="e" cm="1">
        <f t="array" ref="J647">IF(A647,IF(AND(H647,I647,INDEX(EBKP_NEU!$G$3:$G$724,G647)),INDEX(EBKP_NEU!$B$3:$B$724,G647),"Problem"),"egal, nicht editierbar")</f>
        <v>#N/A</v>
      </c>
      <c r="K647" s="236" t="s">
        <v>218</v>
      </c>
    </row>
    <row r="648" spans="1:11" ht="41.4">
      <c r="A648" t="b">
        <v>1</v>
      </c>
      <c r="C648" s="200" t="s">
        <v>5442</v>
      </c>
      <c r="D648" s="30" t="s">
        <v>5443</v>
      </c>
      <c r="E648" s="30" t="s">
        <v>5444</v>
      </c>
      <c r="F648">
        <v>0</v>
      </c>
      <c r="G648" t="e">
        <f>MATCH(C648,EBKP_NEU!$A$3:$A$724,0)</f>
        <v>#N/A</v>
      </c>
      <c r="H648" t="e" cm="1">
        <f t="array" ref="H648">IF(INDEX(EBKP_NEU!$C$3:$C$1144,G648)=D648,TRUE,FALSE)</f>
        <v>#N/A</v>
      </c>
      <c r="I648" t="e" cm="1">
        <f t="array" ref="I648">IF(INDEX(EBKP_NEU!$D$3:$D$1144,G648)=E648,TRUE,FALSE)</f>
        <v>#N/A</v>
      </c>
      <c r="J648" t="e" cm="1">
        <f t="array" ref="J648">IF(A648,IF(AND(H648,I648,INDEX(EBKP_NEU!$G$3:$G$724,G648)),INDEX(EBKP_NEU!$B$3:$B$724,G648),"Problem"),"egal, nicht editierbar")</f>
        <v>#N/A</v>
      </c>
      <c r="K648" s="236" t="s">
        <v>219</v>
      </c>
    </row>
    <row r="649" spans="1:11" ht="27.6">
      <c r="A649" t="b">
        <v>1</v>
      </c>
      <c r="C649" s="200" t="s">
        <v>5445</v>
      </c>
      <c r="D649" s="30" t="s">
        <v>5446</v>
      </c>
      <c r="E649" s="30" t="s">
        <v>5447</v>
      </c>
      <c r="F649">
        <v>0</v>
      </c>
      <c r="G649">
        <f>MATCH(C649,EBKP_NEU!$A$3:$A$724,0)</f>
        <v>263</v>
      </c>
      <c r="H649" t="b" cm="1">
        <f t="array" ref="H649">IF(INDEX(EBKP_NEU!$C$3:$C$1144,G649)=D649,TRUE,FALSE)</f>
        <v>0</v>
      </c>
      <c r="I649" t="b" cm="1">
        <f t="array" ref="I649">IF(INDEX(EBKP_NEU!$D$3:$D$1144,G649)=E649,TRUE,FALSE)</f>
        <v>0</v>
      </c>
      <c r="J649" t="str" cm="1">
        <f t="array" ref="J649">IF(A649,IF(AND(H649,I649,INDEX(EBKP_NEU!$G$3:$G$724,G649)),INDEX(EBKP_NEU!$B$3:$B$724,G649),"Problem"),"egal, nicht editierbar")</f>
        <v>Problem</v>
      </c>
      <c r="K649" s="236" t="s">
        <v>220</v>
      </c>
    </row>
    <row r="650" spans="1:11" ht="27.6">
      <c r="A650" t="b">
        <v>1</v>
      </c>
      <c r="C650" s="200" t="s">
        <v>5448</v>
      </c>
      <c r="D650" s="30" t="s">
        <v>5449</v>
      </c>
      <c r="E650" s="30" t="s">
        <v>5450</v>
      </c>
      <c r="F650">
        <v>0</v>
      </c>
      <c r="G650" t="e">
        <f>MATCH(C650,EBKP_NEU!$A$3:$A$724,0)</f>
        <v>#N/A</v>
      </c>
      <c r="H650" t="e" cm="1">
        <f t="array" ref="H650">IF(INDEX(EBKP_NEU!$C$3:$C$1144,G650)=D650,TRUE,FALSE)</f>
        <v>#N/A</v>
      </c>
      <c r="I650" t="e" cm="1">
        <f t="array" ref="I650">IF(INDEX(EBKP_NEU!$D$3:$D$1144,G650)=E650,TRUE,FALSE)</f>
        <v>#N/A</v>
      </c>
      <c r="J650" t="e" cm="1">
        <f t="array" ref="J650">IF(A650,IF(AND(H650,I650,INDEX(EBKP_NEU!$G$3:$G$724,G650)),INDEX(EBKP_NEU!$B$3:$B$724,G650),"Problem"),"egal, nicht editierbar")</f>
        <v>#N/A</v>
      </c>
      <c r="K650" s="236" t="s">
        <v>220</v>
      </c>
    </row>
    <row r="651" spans="1:11" ht="27.6">
      <c r="A651" t="b">
        <v>1</v>
      </c>
      <c r="C651" s="200" t="s">
        <v>5451</v>
      </c>
      <c r="D651" s="30" t="s">
        <v>5452</v>
      </c>
      <c r="E651" s="30" t="s">
        <v>5453</v>
      </c>
      <c r="F651">
        <v>0</v>
      </c>
      <c r="G651" t="e">
        <f>MATCH(C651,EBKP_NEU!$A$3:$A$724,0)</f>
        <v>#N/A</v>
      </c>
      <c r="H651" t="e" cm="1">
        <f t="array" ref="H651">IF(INDEX(EBKP_NEU!$C$3:$C$1144,G651)=D651,TRUE,FALSE)</f>
        <v>#N/A</v>
      </c>
      <c r="I651" t="e" cm="1">
        <f t="array" ref="I651">IF(INDEX(EBKP_NEU!$D$3:$D$1144,G651)=E651,TRUE,FALSE)</f>
        <v>#N/A</v>
      </c>
      <c r="J651" t="e" cm="1">
        <f t="array" ref="J651">IF(A651,IF(AND(H651,I651,INDEX(EBKP_NEU!$G$3:$G$724,G651)),INDEX(EBKP_NEU!$B$3:$B$724,G651),"Problem"),"egal, nicht editierbar")</f>
        <v>#N/A</v>
      </c>
      <c r="K651" s="236" t="s">
        <v>220</v>
      </c>
    </row>
    <row r="652" spans="1:11" ht="41.4">
      <c r="A652" t="b">
        <v>1</v>
      </c>
      <c r="C652" s="200" t="s">
        <v>5454</v>
      </c>
      <c r="D652" s="30" t="s">
        <v>5455</v>
      </c>
      <c r="E652" s="30" t="s">
        <v>5456</v>
      </c>
      <c r="F652">
        <v>0</v>
      </c>
      <c r="G652" t="e">
        <f>MATCH(C652,EBKP_NEU!$A$3:$A$724,0)</f>
        <v>#N/A</v>
      </c>
      <c r="H652" t="e" cm="1">
        <f t="array" ref="H652">IF(INDEX(EBKP_NEU!$C$3:$C$1144,G652)=D652,TRUE,FALSE)</f>
        <v>#N/A</v>
      </c>
      <c r="I652" t="e" cm="1">
        <f t="array" ref="I652">IF(INDEX(EBKP_NEU!$D$3:$D$1144,G652)=E652,TRUE,FALSE)</f>
        <v>#N/A</v>
      </c>
      <c r="J652" t="e" cm="1">
        <f t="array" ref="J652">IF(A652,IF(AND(H652,I652,INDEX(EBKP_NEU!$G$3:$G$724,G652)),INDEX(EBKP_NEU!$B$3:$B$724,G652),"Problem"),"egal, nicht editierbar")</f>
        <v>#N/A</v>
      </c>
      <c r="K652" s="236" t="s">
        <v>220</v>
      </c>
    </row>
    <row r="653" spans="1:11" ht="41.4">
      <c r="A653" t="b">
        <v>1</v>
      </c>
      <c r="C653" s="200" t="s">
        <v>5457</v>
      </c>
      <c r="D653" s="30" t="s">
        <v>2547</v>
      </c>
      <c r="E653" s="30" t="s">
        <v>5458</v>
      </c>
      <c r="F653">
        <v>0</v>
      </c>
      <c r="G653">
        <f>MATCH(C653,EBKP_NEU!$A$3:$A$724,0)</f>
        <v>264</v>
      </c>
      <c r="H653" t="b" cm="1">
        <f t="array" ref="H653">IF(INDEX(EBKP_NEU!$C$3:$C$1144,G653)=D653,TRUE,FALSE)</f>
        <v>0</v>
      </c>
      <c r="I653" t="b" cm="1">
        <f t="array" ref="I653">IF(INDEX(EBKP_NEU!$D$3:$D$1144,G653)=E653,TRUE,FALSE)</f>
        <v>0</v>
      </c>
      <c r="J653" t="str" cm="1">
        <f t="array" ref="J653">IF(A653,IF(AND(H653,I653,INDEX(EBKP_NEU!$G$3:$G$724,G653)),INDEX(EBKP_NEU!$B$3:$B$724,G653),"Problem"),"egal, nicht editierbar")</f>
        <v>Problem</v>
      </c>
      <c r="K653" s="236" t="s">
        <v>221</v>
      </c>
    </row>
    <row r="654" spans="1:11" ht="41.4">
      <c r="A654" t="b">
        <v>1</v>
      </c>
      <c r="C654" s="200" t="s">
        <v>5459</v>
      </c>
      <c r="D654" s="30" t="s">
        <v>5460</v>
      </c>
      <c r="E654" s="30" t="s">
        <v>5461</v>
      </c>
      <c r="F654">
        <v>0</v>
      </c>
      <c r="G654" t="e">
        <f>MATCH(C654,EBKP_NEU!$A$3:$A$724,0)</f>
        <v>#N/A</v>
      </c>
      <c r="H654" t="e" cm="1">
        <f t="array" ref="H654">IF(INDEX(EBKP_NEU!$C$3:$C$1144,G654)=D654,TRUE,FALSE)</f>
        <v>#N/A</v>
      </c>
      <c r="I654" t="e" cm="1">
        <f t="array" ref="I654">IF(INDEX(EBKP_NEU!$D$3:$D$1144,G654)=E654,TRUE,FALSE)</f>
        <v>#N/A</v>
      </c>
      <c r="J654" t="e" cm="1">
        <f t="array" ref="J654">IF(A654,IF(AND(H654,I654,INDEX(EBKP_NEU!$G$3:$G$724,G654)),INDEX(EBKP_NEU!$B$3:$B$724,G654),"Problem"),"egal, nicht editierbar")</f>
        <v>#N/A</v>
      </c>
      <c r="K654" s="236" t="s">
        <v>221</v>
      </c>
    </row>
    <row r="655" spans="1:11" ht="41.4">
      <c r="A655" t="b">
        <v>1</v>
      </c>
      <c r="C655" s="200" t="s">
        <v>5462</v>
      </c>
      <c r="D655" s="30" t="s">
        <v>5463</v>
      </c>
      <c r="E655" s="30" t="s">
        <v>5464</v>
      </c>
      <c r="F655">
        <v>0</v>
      </c>
      <c r="G655" t="e">
        <f>MATCH(C655,EBKP_NEU!$A$3:$A$724,0)</f>
        <v>#N/A</v>
      </c>
      <c r="H655" t="e" cm="1">
        <f t="array" ref="H655">IF(INDEX(EBKP_NEU!$C$3:$C$1144,G655)=D655,TRUE,FALSE)</f>
        <v>#N/A</v>
      </c>
      <c r="I655" t="e" cm="1">
        <f t="array" ref="I655">IF(INDEX(EBKP_NEU!$D$3:$D$1144,G655)=E655,TRUE,FALSE)</f>
        <v>#N/A</v>
      </c>
      <c r="J655" t="e" cm="1">
        <f t="array" ref="J655">IF(A655,IF(AND(H655,I655,INDEX(EBKP_NEU!$G$3:$G$724,G655)),INDEX(EBKP_NEU!$B$3:$B$724,G655),"Problem"),"egal, nicht editierbar")</f>
        <v>#N/A</v>
      </c>
      <c r="K655" s="236" t="s">
        <v>221</v>
      </c>
    </row>
    <row r="656" spans="1:11" ht="55.2">
      <c r="A656" t="b">
        <v>1</v>
      </c>
      <c r="C656" s="200" t="s">
        <v>5465</v>
      </c>
      <c r="D656" s="30" t="s">
        <v>5466</v>
      </c>
      <c r="E656" s="30" t="s">
        <v>5467</v>
      </c>
      <c r="F656">
        <v>0</v>
      </c>
      <c r="G656" t="e">
        <f>MATCH(C656,EBKP_NEU!$A$3:$A$724,0)</f>
        <v>#N/A</v>
      </c>
      <c r="H656" t="e" cm="1">
        <f t="array" ref="H656">IF(INDEX(EBKP_NEU!$C$3:$C$1144,G656)=D656,TRUE,FALSE)</f>
        <v>#N/A</v>
      </c>
      <c r="I656" t="e" cm="1">
        <f t="array" ref="I656">IF(INDEX(EBKP_NEU!$D$3:$D$1144,G656)=E656,TRUE,FALSE)</f>
        <v>#N/A</v>
      </c>
      <c r="J656" t="e" cm="1">
        <f t="array" ref="J656">IF(A656,IF(AND(H656,I656,INDEX(EBKP_NEU!$G$3:$G$724,G656)),INDEX(EBKP_NEU!$B$3:$B$724,G656),"Problem"),"egal, nicht editierbar")</f>
        <v>#N/A</v>
      </c>
      <c r="K656" s="236" t="s">
        <v>222</v>
      </c>
    </row>
    <row r="657" spans="1:11" ht="55.2">
      <c r="A657" t="b">
        <v>1</v>
      </c>
      <c r="C657" s="200" t="s">
        <v>5468</v>
      </c>
      <c r="D657" s="30" t="s">
        <v>5469</v>
      </c>
      <c r="E657" s="30" t="s">
        <v>5470</v>
      </c>
      <c r="F657">
        <v>0</v>
      </c>
      <c r="G657" t="e">
        <f>MATCH(C657,EBKP_NEU!$A$3:$A$724,0)</f>
        <v>#N/A</v>
      </c>
      <c r="H657" t="e" cm="1">
        <f t="array" ref="H657">IF(INDEX(EBKP_NEU!$C$3:$C$1144,G657)=D657,TRUE,FALSE)</f>
        <v>#N/A</v>
      </c>
      <c r="I657" t="e" cm="1">
        <f t="array" ref="I657">IF(INDEX(EBKP_NEU!$D$3:$D$1144,G657)=E657,TRUE,FALSE)</f>
        <v>#N/A</v>
      </c>
      <c r="J657" t="e" cm="1">
        <f t="array" ref="J657">IF(A657,IF(AND(H657,I657,INDEX(EBKP_NEU!$G$3:$G$724,G657)),INDEX(EBKP_NEU!$B$3:$B$724,G657),"Problem"),"egal, nicht editierbar")</f>
        <v>#N/A</v>
      </c>
      <c r="K657" s="236" t="s">
        <v>222</v>
      </c>
    </row>
    <row r="658" spans="1:11" ht="41.4">
      <c r="A658" t="b">
        <v>1</v>
      </c>
      <c r="C658" s="200" t="s">
        <v>5471</v>
      </c>
      <c r="D658" s="30" t="s">
        <v>5472</v>
      </c>
      <c r="E658" s="30" t="s">
        <v>5473</v>
      </c>
      <c r="F658">
        <v>0</v>
      </c>
      <c r="G658" t="e">
        <f>MATCH(C658,EBKP_NEU!$A$3:$A$724,0)</f>
        <v>#N/A</v>
      </c>
      <c r="H658" t="e" cm="1">
        <f t="array" ref="H658">IF(INDEX(EBKP_NEU!$C$3:$C$1144,G658)=D658,TRUE,FALSE)</f>
        <v>#N/A</v>
      </c>
      <c r="I658" t="e" cm="1">
        <f t="array" ref="I658">IF(INDEX(EBKP_NEU!$D$3:$D$1144,G658)=E658,TRUE,FALSE)</f>
        <v>#N/A</v>
      </c>
      <c r="J658" t="e" cm="1">
        <f t="array" ref="J658">IF(A658,IF(AND(H658,I658,INDEX(EBKP_NEU!$G$3:$G$724,G658)),INDEX(EBKP_NEU!$B$3:$B$724,G658),"Problem"),"egal, nicht editierbar")</f>
        <v>#N/A</v>
      </c>
      <c r="K658" s="236" t="s">
        <v>222</v>
      </c>
    </row>
    <row r="659" spans="1:11" ht="41.4">
      <c r="A659" t="b">
        <v>1</v>
      </c>
      <c r="C659" s="200" t="s">
        <v>5474</v>
      </c>
      <c r="D659" s="30" t="s">
        <v>5475</v>
      </c>
      <c r="E659" s="30" t="s">
        <v>5476</v>
      </c>
      <c r="F659">
        <v>0</v>
      </c>
      <c r="G659" t="e">
        <f>MATCH(C659,EBKP_NEU!$A$3:$A$724,0)</f>
        <v>#N/A</v>
      </c>
      <c r="H659" t="e" cm="1">
        <f t="array" ref="H659">IF(INDEX(EBKP_NEU!$C$3:$C$1144,G659)=D659,TRUE,FALSE)</f>
        <v>#N/A</v>
      </c>
      <c r="I659" t="e" cm="1">
        <f t="array" ref="I659">IF(INDEX(EBKP_NEU!$D$3:$D$1144,G659)=E659,TRUE,FALSE)</f>
        <v>#N/A</v>
      </c>
      <c r="J659" t="e" cm="1">
        <f t="array" ref="J659">IF(A659,IF(AND(H659,I659,INDEX(EBKP_NEU!$G$3:$G$724,G659)),INDEX(EBKP_NEU!$B$3:$B$724,G659),"Problem"),"egal, nicht editierbar")</f>
        <v>#N/A</v>
      </c>
      <c r="K659" s="236" t="s">
        <v>222</v>
      </c>
    </row>
    <row r="660" spans="1:11" ht="96.6">
      <c r="A660" t="b">
        <v>1</v>
      </c>
      <c r="C660" s="200" t="s">
        <v>5477</v>
      </c>
      <c r="D660" s="30" t="s">
        <v>5478</v>
      </c>
      <c r="E660" s="30" t="s">
        <v>5479</v>
      </c>
      <c r="F660">
        <v>0</v>
      </c>
      <c r="G660" t="e">
        <f>MATCH(C660,EBKP_NEU!$A$3:$A$724,0)</f>
        <v>#N/A</v>
      </c>
      <c r="H660" t="e" cm="1">
        <f t="array" ref="H660">IF(INDEX(EBKP_NEU!$C$3:$C$1144,G660)=D660,TRUE,FALSE)</f>
        <v>#N/A</v>
      </c>
      <c r="I660" t="e" cm="1">
        <f t="array" ref="I660">IF(INDEX(EBKP_NEU!$D$3:$D$1144,G660)=E660,TRUE,FALSE)</f>
        <v>#N/A</v>
      </c>
      <c r="J660" t="e" cm="1">
        <f t="array" ref="J660">IF(A660,IF(AND(H660,I660,INDEX(EBKP_NEU!$G$3:$G$724,G660)),INDEX(EBKP_NEU!$B$3:$B$724,G660),"Problem"),"egal, nicht editierbar")</f>
        <v>#N/A</v>
      </c>
      <c r="K660" s="236" t="s">
        <v>222</v>
      </c>
    </row>
    <row r="661" spans="1:11" ht="27.6">
      <c r="A661" t="b">
        <v>1</v>
      </c>
      <c r="C661" s="200" t="s">
        <v>5480</v>
      </c>
      <c r="D661" s="30" t="s">
        <v>5481</v>
      </c>
      <c r="E661" s="30" t="s">
        <v>5482</v>
      </c>
      <c r="F661">
        <v>0</v>
      </c>
      <c r="G661" t="e">
        <f>MATCH(C661,EBKP_NEU!$A$3:$A$724,0)</f>
        <v>#N/A</v>
      </c>
      <c r="H661" t="e" cm="1">
        <f t="array" ref="H661">IF(INDEX(EBKP_NEU!$C$3:$C$1144,G661)=D661,TRUE,FALSE)</f>
        <v>#N/A</v>
      </c>
      <c r="I661" t="e" cm="1">
        <f t="array" ref="I661">IF(INDEX(EBKP_NEU!$D$3:$D$1144,G661)=E661,TRUE,FALSE)</f>
        <v>#N/A</v>
      </c>
      <c r="J661" t="e" cm="1">
        <f t="array" ref="J661">IF(A661,IF(AND(H661,I661,INDEX(EBKP_NEU!$G$3:$G$724,G661)),INDEX(EBKP_NEU!$B$3:$B$724,G661),"Problem"),"egal, nicht editierbar")</f>
        <v>#N/A</v>
      </c>
      <c r="K661" s="236" t="s">
        <v>224</v>
      </c>
    </row>
    <row r="662" spans="1:11" ht="41.4">
      <c r="A662" t="b">
        <v>1</v>
      </c>
      <c r="C662" s="200" t="s">
        <v>5483</v>
      </c>
      <c r="D662" s="30" t="s">
        <v>5484</v>
      </c>
      <c r="E662" s="30" t="s">
        <v>5485</v>
      </c>
      <c r="F662">
        <v>2</v>
      </c>
      <c r="G662" t="e">
        <f>MATCH(C662,EBKP_NEU!$A$3:$A$724,0)</f>
        <v>#N/A</v>
      </c>
      <c r="H662" t="e" cm="1">
        <f t="array" ref="H662">IF(INDEX(EBKP_NEU!$C$3:$C$1144,G662)=D662,TRUE,FALSE)</f>
        <v>#N/A</v>
      </c>
      <c r="I662" t="e" cm="1">
        <f t="array" ref="I662">IF(INDEX(EBKP_NEU!$D$3:$D$1144,G662)=E662,TRUE,FALSE)</f>
        <v>#N/A</v>
      </c>
      <c r="J662" t="e" cm="1">
        <f t="array" ref="J662">IF(A662,IF(AND(H662,I662,INDEX(EBKP_NEU!$G$3:$G$724,G662)),INDEX(EBKP_NEU!$B$3:$B$724,G662),"Problem"),"egal, nicht editierbar")</f>
        <v>#N/A</v>
      </c>
      <c r="K662" s="236" t="s">
        <v>223</v>
      </c>
    </row>
    <row r="663" spans="1:11" ht="27.6">
      <c r="A663" t="b">
        <v>1</v>
      </c>
      <c r="C663" s="200" t="s">
        <v>5486</v>
      </c>
      <c r="D663" s="30" t="s">
        <v>2563</v>
      </c>
      <c r="E663" s="30" t="s">
        <v>2564</v>
      </c>
      <c r="F663">
        <v>1</v>
      </c>
      <c r="G663" t="e">
        <f>MATCH(C663,EBKP_NEU!$A$3:$A$724,0)</f>
        <v>#N/A</v>
      </c>
      <c r="H663" t="e" cm="1">
        <f t="array" ref="H663">IF(INDEX(EBKP_NEU!$C$3:$C$1144,G663)=D663,TRUE,FALSE)</f>
        <v>#N/A</v>
      </c>
      <c r="I663" t="e" cm="1">
        <f t="array" ref="I663">IF(INDEX(EBKP_NEU!$D$3:$D$1144,G663)=E663,TRUE,FALSE)</f>
        <v>#N/A</v>
      </c>
      <c r="J663" t="e" cm="1">
        <f t="array" ref="J663">IF(A663,IF(AND(H663,I663,INDEX(EBKP_NEU!$G$3:$G$724,G663)),INDEX(EBKP_NEU!$B$3:$B$724,G663),"Problem"),"egal, nicht editierbar")</f>
        <v>#N/A</v>
      </c>
      <c r="K663" s="236" t="s">
        <v>225</v>
      </c>
    </row>
    <row r="664" spans="1:11" ht="69">
      <c r="A664" t="b">
        <v>1</v>
      </c>
      <c r="C664" s="200" t="s">
        <v>5487</v>
      </c>
      <c r="D664" s="30" t="s">
        <v>5488</v>
      </c>
      <c r="E664" s="30" t="s">
        <v>5489</v>
      </c>
      <c r="F664">
        <v>1</v>
      </c>
      <c r="G664" t="e">
        <f>MATCH(C664,EBKP_NEU!$A$3:$A$724,0)</f>
        <v>#N/A</v>
      </c>
      <c r="H664" t="e" cm="1">
        <f t="array" ref="H664">IF(INDEX(EBKP_NEU!$C$3:$C$1144,G664)=D664,TRUE,FALSE)</f>
        <v>#N/A</v>
      </c>
      <c r="I664" t="e" cm="1">
        <f t="array" ref="I664">IF(INDEX(EBKP_NEU!$D$3:$D$1144,G664)=E664,TRUE,FALSE)</f>
        <v>#N/A</v>
      </c>
      <c r="J664" t="e" cm="1">
        <f t="array" ref="J664">IF(A664,IF(AND(H664,I664,INDEX(EBKP_NEU!$G$3:$G$724,G664)),INDEX(EBKP_NEU!$B$3:$B$724,G664),"Problem"),"egal, nicht editierbar")</f>
        <v>#N/A</v>
      </c>
      <c r="K664" s="236" t="s">
        <v>225</v>
      </c>
    </row>
    <row r="665" spans="1:11" ht="55.2">
      <c r="A665" t="b">
        <v>1</v>
      </c>
      <c r="C665" s="200" t="s">
        <v>5490</v>
      </c>
      <c r="D665" s="30" t="s">
        <v>5491</v>
      </c>
      <c r="E665" s="30" t="s">
        <v>5492</v>
      </c>
      <c r="F665">
        <v>1</v>
      </c>
      <c r="G665" t="e">
        <f>MATCH(C665,EBKP_NEU!$A$3:$A$724,0)</f>
        <v>#N/A</v>
      </c>
      <c r="H665" t="e" cm="1">
        <f t="array" ref="H665">IF(INDEX(EBKP_NEU!$C$3:$C$1144,G665)=D665,TRUE,FALSE)</f>
        <v>#N/A</v>
      </c>
      <c r="I665" t="e" cm="1">
        <f t="array" ref="I665">IF(INDEX(EBKP_NEU!$D$3:$D$1144,G665)=E665,TRUE,FALSE)</f>
        <v>#N/A</v>
      </c>
      <c r="J665" t="e" cm="1">
        <f t="array" ref="J665">IF(A665,IF(AND(H665,I665,INDEX(EBKP_NEU!$G$3:$G$724,G665)),INDEX(EBKP_NEU!$B$3:$B$724,G665),"Problem"),"egal, nicht editierbar")</f>
        <v>#N/A</v>
      </c>
      <c r="K665" s="236" t="s">
        <v>225</v>
      </c>
    </row>
    <row r="666" spans="1:11" ht="41.4">
      <c r="A666" t="b">
        <v>1</v>
      </c>
      <c r="C666" s="200" t="s">
        <v>5493</v>
      </c>
      <c r="D666" s="30" t="s">
        <v>2559</v>
      </c>
      <c r="E666" s="30" t="s">
        <v>5494</v>
      </c>
      <c r="F666">
        <v>1</v>
      </c>
      <c r="G666" t="e">
        <f>MATCH(C666,EBKP_NEU!$A$3:$A$724,0)</f>
        <v>#N/A</v>
      </c>
      <c r="H666" t="e" cm="1">
        <f t="array" ref="H666">IF(INDEX(EBKP_NEU!$C$3:$C$1144,G666)=D666,TRUE,FALSE)</f>
        <v>#N/A</v>
      </c>
      <c r="I666" t="e" cm="1">
        <f t="array" ref="I666">IF(INDEX(EBKP_NEU!$D$3:$D$1144,G666)=E666,TRUE,FALSE)</f>
        <v>#N/A</v>
      </c>
      <c r="J666" t="e" cm="1">
        <f t="array" ref="J666">IF(A666,IF(AND(H666,I666,INDEX(EBKP_NEU!$G$3:$G$724,G666)),INDEX(EBKP_NEU!$B$3:$B$724,G666),"Problem"),"egal, nicht editierbar")</f>
        <v>#N/A</v>
      </c>
      <c r="K666" s="236" t="s">
        <v>224</v>
      </c>
    </row>
    <row r="667" spans="1:11" ht="55.2">
      <c r="A667" t="b">
        <v>1</v>
      </c>
      <c r="C667" s="200" t="s">
        <v>5495</v>
      </c>
      <c r="D667" s="30" t="s">
        <v>5496</v>
      </c>
      <c r="E667" s="30" t="s">
        <v>5497</v>
      </c>
      <c r="F667">
        <v>1</v>
      </c>
      <c r="G667" t="e">
        <f>MATCH(C667,EBKP_NEU!$A$3:$A$724,0)</f>
        <v>#N/A</v>
      </c>
      <c r="H667" t="e" cm="1">
        <f t="array" ref="H667">IF(INDEX(EBKP_NEU!$C$3:$C$1144,G667)=D667,TRUE,FALSE)</f>
        <v>#N/A</v>
      </c>
      <c r="I667" t="e" cm="1">
        <f t="array" ref="I667">IF(INDEX(EBKP_NEU!$D$3:$D$1144,G667)=E667,TRUE,FALSE)</f>
        <v>#N/A</v>
      </c>
      <c r="J667" t="e" cm="1">
        <f t="array" ref="J667">IF(A667,IF(AND(H667,I667,INDEX(EBKP_NEU!$G$3:$G$724,G667)),INDEX(EBKP_NEU!$B$3:$B$724,G667),"Problem"),"egal, nicht editierbar")</f>
        <v>#N/A</v>
      </c>
      <c r="K667" s="236" t="s">
        <v>224</v>
      </c>
    </row>
    <row r="668" spans="1:11" ht="41.4">
      <c r="A668" t="b">
        <v>1</v>
      </c>
      <c r="C668" s="200" t="s">
        <v>5498</v>
      </c>
      <c r="D668" s="30" t="s">
        <v>5499</v>
      </c>
      <c r="E668" s="30" t="s">
        <v>5500</v>
      </c>
      <c r="F668">
        <v>1</v>
      </c>
      <c r="G668" t="e">
        <f>MATCH(C668,EBKP_NEU!$A$3:$A$724,0)</f>
        <v>#N/A</v>
      </c>
      <c r="H668" t="e" cm="1">
        <f t="array" ref="H668">IF(INDEX(EBKP_NEU!$C$3:$C$1144,G668)=D668,TRUE,FALSE)</f>
        <v>#N/A</v>
      </c>
      <c r="I668" t="e" cm="1">
        <f t="array" ref="I668">IF(INDEX(EBKP_NEU!$D$3:$D$1144,G668)=E668,TRUE,FALSE)</f>
        <v>#N/A</v>
      </c>
      <c r="J668" t="e" cm="1">
        <f t="array" ref="J668">IF(A668,IF(AND(H668,I668,INDEX(EBKP_NEU!$G$3:$G$724,G668)),INDEX(EBKP_NEU!$B$3:$B$724,G668),"Problem"),"egal, nicht editierbar")</f>
        <v>#N/A</v>
      </c>
      <c r="K668" s="236" t="s">
        <v>224</v>
      </c>
    </row>
    <row r="669" spans="1:11" ht="41.4">
      <c r="A669" t="b">
        <v>1</v>
      </c>
      <c r="C669" s="200" t="s">
        <v>5501</v>
      </c>
      <c r="D669" s="30" t="s">
        <v>5502</v>
      </c>
      <c r="E669" s="30" t="s">
        <v>5503</v>
      </c>
      <c r="F669">
        <v>0</v>
      </c>
      <c r="G669" t="e">
        <f>MATCH(C669,EBKP_NEU!$A$3:$A$724,0)</f>
        <v>#N/A</v>
      </c>
      <c r="H669" t="e" cm="1">
        <f t="array" ref="H669">IF(INDEX(EBKP_NEU!$C$3:$C$1144,G669)=D669,TRUE,FALSE)</f>
        <v>#N/A</v>
      </c>
      <c r="I669" t="e" cm="1">
        <f t="array" ref="I669">IF(INDEX(EBKP_NEU!$D$3:$D$1144,G669)=E669,TRUE,FALSE)</f>
        <v>#N/A</v>
      </c>
      <c r="J669" t="e" cm="1">
        <f t="array" ref="J669">IF(A669,IF(AND(H669,I669,INDEX(EBKP_NEU!$G$3:$G$724,G669)),INDEX(EBKP_NEU!$B$3:$B$724,G669),"Problem"),"egal, nicht editierbar")</f>
        <v>#N/A</v>
      </c>
      <c r="K669" s="236" t="s">
        <v>224</v>
      </c>
    </row>
    <row r="670" spans="1:11" ht="41.4">
      <c r="A670" t="b">
        <v>1</v>
      </c>
      <c r="C670" s="200" t="s">
        <v>5504</v>
      </c>
      <c r="D670" s="30" t="s">
        <v>5505</v>
      </c>
      <c r="E670" s="30" t="s">
        <v>5506</v>
      </c>
      <c r="F670">
        <v>0</v>
      </c>
      <c r="G670" t="e">
        <f>MATCH(C670,EBKP_NEU!$A$3:$A$724,0)</f>
        <v>#N/A</v>
      </c>
      <c r="H670" t="e" cm="1">
        <f t="array" ref="H670">IF(INDEX(EBKP_NEU!$C$3:$C$1144,G670)=D670,TRUE,FALSE)</f>
        <v>#N/A</v>
      </c>
      <c r="I670" t="e" cm="1">
        <f t="array" ref="I670">IF(INDEX(EBKP_NEU!$D$3:$D$1144,G670)=E670,TRUE,FALSE)</f>
        <v>#N/A</v>
      </c>
      <c r="J670" t="e" cm="1">
        <f t="array" ref="J670">IF(A670,IF(AND(H670,I670,INDEX(EBKP_NEU!$G$3:$G$724,G670)),INDEX(EBKP_NEU!$B$3:$B$724,G670),"Problem"),"egal, nicht editierbar")</f>
        <v>#N/A</v>
      </c>
      <c r="K670" s="236" t="s">
        <v>224</v>
      </c>
    </row>
    <row r="671" spans="1:11" ht="27.6">
      <c r="A671" t="b">
        <v>1</v>
      </c>
      <c r="C671" s="200" t="s">
        <v>5507</v>
      </c>
      <c r="D671" s="30" t="s">
        <v>2567</v>
      </c>
      <c r="E671" s="30" t="s">
        <v>2568</v>
      </c>
      <c r="F671">
        <v>0</v>
      </c>
      <c r="G671" t="e">
        <f>MATCH(C671,EBKP_NEU!$A$3:$A$724,0)</f>
        <v>#N/A</v>
      </c>
      <c r="H671" t="e" cm="1">
        <f t="array" ref="H671">IF(INDEX(EBKP_NEU!$C$3:$C$1144,G671)=D671,TRUE,FALSE)</f>
        <v>#N/A</v>
      </c>
      <c r="I671" t="e" cm="1">
        <f t="array" ref="I671">IF(INDEX(EBKP_NEU!$D$3:$D$1144,G671)=E671,TRUE,FALSE)</f>
        <v>#N/A</v>
      </c>
      <c r="J671" t="e" cm="1">
        <f t="array" ref="J671">IF(A671,IF(AND(H671,I671,INDEX(EBKP_NEU!$G$3:$G$724,G671)),INDEX(EBKP_NEU!$B$3:$B$724,G671),"Problem"),"egal, nicht editierbar")</f>
        <v>#N/A</v>
      </c>
      <c r="K671" s="236" t="s">
        <v>226</v>
      </c>
    </row>
    <row r="672" spans="1:11" ht="55.2">
      <c r="A672" t="b">
        <v>1</v>
      </c>
      <c r="C672" s="200" t="s">
        <v>5508</v>
      </c>
      <c r="D672" s="30" t="s">
        <v>5509</v>
      </c>
      <c r="E672" s="30" t="s">
        <v>5510</v>
      </c>
      <c r="F672">
        <v>0</v>
      </c>
      <c r="G672" t="e">
        <f>MATCH(C672,EBKP_NEU!$A$3:$A$724,0)</f>
        <v>#N/A</v>
      </c>
      <c r="H672" t="e" cm="1">
        <f t="array" ref="H672">IF(INDEX(EBKP_NEU!$C$3:$C$1144,G672)=D672,TRUE,FALSE)</f>
        <v>#N/A</v>
      </c>
      <c r="I672" t="e" cm="1">
        <f t="array" ref="I672">IF(INDEX(EBKP_NEU!$D$3:$D$1144,G672)=E672,TRUE,FALSE)</f>
        <v>#N/A</v>
      </c>
      <c r="J672" t="e" cm="1">
        <f t="array" ref="J672">IF(A672,IF(AND(H672,I672,INDEX(EBKP_NEU!$G$3:$G$724,G672)),INDEX(EBKP_NEU!$B$3:$B$724,G672),"Problem"),"egal, nicht editierbar")</f>
        <v>#N/A</v>
      </c>
      <c r="K672" s="236" t="s">
        <v>226</v>
      </c>
    </row>
    <row r="673" spans="1:11" ht="41.4">
      <c r="A673" t="b">
        <v>1</v>
      </c>
      <c r="C673" s="200" t="s">
        <v>5511</v>
      </c>
      <c r="D673" s="30" t="s">
        <v>5512</v>
      </c>
      <c r="E673" s="30" t="s">
        <v>5513</v>
      </c>
      <c r="F673">
        <v>0</v>
      </c>
      <c r="G673" t="e">
        <f>MATCH(C673,EBKP_NEU!$A$3:$A$724,0)</f>
        <v>#N/A</v>
      </c>
      <c r="H673" t="e" cm="1">
        <f t="array" ref="H673">IF(INDEX(EBKP_NEU!$C$3:$C$1144,G673)=D673,TRUE,FALSE)</f>
        <v>#N/A</v>
      </c>
      <c r="I673" t="e" cm="1">
        <f t="array" ref="I673">IF(INDEX(EBKP_NEU!$D$3:$D$1144,G673)=E673,TRUE,FALSE)</f>
        <v>#N/A</v>
      </c>
      <c r="J673" t="e" cm="1">
        <f t="array" ref="J673">IF(A673,IF(AND(H673,I673,INDEX(EBKP_NEU!$G$3:$G$724,G673)),INDEX(EBKP_NEU!$B$3:$B$724,G673),"Problem"),"egal, nicht editierbar")</f>
        <v>#N/A</v>
      </c>
      <c r="K673" s="236" t="s">
        <v>226</v>
      </c>
    </row>
    <row r="674" spans="1:11" ht="13.8">
      <c r="A674" t="b">
        <v>1</v>
      </c>
      <c r="C674" s="200" t="s">
        <v>5514</v>
      </c>
      <c r="D674" s="30" t="s">
        <v>5515</v>
      </c>
      <c r="E674" s="30" t="s">
        <v>2572</v>
      </c>
      <c r="F674">
        <v>0</v>
      </c>
      <c r="G674" t="e">
        <f>MATCH(C674,EBKP_NEU!$A$3:$A$724,0)</f>
        <v>#N/A</v>
      </c>
      <c r="H674" t="e" cm="1">
        <f t="array" ref="H674">IF(INDEX(EBKP_NEU!$C$3:$C$1144,G674)=D674,TRUE,FALSE)</f>
        <v>#N/A</v>
      </c>
      <c r="I674" t="e" cm="1">
        <f t="array" ref="I674">IF(INDEX(EBKP_NEU!$D$3:$D$1144,G674)=E674,TRUE,FALSE)</f>
        <v>#N/A</v>
      </c>
      <c r="J674" t="e" cm="1">
        <f t="array" ref="J674">IF(A674,IF(AND(H674,I674,INDEX(EBKP_NEU!$G$3:$G$724,G674)),INDEX(EBKP_NEU!$B$3:$B$724,G674),"Problem"),"egal, nicht editierbar")</f>
        <v>#N/A</v>
      </c>
      <c r="K674" s="236" t="s">
        <v>227</v>
      </c>
    </row>
    <row r="675" spans="1:11" ht="41.4">
      <c r="A675" t="b">
        <v>1</v>
      </c>
      <c r="C675" s="200" t="s">
        <v>5516</v>
      </c>
      <c r="D675" s="30" t="s">
        <v>5517</v>
      </c>
      <c r="E675" s="30" t="s">
        <v>5518</v>
      </c>
      <c r="F675">
        <v>0</v>
      </c>
      <c r="G675" t="e">
        <f>MATCH(C675,EBKP_NEU!$A$3:$A$724,0)</f>
        <v>#N/A</v>
      </c>
      <c r="H675" t="e" cm="1">
        <f t="array" ref="H675">IF(INDEX(EBKP_NEU!$C$3:$C$1144,G675)=D675,TRUE,FALSE)</f>
        <v>#N/A</v>
      </c>
      <c r="I675" t="e" cm="1">
        <f t="array" ref="I675">IF(INDEX(EBKP_NEU!$D$3:$D$1144,G675)=E675,TRUE,FALSE)</f>
        <v>#N/A</v>
      </c>
      <c r="J675" t="e" cm="1">
        <f t="array" ref="J675">IF(A675,IF(AND(H675,I675,INDEX(EBKP_NEU!$G$3:$G$724,G675)),INDEX(EBKP_NEU!$B$3:$B$724,G675),"Problem"),"egal, nicht editierbar")</f>
        <v>#N/A</v>
      </c>
      <c r="K675" s="236" t="s">
        <v>227</v>
      </c>
    </row>
    <row r="676" spans="1:11" ht="27.6">
      <c r="A676" t="b">
        <v>1</v>
      </c>
      <c r="C676" s="200" t="s">
        <v>5519</v>
      </c>
      <c r="D676" s="30" t="s">
        <v>5520</v>
      </c>
      <c r="E676" s="30" t="s">
        <v>5521</v>
      </c>
      <c r="F676">
        <v>0</v>
      </c>
      <c r="G676" t="e">
        <f>MATCH(C676,EBKP_NEU!$A$3:$A$724,0)</f>
        <v>#N/A</v>
      </c>
      <c r="H676" t="e" cm="1">
        <f t="array" ref="H676">IF(INDEX(EBKP_NEU!$C$3:$C$1144,G676)=D676,TRUE,FALSE)</f>
        <v>#N/A</v>
      </c>
      <c r="I676" t="e" cm="1">
        <f t="array" ref="I676">IF(INDEX(EBKP_NEU!$D$3:$D$1144,G676)=E676,TRUE,FALSE)</f>
        <v>#N/A</v>
      </c>
      <c r="J676" t="e" cm="1">
        <f t="array" ref="J676">IF(A676,IF(AND(H676,I676,INDEX(EBKP_NEU!$G$3:$G$724,G676)),INDEX(EBKP_NEU!$B$3:$B$724,G676),"Problem"),"egal, nicht editierbar")</f>
        <v>#N/A</v>
      </c>
      <c r="K676" s="236" t="s">
        <v>227</v>
      </c>
    </row>
    <row r="677" spans="1:11" ht="41.4">
      <c r="A677" t="b">
        <v>1</v>
      </c>
      <c r="C677" s="198" t="s">
        <v>5522</v>
      </c>
      <c r="D677" s="199" t="s">
        <v>2575</v>
      </c>
      <c r="E677" s="30" t="s">
        <v>2576</v>
      </c>
      <c r="F677">
        <v>0</v>
      </c>
      <c r="G677">
        <f>MATCH(C677,EBKP_NEU!$A$3:$A$724,0)</f>
        <v>265</v>
      </c>
      <c r="H677" t="b" cm="1">
        <f t="array" ref="H677">IF(INDEX(EBKP_NEU!$C$3:$C$1144,G677)=D677,TRUE,FALSE)</f>
        <v>0</v>
      </c>
      <c r="I677" t="b" cm="1">
        <f t="array" ref="I677">IF(INDEX(EBKP_NEU!$D$3:$D$1144,G677)=E677,TRUE,FALSE)</f>
        <v>0</v>
      </c>
      <c r="J677" t="str" cm="1">
        <f t="array" ref="J677">IF(A677,IF(AND(H677,I677,INDEX(EBKP_NEU!$G$3:$G$724,G677)),INDEX(EBKP_NEU!$B$3:$B$724,G677),"Problem"),"egal, nicht editierbar")</f>
        <v>Problem</v>
      </c>
      <c r="K677" s="236" t="s">
        <v>228</v>
      </c>
    </row>
    <row r="678" spans="1:11" ht="41.4">
      <c r="A678" t="b">
        <v>1</v>
      </c>
      <c r="C678" s="200" t="s">
        <v>5523</v>
      </c>
      <c r="D678" s="30" t="s">
        <v>5524</v>
      </c>
      <c r="E678" s="30" t="s">
        <v>2580</v>
      </c>
      <c r="F678">
        <v>0</v>
      </c>
      <c r="G678">
        <f>MATCH(C678,EBKP_NEU!$A$3:$A$724,0)</f>
        <v>266</v>
      </c>
      <c r="H678" t="b" cm="1">
        <f t="array" ref="H678">IF(INDEX(EBKP_NEU!$C$3:$C$1144,G678)=D678,TRUE,FALSE)</f>
        <v>0</v>
      </c>
      <c r="I678" t="b" cm="1">
        <f t="array" ref="I678">IF(INDEX(EBKP_NEU!$D$3:$D$1144,G678)=E678,TRUE,FALSE)</f>
        <v>0</v>
      </c>
      <c r="J678" t="str" cm="1">
        <f t="array" ref="J678">IF(A678,IF(AND(H678,I678,INDEX(EBKP_NEU!$G$3:$G$724,G678)),INDEX(EBKP_NEU!$B$3:$B$724,G678),"Problem"),"egal, nicht editierbar")</f>
        <v>Problem</v>
      </c>
      <c r="K678" s="236" t="s">
        <v>228</v>
      </c>
    </row>
    <row r="679" spans="1:11" ht="27.6">
      <c r="A679" t="b">
        <v>1</v>
      </c>
      <c r="C679" s="200" t="s">
        <v>5525</v>
      </c>
      <c r="D679" s="30" t="s">
        <v>5526</v>
      </c>
      <c r="E679" s="30" t="s">
        <v>2584</v>
      </c>
      <c r="F679">
        <v>0</v>
      </c>
      <c r="G679">
        <f>MATCH(C679,EBKP_NEU!$A$3:$A$724,0)</f>
        <v>267</v>
      </c>
      <c r="H679" t="b" cm="1">
        <f t="array" ref="H679">IF(INDEX(EBKP_NEU!$C$3:$C$1144,G679)=D679,TRUE,FALSE)</f>
        <v>0</v>
      </c>
      <c r="I679" t="b" cm="1">
        <f t="array" ref="I679">IF(INDEX(EBKP_NEU!$D$3:$D$1144,G679)=E679,TRUE,FALSE)</f>
        <v>0</v>
      </c>
      <c r="J679" t="str" cm="1">
        <f t="array" ref="J679">IF(A679,IF(AND(H679,I679,INDEX(EBKP_NEU!$G$3:$G$724,G679)),INDEX(EBKP_NEU!$B$3:$B$724,G679),"Problem"),"egal, nicht editierbar")</f>
        <v>Problem</v>
      </c>
      <c r="K679" s="236" t="s">
        <v>228</v>
      </c>
    </row>
    <row r="680" spans="1:11" ht="27.6">
      <c r="A680" t="b">
        <v>1</v>
      </c>
      <c r="C680" s="200" t="s">
        <v>5527</v>
      </c>
      <c r="D680" s="30" t="s">
        <v>5528</v>
      </c>
      <c r="E680" s="30" t="s">
        <v>2588</v>
      </c>
      <c r="F680">
        <v>0</v>
      </c>
      <c r="G680">
        <f>MATCH(C680,EBKP_NEU!$A$3:$A$724,0)</f>
        <v>268</v>
      </c>
      <c r="H680" t="b" cm="1">
        <f t="array" ref="H680">IF(INDEX(EBKP_NEU!$C$3:$C$1144,G680)=D680,TRUE,FALSE)</f>
        <v>0</v>
      </c>
      <c r="I680" t="b" cm="1">
        <f t="array" ref="I680">IF(INDEX(EBKP_NEU!$D$3:$D$1144,G680)=E680,TRUE,FALSE)</f>
        <v>0</v>
      </c>
      <c r="J680" t="str" cm="1">
        <f t="array" ref="J680">IF(A680,IF(AND(H680,I680,INDEX(EBKP_NEU!$G$3:$G$724,G680)),INDEX(EBKP_NEU!$B$3:$B$724,G680),"Problem"),"egal, nicht editierbar")</f>
        <v>Problem</v>
      </c>
      <c r="K680" s="236" t="s">
        <v>228</v>
      </c>
    </row>
    <row r="681" spans="1:11" ht="27.6">
      <c r="A681" t="b">
        <v>1</v>
      </c>
      <c r="C681" s="200" t="s">
        <v>5529</v>
      </c>
      <c r="D681" s="30" t="s">
        <v>5530</v>
      </c>
      <c r="E681" s="30" t="s">
        <v>2592</v>
      </c>
      <c r="F681">
        <v>0</v>
      </c>
      <c r="G681">
        <f>MATCH(C681,EBKP_NEU!$A$3:$A$724,0)</f>
        <v>269</v>
      </c>
      <c r="H681" t="b" cm="1">
        <f t="array" ref="H681">IF(INDEX(EBKP_NEU!$C$3:$C$1144,G681)=D681,TRUE,FALSE)</f>
        <v>0</v>
      </c>
      <c r="I681" t="b" cm="1">
        <f t="array" ref="I681">IF(INDEX(EBKP_NEU!$D$3:$D$1144,G681)=E681,TRUE,FALSE)</f>
        <v>0</v>
      </c>
      <c r="J681" t="str" cm="1">
        <f t="array" ref="J681">IF(A681,IF(AND(H681,I681,INDEX(EBKP_NEU!$G$3:$G$724,G681)),INDEX(EBKP_NEU!$B$3:$B$724,G681),"Problem"),"egal, nicht editierbar")</f>
        <v>Problem</v>
      </c>
      <c r="K681" s="236" t="s">
        <v>228</v>
      </c>
    </row>
    <row r="682" spans="1:11" ht="41.4">
      <c r="A682" t="b">
        <v>1</v>
      </c>
      <c r="C682" s="198" t="s">
        <v>5531</v>
      </c>
      <c r="D682" s="199" t="s">
        <v>2595</v>
      </c>
      <c r="E682" s="30" t="s">
        <v>2596</v>
      </c>
      <c r="F682">
        <v>0</v>
      </c>
      <c r="G682">
        <f>MATCH(C682,EBKP_NEU!$A$3:$A$724,0)</f>
        <v>278</v>
      </c>
      <c r="H682" t="b" cm="1">
        <f t="array" ref="H682">IF(INDEX(EBKP_NEU!$C$3:$C$1144,G682)=D682,TRUE,FALSE)</f>
        <v>0</v>
      </c>
      <c r="I682" t="b" cm="1">
        <f t="array" ref="I682">IF(INDEX(EBKP_NEU!$D$3:$D$1144,G682)=E682,TRUE,FALSE)</f>
        <v>0</v>
      </c>
      <c r="J682" t="str" cm="1">
        <f t="array" ref="J682">IF(A682,IF(AND(H682,I682,INDEX(EBKP_NEU!$G$3:$G$724,G682)),INDEX(EBKP_NEU!$B$3:$B$724,G682),"Problem"),"egal, nicht editierbar")</f>
        <v>Problem</v>
      </c>
      <c r="K682" s="236" t="s">
        <v>233</v>
      </c>
    </row>
    <row r="683" spans="1:11" ht="27.6">
      <c r="A683" t="b">
        <v>1</v>
      </c>
      <c r="C683" s="200" t="s">
        <v>5532</v>
      </c>
      <c r="D683" s="30" t="s">
        <v>5533</v>
      </c>
      <c r="E683" s="30" t="s">
        <v>2601</v>
      </c>
      <c r="F683">
        <v>0</v>
      </c>
      <c r="G683">
        <f>MATCH(C683,EBKP_NEU!$A$3:$A$724,0)</f>
        <v>279</v>
      </c>
      <c r="H683" t="b" cm="1">
        <f t="array" ref="H683">IF(INDEX(EBKP_NEU!$C$3:$C$1144,G683)=D683,TRUE,FALSE)</f>
        <v>0</v>
      </c>
      <c r="I683" t="b" cm="1">
        <f t="array" ref="I683">IF(INDEX(EBKP_NEU!$D$3:$D$1144,G683)=E683,TRUE,FALSE)</f>
        <v>0</v>
      </c>
      <c r="J683" t="str" cm="1">
        <f t="array" ref="J683">IF(A683,IF(AND(H683,I683,INDEX(EBKP_NEU!$G$3:$G$724,G683)),INDEX(EBKP_NEU!$B$3:$B$724,G683),"Problem"),"egal, nicht editierbar")</f>
        <v>Problem</v>
      </c>
      <c r="K683" s="236" t="s">
        <v>233</v>
      </c>
    </row>
    <row r="684" spans="1:11" ht="27.6">
      <c r="A684" t="b">
        <v>1</v>
      </c>
      <c r="C684" s="200" t="s">
        <v>5534</v>
      </c>
      <c r="D684" s="30" t="s">
        <v>5535</v>
      </c>
      <c r="E684" s="30" t="s">
        <v>2605</v>
      </c>
      <c r="F684">
        <v>0</v>
      </c>
      <c r="G684">
        <f>MATCH(C684,EBKP_NEU!$A$3:$A$724,0)</f>
        <v>280</v>
      </c>
      <c r="H684" t="b" cm="1">
        <f t="array" ref="H684">IF(INDEX(EBKP_NEU!$C$3:$C$1144,G684)=D684,TRUE,FALSE)</f>
        <v>0</v>
      </c>
      <c r="I684" t="b" cm="1">
        <f t="array" ref="I684">IF(INDEX(EBKP_NEU!$D$3:$D$1144,G684)=E684,TRUE,FALSE)</f>
        <v>0</v>
      </c>
      <c r="J684" t="str" cm="1">
        <f t="array" ref="J684">IF(A684,IF(AND(H684,I684,INDEX(EBKP_NEU!$G$3:$G$724,G684)),INDEX(EBKP_NEU!$B$3:$B$724,G684),"Problem"),"egal, nicht editierbar")</f>
        <v>Problem</v>
      </c>
      <c r="K684" s="236" t="s">
        <v>233</v>
      </c>
    </row>
    <row r="685" spans="1:11" ht="27.6">
      <c r="A685" t="b">
        <v>1</v>
      </c>
      <c r="C685" s="200" t="s">
        <v>5536</v>
      </c>
      <c r="D685" s="30" t="s">
        <v>5537</v>
      </c>
      <c r="E685" s="30" t="s">
        <v>2610</v>
      </c>
      <c r="F685">
        <v>0</v>
      </c>
      <c r="G685">
        <f>MATCH(C685,EBKP_NEU!$A$3:$A$724,0)</f>
        <v>281</v>
      </c>
      <c r="H685" t="b" cm="1">
        <f t="array" ref="H685">IF(INDEX(EBKP_NEU!$C$3:$C$1144,G685)=D685,TRUE,FALSE)</f>
        <v>0</v>
      </c>
      <c r="I685" t="b" cm="1">
        <f t="array" ref="I685">IF(INDEX(EBKP_NEU!$D$3:$D$1144,G685)=E685,TRUE,FALSE)</f>
        <v>0</v>
      </c>
      <c r="J685" t="str" cm="1">
        <f t="array" ref="J685">IF(A685,IF(AND(H685,I685,INDEX(EBKP_NEU!$G$3:$G$724,G685)),INDEX(EBKP_NEU!$B$3:$B$724,G685),"Problem"),"egal, nicht editierbar")</f>
        <v>Problem</v>
      </c>
      <c r="K685" s="236" t="s">
        <v>233</v>
      </c>
    </row>
    <row r="686" spans="1:11" ht="27.6">
      <c r="A686" t="b">
        <v>1</v>
      </c>
      <c r="C686" s="200" t="s">
        <v>5538</v>
      </c>
      <c r="D686" s="30" t="s">
        <v>5539</v>
      </c>
      <c r="E686" s="30" t="s">
        <v>2614</v>
      </c>
      <c r="F686">
        <v>0</v>
      </c>
      <c r="G686">
        <f>MATCH(C686,EBKP_NEU!$A$3:$A$724,0)</f>
        <v>282</v>
      </c>
      <c r="H686" t="b" cm="1">
        <f t="array" ref="H686">IF(INDEX(EBKP_NEU!$C$3:$C$1144,G686)=D686,TRUE,FALSE)</f>
        <v>0</v>
      </c>
      <c r="I686" t="b" cm="1">
        <f t="array" ref="I686">IF(INDEX(EBKP_NEU!$D$3:$D$1144,G686)=E686,TRUE,FALSE)</f>
        <v>0</v>
      </c>
      <c r="J686" t="str" cm="1">
        <f t="array" ref="J686">IF(A686,IF(AND(H686,I686,INDEX(EBKP_NEU!$G$3:$G$724,G686)),INDEX(EBKP_NEU!$B$3:$B$724,G686),"Problem"),"egal, nicht editierbar")</f>
        <v>Problem</v>
      </c>
      <c r="K686" s="236" t="s">
        <v>233</v>
      </c>
    </row>
    <row r="687" spans="1:11" ht="41.4">
      <c r="A687" t="b">
        <v>1</v>
      </c>
      <c r="C687" s="198" t="s">
        <v>5540</v>
      </c>
      <c r="D687" s="199" t="s">
        <v>2637</v>
      </c>
      <c r="E687" s="30" t="s">
        <v>2638</v>
      </c>
      <c r="F687">
        <v>0</v>
      </c>
      <c r="G687">
        <f>MATCH(C687,EBKP_NEU!$A$3:$A$724,0)</f>
        <v>283</v>
      </c>
      <c r="H687" t="b" cm="1">
        <f t="array" ref="H687">IF(INDEX(EBKP_NEU!$C$3:$C$1144,G687)=D687,TRUE,FALSE)</f>
        <v>0</v>
      </c>
      <c r="I687" t="b" cm="1">
        <f t="array" ref="I687">IF(INDEX(EBKP_NEU!$D$3:$D$1144,G687)=E687,TRUE,FALSE)</f>
        <v>0</v>
      </c>
      <c r="J687" t="str" cm="1">
        <f t="array" ref="J687">IF(A687,IF(AND(H687,I687,INDEX(EBKP_NEU!$G$3:$G$724,G687)),INDEX(EBKP_NEU!$B$3:$B$724,G687),"Problem"),"egal, nicht editierbar")</f>
        <v>Problem</v>
      </c>
      <c r="K687" s="236" t="s">
        <v>243</v>
      </c>
    </row>
    <row r="688" spans="1:11" ht="41.4">
      <c r="A688" t="b">
        <v>1</v>
      </c>
      <c r="C688" s="200" t="s">
        <v>5541</v>
      </c>
      <c r="D688" s="30" t="s">
        <v>5542</v>
      </c>
      <c r="E688" s="30" t="s">
        <v>5543</v>
      </c>
      <c r="F688">
        <v>0</v>
      </c>
      <c r="G688">
        <f>MATCH(C688,EBKP_NEU!$A$3:$A$724,0)</f>
        <v>284</v>
      </c>
      <c r="H688" t="b" cm="1">
        <f t="array" ref="H688">IF(INDEX(EBKP_NEU!$C$3:$C$1144,G688)=D688,TRUE,FALSE)</f>
        <v>0</v>
      </c>
      <c r="I688" t="b" cm="1">
        <f t="array" ref="I688">IF(INDEX(EBKP_NEU!$D$3:$D$1144,G688)=E688,TRUE,FALSE)</f>
        <v>0</v>
      </c>
      <c r="J688" t="str" cm="1">
        <f t="array" ref="J688">IF(A688,IF(AND(H688,I688,INDEX(EBKP_NEU!$G$3:$G$724,G688)),INDEX(EBKP_NEU!$B$3:$B$724,G688),"Problem"),"egal, nicht editierbar")</f>
        <v>Problem</v>
      </c>
      <c r="K688" s="236" t="s">
        <v>243</v>
      </c>
    </row>
    <row r="689" spans="1:12" ht="27.6">
      <c r="A689" t="b">
        <v>1</v>
      </c>
      <c r="C689" s="200" t="s">
        <v>5544</v>
      </c>
      <c r="D689" s="30" t="s">
        <v>5545</v>
      </c>
      <c r="E689" s="30" t="s">
        <v>5546</v>
      </c>
      <c r="F689">
        <v>0</v>
      </c>
      <c r="G689">
        <f>MATCH(C689,EBKP_NEU!$A$3:$A$724,0)</f>
        <v>285</v>
      </c>
      <c r="H689" t="b" cm="1">
        <f t="array" ref="H689">IF(INDEX(EBKP_NEU!$C$3:$C$1144,G689)=D689,TRUE,FALSE)</f>
        <v>0</v>
      </c>
      <c r="I689" t="b" cm="1">
        <f t="array" ref="I689">IF(INDEX(EBKP_NEU!$D$3:$D$1144,G689)=E689,TRUE,FALSE)</f>
        <v>0</v>
      </c>
      <c r="J689" t="str" cm="1">
        <f t="array" ref="J689">IF(A689,IF(AND(H689,I689,INDEX(EBKP_NEU!$G$3:$G$724,G689)),INDEX(EBKP_NEU!$B$3:$B$724,G689),"Problem"),"egal, nicht editierbar")</f>
        <v>Problem</v>
      </c>
      <c r="K689" s="236" t="s">
        <v>243</v>
      </c>
    </row>
    <row r="690" spans="1:12" ht="13.8" hidden="1">
      <c r="A690" t="b">
        <v>0</v>
      </c>
      <c r="C690" s="207" t="s">
        <v>5547</v>
      </c>
      <c r="D690" s="29" t="s">
        <v>4608</v>
      </c>
      <c r="E690" s="29" t="s">
        <v>4608</v>
      </c>
      <c r="F690">
        <v>0</v>
      </c>
      <c r="G690" t="e">
        <f>MATCH(C690,EBKP_NEU!$A$3:$A$724,0)</f>
        <v>#N/A</v>
      </c>
      <c r="H690" t="e" cm="1">
        <f t="array" ref="H690">IF(INDEX(EBKP_NEU!$C$3:$C$1144,G690)=D690,TRUE,FALSE)</f>
        <v>#N/A</v>
      </c>
      <c r="I690" t="e" cm="1">
        <f t="array" ref="I690">IF(INDEX(EBKP_NEU!$D$3:$D$1144,G690)=E690,TRUE,FALSE)</f>
        <v>#N/A</v>
      </c>
      <c r="J690" t="str" cm="1">
        <f t="array" ref="J690">IF(A690,IF(AND(H690,I690,INDEX(EBKP_NEU!$G$3:$G$724,G690)),INDEX(EBKP_NEU!$B$3:$B$724,G690),"Problem"),"egal, nicht editierbar")</f>
        <v>egal, nicht editierbar</v>
      </c>
      <c r="K690" s="236" t="s">
        <v>243</v>
      </c>
      <c r="L690"/>
    </row>
    <row r="691" spans="1:12" ht="13.8" hidden="1">
      <c r="A691" t="b">
        <v>0</v>
      </c>
      <c r="C691" s="207" t="s">
        <v>5548</v>
      </c>
      <c r="D691" s="29" t="s">
        <v>4608</v>
      </c>
      <c r="E691" s="29" t="s">
        <v>4608</v>
      </c>
      <c r="F691">
        <v>0</v>
      </c>
      <c r="G691" t="e">
        <f>MATCH(C691,EBKP_NEU!$A$3:$A$724,0)</f>
        <v>#N/A</v>
      </c>
      <c r="H691" t="e" cm="1">
        <f t="array" ref="H691">IF(INDEX(EBKP_NEU!$C$3:$C$1144,G691)=D691,TRUE,FALSE)</f>
        <v>#N/A</v>
      </c>
      <c r="I691" t="e" cm="1">
        <f t="array" ref="I691">IF(INDEX(EBKP_NEU!$D$3:$D$1144,G691)=E691,TRUE,FALSE)</f>
        <v>#N/A</v>
      </c>
      <c r="J691" t="str" cm="1">
        <f t="array" ref="J691">IF(A691,IF(AND(H691,I691,INDEX(EBKP_NEU!$G$3:$G$724,G691)),INDEX(EBKP_NEU!$B$3:$B$724,G691),"Problem"),"egal, nicht editierbar")</f>
        <v>egal, nicht editierbar</v>
      </c>
      <c r="K691" s="236" t="s">
        <v>243</v>
      </c>
      <c r="L691"/>
    </row>
    <row r="692" spans="1:12" ht="13.8" hidden="1">
      <c r="A692" t="b">
        <v>0</v>
      </c>
      <c r="C692" s="207" t="s">
        <v>5549</v>
      </c>
      <c r="D692" s="29" t="s">
        <v>4608</v>
      </c>
      <c r="E692" s="29" t="s">
        <v>4608</v>
      </c>
      <c r="F692">
        <v>0</v>
      </c>
      <c r="G692" t="e">
        <f>MATCH(C692,EBKP_NEU!$A$3:$A$724,0)</f>
        <v>#N/A</v>
      </c>
      <c r="H692" t="e" cm="1">
        <f t="array" ref="H692">IF(INDEX(EBKP_NEU!$C$3:$C$1144,G692)=D692,TRUE,FALSE)</f>
        <v>#N/A</v>
      </c>
      <c r="I692" t="e" cm="1">
        <f t="array" ref="I692">IF(INDEX(EBKP_NEU!$D$3:$D$1144,G692)=E692,TRUE,FALSE)</f>
        <v>#N/A</v>
      </c>
      <c r="J692" t="str" cm="1">
        <f t="array" ref="J692">IF(A692,IF(AND(H692,I692,INDEX(EBKP_NEU!$G$3:$G$724,G692)),INDEX(EBKP_NEU!$B$3:$B$724,G692),"Problem"),"egal, nicht editierbar")</f>
        <v>egal, nicht editierbar</v>
      </c>
      <c r="L692"/>
    </row>
    <row r="693" spans="1:12" ht="13.8" hidden="1">
      <c r="A693" t="b">
        <v>0</v>
      </c>
      <c r="C693" s="207" t="s">
        <v>5550</v>
      </c>
      <c r="D693" s="29" t="s">
        <v>4608</v>
      </c>
      <c r="E693" s="29" t="s">
        <v>4608</v>
      </c>
      <c r="F693">
        <v>0</v>
      </c>
      <c r="G693" t="e">
        <f>MATCH(C693,EBKP_NEU!$A$3:$A$724,0)</f>
        <v>#N/A</v>
      </c>
      <c r="H693" t="e" cm="1">
        <f t="array" ref="H693">IF(INDEX(EBKP_NEU!$C$3:$C$1144,G693)=D693,TRUE,FALSE)</f>
        <v>#N/A</v>
      </c>
      <c r="I693" t="e" cm="1">
        <f t="array" ref="I693">IF(INDEX(EBKP_NEU!$D$3:$D$1144,G693)=E693,TRUE,FALSE)</f>
        <v>#N/A</v>
      </c>
      <c r="J693" t="str" cm="1">
        <f t="array" ref="J693">IF(A693,IF(AND(H693,I693,INDEX(EBKP_NEU!$G$3:$G$724,G693)),INDEX(EBKP_NEU!$B$3:$B$724,G693),"Problem"),"egal, nicht editierbar")</f>
        <v>egal, nicht editierbar</v>
      </c>
      <c r="L693"/>
    </row>
    <row r="694" spans="1:12" ht="13.8" hidden="1">
      <c r="A694" t="b">
        <v>0</v>
      </c>
      <c r="C694" s="207" t="s">
        <v>5551</v>
      </c>
      <c r="D694" s="29" t="s">
        <v>4608</v>
      </c>
      <c r="E694" s="29" t="s">
        <v>4608</v>
      </c>
      <c r="F694">
        <v>0</v>
      </c>
      <c r="G694" t="e">
        <f>MATCH(C694,EBKP_NEU!$A$3:$A$724,0)</f>
        <v>#N/A</v>
      </c>
      <c r="H694" t="e" cm="1">
        <f t="array" ref="H694">IF(INDEX(EBKP_NEU!$C$3:$C$1144,G694)=D694,TRUE,FALSE)</f>
        <v>#N/A</v>
      </c>
      <c r="I694" t="e" cm="1">
        <f t="array" ref="I694">IF(INDEX(EBKP_NEU!$D$3:$D$1144,G694)=E694,TRUE,FALSE)</f>
        <v>#N/A</v>
      </c>
      <c r="J694" t="str" cm="1">
        <f t="array" ref="J694">IF(A694,IF(AND(H694,I694,INDEX(EBKP_NEU!$G$3:$G$724,G694)),INDEX(EBKP_NEU!$B$3:$B$724,G694),"Problem"),"egal, nicht editierbar")</f>
        <v>egal, nicht editierbar</v>
      </c>
      <c r="L694"/>
    </row>
    <row r="695" spans="1:12" ht="13.8" hidden="1">
      <c r="A695" t="b">
        <v>0</v>
      </c>
      <c r="C695" s="207" t="s">
        <v>5552</v>
      </c>
      <c r="D695" s="29" t="s">
        <v>4608</v>
      </c>
      <c r="E695" s="29" t="s">
        <v>4608</v>
      </c>
      <c r="F695">
        <v>0</v>
      </c>
      <c r="G695" t="e">
        <f>MATCH(C695,EBKP_NEU!$A$3:$A$724,0)</f>
        <v>#N/A</v>
      </c>
      <c r="H695" t="e" cm="1">
        <f t="array" ref="H695">IF(INDEX(EBKP_NEU!$C$3:$C$1144,G695)=D695,TRUE,FALSE)</f>
        <v>#N/A</v>
      </c>
      <c r="I695" t="e" cm="1">
        <f t="array" ref="I695">IF(INDEX(EBKP_NEU!$D$3:$D$1144,G695)=E695,TRUE,FALSE)</f>
        <v>#N/A</v>
      </c>
      <c r="J695" t="str" cm="1">
        <f t="array" ref="J695">IF(A695,IF(AND(H695,I695,INDEX(EBKP_NEU!$G$3:$G$724,G695)),INDEX(EBKP_NEU!$B$3:$B$724,G695),"Problem"),"egal, nicht editierbar")</f>
        <v>egal, nicht editierbar</v>
      </c>
      <c r="L695"/>
    </row>
    <row r="696" spans="1:12" ht="13.8" hidden="1">
      <c r="A696" t="b">
        <v>0</v>
      </c>
      <c r="C696" s="207" t="s">
        <v>5553</v>
      </c>
      <c r="D696" s="29" t="s">
        <v>4608</v>
      </c>
      <c r="E696" s="29" t="s">
        <v>4608</v>
      </c>
      <c r="F696">
        <v>0</v>
      </c>
      <c r="G696" t="e">
        <f>MATCH(C696,EBKP_NEU!$A$3:$A$724,0)</f>
        <v>#N/A</v>
      </c>
      <c r="H696" t="e" cm="1">
        <f t="array" ref="H696">IF(INDEX(EBKP_NEU!$C$3:$C$1144,G696)=D696,TRUE,FALSE)</f>
        <v>#N/A</v>
      </c>
      <c r="I696" t="e" cm="1">
        <f t="array" ref="I696">IF(INDEX(EBKP_NEU!$D$3:$D$1144,G696)=E696,TRUE,FALSE)</f>
        <v>#N/A</v>
      </c>
      <c r="J696" t="str" cm="1">
        <f t="array" ref="J696">IF(A696,IF(AND(H696,I696,INDEX(EBKP_NEU!$G$3:$G$724,G696)),INDEX(EBKP_NEU!$B$3:$B$724,G696),"Problem"),"egal, nicht editierbar")</f>
        <v>egal, nicht editierbar</v>
      </c>
      <c r="L696"/>
    </row>
    <row r="697" spans="1:12" ht="13.8" hidden="1">
      <c r="A697" t="b">
        <v>0</v>
      </c>
      <c r="C697" s="207" t="s">
        <v>5554</v>
      </c>
      <c r="D697" s="29" t="s">
        <v>4608</v>
      </c>
      <c r="E697" s="29" t="s">
        <v>4608</v>
      </c>
      <c r="F697">
        <v>0</v>
      </c>
      <c r="G697" t="e">
        <f>MATCH(C697,EBKP_NEU!$A$3:$A$724,0)</f>
        <v>#N/A</v>
      </c>
      <c r="H697" t="e" cm="1">
        <f t="array" ref="H697">IF(INDEX(EBKP_NEU!$C$3:$C$1144,G697)=D697,TRUE,FALSE)</f>
        <v>#N/A</v>
      </c>
      <c r="I697" t="e" cm="1">
        <f t="array" ref="I697">IF(INDEX(EBKP_NEU!$D$3:$D$1144,G697)=E697,TRUE,FALSE)</f>
        <v>#N/A</v>
      </c>
      <c r="J697" t="str" cm="1">
        <f t="array" ref="J697">IF(A697,IF(AND(H697,I697,INDEX(EBKP_NEU!$G$3:$G$724,G697)),INDEX(EBKP_NEU!$B$3:$B$724,G697),"Problem"),"egal, nicht editierbar")</f>
        <v>egal, nicht editierbar</v>
      </c>
      <c r="L697"/>
    </row>
    <row r="698" spans="1:12" ht="27.6">
      <c r="A698" t="b">
        <v>1</v>
      </c>
      <c r="C698" s="200" t="s">
        <v>5555</v>
      </c>
      <c r="D698" s="30" t="s">
        <v>5556</v>
      </c>
      <c r="E698" s="30" t="s">
        <v>5557</v>
      </c>
      <c r="F698">
        <v>0</v>
      </c>
      <c r="G698">
        <f>MATCH(C698,EBKP_NEU!$A$3:$A$724,0)</f>
        <v>286</v>
      </c>
      <c r="H698" t="b" cm="1">
        <f t="array" ref="H698">IF(INDEX(EBKP_NEU!$C$3:$C$1144,G698)=D698,TRUE,FALSE)</f>
        <v>0</v>
      </c>
      <c r="I698" t="b" cm="1">
        <f t="array" ref="I698">IF(INDEX(EBKP_NEU!$D$3:$D$1144,G698)=E698,TRUE,FALSE)</f>
        <v>0</v>
      </c>
      <c r="J698" t="str" cm="1">
        <f t="array" ref="J698">IF(A698,IF(AND(H698,I698,INDEX(EBKP_NEU!$G$3:$G$724,G698)),INDEX(EBKP_NEU!$B$3:$B$724,G698),"Problem"),"egal, nicht editierbar")</f>
        <v>Problem</v>
      </c>
      <c r="K698" s="236" t="s">
        <v>243</v>
      </c>
    </row>
    <row r="699" spans="1:12" ht="27.6">
      <c r="A699" t="b">
        <v>1</v>
      </c>
      <c r="C699" s="200" t="s">
        <v>5558</v>
      </c>
      <c r="D699" s="30" t="s">
        <v>5559</v>
      </c>
      <c r="E699" s="30" t="s">
        <v>5560</v>
      </c>
      <c r="F699">
        <v>0</v>
      </c>
      <c r="G699">
        <f>MATCH(C699,EBKP_NEU!$A$3:$A$724,0)</f>
        <v>287</v>
      </c>
      <c r="H699" t="b" cm="1">
        <f t="array" ref="H699">IF(INDEX(EBKP_NEU!$C$3:$C$1144,G699)=D699,TRUE,FALSE)</f>
        <v>0</v>
      </c>
      <c r="I699" t="b" cm="1">
        <f t="array" ref="I699">IF(INDEX(EBKP_NEU!$D$3:$D$1144,G699)=E699,TRUE,FALSE)</f>
        <v>0</v>
      </c>
      <c r="J699" t="str" cm="1">
        <f t="array" ref="J699">IF(A699,IF(AND(H699,I699,INDEX(EBKP_NEU!$G$3:$G$724,G699)),INDEX(EBKP_NEU!$B$3:$B$724,G699),"Problem"),"egal, nicht editierbar")</f>
        <v>Problem</v>
      </c>
      <c r="K699" s="236" t="s">
        <v>243</v>
      </c>
    </row>
    <row r="700" spans="1:12" ht="27.6">
      <c r="A700" t="b">
        <v>1</v>
      </c>
      <c r="C700" s="196" t="s">
        <v>253</v>
      </c>
      <c r="D700" s="197" t="s">
        <v>2677</v>
      </c>
      <c r="E700" s="30" t="s">
        <v>2678</v>
      </c>
      <c r="F700">
        <v>0</v>
      </c>
      <c r="G700">
        <f>MATCH(C700,EBKP_NEU!$A$3:$A$724,0)</f>
        <v>303</v>
      </c>
      <c r="H700" t="b" cm="1">
        <f t="array" ref="H700">IF(INDEX(EBKP_NEU!$C$3:$C$1144,G700)=D700,TRUE,FALSE)</f>
        <v>1</v>
      </c>
      <c r="I700" t="b" cm="1">
        <f t="array" ref="I700">IF(INDEX(EBKP_NEU!$D$3:$D$1144,G700)=E700,TRUE,FALSE)</f>
        <v>1</v>
      </c>
      <c r="J700" t="str" cm="1">
        <f t="array" ref="J700">IF(A700,IF(AND(H700,I700,INDEX(EBKP_NEU!$G$3:$G$724,G700)),INDEX(EBKP_NEU!$B$3:$B$724,G700),"Problem"),"egal, nicht editierbar")</f>
        <v>Problem</v>
      </c>
      <c r="K700" s="236" t="s">
        <v>254</v>
      </c>
    </row>
    <row r="701" spans="1:12" ht="27.6">
      <c r="A701" t="b">
        <v>1</v>
      </c>
      <c r="C701" s="198" t="s">
        <v>5561</v>
      </c>
      <c r="D701" s="199" t="s">
        <v>2681</v>
      </c>
      <c r="E701" s="30" t="s">
        <v>5562</v>
      </c>
      <c r="F701">
        <v>0</v>
      </c>
      <c r="G701">
        <f>MATCH(C701,EBKP_NEU!$A$3:$A$724,0)</f>
        <v>304</v>
      </c>
      <c r="H701" t="b" cm="1">
        <f t="array" ref="H701">IF(INDEX(EBKP_NEU!$C$3:$C$1144,G701)=D701,TRUE,FALSE)</f>
        <v>1</v>
      </c>
      <c r="I701" t="b" cm="1">
        <f t="array" ref="I701">IF(INDEX(EBKP_NEU!$D$3:$D$1144,G701)=E701,TRUE,FALSE)</f>
        <v>0</v>
      </c>
      <c r="J701" t="str" cm="1">
        <f t="array" ref="J701">IF(A701,IF(AND(H701,I701,INDEX(EBKP_NEU!$G$3:$G$724,G701)),INDEX(EBKP_NEU!$B$3:$B$724,G701),"Problem"),"egal, nicht editierbar")</f>
        <v>Problem</v>
      </c>
      <c r="K701" s="236" t="s">
        <v>254</v>
      </c>
    </row>
    <row r="702" spans="1:12" ht="41.4">
      <c r="A702" t="b">
        <v>1</v>
      </c>
      <c r="C702" s="200" t="s">
        <v>5563</v>
      </c>
      <c r="D702" s="30" t="s">
        <v>2685</v>
      </c>
      <c r="E702" s="30" t="s">
        <v>2686</v>
      </c>
      <c r="F702">
        <v>0</v>
      </c>
      <c r="G702">
        <f>MATCH(C702,EBKP_NEU!$A$3:$A$724,0)</f>
        <v>305</v>
      </c>
      <c r="H702" t="b" cm="1">
        <f t="array" ref="H702">IF(INDEX(EBKP_NEU!$C$3:$C$1144,G702)=D702,TRUE,FALSE)</f>
        <v>1</v>
      </c>
      <c r="I702" t="b" cm="1">
        <f t="array" ref="I702">IF(INDEX(EBKP_NEU!$D$3:$D$1144,G702)=E702,TRUE,FALSE)</f>
        <v>1</v>
      </c>
      <c r="J702" t="str" cm="1">
        <f t="array" ref="J702">IF(A702,IF(AND(H702,I702,INDEX(EBKP_NEU!$G$3:$G$724,G702)),INDEX(EBKP_NEU!$B$3:$B$724,G702),"Problem"),"egal, nicht editierbar")</f>
        <v>Problem</v>
      </c>
      <c r="K702" s="236" t="s">
        <v>254</v>
      </c>
    </row>
    <row r="703" spans="1:12" ht="41.4">
      <c r="A703" t="b">
        <v>1</v>
      </c>
      <c r="C703" s="200" t="s">
        <v>5564</v>
      </c>
      <c r="D703" s="30" t="s">
        <v>5565</v>
      </c>
      <c r="E703" s="30" t="s">
        <v>5566</v>
      </c>
      <c r="F703">
        <v>0</v>
      </c>
      <c r="G703">
        <f>MATCH(C703,EBKP_NEU!$A$3:$A$724,0)</f>
        <v>306</v>
      </c>
      <c r="H703" t="b" cm="1">
        <f t="array" ref="H703">IF(INDEX(EBKP_NEU!$C$3:$C$1144,G703)=D703,TRUE,FALSE)</f>
        <v>0</v>
      </c>
      <c r="I703" t="b" cm="1">
        <f t="array" ref="I703">IF(INDEX(EBKP_NEU!$D$3:$D$1144,G703)=E703,TRUE,FALSE)</f>
        <v>0</v>
      </c>
      <c r="J703" t="str" cm="1">
        <f t="array" ref="J703">IF(A703,IF(AND(H703,I703,INDEX(EBKP_NEU!$G$3:$G$724,G703)),INDEX(EBKP_NEU!$B$3:$B$724,G703),"Problem"),"egal, nicht editierbar")</f>
        <v>Problem</v>
      </c>
      <c r="K703" s="236" t="s">
        <v>258</v>
      </c>
    </row>
    <row r="704" spans="1:12" ht="27.6">
      <c r="A704" t="b">
        <v>1</v>
      </c>
      <c r="C704" s="200" t="s">
        <v>5567</v>
      </c>
      <c r="D704" s="30" t="s">
        <v>5568</v>
      </c>
      <c r="E704" s="30" t="s">
        <v>5569</v>
      </c>
      <c r="F704">
        <v>0</v>
      </c>
      <c r="G704" t="e">
        <f>MATCH(C704,EBKP_NEU!$A$3:$A$724,0)</f>
        <v>#N/A</v>
      </c>
      <c r="H704" t="e" cm="1">
        <f t="array" ref="H704">IF(INDEX(EBKP_NEU!$C$3:$C$1144,G704)=D704,TRUE,FALSE)</f>
        <v>#N/A</v>
      </c>
      <c r="I704" t="e" cm="1">
        <f t="array" ref="I704">IF(INDEX(EBKP_NEU!$D$3:$D$1144,G704)=E704,TRUE,FALSE)</f>
        <v>#N/A</v>
      </c>
      <c r="J704" t="e" cm="1">
        <f t="array" ref="J704">IF(A704,IF(AND(H704,I704,INDEX(EBKP_NEU!$G$3:$G$724,G704)),INDEX(EBKP_NEU!$B$3:$B$724,G704),"Problem"),"egal, nicht editierbar")</f>
        <v>#N/A</v>
      </c>
      <c r="K704" s="236" t="s">
        <v>264</v>
      </c>
    </row>
    <row r="705" spans="1:12" ht="41.4">
      <c r="A705" t="b">
        <v>1</v>
      </c>
      <c r="C705" s="200" t="s">
        <v>5570</v>
      </c>
      <c r="D705" s="30" t="s">
        <v>5571</v>
      </c>
      <c r="E705" s="30" t="s">
        <v>2690</v>
      </c>
      <c r="F705">
        <v>0</v>
      </c>
      <c r="G705" t="e">
        <f>MATCH(C705,EBKP_NEU!$A$3:$A$724,0)</f>
        <v>#N/A</v>
      </c>
      <c r="H705" t="e" cm="1">
        <f t="array" ref="H705">IF(INDEX(EBKP_NEU!$C$3:$C$1144,G705)=D705,TRUE,FALSE)</f>
        <v>#N/A</v>
      </c>
      <c r="I705" t="e" cm="1">
        <f t="array" ref="I705">IF(INDEX(EBKP_NEU!$D$3:$D$1144,G705)=E705,TRUE,FALSE)</f>
        <v>#N/A</v>
      </c>
      <c r="J705" t="e" cm="1">
        <f t="array" ref="J705">IF(A705,IF(AND(H705,I705,INDEX(EBKP_NEU!$G$3:$G$724,G705)),INDEX(EBKP_NEU!$B$3:$B$724,G705),"Problem"),"egal, nicht editierbar")</f>
        <v>#N/A</v>
      </c>
      <c r="K705" s="236" t="s">
        <v>254</v>
      </c>
    </row>
    <row r="706" spans="1:12" ht="13.8" hidden="1">
      <c r="A706" t="b">
        <v>0</v>
      </c>
      <c r="C706" s="205" t="s">
        <v>5572</v>
      </c>
      <c r="D706" s="29" t="s">
        <v>4608</v>
      </c>
      <c r="E706" s="29" t="s">
        <v>4608</v>
      </c>
      <c r="F706">
        <v>0</v>
      </c>
      <c r="G706" t="e">
        <f>MATCH(C706,EBKP_NEU!$A$3:$A$724,0)</f>
        <v>#N/A</v>
      </c>
      <c r="H706" t="e" cm="1">
        <f t="array" ref="H706">IF(INDEX(EBKP_NEU!$C$3:$C$1144,G706)=D706,TRUE,FALSE)</f>
        <v>#N/A</v>
      </c>
      <c r="I706" t="e" cm="1">
        <f t="array" ref="I706">IF(INDEX(EBKP_NEU!$D$3:$D$1144,G706)=E706,TRUE,FALSE)</f>
        <v>#N/A</v>
      </c>
      <c r="J706" t="str" cm="1">
        <f t="array" ref="J706">IF(A706,IF(AND(H706,I706,INDEX(EBKP_NEU!$G$3:$G$724,G706)),INDEX(EBKP_NEU!$B$3:$B$724,G706),"Problem"),"egal, nicht editierbar")</f>
        <v>egal, nicht editierbar</v>
      </c>
      <c r="L706"/>
    </row>
    <row r="707" spans="1:12" ht="13.8" hidden="1">
      <c r="A707" t="b">
        <v>0</v>
      </c>
      <c r="C707" s="205" t="s">
        <v>5573</v>
      </c>
      <c r="D707" s="29" t="s">
        <v>4608</v>
      </c>
      <c r="E707" s="29" t="s">
        <v>4608</v>
      </c>
      <c r="F707">
        <v>0</v>
      </c>
      <c r="G707" t="e">
        <f>MATCH(C707,EBKP_NEU!$A$3:$A$724,0)</f>
        <v>#N/A</v>
      </c>
      <c r="H707" t="e" cm="1">
        <f t="array" ref="H707">IF(INDEX(EBKP_NEU!$C$3:$C$1144,G707)=D707,TRUE,FALSE)</f>
        <v>#N/A</v>
      </c>
      <c r="I707" t="e" cm="1">
        <f t="array" ref="I707">IF(INDEX(EBKP_NEU!$D$3:$D$1144,G707)=E707,TRUE,FALSE)</f>
        <v>#N/A</v>
      </c>
      <c r="J707" t="str" cm="1">
        <f t="array" ref="J707">IF(A707,IF(AND(H707,I707,INDEX(EBKP_NEU!$G$3:$G$724,G707)),INDEX(EBKP_NEU!$B$3:$B$724,G707),"Problem"),"egal, nicht editierbar")</f>
        <v>egal, nicht editierbar</v>
      </c>
      <c r="L707"/>
    </row>
    <row r="708" spans="1:12" ht="27.6">
      <c r="A708" t="b">
        <v>1</v>
      </c>
      <c r="C708" s="198" t="s">
        <v>5574</v>
      </c>
      <c r="D708" s="199" t="s">
        <v>5575</v>
      </c>
      <c r="E708" s="30" t="s">
        <v>2694</v>
      </c>
      <c r="F708">
        <v>0</v>
      </c>
      <c r="G708">
        <f>MATCH(C708,EBKP_NEU!$A$3:$A$724,0)</f>
        <v>307</v>
      </c>
      <c r="H708" t="b" cm="1">
        <f t="array" ref="H708">IF(INDEX(EBKP_NEU!$C$3:$C$1144,G708)=D708,TRUE,FALSE)</f>
        <v>0</v>
      </c>
      <c r="I708" t="b" cm="1">
        <f t="array" ref="I708">IF(INDEX(EBKP_NEU!$D$3:$D$1144,G708)=E708,TRUE,FALSE)</f>
        <v>1</v>
      </c>
      <c r="J708" t="str" cm="1">
        <f t="array" ref="J708">IF(A708,IF(AND(H708,I708,INDEX(EBKP_NEU!$G$3:$G$724,G708)),INDEX(EBKP_NEU!$B$3:$B$724,G708),"Problem"),"egal, nicht editierbar")</f>
        <v>Problem</v>
      </c>
      <c r="K708" s="236" t="s">
        <v>257</v>
      </c>
    </row>
    <row r="709" spans="1:12" ht="27.6">
      <c r="A709" t="b">
        <v>1</v>
      </c>
      <c r="C709" s="200" t="s">
        <v>5576</v>
      </c>
      <c r="D709" s="30" t="s">
        <v>2701</v>
      </c>
      <c r="E709" s="30" t="s">
        <v>5577</v>
      </c>
      <c r="F709">
        <v>0</v>
      </c>
      <c r="G709">
        <f>MATCH(C709,EBKP_NEU!$A$3:$A$724,0)</f>
        <v>308</v>
      </c>
      <c r="H709" t="b" cm="1">
        <f t="array" ref="H709">IF(INDEX(EBKP_NEU!$C$3:$C$1144,G709)=D709,TRUE,FALSE)</f>
        <v>0</v>
      </c>
      <c r="I709" t="b" cm="1">
        <f t="array" ref="I709">IF(INDEX(EBKP_NEU!$D$3:$D$1144,G709)=E709,TRUE,FALSE)</f>
        <v>0</v>
      </c>
      <c r="J709" t="str" cm="1">
        <f t="array" ref="J709">IF(A709,IF(AND(H709,I709,INDEX(EBKP_NEU!$G$3:$G$724,G709)),INDEX(EBKP_NEU!$B$3:$B$724,G709),"Problem"),"egal, nicht editierbar")</f>
        <v>Problem</v>
      </c>
      <c r="K709" s="236" t="s">
        <v>259</v>
      </c>
    </row>
    <row r="710" spans="1:12" ht="13.8" hidden="1">
      <c r="A710" t="b">
        <v>0</v>
      </c>
      <c r="C710" s="205" t="s">
        <v>5578</v>
      </c>
      <c r="D710" s="29" t="s">
        <v>4608</v>
      </c>
      <c r="E710" s="29" t="s">
        <v>4608</v>
      </c>
      <c r="F710">
        <v>0</v>
      </c>
      <c r="G710" t="e">
        <f>MATCH(C710,EBKP_NEU!$A$3:$A$724,0)</f>
        <v>#N/A</v>
      </c>
      <c r="H710" t="e" cm="1">
        <f t="array" ref="H710">IF(INDEX(EBKP_NEU!$C$3:$C$1144,G710)=D710,TRUE,FALSE)</f>
        <v>#N/A</v>
      </c>
      <c r="I710" t="e" cm="1">
        <f t="array" ref="I710">IF(INDEX(EBKP_NEU!$D$3:$D$1144,G710)=E710,TRUE,FALSE)</f>
        <v>#N/A</v>
      </c>
      <c r="J710" t="str" cm="1">
        <f t="array" ref="J710">IF(A710,IF(AND(H710,I710,INDEX(EBKP_NEU!$G$3:$G$724,G710)),INDEX(EBKP_NEU!$B$3:$B$724,G710),"Problem"),"egal, nicht editierbar")</f>
        <v>egal, nicht editierbar</v>
      </c>
      <c r="L710"/>
    </row>
    <row r="711" spans="1:12" ht="27.6">
      <c r="A711" t="b">
        <v>1</v>
      </c>
      <c r="C711" s="200" t="s">
        <v>5579</v>
      </c>
      <c r="D711" s="30" t="s">
        <v>2705</v>
      </c>
      <c r="E711" s="30" t="s">
        <v>5580</v>
      </c>
      <c r="F711">
        <v>0</v>
      </c>
      <c r="G711">
        <f>MATCH(C711,EBKP_NEU!$A$3:$A$724,0)</f>
        <v>309</v>
      </c>
      <c r="H711" t="b" cm="1">
        <f t="array" ref="H711">IF(INDEX(EBKP_NEU!$C$3:$C$1144,G711)=D711,TRUE,FALSE)</f>
        <v>0</v>
      </c>
      <c r="I711" t="b" cm="1">
        <f t="array" ref="I711">IF(INDEX(EBKP_NEU!$D$3:$D$1144,G711)=E711,TRUE,FALSE)</f>
        <v>0</v>
      </c>
      <c r="J711" t="str" cm="1">
        <f t="array" ref="J711">IF(A711,IF(AND(H711,I711,INDEX(EBKP_NEU!$G$3:$G$724,G711)),INDEX(EBKP_NEU!$B$3:$B$724,G711),"Problem"),"egal, nicht editierbar")</f>
        <v>Problem</v>
      </c>
      <c r="K711" s="236" t="s">
        <v>260</v>
      </c>
    </row>
    <row r="712" spans="1:12" ht="13.8" hidden="1">
      <c r="A712" t="b">
        <v>0</v>
      </c>
      <c r="C712" s="205" t="s">
        <v>5581</v>
      </c>
      <c r="D712" s="29" t="s">
        <v>4608</v>
      </c>
      <c r="E712" s="29" t="s">
        <v>4608</v>
      </c>
      <c r="F712">
        <v>0</v>
      </c>
      <c r="G712" t="e">
        <f>MATCH(C712,EBKP_NEU!$A$3:$A$724,0)</f>
        <v>#N/A</v>
      </c>
      <c r="H712" t="e" cm="1">
        <f t="array" ref="H712">IF(INDEX(EBKP_NEU!$C$3:$C$1144,G712)=D712,TRUE,FALSE)</f>
        <v>#N/A</v>
      </c>
      <c r="I712" t="e" cm="1">
        <f t="array" ref="I712">IF(INDEX(EBKP_NEU!$D$3:$D$1144,G712)=E712,TRUE,FALSE)</f>
        <v>#N/A</v>
      </c>
      <c r="J712" t="str" cm="1">
        <f t="array" ref="J712">IF(A712,IF(AND(H712,I712,INDEX(EBKP_NEU!$G$3:$G$724,G712)),INDEX(EBKP_NEU!$B$3:$B$724,G712),"Problem"),"egal, nicht editierbar")</f>
        <v>egal, nicht editierbar</v>
      </c>
      <c r="L712"/>
    </row>
    <row r="713" spans="1:12" ht="55.2">
      <c r="A713" t="b">
        <v>1</v>
      </c>
      <c r="C713" s="200" t="s">
        <v>5582</v>
      </c>
      <c r="D713" s="30" t="s">
        <v>2712</v>
      </c>
      <c r="E713" s="30" t="s">
        <v>5583</v>
      </c>
      <c r="F713">
        <v>0</v>
      </c>
      <c r="G713">
        <f>MATCH(C713,EBKP_NEU!$A$3:$A$724,0)</f>
        <v>310</v>
      </c>
      <c r="H713" t="b" cm="1">
        <f t="array" ref="H713">IF(INDEX(EBKP_NEU!$C$3:$C$1144,G713)=D713,TRUE,FALSE)</f>
        <v>0</v>
      </c>
      <c r="I713" t="b" cm="1">
        <f t="array" ref="I713">IF(INDEX(EBKP_NEU!$D$3:$D$1144,G713)=E713,TRUE,FALSE)</f>
        <v>0</v>
      </c>
      <c r="J713" t="str" cm="1">
        <f t="array" ref="J713">IF(A713,IF(AND(H713,I713,INDEX(EBKP_NEU!$G$3:$G$724,G713)),INDEX(EBKP_NEU!$B$3:$B$724,G713),"Problem"),"egal, nicht editierbar")</f>
        <v>Problem</v>
      </c>
      <c r="K713" s="236" t="s">
        <v>262</v>
      </c>
    </row>
    <row r="714" spans="1:12" ht="27.6">
      <c r="A714" t="b">
        <v>1</v>
      </c>
      <c r="C714" s="198" t="s">
        <v>5584</v>
      </c>
      <c r="D714" s="199" t="s">
        <v>2728</v>
      </c>
      <c r="E714" s="30" t="s">
        <v>2729</v>
      </c>
      <c r="F714">
        <v>0</v>
      </c>
      <c r="G714">
        <f>MATCH(C714,EBKP_NEU!$A$3:$A$724,0)</f>
        <v>316</v>
      </c>
      <c r="H714" t="b" cm="1">
        <f t="array" ref="H714">IF(INDEX(EBKP_NEU!$C$3:$C$1144,G714)=D714,TRUE,FALSE)</f>
        <v>1</v>
      </c>
      <c r="I714" t="b" cm="1">
        <f t="array" ref="I714">IF(INDEX(EBKP_NEU!$D$3:$D$1144,G714)=E714,TRUE,FALSE)</f>
        <v>1</v>
      </c>
      <c r="J714" t="str" cm="1">
        <f t="array" ref="J714">IF(A714,IF(AND(H714,I714,INDEX(EBKP_NEU!$G$3:$G$724,G714)),INDEX(EBKP_NEU!$B$3:$B$724,G714),"Problem"),"egal, nicht editierbar")</f>
        <v>I03</v>
      </c>
      <c r="K714" s="236" t="s">
        <v>266</v>
      </c>
    </row>
    <row r="715" spans="1:12" ht="27.6">
      <c r="A715" t="b">
        <v>1</v>
      </c>
      <c r="C715" s="200" t="s">
        <v>5585</v>
      </c>
      <c r="D715" s="30" t="s">
        <v>5586</v>
      </c>
      <c r="E715" s="30" t="s">
        <v>3245</v>
      </c>
      <c r="F715">
        <v>0</v>
      </c>
      <c r="G715">
        <f>MATCH(C715,EBKP_NEU!$A$3:$A$724,0)</f>
        <v>317</v>
      </c>
      <c r="H715" t="b" cm="1">
        <f t="array" ref="H715">IF(INDEX(EBKP_NEU!$C$3:$C$1144,G715)=D715,TRUE,FALSE)</f>
        <v>0</v>
      </c>
      <c r="I715" t="b" cm="1">
        <f t="array" ref="I715">IF(INDEX(EBKP_NEU!$D$3:$D$1144,G715)=E715,TRUE,FALSE)</f>
        <v>0</v>
      </c>
      <c r="J715" t="str" cm="1">
        <f t="array" ref="J715">IF(A715,IF(AND(H715,I715,INDEX(EBKP_NEU!$G$3:$G$724,G715)),INDEX(EBKP_NEU!$B$3:$B$724,G715),"Problem"),"egal, nicht editierbar")</f>
        <v>Problem</v>
      </c>
      <c r="K715" s="236" t="s">
        <v>266</v>
      </c>
    </row>
    <row r="716" spans="1:12" ht="27.6">
      <c r="A716" t="b">
        <v>1</v>
      </c>
      <c r="C716" s="200" t="s">
        <v>5587</v>
      </c>
      <c r="D716" s="30" t="s">
        <v>5588</v>
      </c>
      <c r="E716" s="30" t="s">
        <v>5589</v>
      </c>
      <c r="F716">
        <v>0</v>
      </c>
      <c r="G716">
        <f>MATCH(C716,EBKP_NEU!$A$3:$A$724,0)</f>
        <v>318</v>
      </c>
      <c r="H716" t="b" cm="1">
        <f t="array" ref="H716">IF(INDEX(EBKP_NEU!$C$3:$C$1144,G716)=D716,TRUE,FALSE)</f>
        <v>0</v>
      </c>
      <c r="I716" t="b" cm="1">
        <f t="array" ref="I716">IF(INDEX(EBKP_NEU!$D$3:$D$1144,G716)=E716,TRUE,FALSE)</f>
        <v>0</v>
      </c>
      <c r="J716" t="str" cm="1">
        <f t="array" ref="J716">IF(A716,IF(AND(H716,I716,INDEX(EBKP_NEU!$G$3:$G$724,G716)),INDEX(EBKP_NEU!$B$3:$B$724,G716),"Problem"),"egal, nicht editierbar")</f>
        <v>Problem</v>
      </c>
      <c r="K716" s="236" t="s">
        <v>266</v>
      </c>
    </row>
    <row r="717" spans="1:12" ht="13.8" hidden="1">
      <c r="A717" t="b">
        <v>0</v>
      </c>
      <c r="C717" s="205" t="s">
        <v>5590</v>
      </c>
      <c r="D717" s="29" t="s">
        <v>4608</v>
      </c>
      <c r="E717" s="29" t="s">
        <v>4608</v>
      </c>
      <c r="F717">
        <v>0</v>
      </c>
      <c r="G717" t="e">
        <f>MATCH(C717,EBKP_NEU!$A$3:$A$724,0)</f>
        <v>#N/A</v>
      </c>
      <c r="H717" t="e" cm="1">
        <f t="array" ref="H717">IF(INDEX(EBKP_NEU!$C$3:$C$1144,G717)=D717,TRUE,FALSE)</f>
        <v>#N/A</v>
      </c>
      <c r="I717" t="e" cm="1">
        <f t="array" ref="I717">IF(INDEX(EBKP_NEU!$D$3:$D$1144,G717)=E717,TRUE,FALSE)</f>
        <v>#N/A</v>
      </c>
      <c r="J717" t="str" cm="1">
        <f t="array" ref="J717">IF(A717,IF(AND(H717,I717,INDEX(EBKP_NEU!$G$3:$G$724,G717)),INDEX(EBKP_NEU!$B$3:$B$724,G717),"Problem"),"egal, nicht editierbar")</f>
        <v>egal, nicht editierbar</v>
      </c>
      <c r="L717"/>
    </row>
    <row r="718" spans="1:12" ht="27.6">
      <c r="A718" t="b">
        <v>1</v>
      </c>
      <c r="C718" s="200" t="s">
        <v>5591</v>
      </c>
      <c r="D718" s="30" t="s">
        <v>5592</v>
      </c>
      <c r="E718" s="30" t="s">
        <v>5593</v>
      </c>
      <c r="F718">
        <v>0</v>
      </c>
      <c r="G718">
        <f>MATCH(C718,EBKP_NEU!$A$3:$A$724,0)</f>
        <v>319</v>
      </c>
      <c r="H718" t="b" cm="1">
        <f t="array" ref="H718">IF(INDEX(EBKP_NEU!$C$3:$C$1144,G718)=D718,TRUE,FALSE)</f>
        <v>0</v>
      </c>
      <c r="I718" t="b" cm="1">
        <f t="array" ref="I718">IF(INDEX(EBKP_NEU!$D$3:$D$1144,G718)=E718,TRUE,FALSE)</f>
        <v>0</v>
      </c>
      <c r="J718" t="str" cm="1">
        <f t="array" ref="J718">IF(A718,IF(AND(H718,I718,INDEX(EBKP_NEU!$G$3:$G$724,G718)),INDEX(EBKP_NEU!$B$3:$B$724,G718),"Problem"),"egal, nicht editierbar")</f>
        <v>Problem</v>
      </c>
      <c r="K718" s="236" t="s">
        <v>266</v>
      </c>
    </row>
    <row r="719" spans="1:12" ht="13.8" hidden="1">
      <c r="A719" t="b">
        <v>0</v>
      </c>
      <c r="C719" s="205" t="s">
        <v>5594</v>
      </c>
      <c r="D719" s="29" t="s">
        <v>4608</v>
      </c>
      <c r="E719" s="29" t="s">
        <v>4608</v>
      </c>
      <c r="F719">
        <v>0</v>
      </c>
      <c r="G719" t="e">
        <f>MATCH(C719,EBKP_NEU!$A$3:$A$724,0)</f>
        <v>#N/A</v>
      </c>
      <c r="H719" t="e" cm="1">
        <f t="array" ref="H719">IF(INDEX(EBKP_NEU!$C$3:$C$1144,G719)=D719,TRUE,FALSE)</f>
        <v>#N/A</v>
      </c>
      <c r="I719" t="e" cm="1">
        <f t="array" ref="I719">IF(INDEX(EBKP_NEU!$D$3:$D$1144,G719)=E719,TRUE,FALSE)</f>
        <v>#N/A</v>
      </c>
      <c r="J719" t="str" cm="1">
        <f t="array" ref="J719">IF(A719,IF(AND(H719,I719,INDEX(EBKP_NEU!$G$3:$G$724,G719)),INDEX(EBKP_NEU!$B$3:$B$724,G719),"Problem"),"egal, nicht editierbar")</f>
        <v>egal, nicht editierbar</v>
      </c>
      <c r="L719"/>
    </row>
    <row r="720" spans="1:12" ht="27.6">
      <c r="A720" t="b">
        <v>1</v>
      </c>
      <c r="C720" s="200" t="s">
        <v>5595</v>
      </c>
      <c r="D720" s="30" t="s">
        <v>3258</v>
      </c>
      <c r="E720" s="30" t="s">
        <v>2756</v>
      </c>
      <c r="F720">
        <v>0</v>
      </c>
      <c r="G720">
        <f>MATCH(C720,EBKP_NEU!$A$3:$A$724,0)</f>
        <v>320</v>
      </c>
      <c r="H720" t="b" cm="1">
        <f t="array" ref="H720">IF(INDEX(EBKP_NEU!$C$3:$C$1144,G720)=D720,TRUE,FALSE)</f>
        <v>0</v>
      </c>
      <c r="I720" t="b" cm="1">
        <f t="array" ref="I720">IF(INDEX(EBKP_NEU!$D$3:$D$1144,G720)=E720,TRUE,FALSE)</f>
        <v>0</v>
      </c>
      <c r="J720" t="str" cm="1">
        <f t="array" ref="J720">IF(A720,IF(AND(H720,I720,INDEX(EBKP_NEU!$G$3:$G$724,G720)),INDEX(EBKP_NEU!$B$3:$B$724,G720),"Problem"),"egal, nicht editierbar")</f>
        <v>Problem</v>
      </c>
      <c r="K720" s="236" t="s">
        <v>266</v>
      </c>
    </row>
    <row r="721" spans="1:12" ht="13.8" hidden="1">
      <c r="A721" t="b">
        <v>0</v>
      </c>
      <c r="C721" s="205" t="s">
        <v>5596</v>
      </c>
      <c r="D721" s="29" t="s">
        <v>4608</v>
      </c>
      <c r="E721" s="29" t="s">
        <v>4608</v>
      </c>
      <c r="F721">
        <v>0</v>
      </c>
      <c r="G721" t="e">
        <f>MATCH(C721,EBKP_NEU!$A$3:$A$724,0)</f>
        <v>#N/A</v>
      </c>
      <c r="H721" t="e" cm="1">
        <f t="array" ref="H721">IF(INDEX(EBKP_NEU!$C$3:$C$1144,G721)=D721,TRUE,FALSE)</f>
        <v>#N/A</v>
      </c>
      <c r="I721" t="e" cm="1">
        <f t="array" ref="I721">IF(INDEX(EBKP_NEU!$D$3:$D$1144,G721)=E721,TRUE,FALSE)</f>
        <v>#N/A</v>
      </c>
      <c r="J721" t="str" cm="1">
        <f t="array" ref="J721">IF(A721,IF(AND(H721,I721,INDEX(EBKP_NEU!$G$3:$G$724,G721)),INDEX(EBKP_NEU!$B$3:$B$724,G721),"Problem"),"egal, nicht editierbar")</f>
        <v>egal, nicht editierbar</v>
      </c>
      <c r="L721"/>
    </row>
    <row r="722" spans="1:12" ht="13.8">
      <c r="A722" t="b">
        <v>1</v>
      </c>
      <c r="C722" s="198" t="s">
        <v>5597</v>
      </c>
      <c r="D722" s="199" t="s">
        <v>2767</v>
      </c>
      <c r="E722" s="30" t="s">
        <v>2768</v>
      </c>
      <c r="F722">
        <v>0</v>
      </c>
      <c r="G722">
        <f>MATCH(C722,EBKP_NEU!$A$3:$A$724,0)</f>
        <v>326</v>
      </c>
      <c r="H722" t="b" cm="1">
        <f t="array" ref="H722">IF(INDEX(EBKP_NEU!$C$3:$C$1144,G722)=D722,TRUE,FALSE)</f>
        <v>1</v>
      </c>
      <c r="I722" t="b" cm="1">
        <f t="array" ref="I722">IF(INDEX(EBKP_NEU!$D$3:$D$1144,G722)=E722,TRUE,FALSE)</f>
        <v>1</v>
      </c>
      <c r="J722" t="str" cm="1">
        <f t="array" ref="J722">IF(A722,IF(AND(H722,I722,INDEX(EBKP_NEU!$G$3:$G$724,G722)),INDEX(EBKP_NEU!$B$3:$B$724,G722),"Problem"),"egal, nicht editierbar")</f>
        <v>I04</v>
      </c>
      <c r="K722" s="35" t="s">
        <v>276</v>
      </c>
    </row>
    <row r="723" spans="1:12" ht="27.6">
      <c r="A723" t="b">
        <v>1</v>
      </c>
      <c r="C723" s="200" t="s">
        <v>5598</v>
      </c>
      <c r="D723" s="30" t="s">
        <v>5599</v>
      </c>
      <c r="E723" s="30" t="s">
        <v>5600</v>
      </c>
      <c r="F723">
        <v>0</v>
      </c>
      <c r="G723">
        <f>MATCH(C723,EBKP_NEU!$A$3:$A$724,0)</f>
        <v>327</v>
      </c>
      <c r="H723" t="b" cm="1">
        <f t="array" ref="H723">IF(INDEX(EBKP_NEU!$C$3:$C$1144,G723)=D723,TRUE,FALSE)</f>
        <v>0</v>
      </c>
      <c r="I723" t="b" cm="1">
        <f t="array" ref="I723">IF(INDEX(EBKP_NEU!$D$3:$D$1144,G723)=E723,TRUE,FALSE)</f>
        <v>0</v>
      </c>
      <c r="J723" t="str" cm="1">
        <f t="array" ref="J723">IF(A723,IF(AND(H723,I723,INDEX(EBKP_NEU!$G$3:$G$724,G723)),INDEX(EBKP_NEU!$B$3:$B$724,G723),"Problem"),"egal, nicht editierbar")</f>
        <v>Problem</v>
      </c>
      <c r="K723" s="236" t="s">
        <v>277</v>
      </c>
    </row>
    <row r="724" spans="1:12" ht="27.6">
      <c r="A724" t="b">
        <v>1</v>
      </c>
      <c r="C724" s="200" t="s">
        <v>5601</v>
      </c>
      <c r="D724" s="30" t="s">
        <v>5602</v>
      </c>
      <c r="E724" s="30" t="s">
        <v>5603</v>
      </c>
      <c r="F724">
        <v>0</v>
      </c>
      <c r="G724">
        <f>MATCH(C724,EBKP_NEU!$A$3:$A$724,0)</f>
        <v>328</v>
      </c>
      <c r="H724" t="b" cm="1">
        <f t="array" ref="H724">IF(INDEX(EBKP_NEU!$C$3:$C$1144,G724)=D724,TRUE,FALSE)</f>
        <v>0</v>
      </c>
      <c r="I724" t="b" cm="1">
        <f t="array" ref="I724">IF(INDEX(EBKP_NEU!$D$3:$D$1144,G724)=E724,TRUE,FALSE)</f>
        <v>0</v>
      </c>
      <c r="J724" t="str" cm="1">
        <f t="array" ref="J724">IF(A724,IF(AND(H724,I724,INDEX(EBKP_NEU!$G$3:$G$724,G724)),INDEX(EBKP_NEU!$B$3:$B$724,G724),"Problem"),"egal, nicht editierbar")</f>
        <v>Problem</v>
      </c>
      <c r="K724" s="236" t="s">
        <v>278</v>
      </c>
    </row>
    <row r="725" spans="1:12" ht="13.8" hidden="1">
      <c r="A725" t="b">
        <v>0</v>
      </c>
      <c r="C725" s="205" t="s">
        <v>5604</v>
      </c>
      <c r="D725" s="29" t="s">
        <v>4608</v>
      </c>
      <c r="E725" s="29" t="s">
        <v>4608</v>
      </c>
      <c r="G725" t="e">
        <f>MATCH(C725,EBKP_NEU!$A$3:$A$724,0)</f>
        <v>#N/A</v>
      </c>
      <c r="H725" t="e" cm="1">
        <f t="array" ref="H725">IF(INDEX(EBKP_NEU!$C$3:$C$1144,G725)=D725,TRUE,FALSE)</f>
        <v>#N/A</v>
      </c>
      <c r="I725" t="e" cm="1">
        <f t="array" ref="I725">IF(INDEX(EBKP_NEU!$D$3:$D$1144,G725)=E725,TRUE,FALSE)</f>
        <v>#N/A</v>
      </c>
      <c r="J725" t="str" cm="1">
        <f t="array" ref="J725">IF(A725,IF(AND(H725,I725,INDEX(EBKP_NEU!$G$3:$G$724,G725)),INDEX(EBKP_NEU!$B$3:$B$724,G725),"Problem"),"egal, nicht editierbar")</f>
        <v>egal, nicht editierbar</v>
      </c>
      <c r="L725"/>
    </row>
    <row r="726" spans="1:12" ht="27.6">
      <c r="A726" t="b">
        <v>1</v>
      </c>
      <c r="C726" s="200" t="s">
        <v>5605</v>
      </c>
      <c r="D726" s="30" t="s">
        <v>5606</v>
      </c>
      <c r="E726" s="30" t="s">
        <v>5607</v>
      </c>
      <c r="G726">
        <f>MATCH(C726,EBKP_NEU!$A$3:$A$724,0)</f>
        <v>329</v>
      </c>
      <c r="H726" t="b" cm="1">
        <f t="array" ref="H726">IF(INDEX(EBKP_NEU!$C$3:$C$1144,G726)=D726,TRUE,FALSE)</f>
        <v>0</v>
      </c>
      <c r="I726" t="b" cm="1">
        <f t="array" ref="I726">IF(INDEX(EBKP_NEU!$D$3:$D$1144,G726)=E726,TRUE,FALSE)</f>
        <v>0</v>
      </c>
      <c r="J726" t="str" cm="1">
        <f t="array" ref="J726">IF(A726,IF(AND(H726,I726,INDEX(EBKP_NEU!$G$3:$G$724,G726)),INDEX(EBKP_NEU!$B$3:$B$724,G726),"Problem"),"egal, nicht editierbar")</f>
        <v>Problem</v>
      </c>
      <c r="K726" s="236" t="s">
        <v>279</v>
      </c>
    </row>
    <row r="727" spans="1:12" ht="13.8" hidden="1">
      <c r="A727" t="b">
        <v>0</v>
      </c>
      <c r="C727" s="205" t="s">
        <v>5608</v>
      </c>
      <c r="D727" s="29" t="s">
        <v>4608</v>
      </c>
      <c r="E727" s="29" t="s">
        <v>4608</v>
      </c>
      <c r="G727" t="e">
        <f>MATCH(C727,EBKP_NEU!$A$3:$A$724,0)</f>
        <v>#N/A</v>
      </c>
      <c r="H727" t="e" cm="1">
        <f t="array" ref="H727">IF(INDEX(EBKP_NEU!$C$3:$C$1144,G727)=D727,TRUE,FALSE)</f>
        <v>#N/A</v>
      </c>
      <c r="I727" t="e" cm="1">
        <f t="array" ref="I727">IF(INDEX(EBKP_NEU!$D$3:$D$1144,G727)=E727,TRUE,FALSE)</f>
        <v>#N/A</v>
      </c>
      <c r="J727" t="str" cm="1">
        <f t="array" ref="J727">IF(A727,IF(AND(H727,I727,INDEX(EBKP_NEU!$G$3:$G$724,G727)),INDEX(EBKP_NEU!$B$3:$B$724,G727),"Problem"),"egal, nicht editierbar")</f>
        <v>egal, nicht editierbar</v>
      </c>
      <c r="L727"/>
    </row>
    <row r="728" spans="1:12" ht="13.8" hidden="1">
      <c r="A728" t="b">
        <v>0</v>
      </c>
      <c r="C728" s="205" t="s">
        <v>5609</v>
      </c>
      <c r="D728" s="29" t="s">
        <v>4608</v>
      </c>
      <c r="E728" s="29" t="s">
        <v>4608</v>
      </c>
      <c r="G728" t="e">
        <f>MATCH(C728,EBKP_NEU!$A$3:$A$724,0)</f>
        <v>#N/A</v>
      </c>
      <c r="H728" t="e" cm="1">
        <f t="array" ref="H728">IF(INDEX(EBKP_NEU!$C$3:$C$1144,G728)=D728,TRUE,FALSE)</f>
        <v>#N/A</v>
      </c>
      <c r="I728" t="e" cm="1">
        <f t="array" ref="I728">IF(INDEX(EBKP_NEU!$D$3:$D$1144,G728)=E728,TRUE,FALSE)</f>
        <v>#N/A</v>
      </c>
      <c r="J728" t="str" cm="1">
        <f t="array" ref="J728">IF(A728,IF(AND(H728,I728,INDEX(EBKP_NEU!$G$3:$G$724,G728)),INDEX(EBKP_NEU!$B$3:$B$724,G728),"Problem"),"egal, nicht editierbar")</f>
        <v>egal, nicht editierbar</v>
      </c>
      <c r="L728"/>
    </row>
    <row r="729" spans="1:12" ht="13.8" hidden="1">
      <c r="A729" t="b">
        <v>0</v>
      </c>
      <c r="C729" s="205" t="s">
        <v>5610</v>
      </c>
      <c r="D729" s="29" t="s">
        <v>4608</v>
      </c>
      <c r="E729" s="29" t="s">
        <v>4608</v>
      </c>
      <c r="G729" t="e">
        <f>MATCH(C729,EBKP_NEU!$A$3:$A$724,0)</f>
        <v>#N/A</v>
      </c>
      <c r="H729" t="e" cm="1">
        <f t="array" ref="H729">IF(INDEX(EBKP_NEU!$C$3:$C$1144,G729)=D729,TRUE,FALSE)</f>
        <v>#N/A</v>
      </c>
      <c r="I729" t="e" cm="1">
        <f t="array" ref="I729">IF(INDEX(EBKP_NEU!$D$3:$D$1144,G729)=E729,TRUE,FALSE)</f>
        <v>#N/A</v>
      </c>
      <c r="J729" t="str" cm="1">
        <f t="array" ref="J729">IF(A729,IF(AND(H729,I729,INDEX(EBKP_NEU!$G$3:$G$724,G729)),INDEX(EBKP_NEU!$B$3:$B$724,G729),"Problem"),"egal, nicht editierbar")</f>
        <v>egal, nicht editierbar</v>
      </c>
      <c r="L729"/>
    </row>
    <row r="730" spans="1:12" ht="55.2">
      <c r="A730" t="b">
        <v>1</v>
      </c>
      <c r="C730" s="200" t="s">
        <v>5611</v>
      </c>
      <c r="D730" s="30" t="s">
        <v>3801</v>
      </c>
      <c r="E730" s="30" t="s">
        <v>5612</v>
      </c>
      <c r="G730">
        <f>MATCH(C730,EBKP_NEU!$A$3:$A$724,0)</f>
        <v>330</v>
      </c>
      <c r="H730" t="b" cm="1">
        <f t="array" ref="H730">IF(INDEX(EBKP_NEU!$C$3:$C$1144,G730)=D730,TRUE,FALSE)</f>
        <v>0</v>
      </c>
      <c r="I730" t="b" cm="1">
        <f t="array" ref="I730">IF(INDEX(EBKP_NEU!$D$3:$D$1144,G730)=E730,TRUE,FALSE)</f>
        <v>0</v>
      </c>
      <c r="J730" t="str" cm="1">
        <f t="array" ref="J730">IF(A730,IF(AND(H730,I730,INDEX(EBKP_NEU!$G$3:$G$724,G730)),INDEX(EBKP_NEU!$B$3:$B$724,G730),"Problem"),"egal, nicht editierbar")</f>
        <v>Problem</v>
      </c>
      <c r="K730" s="35" t="s">
        <v>407</v>
      </c>
      <c r="L730" s="124" t="s">
        <v>4575</v>
      </c>
    </row>
    <row r="731" spans="1:12" ht="13.8" hidden="1">
      <c r="A731" t="b">
        <v>0</v>
      </c>
      <c r="C731" s="205" t="s">
        <v>5613</v>
      </c>
      <c r="D731" s="29" t="s">
        <v>4608</v>
      </c>
      <c r="E731" s="29" t="s">
        <v>4608</v>
      </c>
      <c r="G731" t="e">
        <f>MATCH(C731,EBKP_NEU!$A$3:$A$724,0)</f>
        <v>#N/A</v>
      </c>
      <c r="H731" t="e" cm="1">
        <f t="array" ref="H731">IF(INDEX(EBKP_NEU!$C$3:$C$1144,G731)=D731,TRUE,FALSE)</f>
        <v>#N/A</v>
      </c>
      <c r="I731" t="e" cm="1">
        <f t="array" ref="I731">IF(INDEX(EBKP_NEU!$D$3:$D$1144,G731)=E731,TRUE,FALSE)</f>
        <v>#N/A</v>
      </c>
      <c r="J731" t="str" cm="1">
        <f t="array" ref="J731">IF(A731,IF(AND(H731,I731,INDEX(EBKP_NEU!$G$3:$G$724,G731)),INDEX(EBKP_NEU!$B$3:$B$724,G731),"Problem"),"egal, nicht editierbar")</f>
        <v>egal, nicht editierbar</v>
      </c>
      <c r="L731"/>
    </row>
    <row r="732" spans="1:12" ht="27.6">
      <c r="A732" t="b">
        <v>1</v>
      </c>
      <c r="C732" s="198" t="s">
        <v>5614</v>
      </c>
      <c r="D732" s="199" t="s">
        <v>5615</v>
      </c>
      <c r="E732" s="30" t="s">
        <v>5616</v>
      </c>
      <c r="G732">
        <f>MATCH(C732,EBKP_NEU!$A$3:$A$724,0)</f>
        <v>331</v>
      </c>
      <c r="H732" t="b" cm="1">
        <f t="array" ref="H732">IF(INDEX(EBKP_NEU!$C$3:$C$1144,G732)=D732,TRUE,FALSE)</f>
        <v>0</v>
      </c>
      <c r="I732" t="b" cm="1">
        <f t="array" ref="I732">IF(INDEX(EBKP_NEU!$D$3:$D$1144,G732)=E732,TRUE,FALSE)</f>
        <v>0</v>
      </c>
      <c r="J732" t="str" cm="1">
        <f t="array" ref="J732">IF(A732,IF(AND(H732,I732,INDEX(EBKP_NEU!$G$3:$G$724,G732)),INDEX(EBKP_NEU!$B$3:$B$724,G732),"Problem"),"egal, nicht editierbar")</f>
        <v>Problem</v>
      </c>
      <c r="K732" s="236" t="s">
        <v>264</v>
      </c>
    </row>
    <row r="733" spans="1:12" ht="27.6">
      <c r="A733" t="b">
        <v>1</v>
      </c>
      <c r="C733" s="200" t="s">
        <v>5617</v>
      </c>
      <c r="D733" s="30" t="s">
        <v>4022</v>
      </c>
      <c r="E733" s="30" t="s">
        <v>5618</v>
      </c>
      <c r="G733">
        <f>MATCH(C733,EBKP_NEU!$A$3:$A$724,0)</f>
        <v>332</v>
      </c>
      <c r="H733" t="b" cm="1">
        <f t="array" ref="H733">IF(INDEX(EBKP_NEU!$C$3:$C$1144,G733)=D733,TRUE,FALSE)</f>
        <v>0</v>
      </c>
      <c r="I733" t="b" cm="1">
        <f t="array" ref="I733">IF(INDEX(EBKP_NEU!$D$3:$D$1144,G733)=E733,TRUE,FALSE)</f>
        <v>0</v>
      </c>
      <c r="J733" t="str" cm="1">
        <f t="array" ref="J733">IF(A733,IF(AND(H733,I733,INDEX(EBKP_NEU!$G$3:$G$724,G733)),INDEX(EBKP_NEU!$B$3:$B$724,G733),"Problem"),"egal, nicht editierbar")</f>
        <v>Problem</v>
      </c>
      <c r="K733" s="236" t="s">
        <v>264</v>
      </c>
    </row>
    <row r="734" spans="1:12" ht="13.8" hidden="1">
      <c r="A734" t="b">
        <v>0</v>
      </c>
      <c r="C734" s="205" t="s">
        <v>5619</v>
      </c>
      <c r="D734" s="29" t="s">
        <v>4608</v>
      </c>
      <c r="E734" s="29" t="s">
        <v>4608</v>
      </c>
      <c r="G734" t="e">
        <f>MATCH(C734,EBKP_NEU!$A$3:$A$724,0)</f>
        <v>#N/A</v>
      </c>
      <c r="H734" t="e" cm="1">
        <f t="array" ref="H734">IF(INDEX(EBKP_NEU!$C$3:$C$1144,G734)=D734,TRUE,FALSE)</f>
        <v>#N/A</v>
      </c>
      <c r="I734" t="e" cm="1">
        <f t="array" ref="I734">IF(INDEX(EBKP_NEU!$D$3:$D$1144,G734)=E734,TRUE,FALSE)</f>
        <v>#N/A</v>
      </c>
      <c r="J734" t="str" cm="1">
        <f t="array" ref="J734">IF(A734,IF(AND(H734,I734,INDEX(EBKP_NEU!$G$3:$G$724,G734)),INDEX(EBKP_NEU!$B$3:$B$724,G734),"Problem"),"egal, nicht editierbar")</f>
        <v>egal, nicht editierbar</v>
      </c>
      <c r="L734"/>
    </row>
    <row r="735" spans="1:12" ht="13.8" hidden="1">
      <c r="A735" t="b">
        <v>0</v>
      </c>
      <c r="C735" s="205" t="s">
        <v>5620</v>
      </c>
      <c r="D735" s="29" t="s">
        <v>4608</v>
      </c>
      <c r="E735" s="29" t="s">
        <v>4608</v>
      </c>
      <c r="G735" t="e">
        <f>MATCH(C735,EBKP_NEU!$A$3:$A$724,0)</f>
        <v>#N/A</v>
      </c>
      <c r="H735" t="e" cm="1">
        <f t="array" ref="H735">IF(INDEX(EBKP_NEU!$C$3:$C$1144,G735)=D735,TRUE,FALSE)</f>
        <v>#N/A</v>
      </c>
      <c r="I735" t="e" cm="1">
        <f t="array" ref="I735">IF(INDEX(EBKP_NEU!$D$3:$D$1144,G735)=E735,TRUE,FALSE)</f>
        <v>#N/A</v>
      </c>
      <c r="J735" t="str" cm="1">
        <f t="array" ref="J735">IF(A735,IF(AND(H735,I735,INDEX(EBKP_NEU!$G$3:$G$724,G735)),INDEX(EBKP_NEU!$B$3:$B$724,G735),"Problem"),"egal, nicht editierbar")</f>
        <v>egal, nicht editierbar</v>
      </c>
      <c r="L735"/>
    </row>
    <row r="736" spans="1:12" ht="55.2">
      <c r="A736" t="b">
        <v>1</v>
      </c>
      <c r="C736" s="200" t="s">
        <v>5621</v>
      </c>
      <c r="D736" s="30" t="s">
        <v>2724</v>
      </c>
      <c r="E736" s="30" t="s">
        <v>5622</v>
      </c>
      <c r="G736">
        <f>MATCH(C736,EBKP_NEU!$A$3:$A$724,0)</f>
        <v>333</v>
      </c>
      <c r="H736" t="b" cm="1">
        <f t="array" ref="H736">IF(INDEX(EBKP_NEU!$C$3:$C$1144,G736)=D736,TRUE,FALSE)</f>
        <v>0</v>
      </c>
      <c r="I736" t="b" cm="1">
        <f t="array" ref="I736">IF(INDEX(EBKP_NEU!$D$3:$D$1144,G736)=E736,TRUE,FALSE)</f>
        <v>0</v>
      </c>
      <c r="J736" t="str" cm="1">
        <f t="array" ref="J736">IF(A736,IF(AND(H736,I736,INDEX(EBKP_NEU!$G$3:$G$724,G736)),INDEX(EBKP_NEU!$B$3:$B$724,G736),"Problem"),"egal, nicht editierbar")</f>
        <v>Problem</v>
      </c>
      <c r="K736" s="236" t="s">
        <v>265</v>
      </c>
    </row>
    <row r="737" spans="1:12" ht="13.8" hidden="1">
      <c r="A737" t="b">
        <v>0</v>
      </c>
      <c r="C737" s="207" t="s">
        <v>5623</v>
      </c>
      <c r="D737" s="29" t="s">
        <v>4608</v>
      </c>
      <c r="E737" s="29" t="s">
        <v>4608</v>
      </c>
      <c r="G737" t="e">
        <f>MATCH(C737,EBKP_NEU!$A$3:$A$724,0)</f>
        <v>#N/A</v>
      </c>
      <c r="H737" t="e" cm="1">
        <f t="array" ref="H737">IF(INDEX(EBKP_NEU!$C$3:$C$1144,G737)=D737,TRUE,FALSE)</f>
        <v>#N/A</v>
      </c>
      <c r="I737" t="e" cm="1">
        <f t="array" ref="I737">IF(INDEX(EBKP_NEU!$D$3:$D$1144,G737)=E737,TRUE,FALSE)</f>
        <v>#N/A</v>
      </c>
      <c r="J737" t="str" cm="1">
        <f t="array" ref="J737">IF(A737,IF(AND(H737,I737,INDEX(EBKP_NEU!$G$3:$G$724,G737)),INDEX(EBKP_NEU!$B$3:$B$724,G737),"Problem"),"egal, nicht editierbar")</f>
        <v>egal, nicht editierbar</v>
      </c>
      <c r="L737"/>
    </row>
    <row r="738" spans="1:12" ht="13.8" hidden="1">
      <c r="A738" t="b">
        <v>0</v>
      </c>
      <c r="C738" s="207" t="s">
        <v>5624</v>
      </c>
      <c r="D738" s="29" t="s">
        <v>4608</v>
      </c>
      <c r="E738" s="29" t="s">
        <v>4608</v>
      </c>
      <c r="G738" t="e">
        <f>MATCH(C738,EBKP_NEU!$A$3:$A$724,0)</f>
        <v>#N/A</v>
      </c>
      <c r="H738" t="e" cm="1">
        <f t="array" ref="H738">IF(INDEX(EBKP_NEU!$C$3:$C$1144,G738)=D738,TRUE,FALSE)</f>
        <v>#N/A</v>
      </c>
      <c r="I738" t="e" cm="1">
        <f t="array" ref="I738">IF(INDEX(EBKP_NEU!$D$3:$D$1144,G738)=E738,TRUE,FALSE)</f>
        <v>#N/A</v>
      </c>
      <c r="J738" t="str" cm="1">
        <f t="array" ref="J738">IF(A738,IF(AND(H738,I738,INDEX(EBKP_NEU!$G$3:$G$724,G738)),INDEX(EBKP_NEU!$B$3:$B$724,G738),"Problem"),"egal, nicht editierbar")</f>
        <v>egal, nicht editierbar</v>
      </c>
      <c r="L738"/>
    </row>
    <row r="739" spans="1:12" ht="27.6">
      <c r="A739" t="b">
        <v>1</v>
      </c>
      <c r="C739" s="200" t="s">
        <v>5625</v>
      </c>
      <c r="D739" s="30" t="s">
        <v>5626</v>
      </c>
      <c r="E739" s="30" t="s">
        <v>5627</v>
      </c>
      <c r="G739">
        <f>MATCH(C739,EBKP_NEU!$A$3:$A$724,0)</f>
        <v>334</v>
      </c>
      <c r="H739" t="b" cm="1">
        <f t="array" ref="H739">IF(INDEX(EBKP_NEU!$C$3:$C$1144,G739)=D739,TRUE,FALSE)</f>
        <v>0</v>
      </c>
      <c r="I739" t="b" cm="1">
        <f t="array" ref="I739">IF(INDEX(EBKP_NEU!$D$3:$D$1144,G739)=E739,TRUE,FALSE)</f>
        <v>0</v>
      </c>
      <c r="J739" t="str" cm="1">
        <f t="array" ref="J739">IF(A739,IF(AND(H739,I739,INDEX(EBKP_NEU!$G$3:$G$724,G739)),INDEX(EBKP_NEU!$B$3:$B$724,G739),"Problem"),"egal, nicht editierbar")</f>
        <v>Problem</v>
      </c>
      <c r="K739" s="236" t="s">
        <v>265</v>
      </c>
    </row>
    <row r="740" spans="1:12" ht="13.8">
      <c r="A740" t="b">
        <v>1</v>
      </c>
      <c r="C740" s="198" t="s">
        <v>5628</v>
      </c>
      <c r="D740" s="199" t="s">
        <v>2787</v>
      </c>
      <c r="E740" s="30" t="s">
        <v>2788</v>
      </c>
      <c r="G740">
        <f>MATCH(C740,EBKP_NEU!$A$3:$A$724,0)</f>
        <v>340</v>
      </c>
      <c r="H740" t="b" cm="1">
        <f t="array" ref="H740">IF(INDEX(EBKP_NEU!$C$3:$C$1144,G740)=D740,TRUE,FALSE)</f>
        <v>0</v>
      </c>
      <c r="I740" t="b" cm="1">
        <f t="array" ref="I740">IF(INDEX(EBKP_NEU!$D$3:$D$1144,G740)=E740,TRUE,FALSE)</f>
        <v>0</v>
      </c>
      <c r="J740" t="str" cm="1">
        <f t="array" ref="J740">IF(A740,IF(AND(H740,I740,INDEX(EBKP_NEU!$G$3:$G$724,G740)),INDEX(EBKP_NEU!$B$3:$B$724,G740),"Problem"),"egal, nicht editierbar")</f>
        <v>Problem</v>
      </c>
      <c r="K740" s="236" t="s">
        <v>281</v>
      </c>
    </row>
    <row r="741" spans="1:12" ht="69">
      <c r="A741" t="b">
        <v>1</v>
      </c>
      <c r="C741" s="200" t="s">
        <v>5629</v>
      </c>
      <c r="D741" s="30" t="s">
        <v>5630</v>
      </c>
      <c r="E741" s="30" t="s">
        <v>5631</v>
      </c>
      <c r="G741">
        <f>MATCH(C741,EBKP_NEU!$A$3:$A$724,0)</f>
        <v>341</v>
      </c>
      <c r="H741" t="b" cm="1">
        <f t="array" ref="H741">IF(INDEX(EBKP_NEU!$C$3:$C$1144,G741)=D741,TRUE,FALSE)</f>
        <v>0</v>
      </c>
      <c r="I741" t="b" cm="1">
        <f t="array" ref="I741">IF(INDEX(EBKP_NEU!$D$3:$D$1144,G741)=E741,TRUE,FALSE)</f>
        <v>0</v>
      </c>
      <c r="J741" t="str" cm="1">
        <f t="array" ref="J741">IF(A741,IF(AND(H741,I741,INDEX(EBKP_NEU!$G$3:$G$724,G741)),INDEX(EBKP_NEU!$B$3:$B$724,G741),"Problem"),"egal, nicht editierbar")</f>
        <v>Problem</v>
      </c>
      <c r="K741" s="236" t="s">
        <v>281</v>
      </c>
    </row>
    <row r="742" spans="1:12" ht="13.8" hidden="1">
      <c r="A742" t="b">
        <v>0</v>
      </c>
      <c r="C742" s="207" t="s">
        <v>5632</v>
      </c>
      <c r="D742" s="29" t="s">
        <v>4608</v>
      </c>
      <c r="E742" s="29" t="s">
        <v>4608</v>
      </c>
      <c r="G742" t="e">
        <f>MATCH(C742,EBKP_NEU!$A$3:$A$724,0)</f>
        <v>#N/A</v>
      </c>
      <c r="H742" t="e" cm="1">
        <f t="array" ref="H742">IF(INDEX(EBKP_NEU!$C$3:$C$1144,G742)=D742,TRUE,FALSE)</f>
        <v>#N/A</v>
      </c>
      <c r="I742" t="e" cm="1">
        <f t="array" ref="I742">IF(INDEX(EBKP_NEU!$D$3:$D$1144,G742)=E742,TRUE,FALSE)</f>
        <v>#N/A</v>
      </c>
      <c r="J742" t="str" cm="1">
        <f t="array" ref="J742">IF(A742,IF(AND(H742,I742,INDEX(EBKP_NEU!$G$3:$G$724,G742)),INDEX(EBKP_NEU!$B$3:$B$724,G742),"Problem"),"egal, nicht editierbar")</f>
        <v>egal, nicht editierbar</v>
      </c>
      <c r="L742"/>
    </row>
    <row r="743" spans="1:12" ht="13.8" hidden="1">
      <c r="A743" t="b">
        <v>0</v>
      </c>
      <c r="C743" s="207" t="s">
        <v>5633</v>
      </c>
      <c r="D743" s="29" t="s">
        <v>4608</v>
      </c>
      <c r="E743" s="29" t="s">
        <v>4608</v>
      </c>
      <c r="G743" t="e">
        <f>MATCH(C743,EBKP_NEU!$A$3:$A$724,0)</f>
        <v>#N/A</v>
      </c>
      <c r="H743" t="e" cm="1">
        <f t="array" ref="H743">IF(INDEX(EBKP_NEU!$C$3:$C$1144,G743)=D743,TRUE,FALSE)</f>
        <v>#N/A</v>
      </c>
      <c r="I743" t="e" cm="1">
        <f t="array" ref="I743">IF(INDEX(EBKP_NEU!$D$3:$D$1144,G743)=E743,TRUE,FALSE)</f>
        <v>#N/A</v>
      </c>
      <c r="J743" t="str" cm="1">
        <f t="array" ref="J743">IF(A743,IF(AND(H743,I743,INDEX(EBKP_NEU!$G$3:$G$724,G743)),INDEX(EBKP_NEU!$B$3:$B$724,G743),"Problem"),"egal, nicht editierbar")</f>
        <v>egal, nicht editierbar</v>
      </c>
      <c r="L743"/>
    </row>
    <row r="744" spans="1:12" ht="13.8" hidden="1">
      <c r="A744" t="b">
        <v>0</v>
      </c>
      <c r="C744" s="207" t="s">
        <v>5634</v>
      </c>
      <c r="D744" s="29" t="s">
        <v>4608</v>
      </c>
      <c r="E744" s="29" t="s">
        <v>4608</v>
      </c>
      <c r="G744" t="e">
        <f>MATCH(C744,EBKP_NEU!$A$3:$A$724,0)</f>
        <v>#N/A</v>
      </c>
      <c r="H744" t="e" cm="1">
        <f t="array" ref="H744">IF(INDEX(EBKP_NEU!$C$3:$C$1144,G744)=D744,TRUE,FALSE)</f>
        <v>#N/A</v>
      </c>
      <c r="I744" t="e" cm="1">
        <f t="array" ref="I744">IF(INDEX(EBKP_NEU!$D$3:$D$1144,G744)=E744,TRUE,FALSE)</f>
        <v>#N/A</v>
      </c>
      <c r="J744" t="str" cm="1">
        <f t="array" ref="J744">IF(A744,IF(AND(H744,I744,INDEX(EBKP_NEU!$G$3:$G$724,G744)),INDEX(EBKP_NEU!$B$3:$B$724,G744),"Problem"),"egal, nicht editierbar")</f>
        <v>egal, nicht editierbar</v>
      </c>
      <c r="L744"/>
    </row>
    <row r="745" spans="1:12" ht="41.4">
      <c r="A745" t="b">
        <v>1</v>
      </c>
      <c r="C745" s="200" t="s">
        <v>5635</v>
      </c>
      <c r="D745" s="30" t="s">
        <v>5636</v>
      </c>
      <c r="E745" s="30" t="s">
        <v>5637</v>
      </c>
      <c r="G745">
        <f>MATCH(C745,EBKP_NEU!$A$3:$A$724,0)</f>
        <v>342</v>
      </c>
      <c r="H745" t="b" cm="1">
        <f t="array" ref="H745">IF(INDEX(EBKP_NEU!$C$3:$C$1144,G745)=D745,TRUE,FALSE)</f>
        <v>0</v>
      </c>
      <c r="I745" t="b" cm="1">
        <f t="array" ref="I745">IF(INDEX(EBKP_NEU!$D$3:$D$1144,G745)=E745,TRUE,FALSE)</f>
        <v>0</v>
      </c>
      <c r="J745" t="str" cm="1">
        <f t="array" ref="J745">IF(A745,IF(AND(H745,I745,INDEX(EBKP_NEU!$G$3:$G$724,G745)),INDEX(EBKP_NEU!$B$3:$B$724,G745),"Problem"),"egal, nicht editierbar")</f>
        <v>Problem</v>
      </c>
      <c r="K745" s="236" t="s">
        <v>281</v>
      </c>
    </row>
    <row r="746" spans="1:12" ht="13.8" hidden="1">
      <c r="A746" t="b">
        <v>0</v>
      </c>
      <c r="C746" s="205" t="s">
        <v>5638</v>
      </c>
      <c r="D746" s="29" t="s">
        <v>4608</v>
      </c>
      <c r="E746" s="29" t="s">
        <v>4608</v>
      </c>
      <c r="G746" t="e">
        <f>MATCH(C746,EBKP_NEU!$A$3:$A$724,0)</f>
        <v>#N/A</v>
      </c>
      <c r="H746" t="e" cm="1">
        <f t="array" ref="H746">IF(INDEX(EBKP_NEU!$C$3:$C$1144,G746)=D746,TRUE,FALSE)</f>
        <v>#N/A</v>
      </c>
      <c r="I746" t="e" cm="1">
        <f t="array" ref="I746">IF(INDEX(EBKP_NEU!$D$3:$D$1144,G746)=E746,TRUE,FALSE)</f>
        <v>#N/A</v>
      </c>
      <c r="J746" t="str" cm="1">
        <f t="array" ref="J746">IF(A746,IF(AND(H746,I746,INDEX(EBKP_NEU!$G$3:$G$724,G746)),INDEX(EBKP_NEU!$B$3:$B$724,G746),"Problem"),"egal, nicht editierbar")</f>
        <v>egal, nicht editierbar</v>
      </c>
      <c r="L746"/>
    </row>
    <row r="747" spans="1:12" ht="41.4">
      <c r="A747" t="b">
        <v>1</v>
      </c>
      <c r="C747" s="200" t="s">
        <v>5639</v>
      </c>
      <c r="D747" s="30" t="s">
        <v>5640</v>
      </c>
      <c r="E747" s="30" t="s">
        <v>5641</v>
      </c>
      <c r="G747">
        <f>MATCH(C747,EBKP_NEU!$A$3:$A$724,0)</f>
        <v>343</v>
      </c>
      <c r="H747" t="b" cm="1">
        <f t="array" ref="H747">IF(INDEX(EBKP_NEU!$C$3:$C$1144,G747)=D747,TRUE,FALSE)</f>
        <v>0</v>
      </c>
      <c r="I747" t="b" cm="1">
        <f t="array" ref="I747">IF(INDEX(EBKP_NEU!$D$3:$D$1144,G747)=E747,TRUE,FALSE)</f>
        <v>0</v>
      </c>
      <c r="J747" t="str" cm="1">
        <f t="array" ref="J747">IF(A747,IF(AND(H747,I747,INDEX(EBKP_NEU!$G$3:$G$724,G747)),INDEX(EBKP_NEU!$B$3:$B$724,G747),"Problem"),"egal, nicht editierbar")</f>
        <v>Problem</v>
      </c>
      <c r="K747" s="236" t="s">
        <v>281</v>
      </c>
    </row>
    <row r="748" spans="1:12" ht="13.8" hidden="1">
      <c r="A748" t="b">
        <v>0</v>
      </c>
      <c r="C748" s="205" t="s">
        <v>5642</v>
      </c>
      <c r="D748" s="29" t="s">
        <v>4608</v>
      </c>
      <c r="E748" s="29" t="s">
        <v>4608</v>
      </c>
      <c r="G748" t="e">
        <f>MATCH(C748,EBKP_NEU!$A$3:$A$724,0)</f>
        <v>#N/A</v>
      </c>
      <c r="H748" t="e" cm="1">
        <f t="array" ref="H748">IF(INDEX(EBKP_NEU!$C$3:$C$1144,G748)=D748,TRUE,FALSE)</f>
        <v>#N/A</v>
      </c>
      <c r="I748" t="e" cm="1">
        <f t="array" ref="I748">IF(INDEX(EBKP_NEU!$D$3:$D$1144,G748)=E748,TRUE,FALSE)</f>
        <v>#N/A</v>
      </c>
      <c r="J748" t="str" cm="1">
        <f t="array" ref="J748">IF(A748,IF(AND(H748,I748,INDEX(EBKP_NEU!$G$3:$G$724,G748)),INDEX(EBKP_NEU!$B$3:$B$724,G748),"Problem"),"egal, nicht editierbar")</f>
        <v>egal, nicht editierbar</v>
      </c>
      <c r="L748"/>
    </row>
    <row r="749" spans="1:12" ht="55.2">
      <c r="A749" t="b">
        <v>1</v>
      </c>
      <c r="C749" s="200" t="s">
        <v>5643</v>
      </c>
      <c r="D749" s="30" t="s">
        <v>5644</v>
      </c>
      <c r="E749" s="30" t="s">
        <v>5645</v>
      </c>
      <c r="G749">
        <f>MATCH(C749,EBKP_NEU!$A$3:$A$724,0)</f>
        <v>344</v>
      </c>
      <c r="H749" t="b" cm="1">
        <f t="array" ref="H749">IF(INDEX(EBKP_NEU!$C$3:$C$1144,G749)=D749,TRUE,FALSE)</f>
        <v>0</v>
      </c>
      <c r="I749" t="b" cm="1">
        <f t="array" ref="I749">IF(INDEX(EBKP_NEU!$D$3:$D$1144,G749)=E749,TRUE,FALSE)</f>
        <v>0</v>
      </c>
      <c r="J749" t="str" cm="1">
        <f t="array" ref="J749">IF(A749,IF(AND(H749,I749,INDEX(EBKP_NEU!$G$3:$G$724,G749)),INDEX(EBKP_NEU!$B$3:$B$724,G749),"Problem"),"egal, nicht editierbar")</f>
        <v>Problem</v>
      </c>
      <c r="K749" s="236" t="s">
        <v>281</v>
      </c>
    </row>
    <row r="750" spans="1:12" ht="13.8" hidden="1">
      <c r="A750" t="b">
        <v>0</v>
      </c>
      <c r="C750" s="207" t="s">
        <v>5646</v>
      </c>
      <c r="D750" s="29" t="s">
        <v>4608</v>
      </c>
      <c r="E750" s="29" t="s">
        <v>4608</v>
      </c>
      <c r="G750" t="e">
        <f>MATCH(C750,EBKP_NEU!$A$3:$A$724,0)</f>
        <v>#N/A</v>
      </c>
      <c r="H750" t="e" cm="1">
        <f t="array" ref="H750">IF(INDEX(EBKP_NEU!$C$3:$C$1144,G750)=D750,TRUE,FALSE)</f>
        <v>#N/A</v>
      </c>
      <c r="I750" t="e" cm="1">
        <f t="array" ref="I750">IF(INDEX(EBKP_NEU!$D$3:$D$1144,G750)=E750,TRUE,FALSE)</f>
        <v>#N/A</v>
      </c>
      <c r="J750" t="str" cm="1">
        <f t="array" ref="J750">IF(A750,IF(AND(H750,I750,INDEX(EBKP_NEU!$G$3:$G$724,G750)),INDEX(EBKP_NEU!$B$3:$B$724,G750),"Problem"),"egal, nicht editierbar")</f>
        <v>egal, nicht editierbar</v>
      </c>
      <c r="L750"/>
    </row>
    <row r="751" spans="1:12" ht="13.8" hidden="1">
      <c r="A751" t="b">
        <v>0</v>
      </c>
      <c r="C751" s="207" t="s">
        <v>5646</v>
      </c>
      <c r="D751" s="29" t="s">
        <v>4608</v>
      </c>
      <c r="E751" s="29" t="s">
        <v>4608</v>
      </c>
      <c r="G751" t="e">
        <f>MATCH(C751,EBKP_NEU!$A$3:$A$724,0)</f>
        <v>#N/A</v>
      </c>
      <c r="H751" t="e" cm="1">
        <f t="array" ref="H751">IF(INDEX(EBKP_NEU!$C$3:$C$1144,G751)=D751,TRUE,FALSE)</f>
        <v>#N/A</v>
      </c>
      <c r="I751" t="e" cm="1">
        <f t="array" ref="I751">IF(INDEX(EBKP_NEU!$D$3:$D$1144,G751)=E751,TRUE,FALSE)</f>
        <v>#N/A</v>
      </c>
      <c r="J751" t="str" cm="1">
        <f t="array" ref="J751">IF(A751,IF(AND(H751,I751,INDEX(EBKP_NEU!$G$3:$G$724,G751)),INDEX(EBKP_NEU!$B$3:$B$724,G751),"Problem"),"egal, nicht editierbar")</f>
        <v>egal, nicht editierbar</v>
      </c>
      <c r="L751"/>
    </row>
    <row r="752" spans="1:12" ht="13.8" hidden="1">
      <c r="A752" t="b">
        <v>0</v>
      </c>
      <c r="C752" s="207" t="s">
        <v>5646</v>
      </c>
      <c r="D752" s="29" t="s">
        <v>4608</v>
      </c>
      <c r="E752" s="29" t="s">
        <v>4608</v>
      </c>
      <c r="G752" t="e">
        <f>MATCH(C752,EBKP_NEU!$A$3:$A$724,0)</f>
        <v>#N/A</v>
      </c>
      <c r="H752" t="e" cm="1">
        <f t="array" ref="H752">IF(INDEX(EBKP_NEU!$C$3:$C$1144,G752)=D752,TRUE,FALSE)</f>
        <v>#N/A</v>
      </c>
      <c r="I752" t="e" cm="1">
        <f t="array" ref="I752">IF(INDEX(EBKP_NEU!$D$3:$D$1144,G752)=E752,TRUE,FALSE)</f>
        <v>#N/A</v>
      </c>
      <c r="J752" t="str" cm="1">
        <f t="array" ref="J752">IF(A752,IF(AND(H752,I752,INDEX(EBKP_NEU!$G$3:$G$724,G752)),INDEX(EBKP_NEU!$B$3:$B$724,G752),"Problem"),"egal, nicht editierbar")</f>
        <v>egal, nicht editierbar</v>
      </c>
      <c r="L752"/>
    </row>
    <row r="753" spans="1:12" ht="13.8" hidden="1">
      <c r="A753" t="b">
        <v>0</v>
      </c>
      <c r="C753" s="207" t="s">
        <v>5646</v>
      </c>
      <c r="D753" s="29" t="s">
        <v>4608</v>
      </c>
      <c r="E753" s="29" t="s">
        <v>4608</v>
      </c>
      <c r="G753" t="e">
        <f>MATCH(C753,EBKP_NEU!$A$3:$A$724,0)</f>
        <v>#N/A</v>
      </c>
      <c r="H753" t="e" cm="1">
        <f t="array" ref="H753">IF(INDEX(EBKP_NEU!$C$3:$C$1144,G753)=D753,TRUE,FALSE)</f>
        <v>#N/A</v>
      </c>
      <c r="I753" t="e" cm="1">
        <f t="array" ref="I753">IF(INDEX(EBKP_NEU!$D$3:$D$1144,G753)=E753,TRUE,FALSE)</f>
        <v>#N/A</v>
      </c>
      <c r="J753" t="str" cm="1">
        <f t="array" ref="J753">IF(A753,IF(AND(H753,I753,INDEX(EBKP_NEU!$G$3:$G$724,G753)),INDEX(EBKP_NEU!$B$3:$B$724,G753),"Problem"),"egal, nicht editierbar")</f>
        <v>egal, nicht editierbar</v>
      </c>
      <c r="L753"/>
    </row>
    <row r="754" spans="1:12" ht="13.8" hidden="1">
      <c r="A754" t="b">
        <v>0</v>
      </c>
      <c r="C754" s="207" t="s">
        <v>5646</v>
      </c>
      <c r="D754" s="29" t="s">
        <v>4608</v>
      </c>
      <c r="E754" s="29" t="s">
        <v>4608</v>
      </c>
      <c r="G754" t="e">
        <f>MATCH(C754,EBKP_NEU!$A$3:$A$724,0)</f>
        <v>#N/A</v>
      </c>
      <c r="H754" t="e" cm="1">
        <f t="array" ref="H754">IF(INDEX(EBKP_NEU!$C$3:$C$1144,G754)=D754,TRUE,FALSE)</f>
        <v>#N/A</v>
      </c>
      <c r="I754" t="e" cm="1">
        <f t="array" ref="I754">IF(INDEX(EBKP_NEU!$D$3:$D$1144,G754)=E754,TRUE,FALSE)</f>
        <v>#N/A</v>
      </c>
      <c r="J754" t="str" cm="1">
        <f t="array" ref="J754">IF(A754,IF(AND(H754,I754,INDEX(EBKP_NEU!$G$3:$G$724,G754)),INDEX(EBKP_NEU!$B$3:$B$724,G754),"Problem"),"egal, nicht editierbar")</f>
        <v>egal, nicht editierbar</v>
      </c>
      <c r="L754"/>
    </row>
    <row r="755" spans="1:12" ht="13.8" hidden="1">
      <c r="A755" t="b">
        <v>0</v>
      </c>
      <c r="C755" s="207" t="s">
        <v>5646</v>
      </c>
      <c r="D755" s="29" t="s">
        <v>4608</v>
      </c>
      <c r="E755" s="29" t="s">
        <v>4608</v>
      </c>
      <c r="G755" t="e">
        <f>MATCH(C755,EBKP_NEU!$A$3:$A$724,0)</f>
        <v>#N/A</v>
      </c>
      <c r="H755" t="e" cm="1">
        <f t="array" ref="H755">IF(INDEX(EBKP_NEU!$C$3:$C$1144,G755)=D755,TRUE,FALSE)</f>
        <v>#N/A</v>
      </c>
      <c r="I755" t="e" cm="1">
        <f t="array" ref="I755">IF(INDEX(EBKP_NEU!$D$3:$D$1144,G755)=E755,TRUE,FALSE)</f>
        <v>#N/A</v>
      </c>
      <c r="J755" t="str" cm="1">
        <f t="array" ref="J755">IF(A755,IF(AND(H755,I755,INDEX(EBKP_NEU!$G$3:$G$724,G755)),INDEX(EBKP_NEU!$B$3:$B$724,G755),"Problem"),"egal, nicht editierbar")</f>
        <v>egal, nicht editierbar</v>
      </c>
      <c r="L755"/>
    </row>
    <row r="756" spans="1:12" ht="27.6">
      <c r="A756" t="b">
        <v>1</v>
      </c>
      <c r="C756" s="200" t="s">
        <v>5647</v>
      </c>
      <c r="D756" s="30" t="s">
        <v>5648</v>
      </c>
      <c r="E756" s="30" t="s">
        <v>5649</v>
      </c>
      <c r="G756" t="e">
        <f>MATCH(C756,EBKP_NEU!$A$3:$A$724,0)</f>
        <v>#N/A</v>
      </c>
      <c r="H756" t="e" cm="1">
        <f t="array" ref="H756">IF(INDEX(EBKP_NEU!$C$3:$C$1144,G756)=D756,TRUE,FALSE)</f>
        <v>#N/A</v>
      </c>
      <c r="I756" t="e" cm="1">
        <f t="array" ref="I756">IF(INDEX(EBKP_NEU!$D$3:$D$1144,G756)=E756,TRUE,FALSE)</f>
        <v>#N/A</v>
      </c>
      <c r="J756" t="e" cm="1">
        <f t="array" ref="J756">IF(A756,IF(AND(H756,I756,INDEX(EBKP_NEU!$G$3:$G$724,G756)),INDEX(EBKP_NEU!$B$3:$B$724,G756),"Problem"),"egal, nicht editierbar")</f>
        <v>#N/A</v>
      </c>
      <c r="K756" s="236" t="s">
        <v>281</v>
      </c>
    </row>
    <row r="757" spans="1:12" ht="13.8" hidden="1">
      <c r="A757" t="b">
        <v>0</v>
      </c>
      <c r="C757" s="207" t="s">
        <v>5650</v>
      </c>
      <c r="D757" s="29" t="s">
        <v>4608</v>
      </c>
      <c r="E757" s="29" t="s">
        <v>4608</v>
      </c>
      <c r="G757" t="e">
        <f>MATCH(C757,EBKP_NEU!$A$3:$A$724,0)</f>
        <v>#N/A</v>
      </c>
      <c r="H757" t="e" cm="1">
        <f t="array" ref="H757">IF(INDEX(EBKP_NEU!$C$3:$C$1144,G757)=D757,TRUE,FALSE)</f>
        <v>#N/A</v>
      </c>
      <c r="I757" t="e" cm="1">
        <f t="array" ref="I757">IF(INDEX(EBKP_NEU!$D$3:$D$1144,G757)=E757,TRUE,FALSE)</f>
        <v>#N/A</v>
      </c>
      <c r="J757" t="str" cm="1">
        <f t="array" ref="J757">IF(A757,IF(AND(H757,I757,INDEX(EBKP_NEU!$G$3:$G$724,G757)),INDEX(EBKP_NEU!$B$3:$B$724,G757),"Problem"),"egal, nicht editierbar")</f>
        <v>egal, nicht editierbar</v>
      </c>
      <c r="L757"/>
    </row>
    <row r="758" spans="1:12" ht="27.6">
      <c r="A758" t="b">
        <v>1</v>
      </c>
      <c r="C758" s="198" t="s">
        <v>5651</v>
      </c>
      <c r="D758" s="199" t="s">
        <v>2823</v>
      </c>
      <c r="E758" s="30" t="s">
        <v>2824</v>
      </c>
      <c r="G758" t="e">
        <f>MATCH(C758,EBKP_NEU!$A$3:$A$724,0)</f>
        <v>#N/A</v>
      </c>
      <c r="H758" t="e" cm="1">
        <f t="array" ref="H758">IF(INDEX(EBKP_NEU!$C$3:$C$1144,G758)=D758,TRUE,FALSE)</f>
        <v>#N/A</v>
      </c>
      <c r="I758" t="e" cm="1">
        <f t="array" ref="I758">IF(INDEX(EBKP_NEU!$D$3:$D$1144,G758)=E758,TRUE,FALSE)</f>
        <v>#N/A</v>
      </c>
      <c r="J758" t="e" cm="1">
        <f t="array" ref="J758">IF(A758,IF(AND(H758,I758,INDEX(EBKP_NEU!$G$3:$G$724,G758)),INDEX(EBKP_NEU!$B$3:$B$724,G758),"Problem"),"egal, nicht editierbar")</f>
        <v>#N/A</v>
      </c>
      <c r="K758" s="236" t="s">
        <v>290</v>
      </c>
    </row>
    <row r="759" spans="1:12" ht="41.4">
      <c r="A759" t="b">
        <v>1</v>
      </c>
      <c r="C759" s="200" t="s">
        <v>5652</v>
      </c>
      <c r="D759" s="30" t="s">
        <v>4059</v>
      </c>
      <c r="E759" s="30" t="s">
        <v>5653</v>
      </c>
      <c r="G759" t="e">
        <f>MATCH(C759,EBKP_NEU!$A$3:$A$724,0)</f>
        <v>#N/A</v>
      </c>
      <c r="H759" t="e" cm="1">
        <f t="array" ref="H759">IF(INDEX(EBKP_NEU!$C$3:$C$1144,G759)=D759,TRUE,FALSE)</f>
        <v>#N/A</v>
      </c>
      <c r="I759" t="e" cm="1">
        <f t="array" ref="I759">IF(INDEX(EBKP_NEU!$D$3:$D$1144,G759)=E759,TRUE,FALSE)</f>
        <v>#N/A</v>
      </c>
      <c r="J759" t="e" cm="1">
        <f t="array" ref="J759">IF(A759,IF(AND(H759,I759,INDEX(EBKP_NEU!$G$3:$G$724,G759)),INDEX(EBKP_NEU!$B$3:$B$724,G759),"Problem"),"egal, nicht editierbar")</f>
        <v>#N/A</v>
      </c>
      <c r="K759" s="236" t="s">
        <v>290</v>
      </c>
    </row>
    <row r="760" spans="1:12" ht="13.8" hidden="1">
      <c r="A760" t="b">
        <v>0</v>
      </c>
      <c r="C760" s="207" t="s">
        <v>5654</v>
      </c>
      <c r="D760" s="29" t="s">
        <v>4608</v>
      </c>
      <c r="E760" s="29" t="s">
        <v>4608</v>
      </c>
      <c r="G760" t="e">
        <f>MATCH(C760,EBKP_NEU!$A$3:$A$724,0)</f>
        <v>#N/A</v>
      </c>
      <c r="H760" t="e" cm="1">
        <f t="array" ref="H760">IF(INDEX(EBKP_NEU!$C$3:$C$1144,G760)=D760,TRUE,FALSE)</f>
        <v>#N/A</v>
      </c>
      <c r="I760" t="e" cm="1">
        <f t="array" ref="I760">IF(INDEX(EBKP_NEU!$D$3:$D$1144,G760)=E760,TRUE,FALSE)</f>
        <v>#N/A</v>
      </c>
      <c r="J760" t="str" cm="1">
        <f t="array" ref="J760">IF(A760,IF(AND(H760,I760,INDEX(EBKP_NEU!$G$3:$G$724,G760)),INDEX(EBKP_NEU!$B$3:$B$724,G760),"Problem"),"egal, nicht editierbar")</f>
        <v>egal, nicht editierbar</v>
      </c>
      <c r="L760"/>
    </row>
    <row r="761" spans="1:12" ht="27.6">
      <c r="A761" t="b">
        <v>1</v>
      </c>
      <c r="C761" s="200" t="s">
        <v>5655</v>
      </c>
      <c r="D761" s="30" t="s">
        <v>5656</v>
      </c>
      <c r="E761" s="30" t="s">
        <v>2836</v>
      </c>
      <c r="G761" t="e">
        <f>MATCH(C761,EBKP_NEU!$A$3:$A$724,0)</f>
        <v>#N/A</v>
      </c>
      <c r="H761" t="e" cm="1">
        <f t="array" ref="H761">IF(INDEX(EBKP_NEU!$C$3:$C$1144,G761)=D761,TRUE,FALSE)</f>
        <v>#N/A</v>
      </c>
      <c r="I761" t="e" cm="1">
        <f t="array" ref="I761">IF(INDEX(EBKP_NEU!$D$3:$D$1144,G761)=E761,TRUE,FALSE)</f>
        <v>#N/A</v>
      </c>
      <c r="J761" t="e" cm="1">
        <f t="array" ref="J761">IF(A761,IF(AND(H761,I761,INDEX(EBKP_NEU!$G$3:$G$724,G761)),INDEX(EBKP_NEU!$B$3:$B$724,G761),"Problem"),"egal, nicht editierbar")</f>
        <v>#N/A</v>
      </c>
      <c r="K761" s="236" t="s">
        <v>290</v>
      </c>
    </row>
    <row r="762" spans="1:12" ht="13.8" hidden="1">
      <c r="A762" t="b">
        <v>0</v>
      </c>
      <c r="C762" s="205" t="s">
        <v>5657</v>
      </c>
      <c r="D762" s="29" t="s">
        <v>4608</v>
      </c>
      <c r="E762" s="29" t="s">
        <v>4608</v>
      </c>
      <c r="G762" t="e">
        <f>MATCH(C762,EBKP_NEU!$A$3:$A$724,0)</f>
        <v>#N/A</v>
      </c>
      <c r="H762" t="e" cm="1">
        <f t="array" ref="H762">IF(INDEX(EBKP_NEU!$C$3:$C$1144,G762)=D762,TRUE,FALSE)</f>
        <v>#N/A</v>
      </c>
      <c r="I762" t="e" cm="1">
        <f t="array" ref="I762">IF(INDEX(EBKP_NEU!$D$3:$D$1144,G762)=E762,TRUE,FALSE)</f>
        <v>#N/A</v>
      </c>
      <c r="J762" t="str" cm="1">
        <f t="array" ref="J762">IF(A762,IF(AND(H762,I762,INDEX(EBKP_NEU!$G$3:$G$724,G762)),INDEX(EBKP_NEU!$B$3:$B$724,G762),"Problem"),"egal, nicht editierbar")</f>
        <v>egal, nicht editierbar</v>
      </c>
      <c r="L762"/>
    </row>
    <row r="763" spans="1:12" ht="13.8" hidden="1">
      <c r="A763" t="b">
        <v>0</v>
      </c>
      <c r="C763" s="205" t="s">
        <v>5657</v>
      </c>
      <c r="D763" s="29" t="s">
        <v>4608</v>
      </c>
      <c r="E763" s="29" t="s">
        <v>4608</v>
      </c>
      <c r="G763" t="e">
        <f>MATCH(C763,EBKP_NEU!$A$3:$A$724,0)</f>
        <v>#N/A</v>
      </c>
      <c r="H763" t="e" cm="1">
        <f t="array" ref="H763">IF(INDEX(EBKP_NEU!$C$3:$C$1144,G763)=D763,TRUE,FALSE)</f>
        <v>#N/A</v>
      </c>
      <c r="I763" t="e" cm="1">
        <f t="array" ref="I763">IF(INDEX(EBKP_NEU!$D$3:$D$1144,G763)=E763,TRUE,FALSE)</f>
        <v>#N/A</v>
      </c>
      <c r="J763" t="str" cm="1">
        <f t="array" ref="J763">IF(A763,IF(AND(H763,I763,INDEX(EBKP_NEU!$G$3:$G$724,G763)),INDEX(EBKP_NEU!$B$3:$B$724,G763),"Problem"),"egal, nicht editierbar")</f>
        <v>egal, nicht editierbar</v>
      </c>
      <c r="L763"/>
    </row>
    <row r="764" spans="1:12" ht="27.6">
      <c r="A764" t="b">
        <v>1</v>
      </c>
      <c r="C764" s="196" t="s">
        <v>473</v>
      </c>
      <c r="D764" s="197" t="s">
        <v>2843</v>
      </c>
      <c r="E764" s="30" t="s">
        <v>2844</v>
      </c>
      <c r="G764">
        <f>MATCH(C764,EBKP_NEU!$A$3:$A$724,0)</f>
        <v>345</v>
      </c>
      <c r="H764" t="b" cm="1">
        <f t="array" ref="H764">IF(INDEX(EBKP_NEU!$C$3:$C$1144,G764)=D764,TRUE,FALSE)</f>
        <v>1</v>
      </c>
      <c r="I764" t="b" cm="1">
        <f t="array" ref="I764">IF(INDEX(EBKP_NEU!$D$3:$D$1144,G764)=E764,TRUE,FALSE)</f>
        <v>1</v>
      </c>
      <c r="J764" t="str" cm="1">
        <f t="array" ref="J764">IF(A764,IF(AND(H764,I764,INDEX(EBKP_NEU!$G$3:$G$724,G764)),INDEX(EBKP_NEU!$B$3:$B$724,G764),"Problem"),"egal, nicht editierbar")</f>
        <v>Problem</v>
      </c>
      <c r="K764" s="236" t="s">
        <v>295</v>
      </c>
    </row>
    <row r="765" spans="1:12" ht="27.6">
      <c r="A765" t="b">
        <v>1</v>
      </c>
      <c r="C765" s="198" t="s">
        <v>5658</v>
      </c>
      <c r="D765" s="199" t="s">
        <v>2846</v>
      </c>
      <c r="E765" s="30" t="s">
        <v>5659</v>
      </c>
      <c r="G765">
        <f>MATCH(C765,EBKP_NEU!$A$3:$A$724,0)</f>
        <v>347</v>
      </c>
      <c r="H765" t="b" cm="1">
        <f t="array" ref="H765">IF(INDEX(EBKP_NEU!$C$3:$C$1144,G765)=D765,TRUE,FALSE)</f>
        <v>1</v>
      </c>
      <c r="I765" t="b" cm="1">
        <f t="array" ref="I765">IF(INDEX(EBKP_NEU!$D$3:$D$1144,G765)=E765,TRUE,FALSE)</f>
        <v>0</v>
      </c>
      <c r="J765" t="str" cm="1">
        <f t="array" ref="J765">IF(A765,IF(AND(H765,I765,INDEX(EBKP_NEU!$G$3:$G$724,G765)),INDEX(EBKP_NEU!$B$3:$B$724,G765),"Problem"),"egal, nicht editierbar")</f>
        <v>Problem</v>
      </c>
      <c r="K765" s="236" t="s">
        <v>296</v>
      </c>
    </row>
    <row r="766" spans="1:12" ht="27.6">
      <c r="A766" t="b">
        <v>1</v>
      </c>
      <c r="C766" s="200" t="s">
        <v>5660</v>
      </c>
      <c r="D766" s="30" t="s">
        <v>2850</v>
      </c>
      <c r="E766" s="30" t="s">
        <v>2851</v>
      </c>
      <c r="G766">
        <f>MATCH(C766,EBKP_NEU!$A$3:$A$724,0)</f>
        <v>348</v>
      </c>
      <c r="H766" t="b" cm="1">
        <f t="array" ref="H766">IF(INDEX(EBKP_NEU!$C$3:$C$1144,G766)=D766,TRUE,FALSE)</f>
        <v>1</v>
      </c>
      <c r="I766" t="b" cm="1">
        <f t="array" ref="I766">IF(INDEX(EBKP_NEU!$D$3:$D$1144,G766)=E766,TRUE,FALSE)</f>
        <v>1</v>
      </c>
      <c r="J766" t="str" cm="1">
        <f t="array" ref="J766">IF(A766,IF(AND(H766,I766,INDEX(EBKP_NEU!$G$3:$G$724,G766)),INDEX(EBKP_NEU!$B$3:$B$724,G766),"Problem"),"egal, nicht editierbar")</f>
        <v>Problem</v>
      </c>
      <c r="K766" s="236" t="s">
        <v>296</v>
      </c>
    </row>
    <row r="767" spans="1:12" ht="13.8" hidden="1">
      <c r="A767" t="b">
        <v>0</v>
      </c>
      <c r="C767" s="205" t="s">
        <v>5661</v>
      </c>
      <c r="D767" s="29" t="s">
        <v>4608</v>
      </c>
      <c r="E767" s="29" t="s">
        <v>4608</v>
      </c>
      <c r="G767" t="e">
        <f>MATCH(C767,EBKP_NEU!$A$3:$A$724,0)</f>
        <v>#N/A</v>
      </c>
      <c r="H767" t="e" cm="1">
        <f t="array" ref="H767">IF(INDEX(EBKP_NEU!$C$3:$C$1144,G767)=D767,TRUE,FALSE)</f>
        <v>#N/A</v>
      </c>
      <c r="I767" t="e" cm="1">
        <f t="array" ref="I767">IF(INDEX(EBKP_NEU!$D$3:$D$1144,G767)=E767,TRUE,FALSE)</f>
        <v>#N/A</v>
      </c>
      <c r="J767" t="str" cm="1">
        <f t="array" ref="J767">IF(A767,IF(AND(H767,I767,INDEX(EBKP_NEU!$G$3:$G$724,G767)),INDEX(EBKP_NEU!$B$3:$B$724,G767),"Problem"),"egal, nicht editierbar")</f>
        <v>egal, nicht editierbar</v>
      </c>
      <c r="L767"/>
    </row>
    <row r="768" spans="1:12" ht="27.6">
      <c r="A768" t="b">
        <v>1</v>
      </c>
      <c r="C768" s="200" t="s">
        <v>5662</v>
      </c>
      <c r="D768" s="30" t="s">
        <v>2854</v>
      </c>
      <c r="E768" s="30" t="s">
        <v>2855</v>
      </c>
      <c r="G768">
        <f>MATCH(C768,EBKP_NEU!$A$3:$A$724,0)</f>
        <v>349</v>
      </c>
      <c r="H768" t="b" cm="1">
        <f t="array" ref="H768">IF(INDEX(EBKP_NEU!$C$3:$C$1144,G768)=D768,TRUE,FALSE)</f>
        <v>1</v>
      </c>
      <c r="I768" t="b" cm="1">
        <f t="array" ref="I768">IF(INDEX(EBKP_NEU!$D$3:$D$1144,G768)=E768,TRUE,FALSE)</f>
        <v>1</v>
      </c>
      <c r="J768" t="str" cm="1">
        <f t="array" ref="J768">IF(A768,IF(AND(H768,I768,INDEX(EBKP_NEU!$G$3:$G$724,G768)),INDEX(EBKP_NEU!$B$3:$B$724,G768),"Problem"),"egal, nicht editierbar")</f>
        <v>Problem</v>
      </c>
      <c r="K768" s="236" t="s">
        <v>296</v>
      </c>
    </row>
    <row r="769" spans="1:12" ht="13.8" hidden="1">
      <c r="A769" t="b">
        <v>0</v>
      </c>
      <c r="C769" s="205" t="s">
        <v>5663</v>
      </c>
      <c r="D769" s="29" t="s">
        <v>4608</v>
      </c>
      <c r="E769" s="29" t="s">
        <v>4608</v>
      </c>
      <c r="G769" t="e">
        <f>MATCH(C769,EBKP_NEU!$A$3:$A$724,0)</f>
        <v>#N/A</v>
      </c>
      <c r="H769" t="e" cm="1">
        <f t="array" ref="H769">IF(INDEX(EBKP_NEU!$C$3:$C$1144,G769)=D769,TRUE,FALSE)</f>
        <v>#N/A</v>
      </c>
      <c r="I769" t="e" cm="1">
        <f t="array" ref="I769">IF(INDEX(EBKP_NEU!$D$3:$D$1144,G769)=E769,TRUE,FALSE)</f>
        <v>#N/A</v>
      </c>
      <c r="J769" t="str" cm="1">
        <f t="array" ref="J769">IF(A769,IF(AND(H769,I769,INDEX(EBKP_NEU!$G$3:$G$724,G769)),INDEX(EBKP_NEU!$B$3:$B$724,G769),"Problem"),"egal, nicht editierbar")</f>
        <v>egal, nicht editierbar</v>
      </c>
      <c r="L769"/>
    </row>
    <row r="770" spans="1:12" ht="13.8" hidden="1">
      <c r="A770" t="b">
        <v>0</v>
      </c>
      <c r="C770" s="205" t="s">
        <v>5664</v>
      </c>
      <c r="D770" s="29" t="s">
        <v>4608</v>
      </c>
      <c r="E770" s="29" t="s">
        <v>4608</v>
      </c>
      <c r="G770" t="e">
        <f>MATCH(C770,EBKP_NEU!$A$3:$A$724,0)</f>
        <v>#N/A</v>
      </c>
      <c r="H770" t="e" cm="1">
        <f t="array" ref="H770">IF(INDEX(EBKP_NEU!$C$3:$C$1144,G770)=D770,TRUE,FALSE)</f>
        <v>#N/A</v>
      </c>
      <c r="I770" t="e" cm="1">
        <f t="array" ref="I770">IF(INDEX(EBKP_NEU!$D$3:$D$1144,G770)=E770,TRUE,FALSE)</f>
        <v>#N/A</v>
      </c>
      <c r="J770" t="str" cm="1">
        <f t="array" ref="J770">IF(A770,IF(AND(H770,I770,INDEX(EBKP_NEU!$G$3:$G$724,G770)),INDEX(EBKP_NEU!$B$3:$B$724,G770),"Problem"),"egal, nicht editierbar")</f>
        <v>egal, nicht editierbar</v>
      </c>
      <c r="L770"/>
    </row>
    <row r="771" spans="1:12" ht="13.8" hidden="1">
      <c r="A771" t="b">
        <v>0</v>
      </c>
      <c r="C771" s="205" t="s">
        <v>5665</v>
      </c>
      <c r="D771" s="29" t="s">
        <v>4608</v>
      </c>
      <c r="E771" s="29" t="s">
        <v>4608</v>
      </c>
      <c r="G771" t="e">
        <f>MATCH(C771,EBKP_NEU!$A$3:$A$724,0)</f>
        <v>#N/A</v>
      </c>
      <c r="H771" t="e" cm="1">
        <f t="array" ref="H771">IF(INDEX(EBKP_NEU!$C$3:$C$1144,G771)=D771,TRUE,FALSE)</f>
        <v>#N/A</v>
      </c>
      <c r="I771" t="e" cm="1">
        <f t="array" ref="I771">IF(INDEX(EBKP_NEU!$D$3:$D$1144,G771)=E771,TRUE,FALSE)</f>
        <v>#N/A</v>
      </c>
      <c r="J771" t="str" cm="1">
        <f t="array" ref="J771">IF(A771,IF(AND(H771,I771,INDEX(EBKP_NEU!$G$3:$G$724,G771)),INDEX(EBKP_NEU!$B$3:$B$724,G771),"Problem"),"egal, nicht editierbar")</f>
        <v>egal, nicht editierbar</v>
      </c>
      <c r="L771"/>
    </row>
    <row r="772" spans="1:12" ht="27.6">
      <c r="A772" t="b">
        <v>1</v>
      </c>
      <c r="C772" s="200" t="s">
        <v>5666</v>
      </c>
      <c r="D772" s="30" t="s">
        <v>2858</v>
      </c>
      <c r="E772" s="30" t="s">
        <v>5667</v>
      </c>
      <c r="G772">
        <f>MATCH(C772,EBKP_NEU!$A$3:$A$724,0)</f>
        <v>350</v>
      </c>
      <c r="H772" t="b" cm="1">
        <f t="array" ref="H772">IF(INDEX(EBKP_NEU!$C$3:$C$1144,G772)=D772,TRUE,FALSE)</f>
        <v>1</v>
      </c>
      <c r="I772" t="b" cm="1">
        <f t="array" ref="I772">IF(INDEX(EBKP_NEU!$D$3:$D$1144,G772)=E772,TRUE,FALSE)</f>
        <v>0</v>
      </c>
      <c r="J772" t="str" cm="1">
        <f t="array" ref="J772">IF(A772,IF(AND(H772,I772,INDEX(EBKP_NEU!$G$3:$G$724,G772)),INDEX(EBKP_NEU!$B$3:$B$724,G772),"Problem"),"egal, nicht editierbar")</f>
        <v>Problem</v>
      </c>
      <c r="K772" s="236" t="s">
        <v>296</v>
      </c>
    </row>
    <row r="773" spans="1:12" ht="13.8" hidden="1">
      <c r="A773" t="b">
        <v>0</v>
      </c>
      <c r="C773" s="205" t="s">
        <v>5668</v>
      </c>
      <c r="D773" s="29" t="s">
        <v>4608</v>
      </c>
      <c r="E773" s="29" t="s">
        <v>4608</v>
      </c>
      <c r="G773" t="e">
        <f>MATCH(C773,EBKP_NEU!$A$3:$A$724,0)</f>
        <v>#N/A</v>
      </c>
      <c r="H773" t="e" cm="1">
        <f t="array" ref="H773">IF(INDEX(EBKP_NEU!$C$3:$C$1144,G773)=D773,TRUE,FALSE)</f>
        <v>#N/A</v>
      </c>
      <c r="I773" t="e" cm="1">
        <f t="array" ref="I773">IF(INDEX(EBKP_NEU!$D$3:$D$1144,G773)=E773,TRUE,FALSE)</f>
        <v>#N/A</v>
      </c>
      <c r="J773" t="str" cm="1">
        <f t="array" ref="J773">IF(A773,IF(AND(H773,I773,INDEX(EBKP_NEU!$G$3:$G$724,G773)),INDEX(EBKP_NEU!$B$3:$B$724,G773),"Problem"),"egal, nicht editierbar")</f>
        <v>egal, nicht editierbar</v>
      </c>
      <c r="L773"/>
    </row>
    <row r="774" spans="1:12" ht="27.6">
      <c r="A774" t="b">
        <v>1</v>
      </c>
      <c r="C774" s="200" t="s">
        <v>5669</v>
      </c>
      <c r="D774" s="30" t="s">
        <v>2862</v>
      </c>
      <c r="E774" s="30" t="s">
        <v>5670</v>
      </c>
      <c r="G774">
        <f>MATCH(C774,EBKP_NEU!$A$3:$A$724,0)</f>
        <v>351</v>
      </c>
      <c r="H774" t="b" cm="1">
        <f t="array" ref="H774">IF(INDEX(EBKP_NEU!$C$3:$C$1144,G774)=D774,TRUE,FALSE)</f>
        <v>1</v>
      </c>
      <c r="I774" t="b" cm="1">
        <f t="array" ref="I774">IF(INDEX(EBKP_NEU!$D$3:$D$1144,G774)=E774,TRUE,FALSE)</f>
        <v>0</v>
      </c>
      <c r="J774" t="str" cm="1">
        <f t="array" ref="J774">IF(A774,IF(AND(H774,I774,INDEX(EBKP_NEU!$G$3:$G$724,G774)),INDEX(EBKP_NEU!$B$3:$B$724,G774),"Problem"),"egal, nicht editierbar")</f>
        <v>Problem</v>
      </c>
      <c r="K774" s="236" t="s">
        <v>296</v>
      </c>
    </row>
    <row r="775" spans="1:12" ht="13.8" hidden="1">
      <c r="A775" t="b">
        <v>0</v>
      </c>
      <c r="C775" s="205" t="s">
        <v>5671</v>
      </c>
      <c r="D775" s="32" t="s">
        <v>4608</v>
      </c>
      <c r="E775" s="29" t="s">
        <v>4608</v>
      </c>
      <c r="G775" t="e">
        <f>MATCH(C775,EBKP_NEU!$A$3:$A$724,0)</f>
        <v>#N/A</v>
      </c>
      <c r="H775" t="e" cm="1">
        <f t="array" ref="H775">IF(INDEX(EBKP_NEU!$C$3:$C$1144,G775)=D775,TRUE,FALSE)</f>
        <v>#N/A</v>
      </c>
      <c r="I775" t="e" cm="1">
        <f t="array" ref="I775">IF(INDEX(EBKP_NEU!$D$3:$D$1144,G775)=E775,TRUE,FALSE)</f>
        <v>#N/A</v>
      </c>
      <c r="J775" t="str" cm="1">
        <f t="array" ref="J775">IF(A775,IF(AND(H775,I775,INDEX(EBKP_NEU!$G$3:$G$724,G775)),INDEX(EBKP_NEU!$B$3:$B$724,G775),"Problem"),"egal, nicht editierbar")</f>
        <v>egal, nicht editierbar</v>
      </c>
      <c r="L775"/>
    </row>
    <row r="776" spans="1:12" ht="13.8" hidden="1">
      <c r="A776" t="b">
        <v>0</v>
      </c>
      <c r="C776" s="205" t="s">
        <v>5672</v>
      </c>
      <c r="D776" s="32" t="s">
        <v>4608</v>
      </c>
      <c r="E776" s="32" t="s">
        <v>4608</v>
      </c>
      <c r="G776" t="e">
        <f>MATCH(C776,EBKP_NEU!$A$3:$A$724,0)</f>
        <v>#N/A</v>
      </c>
      <c r="H776" t="e" cm="1">
        <f t="array" ref="H776">IF(INDEX(EBKP_NEU!$C$3:$C$1144,G776)=D776,TRUE,FALSE)</f>
        <v>#N/A</v>
      </c>
      <c r="I776" t="e" cm="1">
        <f t="array" ref="I776">IF(INDEX(EBKP_NEU!$D$3:$D$1144,G776)=E776,TRUE,FALSE)</f>
        <v>#N/A</v>
      </c>
      <c r="J776" t="str" cm="1">
        <f t="array" ref="J776">IF(A776,IF(AND(H776,I776,INDEX(EBKP_NEU!$G$3:$G$724,G776)),INDEX(EBKP_NEU!$B$3:$B$724,G776),"Problem"),"egal, nicht editierbar")</f>
        <v>egal, nicht editierbar</v>
      </c>
      <c r="L776"/>
    </row>
    <row r="777" spans="1:12" ht="27.6">
      <c r="A777" t="b">
        <v>1</v>
      </c>
      <c r="C777" s="198" t="s">
        <v>5673</v>
      </c>
      <c r="D777" s="199" t="s">
        <v>2866</v>
      </c>
      <c r="E777" s="30" t="s">
        <v>2867</v>
      </c>
      <c r="G777">
        <f>MATCH(C777,EBKP_NEU!$A$3:$A$724,0)</f>
        <v>352</v>
      </c>
      <c r="H777" t="b" cm="1">
        <f t="array" ref="H777">IF(INDEX(EBKP_NEU!$C$3:$C$1144,G777)=D777,TRUE,FALSE)</f>
        <v>1</v>
      </c>
      <c r="I777" t="b" cm="1">
        <f t="array" ref="I777">IF(INDEX(EBKP_NEU!$D$3:$D$1144,G777)=E777,TRUE,FALSE)</f>
        <v>1</v>
      </c>
      <c r="J777" t="str" cm="1">
        <f t="array" ref="J777">IF(A777,IF(AND(H777,I777,INDEX(EBKP_NEU!$G$3:$G$724,G777)),INDEX(EBKP_NEU!$B$3:$B$724,G777),"Problem"),"egal, nicht editierbar")</f>
        <v>J02</v>
      </c>
      <c r="K777" s="35" t="s">
        <v>301</v>
      </c>
    </row>
    <row r="778" spans="1:12" ht="27.6">
      <c r="A778" t="b">
        <v>1</v>
      </c>
      <c r="C778" s="200" t="s">
        <v>5674</v>
      </c>
      <c r="D778" s="30" t="s">
        <v>2870</v>
      </c>
      <c r="E778" s="30" t="s">
        <v>2871</v>
      </c>
      <c r="G778">
        <f>MATCH(C778,EBKP_NEU!$A$3:$A$724,0)</f>
        <v>353</v>
      </c>
      <c r="H778" t="b" cm="1">
        <f t="array" ref="H778">IF(INDEX(EBKP_NEU!$C$3:$C$1144,G778)=D778,TRUE,FALSE)</f>
        <v>1</v>
      </c>
      <c r="I778" t="b" cm="1">
        <f t="array" ref="I778">IF(INDEX(EBKP_NEU!$D$3:$D$1144,G778)=E778,TRUE,FALSE)</f>
        <v>1</v>
      </c>
      <c r="J778" t="str" cm="1">
        <f t="array" ref="J778">IF(A778,IF(AND(H778,I778,INDEX(EBKP_NEU!$G$3:$G$724,G778)),INDEX(EBKP_NEU!$B$3:$B$724,G778),"Problem"),"egal, nicht editierbar")</f>
        <v>Problem</v>
      </c>
      <c r="K778" s="236" t="s">
        <v>301</v>
      </c>
    </row>
    <row r="779" spans="1:12" ht="41.4">
      <c r="A779" t="b">
        <v>1</v>
      </c>
      <c r="C779" s="200" t="s">
        <v>5675</v>
      </c>
      <c r="D779" s="30" t="s">
        <v>2874</v>
      </c>
      <c r="E779" s="30" t="s">
        <v>2875</v>
      </c>
      <c r="G779">
        <f>MATCH(C779,EBKP_NEU!$A$3:$A$724,0)</f>
        <v>354</v>
      </c>
      <c r="H779" t="b" cm="1">
        <f t="array" ref="H779">IF(INDEX(EBKP_NEU!$C$3:$C$1144,G779)=D779,TRUE,FALSE)</f>
        <v>1</v>
      </c>
      <c r="I779" t="b" cm="1">
        <f t="array" ref="I779">IF(INDEX(EBKP_NEU!$D$3:$D$1144,G779)=E779,TRUE,FALSE)</f>
        <v>1</v>
      </c>
      <c r="J779" t="str" cm="1">
        <f t="array" ref="J779">IF(A779,IF(AND(H779,I779,INDEX(EBKP_NEU!$G$3:$G$724,G779)),INDEX(EBKP_NEU!$B$3:$B$724,G779),"Problem"),"egal, nicht editierbar")</f>
        <v>Problem</v>
      </c>
      <c r="K779" s="236" t="s">
        <v>301</v>
      </c>
    </row>
    <row r="780" spans="1:12" ht="27.6">
      <c r="A780" t="b">
        <v>1</v>
      </c>
      <c r="C780" s="200" t="s">
        <v>5676</v>
      </c>
      <c r="D780" s="30" t="s">
        <v>2878</v>
      </c>
      <c r="E780" s="30" t="s">
        <v>2879</v>
      </c>
      <c r="G780">
        <f>MATCH(C780,EBKP_NEU!$A$3:$A$724,0)</f>
        <v>355</v>
      </c>
      <c r="H780" t="b" cm="1">
        <f t="array" ref="H780">IF(INDEX(EBKP_NEU!$C$3:$C$1144,G780)=D780,TRUE,FALSE)</f>
        <v>1</v>
      </c>
      <c r="I780" t="b" cm="1">
        <f t="array" ref="I780">IF(INDEX(EBKP_NEU!$D$3:$D$1144,G780)=E780,TRUE,FALSE)</f>
        <v>1</v>
      </c>
      <c r="J780" t="str" cm="1">
        <f t="array" ref="J780">IF(A780,IF(AND(H780,I780,INDEX(EBKP_NEU!$G$3:$G$724,G780)),INDEX(EBKP_NEU!$B$3:$B$724,G780),"Problem"),"egal, nicht editierbar")</f>
        <v>Problem</v>
      </c>
      <c r="K780" s="236" t="s">
        <v>301</v>
      </c>
    </row>
    <row r="781" spans="1:12" ht="13.8" hidden="1">
      <c r="A781" t="b">
        <v>0</v>
      </c>
      <c r="C781" s="207" t="s">
        <v>5677</v>
      </c>
      <c r="D781" s="32" t="s">
        <v>4608</v>
      </c>
      <c r="E781" s="32" t="s">
        <v>4608</v>
      </c>
      <c r="G781" t="e">
        <f>MATCH(C781,EBKP_NEU!$A$3:$A$724,0)</f>
        <v>#N/A</v>
      </c>
      <c r="H781" t="e" cm="1">
        <f t="array" ref="H781">IF(INDEX(EBKP_NEU!$C$3:$C$1144,G781)=D781,TRUE,FALSE)</f>
        <v>#N/A</v>
      </c>
      <c r="I781" t="e" cm="1">
        <f t="array" ref="I781">IF(INDEX(EBKP_NEU!$D$3:$D$1144,G781)=E781,TRUE,FALSE)</f>
        <v>#N/A</v>
      </c>
      <c r="J781" t="str" cm="1">
        <f t="array" ref="J781">IF(A781,IF(AND(H781,I781,INDEX(EBKP_NEU!$G$3:$G$724,G781)),INDEX(EBKP_NEU!$B$3:$B$724,G781),"Problem"),"egal, nicht editierbar")</f>
        <v>egal, nicht editierbar</v>
      </c>
      <c r="L781"/>
    </row>
    <row r="782" spans="1:12" ht="27.6">
      <c r="A782" t="b">
        <v>1</v>
      </c>
      <c r="C782" s="198" t="s">
        <v>5678</v>
      </c>
      <c r="D782" s="199" t="s">
        <v>2882</v>
      </c>
      <c r="E782" s="30" t="s">
        <v>2883</v>
      </c>
      <c r="G782">
        <f>MATCH(C782,EBKP_NEU!$A$3:$A$724,0)</f>
        <v>356</v>
      </c>
      <c r="H782" t="b" cm="1">
        <f t="array" ref="H782">IF(INDEX(EBKP_NEU!$C$3:$C$1144,G782)=D782,TRUE,FALSE)</f>
        <v>1</v>
      </c>
      <c r="I782" t="b" cm="1">
        <f t="array" ref="I782">IF(INDEX(EBKP_NEU!$D$3:$D$1144,G782)=E782,TRUE,FALSE)</f>
        <v>1</v>
      </c>
      <c r="J782" t="str" cm="1">
        <f t="array" ref="J782">IF(A782,IF(AND(H782,I782,INDEX(EBKP_NEU!$G$3:$G$724,G782)),INDEX(EBKP_NEU!$B$3:$B$724,G782),"Problem"),"egal, nicht editierbar")</f>
        <v>J03</v>
      </c>
      <c r="K782" s="35" t="s">
        <v>305</v>
      </c>
    </row>
    <row r="783" spans="1:12" ht="27.6">
      <c r="A783" t="b">
        <v>1</v>
      </c>
      <c r="C783" s="200" t="s">
        <v>5679</v>
      </c>
      <c r="D783" s="30" t="s">
        <v>2886</v>
      </c>
      <c r="E783" s="30" t="s">
        <v>5680</v>
      </c>
      <c r="G783">
        <f>MATCH(C783,EBKP_NEU!$A$3:$A$724,0)</f>
        <v>357</v>
      </c>
      <c r="H783" t="b" cm="1">
        <f t="array" ref="H783">IF(INDEX(EBKP_NEU!$C$3:$C$1144,G783)=D783,TRUE,FALSE)</f>
        <v>1</v>
      </c>
      <c r="I783" t="b" cm="1">
        <f t="array" ref="I783">IF(INDEX(EBKP_NEU!$D$3:$D$1144,G783)=E783,TRUE,FALSE)</f>
        <v>0</v>
      </c>
      <c r="J783" t="str" cm="1">
        <f t="array" ref="J783">IF(A783,IF(AND(H783,I783,INDEX(EBKP_NEU!$G$3:$G$724,G783)),INDEX(EBKP_NEU!$B$3:$B$724,G783),"Problem"),"egal, nicht editierbar")</f>
        <v>Problem</v>
      </c>
      <c r="K783" s="236" t="s">
        <v>305</v>
      </c>
    </row>
    <row r="784" spans="1:12" ht="41.4">
      <c r="A784" t="b">
        <v>1</v>
      </c>
      <c r="C784" s="200" t="s">
        <v>5681</v>
      </c>
      <c r="D784" s="30" t="s">
        <v>2890</v>
      </c>
      <c r="E784" s="30" t="s">
        <v>5682</v>
      </c>
      <c r="G784">
        <f>MATCH(C784,EBKP_NEU!$A$3:$A$724,0)</f>
        <v>358</v>
      </c>
      <c r="H784" t="b" cm="1">
        <f t="array" ref="H784">IF(INDEX(EBKP_NEU!$C$3:$C$1144,G784)=D784,TRUE,FALSE)</f>
        <v>1</v>
      </c>
      <c r="I784" t="b" cm="1">
        <f t="array" ref="I784">IF(INDEX(EBKP_NEU!$D$3:$D$1144,G784)=E784,TRUE,FALSE)</f>
        <v>0</v>
      </c>
      <c r="J784" t="str" cm="1">
        <f t="array" ref="J784">IF(A784,IF(AND(H784,I784,INDEX(EBKP_NEU!$G$3:$G$724,G784)),INDEX(EBKP_NEU!$B$3:$B$724,G784),"Problem"),"egal, nicht editierbar")</f>
        <v>Problem</v>
      </c>
      <c r="K784" s="236" t="s">
        <v>305</v>
      </c>
    </row>
    <row r="785" spans="1:12" ht="13.8">
      <c r="A785" t="b">
        <v>1</v>
      </c>
      <c r="C785" s="198" t="s">
        <v>5683</v>
      </c>
      <c r="D785" s="199" t="s">
        <v>2894</v>
      </c>
      <c r="E785" s="30" t="s">
        <v>2895</v>
      </c>
      <c r="G785">
        <f>MATCH(C785,EBKP_NEU!$A$3:$A$724,0)</f>
        <v>359</v>
      </c>
      <c r="H785" t="b" cm="1">
        <f t="array" ref="H785">IF(INDEX(EBKP_NEU!$C$3:$C$1144,G785)=D785,TRUE,FALSE)</f>
        <v>1</v>
      </c>
      <c r="I785" t="b" cm="1">
        <f t="array" ref="I785">IF(INDEX(EBKP_NEU!$D$3:$D$1144,G785)=E785,TRUE,FALSE)</f>
        <v>1</v>
      </c>
      <c r="J785" t="str" cm="1">
        <f t="array" ref="J785">IF(A785,IF(AND(H785,I785,INDEX(EBKP_NEU!$G$3:$G$724,G785)),INDEX(EBKP_NEU!$B$3:$B$724,G785),"Problem"),"egal, nicht editierbar")</f>
        <v>J04</v>
      </c>
      <c r="K785" s="35" t="s">
        <v>308</v>
      </c>
    </row>
    <row r="786" spans="1:12" ht="41.4">
      <c r="A786" t="b">
        <v>1</v>
      </c>
      <c r="C786" s="200" t="s">
        <v>5684</v>
      </c>
      <c r="D786" s="30" t="s">
        <v>2898</v>
      </c>
      <c r="E786" s="30" t="s">
        <v>2899</v>
      </c>
      <c r="G786">
        <f>MATCH(C786,EBKP_NEU!$A$3:$A$724,0)</f>
        <v>360</v>
      </c>
      <c r="H786" t="b" cm="1">
        <f t="array" ref="H786">IF(INDEX(EBKP_NEU!$C$3:$C$1144,G786)=D786,TRUE,FALSE)</f>
        <v>1</v>
      </c>
      <c r="I786" t="b" cm="1">
        <f t="array" ref="I786">IF(INDEX(EBKP_NEU!$D$3:$D$1144,G786)=E786,TRUE,FALSE)</f>
        <v>1</v>
      </c>
      <c r="J786" t="str" cm="1">
        <f t="array" ref="J786">IF(A786,IF(AND(H786,I786,INDEX(EBKP_NEU!$G$3:$G$724,G786)),INDEX(EBKP_NEU!$B$3:$B$724,G786),"Problem"),"egal, nicht editierbar")</f>
        <v>Problem</v>
      </c>
      <c r="K786" s="236" t="s">
        <v>308</v>
      </c>
    </row>
    <row r="787" spans="1:12" ht="41.4">
      <c r="A787" t="b">
        <v>1</v>
      </c>
      <c r="C787" s="200" t="s">
        <v>5685</v>
      </c>
      <c r="D787" s="30" t="s">
        <v>2902</v>
      </c>
      <c r="E787" s="30" t="s">
        <v>2903</v>
      </c>
      <c r="G787">
        <f>MATCH(C787,EBKP_NEU!$A$3:$A$724,0)</f>
        <v>361</v>
      </c>
      <c r="H787" t="b" cm="1">
        <f t="array" ref="H787">IF(INDEX(EBKP_NEU!$C$3:$C$1144,G787)=D787,TRUE,FALSE)</f>
        <v>1</v>
      </c>
      <c r="I787" t="b" cm="1">
        <f t="array" ref="I787">IF(INDEX(EBKP_NEU!$D$3:$D$1144,G787)=E787,TRUE,FALSE)</f>
        <v>1</v>
      </c>
      <c r="J787" t="str" cm="1">
        <f t="array" ref="J787">IF(A787,IF(AND(H787,I787,INDEX(EBKP_NEU!$G$3:$G$724,G787)),INDEX(EBKP_NEU!$B$3:$B$724,G787),"Problem"),"egal, nicht editierbar")</f>
        <v>Problem</v>
      </c>
      <c r="K787" s="236" t="s">
        <v>308</v>
      </c>
    </row>
    <row r="788" spans="1:12" ht="13.8">
      <c r="A788" t="b">
        <v>1</v>
      </c>
      <c r="C788" s="196" t="s">
        <v>311</v>
      </c>
      <c r="D788" s="197" t="s">
        <v>2906</v>
      </c>
      <c r="E788" s="30" t="s">
        <v>1432</v>
      </c>
      <c r="G788">
        <f>MATCH(C788,EBKP_NEU!$A$3:$A$724,0)</f>
        <v>362</v>
      </c>
      <c r="H788" t="b" cm="1">
        <f t="array" ref="H788">IF(INDEX(EBKP_NEU!$C$3:$C$1144,G788)=D788,TRUE,FALSE)</f>
        <v>1</v>
      </c>
      <c r="I788" t="b" cm="1">
        <f t="array" ref="I788">IF(INDEX(EBKP_NEU!$D$3:$D$1144,G788)=E788,TRUE,FALSE)</f>
        <v>1</v>
      </c>
      <c r="J788" t="str" cm="1">
        <f t="array" ref="J788">IF(A788,IF(AND(H788,I788,INDEX(EBKP_NEU!$G$3:$G$724,G788)),INDEX(EBKP_NEU!$B$3:$B$724,G788),"Problem"),"egal, nicht editierbar")</f>
        <v>Problem</v>
      </c>
      <c r="K788" s="35" t="s">
        <v>313</v>
      </c>
      <c r="L788" s="124" t="s">
        <v>4575</v>
      </c>
    </row>
    <row r="789" spans="1:12" ht="27.6">
      <c r="A789" t="b">
        <v>1</v>
      </c>
      <c r="C789" s="198" t="s">
        <v>5686</v>
      </c>
      <c r="D789" s="199" t="s">
        <v>1437</v>
      </c>
      <c r="E789" s="30" t="s">
        <v>2909</v>
      </c>
      <c r="G789">
        <f>MATCH(C789,EBKP_NEU!$A$3:$A$724,0)</f>
        <v>363</v>
      </c>
      <c r="H789" t="b" cm="1">
        <f t="array" ref="H789">IF(INDEX(EBKP_NEU!$C$3:$C$1144,G789)=D789,TRUE,FALSE)</f>
        <v>1</v>
      </c>
      <c r="I789" t="b" cm="1">
        <f t="array" ref="I789">IF(INDEX(EBKP_NEU!$D$3:$D$1144,G789)=E789,TRUE,FALSE)</f>
        <v>1</v>
      </c>
      <c r="J789" t="str" cm="1">
        <f t="array" ref="J789">IF(A789,IF(AND(H789,I789,INDEX(EBKP_NEU!$G$3:$G$724,G789)),INDEX(EBKP_NEU!$B$3:$B$724,G789),"Problem"),"egal, nicht editierbar")</f>
        <v>Problem</v>
      </c>
      <c r="K789" s="236" t="s">
        <v>313</v>
      </c>
      <c r="L789" s="124" t="s">
        <v>4575</v>
      </c>
    </row>
    <row r="790" spans="1:12" ht="69">
      <c r="A790" t="b">
        <v>1</v>
      </c>
      <c r="C790" s="200" t="s">
        <v>5687</v>
      </c>
      <c r="D790" s="30" t="s">
        <v>1442</v>
      </c>
      <c r="E790" s="30" t="s">
        <v>5688</v>
      </c>
      <c r="G790">
        <f>MATCH(C790,EBKP_NEU!$A$3:$A$724,0)</f>
        <v>364</v>
      </c>
      <c r="H790" t="b" cm="1">
        <f t="array" ref="H790">IF(INDEX(EBKP_NEU!$C$3:$C$1144,G790)=D790,TRUE,FALSE)</f>
        <v>1</v>
      </c>
      <c r="I790" t="b" cm="1">
        <f t="array" ref="I790">IF(INDEX(EBKP_NEU!$D$3:$D$1144,G790)=E790,TRUE,FALSE)</f>
        <v>0</v>
      </c>
      <c r="J790" t="str" cm="1">
        <f t="array" ref="J790">IF(A790,IF(AND(H790,I790,INDEX(EBKP_NEU!$G$3:$G$724,G790)),INDEX(EBKP_NEU!$B$3:$B$724,G790),"Problem"),"egal, nicht editierbar")</f>
        <v>Problem</v>
      </c>
      <c r="K790" s="236" t="s">
        <v>313</v>
      </c>
      <c r="L790" s="124" t="s">
        <v>4575</v>
      </c>
    </row>
    <row r="791" spans="1:12" ht="82.8">
      <c r="A791" t="b">
        <v>1</v>
      </c>
      <c r="C791" s="200" t="s">
        <v>5689</v>
      </c>
      <c r="D791" s="30" t="s">
        <v>2915</v>
      </c>
      <c r="E791" s="30" t="s">
        <v>2916</v>
      </c>
      <c r="G791">
        <f>MATCH(C791,EBKP_NEU!$A$3:$A$724,0)</f>
        <v>365</v>
      </c>
      <c r="H791" t="b" cm="1">
        <f t="array" ref="H791">IF(INDEX(EBKP_NEU!$C$3:$C$1144,G791)=D791,TRUE,FALSE)</f>
        <v>1</v>
      </c>
      <c r="I791" t="b" cm="1">
        <f t="array" ref="I791">IF(INDEX(EBKP_NEU!$D$3:$D$1144,G791)=E791,TRUE,FALSE)</f>
        <v>1</v>
      </c>
      <c r="J791" t="str" cm="1">
        <f t="array" ref="J791">IF(A791,IF(AND(H791,I791,INDEX(EBKP_NEU!$G$3:$G$724,G791)),INDEX(EBKP_NEU!$B$3:$B$724,G791),"Problem"),"egal, nicht editierbar")</f>
        <v>Problem</v>
      </c>
      <c r="K791" s="236" t="s">
        <v>313</v>
      </c>
      <c r="L791" s="124" t="s">
        <v>4575</v>
      </c>
    </row>
    <row r="792" spans="1:12" ht="41.4">
      <c r="A792" t="b">
        <v>1</v>
      </c>
      <c r="C792" s="200" t="s">
        <v>5690</v>
      </c>
      <c r="D792" s="30" t="s">
        <v>1452</v>
      </c>
      <c r="E792" s="30" t="s">
        <v>5691</v>
      </c>
      <c r="G792">
        <f>MATCH(C792,EBKP_NEU!$A$3:$A$724,0)</f>
        <v>366</v>
      </c>
      <c r="H792" t="b" cm="1">
        <f t="array" ref="H792">IF(INDEX(EBKP_NEU!$C$3:$C$1144,G792)=D792,TRUE,FALSE)</f>
        <v>1</v>
      </c>
      <c r="I792" t="b" cm="1">
        <f t="array" ref="I792">IF(INDEX(EBKP_NEU!$D$3:$D$1144,G792)=E792,TRUE,FALSE)</f>
        <v>0</v>
      </c>
      <c r="J792" t="str" cm="1">
        <f t="array" ref="J792">IF(A792,IF(AND(H792,I792,INDEX(EBKP_NEU!$G$3:$G$724,G792)),INDEX(EBKP_NEU!$B$3:$B$724,G792),"Problem"),"egal, nicht editierbar")</f>
        <v>Problem</v>
      </c>
      <c r="K792" s="236" t="s">
        <v>313</v>
      </c>
      <c r="L792" s="124" t="s">
        <v>4575</v>
      </c>
    </row>
    <row r="793" spans="1:12" ht="55.2">
      <c r="A793" t="b">
        <v>1</v>
      </c>
      <c r="C793" s="200" t="s">
        <v>5692</v>
      </c>
      <c r="D793" s="30" t="s">
        <v>1458</v>
      </c>
      <c r="E793" s="30" t="s">
        <v>5693</v>
      </c>
      <c r="G793">
        <f>MATCH(C793,EBKP_NEU!$A$3:$A$724,0)</f>
        <v>367</v>
      </c>
      <c r="H793" t="b" cm="1">
        <f t="array" ref="H793">IF(INDEX(EBKP_NEU!$C$3:$C$1144,G793)=D793,TRUE,FALSE)</f>
        <v>1</v>
      </c>
      <c r="I793" t="b" cm="1">
        <f t="array" ref="I793">IF(INDEX(EBKP_NEU!$D$3:$D$1144,G793)=E793,TRUE,FALSE)</f>
        <v>0</v>
      </c>
      <c r="J793" t="str" cm="1">
        <f t="array" ref="J793">IF(A793,IF(AND(H793,I793,INDEX(EBKP_NEU!$G$3:$G$724,G793)),INDEX(EBKP_NEU!$B$3:$B$724,G793),"Problem"),"egal, nicht editierbar")</f>
        <v>Problem</v>
      </c>
      <c r="K793" s="236" t="s">
        <v>313</v>
      </c>
      <c r="L793" s="124" t="s">
        <v>4575</v>
      </c>
    </row>
    <row r="794" spans="1:12" ht="27.6">
      <c r="A794" t="b">
        <v>1</v>
      </c>
      <c r="C794" s="198" t="s">
        <v>5694</v>
      </c>
      <c r="D794" s="199" t="s">
        <v>1464</v>
      </c>
      <c r="E794" s="30" t="s">
        <v>2926</v>
      </c>
      <c r="G794">
        <f>MATCH(C794,EBKP_NEU!$A$3:$A$724,0)</f>
        <v>368</v>
      </c>
      <c r="H794" t="b" cm="1">
        <f t="array" ref="H794">IF(INDEX(EBKP_NEU!$C$3:$C$1144,G794)=D794,TRUE,FALSE)</f>
        <v>1</v>
      </c>
      <c r="I794" t="b" cm="1">
        <f t="array" ref="I794">IF(INDEX(EBKP_NEU!$D$3:$D$1144,G794)=E794,TRUE,FALSE)</f>
        <v>1</v>
      </c>
      <c r="J794" t="str" cm="1">
        <f t="array" ref="J794">IF(A794,IF(AND(H794,I794,INDEX(EBKP_NEU!$G$3:$G$724,G794)),INDEX(EBKP_NEU!$B$3:$B$724,G794),"Problem"),"egal, nicht editierbar")</f>
        <v>Problem</v>
      </c>
      <c r="K794" s="236" t="s">
        <v>313</v>
      </c>
      <c r="L794" s="124" t="s">
        <v>4575</v>
      </c>
    </row>
    <row r="795" spans="1:12" ht="55.2">
      <c r="A795" t="b">
        <v>1</v>
      </c>
      <c r="C795" s="200" t="s">
        <v>5695</v>
      </c>
      <c r="D795" s="30" t="s">
        <v>1469</v>
      </c>
      <c r="E795" s="30" t="s">
        <v>2929</v>
      </c>
      <c r="G795">
        <f>MATCH(C795,EBKP_NEU!$A$3:$A$724,0)</f>
        <v>369</v>
      </c>
      <c r="H795" t="b" cm="1">
        <f t="array" ref="H795">IF(INDEX(EBKP_NEU!$C$3:$C$1144,G795)=D795,TRUE,FALSE)</f>
        <v>1</v>
      </c>
      <c r="I795" t="b" cm="1">
        <f t="array" ref="I795">IF(INDEX(EBKP_NEU!$D$3:$D$1144,G795)=E795,TRUE,FALSE)</f>
        <v>1</v>
      </c>
      <c r="J795" t="str" cm="1">
        <f t="array" ref="J795">IF(A795,IF(AND(H795,I795,INDEX(EBKP_NEU!$G$3:$G$724,G795)),INDEX(EBKP_NEU!$B$3:$B$724,G795),"Problem"),"egal, nicht editierbar")</f>
        <v>Problem</v>
      </c>
      <c r="K795" s="236" t="s">
        <v>313</v>
      </c>
      <c r="L795" s="124" t="s">
        <v>4575</v>
      </c>
    </row>
    <row r="796" spans="1:12" ht="110.4">
      <c r="A796" t="b">
        <v>1</v>
      </c>
      <c r="C796" s="200" t="s">
        <v>5696</v>
      </c>
      <c r="D796" s="30" t="s">
        <v>1475</v>
      </c>
      <c r="E796" s="30" t="s">
        <v>5697</v>
      </c>
      <c r="G796">
        <f>MATCH(C796,EBKP_NEU!$A$3:$A$724,0)</f>
        <v>370</v>
      </c>
      <c r="H796" t="b" cm="1">
        <f t="array" ref="H796">IF(INDEX(EBKP_NEU!$C$3:$C$1144,G796)=D796,TRUE,FALSE)</f>
        <v>1</v>
      </c>
      <c r="I796" t="b" cm="1">
        <f t="array" ref="I796">IF(INDEX(EBKP_NEU!$D$3:$D$1144,G796)=E796,TRUE,FALSE)</f>
        <v>0</v>
      </c>
      <c r="J796" t="str" cm="1">
        <f t="array" ref="J796">IF(A796,IF(AND(H796,I796,INDEX(EBKP_NEU!$G$3:$G$724,G796)),INDEX(EBKP_NEU!$B$3:$B$724,G796),"Problem"),"egal, nicht editierbar")</f>
        <v>Problem</v>
      </c>
      <c r="K796" s="236" t="s">
        <v>313</v>
      </c>
      <c r="L796" s="124" t="s">
        <v>4575</v>
      </c>
    </row>
    <row r="797" spans="1:12" ht="27.6">
      <c r="A797" t="b">
        <v>1</v>
      </c>
      <c r="C797" s="200" t="s">
        <v>5698</v>
      </c>
      <c r="D797" s="30" t="s">
        <v>2936</v>
      </c>
      <c r="E797" s="30" t="s">
        <v>5699</v>
      </c>
      <c r="G797">
        <f>MATCH(C797,EBKP_NEU!$A$3:$A$724,0)</f>
        <v>371</v>
      </c>
      <c r="H797" t="b" cm="1">
        <f t="array" ref="H797">IF(INDEX(EBKP_NEU!$C$3:$C$1144,G797)=D797,TRUE,FALSE)</f>
        <v>1</v>
      </c>
      <c r="I797" t="b" cm="1">
        <f t="array" ref="I797">IF(INDEX(EBKP_NEU!$D$3:$D$1144,G797)=E797,TRUE,FALSE)</f>
        <v>0</v>
      </c>
      <c r="J797" t="str" cm="1">
        <f t="array" ref="J797">IF(A797,IF(AND(H797,I797,INDEX(EBKP_NEU!$G$3:$G$724,G797)),INDEX(EBKP_NEU!$B$3:$B$724,G797),"Problem"),"egal, nicht editierbar")</f>
        <v>Problem</v>
      </c>
      <c r="K797" s="236" t="s">
        <v>313</v>
      </c>
      <c r="L797" s="124" t="s">
        <v>4575</v>
      </c>
    </row>
    <row r="798" spans="1:12" ht="41.4">
      <c r="A798" t="b">
        <v>1</v>
      </c>
      <c r="C798" s="200" t="s">
        <v>5700</v>
      </c>
      <c r="D798" s="30" t="s">
        <v>2941</v>
      </c>
      <c r="E798" s="30" t="s">
        <v>2942</v>
      </c>
      <c r="G798">
        <f>MATCH(C798,EBKP_NEU!$A$3:$A$724,0)</f>
        <v>372</v>
      </c>
      <c r="H798" t="b" cm="1">
        <f t="array" ref="H798">IF(INDEX(EBKP_NEU!$C$3:$C$1144,G798)=D798,TRUE,FALSE)</f>
        <v>1</v>
      </c>
      <c r="I798" t="b" cm="1">
        <f t="array" ref="I798">IF(INDEX(EBKP_NEU!$D$3:$D$1144,G798)=E798,TRUE,FALSE)</f>
        <v>1</v>
      </c>
      <c r="J798" t="str" cm="1">
        <f t="array" ref="J798">IF(A798,IF(AND(H798,I798,INDEX(EBKP_NEU!$G$3:$G$724,G798)),INDEX(EBKP_NEU!$B$3:$B$724,G798),"Problem"),"egal, nicht editierbar")</f>
        <v>Problem</v>
      </c>
      <c r="K798" s="236" t="s">
        <v>313</v>
      </c>
      <c r="L798" s="124" t="s">
        <v>4575</v>
      </c>
    </row>
    <row r="799" spans="1:12" ht="55.2">
      <c r="A799" t="b">
        <v>1</v>
      </c>
      <c r="C799" s="200" t="s">
        <v>5701</v>
      </c>
      <c r="D799" s="30" t="s">
        <v>1492</v>
      </c>
      <c r="E799" s="30" t="s">
        <v>2945</v>
      </c>
      <c r="G799">
        <f>MATCH(C799,EBKP_NEU!$A$3:$A$724,0)</f>
        <v>373</v>
      </c>
      <c r="H799" t="b" cm="1">
        <f t="array" ref="H799">IF(INDEX(EBKP_NEU!$C$3:$C$1144,G799)=D799,TRUE,FALSE)</f>
        <v>1</v>
      </c>
      <c r="I799" t="b" cm="1">
        <f t="array" ref="I799">IF(INDEX(EBKP_NEU!$D$3:$D$1144,G799)=E799,TRUE,FALSE)</f>
        <v>1</v>
      </c>
      <c r="J799" t="str" cm="1">
        <f t="array" ref="J799">IF(A799,IF(AND(H799,I799,INDEX(EBKP_NEU!$G$3:$G$724,G799)),INDEX(EBKP_NEU!$B$3:$B$724,G799),"Problem"),"egal, nicht editierbar")</f>
        <v>Problem</v>
      </c>
      <c r="K799" s="236" t="s">
        <v>313</v>
      </c>
      <c r="L799" s="124" t="s">
        <v>4575</v>
      </c>
    </row>
    <row r="800" spans="1:12" ht="55.2">
      <c r="A800" t="b">
        <v>1</v>
      </c>
      <c r="C800" s="200" t="s">
        <v>5702</v>
      </c>
      <c r="D800" s="30" t="s">
        <v>2948</v>
      </c>
      <c r="E800" s="30" t="s">
        <v>2949</v>
      </c>
      <c r="G800">
        <f>MATCH(C800,EBKP_NEU!$A$3:$A$724,0)</f>
        <v>374</v>
      </c>
      <c r="H800" t="b" cm="1">
        <f t="array" ref="H800">IF(INDEX(EBKP_NEU!$C$3:$C$1144,G800)=D800,TRUE,FALSE)</f>
        <v>1</v>
      </c>
      <c r="I800" t="b" cm="1">
        <f t="array" ref="I800">IF(INDEX(EBKP_NEU!$D$3:$D$1144,G800)=E800,TRUE,FALSE)</f>
        <v>1</v>
      </c>
      <c r="J800" t="str" cm="1">
        <f t="array" ref="J800">IF(A800,IF(AND(H800,I800,INDEX(EBKP_NEU!$G$3:$G$724,G800)),INDEX(EBKP_NEU!$B$3:$B$724,G800),"Problem"),"egal, nicht editierbar")</f>
        <v>Problem</v>
      </c>
      <c r="K800" s="236" t="s">
        <v>313</v>
      </c>
      <c r="L800" s="124" t="s">
        <v>4575</v>
      </c>
    </row>
    <row r="801" spans="1:12" ht="27.6">
      <c r="A801" t="b">
        <v>1</v>
      </c>
      <c r="C801" s="200" t="s">
        <v>5703</v>
      </c>
      <c r="D801" s="30" t="s">
        <v>4590</v>
      </c>
      <c r="E801" s="30" t="s">
        <v>5704</v>
      </c>
      <c r="G801">
        <f>MATCH(C801,EBKP_NEU!$A$3:$A$724,0)</f>
        <v>375</v>
      </c>
      <c r="H801" t="b" cm="1">
        <f t="array" ref="H801">IF(INDEX(EBKP_NEU!$C$3:$C$1144,G801)=D801,TRUE,FALSE)</f>
        <v>0</v>
      </c>
      <c r="I801" t="b" cm="1">
        <f t="array" ref="I801">IF(INDEX(EBKP_NEU!$D$3:$D$1144,G801)=E801,TRUE,FALSE)</f>
        <v>0</v>
      </c>
      <c r="J801" t="str" cm="1">
        <f t="array" ref="J801">IF(A801,IF(AND(H801,I801,INDEX(EBKP_NEU!$G$3:$G$724,G801)),INDEX(EBKP_NEU!$B$3:$B$724,G801),"Problem"),"egal, nicht editierbar")</f>
        <v>Problem</v>
      </c>
      <c r="K801" s="236" t="s">
        <v>313</v>
      </c>
      <c r="L801" s="124" t="s">
        <v>4575</v>
      </c>
    </row>
    <row r="802" spans="1:12" ht="82.8">
      <c r="A802" t="b">
        <v>1</v>
      </c>
      <c r="C802" s="200" t="s">
        <v>5705</v>
      </c>
      <c r="D802" s="30" t="s">
        <v>5706</v>
      </c>
      <c r="E802" s="30" t="s">
        <v>5707</v>
      </c>
      <c r="G802">
        <f>MATCH(C802,EBKP_NEU!$A$3:$A$724,0)</f>
        <v>376</v>
      </c>
      <c r="H802" t="b" cm="1">
        <f t="array" ref="H802">IF(INDEX(EBKP_NEU!$C$3:$C$1144,G802)=D802,TRUE,FALSE)</f>
        <v>0</v>
      </c>
      <c r="I802" t="b" cm="1">
        <f t="array" ref="I802">IF(INDEX(EBKP_NEU!$D$3:$D$1144,G802)=E802,TRUE,FALSE)</f>
        <v>0</v>
      </c>
      <c r="J802" t="str" cm="1">
        <f t="array" ref="J802">IF(A802,IF(AND(H802,I802,INDEX(EBKP_NEU!$G$3:$G$724,G802)),INDEX(EBKP_NEU!$B$3:$B$724,G802),"Problem"),"egal, nicht editierbar")</f>
        <v>Problem</v>
      </c>
      <c r="K802" s="236" t="s">
        <v>313</v>
      </c>
      <c r="L802" s="124" t="s">
        <v>4575</v>
      </c>
    </row>
    <row r="803" spans="1:12" ht="96.6">
      <c r="A803" t="b">
        <v>1</v>
      </c>
      <c r="C803" s="198" t="s">
        <v>5708</v>
      </c>
      <c r="D803" s="199" t="s">
        <v>1515</v>
      </c>
      <c r="E803" s="30" t="s">
        <v>2962</v>
      </c>
      <c r="G803">
        <f>MATCH(C803,EBKP_NEU!$A$3:$A$724,0)</f>
        <v>377</v>
      </c>
      <c r="H803" t="b" cm="1">
        <f t="array" ref="H803">IF(INDEX(EBKP_NEU!$C$3:$C$1144,G803)=D803,TRUE,FALSE)</f>
        <v>1</v>
      </c>
      <c r="I803" t="b" cm="1">
        <f t="array" ref="I803">IF(INDEX(EBKP_NEU!$D$3:$D$1144,G803)=E803,TRUE,FALSE)</f>
        <v>1</v>
      </c>
      <c r="J803" t="str" cm="1">
        <f t="array" ref="J803">IF(A803,IF(AND(H803,I803,INDEX(EBKP_NEU!$G$3:$G$724,G803)),INDEX(EBKP_NEU!$B$3:$B$724,G803),"Problem"),"egal, nicht editierbar")</f>
        <v>Problem</v>
      </c>
      <c r="K803" s="236" t="s">
        <v>313</v>
      </c>
      <c r="L803" s="124" t="s">
        <v>4575</v>
      </c>
    </row>
    <row r="804" spans="1:12" ht="69">
      <c r="A804" t="b">
        <v>1</v>
      </c>
      <c r="C804" s="200" t="s">
        <v>5709</v>
      </c>
      <c r="D804" s="30" t="s">
        <v>1535</v>
      </c>
      <c r="E804" s="30" t="s">
        <v>2965</v>
      </c>
      <c r="G804">
        <f>MATCH(C804,EBKP_NEU!$A$3:$A$724,0)</f>
        <v>378</v>
      </c>
      <c r="H804" t="b" cm="1">
        <f t="array" ref="H804">IF(INDEX(EBKP_NEU!$C$3:$C$1144,G804)=D804,TRUE,FALSE)</f>
        <v>1</v>
      </c>
      <c r="I804" t="b" cm="1">
        <f t="array" ref="I804">IF(INDEX(EBKP_NEU!$D$3:$D$1144,G804)=E804,TRUE,FALSE)</f>
        <v>1</v>
      </c>
      <c r="J804" t="str" cm="1">
        <f t="array" ref="J804">IF(A804,IF(AND(H804,I804,INDEX(EBKP_NEU!$G$3:$G$724,G804)),INDEX(EBKP_NEU!$B$3:$B$724,G804),"Problem"),"egal, nicht editierbar")</f>
        <v>Problem</v>
      </c>
      <c r="K804" s="236" t="s">
        <v>313</v>
      </c>
      <c r="L804" s="124" t="s">
        <v>4575</v>
      </c>
    </row>
    <row r="805" spans="1:12" ht="55.2">
      <c r="A805" t="b">
        <v>1</v>
      </c>
      <c r="C805" s="200" t="s">
        <v>5710</v>
      </c>
      <c r="D805" s="30" t="s">
        <v>1530</v>
      </c>
      <c r="E805" s="30" t="s">
        <v>2968</v>
      </c>
      <c r="G805">
        <f>MATCH(C805,EBKP_NEU!$A$3:$A$724,0)</f>
        <v>379</v>
      </c>
      <c r="H805" t="b" cm="1">
        <f t="array" ref="H805">IF(INDEX(EBKP_NEU!$C$3:$C$1144,G805)=D805,TRUE,FALSE)</f>
        <v>1</v>
      </c>
      <c r="I805" t="b" cm="1">
        <f t="array" ref="I805">IF(INDEX(EBKP_NEU!$D$3:$D$1144,G805)=E805,TRUE,FALSE)</f>
        <v>1</v>
      </c>
      <c r="J805" t="str" cm="1">
        <f t="array" ref="J805">IF(A805,IF(AND(H805,I805,INDEX(EBKP_NEU!$G$3:$G$724,G805)),INDEX(EBKP_NEU!$B$3:$B$724,G805),"Problem"),"egal, nicht editierbar")</f>
        <v>Problem</v>
      </c>
      <c r="K805" s="236" t="s">
        <v>313</v>
      </c>
      <c r="L805" s="124" t="s">
        <v>4575</v>
      </c>
    </row>
    <row r="806" spans="1:12" ht="41.4">
      <c r="A806" t="b">
        <v>1</v>
      </c>
      <c r="C806" s="200" t="s">
        <v>5711</v>
      </c>
      <c r="D806" s="30" t="s">
        <v>2971</v>
      </c>
      <c r="E806" s="30" t="s">
        <v>2972</v>
      </c>
      <c r="G806">
        <f>MATCH(C806,EBKP_NEU!$A$3:$A$724,0)</f>
        <v>380</v>
      </c>
      <c r="H806" t="b" cm="1">
        <f t="array" ref="H806">IF(INDEX(EBKP_NEU!$C$3:$C$1144,G806)=D806,TRUE,FALSE)</f>
        <v>1</v>
      </c>
      <c r="I806" t="b" cm="1">
        <f t="array" ref="I806">IF(INDEX(EBKP_NEU!$D$3:$D$1144,G806)=E806,TRUE,FALSE)</f>
        <v>1</v>
      </c>
      <c r="J806" t="str" cm="1">
        <f t="array" ref="J806">IF(A806,IF(AND(H806,I806,INDEX(EBKP_NEU!$G$3:$G$724,G806)),INDEX(EBKP_NEU!$B$3:$B$724,G806),"Problem"),"egal, nicht editierbar")</f>
        <v>Problem</v>
      </c>
      <c r="K806" s="236" t="s">
        <v>313</v>
      </c>
      <c r="L806" s="124" t="s">
        <v>4575</v>
      </c>
    </row>
    <row r="807" spans="1:12" ht="82.8">
      <c r="A807" t="b">
        <v>1</v>
      </c>
      <c r="C807" s="200" t="s">
        <v>5712</v>
      </c>
      <c r="D807" s="30" t="s">
        <v>2976</v>
      </c>
      <c r="E807" s="30" t="s">
        <v>2977</v>
      </c>
      <c r="G807">
        <f>MATCH(C807,EBKP_NEU!$A$3:$A$724,0)</f>
        <v>381</v>
      </c>
      <c r="H807" t="b" cm="1">
        <f t="array" ref="H807">IF(INDEX(EBKP_NEU!$C$3:$C$1144,G807)=D807,TRUE,FALSE)</f>
        <v>1</v>
      </c>
      <c r="I807" t="b" cm="1">
        <f t="array" ref="I807">IF(INDEX(EBKP_NEU!$D$3:$D$1144,G807)=E807,TRUE,FALSE)</f>
        <v>1</v>
      </c>
      <c r="J807" t="str" cm="1">
        <f t="array" ref="J807">IF(A807,IF(AND(H807,I807,INDEX(EBKP_NEU!$G$3:$G$724,G807)),INDEX(EBKP_NEU!$B$3:$B$724,G807),"Problem"),"egal, nicht editierbar")</f>
        <v>Problem</v>
      </c>
      <c r="K807" s="236" t="s">
        <v>313</v>
      </c>
      <c r="L807" s="124" t="s">
        <v>4575</v>
      </c>
    </row>
    <row r="808" spans="1:12" ht="41.4">
      <c r="A808" t="b">
        <v>1</v>
      </c>
      <c r="C808" s="200" t="s">
        <v>5713</v>
      </c>
      <c r="D808" s="30" t="s">
        <v>2981</v>
      </c>
      <c r="E808" s="30" t="s">
        <v>2982</v>
      </c>
      <c r="G808">
        <f>MATCH(C808,EBKP_NEU!$A$3:$A$724,0)</f>
        <v>382</v>
      </c>
      <c r="H808" t="b" cm="1">
        <f t="array" ref="H808">IF(INDEX(EBKP_NEU!$C$3:$C$1144,G808)=D808,TRUE,FALSE)</f>
        <v>1</v>
      </c>
      <c r="I808" t="b" cm="1">
        <f t="array" ref="I808">IF(INDEX(EBKP_NEU!$D$3:$D$1144,G808)=E808,TRUE,FALSE)</f>
        <v>1</v>
      </c>
      <c r="J808" t="str" cm="1">
        <f t="array" ref="J808">IF(A808,IF(AND(H808,I808,INDEX(EBKP_NEU!$G$3:$G$724,G808)),INDEX(EBKP_NEU!$B$3:$B$724,G808),"Problem"),"egal, nicht editierbar")</f>
        <v>Problem</v>
      </c>
      <c r="K808" s="236" t="s">
        <v>313</v>
      </c>
      <c r="L808" s="124" t="s">
        <v>4575</v>
      </c>
    </row>
    <row r="809" spans="1:12" ht="55.2">
      <c r="A809" t="b">
        <v>1</v>
      </c>
      <c r="C809" s="200" t="s">
        <v>5714</v>
      </c>
      <c r="D809" s="30" t="s">
        <v>2986</v>
      </c>
      <c r="E809" s="30" t="s">
        <v>2987</v>
      </c>
      <c r="G809">
        <f>MATCH(C809,EBKP_NEU!$A$3:$A$724,0)</f>
        <v>383</v>
      </c>
      <c r="H809" t="b" cm="1">
        <f t="array" ref="H809">IF(INDEX(EBKP_NEU!$C$3:$C$1144,G809)=D809,TRUE,FALSE)</f>
        <v>1</v>
      </c>
      <c r="I809" t="b" cm="1">
        <f t="array" ref="I809">IF(INDEX(EBKP_NEU!$D$3:$D$1144,G809)=E809,TRUE,FALSE)</f>
        <v>1</v>
      </c>
      <c r="J809" t="str" cm="1">
        <f t="array" ref="J809">IF(A809,IF(AND(H809,I809,INDEX(EBKP_NEU!$G$3:$G$724,G809)),INDEX(EBKP_NEU!$B$3:$B$724,G809),"Problem"),"egal, nicht editierbar")</f>
        <v>Problem</v>
      </c>
      <c r="K809" s="236" t="s">
        <v>313</v>
      </c>
      <c r="L809" s="124" t="s">
        <v>4575</v>
      </c>
    </row>
    <row r="810" spans="1:12" ht="41.4">
      <c r="A810" t="b">
        <v>1</v>
      </c>
      <c r="C810" s="200" t="s">
        <v>5715</v>
      </c>
      <c r="D810" s="30" t="s">
        <v>2991</v>
      </c>
      <c r="E810" s="30" t="s">
        <v>2992</v>
      </c>
      <c r="G810">
        <f>MATCH(C810,EBKP_NEU!$A$3:$A$724,0)</f>
        <v>384</v>
      </c>
      <c r="H810" t="b" cm="1">
        <f t="array" ref="H810">IF(INDEX(EBKP_NEU!$C$3:$C$1144,G810)=D810,TRUE,FALSE)</f>
        <v>1</v>
      </c>
      <c r="I810" t="b" cm="1">
        <f t="array" ref="I810">IF(INDEX(EBKP_NEU!$D$3:$D$1144,G810)=E810,TRUE,FALSE)</f>
        <v>1</v>
      </c>
      <c r="J810" t="str" cm="1">
        <f t="array" ref="J810">IF(A810,IF(AND(H810,I810,INDEX(EBKP_NEU!$G$3:$G$724,G810)),INDEX(EBKP_NEU!$B$3:$B$724,G810),"Problem"),"egal, nicht editierbar")</f>
        <v>Problem</v>
      </c>
      <c r="K810" s="236" t="s">
        <v>313</v>
      </c>
      <c r="L810" s="124" t="s">
        <v>4575</v>
      </c>
    </row>
    <row r="811" spans="1:12" ht="41.4">
      <c r="A811" t="b">
        <v>1</v>
      </c>
      <c r="C811" s="200" t="s">
        <v>5716</v>
      </c>
      <c r="D811" s="30" t="s">
        <v>2996</v>
      </c>
      <c r="E811" s="30" t="s">
        <v>5717</v>
      </c>
      <c r="G811">
        <f>MATCH(C811,EBKP_NEU!$A$3:$A$724,0)</f>
        <v>385</v>
      </c>
      <c r="H811" t="b" cm="1">
        <f t="array" ref="H811">IF(INDEX(EBKP_NEU!$C$3:$C$1144,G811)=D811,TRUE,FALSE)</f>
        <v>1</v>
      </c>
      <c r="I811" t="b" cm="1">
        <f t="array" ref="I811">IF(INDEX(EBKP_NEU!$D$3:$D$1144,G811)=E811,TRUE,FALSE)</f>
        <v>0</v>
      </c>
      <c r="J811" t="str" cm="1">
        <f t="array" ref="J811">IF(A811,IF(AND(H811,I811,INDEX(EBKP_NEU!$G$3:$G$724,G811)),INDEX(EBKP_NEU!$B$3:$B$724,G811),"Problem"),"egal, nicht editierbar")</f>
        <v>Problem</v>
      </c>
      <c r="K811" s="236" t="s">
        <v>313</v>
      </c>
      <c r="L811" s="124" t="s">
        <v>4575</v>
      </c>
    </row>
    <row r="812" spans="1:12" ht="41.4">
      <c r="A812" t="b">
        <v>1</v>
      </c>
      <c r="C812" s="198" t="s">
        <v>5718</v>
      </c>
      <c r="D812" s="199" t="s">
        <v>5719</v>
      </c>
      <c r="E812" s="30" t="s">
        <v>5720</v>
      </c>
      <c r="G812">
        <f>MATCH(C812,EBKP_NEU!$A$3:$A$724,0)</f>
        <v>387</v>
      </c>
      <c r="H812" t="b" cm="1">
        <f t="array" ref="H812">IF(INDEX(EBKP_NEU!$C$3:$C$1144,G812)=D812,TRUE,FALSE)</f>
        <v>0</v>
      </c>
      <c r="I812" t="b" cm="1">
        <f t="array" ref="I812">IF(INDEX(EBKP_NEU!$D$3:$D$1144,G812)=E812,TRUE,FALSE)</f>
        <v>0</v>
      </c>
      <c r="J812" t="str" cm="1">
        <f t="array" ref="J812">IF(A812,IF(AND(H812,I812,INDEX(EBKP_NEU!$G$3:$G$724,G812)),INDEX(EBKP_NEU!$B$3:$B$724,G812),"Problem"),"egal, nicht editierbar")</f>
        <v>Problem</v>
      </c>
      <c r="K812" s="236" t="s">
        <v>313</v>
      </c>
      <c r="L812" s="124" t="s">
        <v>4575</v>
      </c>
    </row>
    <row r="813" spans="1:12" ht="41.4">
      <c r="A813" t="b">
        <v>1</v>
      </c>
      <c r="C813" s="200" t="s">
        <v>5721</v>
      </c>
      <c r="D813" s="30" t="s">
        <v>5722</v>
      </c>
      <c r="E813" s="30" t="s">
        <v>5723</v>
      </c>
      <c r="G813">
        <f>MATCH(C813,EBKP_NEU!$A$3:$A$724,0)</f>
        <v>388</v>
      </c>
      <c r="H813" t="b" cm="1">
        <f t="array" ref="H813">IF(INDEX(EBKP_NEU!$C$3:$C$1144,G813)=D813,TRUE,FALSE)</f>
        <v>0</v>
      </c>
      <c r="I813" t="b" cm="1">
        <f t="array" ref="I813">IF(INDEX(EBKP_NEU!$D$3:$D$1144,G813)=E813,TRUE,FALSE)</f>
        <v>0</v>
      </c>
      <c r="J813" t="str" cm="1">
        <f t="array" ref="J813">IF(A813,IF(AND(H813,I813,INDEX(EBKP_NEU!$G$3:$G$724,G813)),INDEX(EBKP_NEU!$B$3:$B$724,G813),"Problem"),"egal, nicht editierbar")</f>
        <v>Problem</v>
      </c>
      <c r="K813" s="236" t="s">
        <v>313</v>
      </c>
      <c r="L813" s="124" t="s">
        <v>4575</v>
      </c>
    </row>
    <row r="814" spans="1:12" ht="55.2">
      <c r="A814" t="b">
        <v>1</v>
      </c>
      <c r="C814" s="200" t="s">
        <v>5724</v>
      </c>
      <c r="D814" s="30" t="s">
        <v>5725</v>
      </c>
      <c r="E814" s="30" t="s">
        <v>5726</v>
      </c>
      <c r="G814">
        <f>MATCH(C814,EBKP_NEU!$A$3:$A$724,0)</f>
        <v>389</v>
      </c>
      <c r="H814" t="b" cm="1">
        <f t="array" ref="H814">IF(INDEX(EBKP_NEU!$C$3:$C$1144,G814)=D814,TRUE,FALSE)</f>
        <v>0</v>
      </c>
      <c r="I814" t="b" cm="1">
        <f t="array" ref="I814">IF(INDEX(EBKP_NEU!$D$3:$D$1144,G814)=E814,TRUE,FALSE)</f>
        <v>0</v>
      </c>
      <c r="J814" t="str" cm="1">
        <f t="array" ref="J814">IF(A814,IF(AND(H814,I814,INDEX(EBKP_NEU!$G$3:$G$724,G814)),INDEX(EBKP_NEU!$B$3:$B$724,G814),"Problem"),"egal, nicht editierbar")</f>
        <v>Problem</v>
      </c>
      <c r="K814" s="236" t="s">
        <v>313</v>
      </c>
      <c r="L814" s="124" t="s">
        <v>4575</v>
      </c>
    </row>
    <row r="815" spans="1:12" ht="41.4">
      <c r="A815" t="b">
        <v>1</v>
      </c>
      <c r="C815" s="198" t="s">
        <v>5727</v>
      </c>
      <c r="D815" s="199" t="s">
        <v>3021</v>
      </c>
      <c r="E815" s="30" t="s">
        <v>3022</v>
      </c>
      <c r="G815">
        <f>MATCH(C815,EBKP_NEU!$A$3:$A$724,0)</f>
        <v>390</v>
      </c>
      <c r="H815" t="b" cm="1">
        <f t="array" ref="H815">IF(INDEX(EBKP_NEU!$C$3:$C$1144,G815)=D815,TRUE,FALSE)</f>
        <v>1</v>
      </c>
      <c r="I815" t="b" cm="1">
        <f t="array" ref="I815">IF(INDEX(EBKP_NEU!$D$3:$D$1144,G815)=E815,TRUE,FALSE)</f>
        <v>1</v>
      </c>
      <c r="J815" t="str" cm="1">
        <f t="array" ref="J815">IF(A815,IF(AND(H815,I815,INDEX(EBKP_NEU!$G$3:$G$724,G815)),INDEX(EBKP_NEU!$B$3:$B$724,G815),"Problem"),"egal, nicht editierbar")</f>
        <v>Problem</v>
      </c>
      <c r="K815" s="236" t="s">
        <v>313</v>
      </c>
      <c r="L815" s="124" t="s">
        <v>4575</v>
      </c>
    </row>
    <row r="816" spans="1:12" ht="41.4">
      <c r="A816" t="b">
        <v>1</v>
      </c>
      <c r="C816" s="200" t="s">
        <v>5728</v>
      </c>
      <c r="D816" s="30" t="s">
        <v>3026</v>
      </c>
      <c r="E816" s="30" t="s">
        <v>3027</v>
      </c>
      <c r="G816">
        <f>MATCH(C816,EBKP_NEU!$A$3:$A$724,0)</f>
        <v>391</v>
      </c>
      <c r="H816" t="b" cm="1">
        <f t="array" ref="H816">IF(INDEX(EBKP_NEU!$C$3:$C$1144,G816)=D816,TRUE,FALSE)</f>
        <v>1</v>
      </c>
      <c r="I816" t="b" cm="1">
        <f t="array" ref="I816">IF(INDEX(EBKP_NEU!$D$3:$D$1144,G816)=E816,TRUE,FALSE)</f>
        <v>1</v>
      </c>
      <c r="J816" t="str" cm="1">
        <f t="array" ref="J816">IF(A816,IF(AND(H816,I816,INDEX(EBKP_NEU!$G$3:$G$724,G816)),INDEX(EBKP_NEU!$B$3:$B$724,G816),"Problem"),"egal, nicht editierbar")</f>
        <v>Problem</v>
      </c>
      <c r="K816" s="236" t="s">
        <v>313</v>
      </c>
      <c r="L816" s="124" t="s">
        <v>4575</v>
      </c>
    </row>
    <row r="817" spans="1:12" ht="41.4">
      <c r="A817" t="b">
        <v>1</v>
      </c>
      <c r="C817" s="200" t="s">
        <v>5729</v>
      </c>
      <c r="D817" s="30" t="s">
        <v>3031</v>
      </c>
      <c r="E817" s="30" t="s">
        <v>3032</v>
      </c>
      <c r="G817">
        <f>MATCH(C817,EBKP_NEU!$A$3:$A$724,0)</f>
        <v>392</v>
      </c>
      <c r="H817" t="b" cm="1">
        <f t="array" ref="H817">IF(INDEX(EBKP_NEU!$C$3:$C$1144,G817)=D817,TRUE,FALSE)</f>
        <v>1</v>
      </c>
      <c r="I817" t="b" cm="1">
        <f t="array" ref="I817">IF(INDEX(EBKP_NEU!$D$3:$D$1144,G817)=E817,TRUE,FALSE)</f>
        <v>1</v>
      </c>
      <c r="J817" t="str" cm="1">
        <f t="array" ref="J817">IF(A817,IF(AND(H817,I817,INDEX(EBKP_NEU!$G$3:$G$724,G817)),INDEX(EBKP_NEU!$B$3:$B$724,G817),"Problem"),"egal, nicht editierbar")</f>
        <v>Problem</v>
      </c>
      <c r="K817" s="236" t="s">
        <v>313</v>
      </c>
      <c r="L817" s="124" t="s">
        <v>4575</v>
      </c>
    </row>
    <row r="818" spans="1:12" ht="13.8">
      <c r="A818" t="b">
        <v>1</v>
      </c>
      <c r="C818" s="198" t="s">
        <v>5730</v>
      </c>
      <c r="D818" s="199" t="s">
        <v>1668</v>
      </c>
      <c r="E818" s="30" t="s">
        <v>3036</v>
      </c>
      <c r="G818">
        <f>MATCH(C818,EBKP_NEU!$A$3:$A$724,0)</f>
        <v>393</v>
      </c>
      <c r="H818" t="b" cm="1">
        <f t="array" ref="H818">IF(INDEX(EBKP_NEU!$C$3:$C$1144,G818)=D818,TRUE,FALSE)</f>
        <v>1</v>
      </c>
      <c r="I818" t="b" cm="1">
        <f t="array" ref="I818">IF(INDEX(EBKP_NEU!$D$3:$D$1144,G818)=E818,TRUE,FALSE)</f>
        <v>1</v>
      </c>
      <c r="J818" t="str" cm="1">
        <f t="array" ref="J818">IF(A818,IF(AND(H818,I818,INDEX(EBKP_NEU!$G$3:$G$724,G818)),INDEX(EBKP_NEU!$B$3:$B$724,G818),"Problem"),"egal, nicht editierbar")</f>
        <v>Problem</v>
      </c>
      <c r="K818" s="236" t="s">
        <v>313</v>
      </c>
      <c r="L818" s="124" t="s">
        <v>4575</v>
      </c>
    </row>
    <row r="819" spans="1:12" ht="55.2">
      <c r="A819" t="b">
        <v>1</v>
      </c>
      <c r="C819" s="200" t="s">
        <v>5731</v>
      </c>
      <c r="D819" s="30" t="s">
        <v>1673</v>
      </c>
      <c r="E819" s="30" t="s">
        <v>1674</v>
      </c>
      <c r="G819">
        <f>MATCH(C819,EBKP_NEU!$A$3:$A$724,0)</f>
        <v>394</v>
      </c>
      <c r="H819" t="b" cm="1">
        <f t="array" ref="H819">IF(INDEX(EBKP_NEU!$C$3:$C$1144,G819)=D819,TRUE,FALSE)</f>
        <v>1</v>
      </c>
      <c r="I819" t="b" cm="1">
        <f t="array" ref="I819">IF(INDEX(EBKP_NEU!$D$3:$D$1144,G819)=E819,TRUE,FALSE)</f>
        <v>1</v>
      </c>
      <c r="J819" t="str" cm="1">
        <f t="array" ref="J819">IF(A819,IF(AND(H819,I819,INDEX(EBKP_NEU!$G$3:$G$724,G819)),INDEX(EBKP_NEU!$B$3:$B$724,G819),"Problem"),"egal, nicht editierbar")</f>
        <v>Problem</v>
      </c>
      <c r="K819" s="236" t="s">
        <v>313</v>
      </c>
      <c r="L819" s="124" t="s">
        <v>4575</v>
      </c>
    </row>
    <row r="820" spans="1:12" ht="69">
      <c r="A820" t="b">
        <v>1</v>
      </c>
      <c r="C820" s="200" t="s">
        <v>5732</v>
      </c>
      <c r="D820" s="30" t="s">
        <v>1679</v>
      </c>
      <c r="E820" s="30" t="s">
        <v>3041</v>
      </c>
      <c r="G820">
        <f>MATCH(C820,EBKP_NEU!$A$3:$A$724,0)</f>
        <v>395</v>
      </c>
      <c r="H820" t="b" cm="1">
        <f t="array" ref="H820">IF(INDEX(EBKP_NEU!$C$3:$C$1144,G820)=D820,TRUE,FALSE)</f>
        <v>1</v>
      </c>
      <c r="I820" t="b" cm="1">
        <f t="array" ref="I820">IF(INDEX(EBKP_NEU!$D$3:$D$1144,G820)=E820,TRUE,FALSE)</f>
        <v>1</v>
      </c>
      <c r="J820" t="str" cm="1">
        <f t="array" ref="J820">IF(A820,IF(AND(H820,I820,INDEX(EBKP_NEU!$G$3:$G$724,G820)),INDEX(EBKP_NEU!$B$3:$B$724,G820),"Problem"),"egal, nicht editierbar")</f>
        <v>Problem</v>
      </c>
      <c r="K820" s="236" t="s">
        <v>313</v>
      </c>
      <c r="L820" s="124" t="s">
        <v>4575</v>
      </c>
    </row>
    <row r="821" spans="1:12" ht="69">
      <c r="A821" t="b">
        <v>1</v>
      </c>
      <c r="C821" s="200" t="s">
        <v>5733</v>
      </c>
      <c r="D821" s="30" t="s">
        <v>1691</v>
      </c>
      <c r="E821" s="30" t="s">
        <v>5734</v>
      </c>
      <c r="G821">
        <f>MATCH(C821,EBKP_NEU!$A$3:$A$724,0)</f>
        <v>396</v>
      </c>
      <c r="H821" t="b" cm="1">
        <f t="array" ref="H821">IF(INDEX(EBKP_NEU!$C$3:$C$1144,G821)=D821,TRUE,FALSE)</f>
        <v>1</v>
      </c>
      <c r="I821" t="b" cm="1">
        <f t="array" ref="I821">IF(INDEX(EBKP_NEU!$D$3:$D$1144,G821)=E821,TRUE,FALSE)</f>
        <v>0</v>
      </c>
      <c r="J821" t="str" cm="1">
        <f t="array" ref="J821">IF(A821,IF(AND(H821,I821,INDEX(EBKP_NEU!$G$3:$G$724,G821)),INDEX(EBKP_NEU!$B$3:$B$724,G821),"Problem"),"egal, nicht editierbar")</f>
        <v>Problem</v>
      </c>
      <c r="K821" s="236" t="s">
        <v>313</v>
      </c>
      <c r="L821" s="124" t="s">
        <v>4575</v>
      </c>
    </row>
    <row r="822" spans="1:12" ht="41.4">
      <c r="A822" t="b">
        <v>1</v>
      </c>
      <c r="C822" s="200" t="s">
        <v>5735</v>
      </c>
      <c r="D822" s="30" t="s">
        <v>3047</v>
      </c>
      <c r="E822" s="30" t="s">
        <v>5736</v>
      </c>
      <c r="G822">
        <f>MATCH(C822,EBKP_NEU!$A$3:$A$724,0)</f>
        <v>397</v>
      </c>
      <c r="H822" t="b" cm="1">
        <f t="array" ref="H822">IF(INDEX(EBKP_NEU!$C$3:$C$1144,G822)=D822,TRUE,FALSE)</f>
        <v>1</v>
      </c>
      <c r="I822" t="b" cm="1">
        <f t="array" ref="I822">IF(INDEX(EBKP_NEU!$D$3:$D$1144,G822)=E822,TRUE,FALSE)</f>
        <v>0</v>
      </c>
      <c r="J822" t="str" cm="1">
        <f t="array" ref="J822">IF(A822,IF(AND(H822,I822,INDEX(EBKP_NEU!$G$3:$G$724,G822)),INDEX(EBKP_NEU!$B$3:$B$724,G822),"Problem"),"egal, nicht editierbar")</f>
        <v>Problem</v>
      </c>
      <c r="K822" s="236" t="s">
        <v>313</v>
      </c>
      <c r="L822" s="124" t="s">
        <v>4575</v>
      </c>
    </row>
    <row r="823" spans="1:12" ht="96.6">
      <c r="A823" t="b">
        <v>1</v>
      </c>
      <c r="C823" s="200" t="s">
        <v>5737</v>
      </c>
      <c r="D823" s="30" t="s">
        <v>5738</v>
      </c>
      <c r="E823" s="30" t="s">
        <v>5739</v>
      </c>
      <c r="G823" t="e">
        <f>MATCH(C823,EBKP_NEU!$A$3:$A$724,0)</f>
        <v>#N/A</v>
      </c>
      <c r="H823" t="e" cm="1">
        <f t="array" ref="H823">IF(INDEX(EBKP_NEU!$C$3:$C$1144,G823)=D823,TRUE,FALSE)</f>
        <v>#N/A</v>
      </c>
      <c r="I823" t="e" cm="1">
        <f t="array" ref="I823">IF(INDEX(EBKP_NEU!$D$3:$D$1144,G823)=E823,TRUE,FALSE)</f>
        <v>#N/A</v>
      </c>
      <c r="J823" t="e" cm="1">
        <f t="array" ref="J823">IF(A823,IF(AND(H823,I823,INDEX(EBKP_NEU!$G$3:$G$724,G823)),INDEX(EBKP_NEU!$B$3:$B$724,G823),"Problem"),"egal, nicht editierbar")</f>
        <v>#N/A</v>
      </c>
      <c r="K823" s="236" t="s">
        <v>313</v>
      </c>
      <c r="L823" s="124" t="s">
        <v>4575</v>
      </c>
    </row>
    <row r="824" spans="1:12" ht="27.6">
      <c r="A824" t="b">
        <v>1</v>
      </c>
      <c r="C824" s="196" t="s">
        <v>312</v>
      </c>
      <c r="D824" s="197" t="s">
        <v>3051</v>
      </c>
      <c r="E824" s="30" t="s">
        <v>3052</v>
      </c>
      <c r="G824">
        <f>MATCH(C824,EBKP_NEU!$A$3:$A$724,0)</f>
        <v>398</v>
      </c>
      <c r="H824" t="b" cm="1">
        <f t="array" ref="H824">IF(INDEX(EBKP_NEU!$C$3:$C$1144,G824)=D824,TRUE,FALSE)</f>
        <v>1</v>
      </c>
      <c r="I824" t="b" cm="1">
        <f t="array" ref="I824">IF(INDEX(EBKP_NEU!$D$3:$D$1144,G824)=E824,TRUE,FALSE)</f>
        <v>1</v>
      </c>
      <c r="J824" t="str" cm="1">
        <f t="array" ref="J824">IF(A824,IF(AND(H824,I824,INDEX(EBKP_NEU!$G$3:$G$724,G824)),INDEX(EBKP_NEU!$B$3:$B$724,G824),"Problem"),"egal, nicht editierbar")</f>
        <v>Problem</v>
      </c>
      <c r="K824" s="236" t="s">
        <v>313</v>
      </c>
      <c r="L824" s="124" t="s">
        <v>4575</v>
      </c>
    </row>
    <row r="825" spans="1:12" ht="41.4">
      <c r="A825" t="b">
        <v>1</v>
      </c>
      <c r="C825" s="198" t="s">
        <v>5740</v>
      </c>
      <c r="D825" s="199" t="s">
        <v>3056</v>
      </c>
      <c r="E825" s="30" t="s">
        <v>3057</v>
      </c>
      <c r="G825">
        <f>MATCH(C825,EBKP_NEU!$A$3:$A$724,0)</f>
        <v>399</v>
      </c>
      <c r="H825" t="b" cm="1">
        <f t="array" ref="H825">IF(INDEX(EBKP_NEU!$C$3:$C$1144,G825)=D825,TRUE,FALSE)</f>
        <v>1</v>
      </c>
      <c r="I825" t="b" cm="1">
        <f t="array" ref="I825">IF(INDEX(EBKP_NEU!$D$3:$D$1144,G825)=E825,TRUE,FALSE)</f>
        <v>1</v>
      </c>
      <c r="J825" t="str" cm="1">
        <f t="array" ref="J825">IF(A825,IF(AND(H825,I825,INDEX(EBKP_NEU!$G$3:$G$724,G825)),INDEX(EBKP_NEU!$B$3:$B$724,G825),"Problem"),"egal, nicht editierbar")</f>
        <v>Problem</v>
      </c>
      <c r="K825" s="236" t="s">
        <v>313</v>
      </c>
      <c r="L825" s="124" t="s">
        <v>4575</v>
      </c>
    </row>
    <row r="826" spans="1:12" ht="69">
      <c r="A826" t="b">
        <v>1</v>
      </c>
      <c r="C826" s="200" t="s">
        <v>5741</v>
      </c>
      <c r="D826" s="30" t="s">
        <v>3061</v>
      </c>
      <c r="E826" s="30" t="s">
        <v>5742</v>
      </c>
      <c r="G826">
        <f>MATCH(C826,EBKP_NEU!$A$3:$A$724,0)</f>
        <v>400</v>
      </c>
      <c r="H826" t="b" cm="1">
        <f t="array" ref="H826">IF(INDEX(EBKP_NEU!$C$3:$C$1144,G826)=D826,TRUE,FALSE)</f>
        <v>1</v>
      </c>
      <c r="I826" t="b" cm="1">
        <f t="array" ref="I826">IF(INDEX(EBKP_NEU!$D$3:$D$1144,G826)=E826,TRUE,FALSE)</f>
        <v>0</v>
      </c>
      <c r="J826" t="str" cm="1">
        <f t="array" ref="J826">IF(A826,IF(AND(H826,I826,INDEX(EBKP_NEU!$G$3:$G$724,G826)),INDEX(EBKP_NEU!$B$3:$B$724,G826),"Problem"),"egal, nicht editierbar")</f>
        <v>Problem</v>
      </c>
      <c r="K826" s="236" t="s">
        <v>313</v>
      </c>
      <c r="L826" s="124" t="s">
        <v>4575</v>
      </c>
    </row>
    <row r="827" spans="1:12" ht="41.4">
      <c r="A827" t="b">
        <v>1</v>
      </c>
      <c r="C827" s="200" t="s">
        <v>5743</v>
      </c>
      <c r="D827" s="30" t="s">
        <v>3066</v>
      </c>
      <c r="E827" s="30" t="s">
        <v>3067</v>
      </c>
      <c r="G827">
        <f>MATCH(C827,EBKP_NEU!$A$3:$A$724,0)</f>
        <v>401</v>
      </c>
      <c r="H827" t="b" cm="1">
        <f t="array" ref="H827">IF(INDEX(EBKP_NEU!$C$3:$C$1144,G827)=D827,TRUE,FALSE)</f>
        <v>1</v>
      </c>
      <c r="I827" t="b" cm="1">
        <f t="array" ref="I827">IF(INDEX(EBKP_NEU!$D$3:$D$1144,G827)=E827,TRUE,FALSE)</f>
        <v>1</v>
      </c>
      <c r="J827" t="str" cm="1">
        <f t="array" ref="J827">IF(A827,IF(AND(H827,I827,INDEX(EBKP_NEU!$G$3:$G$724,G827)),INDEX(EBKP_NEU!$B$3:$B$724,G827),"Problem"),"egal, nicht editierbar")</f>
        <v>Problem</v>
      </c>
      <c r="K827" s="236" t="s">
        <v>313</v>
      </c>
      <c r="L827" s="124" t="s">
        <v>4575</v>
      </c>
    </row>
    <row r="828" spans="1:12" ht="55.2">
      <c r="A828" t="b">
        <v>1</v>
      </c>
      <c r="C828" s="200" t="s">
        <v>5744</v>
      </c>
      <c r="D828" s="30" t="s">
        <v>3071</v>
      </c>
      <c r="E828" s="30" t="s">
        <v>3072</v>
      </c>
      <c r="G828">
        <f>MATCH(C828,EBKP_NEU!$A$3:$A$724,0)</f>
        <v>402</v>
      </c>
      <c r="H828" t="b" cm="1">
        <f t="array" ref="H828">IF(INDEX(EBKP_NEU!$C$3:$C$1144,G828)=D828,TRUE,FALSE)</f>
        <v>1</v>
      </c>
      <c r="I828" t="b" cm="1">
        <f t="array" ref="I828">IF(INDEX(EBKP_NEU!$D$3:$D$1144,G828)=E828,TRUE,FALSE)</f>
        <v>1</v>
      </c>
      <c r="J828" t="str" cm="1">
        <f t="array" ref="J828">IF(A828,IF(AND(H828,I828,INDEX(EBKP_NEU!$G$3:$G$724,G828)),INDEX(EBKP_NEU!$B$3:$B$724,G828),"Problem"),"egal, nicht editierbar")</f>
        <v>Problem</v>
      </c>
      <c r="K828" s="236" t="s">
        <v>313</v>
      </c>
      <c r="L828" s="124" t="s">
        <v>4575</v>
      </c>
    </row>
    <row r="829" spans="1:12" ht="27.6">
      <c r="A829" t="b">
        <v>1</v>
      </c>
      <c r="C829" s="200" t="s">
        <v>5745</v>
      </c>
      <c r="D829" s="30" t="s">
        <v>5746</v>
      </c>
      <c r="E829" s="30" t="s">
        <v>5747</v>
      </c>
      <c r="G829">
        <f>MATCH(C829,EBKP_NEU!$A$3:$A$724,0)</f>
        <v>403</v>
      </c>
      <c r="H829" t="b" cm="1">
        <f t="array" ref="H829">IF(INDEX(EBKP_NEU!$C$3:$C$1144,G829)=D829,TRUE,FALSE)</f>
        <v>0</v>
      </c>
      <c r="I829" t="b" cm="1">
        <f t="array" ref="I829">IF(INDEX(EBKP_NEU!$D$3:$D$1144,G829)=E829,TRUE,FALSE)</f>
        <v>0</v>
      </c>
      <c r="J829" t="str" cm="1">
        <f t="array" ref="J829">IF(A829,IF(AND(H829,I829,INDEX(EBKP_NEU!$G$3:$G$724,G829)),INDEX(EBKP_NEU!$B$3:$B$724,G829),"Problem"),"egal, nicht editierbar")</f>
        <v>Problem</v>
      </c>
      <c r="K829" s="236" t="s">
        <v>313</v>
      </c>
      <c r="L829" s="124" t="s">
        <v>4575</v>
      </c>
    </row>
    <row r="830" spans="1:12" ht="41.4">
      <c r="A830" t="b">
        <v>1</v>
      </c>
      <c r="C830" s="200" t="s">
        <v>5748</v>
      </c>
      <c r="D830" s="30" t="s">
        <v>5749</v>
      </c>
      <c r="E830" s="30" t="s">
        <v>5750</v>
      </c>
      <c r="G830">
        <f>MATCH(C830,EBKP_NEU!$A$3:$A$724,0)</f>
        <v>404</v>
      </c>
      <c r="H830" t="b" cm="1">
        <f t="array" ref="H830">IF(INDEX(EBKP_NEU!$C$3:$C$1144,G830)=D830,TRUE,FALSE)</f>
        <v>0</v>
      </c>
      <c r="I830" t="b" cm="1">
        <f t="array" ref="I830">IF(INDEX(EBKP_NEU!$D$3:$D$1144,G830)=E830,TRUE,FALSE)</f>
        <v>0</v>
      </c>
      <c r="J830" t="str" cm="1">
        <f t="array" ref="J830">IF(A830,IF(AND(H830,I830,INDEX(EBKP_NEU!$G$3:$G$724,G830)),INDEX(EBKP_NEU!$B$3:$B$724,G830),"Problem"),"egal, nicht editierbar")</f>
        <v>Problem</v>
      </c>
      <c r="K830" s="236" t="s">
        <v>313</v>
      </c>
      <c r="L830" s="124" t="s">
        <v>4575</v>
      </c>
    </row>
    <row r="831" spans="1:12" ht="55.2">
      <c r="A831" t="b">
        <v>1</v>
      </c>
      <c r="C831" s="200" t="s">
        <v>5751</v>
      </c>
      <c r="D831" s="30" t="s">
        <v>3081</v>
      </c>
      <c r="E831" s="30" t="s">
        <v>3082</v>
      </c>
      <c r="G831">
        <f>MATCH(C831,EBKP_NEU!$A$3:$A$724,0)</f>
        <v>405</v>
      </c>
      <c r="H831" t="b" cm="1">
        <f t="array" ref="H831">IF(INDEX(EBKP_NEU!$C$3:$C$1144,G831)=D831,TRUE,FALSE)</f>
        <v>0</v>
      </c>
      <c r="I831" t="b" cm="1">
        <f t="array" ref="I831">IF(INDEX(EBKP_NEU!$D$3:$D$1144,G831)=E831,TRUE,FALSE)</f>
        <v>0</v>
      </c>
      <c r="J831" t="str" cm="1">
        <f t="array" ref="J831">IF(A831,IF(AND(H831,I831,INDEX(EBKP_NEU!$G$3:$G$724,G831)),INDEX(EBKP_NEU!$B$3:$B$724,G831),"Problem"),"egal, nicht editierbar")</f>
        <v>Problem</v>
      </c>
      <c r="K831" s="236" t="s">
        <v>313</v>
      </c>
      <c r="L831" s="124" t="s">
        <v>4575</v>
      </c>
    </row>
    <row r="832" spans="1:12" ht="41.4">
      <c r="A832" t="b">
        <v>1</v>
      </c>
      <c r="C832" s="200" t="s">
        <v>5752</v>
      </c>
      <c r="D832" s="30" t="s">
        <v>3085</v>
      </c>
      <c r="E832" s="30" t="s">
        <v>5753</v>
      </c>
      <c r="G832">
        <f>MATCH(C832,EBKP_NEU!$A$3:$A$724,0)</f>
        <v>406</v>
      </c>
      <c r="H832" t="b" cm="1">
        <f t="array" ref="H832">IF(INDEX(EBKP_NEU!$C$3:$C$1144,G832)=D832,TRUE,FALSE)</f>
        <v>0</v>
      </c>
      <c r="I832" t="b" cm="1">
        <f t="array" ref="I832">IF(INDEX(EBKP_NEU!$D$3:$D$1144,G832)=E832,TRUE,FALSE)</f>
        <v>0</v>
      </c>
      <c r="J832" t="str" cm="1">
        <f t="array" ref="J832">IF(A832,IF(AND(H832,I832,INDEX(EBKP_NEU!$G$3:$G$724,G832)),INDEX(EBKP_NEU!$B$3:$B$724,G832),"Problem"),"egal, nicht editierbar")</f>
        <v>Problem</v>
      </c>
      <c r="K832" s="236" t="s">
        <v>313</v>
      </c>
      <c r="L832" s="124" t="s">
        <v>4575</v>
      </c>
    </row>
    <row r="833" spans="1:12" ht="27.6">
      <c r="A833" t="b">
        <v>1</v>
      </c>
      <c r="C833" s="200" t="s">
        <v>5754</v>
      </c>
      <c r="D833" s="30" t="s">
        <v>3090</v>
      </c>
      <c r="E833" s="30" t="s">
        <v>3091</v>
      </c>
      <c r="G833">
        <f>MATCH(C833,EBKP_NEU!$A$3:$A$724,0)</f>
        <v>407</v>
      </c>
      <c r="H833" t="b" cm="1">
        <f t="array" ref="H833">IF(INDEX(EBKP_NEU!$C$3:$C$1144,G833)=D833,TRUE,FALSE)</f>
        <v>0</v>
      </c>
      <c r="I833" t="b" cm="1">
        <f t="array" ref="I833">IF(INDEX(EBKP_NEU!$D$3:$D$1144,G833)=E833,TRUE,FALSE)</f>
        <v>0</v>
      </c>
      <c r="J833" t="str" cm="1">
        <f t="array" ref="J833">IF(A833,IF(AND(H833,I833,INDEX(EBKP_NEU!$G$3:$G$724,G833)),INDEX(EBKP_NEU!$B$3:$B$724,G833),"Problem"),"egal, nicht editierbar")</f>
        <v>Problem</v>
      </c>
      <c r="K833" s="236" t="s">
        <v>313</v>
      </c>
      <c r="L833" s="124" t="s">
        <v>4575</v>
      </c>
    </row>
    <row r="834" spans="1:12" ht="69">
      <c r="A834" t="b">
        <v>1</v>
      </c>
      <c r="C834" s="200" t="s">
        <v>5755</v>
      </c>
      <c r="D834" s="30" t="s">
        <v>1636</v>
      </c>
      <c r="E834" s="30" t="s">
        <v>3095</v>
      </c>
      <c r="G834" t="e">
        <f>MATCH(C834,EBKP_NEU!$A$3:$A$724,0)</f>
        <v>#N/A</v>
      </c>
      <c r="H834" t="e" cm="1">
        <f t="array" ref="H834">IF(INDEX(EBKP_NEU!$C$3:$C$1144,G834)=D834,TRUE,FALSE)</f>
        <v>#N/A</v>
      </c>
      <c r="I834" t="e" cm="1">
        <f t="array" ref="I834">IF(INDEX(EBKP_NEU!$D$3:$D$1144,G834)=E834,TRUE,FALSE)</f>
        <v>#N/A</v>
      </c>
      <c r="J834" t="e" cm="1">
        <f t="array" ref="J834">IF(A834,IF(AND(H834,I834,INDEX(EBKP_NEU!$G$3:$G$724,G834)),INDEX(EBKP_NEU!$B$3:$B$724,G834),"Problem"),"egal, nicht editierbar")</f>
        <v>#N/A</v>
      </c>
      <c r="K834" s="236" t="s">
        <v>313</v>
      </c>
      <c r="L834" s="124" t="s">
        <v>4575</v>
      </c>
    </row>
    <row r="835" spans="1:12" ht="27.6">
      <c r="A835" t="b">
        <v>1</v>
      </c>
      <c r="C835" s="198" t="s">
        <v>5756</v>
      </c>
      <c r="D835" s="199" t="s">
        <v>3098</v>
      </c>
      <c r="E835" s="30" t="s">
        <v>5757</v>
      </c>
      <c r="G835">
        <f>MATCH(C835,EBKP_NEU!$A$3:$A$724,0)</f>
        <v>408</v>
      </c>
      <c r="H835" t="b" cm="1">
        <f t="array" ref="H835">IF(INDEX(EBKP_NEU!$C$3:$C$1144,G835)=D835,TRUE,FALSE)</f>
        <v>1</v>
      </c>
      <c r="I835" t="b" cm="1">
        <f t="array" ref="I835">IF(INDEX(EBKP_NEU!$D$3:$D$1144,G835)=E835,TRUE,FALSE)</f>
        <v>0</v>
      </c>
      <c r="J835" t="str" cm="1">
        <f t="array" ref="J835">IF(A835,IF(AND(H835,I835,INDEX(EBKP_NEU!$G$3:$G$724,G835)),INDEX(EBKP_NEU!$B$3:$B$724,G835),"Problem"),"egal, nicht editierbar")</f>
        <v>Problem</v>
      </c>
      <c r="K835" s="236" t="s">
        <v>9</v>
      </c>
      <c r="L835" s="124" t="s">
        <v>4575</v>
      </c>
    </row>
    <row r="836" spans="1:12" ht="41.4">
      <c r="A836" t="b">
        <v>1</v>
      </c>
      <c r="C836" s="200" t="s">
        <v>5758</v>
      </c>
      <c r="D836" s="30" t="s">
        <v>3103</v>
      </c>
      <c r="E836" s="30" t="s">
        <v>3104</v>
      </c>
      <c r="G836">
        <f>MATCH(C836,EBKP_NEU!$A$3:$A$724,0)</f>
        <v>409</v>
      </c>
      <c r="H836" t="b" cm="1">
        <f t="array" ref="H836">IF(INDEX(EBKP_NEU!$C$3:$C$1144,G836)=D836,TRUE,FALSE)</f>
        <v>1</v>
      </c>
      <c r="I836" t="b" cm="1">
        <f t="array" ref="I836">IF(INDEX(EBKP_NEU!$D$3:$D$1144,G836)=E836,TRUE,FALSE)</f>
        <v>1</v>
      </c>
      <c r="J836" t="str" cm="1">
        <f t="array" ref="J836">IF(A836,IF(AND(H836,I836,INDEX(EBKP_NEU!$G$3:$G$724,G836)),INDEX(EBKP_NEU!$B$3:$B$724,G836),"Problem"),"egal, nicht editierbar")</f>
        <v>Problem</v>
      </c>
      <c r="K836" s="236" t="s">
        <v>9</v>
      </c>
      <c r="L836" s="124" t="s">
        <v>4575</v>
      </c>
    </row>
    <row r="837" spans="1:12" ht="27.6">
      <c r="A837" t="b">
        <v>1</v>
      </c>
      <c r="C837" s="200" t="s">
        <v>5759</v>
      </c>
      <c r="D837" s="30" t="s">
        <v>3108</v>
      </c>
      <c r="E837" s="30" t="s">
        <v>3109</v>
      </c>
      <c r="G837">
        <f>MATCH(C837,EBKP_NEU!$A$3:$A$724,0)</f>
        <v>410</v>
      </c>
      <c r="H837" t="b" cm="1">
        <f t="array" ref="H837">IF(INDEX(EBKP_NEU!$C$3:$C$1144,G837)=D837,TRUE,FALSE)</f>
        <v>1</v>
      </c>
      <c r="I837" t="b" cm="1">
        <f t="array" ref="I837">IF(INDEX(EBKP_NEU!$D$3:$D$1144,G837)=E837,TRUE,FALSE)</f>
        <v>1</v>
      </c>
      <c r="J837" t="str" cm="1">
        <f t="array" ref="J837">IF(A837,IF(AND(H837,I837,INDEX(EBKP_NEU!$G$3:$G$724,G837)),INDEX(EBKP_NEU!$B$3:$B$724,G837),"Problem"),"egal, nicht editierbar")</f>
        <v>Problem</v>
      </c>
      <c r="K837" s="236" t="s">
        <v>9</v>
      </c>
      <c r="L837" s="124" t="s">
        <v>4575</v>
      </c>
    </row>
    <row r="838" spans="1:12" ht="55.2">
      <c r="A838" t="b">
        <v>1</v>
      </c>
      <c r="C838" s="200" t="s">
        <v>5760</v>
      </c>
      <c r="D838" s="30" t="s">
        <v>3113</v>
      </c>
      <c r="E838" s="30" t="s">
        <v>3114</v>
      </c>
      <c r="G838">
        <f>MATCH(C838,EBKP_NEU!$A$3:$A$724,0)</f>
        <v>411</v>
      </c>
      <c r="H838" t="b" cm="1">
        <f t="array" ref="H838">IF(INDEX(EBKP_NEU!$C$3:$C$1144,G838)=D838,TRUE,FALSE)</f>
        <v>1</v>
      </c>
      <c r="I838" t="b" cm="1">
        <f t="array" ref="I838">IF(INDEX(EBKP_NEU!$D$3:$D$1144,G838)=E838,TRUE,FALSE)</f>
        <v>1</v>
      </c>
      <c r="J838" t="str" cm="1">
        <f t="array" ref="J838">IF(A838,IF(AND(H838,I838,INDEX(EBKP_NEU!$G$3:$G$724,G838)),INDEX(EBKP_NEU!$B$3:$B$724,G838),"Problem"),"egal, nicht editierbar")</f>
        <v>Problem</v>
      </c>
      <c r="K838" s="236" t="s">
        <v>9</v>
      </c>
      <c r="L838" s="124" t="s">
        <v>4575</v>
      </c>
    </row>
    <row r="839" spans="1:12" ht="55.2">
      <c r="A839" t="b">
        <v>1</v>
      </c>
      <c r="C839" s="200" t="s">
        <v>5761</v>
      </c>
      <c r="D839" s="30" t="s">
        <v>3118</v>
      </c>
      <c r="E839" s="30" t="s">
        <v>3119</v>
      </c>
      <c r="G839">
        <f>MATCH(C839,EBKP_NEU!$A$3:$A$724,0)</f>
        <v>412</v>
      </c>
      <c r="H839" t="b" cm="1">
        <f t="array" ref="H839">IF(INDEX(EBKP_NEU!$C$3:$C$1144,G839)=D839,TRUE,FALSE)</f>
        <v>1</v>
      </c>
      <c r="I839" t="b" cm="1">
        <f t="array" ref="I839">IF(INDEX(EBKP_NEU!$D$3:$D$1144,G839)=E839,TRUE,FALSE)</f>
        <v>1</v>
      </c>
      <c r="J839" t="str" cm="1">
        <f t="array" ref="J839">IF(A839,IF(AND(H839,I839,INDEX(EBKP_NEU!$G$3:$G$724,G839)),INDEX(EBKP_NEU!$B$3:$B$724,G839),"Problem"),"egal, nicht editierbar")</f>
        <v>Problem</v>
      </c>
      <c r="K839" s="236" t="s">
        <v>9</v>
      </c>
      <c r="L839" s="124" t="s">
        <v>4575</v>
      </c>
    </row>
    <row r="840" spans="1:12" ht="55.2">
      <c r="A840" t="b">
        <v>1</v>
      </c>
      <c r="C840" s="200" t="s">
        <v>5762</v>
      </c>
      <c r="D840" s="30" t="s">
        <v>3123</v>
      </c>
      <c r="E840" s="30" t="s">
        <v>3124</v>
      </c>
      <c r="G840">
        <f>MATCH(C840,EBKP_NEU!$A$3:$A$724,0)</f>
        <v>413</v>
      </c>
      <c r="H840" t="b" cm="1">
        <f t="array" ref="H840">IF(INDEX(EBKP_NEU!$C$3:$C$1144,G840)=D840,TRUE,FALSE)</f>
        <v>1</v>
      </c>
      <c r="I840" t="b" cm="1">
        <f t="array" ref="I840">IF(INDEX(EBKP_NEU!$D$3:$D$1144,G840)=E840,TRUE,FALSE)</f>
        <v>1</v>
      </c>
      <c r="J840" t="str" cm="1">
        <f t="array" ref="J840">IF(A840,IF(AND(H840,I840,INDEX(EBKP_NEU!$G$3:$G$724,G840)),INDEX(EBKP_NEU!$B$3:$B$724,G840),"Problem"),"egal, nicht editierbar")</f>
        <v>Problem</v>
      </c>
      <c r="K840" s="236" t="s">
        <v>9</v>
      </c>
      <c r="L840" s="124" t="s">
        <v>4575</v>
      </c>
    </row>
    <row r="841" spans="1:12" ht="69">
      <c r="A841" t="b">
        <v>1</v>
      </c>
      <c r="C841" s="198" t="s">
        <v>5763</v>
      </c>
      <c r="D841" s="199" t="s">
        <v>3127</v>
      </c>
      <c r="E841" s="30" t="s">
        <v>3128</v>
      </c>
      <c r="G841">
        <f>MATCH(C841,EBKP_NEU!$A$3:$A$724,0)</f>
        <v>414</v>
      </c>
      <c r="H841" t="b" cm="1">
        <f t="array" ref="H841">IF(INDEX(EBKP_NEU!$C$3:$C$1144,G841)=D841,TRUE,FALSE)</f>
        <v>1</v>
      </c>
      <c r="I841" t="b" cm="1">
        <f t="array" ref="I841">IF(INDEX(EBKP_NEU!$D$3:$D$1144,G841)=E841,TRUE,FALSE)</f>
        <v>1</v>
      </c>
      <c r="J841" t="str" cm="1">
        <f t="array" ref="J841">IF(A841,IF(AND(H841,I841,INDEX(EBKP_NEU!$G$3:$G$724,G841)),INDEX(EBKP_NEU!$B$3:$B$724,G841),"Problem"),"egal, nicht editierbar")</f>
        <v>Problem</v>
      </c>
      <c r="K841" s="236" t="s">
        <v>313</v>
      </c>
      <c r="L841" s="124" t="s">
        <v>4575</v>
      </c>
    </row>
    <row r="842" spans="1:12" ht="41.4">
      <c r="A842" t="b">
        <v>1</v>
      </c>
      <c r="C842" s="200" t="s">
        <v>5764</v>
      </c>
      <c r="D842" s="30" t="s">
        <v>3132</v>
      </c>
      <c r="E842" s="30" t="s">
        <v>3133</v>
      </c>
      <c r="G842">
        <f>MATCH(C842,EBKP_NEU!$A$3:$A$724,0)</f>
        <v>415</v>
      </c>
      <c r="H842" t="b" cm="1">
        <f t="array" ref="H842">IF(INDEX(EBKP_NEU!$C$3:$C$1144,G842)=D842,TRUE,FALSE)</f>
        <v>1</v>
      </c>
      <c r="I842" t="b" cm="1">
        <f t="array" ref="I842">IF(INDEX(EBKP_NEU!$D$3:$D$1144,G842)=E842,TRUE,FALSE)</f>
        <v>1</v>
      </c>
      <c r="J842" t="str" cm="1">
        <f t="array" ref="J842">IF(A842,IF(AND(H842,I842,INDEX(EBKP_NEU!$G$3:$G$724,G842)),INDEX(EBKP_NEU!$B$3:$B$724,G842),"Problem"),"egal, nicht editierbar")</f>
        <v>Problem</v>
      </c>
      <c r="K842" s="236" t="s">
        <v>313</v>
      </c>
      <c r="L842" s="124" t="s">
        <v>4575</v>
      </c>
    </row>
    <row r="843" spans="1:12" ht="69">
      <c r="A843" t="b">
        <v>1</v>
      </c>
      <c r="C843" s="200" t="s">
        <v>5765</v>
      </c>
      <c r="D843" s="30" t="s">
        <v>3137</v>
      </c>
      <c r="E843" s="30" t="s">
        <v>3138</v>
      </c>
      <c r="G843">
        <f>MATCH(C843,EBKP_NEU!$A$3:$A$724,0)</f>
        <v>416</v>
      </c>
      <c r="H843" t="b" cm="1">
        <f t="array" ref="H843">IF(INDEX(EBKP_NEU!$C$3:$C$1144,G843)=D843,TRUE,FALSE)</f>
        <v>1</v>
      </c>
      <c r="I843" t="b" cm="1">
        <f t="array" ref="I843">IF(INDEX(EBKP_NEU!$D$3:$D$1144,G843)=E843,TRUE,FALSE)</f>
        <v>1</v>
      </c>
      <c r="J843" t="str" cm="1">
        <f t="array" ref="J843">IF(A843,IF(AND(H843,I843,INDEX(EBKP_NEU!$G$3:$G$724,G843)),INDEX(EBKP_NEU!$B$3:$B$724,G843),"Problem"),"egal, nicht editierbar")</f>
        <v>Problem</v>
      </c>
      <c r="K843" s="236" t="s">
        <v>313</v>
      </c>
      <c r="L843" s="124" t="s">
        <v>4575</v>
      </c>
    </row>
    <row r="844" spans="1:12" ht="82.8">
      <c r="A844" t="b">
        <v>1</v>
      </c>
      <c r="C844" s="200" t="s">
        <v>5766</v>
      </c>
      <c r="D844" s="30" t="s">
        <v>3142</v>
      </c>
      <c r="E844" s="30" t="s">
        <v>3143</v>
      </c>
      <c r="G844">
        <f>MATCH(C844,EBKP_NEU!$A$3:$A$724,0)</f>
        <v>417</v>
      </c>
      <c r="H844" t="b" cm="1">
        <f t="array" ref="H844">IF(INDEX(EBKP_NEU!$C$3:$C$1144,G844)=D844,TRUE,FALSE)</f>
        <v>1</v>
      </c>
      <c r="I844" t="b" cm="1">
        <f t="array" ref="I844">IF(INDEX(EBKP_NEU!$D$3:$D$1144,G844)=E844,TRUE,FALSE)</f>
        <v>1</v>
      </c>
      <c r="J844" t="str" cm="1">
        <f t="array" ref="J844">IF(A844,IF(AND(H844,I844,INDEX(EBKP_NEU!$G$3:$G$724,G844)),INDEX(EBKP_NEU!$B$3:$B$724,G844),"Problem"),"egal, nicht editierbar")</f>
        <v>Problem</v>
      </c>
      <c r="K844" s="236" t="s">
        <v>313</v>
      </c>
      <c r="L844" s="124" t="s">
        <v>4575</v>
      </c>
    </row>
    <row r="845" spans="1:12" ht="110.4">
      <c r="A845" t="b">
        <v>1</v>
      </c>
      <c r="C845" s="200" t="s">
        <v>5767</v>
      </c>
      <c r="D845" s="30" t="s">
        <v>3147</v>
      </c>
      <c r="E845" s="30" t="s">
        <v>3148</v>
      </c>
      <c r="G845">
        <f>MATCH(C845,EBKP_NEU!$A$3:$A$724,0)</f>
        <v>418</v>
      </c>
      <c r="H845" t="b" cm="1">
        <f t="array" ref="H845">IF(INDEX(EBKP_NEU!$C$3:$C$1144,G845)=D845,TRUE,FALSE)</f>
        <v>1</v>
      </c>
      <c r="I845" t="b" cm="1">
        <f t="array" ref="I845">IF(INDEX(EBKP_NEU!$D$3:$D$1144,G845)=E845,TRUE,FALSE)</f>
        <v>1</v>
      </c>
      <c r="J845" t="str" cm="1">
        <f t="array" ref="J845">IF(A845,IF(AND(H845,I845,INDEX(EBKP_NEU!$G$3:$G$724,G845)),INDEX(EBKP_NEU!$B$3:$B$724,G845),"Problem"),"egal, nicht editierbar")</f>
        <v>Problem</v>
      </c>
      <c r="K845" s="236" t="s">
        <v>313</v>
      </c>
      <c r="L845" s="124" t="s">
        <v>4575</v>
      </c>
    </row>
    <row r="846" spans="1:12" ht="41.4">
      <c r="A846" t="b">
        <v>1</v>
      </c>
      <c r="C846" s="200" t="s">
        <v>5768</v>
      </c>
      <c r="D846" s="30" t="s">
        <v>3152</v>
      </c>
      <c r="E846" s="30" t="s">
        <v>3153</v>
      </c>
      <c r="G846">
        <f>MATCH(C846,EBKP_NEU!$A$3:$A$724,0)</f>
        <v>419</v>
      </c>
      <c r="H846" t="b" cm="1">
        <f t="array" ref="H846">IF(INDEX(EBKP_NEU!$C$3:$C$1144,G846)=D846,TRUE,FALSE)</f>
        <v>1</v>
      </c>
      <c r="I846" t="b" cm="1">
        <f t="array" ref="I846">IF(INDEX(EBKP_NEU!$D$3:$D$1144,G846)=E846,TRUE,FALSE)</f>
        <v>1</v>
      </c>
      <c r="J846" t="str" cm="1">
        <f t="array" ref="J846">IF(A846,IF(AND(H846,I846,INDEX(EBKP_NEU!$G$3:$G$724,G846)),INDEX(EBKP_NEU!$B$3:$B$724,G846),"Problem"),"egal, nicht editierbar")</f>
        <v>Problem</v>
      </c>
      <c r="K846" s="236" t="s">
        <v>313</v>
      </c>
      <c r="L846" s="124" t="s">
        <v>4575</v>
      </c>
    </row>
    <row r="847" spans="1:12" ht="41.4">
      <c r="A847" t="b">
        <v>1</v>
      </c>
      <c r="C847" s="200" t="s">
        <v>5769</v>
      </c>
      <c r="D847" s="30" t="s">
        <v>3157</v>
      </c>
      <c r="E847" s="30" t="s">
        <v>3158</v>
      </c>
      <c r="G847">
        <f>MATCH(C847,EBKP_NEU!$A$3:$A$724,0)</f>
        <v>420</v>
      </c>
      <c r="H847" t="b" cm="1">
        <f t="array" ref="H847">IF(INDEX(EBKP_NEU!$C$3:$C$1144,G847)=D847,TRUE,FALSE)</f>
        <v>1</v>
      </c>
      <c r="I847" t="b" cm="1">
        <f t="array" ref="I847">IF(INDEX(EBKP_NEU!$D$3:$D$1144,G847)=E847,TRUE,FALSE)</f>
        <v>1</v>
      </c>
      <c r="J847" t="str" cm="1">
        <f t="array" ref="J847">IF(A847,IF(AND(H847,I847,INDEX(EBKP_NEU!$G$3:$G$724,G847)),INDEX(EBKP_NEU!$B$3:$B$724,G847),"Problem"),"egal, nicht editierbar")</f>
        <v>Problem</v>
      </c>
      <c r="K847" s="236" t="s">
        <v>313</v>
      </c>
      <c r="L847" s="124" t="s">
        <v>4575</v>
      </c>
    </row>
    <row r="848" spans="1:12" ht="27.6">
      <c r="A848" t="b">
        <v>1</v>
      </c>
      <c r="C848" s="200" t="s">
        <v>5770</v>
      </c>
      <c r="D848" s="30" t="s">
        <v>3162</v>
      </c>
      <c r="E848" s="30" t="s">
        <v>3163</v>
      </c>
      <c r="G848">
        <f>MATCH(C848,EBKP_NEU!$A$3:$A$724,0)</f>
        <v>421</v>
      </c>
      <c r="H848" t="b" cm="1">
        <f t="array" ref="H848">IF(INDEX(EBKP_NEU!$C$3:$C$1144,G848)=D848,TRUE,FALSE)</f>
        <v>1</v>
      </c>
      <c r="I848" t="b" cm="1">
        <f t="array" ref="I848">IF(INDEX(EBKP_NEU!$D$3:$D$1144,G848)=E848,TRUE,FALSE)</f>
        <v>1</v>
      </c>
      <c r="J848" t="str" cm="1">
        <f t="array" ref="J848">IF(A848,IF(AND(H848,I848,INDEX(EBKP_NEU!$G$3:$G$724,G848)),INDEX(EBKP_NEU!$B$3:$B$724,G848),"Problem"),"egal, nicht editierbar")</f>
        <v>Problem</v>
      </c>
      <c r="K848" s="236" t="s">
        <v>313</v>
      </c>
      <c r="L848" s="124" t="s">
        <v>4575</v>
      </c>
    </row>
    <row r="849" spans="1:12" ht="27.6">
      <c r="A849" t="b">
        <v>1</v>
      </c>
      <c r="C849" s="198" t="s">
        <v>5771</v>
      </c>
      <c r="D849" s="199" t="s">
        <v>3167</v>
      </c>
      <c r="E849" s="30" t="s">
        <v>3168</v>
      </c>
      <c r="G849">
        <f>MATCH(C849,EBKP_NEU!$A$3:$A$724,0)</f>
        <v>422</v>
      </c>
      <c r="H849" t="b" cm="1">
        <f t="array" ref="H849">IF(INDEX(EBKP_NEU!$C$3:$C$1144,G849)=D849,TRUE,FALSE)</f>
        <v>1</v>
      </c>
      <c r="I849" t="b" cm="1">
        <f t="array" ref="I849">IF(INDEX(EBKP_NEU!$D$3:$D$1144,G849)=E849,TRUE,FALSE)</f>
        <v>1</v>
      </c>
      <c r="J849" t="str" cm="1">
        <f t="array" ref="J849">IF(A849,IF(AND(H849,I849,INDEX(EBKP_NEU!$G$3:$G$724,G849)),INDEX(EBKP_NEU!$B$3:$B$724,G849),"Problem"),"egal, nicht editierbar")</f>
        <v>Problem</v>
      </c>
      <c r="K849" s="236" t="s">
        <v>313</v>
      </c>
      <c r="L849" s="124" t="s">
        <v>4575</v>
      </c>
    </row>
    <row r="850" spans="1:12" ht="55.2">
      <c r="A850" t="b">
        <v>1</v>
      </c>
      <c r="C850" s="200" t="s">
        <v>5772</v>
      </c>
      <c r="D850" s="30" t="s">
        <v>1626</v>
      </c>
      <c r="E850" s="30" t="s">
        <v>5773</v>
      </c>
      <c r="G850">
        <f>MATCH(C850,EBKP_NEU!$A$3:$A$724,0)</f>
        <v>423</v>
      </c>
      <c r="H850" t="b" cm="1">
        <f t="array" ref="H850">IF(INDEX(EBKP_NEU!$C$3:$C$1144,G850)=D850,TRUE,FALSE)</f>
        <v>1</v>
      </c>
      <c r="I850" t="b" cm="1">
        <f t="array" ref="I850">IF(INDEX(EBKP_NEU!$D$3:$D$1144,G850)=E850,TRUE,FALSE)</f>
        <v>0</v>
      </c>
      <c r="J850" t="str" cm="1">
        <f t="array" ref="J850">IF(A850,IF(AND(H850,I850,INDEX(EBKP_NEU!$G$3:$G$724,G850)),INDEX(EBKP_NEU!$B$3:$B$724,G850),"Problem"),"egal, nicht editierbar")</f>
        <v>Problem</v>
      </c>
      <c r="K850" s="236" t="s">
        <v>313</v>
      </c>
      <c r="L850" s="124" t="s">
        <v>4575</v>
      </c>
    </row>
    <row r="851" spans="1:12" ht="13.8">
      <c r="A851" t="b">
        <v>1</v>
      </c>
      <c r="C851" s="200" t="s">
        <v>5774</v>
      </c>
      <c r="D851" s="30" t="s">
        <v>5775</v>
      </c>
      <c r="E851" s="30" t="s">
        <v>5776</v>
      </c>
      <c r="G851">
        <f>MATCH(C851,EBKP_NEU!$A$3:$A$724,0)</f>
        <v>424</v>
      </c>
      <c r="H851" t="b" cm="1">
        <f t="array" ref="H851">IF(INDEX(EBKP_NEU!$C$3:$C$1144,G851)=D851,TRUE,FALSE)</f>
        <v>0</v>
      </c>
      <c r="I851" t="b" cm="1">
        <f t="array" ref="I851">IF(INDEX(EBKP_NEU!$D$3:$D$1144,G851)=E851,TRUE,FALSE)</f>
        <v>0</v>
      </c>
      <c r="J851" t="str" cm="1">
        <f t="array" ref="J851">IF(A851,IF(AND(H851,I851,INDEX(EBKP_NEU!$G$3:$G$724,G851)),INDEX(EBKP_NEU!$B$3:$B$724,G851),"Problem"),"egal, nicht editierbar")</f>
        <v>Problem</v>
      </c>
      <c r="K851" s="236" t="s">
        <v>313</v>
      </c>
      <c r="L851" s="124" t="s">
        <v>4575</v>
      </c>
    </row>
    <row r="852" spans="1:12" ht="13.8">
      <c r="A852" t="b">
        <v>1</v>
      </c>
      <c r="C852" s="200" t="s">
        <v>5777</v>
      </c>
      <c r="D852" s="30" t="s">
        <v>5778</v>
      </c>
      <c r="E852" s="30" t="s">
        <v>5779</v>
      </c>
      <c r="G852">
        <f>MATCH(C852,EBKP_NEU!$A$3:$A$724,0)</f>
        <v>425</v>
      </c>
      <c r="H852" t="b" cm="1">
        <f t="array" ref="H852">IF(INDEX(EBKP_NEU!$C$3:$C$1144,G852)=D852,TRUE,FALSE)</f>
        <v>0</v>
      </c>
      <c r="I852" t="b" cm="1">
        <f t="array" ref="I852">IF(INDEX(EBKP_NEU!$D$3:$D$1144,G852)=E852,TRUE,FALSE)</f>
        <v>0</v>
      </c>
      <c r="J852" t="str" cm="1">
        <f t="array" ref="J852">IF(A852,IF(AND(H852,I852,INDEX(EBKP_NEU!$G$3:$G$724,G852)),INDEX(EBKP_NEU!$B$3:$B$724,G852),"Problem"),"egal, nicht editierbar")</f>
        <v>Problem</v>
      </c>
      <c r="K852" s="236" t="s">
        <v>313</v>
      </c>
      <c r="L852" s="124" t="s">
        <v>4575</v>
      </c>
    </row>
    <row r="853" spans="1:12" ht="69">
      <c r="A853" t="b">
        <v>1</v>
      </c>
      <c r="C853" s="198" t="s">
        <v>5780</v>
      </c>
      <c r="D853" s="199" t="s">
        <v>3183</v>
      </c>
      <c r="E853" s="30" t="s">
        <v>5781</v>
      </c>
      <c r="G853">
        <f>MATCH(C853,EBKP_NEU!$A$3:$A$724,0)</f>
        <v>426</v>
      </c>
      <c r="H853" t="b" cm="1">
        <f t="array" ref="H853">IF(INDEX(EBKP_NEU!$C$3:$C$1144,G853)=D853,TRUE,FALSE)</f>
        <v>1</v>
      </c>
      <c r="I853" t="b" cm="1">
        <f t="array" ref="I853">IF(INDEX(EBKP_NEU!$D$3:$D$1144,G853)=E853,TRUE,FALSE)</f>
        <v>0</v>
      </c>
      <c r="J853" t="str" cm="1">
        <f t="array" ref="J853">IF(A853,IF(AND(H853,I853,INDEX(EBKP_NEU!$G$3:$G$724,G853)),INDEX(EBKP_NEU!$B$3:$B$724,G853),"Problem"),"egal, nicht editierbar")</f>
        <v>Problem</v>
      </c>
      <c r="K853" s="236" t="s">
        <v>313</v>
      </c>
      <c r="L853" s="124" t="s">
        <v>4575</v>
      </c>
    </row>
    <row r="854" spans="1:12" ht="27.6">
      <c r="A854" t="b">
        <v>1</v>
      </c>
      <c r="C854" s="200" t="s">
        <v>5782</v>
      </c>
      <c r="D854" s="30" t="s">
        <v>3187</v>
      </c>
      <c r="E854" s="30" t="s">
        <v>3188</v>
      </c>
      <c r="G854">
        <f>MATCH(C854,EBKP_NEU!$A$3:$A$724,0)</f>
        <v>427</v>
      </c>
      <c r="H854" t="b" cm="1">
        <f t="array" ref="H854">IF(INDEX(EBKP_NEU!$C$3:$C$1144,G854)=D854,TRUE,FALSE)</f>
        <v>1</v>
      </c>
      <c r="I854" t="b" cm="1">
        <f t="array" ref="I854">IF(INDEX(EBKP_NEU!$D$3:$D$1144,G854)=E854,TRUE,FALSE)</f>
        <v>1</v>
      </c>
      <c r="J854" t="str" cm="1">
        <f t="array" ref="J854">IF(A854,IF(AND(H854,I854,INDEX(EBKP_NEU!$G$3:$G$724,G854)),INDEX(EBKP_NEU!$B$3:$B$724,G854),"Problem"),"egal, nicht editierbar")</f>
        <v>Problem</v>
      </c>
      <c r="K854" s="236" t="s">
        <v>313</v>
      </c>
      <c r="L854" s="124" t="s">
        <v>4575</v>
      </c>
    </row>
    <row r="855" spans="1:12" ht="27.6">
      <c r="A855" t="b">
        <v>1</v>
      </c>
      <c r="C855" s="200" t="s">
        <v>5783</v>
      </c>
      <c r="D855" s="30" t="s">
        <v>3192</v>
      </c>
      <c r="E855" s="30" t="s">
        <v>3193</v>
      </c>
      <c r="G855">
        <f>MATCH(C855,EBKP_NEU!$A$3:$A$724,0)</f>
        <v>428</v>
      </c>
      <c r="H855" t="b" cm="1">
        <f t="array" ref="H855">IF(INDEX(EBKP_NEU!$C$3:$C$1144,G855)=D855,TRUE,FALSE)</f>
        <v>1</v>
      </c>
      <c r="I855" t="b" cm="1">
        <f t="array" ref="I855">IF(INDEX(EBKP_NEU!$D$3:$D$1144,G855)=E855,TRUE,FALSE)</f>
        <v>1</v>
      </c>
      <c r="J855" t="str" cm="1">
        <f t="array" ref="J855">IF(A855,IF(AND(H855,I855,INDEX(EBKP_NEU!$G$3:$G$724,G855)),INDEX(EBKP_NEU!$B$3:$B$724,G855),"Problem"),"egal, nicht editierbar")</f>
        <v>Problem</v>
      </c>
      <c r="K855" s="236" t="s">
        <v>313</v>
      </c>
      <c r="L855" s="124" t="s">
        <v>4575</v>
      </c>
    </row>
    <row r="856" spans="1:12" ht="27.6">
      <c r="A856" t="b">
        <v>1</v>
      </c>
      <c r="C856" s="200" t="s">
        <v>5784</v>
      </c>
      <c r="D856" s="30" t="s">
        <v>3197</v>
      </c>
      <c r="E856" s="30" t="s">
        <v>3198</v>
      </c>
      <c r="G856">
        <f>MATCH(C856,EBKP_NEU!$A$3:$A$724,0)</f>
        <v>429</v>
      </c>
      <c r="H856" t="b" cm="1">
        <f t="array" ref="H856">IF(INDEX(EBKP_NEU!$C$3:$C$1144,G856)=D856,TRUE,FALSE)</f>
        <v>1</v>
      </c>
      <c r="I856" t="b" cm="1">
        <f t="array" ref="I856">IF(INDEX(EBKP_NEU!$D$3:$D$1144,G856)=E856,TRUE,FALSE)</f>
        <v>1</v>
      </c>
      <c r="J856" t="str" cm="1">
        <f t="array" ref="J856">IF(A856,IF(AND(H856,I856,INDEX(EBKP_NEU!$G$3:$G$724,G856)),INDEX(EBKP_NEU!$B$3:$B$724,G856),"Problem"),"egal, nicht editierbar")</f>
        <v>Problem</v>
      </c>
      <c r="K856" s="236" t="s">
        <v>313</v>
      </c>
      <c r="L856" s="124" t="s">
        <v>4575</v>
      </c>
    </row>
    <row r="857" spans="1:12" ht="41.4">
      <c r="A857" t="b">
        <v>1</v>
      </c>
      <c r="C857" s="200" t="s">
        <v>5785</v>
      </c>
      <c r="D857" s="30" t="s">
        <v>3202</v>
      </c>
      <c r="E857" s="30" t="s">
        <v>3203</v>
      </c>
      <c r="G857">
        <f>MATCH(C857,EBKP_NEU!$A$3:$A$724,0)</f>
        <v>430</v>
      </c>
      <c r="H857" t="b" cm="1">
        <f t="array" ref="H857">IF(INDEX(EBKP_NEU!$C$3:$C$1144,G857)=D857,TRUE,FALSE)</f>
        <v>1</v>
      </c>
      <c r="I857" t="b" cm="1">
        <f t="array" ref="I857">IF(INDEX(EBKP_NEU!$D$3:$D$1144,G857)=E857,TRUE,FALSE)</f>
        <v>1</v>
      </c>
      <c r="J857" t="str" cm="1">
        <f t="array" ref="J857">IF(A857,IF(AND(H857,I857,INDEX(EBKP_NEU!$G$3:$G$724,G857)),INDEX(EBKP_NEU!$B$3:$B$724,G857),"Problem"),"egal, nicht editierbar")</f>
        <v>Problem</v>
      </c>
      <c r="K857" s="236" t="s">
        <v>313</v>
      </c>
      <c r="L857" s="124" t="s">
        <v>4575</v>
      </c>
    </row>
    <row r="858" spans="1:12" ht="13.8">
      <c r="A858" t="b">
        <v>1</v>
      </c>
      <c r="C858" s="200" t="s">
        <v>5786</v>
      </c>
      <c r="D858" s="30" t="s">
        <v>1653</v>
      </c>
      <c r="E858" s="30" t="s">
        <v>5787</v>
      </c>
      <c r="G858">
        <f>MATCH(C858,EBKP_NEU!$A$3:$A$724,0)</f>
        <v>431</v>
      </c>
      <c r="H858" t="b" cm="1">
        <f t="array" ref="H858">IF(INDEX(EBKP_NEU!$C$3:$C$1144,G858)=D858,TRUE,FALSE)</f>
        <v>1</v>
      </c>
      <c r="I858" t="b" cm="1">
        <f t="array" ref="I858">IF(INDEX(EBKP_NEU!$D$3:$D$1144,G858)=E858,TRUE,FALSE)</f>
        <v>0</v>
      </c>
      <c r="J858" t="str" cm="1">
        <f t="array" ref="J858">IF(A858,IF(AND(H858,I858,INDEX(EBKP_NEU!$G$3:$G$724,G858)),INDEX(EBKP_NEU!$B$3:$B$724,G858),"Problem"),"egal, nicht editierbar")</f>
        <v>Problem</v>
      </c>
      <c r="K858" s="236" t="s">
        <v>313</v>
      </c>
      <c r="L858" s="124" t="s">
        <v>4575</v>
      </c>
    </row>
    <row r="859" spans="1:12" ht="41.4">
      <c r="A859" t="b">
        <v>1</v>
      </c>
      <c r="C859" s="200" t="s">
        <v>5788</v>
      </c>
      <c r="D859" s="30" t="s">
        <v>3211</v>
      </c>
      <c r="E859" s="30" t="s">
        <v>3212</v>
      </c>
      <c r="G859">
        <f>MATCH(C859,EBKP_NEU!$A$3:$A$724,0)</f>
        <v>432</v>
      </c>
      <c r="H859" t="b" cm="1">
        <f t="array" ref="H859">IF(INDEX(EBKP_NEU!$C$3:$C$1144,G859)=D859,TRUE,FALSE)</f>
        <v>1</v>
      </c>
      <c r="I859" t="b" cm="1">
        <f t="array" ref="I859">IF(INDEX(EBKP_NEU!$D$3:$D$1144,G859)=E859,TRUE,FALSE)</f>
        <v>1</v>
      </c>
      <c r="J859" t="str" cm="1">
        <f t="array" ref="J859">IF(A859,IF(AND(H859,I859,INDEX(EBKP_NEU!$G$3:$G$724,G859)),INDEX(EBKP_NEU!$B$3:$B$724,G859),"Problem"),"egal, nicht editierbar")</f>
        <v>Problem</v>
      </c>
      <c r="K859" s="236" t="s">
        <v>313</v>
      </c>
      <c r="L859" s="124" t="s">
        <v>4575</v>
      </c>
    </row>
    <row r="860" spans="1:12" ht="27.6">
      <c r="A860" t="b">
        <v>1</v>
      </c>
      <c r="C860" s="198" t="s">
        <v>5789</v>
      </c>
      <c r="D860" s="199" t="s">
        <v>3215</v>
      </c>
      <c r="E860" s="30" t="s">
        <v>3216</v>
      </c>
      <c r="G860">
        <f>MATCH(C860,EBKP_NEU!$A$3:$A$724,0)</f>
        <v>433</v>
      </c>
      <c r="H860" t="b" cm="1">
        <f t="array" ref="H860">IF(INDEX(EBKP_NEU!$C$3:$C$1144,G860)=D860,TRUE,FALSE)</f>
        <v>1</v>
      </c>
      <c r="I860" t="b" cm="1">
        <f t="array" ref="I860">IF(INDEX(EBKP_NEU!$D$3:$D$1144,G860)=E860,TRUE,FALSE)</f>
        <v>1</v>
      </c>
      <c r="J860" t="str" cm="1">
        <f t="array" ref="J860">IF(A860,IF(AND(H860,I860,INDEX(EBKP_NEU!$G$3:$G$724,G860)),INDEX(EBKP_NEU!$B$3:$B$724,G860),"Problem"),"egal, nicht editierbar")</f>
        <v>M06</v>
      </c>
      <c r="K860" s="236" t="s">
        <v>313</v>
      </c>
    </row>
    <row r="861" spans="1:12" ht="96.6">
      <c r="A861" t="b">
        <v>1</v>
      </c>
      <c r="C861" s="200" t="s">
        <v>5790</v>
      </c>
      <c r="D861" s="30" t="s">
        <v>3219</v>
      </c>
      <c r="E861" s="30" t="s">
        <v>5791</v>
      </c>
      <c r="G861">
        <f>MATCH(C861,EBKP_NEU!$A$3:$A$724,0)</f>
        <v>434</v>
      </c>
      <c r="H861" t="b" cm="1">
        <f t="array" ref="H861">IF(INDEX(EBKP_NEU!$C$3:$C$1144,G861)=D861,TRUE,FALSE)</f>
        <v>1</v>
      </c>
      <c r="I861" t="b" cm="1">
        <f t="array" ref="I861">IF(INDEX(EBKP_NEU!$D$3:$D$1144,G861)=E861,TRUE,FALSE)</f>
        <v>0</v>
      </c>
      <c r="J861" t="str" cm="1">
        <f t="array" ref="J861">IF(A861,IF(AND(H861,I861,INDEX(EBKP_NEU!$G$3:$G$724,G861)),INDEX(EBKP_NEU!$B$3:$B$724,G861),"Problem"),"egal, nicht editierbar")</f>
        <v>Problem</v>
      </c>
      <c r="K861" s="236" t="s">
        <v>313</v>
      </c>
    </row>
    <row r="862" spans="1:12" ht="41.4">
      <c r="A862" t="b">
        <v>1</v>
      </c>
      <c r="C862" s="200" t="s">
        <v>5792</v>
      </c>
      <c r="D862" s="30" t="s">
        <v>3223</v>
      </c>
      <c r="E862" s="30" t="s">
        <v>5793</v>
      </c>
      <c r="G862">
        <f>MATCH(C862,EBKP_NEU!$A$3:$A$724,0)</f>
        <v>435</v>
      </c>
      <c r="H862" t="b" cm="1">
        <f t="array" ref="H862">IF(INDEX(EBKP_NEU!$C$3:$C$1144,G862)=D862,TRUE,FALSE)</f>
        <v>1</v>
      </c>
      <c r="I862" t="b" cm="1">
        <f t="array" ref="I862">IF(INDEX(EBKP_NEU!$D$3:$D$1144,G862)=E862,TRUE,FALSE)</f>
        <v>0</v>
      </c>
      <c r="J862" t="str" cm="1">
        <f t="array" ref="J862">IF(A862,IF(AND(H862,I862,INDEX(EBKP_NEU!$G$3:$G$724,G862)),INDEX(EBKP_NEU!$B$3:$B$724,G862),"Problem"),"egal, nicht editierbar")</f>
        <v>Problem</v>
      </c>
      <c r="K862" s="236" t="s">
        <v>313</v>
      </c>
    </row>
    <row r="863" spans="1:12" ht="55.2">
      <c r="A863" t="b">
        <v>1</v>
      </c>
      <c r="C863" s="200" t="s">
        <v>5794</v>
      </c>
      <c r="D863" s="30" t="s">
        <v>3227</v>
      </c>
      <c r="E863" s="30" t="s">
        <v>3228</v>
      </c>
      <c r="G863">
        <f>MATCH(C863,EBKP_NEU!$A$3:$A$724,0)</f>
        <v>436</v>
      </c>
      <c r="H863" t="b" cm="1">
        <f t="array" ref="H863">IF(INDEX(EBKP_NEU!$C$3:$C$1144,G863)=D863,TRUE,FALSE)</f>
        <v>1</v>
      </c>
      <c r="I863" t="b" cm="1">
        <f t="array" ref="I863">IF(INDEX(EBKP_NEU!$D$3:$D$1144,G863)=E863,TRUE,FALSE)</f>
        <v>1</v>
      </c>
      <c r="J863" t="str" cm="1">
        <f t="array" ref="J863">IF(A863,IF(AND(H863,I863,INDEX(EBKP_NEU!$G$3:$G$724,G863)),INDEX(EBKP_NEU!$B$3:$B$724,G863),"Problem"),"egal, nicht editierbar")</f>
        <v>Problem</v>
      </c>
      <c r="K863" s="236" t="s">
        <v>313</v>
      </c>
    </row>
    <row r="864" spans="1:12" ht="27.6">
      <c r="A864" t="b">
        <v>1</v>
      </c>
      <c r="C864" s="200" t="s">
        <v>5795</v>
      </c>
      <c r="D864" s="30" t="s">
        <v>3231</v>
      </c>
      <c r="E864" s="30" t="s">
        <v>3232</v>
      </c>
      <c r="G864">
        <f>MATCH(C864,EBKP_NEU!$A$3:$A$724,0)</f>
        <v>437</v>
      </c>
      <c r="H864" t="b" cm="1">
        <f t="array" ref="H864">IF(INDEX(EBKP_NEU!$C$3:$C$1144,G864)=D864,TRUE,FALSE)</f>
        <v>1</v>
      </c>
      <c r="I864" t="b" cm="1">
        <f t="array" ref="I864">IF(INDEX(EBKP_NEU!$D$3:$D$1144,G864)=E864,TRUE,FALSE)</f>
        <v>1</v>
      </c>
      <c r="J864" t="str" cm="1">
        <f t="array" ref="J864">IF(A864,IF(AND(H864,I864,INDEX(EBKP_NEU!$G$3:$G$724,G864)),INDEX(EBKP_NEU!$B$3:$B$724,G864),"Problem"),"egal, nicht editierbar")</f>
        <v>Problem</v>
      </c>
      <c r="K864" s="236" t="s">
        <v>313</v>
      </c>
    </row>
    <row r="865" spans="1:12" ht="41.4">
      <c r="A865" t="b">
        <v>1</v>
      </c>
      <c r="C865" s="200" t="s">
        <v>5796</v>
      </c>
      <c r="D865" s="30" t="s">
        <v>3235</v>
      </c>
      <c r="E865" s="30" t="s">
        <v>5797</v>
      </c>
      <c r="G865">
        <f>MATCH(C865,EBKP_NEU!$A$3:$A$724,0)</f>
        <v>438</v>
      </c>
      <c r="H865" t="b" cm="1">
        <f t="array" ref="H865">IF(INDEX(EBKP_NEU!$C$3:$C$1144,G865)=D865,TRUE,FALSE)</f>
        <v>1</v>
      </c>
      <c r="I865" t="b" cm="1">
        <f t="array" ref="I865">IF(INDEX(EBKP_NEU!$D$3:$D$1144,G865)=E865,TRUE,FALSE)</f>
        <v>0</v>
      </c>
      <c r="J865" t="str" cm="1">
        <f t="array" ref="J865">IF(A865,IF(AND(H865,I865,INDEX(EBKP_NEU!$G$3:$G$724,G865)),INDEX(EBKP_NEU!$B$3:$B$724,G865),"Problem"),"egal, nicht editierbar")</f>
        <v>Problem</v>
      </c>
      <c r="K865" s="236" t="s">
        <v>313</v>
      </c>
    </row>
    <row r="866" spans="1:12" ht="27.6">
      <c r="A866" t="b">
        <v>1</v>
      </c>
      <c r="C866" s="198" t="s">
        <v>5798</v>
      </c>
      <c r="D866" s="199" t="s">
        <v>3239</v>
      </c>
      <c r="E866" s="30" t="s">
        <v>3240</v>
      </c>
      <c r="G866">
        <f>MATCH(C866,EBKP_NEU!$A$3:$A$724,0)</f>
        <v>439</v>
      </c>
      <c r="H866" t="b" cm="1">
        <f t="array" ref="H866">IF(INDEX(EBKP_NEU!$C$3:$C$1144,G866)=D866,TRUE,FALSE)</f>
        <v>1</v>
      </c>
      <c r="I866" t="b" cm="1">
        <f t="array" ref="I866">IF(INDEX(EBKP_NEU!$D$3:$D$1144,G866)=E866,TRUE,FALSE)</f>
        <v>1</v>
      </c>
      <c r="J866" t="str" cm="1">
        <f t="array" ref="J866">IF(A866,IF(AND(H866,I866,INDEX(EBKP_NEU!$G$3:$G$724,G866)),INDEX(EBKP_NEU!$B$3:$B$724,G866),"Problem"),"egal, nicht editierbar")</f>
        <v>Problem</v>
      </c>
      <c r="K866" s="35" t="s">
        <v>266</v>
      </c>
      <c r="L866" s="124" t="s">
        <v>4575</v>
      </c>
    </row>
    <row r="867" spans="1:12" ht="27.6">
      <c r="A867" t="b">
        <v>1</v>
      </c>
      <c r="C867" s="200" t="s">
        <v>5799</v>
      </c>
      <c r="D867" s="30" t="s">
        <v>3244</v>
      </c>
      <c r="E867" s="30" t="s">
        <v>3245</v>
      </c>
      <c r="G867">
        <f>MATCH(C867,EBKP_NEU!$A$3:$A$724,0)</f>
        <v>440</v>
      </c>
      <c r="H867" t="b" cm="1">
        <f t="array" ref="H867">IF(INDEX(EBKP_NEU!$C$3:$C$1144,G867)=D867,TRUE,FALSE)</f>
        <v>1</v>
      </c>
      <c r="I867" t="b" cm="1">
        <f t="array" ref="I867">IF(INDEX(EBKP_NEU!$D$3:$D$1144,G867)=E867,TRUE,FALSE)</f>
        <v>1</v>
      </c>
      <c r="J867" t="str" cm="1">
        <f t="array" ref="J867">IF(A867,IF(AND(H867,I867,INDEX(EBKP_NEU!$G$3:$G$724,G867)),INDEX(EBKP_NEU!$B$3:$B$724,G867),"Problem"),"egal, nicht editierbar")</f>
        <v>Problem</v>
      </c>
      <c r="K867" s="35" t="s">
        <v>266</v>
      </c>
      <c r="L867" s="124" t="s">
        <v>4575</v>
      </c>
    </row>
    <row r="868" spans="1:12" ht="41.4">
      <c r="A868" t="b">
        <v>1</v>
      </c>
      <c r="C868" s="200" t="s">
        <v>5800</v>
      </c>
      <c r="D868" s="30" t="s">
        <v>3249</v>
      </c>
      <c r="E868" s="30" t="s">
        <v>3250</v>
      </c>
      <c r="G868">
        <f>MATCH(C868,EBKP_NEU!$A$3:$A$724,0)</f>
        <v>441</v>
      </c>
      <c r="H868" t="b" cm="1">
        <f t="array" ref="H868">IF(INDEX(EBKP_NEU!$C$3:$C$1144,G868)=D868,TRUE,FALSE)</f>
        <v>1</v>
      </c>
      <c r="I868" t="b" cm="1">
        <f t="array" ref="I868">IF(INDEX(EBKP_NEU!$D$3:$D$1144,G868)=E868,TRUE,FALSE)</f>
        <v>1</v>
      </c>
      <c r="J868" t="str" cm="1">
        <f t="array" ref="J868">IF(A868,IF(AND(H868,I868,INDEX(EBKP_NEU!$G$3:$G$724,G868)),INDEX(EBKP_NEU!$B$3:$B$724,G868),"Problem"),"egal, nicht editierbar")</f>
        <v>Problem</v>
      </c>
      <c r="K868" s="35" t="s">
        <v>266</v>
      </c>
      <c r="L868" s="124" t="s">
        <v>4575</v>
      </c>
    </row>
    <row r="869" spans="1:12" ht="27.6">
      <c r="A869" t="b">
        <v>1</v>
      </c>
      <c r="C869" s="200" t="s">
        <v>5801</v>
      </c>
      <c r="D869" s="30" t="s">
        <v>3254</v>
      </c>
      <c r="E869" s="30" t="s">
        <v>3255</v>
      </c>
      <c r="G869">
        <f>MATCH(C869,EBKP_NEU!$A$3:$A$724,0)</f>
        <v>442</v>
      </c>
      <c r="H869" t="b" cm="1">
        <f t="array" ref="H869">IF(INDEX(EBKP_NEU!$C$3:$C$1144,G869)=D869,TRUE,FALSE)</f>
        <v>1</v>
      </c>
      <c r="I869" t="b" cm="1">
        <f t="array" ref="I869">IF(INDEX(EBKP_NEU!$D$3:$D$1144,G869)=E869,TRUE,FALSE)</f>
        <v>1</v>
      </c>
      <c r="J869" t="str" cm="1">
        <f t="array" ref="J869">IF(A869,IF(AND(H869,I869,INDEX(EBKP_NEU!$G$3:$G$724,G869)),INDEX(EBKP_NEU!$B$3:$B$724,G869),"Problem"),"egal, nicht editierbar")</f>
        <v>Problem</v>
      </c>
      <c r="K869" s="35" t="s">
        <v>266</v>
      </c>
      <c r="L869" s="124" t="s">
        <v>4575</v>
      </c>
    </row>
    <row r="870" spans="1:12" ht="27.6">
      <c r="A870" t="b">
        <v>1</v>
      </c>
      <c r="C870" s="200" t="s">
        <v>5802</v>
      </c>
      <c r="D870" s="30" t="s">
        <v>3258</v>
      </c>
      <c r="E870" s="30" t="s">
        <v>3259</v>
      </c>
      <c r="G870">
        <f>MATCH(C870,EBKP_NEU!$A$3:$A$724,0)</f>
        <v>443</v>
      </c>
      <c r="H870" t="b" cm="1">
        <f t="array" ref="H870">IF(INDEX(EBKP_NEU!$C$3:$C$1144,G870)=D870,TRUE,FALSE)</f>
        <v>1</v>
      </c>
      <c r="I870" t="b" cm="1">
        <f t="array" ref="I870">IF(INDEX(EBKP_NEU!$D$3:$D$1144,G870)=E870,TRUE,FALSE)</f>
        <v>1</v>
      </c>
      <c r="J870" t="str" cm="1">
        <f t="array" ref="J870">IF(A870,IF(AND(H870,I870,INDEX(EBKP_NEU!$G$3:$G$724,G870)),INDEX(EBKP_NEU!$B$3:$B$724,G870),"Problem"),"egal, nicht editierbar")</f>
        <v>Problem</v>
      </c>
      <c r="K870" s="35" t="s">
        <v>266</v>
      </c>
      <c r="L870" s="124" t="s">
        <v>4575</v>
      </c>
    </row>
    <row r="871" spans="1:12" ht="27.6">
      <c r="A871" t="b">
        <v>1</v>
      </c>
      <c r="C871" s="196" t="s">
        <v>320</v>
      </c>
      <c r="D871" s="197" t="s">
        <v>3262</v>
      </c>
      <c r="E871" s="30" t="s">
        <v>3263</v>
      </c>
      <c r="G871">
        <f>MATCH(C871,EBKP_NEU!$A$3:$A$724,0)</f>
        <v>444</v>
      </c>
      <c r="H871" t="b" cm="1">
        <f t="array" ref="H871">IF(INDEX(EBKP_NEU!$C$3:$C$1144,G871)=D871,TRUE,FALSE)</f>
        <v>1</v>
      </c>
      <c r="I871" t="b" cm="1">
        <f t="array" ref="I871">IF(INDEX(EBKP_NEU!$D$3:$D$1144,G871)=E871,TRUE,FALSE)</f>
        <v>1</v>
      </c>
      <c r="J871" t="str" cm="1">
        <f t="array" ref="J871">IF(A871,IF(AND(H871,I871,INDEX(EBKP_NEU!$G$3:$G$724,G871)),INDEX(EBKP_NEU!$B$3:$B$724,G871),"Problem"),"egal, nicht editierbar")</f>
        <v>Problem</v>
      </c>
      <c r="K871" s="236" t="s">
        <v>321</v>
      </c>
      <c r="L871" s="124" t="s">
        <v>4575</v>
      </c>
    </row>
    <row r="872" spans="1:12" ht="55.2">
      <c r="A872" t="b">
        <v>1</v>
      </c>
      <c r="C872" s="198" t="s">
        <v>5803</v>
      </c>
      <c r="D872" s="199" t="s">
        <v>3267</v>
      </c>
      <c r="E872" s="30" t="s">
        <v>3268</v>
      </c>
      <c r="G872">
        <f>MATCH(C872,EBKP_NEU!$A$3:$A$724,0)</f>
        <v>445</v>
      </c>
      <c r="H872" t="b" cm="1">
        <f t="array" ref="H872">IF(INDEX(EBKP_NEU!$C$3:$C$1144,G872)=D872,TRUE,FALSE)</f>
        <v>1</v>
      </c>
      <c r="I872" t="b" cm="1">
        <f t="array" ref="I872">IF(INDEX(EBKP_NEU!$D$3:$D$1144,G872)=E872,TRUE,FALSE)</f>
        <v>1</v>
      </c>
      <c r="J872" t="str" cm="1">
        <f t="array" ref="J872">IF(A872,IF(AND(H872,I872,INDEX(EBKP_NEU!$G$3:$G$724,G872)),INDEX(EBKP_NEU!$B$3:$B$724,G872),"Problem"),"egal, nicht editierbar")</f>
        <v>Problem</v>
      </c>
      <c r="K872" s="236" t="s">
        <v>321</v>
      </c>
      <c r="L872" s="124" t="s">
        <v>4575</v>
      </c>
    </row>
    <row r="873" spans="1:12" ht="41.4">
      <c r="A873" t="b">
        <v>1</v>
      </c>
      <c r="C873" s="200" t="s">
        <v>5804</v>
      </c>
      <c r="D873" s="30" t="s">
        <v>3272</v>
      </c>
      <c r="E873" s="30" t="s">
        <v>3273</v>
      </c>
      <c r="G873">
        <f>MATCH(C873,EBKP_NEU!$A$3:$A$724,0)</f>
        <v>446</v>
      </c>
      <c r="H873" t="b" cm="1">
        <f t="array" ref="H873">IF(INDEX(EBKP_NEU!$C$3:$C$1144,G873)=D873,TRUE,FALSE)</f>
        <v>1</v>
      </c>
      <c r="I873" t="b" cm="1">
        <f t="array" ref="I873">IF(INDEX(EBKP_NEU!$D$3:$D$1144,G873)=E873,TRUE,FALSE)</f>
        <v>1</v>
      </c>
      <c r="J873" t="str" cm="1">
        <f t="array" ref="J873">IF(A873,IF(AND(H873,I873,INDEX(EBKP_NEU!$G$3:$G$724,G873)),INDEX(EBKP_NEU!$B$3:$B$724,G873),"Problem"),"egal, nicht editierbar")</f>
        <v>Problem</v>
      </c>
      <c r="K873" s="236" t="s">
        <v>321</v>
      </c>
      <c r="L873" s="124" t="s">
        <v>4575</v>
      </c>
    </row>
    <row r="874" spans="1:12" ht="41.4">
      <c r="A874" t="b">
        <v>1</v>
      </c>
      <c r="C874" s="200" t="s">
        <v>5805</v>
      </c>
      <c r="D874" s="30" t="s">
        <v>3277</v>
      </c>
      <c r="E874" s="30" t="s">
        <v>3278</v>
      </c>
      <c r="G874">
        <f>MATCH(C874,EBKP_NEU!$A$3:$A$724,0)</f>
        <v>447</v>
      </c>
      <c r="H874" t="b" cm="1">
        <f t="array" ref="H874">IF(INDEX(EBKP_NEU!$C$3:$C$1144,G874)=D874,TRUE,FALSE)</f>
        <v>1</v>
      </c>
      <c r="I874" t="b" cm="1">
        <f t="array" ref="I874">IF(INDEX(EBKP_NEU!$D$3:$D$1144,G874)=E874,TRUE,FALSE)</f>
        <v>1</v>
      </c>
      <c r="J874" t="str" cm="1">
        <f t="array" ref="J874">IF(A874,IF(AND(H874,I874,INDEX(EBKP_NEU!$G$3:$G$724,G874)),INDEX(EBKP_NEU!$B$3:$B$724,G874),"Problem"),"egal, nicht editierbar")</f>
        <v>Problem</v>
      </c>
      <c r="K874" s="236" t="s">
        <v>321</v>
      </c>
      <c r="L874" s="124" t="s">
        <v>4575</v>
      </c>
    </row>
    <row r="875" spans="1:12" ht="55.2">
      <c r="A875" t="b">
        <v>1</v>
      </c>
      <c r="C875" s="200" t="s">
        <v>5806</v>
      </c>
      <c r="D875" s="30" t="s">
        <v>3282</v>
      </c>
      <c r="E875" s="30" t="s">
        <v>3283</v>
      </c>
      <c r="G875">
        <f>MATCH(C875,EBKP_NEU!$A$3:$A$724,0)</f>
        <v>448</v>
      </c>
      <c r="H875" t="b" cm="1">
        <f t="array" ref="H875">IF(INDEX(EBKP_NEU!$C$3:$C$1144,G875)=D875,TRUE,FALSE)</f>
        <v>1</v>
      </c>
      <c r="I875" t="b" cm="1">
        <f t="array" ref="I875">IF(INDEX(EBKP_NEU!$D$3:$D$1144,G875)=E875,TRUE,FALSE)</f>
        <v>1</v>
      </c>
      <c r="J875" t="str" cm="1">
        <f t="array" ref="J875">IF(A875,IF(AND(H875,I875,INDEX(EBKP_NEU!$G$3:$G$724,G875)),INDEX(EBKP_NEU!$B$3:$B$724,G875),"Problem"),"egal, nicht editierbar")</f>
        <v>Problem</v>
      </c>
      <c r="K875" s="236" t="s">
        <v>321</v>
      </c>
      <c r="L875" s="124" t="s">
        <v>4575</v>
      </c>
    </row>
    <row r="876" spans="1:12" ht="55.2">
      <c r="A876" t="b">
        <v>1</v>
      </c>
      <c r="C876" s="200" t="s">
        <v>5807</v>
      </c>
      <c r="D876" s="30" t="s">
        <v>3287</v>
      </c>
      <c r="E876" s="30" t="s">
        <v>3288</v>
      </c>
      <c r="G876">
        <f>MATCH(C876,EBKP_NEU!$A$3:$A$724,0)</f>
        <v>449</v>
      </c>
      <c r="H876" t="b" cm="1">
        <f t="array" ref="H876">IF(INDEX(EBKP_NEU!$C$3:$C$1144,G876)=D876,TRUE,FALSE)</f>
        <v>1</v>
      </c>
      <c r="I876" t="b" cm="1">
        <f t="array" ref="I876">IF(INDEX(EBKP_NEU!$D$3:$D$1144,G876)=E876,TRUE,FALSE)</f>
        <v>1</v>
      </c>
      <c r="J876" t="str" cm="1">
        <f t="array" ref="J876">IF(A876,IF(AND(H876,I876,INDEX(EBKP_NEU!$G$3:$G$724,G876)),INDEX(EBKP_NEU!$B$3:$B$724,G876),"Problem"),"egal, nicht editierbar")</f>
        <v>Problem</v>
      </c>
      <c r="K876" s="236" t="s">
        <v>321</v>
      </c>
      <c r="L876" s="124" t="s">
        <v>4575</v>
      </c>
    </row>
    <row r="877" spans="1:12" ht="55.2">
      <c r="A877" t="b">
        <v>1</v>
      </c>
      <c r="C877" s="200" t="s">
        <v>5808</v>
      </c>
      <c r="D877" s="30" t="s">
        <v>3292</v>
      </c>
      <c r="E877" s="30" t="s">
        <v>3293</v>
      </c>
      <c r="G877">
        <f>MATCH(C877,EBKP_NEU!$A$3:$A$724,0)</f>
        <v>450</v>
      </c>
      <c r="H877" t="b" cm="1">
        <f t="array" ref="H877">IF(INDEX(EBKP_NEU!$C$3:$C$1144,G877)=D877,TRUE,FALSE)</f>
        <v>1</v>
      </c>
      <c r="I877" t="b" cm="1">
        <f t="array" ref="I877">IF(INDEX(EBKP_NEU!$D$3:$D$1144,G877)=E877,TRUE,FALSE)</f>
        <v>1</v>
      </c>
      <c r="J877" t="str" cm="1">
        <f t="array" ref="J877">IF(A877,IF(AND(H877,I877,INDEX(EBKP_NEU!$G$3:$G$724,G877)),INDEX(EBKP_NEU!$B$3:$B$724,G877),"Problem"),"egal, nicht editierbar")</f>
        <v>Problem</v>
      </c>
      <c r="K877" s="236" t="s">
        <v>321</v>
      </c>
      <c r="L877" s="124" t="s">
        <v>4575</v>
      </c>
    </row>
    <row r="878" spans="1:12" ht="55.2">
      <c r="A878" t="b">
        <v>1</v>
      </c>
      <c r="C878" s="200" t="s">
        <v>5809</v>
      </c>
      <c r="D878" s="30" t="s">
        <v>3297</v>
      </c>
      <c r="E878" s="30" t="s">
        <v>3298</v>
      </c>
      <c r="G878">
        <f>MATCH(C878,EBKP_NEU!$A$3:$A$724,0)</f>
        <v>451</v>
      </c>
      <c r="H878" t="b" cm="1">
        <f t="array" ref="H878">IF(INDEX(EBKP_NEU!$C$3:$C$1144,G878)=D878,TRUE,FALSE)</f>
        <v>1</v>
      </c>
      <c r="I878" t="b" cm="1">
        <f t="array" ref="I878">IF(INDEX(EBKP_NEU!$D$3:$D$1144,G878)=E878,TRUE,FALSE)</f>
        <v>1</v>
      </c>
      <c r="J878" t="str" cm="1">
        <f t="array" ref="J878">IF(A878,IF(AND(H878,I878,INDEX(EBKP_NEU!$G$3:$G$724,G878)),INDEX(EBKP_NEU!$B$3:$B$724,G878),"Problem"),"egal, nicht editierbar")</f>
        <v>Problem</v>
      </c>
      <c r="K878" s="236" t="s">
        <v>321</v>
      </c>
      <c r="L878" s="124" t="s">
        <v>4575</v>
      </c>
    </row>
    <row r="879" spans="1:12" ht="41.4">
      <c r="A879" t="b">
        <v>1</v>
      </c>
      <c r="C879" s="200" t="s">
        <v>5810</v>
      </c>
      <c r="D879" s="30" t="s">
        <v>3302</v>
      </c>
      <c r="E879" s="30" t="s">
        <v>3303</v>
      </c>
      <c r="G879">
        <f>MATCH(C879,EBKP_NEU!$A$3:$A$724,0)</f>
        <v>452</v>
      </c>
      <c r="H879" t="b" cm="1">
        <f t="array" ref="H879">IF(INDEX(EBKP_NEU!$C$3:$C$1144,G879)=D879,TRUE,FALSE)</f>
        <v>1</v>
      </c>
      <c r="I879" t="b" cm="1">
        <f t="array" ref="I879">IF(INDEX(EBKP_NEU!$D$3:$D$1144,G879)=E879,TRUE,FALSE)</f>
        <v>1</v>
      </c>
      <c r="J879" t="str" cm="1">
        <f t="array" ref="J879">IF(A879,IF(AND(H879,I879,INDEX(EBKP_NEU!$G$3:$G$724,G879)),INDEX(EBKP_NEU!$B$3:$B$724,G879),"Problem"),"egal, nicht editierbar")</f>
        <v>Problem</v>
      </c>
      <c r="K879" s="236" t="s">
        <v>321</v>
      </c>
      <c r="L879" s="124" t="s">
        <v>4575</v>
      </c>
    </row>
    <row r="880" spans="1:12" ht="27.6">
      <c r="A880" t="b">
        <v>1</v>
      </c>
      <c r="C880" s="198" t="s">
        <v>5811</v>
      </c>
      <c r="D880" s="199" t="s">
        <v>3307</v>
      </c>
      <c r="E880" s="30" t="s">
        <v>3308</v>
      </c>
      <c r="G880">
        <f>MATCH(C880,EBKP_NEU!$A$3:$A$724,0)</f>
        <v>453</v>
      </c>
      <c r="H880" t="b" cm="1">
        <f t="array" ref="H880">IF(INDEX(EBKP_NEU!$C$3:$C$1144,G880)=D880,TRUE,FALSE)</f>
        <v>1</v>
      </c>
      <c r="I880" t="b" cm="1">
        <f t="array" ref="I880">IF(INDEX(EBKP_NEU!$D$3:$D$1144,G880)=E880,TRUE,FALSE)</f>
        <v>1</v>
      </c>
      <c r="J880" t="str" cm="1">
        <f t="array" ref="J880">IF(A880,IF(AND(H880,I880,INDEX(EBKP_NEU!$G$3:$G$724,G880)),INDEX(EBKP_NEU!$B$3:$B$724,G880),"Problem"),"egal, nicht editierbar")</f>
        <v>Problem</v>
      </c>
      <c r="K880" s="236" t="s">
        <v>321</v>
      </c>
      <c r="L880" s="124" t="s">
        <v>4575</v>
      </c>
    </row>
    <row r="881" spans="1:12" ht="69">
      <c r="A881" t="b">
        <v>1</v>
      </c>
      <c r="C881" s="200" t="s">
        <v>5812</v>
      </c>
      <c r="D881" s="30" t="s">
        <v>3312</v>
      </c>
      <c r="E881" s="30" t="s">
        <v>3313</v>
      </c>
      <c r="G881">
        <f>MATCH(C881,EBKP_NEU!$A$3:$A$724,0)</f>
        <v>454</v>
      </c>
      <c r="H881" t="b" cm="1">
        <f t="array" ref="H881">IF(INDEX(EBKP_NEU!$C$3:$C$1144,G881)=D881,TRUE,FALSE)</f>
        <v>1</v>
      </c>
      <c r="I881" t="b" cm="1">
        <f t="array" ref="I881">IF(INDEX(EBKP_NEU!$D$3:$D$1144,G881)=E881,TRUE,FALSE)</f>
        <v>1</v>
      </c>
      <c r="J881" t="str" cm="1">
        <f t="array" ref="J881">IF(A881,IF(AND(H881,I881,INDEX(EBKP_NEU!$G$3:$G$724,G881)),INDEX(EBKP_NEU!$B$3:$B$724,G881),"Problem"),"egal, nicht editierbar")</f>
        <v>Problem</v>
      </c>
      <c r="K881" s="236" t="s">
        <v>321</v>
      </c>
      <c r="L881" s="124" t="s">
        <v>4575</v>
      </c>
    </row>
    <row r="882" spans="1:12" ht="82.8">
      <c r="A882" t="b">
        <v>1</v>
      </c>
      <c r="C882" s="200" t="s">
        <v>5813</v>
      </c>
      <c r="D882" s="30" t="s">
        <v>3317</v>
      </c>
      <c r="E882" s="30" t="s">
        <v>3318</v>
      </c>
      <c r="G882">
        <f>MATCH(C882,EBKP_NEU!$A$3:$A$724,0)</f>
        <v>455</v>
      </c>
      <c r="H882" t="b" cm="1">
        <f t="array" ref="H882">IF(INDEX(EBKP_NEU!$C$3:$C$1144,G882)=D882,TRUE,FALSE)</f>
        <v>1</v>
      </c>
      <c r="I882" t="b" cm="1">
        <f t="array" ref="I882">IF(INDEX(EBKP_NEU!$D$3:$D$1144,G882)=E882,TRUE,FALSE)</f>
        <v>1</v>
      </c>
      <c r="J882" t="str" cm="1">
        <f t="array" ref="J882">IF(A882,IF(AND(H882,I882,INDEX(EBKP_NEU!$G$3:$G$724,G882)),INDEX(EBKP_NEU!$B$3:$B$724,G882),"Problem"),"egal, nicht editierbar")</f>
        <v>Problem</v>
      </c>
      <c r="K882" s="236" t="s">
        <v>321</v>
      </c>
      <c r="L882" s="124" t="s">
        <v>4575</v>
      </c>
    </row>
    <row r="883" spans="1:12" ht="41.4">
      <c r="A883" t="b">
        <v>1</v>
      </c>
      <c r="C883" s="198" t="s">
        <v>5814</v>
      </c>
      <c r="D883" s="199" t="s">
        <v>3322</v>
      </c>
      <c r="E883" s="30" t="s">
        <v>3323</v>
      </c>
      <c r="G883">
        <f>MATCH(C883,EBKP_NEU!$A$3:$A$724,0)</f>
        <v>456</v>
      </c>
      <c r="H883" t="b" cm="1">
        <f t="array" ref="H883">IF(INDEX(EBKP_NEU!$C$3:$C$1144,G883)=D883,TRUE,FALSE)</f>
        <v>1</v>
      </c>
      <c r="I883" t="b" cm="1">
        <f t="array" ref="I883">IF(INDEX(EBKP_NEU!$D$3:$D$1144,G883)=E883,TRUE,FALSE)</f>
        <v>1</v>
      </c>
      <c r="J883" t="str" cm="1">
        <f t="array" ref="J883">IF(A883,IF(AND(H883,I883,INDEX(EBKP_NEU!$G$3:$G$724,G883)),INDEX(EBKP_NEU!$B$3:$B$724,G883),"Problem"),"egal, nicht editierbar")</f>
        <v>Problem</v>
      </c>
      <c r="K883" s="236" t="s">
        <v>321</v>
      </c>
      <c r="L883" s="124" t="s">
        <v>4575</v>
      </c>
    </row>
    <row r="884" spans="1:12" ht="41.4">
      <c r="A884" t="b">
        <v>1</v>
      </c>
      <c r="C884" s="200" t="s">
        <v>5815</v>
      </c>
      <c r="D884" s="30" t="s">
        <v>3327</v>
      </c>
      <c r="E884" s="30" t="s">
        <v>3328</v>
      </c>
      <c r="G884">
        <f>MATCH(C884,EBKP_NEU!$A$3:$A$724,0)</f>
        <v>457</v>
      </c>
      <c r="H884" t="b" cm="1">
        <f t="array" ref="H884">IF(INDEX(EBKP_NEU!$C$3:$C$1144,G884)=D884,TRUE,FALSE)</f>
        <v>1</v>
      </c>
      <c r="I884" t="b" cm="1">
        <f t="array" ref="I884">IF(INDEX(EBKP_NEU!$D$3:$D$1144,G884)=E884,TRUE,FALSE)</f>
        <v>1</v>
      </c>
      <c r="J884" t="str" cm="1">
        <f t="array" ref="J884">IF(A884,IF(AND(H884,I884,INDEX(EBKP_NEU!$G$3:$G$724,G884)),INDEX(EBKP_NEU!$B$3:$B$724,G884),"Problem"),"egal, nicht editierbar")</f>
        <v>Problem</v>
      </c>
      <c r="K884" s="236" t="s">
        <v>321</v>
      </c>
      <c r="L884" s="124" t="s">
        <v>4575</v>
      </c>
    </row>
    <row r="885" spans="1:12" ht="27.6">
      <c r="A885" t="b">
        <v>1</v>
      </c>
      <c r="C885" s="200" t="s">
        <v>5816</v>
      </c>
      <c r="D885" s="30" t="s">
        <v>3332</v>
      </c>
      <c r="E885" s="30" t="s">
        <v>3333</v>
      </c>
      <c r="G885">
        <f>MATCH(C885,EBKP_NEU!$A$3:$A$724,0)</f>
        <v>458</v>
      </c>
      <c r="H885" t="b" cm="1">
        <f t="array" ref="H885">IF(INDEX(EBKP_NEU!$C$3:$C$1144,G885)=D885,TRUE,FALSE)</f>
        <v>1</v>
      </c>
      <c r="I885" t="b" cm="1">
        <f t="array" ref="I885">IF(INDEX(EBKP_NEU!$D$3:$D$1144,G885)=E885,TRUE,FALSE)</f>
        <v>1</v>
      </c>
      <c r="J885" t="str" cm="1">
        <f t="array" ref="J885">IF(A885,IF(AND(H885,I885,INDEX(EBKP_NEU!$G$3:$G$724,G885)),INDEX(EBKP_NEU!$B$3:$B$724,G885),"Problem"),"egal, nicht editierbar")</f>
        <v>Problem</v>
      </c>
      <c r="K885" s="236" t="s">
        <v>321</v>
      </c>
      <c r="L885" s="124" t="s">
        <v>4575</v>
      </c>
    </row>
    <row r="886" spans="1:12" ht="27.6">
      <c r="A886" t="b">
        <v>1</v>
      </c>
      <c r="C886" s="198" t="s">
        <v>5817</v>
      </c>
      <c r="D886" s="199" t="s">
        <v>3336</v>
      </c>
      <c r="E886" s="30" t="s">
        <v>3337</v>
      </c>
      <c r="G886">
        <f>MATCH(C886,EBKP_NEU!$A$3:$A$724,0)</f>
        <v>459</v>
      </c>
      <c r="H886" t="b" cm="1">
        <f t="array" ref="H886">IF(INDEX(EBKP_NEU!$C$3:$C$1144,G886)=D886,TRUE,FALSE)</f>
        <v>1</v>
      </c>
      <c r="I886" t="b" cm="1">
        <f t="array" ref="I886">IF(INDEX(EBKP_NEU!$D$3:$D$1144,G886)=E886,TRUE,FALSE)</f>
        <v>1</v>
      </c>
      <c r="J886" t="str" cm="1">
        <f t="array" ref="J886">IF(A886,IF(AND(H886,I886,INDEX(EBKP_NEU!$G$3:$G$724,G886)),INDEX(EBKP_NEU!$B$3:$B$724,G886),"Problem"),"egal, nicht editierbar")</f>
        <v>N04</v>
      </c>
      <c r="K886" s="236" t="s">
        <v>321</v>
      </c>
    </row>
    <row r="887" spans="1:12" ht="69">
      <c r="A887" t="b">
        <v>1</v>
      </c>
      <c r="C887" s="200" t="s">
        <v>5818</v>
      </c>
      <c r="D887" s="30" t="s">
        <v>3340</v>
      </c>
      <c r="E887" s="30" t="s">
        <v>5819</v>
      </c>
      <c r="G887">
        <f>MATCH(C887,EBKP_NEU!$A$3:$A$724,0)</f>
        <v>460</v>
      </c>
      <c r="H887" t="b" cm="1">
        <f t="array" ref="H887">IF(INDEX(EBKP_NEU!$C$3:$C$1144,G887)=D887,TRUE,FALSE)</f>
        <v>1</v>
      </c>
      <c r="I887" t="b" cm="1">
        <f t="array" ref="I887">IF(INDEX(EBKP_NEU!$D$3:$D$1144,G887)=E887,TRUE,FALSE)</f>
        <v>0</v>
      </c>
      <c r="J887" t="str" cm="1">
        <f t="array" ref="J887">IF(A887,IF(AND(H887,I887,INDEX(EBKP_NEU!$G$3:$G$724,G887)),INDEX(EBKP_NEU!$B$3:$B$724,G887),"Problem"),"egal, nicht editierbar")</f>
        <v>Problem</v>
      </c>
      <c r="K887" s="236" t="s">
        <v>321</v>
      </c>
    </row>
    <row r="888" spans="1:12" ht="69">
      <c r="A888" t="b">
        <v>1</v>
      </c>
      <c r="C888" s="200" t="s">
        <v>5820</v>
      </c>
      <c r="D888" s="30" t="s">
        <v>3344</v>
      </c>
      <c r="E888" s="30" t="s">
        <v>5821</v>
      </c>
      <c r="G888">
        <f>MATCH(C888,EBKP_NEU!$A$3:$A$724,0)</f>
        <v>461</v>
      </c>
      <c r="H888" t="b" cm="1">
        <f t="array" ref="H888">IF(INDEX(EBKP_NEU!$C$3:$C$1144,G888)=D888,TRUE,FALSE)</f>
        <v>1</v>
      </c>
      <c r="I888" t="b" cm="1">
        <f t="array" ref="I888">IF(INDEX(EBKP_NEU!$D$3:$D$1144,G888)=E888,TRUE,FALSE)</f>
        <v>0</v>
      </c>
      <c r="J888" t="str" cm="1">
        <f t="array" ref="J888">IF(A888,IF(AND(H888,I888,INDEX(EBKP_NEU!$G$3:$G$724,G888)),INDEX(EBKP_NEU!$B$3:$B$724,G888),"Problem"),"egal, nicht editierbar")</f>
        <v>Problem</v>
      </c>
      <c r="K888" s="236" t="s">
        <v>321</v>
      </c>
    </row>
    <row r="889" spans="1:12" ht="55.2">
      <c r="A889" t="b">
        <v>1</v>
      </c>
      <c r="C889" s="200" t="s">
        <v>5822</v>
      </c>
      <c r="D889" s="30" t="s">
        <v>3348</v>
      </c>
      <c r="E889" s="30" t="s">
        <v>5823</v>
      </c>
      <c r="G889">
        <f>MATCH(C889,EBKP_NEU!$A$3:$A$724,0)</f>
        <v>462</v>
      </c>
      <c r="H889" t="b" cm="1">
        <f t="array" ref="H889">IF(INDEX(EBKP_NEU!$C$3:$C$1144,G889)=D889,TRUE,FALSE)</f>
        <v>1</v>
      </c>
      <c r="I889" t="b" cm="1">
        <f t="array" ref="I889">IF(INDEX(EBKP_NEU!$D$3:$D$1144,G889)=E889,TRUE,FALSE)</f>
        <v>0</v>
      </c>
      <c r="J889" t="str" cm="1">
        <f t="array" ref="J889">IF(A889,IF(AND(H889,I889,INDEX(EBKP_NEU!$G$3:$G$724,G889)),INDEX(EBKP_NEU!$B$3:$B$724,G889),"Problem"),"egal, nicht editierbar")</f>
        <v>Problem</v>
      </c>
      <c r="K889" s="236" t="s">
        <v>321</v>
      </c>
    </row>
    <row r="890" spans="1:12" ht="27.6">
      <c r="A890" t="b">
        <v>1</v>
      </c>
      <c r="C890" s="198" t="s">
        <v>5824</v>
      </c>
      <c r="D890" s="199" t="s">
        <v>3352</v>
      </c>
      <c r="E890" s="30" t="s">
        <v>3353</v>
      </c>
      <c r="G890">
        <f>MATCH(C890,EBKP_NEU!$A$3:$A$724,0)</f>
        <v>463</v>
      </c>
      <c r="H890" t="b" cm="1">
        <f t="array" ref="H890">IF(INDEX(EBKP_NEU!$C$3:$C$1144,G890)=D890,TRUE,FALSE)</f>
        <v>1</v>
      </c>
      <c r="I890" t="b" cm="1">
        <f t="array" ref="I890">IF(INDEX(EBKP_NEU!$D$3:$D$1144,G890)=E890,TRUE,FALSE)</f>
        <v>1</v>
      </c>
      <c r="J890" t="str" cm="1">
        <f t="array" ref="J890">IF(A890,IF(AND(H890,I890,INDEX(EBKP_NEU!$G$3:$G$724,G890)),INDEX(EBKP_NEU!$B$3:$B$724,G890),"Problem"),"egal, nicht editierbar")</f>
        <v>N05</v>
      </c>
      <c r="K890" s="236" t="s">
        <v>325</v>
      </c>
    </row>
    <row r="891" spans="1:12" ht="55.2">
      <c r="A891" t="b">
        <v>1</v>
      </c>
      <c r="C891" s="200" t="s">
        <v>5825</v>
      </c>
      <c r="D891" s="30" t="s">
        <v>3356</v>
      </c>
      <c r="E891" s="30" t="s">
        <v>3357</v>
      </c>
      <c r="G891">
        <f>MATCH(C891,EBKP_NEU!$A$3:$A$724,0)</f>
        <v>464</v>
      </c>
      <c r="H891" t="b" cm="1">
        <f t="array" ref="H891">IF(INDEX(EBKP_NEU!$C$3:$C$1144,G891)=D891,TRUE,FALSE)</f>
        <v>1</v>
      </c>
      <c r="I891" t="b" cm="1">
        <f t="array" ref="I891">IF(INDEX(EBKP_NEU!$D$3:$D$1144,G891)=E891,TRUE,FALSE)</f>
        <v>1</v>
      </c>
      <c r="J891" t="str" cm="1">
        <f t="array" ref="J891">IF(A891,IF(AND(H891,I891,INDEX(EBKP_NEU!$G$3:$G$724,G891)),INDEX(EBKP_NEU!$B$3:$B$724,G891),"Problem"),"egal, nicht editierbar")</f>
        <v>Problem</v>
      </c>
      <c r="K891" s="236" t="s">
        <v>325</v>
      </c>
    </row>
    <row r="892" spans="1:12" ht="27.6">
      <c r="A892" t="b">
        <v>1</v>
      </c>
      <c r="C892" s="200" t="s">
        <v>5826</v>
      </c>
      <c r="D892" s="30" t="s">
        <v>3360</v>
      </c>
      <c r="E892" s="30" t="s">
        <v>3361</v>
      </c>
      <c r="G892">
        <f>MATCH(C892,EBKP_NEU!$A$3:$A$724,0)</f>
        <v>465</v>
      </c>
      <c r="H892" t="b" cm="1">
        <f t="array" ref="H892">IF(INDEX(EBKP_NEU!$C$3:$C$1144,G892)=D892,TRUE,FALSE)</f>
        <v>1</v>
      </c>
      <c r="I892" t="b" cm="1">
        <f t="array" ref="I892">IF(INDEX(EBKP_NEU!$D$3:$D$1144,G892)=E892,TRUE,FALSE)</f>
        <v>1</v>
      </c>
      <c r="J892" t="str" cm="1">
        <f t="array" ref="J892">IF(A892,IF(AND(H892,I892,INDEX(EBKP_NEU!$G$3:$G$724,G892)),INDEX(EBKP_NEU!$B$3:$B$724,G892),"Problem"),"egal, nicht editierbar")</f>
        <v>Problem</v>
      </c>
      <c r="K892" s="236" t="s">
        <v>325</v>
      </c>
    </row>
    <row r="893" spans="1:12" ht="41.4">
      <c r="A893" t="b">
        <v>1</v>
      </c>
      <c r="C893" s="200" t="s">
        <v>5827</v>
      </c>
      <c r="D893" s="30" t="s">
        <v>3364</v>
      </c>
      <c r="E893" s="30" t="s">
        <v>3365</v>
      </c>
      <c r="G893">
        <f>MATCH(C893,EBKP_NEU!$A$3:$A$724,0)</f>
        <v>466</v>
      </c>
      <c r="H893" t="b" cm="1">
        <f t="array" ref="H893">IF(INDEX(EBKP_NEU!$C$3:$C$1144,G893)=D893,TRUE,FALSE)</f>
        <v>1</v>
      </c>
      <c r="I893" t="b" cm="1">
        <f t="array" ref="I893">IF(INDEX(EBKP_NEU!$D$3:$D$1144,G893)=E893,TRUE,FALSE)</f>
        <v>1</v>
      </c>
      <c r="J893" t="str" cm="1">
        <f t="array" ref="J893">IF(A893,IF(AND(H893,I893,INDEX(EBKP_NEU!$G$3:$G$724,G893)),INDEX(EBKP_NEU!$B$3:$B$724,G893),"Problem"),"egal, nicht editierbar")</f>
        <v>Problem</v>
      </c>
      <c r="K893" s="236" t="s">
        <v>325</v>
      </c>
    </row>
    <row r="894" spans="1:12" ht="13.8">
      <c r="A894" t="b">
        <v>1</v>
      </c>
      <c r="C894" s="196" t="s">
        <v>329</v>
      </c>
      <c r="D894" s="197" t="s">
        <v>3368</v>
      </c>
      <c r="E894" s="30" t="s">
        <v>3369</v>
      </c>
      <c r="G894">
        <f>MATCH(C894,EBKP_NEU!$A$3:$A$724,0)</f>
        <v>467</v>
      </c>
      <c r="H894" t="b" cm="1">
        <f t="array" ref="H894">IF(INDEX(EBKP_NEU!$C$3:$C$1144,G894)=D894,TRUE,FALSE)</f>
        <v>1</v>
      </c>
      <c r="I894" t="b" cm="1">
        <f t="array" ref="I894">IF(INDEX(EBKP_NEU!$D$3:$D$1144,G894)=E894,TRUE,FALSE)</f>
        <v>1</v>
      </c>
      <c r="J894" t="str" cm="1">
        <f t="array" ref="J894">IF(A894,IF(AND(H894,I894,INDEX(EBKP_NEU!$G$3:$G$724,G894)),INDEX(EBKP_NEU!$B$3:$B$724,G894),"Problem"),"egal, nicht editierbar")</f>
        <v>Problem</v>
      </c>
      <c r="K894" s="236" t="s">
        <v>330</v>
      </c>
    </row>
    <row r="895" spans="1:12" ht="27.6">
      <c r="A895" t="b">
        <v>1</v>
      </c>
      <c r="C895" s="198" t="s">
        <v>5828</v>
      </c>
      <c r="D895" s="199" t="s">
        <v>1732</v>
      </c>
      <c r="E895" s="30" t="s">
        <v>3371</v>
      </c>
      <c r="G895">
        <f>MATCH(C895,EBKP_NEU!$A$3:$A$724,0)</f>
        <v>468</v>
      </c>
      <c r="H895" t="b" cm="1">
        <f t="array" ref="H895">IF(INDEX(EBKP_NEU!$C$3:$C$1144,G895)=D895,TRUE,FALSE)</f>
        <v>1</v>
      </c>
      <c r="I895" t="b" cm="1">
        <f t="array" ref="I895">IF(INDEX(EBKP_NEU!$D$3:$D$1144,G895)=E895,TRUE,FALSE)</f>
        <v>1</v>
      </c>
      <c r="J895" t="str" cm="1">
        <f t="array" ref="J895">IF(A895,IF(AND(H895,I895,INDEX(EBKP_NEU!$G$3:$G$724,G895)),INDEX(EBKP_NEU!$B$3:$B$724,G895),"Problem"),"egal, nicht editierbar")</f>
        <v>O01</v>
      </c>
      <c r="K895" s="236" t="s">
        <v>330</v>
      </c>
    </row>
    <row r="896" spans="1:12" ht="41.4">
      <c r="A896" t="b">
        <v>1</v>
      </c>
      <c r="C896" s="200" t="s">
        <v>5829</v>
      </c>
      <c r="D896" s="30" t="s">
        <v>3373</v>
      </c>
      <c r="E896" s="30" t="s">
        <v>3374</v>
      </c>
      <c r="G896">
        <f>MATCH(C896,EBKP_NEU!$A$3:$A$724,0)</f>
        <v>469</v>
      </c>
      <c r="H896" t="b" cm="1">
        <f t="array" ref="H896">IF(INDEX(EBKP_NEU!$C$3:$C$1144,G896)=D896,TRUE,FALSE)</f>
        <v>1</v>
      </c>
      <c r="I896" t="b" cm="1">
        <f t="array" ref="I896">IF(INDEX(EBKP_NEU!$D$3:$D$1144,G896)=E896,TRUE,FALSE)</f>
        <v>1</v>
      </c>
      <c r="J896" t="str" cm="1">
        <f t="array" ref="J896">IF(A896,IF(AND(H896,I896,INDEX(EBKP_NEU!$G$3:$G$724,G896)),INDEX(EBKP_NEU!$B$3:$B$724,G896),"Problem"),"egal, nicht editierbar")</f>
        <v>O01.01</v>
      </c>
      <c r="K896" s="236" t="s">
        <v>331</v>
      </c>
    </row>
    <row r="897" spans="1:11" ht="27.6">
      <c r="A897" t="b">
        <v>1</v>
      </c>
      <c r="C897" s="200" t="s">
        <v>5830</v>
      </c>
      <c r="D897" s="30" t="s">
        <v>3377</v>
      </c>
      <c r="E897" s="30" t="s">
        <v>3378</v>
      </c>
      <c r="G897">
        <f>MATCH(C897,EBKP_NEU!$A$3:$A$724,0)</f>
        <v>470</v>
      </c>
      <c r="H897" t="b" cm="1">
        <f t="array" ref="H897">IF(INDEX(EBKP_NEU!$C$3:$C$1144,G897)=D897,TRUE,FALSE)</f>
        <v>1</v>
      </c>
      <c r="I897" t="b" cm="1">
        <f t="array" ref="I897">IF(INDEX(EBKP_NEU!$D$3:$D$1144,G897)=E897,TRUE,FALSE)</f>
        <v>1</v>
      </c>
      <c r="J897" t="str" cm="1">
        <f t="array" ref="J897">IF(A897,IF(AND(H897,I897,INDEX(EBKP_NEU!$G$3:$G$724,G897)),INDEX(EBKP_NEU!$B$3:$B$724,G897),"Problem"),"egal, nicht editierbar")</f>
        <v>O01.02</v>
      </c>
      <c r="K897" s="236" t="s">
        <v>332</v>
      </c>
    </row>
    <row r="898" spans="1:11" ht="27.6">
      <c r="A898" t="b">
        <v>1</v>
      </c>
      <c r="C898" s="200" t="s">
        <v>5831</v>
      </c>
      <c r="D898" s="30" t="s">
        <v>3381</v>
      </c>
      <c r="E898" s="30" t="s">
        <v>3382</v>
      </c>
      <c r="G898">
        <f>MATCH(C898,EBKP_NEU!$A$3:$A$724,0)</f>
        <v>471</v>
      </c>
      <c r="H898" t="b" cm="1">
        <f t="array" ref="H898">IF(INDEX(EBKP_NEU!$C$3:$C$1144,G898)=D898,TRUE,FALSE)</f>
        <v>1</v>
      </c>
      <c r="I898" t="b" cm="1">
        <f t="array" ref="I898">IF(INDEX(EBKP_NEU!$D$3:$D$1144,G898)=E898,TRUE,FALSE)</f>
        <v>1</v>
      </c>
      <c r="J898" t="str" cm="1">
        <f t="array" ref="J898">IF(A898,IF(AND(H898,I898,INDEX(EBKP_NEU!$G$3:$G$724,G898)),INDEX(EBKP_NEU!$B$3:$B$724,G898),"Problem"),"egal, nicht editierbar")</f>
        <v>O01.03</v>
      </c>
      <c r="K898" s="236" t="s">
        <v>333</v>
      </c>
    </row>
    <row r="899" spans="1:11" ht="27.6">
      <c r="A899" t="b">
        <v>1</v>
      </c>
      <c r="C899" s="200" t="s">
        <v>5832</v>
      </c>
      <c r="D899" s="30" t="s">
        <v>5833</v>
      </c>
      <c r="E899" s="30" t="s">
        <v>3386</v>
      </c>
      <c r="G899">
        <f>MATCH(C899,EBKP_NEU!$A$3:$A$724,0)</f>
        <v>472</v>
      </c>
      <c r="H899" t="b" cm="1">
        <f t="array" ref="H899">IF(INDEX(EBKP_NEU!$C$3:$C$1144,G899)=D899,TRUE,FALSE)</f>
        <v>0</v>
      </c>
      <c r="I899" t="b" cm="1">
        <f t="array" ref="I899">IF(INDEX(EBKP_NEU!$D$3:$D$1144,G899)=E899,TRUE,FALSE)</f>
        <v>1</v>
      </c>
      <c r="J899" t="str" cm="1">
        <f t="array" ref="J899">IF(A899,IF(AND(H899,I899,INDEX(EBKP_NEU!$G$3:$G$724,G899)),INDEX(EBKP_NEU!$B$3:$B$724,G899),"Problem"),"egal, nicht editierbar")</f>
        <v>Problem</v>
      </c>
      <c r="K899" s="236" t="s">
        <v>334</v>
      </c>
    </row>
    <row r="900" spans="1:11" ht="27.6">
      <c r="A900" t="b">
        <v>1</v>
      </c>
      <c r="C900" s="198" t="s">
        <v>5834</v>
      </c>
      <c r="D900" s="199" t="s">
        <v>3389</v>
      </c>
      <c r="E900" s="30" t="s">
        <v>3390</v>
      </c>
      <c r="G900">
        <f>MATCH(C900,EBKP_NEU!$A$3:$A$724,0)</f>
        <v>473</v>
      </c>
      <c r="H900" t="b" cm="1">
        <f t="array" ref="H900">IF(INDEX(EBKP_NEU!$C$3:$C$1144,G900)=D900,TRUE,FALSE)</f>
        <v>1</v>
      </c>
      <c r="I900" t="b" cm="1">
        <f t="array" ref="I900">IF(INDEX(EBKP_NEU!$D$3:$D$1144,G900)=E900,TRUE,FALSE)</f>
        <v>1</v>
      </c>
      <c r="J900" t="str" cm="1">
        <f t="array" ref="J900">IF(A900,IF(AND(H900,I900,INDEX(EBKP_NEU!$G$3:$G$724,G900)),INDEX(EBKP_NEU!$B$3:$B$724,G900),"Problem"),"egal, nicht editierbar")</f>
        <v>O02</v>
      </c>
      <c r="K900" s="236" t="s">
        <v>335</v>
      </c>
    </row>
    <row r="901" spans="1:11" ht="55.2">
      <c r="A901" t="b">
        <v>1</v>
      </c>
      <c r="C901" s="200" t="s">
        <v>5835</v>
      </c>
      <c r="D901" s="30" t="s">
        <v>3393</v>
      </c>
      <c r="E901" s="30" t="s">
        <v>3394</v>
      </c>
      <c r="G901">
        <f>MATCH(C901,EBKP_NEU!$A$3:$A$724,0)</f>
        <v>474</v>
      </c>
      <c r="H901" t="b" cm="1">
        <f t="array" ref="H901">IF(INDEX(EBKP_NEU!$C$3:$C$1144,G901)=D901,TRUE,FALSE)</f>
        <v>1</v>
      </c>
      <c r="I901" t="b" cm="1">
        <f t="array" ref="I901">IF(INDEX(EBKP_NEU!$D$3:$D$1144,G901)=E901,TRUE,FALSE)</f>
        <v>1</v>
      </c>
      <c r="J901" t="str" cm="1">
        <f t="array" ref="J901">IF(A901,IF(AND(H901,I901,INDEX(EBKP_NEU!$G$3:$G$724,G901)),INDEX(EBKP_NEU!$B$3:$B$724,G901),"Problem"),"egal, nicht editierbar")</f>
        <v>O02.01</v>
      </c>
      <c r="K901" s="236" t="s">
        <v>336</v>
      </c>
    </row>
    <row r="902" spans="1:11" ht="27.6">
      <c r="A902" t="b">
        <v>1</v>
      </c>
      <c r="C902" s="200" t="s">
        <v>5836</v>
      </c>
      <c r="D902" s="30" t="s">
        <v>3397</v>
      </c>
      <c r="E902" s="30" t="s">
        <v>3398</v>
      </c>
      <c r="G902">
        <f>MATCH(C902,EBKP_NEU!$A$3:$A$724,0)</f>
        <v>475</v>
      </c>
      <c r="H902" t="b" cm="1">
        <f t="array" ref="H902">IF(INDEX(EBKP_NEU!$C$3:$C$1144,G902)=D902,TRUE,FALSE)</f>
        <v>1</v>
      </c>
      <c r="I902" t="b" cm="1">
        <f t="array" ref="I902">IF(INDEX(EBKP_NEU!$D$3:$D$1144,G902)=E902,TRUE,FALSE)</f>
        <v>1</v>
      </c>
      <c r="J902" t="str" cm="1">
        <f t="array" ref="J902">IF(A902,IF(AND(H902,I902,INDEX(EBKP_NEU!$G$3:$G$724,G902)),INDEX(EBKP_NEU!$B$3:$B$724,G902),"Problem"),"egal, nicht editierbar")</f>
        <v>O02.02</v>
      </c>
      <c r="K902" s="236" t="s">
        <v>337</v>
      </c>
    </row>
    <row r="903" spans="1:11" ht="13.8">
      <c r="A903" t="b">
        <v>1</v>
      </c>
      <c r="C903" s="198" t="s">
        <v>5837</v>
      </c>
      <c r="D903" s="199" t="s">
        <v>3401</v>
      </c>
      <c r="E903" s="30" t="s">
        <v>3402</v>
      </c>
      <c r="G903">
        <f>MATCH(C903,EBKP_NEU!$A$3:$A$724,0)</f>
        <v>476</v>
      </c>
      <c r="H903" t="b" cm="1">
        <f t="array" ref="H903">IF(INDEX(EBKP_NEU!$C$3:$C$1144,G903)=D903,TRUE,FALSE)</f>
        <v>1</v>
      </c>
      <c r="I903" t="b" cm="1">
        <f t="array" ref="I903">IF(INDEX(EBKP_NEU!$D$3:$D$1144,G903)=E903,TRUE,FALSE)</f>
        <v>1</v>
      </c>
      <c r="J903" t="str" cm="1">
        <f t="array" ref="J903">IF(A903,IF(AND(H903,I903,INDEX(EBKP_NEU!$G$3:$G$724,G903)),INDEX(EBKP_NEU!$B$3:$B$724,G903),"Problem"),"egal, nicht editierbar")</f>
        <v>Problem</v>
      </c>
      <c r="K903" s="236" t="s">
        <v>3400</v>
      </c>
    </row>
    <row r="904" spans="1:11" ht="41.4">
      <c r="A904" t="b">
        <v>1</v>
      </c>
      <c r="C904" s="200" t="s">
        <v>5838</v>
      </c>
      <c r="D904" s="30" t="s">
        <v>3406</v>
      </c>
      <c r="E904" s="30" t="s">
        <v>3407</v>
      </c>
      <c r="G904">
        <f>MATCH(C904,EBKP_NEU!$A$3:$A$724,0)</f>
        <v>477</v>
      </c>
      <c r="H904" t="b" cm="1">
        <f t="array" ref="H904">IF(INDEX(EBKP_NEU!$C$3:$C$1144,G904)=D904,TRUE,FALSE)</f>
        <v>1</v>
      </c>
      <c r="I904" t="b" cm="1">
        <f t="array" ref="I904">IF(INDEX(EBKP_NEU!$D$3:$D$1144,G904)=E904,TRUE,FALSE)</f>
        <v>1</v>
      </c>
      <c r="J904" t="str" cm="1">
        <f t="array" ref="J904">IF(A904,IF(AND(H904,I904,INDEX(EBKP_NEU!$G$3:$G$724,G904)),INDEX(EBKP_NEU!$B$3:$B$724,G904),"Problem"),"egal, nicht editierbar")</f>
        <v>Problem</v>
      </c>
      <c r="K904" s="236" t="s">
        <v>3405</v>
      </c>
    </row>
    <row r="905" spans="1:11" ht="41.4">
      <c r="A905" t="b">
        <v>1</v>
      </c>
      <c r="C905" s="200" t="s">
        <v>5839</v>
      </c>
      <c r="D905" s="30" t="s">
        <v>3411</v>
      </c>
      <c r="E905" s="30" t="s">
        <v>3412</v>
      </c>
      <c r="G905">
        <f>MATCH(C905,EBKP_NEU!$A$3:$A$724,0)</f>
        <v>478</v>
      </c>
      <c r="H905" t="b" cm="1">
        <f t="array" ref="H905">IF(INDEX(EBKP_NEU!$C$3:$C$1144,G905)=D905,TRUE,FALSE)</f>
        <v>1</v>
      </c>
      <c r="I905" t="b" cm="1">
        <f t="array" ref="I905">IF(INDEX(EBKP_NEU!$D$3:$D$1144,G905)=E905,TRUE,FALSE)</f>
        <v>1</v>
      </c>
      <c r="J905" t="str" cm="1">
        <f t="array" ref="J905">IF(A905,IF(AND(H905,I905,INDEX(EBKP_NEU!$G$3:$G$724,G905)),INDEX(EBKP_NEU!$B$3:$B$724,G905),"Problem"),"egal, nicht editierbar")</f>
        <v>Problem</v>
      </c>
      <c r="K905" s="236" t="s">
        <v>3410</v>
      </c>
    </row>
    <row r="906" spans="1:11" ht="27.6">
      <c r="A906" t="b">
        <v>1</v>
      </c>
      <c r="C906" s="200" t="s">
        <v>5840</v>
      </c>
      <c r="D906" s="30" t="s">
        <v>3416</v>
      </c>
      <c r="E906" s="30" t="s">
        <v>3417</v>
      </c>
      <c r="G906">
        <f>MATCH(C906,EBKP_NEU!$A$3:$A$724,0)</f>
        <v>479</v>
      </c>
      <c r="H906" t="b" cm="1">
        <f t="array" ref="H906">IF(INDEX(EBKP_NEU!$C$3:$C$1144,G906)=D906,TRUE,FALSE)</f>
        <v>1</v>
      </c>
      <c r="I906" t="b" cm="1">
        <f t="array" ref="I906">IF(INDEX(EBKP_NEU!$D$3:$D$1144,G906)=E906,TRUE,FALSE)</f>
        <v>1</v>
      </c>
      <c r="J906" t="str" cm="1">
        <f t="array" ref="J906">IF(A906,IF(AND(H906,I906,INDEX(EBKP_NEU!$G$3:$G$724,G906)),INDEX(EBKP_NEU!$B$3:$B$724,G906),"Problem"),"egal, nicht editierbar")</f>
        <v>Problem</v>
      </c>
      <c r="K906" s="236" t="s">
        <v>3415</v>
      </c>
    </row>
    <row r="907" spans="1:11" ht="41.4">
      <c r="A907" t="b">
        <v>1</v>
      </c>
      <c r="C907" s="198" t="s">
        <v>5841</v>
      </c>
      <c r="D907" s="199" t="s">
        <v>3420</v>
      </c>
      <c r="E907" s="30" t="s">
        <v>3421</v>
      </c>
      <c r="G907">
        <f>MATCH(C907,EBKP_NEU!$A$3:$A$724,0)</f>
        <v>480</v>
      </c>
      <c r="H907" t="b" cm="1">
        <f t="array" ref="H907">IF(INDEX(EBKP_NEU!$C$3:$C$1144,G907)=D907,TRUE,FALSE)</f>
        <v>1</v>
      </c>
      <c r="I907" t="b" cm="1">
        <f t="array" ref="I907">IF(INDEX(EBKP_NEU!$D$3:$D$1144,G907)=E907,TRUE,FALSE)</f>
        <v>1</v>
      </c>
      <c r="J907" t="str" cm="1">
        <f t="array" ref="J907">IF(A907,IF(AND(H907,I907,INDEX(EBKP_NEU!$G$3:$G$724,G907)),INDEX(EBKP_NEU!$B$3:$B$724,G907),"Problem"),"egal, nicht editierbar")</f>
        <v>O04</v>
      </c>
      <c r="K907" s="236" t="s">
        <v>338</v>
      </c>
    </row>
    <row r="908" spans="1:11" ht="27.6">
      <c r="A908" t="b">
        <v>1</v>
      </c>
      <c r="C908" s="200" t="s">
        <v>5842</v>
      </c>
      <c r="D908" s="30" t="s">
        <v>3424</v>
      </c>
      <c r="E908" s="30" t="s">
        <v>3425</v>
      </c>
      <c r="G908">
        <f>MATCH(C908,EBKP_NEU!$A$3:$A$724,0)</f>
        <v>481</v>
      </c>
      <c r="H908" t="b" cm="1">
        <f t="array" ref="H908">IF(INDEX(EBKP_NEU!$C$3:$C$1144,G908)=D908,TRUE,FALSE)</f>
        <v>1</v>
      </c>
      <c r="I908" t="b" cm="1">
        <f t="array" ref="I908">IF(INDEX(EBKP_NEU!$D$3:$D$1144,G908)=E908,TRUE,FALSE)</f>
        <v>1</v>
      </c>
      <c r="J908" t="str" cm="1">
        <f t="array" ref="J908">IF(A908,IF(AND(H908,I908,INDEX(EBKP_NEU!$G$3:$G$724,G908)),INDEX(EBKP_NEU!$B$3:$B$724,G908),"Problem"),"egal, nicht editierbar")</f>
        <v>O04.01</v>
      </c>
      <c r="K908" s="236" t="s">
        <v>339</v>
      </c>
    </row>
    <row r="909" spans="1:11" ht="13.8">
      <c r="A909" t="b">
        <v>1</v>
      </c>
      <c r="C909" s="200" t="s">
        <v>5843</v>
      </c>
      <c r="D909" s="30" t="s">
        <v>3428</v>
      </c>
      <c r="E909" s="30" t="s">
        <v>3429</v>
      </c>
      <c r="G909">
        <f>MATCH(C909,EBKP_NEU!$A$3:$A$724,0)</f>
        <v>482</v>
      </c>
      <c r="H909" t="b" cm="1">
        <f t="array" ref="H909">IF(INDEX(EBKP_NEU!$C$3:$C$1144,G909)=D909,TRUE,FALSE)</f>
        <v>1</v>
      </c>
      <c r="I909" t="b" cm="1">
        <f t="array" ref="I909">IF(INDEX(EBKP_NEU!$D$3:$D$1144,G909)=E909,TRUE,FALSE)</f>
        <v>1</v>
      </c>
      <c r="J909" t="str" cm="1">
        <f t="array" ref="J909">IF(A909,IF(AND(H909,I909,INDEX(EBKP_NEU!$G$3:$G$724,G909)),INDEX(EBKP_NEU!$B$3:$B$724,G909),"Problem"),"egal, nicht editierbar")</f>
        <v>O04.02</v>
      </c>
      <c r="K909" s="236" t="s">
        <v>340</v>
      </c>
    </row>
    <row r="910" spans="1:11" ht="55.2">
      <c r="A910" t="b">
        <v>1</v>
      </c>
      <c r="C910" s="200" t="s">
        <v>5844</v>
      </c>
      <c r="D910" s="30" t="s">
        <v>3432</v>
      </c>
      <c r="E910" s="30" t="s">
        <v>3433</v>
      </c>
      <c r="G910">
        <f>MATCH(C910,EBKP_NEU!$A$3:$A$724,0)</f>
        <v>483</v>
      </c>
      <c r="H910" t="b" cm="1">
        <f t="array" ref="H910">IF(INDEX(EBKP_NEU!$C$3:$C$1144,G910)=D910,TRUE,FALSE)</f>
        <v>1</v>
      </c>
      <c r="I910" t="b" cm="1">
        <f t="array" ref="I910">IF(INDEX(EBKP_NEU!$D$3:$D$1144,G910)=E910,TRUE,FALSE)</f>
        <v>1</v>
      </c>
      <c r="J910" t="str" cm="1">
        <f t="array" ref="J910">IF(A910,IF(AND(H910,I910,INDEX(EBKP_NEU!$G$3:$G$724,G910)),INDEX(EBKP_NEU!$B$3:$B$724,G910),"Problem"),"egal, nicht editierbar")</f>
        <v>O04.03</v>
      </c>
      <c r="K910" s="236" t="s">
        <v>341</v>
      </c>
    </row>
    <row r="911" spans="1:11" ht="55.2">
      <c r="A911" t="b">
        <v>1</v>
      </c>
      <c r="C911" s="200" t="s">
        <v>5845</v>
      </c>
      <c r="D911" s="30" t="s">
        <v>3436</v>
      </c>
      <c r="E911" s="30" t="s">
        <v>3437</v>
      </c>
      <c r="G911">
        <f>MATCH(C911,EBKP_NEU!$A$3:$A$724,0)</f>
        <v>484</v>
      </c>
      <c r="H911" t="b" cm="1">
        <f t="array" ref="H911">IF(INDEX(EBKP_NEU!$C$3:$C$1144,G911)=D911,TRUE,FALSE)</f>
        <v>1</v>
      </c>
      <c r="I911" t="b" cm="1">
        <f t="array" ref="I911">IF(INDEX(EBKP_NEU!$D$3:$D$1144,G911)=E911,TRUE,FALSE)</f>
        <v>1</v>
      </c>
      <c r="J911" t="str" cm="1">
        <f t="array" ref="J911">IF(A911,IF(AND(H911,I911,INDEX(EBKP_NEU!$G$3:$G$724,G911)),INDEX(EBKP_NEU!$B$3:$B$724,G911),"Problem"),"egal, nicht editierbar")</f>
        <v>O04.04</v>
      </c>
      <c r="K911" s="236" t="s">
        <v>342</v>
      </c>
    </row>
    <row r="912" spans="1:11" ht="13.8">
      <c r="A912" t="b">
        <v>1</v>
      </c>
      <c r="C912" s="200" t="s">
        <v>5846</v>
      </c>
      <c r="D912" s="30" t="s">
        <v>3440</v>
      </c>
      <c r="E912" s="30" t="s">
        <v>3441</v>
      </c>
      <c r="G912">
        <f>MATCH(C912,EBKP_NEU!$A$3:$A$724,0)</f>
        <v>485</v>
      </c>
      <c r="H912" t="b" cm="1">
        <f t="array" ref="H912">IF(INDEX(EBKP_NEU!$C$3:$C$1144,G912)=D912,TRUE,FALSE)</f>
        <v>1</v>
      </c>
      <c r="I912" t="b" cm="1">
        <f t="array" ref="I912">IF(INDEX(EBKP_NEU!$D$3:$D$1144,G912)=E912,TRUE,FALSE)</f>
        <v>1</v>
      </c>
      <c r="J912" t="str" cm="1">
        <f t="array" ref="J912">IF(A912,IF(AND(H912,I912,INDEX(EBKP_NEU!$G$3:$G$724,G912)),INDEX(EBKP_NEU!$B$3:$B$724,G912),"Problem"),"egal, nicht editierbar")</f>
        <v>O04.05</v>
      </c>
      <c r="K912" s="236" t="s">
        <v>343</v>
      </c>
    </row>
    <row r="913" spans="1:11" ht="41.4">
      <c r="A913" t="b">
        <v>1</v>
      </c>
      <c r="C913" s="198" t="s">
        <v>5847</v>
      </c>
      <c r="D913" s="199" t="s">
        <v>3444</v>
      </c>
      <c r="E913" s="30" t="s">
        <v>3445</v>
      </c>
      <c r="G913">
        <f>MATCH(C913,EBKP_NEU!$A$3:$A$724,0)</f>
        <v>486</v>
      </c>
      <c r="H913" t="b" cm="1">
        <f t="array" ref="H913">IF(INDEX(EBKP_NEU!$C$3:$C$1144,G913)=D913,TRUE,FALSE)</f>
        <v>1</v>
      </c>
      <c r="I913" t="b" cm="1">
        <f t="array" ref="I913">IF(INDEX(EBKP_NEU!$D$3:$D$1144,G913)=E913,TRUE,FALSE)</f>
        <v>1</v>
      </c>
      <c r="J913" t="str" cm="1">
        <f t="array" ref="J913">IF(A913,IF(AND(H913,I913,INDEX(EBKP_NEU!$G$3:$G$724,G913)),INDEX(EBKP_NEU!$B$3:$B$724,G913),"Problem"),"egal, nicht editierbar")</f>
        <v>O05</v>
      </c>
      <c r="K913" s="236" t="s">
        <v>344</v>
      </c>
    </row>
    <row r="914" spans="1:11" ht="41.4">
      <c r="A914" t="b">
        <v>1</v>
      </c>
      <c r="C914" s="200" t="s">
        <v>5848</v>
      </c>
      <c r="D914" s="30" t="s">
        <v>3448</v>
      </c>
      <c r="E914" s="30" t="s">
        <v>5849</v>
      </c>
      <c r="G914">
        <f>MATCH(C914,EBKP_NEU!$A$3:$A$724,0)</f>
        <v>487</v>
      </c>
      <c r="H914" t="b" cm="1">
        <f t="array" ref="H914">IF(INDEX(EBKP_NEU!$C$3:$C$1144,G914)=D914,TRUE,FALSE)</f>
        <v>1</v>
      </c>
      <c r="I914" t="b" cm="1">
        <f t="array" ref="I914">IF(INDEX(EBKP_NEU!$D$3:$D$1144,G914)=E914,TRUE,FALSE)</f>
        <v>0</v>
      </c>
      <c r="J914" t="str" cm="1">
        <f t="array" ref="J914">IF(A914,IF(AND(H914,I914,INDEX(EBKP_NEU!$G$3:$G$724,G914)),INDEX(EBKP_NEU!$B$3:$B$724,G914),"Problem"),"egal, nicht editierbar")</f>
        <v>Problem</v>
      </c>
      <c r="K914" s="236" t="s">
        <v>345</v>
      </c>
    </row>
    <row r="915" spans="1:11" ht="27.6">
      <c r="A915" t="b">
        <v>1</v>
      </c>
      <c r="C915" s="200" t="s">
        <v>5850</v>
      </c>
      <c r="D915" s="30" t="s">
        <v>5851</v>
      </c>
      <c r="E915" s="30" t="s">
        <v>5852</v>
      </c>
      <c r="G915">
        <f>MATCH(C915,EBKP_NEU!$A$3:$A$724,0)</f>
        <v>488</v>
      </c>
      <c r="H915" t="b" cm="1">
        <f t="array" ref="H915">IF(INDEX(EBKP_NEU!$C$3:$C$1144,G915)=D915,TRUE,FALSE)</f>
        <v>0</v>
      </c>
      <c r="I915" t="b" cm="1">
        <f t="array" ref="I915">IF(INDEX(EBKP_NEU!$D$3:$D$1144,G915)=E915,TRUE,FALSE)</f>
        <v>0</v>
      </c>
      <c r="J915" t="str" cm="1">
        <f t="array" ref="J915">IF(A915,IF(AND(H915,I915,INDEX(EBKP_NEU!$G$3:$G$724,G915)),INDEX(EBKP_NEU!$B$3:$B$724,G915),"Problem"),"egal, nicht editierbar")</f>
        <v>Problem</v>
      </c>
      <c r="K915" s="236" t="s">
        <v>346</v>
      </c>
    </row>
    <row r="916" spans="1:11" ht="41.4">
      <c r="A916" t="b">
        <v>1</v>
      </c>
      <c r="C916" s="200" t="s">
        <v>5853</v>
      </c>
      <c r="D916" s="30" t="s">
        <v>3456</v>
      </c>
      <c r="E916" s="30" t="s">
        <v>5854</v>
      </c>
      <c r="G916">
        <f>MATCH(C916,EBKP_NEU!$A$3:$A$724,0)</f>
        <v>489</v>
      </c>
      <c r="H916" t="b" cm="1">
        <f t="array" ref="H916">IF(INDEX(EBKP_NEU!$C$3:$C$1144,G916)=D916,TRUE,FALSE)</f>
        <v>1</v>
      </c>
      <c r="I916" t="b" cm="1">
        <f t="array" ref="I916">IF(INDEX(EBKP_NEU!$D$3:$D$1144,G916)=E916,TRUE,FALSE)</f>
        <v>0</v>
      </c>
      <c r="J916" t="str" cm="1">
        <f t="array" ref="J916">IF(A916,IF(AND(H916,I916,INDEX(EBKP_NEU!$G$3:$G$724,G916)),INDEX(EBKP_NEU!$B$3:$B$724,G916),"Problem"),"egal, nicht editierbar")</f>
        <v>Problem</v>
      </c>
      <c r="K916" s="236" t="s">
        <v>347</v>
      </c>
    </row>
    <row r="917" spans="1:11" ht="55.2">
      <c r="A917" t="b">
        <v>1</v>
      </c>
      <c r="C917" s="200" t="s">
        <v>5855</v>
      </c>
      <c r="D917" s="30" t="s">
        <v>3460</v>
      </c>
      <c r="E917" s="30" t="s">
        <v>5856</v>
      </c>
      <c r="G917">
        <f>MATCH(C917,EBKP_NEU!$A$3:$A$724,0)</f>
        <v>490</v>
      </c>
      <c r="H917" t="b" cm="1">
        <f t="array" ref="H917">IF(INDEX(EBKP_NEU!$C$3:$C$1144,G917)=D917,TRUE,FALSE)</f>
        <v>1</v>
      </c>
      <c r="I917" t="b" cm="1">
        <f t="array" ref="I917">IF(INDEX(EBKP_NEU!$D$3:$D$1144,G917)=E917,TRUE,FALSE)</f>
        <v>0</v>
      </c>
      <c r="J917" t="str" cm="1">
        <f t="array" ref="J917">IF(A917,IF(AND(H917,I917,INDEX(EBKP_NEU!$G$3:$G$724,G917)),INDEX(EBKP_NEU!$B$3:$B$724,G917),"Problem"),"egal, nicht editierbar")</f>
        <v>Problem</v>
      </c>
      <c r="K917" s="236" t="s">
        <v>348</v>
      </c>
    </row>
    <row r="918" spans="1:11" ht="41.4">
      <c r="A918" t="b">
        <v>1</v>
      </c>
      <c r="C918" s="200" t="s">
        <v>5857</v>
      </c>
      <c r="D918" s="30" t="s">
        <v>3464</v>
      </c>
      <c r="E918" s="30" t="s">
        <v>3465</v>
      </c>
      <c r="G918">
        <f>MATCH(C918,EBKP_NEU!$A$3:$A$724,0)</f>
        <v>491</v>
      </c>
      <c r="H918" t="b" cm="1">
        <f t="array" ref="H918">IF(INDEX(EBKP_NEU!$C$3:$C$1144,G918)=D918,TRUE,FALSE)</f>
        <v>1</v>
      </c>
      <c r="I918" t="b" cm="1">
        <f t="array" ref="I918">IF(INDEX(EBKP_NEU!$D$3:$D$1144,G918)=E918,TRUE,FALSE)</f>
        <v>1</v>
      </c>
      <c r="J918" t="str" cm="1">
        <f t="array" ref="J918">IF(A918,IF(AND(H918,I918,INDEX(EBKP_NEU!$G$3:$G$724,G918)),INDEX(EBKP_NEU!$B$3:$B$724,G918),"Problem"),"egal, nicht editierbar")</f>
        <v>O05.05</v>
      </c>
      <c r="K918" s="236" t="s">
        <v>349</v>
      </c>
    </row>
    <row r="919" spans="1:11" ht="41.4">
      <c r="A919" t="b">
        <v>1</v>
      </c>
      <c r="C919" s="198" t="s">
        <v>5858</v>
      </c>
      <c r="D919" s="199" t="s">
        <v>3468</v>
      </c>
      <c r="E919" s="30" t="s">
        <v>3469</v>
      </c>
      <c r="G919">
        <f>MATCH(C919,EBKP_NEU!$A$3:$A$724,0)</f>
        <v>492</v>
      </c>
      <c r="H919" t="b" cm="1">
        <f t="array" ref="H919">IF(INDEX(EBKP_NEU!$C$3:$C$1144,G919)=D919,TRUE,FALSE)</f>
        <v>1</v>
      </c>
      <c r="I919" t="b" cm="1">
        <f t="array" ref="I919">IF(INDEX(EBKP_NEU!$D$3:$D$1144,G919)=E919,TRUE,FALSE)</f>
        <v>1</v>
      </c>
      <c r="J919" t="str" cm="1">
        <f t="array" ref="J919">IF(A919,IF(AND(H919,I919,INDEX(EBKP_NEU!$G$3:$G$724,G919)),INDEX(EBKP_NEU!$B$3:$B$724,G919),"Problem"),"egal, nicht editierbar")</f>
        <v>O06</v>
      </c>
      <c r="K919" s="236" t="s">
        <v>350</v>
      </c>
    </row>
    <row r="920" spans="1:11" ht="13.8">
      <c r="A920" t="b">
        <v>1</v>
      </c>
      <c r="C920" s="200" t="s">
        <v>5859</v>
      </c>
      <c r="D920" s="30" t="s">
        <v>3472</v>
      </c>
      <c r="E920" s="30" t="s">
        <v>3473</v>
      </c>
      <c r="G920">
        <f>MATCH(C920,EBKP_NEU!$A$3:$A$724,0)</f>
        <v>493</v>
      </c>
      <c r="H920" t="b" cm="1">
        <f t="array" ref="H920">IF(INDEX(EBKP_NEU!$C$3:$C$1144,G920)=D920,TRUE,FALSE)</f>
        <v>1</v>
      </c>
      <c r="I920" t="b" cm="1">
        <f t="array" ref="I920">IF(INDEX(EBKP_NEU!$D$3:$D$1144,G920)=E920,TRUE,FALSE)</f>
        <v>1</v>
      </c>
      <c r="J920" t="str" cm="1">
        <f t="array" ref="J920">IF(A920,IF(AND(H920,I920,INDEX(EBKP_NEU!$G$3:$G$724,G920)),INDEX(EBKP_NEU!$B$3:$B$724,G920),"Problem"),"egal, nicht editierbar")</f>
        <v>O06.01</v>
      </c>
      <c r="K920" s="236" t="s">
        <v>351</v>
      </c>
    </row>
    <row r="921" spans="1:11" ht="27.6">
      <c r="A921" t="b">
        <v>1</v>
      </c>
      <c r="C921" s="200" t="s">
        <v>5860</v>
      </c>
      <c r="D921" s="30" t="s">
        <v>3476</v>
      </c>
      <c r="E921" s="30" t="s">
        <v>3477</v>
      </c>
      <c r="G921">
        <f>MATCH(C921,EBKP_NEU!$A$3:$A$724,0)</f>
        <v>494</v>
      </c>
      <c r="H921" t="b" cm="1">
        <f t="array" ref="H921">IF(INDEX(EBKP_NEU!$C$3:$C$1144,G921)=D921,TRUE,FALSE)</f>
        <v>1</v>
      </c>
      <c r="I921" t="b" cm="1">
        <f t="array" ref="I921">IF(INDEX(EBKP_NEU!$D$3:$D$1144,G921)=E921,TRUE,FALSE)</f>
        <v>1</v>
      </c>
      <c r="J921" t="str" cm="1">
        <f t="array" ref="J921">IF(A921,IF(AND(H921,I921,INDEX(EBKP_NEU!$G$3:$G$724,G921)),INDEX(EBKP_NEU!$B$3:$B$724,G921),"Problem"),"egal, nicht editierbar")</f>
        <v>O06.02</v>
      </c>
      <c r="K921" s="236" t="s">
        <v>352</v>
      </c>
    </row>
    <row r="922" spans="1:11" ht="27.6">
      <c r="A922" t="b">
        <v>1</v>
      </c>
      <c r="C922" s="198" t="s">
        <v>5861</v>
      </c>
      <c r="D922" s="199" t="s">
        <v>3480</v>
      </c>
      <c r="E922" s="30" t="s">
        <v>3481</v>
      </c>
      <c r="G922">
        <f>MATCH(C922,EBKP_NEU!$A$3:$A$724,0)</f>
        <v>495</v>
      </c>
      <c r="H922" t="b" cm="1">
        <f t="array" ref="H922">IF(INDEX(EBKP_NEU!$C$3:$C$1144,G922)=D922,TRUE,FALSE)</f>
        <v>1</v>
      </c>
      <c r="I922" t="b" cm="1">
        <f t="array" ref="I922">IF(INDEX(EBKP_NEU!$D$3:$D$1144,G922)=E922,TRUE,FALSE)</f>
        <v>1</v>
      </c>
      <c r="J922" t="str" cm="1">
        <f t="array" ref="J922">IF(A922,IF(AND(H922,I922,INDEX(EBKP_NEU!$G$3:$G$724,G922)),INDEX(EBKP_NEU!$B$3:$B$724,G922),"Problem"),"egal, nicht editierbar")</f>
        <v>O07</v>
      </c>
      <c r="K922" s="236" t="s">
        <v>353</v>
      </c>
    </row>
    <row r="923" spans="1:11" ht="55.2">
      <c r="A923" t="b">
        <v>1</v>
      </c>
      <c r="C923" s="200" t="s">
        <v>5862</v>
      </c>
      <c r="D923" s="30" t="s">
        <v>3484</v>
      </c>
      <c r="E923" s="30" t="s">
        <v>3485</v>
      </c>
      <c r="G923">
        <f>MATCH(C923,EBKP_NEU!$A$3:$A$724,0)</f>
        <v>496</v>
      </c>
      <c r="H923" t="b" cm="1">
        <f t="array" ref="H923">IF(INDEX(EBKP_NEU!$C$3:$C$1144,G923)=D923,TRUE,FALSE)</f>
        <v>1</v>
      </c>
      <c r="I923" t="b" cm="1">
        <f t="array" ref="I923">IF(INDEX(EBKP_NEU!$D$3:$D$1144,G923)=E923,TRUE,FALSE)</f>
        <v>1</v>
      </c>
      <c r="J923" t="str" cm="1">
        <f t="array" ref="J923">IF(A923,IF(AND(H923,I923,INDEX(EBKP_NEU!$G$3:$G$724,G923)),INDEX(EBKP_NEU!$B$3:$B$724,G923),"Problem"),"egal, nicht editierbar")</f>
        <v>O07.01</v>
      </c>
      <c r="K923" s="236" t="s">
        <v>354</v>
      </c>
    </row>
    <row r="924" spans="1:11" ht="13.8">
      <c r="A924" t="b">
        <v>1</v>
      </c>
      <c r="C924" s="200" t="s">
        <v>5863</v>
      </c>
      <c r="D924" s="30" t="s">
        <v>3488</v>
      </c>
      <c r="E924" s="30" t="s">
        <v>3489</v>
      </c>
      <c r="G924">
        <f>MATCH(C924,EBKP_NEU!$A$3:$A$724,0)</f>
        <v>497</v>
      </c>
      <c r="H924" t="b" cm="1">
        <f t="array" ref="H924">IF(INDEX(EBKP_NEU!$C$3:$C$1144,G924)=D924,TRUE,FALSE)</f>
        <v>1</v>
      </c>
      <c r="I924" t="b" cm="1">
        <f t="array" ref="I924">IF(INDEX(EBKP_NEU!$D$3:$D$1144,G924)=E924,TRUE,FALSE)</f>
        <v>1</v>
      </c>
      <c r="J924" t="str" cm="1">
        <f t="array" ref="J924">IF(A924,IF(AND(H924,I924,INDEX(EBKP_NEU!$G$3:$G$724,G924)),INDEX(EBKP_NEU!$B$3:$B$724,G924),"Problem"),"egal, nicht editierbar")</f>
        <v>O07.02</v>
      </c>
      <c r="K924" s="236" t="s">
        <v>355</v>
      </c>
    </row>
    <row r="925" spans="1:11" ht="13.8">
      <c r="A925" t="b">
        <v>1</v>
      </c>
      <c r="C925" s="200" t="s">
        <v>5864</v>
      </c>
      <c r="D925" s="30" t="s">
        <v>3492</v>
      </c>
      <c r="E925" s="30" t="s">
        <v>3493</v>
      </c>
      <c r="G925">
        <f>MATCH(C925,EBKP_NEU!$A$3:$A$724,0)</f>
        <v>498</v>
      </c>
      <c r="H925" t="b" cm="1">
        <f t="array" ref="H925">IF(INDEX(EBKP_NEU!$C$3:$C$1144,G925)=D925,TRUE,FALSE)</f>
        <v>1</v>
      </c>
      <c r="I925" t="b" cm="1">
        <f t="array" ref="I925">IF(INDEX(EBKP_NEU!$D$3:$D$1144,G925)=E925,TRUE,FALSE)</f>
        <v>1</v>
      </c>
      <c r="J925" t="str" cm="1">
        <f t="array" ref="J925">IF(A925,IF(AND(H925,I925,INDEX(EBKP_NEU!$G$3:$G$724,G925)),INDEX(EBKP_NEU!$B$3:$B$724,G925),"Problem"),"egal, nicht editierbar")</f>
        <v>O07.03</v>
      </c>
      <c r="K925" s="236" t="s">
        <v>356</v>
      </c>
    </row>
    <row r="926" spans="1:11" ht="13.8">
      <c r="A926" t="b">
        <v>1</v>
      </c>
      <c r="C926" s="200" t="s">
        <v>5865</v>
      </c>
      <c r="D926" s="30" t="s">
        <v>3496</v>
      </c>
      <c r="E926" s="30" t="s">
        <v>3497</v>
      </c>
      <c r="G926">
        <f>MATCH(C926,EBKP_NEU!$A$3:$A$724,0)</f>
        <v>499</v>
      </c>
      <c r="H926" t="b" cm="1">
        <f t="array" ref="H926">IF(INDEX(EBKP_NEU!$C$3:$C$1144,G926)=D926,TRUE,FALSE)</f>
        <v>1</v>
      </c>
      <c r="I926" t="b" cm="1">
        <f t="array" ref="I926">IF(INDEX(EBKP_NEU!$D$3:$D$1144,G926)=E926,TRUE,FALSE)</f>
        <v>1</v>
      </c>
      <c r="J926" t="str" cm="1">
        <f t="array" ref="J926">IF(A926,IF(AND(H926,I926,INDEX(EBKP_NEU!$G$3:$G$724,G926)),INDEX(EBKP_NEU!$B$3:$B$724,G926),"Problem"),"egal, nicht editierbar")</f>
        <v>O07.04</v>
      </c>
      <c r="K926" s="236" t="s">
        <v>357</v>
      </c>
    </row>
    <row r="927" spans="1:11" ht="55.2">
      <c r="A927" t="b">
        <v>1</v>
      </c>
      <c r="C927" s="198" t="s">
        <v>5866</v>
      </c>
      <c r="D927" s="199" t="s">
        <v>5867</v>
      </c>
      <c r="E927" s="30" t="s">
        <v>3502</v>
      </c>
      <c r="G927">
        <f>MATCH(C927,EBKP_NEU!$A$3:$A$724,0)</f>
        <v>500</v>
      </c>
      <c r="H927" t="b" cm="1">
        <f t="array" ref="H927">IF(INDEX(EBKP_NEU!$C$3:$C$1144,G927)=D927,TRUE,FALSE)</f>
        <v>0</v>
      </c>
      <c r="I927" t="b" cm="1">
        <f t="array" ref="I927">IF(INDEX(EBKP_NEU!$D$3:$D$1144,G927)=E927,TRUE,FALSE)</f>
        <v>1</v>
      </c>
      <c r="J927" t="str" cm="1">
        <f t="array" ref="J927">IF(A927,IF(AND(H927,I927,INDEX(EBKP_NEU!$G$3:$G$724,G927)),INDEX(EBKP_NEU!$B$3:$B$724,G927),"Problem"),"egal, nicht editierbar")</f>
        <v>Problem</v>
      </c>
      <c r="K927" s="236" t="s">
        <v>344</v>
      </c>
    </row>
    <row r="928" spans="1:11" ht="41.4">
      <c r="A928" t="b">
        <v>1</v>
      </c>
      <c r="C928" s="200" t="s">
        <v>5868</v>
      </c>
      <c r="D928" s="30" t="s">
        <v>3506</v>
      </c>
      <c r="E928" s="30" t="s">
        <v>3507</v>
      </c>
      <c r="G928">
        <f>MATCH(C928,EBKP_NEU!$A$3:$A$724,0)</f>
        <v>501</v>
      </c>
      <c r="H928" t="b" cm="1">
        <f t="array" ref="H928">IF(INDEX(EBKP_NEU!$C$3:$C$1144,G928)=D928,TRUE,FALSE)</f>
        <v>1</v>
      </c>
      <c r="I928" t="b" cm="1">
        <f t="array" ref="I928">IF(INDEX(EBKP_NEU!$D$3:$D$1144,G928)=E928,TRUE,FALSE)</f>
        <v>1</v>
      </c>
      <c r="J928" t="str" cm="1">
        <f t="array" ref="J928">IF(A928,IF(AND(H928,I928,INDEX(EBKP_NEU!$G$3:$G$724,G928)),INDEX(EBKP_NEU!$B$3:$B$724,G928),"Problem"),"egal, nicht editierbar")</f>
        <v>Problem</v>
      </c>
      <c r="K928" s="236" t="s">
        <v>344</v>
      </c>
    </row>
    <row r="929" spans="1:11" ht="41.4">
      <c r="A929" t="b">
        <v>1</v>
      </c>
      <c r="C929" s="200" t="s">
        <v>5869</v>
      </c>
      <c r="D929" s="30" t="s">
        <v>3511</v>
      </c>
      <c r="E929" s="30" t="s">
        <v>5870</v>
      </c>
      <c r="G929" t="e">
        <f>MATCH(C929,EBKP_NEU!$A$3:$A$724,0)</f>
        <v>#N/A</v>
      </c>
      <c r="H929" t="e" cm="1">
        <f t="array" ref="H929">IF(INDEX(EBKP_NEU!$C$3:$C$1144,G929)=D929,TRUE,FALSE)</f>
        <v>#N/A</v>
      </c>
      <c r="I929" t="e" cm="1">
        <f t="array" ref="I929">IF(INDEX(EBKP_NEU!$D$3:$D$1144,G929)=E929,TRUE,FALSE)</f>
        <v>#N/A</v>
      </c>
      <c r="J929" t="e" cm="1">
        <f t="array" ref="J929">IF(A929,IF(AND(H929,I929,INDEX(EBKP_NEU!$G$3:$G$724,G929)),INDEX(EBKP_NEU!$B$3:$B$724,G929),"Problem"),"egal, nicht editierbar")</f>
        <v>#N/A</v>
      </c>
      <c r="K929" s="236" t="s">
        <v>344</v>
      </c>
    </row>
    <row r="930" spans="1:11" ht="27.6">
      <c r="A930" t="b">
        <v>1</v>
      </c>
      <c r="C930" s="196" t="s">
        <v>358</v>
      </c>
      <c r="D930" s="197" t="s">
        <v>3515</v>
      </c>
      <c r="E930" s="30" t="s">
        <v>3516</v>
      </c>
      <c r="G930">
        <f>MATCH(C930,EBKP_NEU!$A$3:$A$724,0)</f>
        <v>503</v>
      </c>
      <c r="H930" t="b" cm="1">
        <f t="array" ref="H930">IF(INDEX(EBKP_NEU!$C$3:$C$1144,G930)=D930,TRUE,FALSE)</f>
        <v>1</v>
      </c>
      <c r="I930" t="b" cm="1">
        <f t="array" ref="I930">IF(INDEX(EBKP_NEU!$D$3:$D$1144,G930)=E930,TRUE,FALSE)</f>
        <v>1</v>
      </c>
      <c r="J930" t="str" cm="1">
        <f t="array" ref="J930">IF(A930,IF(AND(H930,I930,INDEX(EBKP_NEU!$G$3:$G$724,G930)),INDEX(EBKP_NEU!$B$3:$B$724,G930),"Problem"),"egal, nicht editierbar")</f>
        <v>Problem</v>
      </c>
      <c r="K930" s="236" t="s">
        <v>359</v>
      </c>
    </row>
    <row r="931" spans="1:11" ht="13.8">
      <c r="A931" t="b">
        <v>1</v>
      </c>
      <c r="C931" s="198" t="s">
        <v>5871</v>
      </c>
      <c r="D931" s="199" t="s">
        <v>3519</v>
      </c>
      <c r="E931" s="30" t="s">
        <v>3520</v>
      </c>
      <c r="G931">
        <f>MATCH(C931,EBKP_NEU!$A$3:$A$724,0)</f>
        <v>504</v>
      </c>
      <c r="H931" t="b" cm="1">
        <f t="array" ref="H931">IF(INDEX(EBKP_NEU!$C$3:$C$1144,G931)=D931,TRUE,FALSE)</f>
        <v>1</v>
      </c>
      <c r="I931" t="b" cm="1">
        <f t="array" ref="I931">IF(INDEX(EBKP_NEU!$D$3:$D$1144,G931)=E931,TRUE,FALSE)</f>
        <v>1</v>
      </c>
      <c r="J931" t="str" cm="1">
        <f t="array" ref="J931">IF(A931,IF(AND(H931,I931,INDEX(EBKP_NEU!$G$3:$G$724,G931)),INDEX(EBKP_NEU!$B$3:$B$724,G931),"Problem"),"egal, nicht editierbar")</f>
        <v>P01</v>
      </c>
      <c r="K931" s="236" t="s">
        <v>359</v>
      </c>
    </row>
    <row r="932" spans="1:11" ht="55.2">
      <c r="A932" t="b">
        <v>1</v>
      </c>
      <c r="C932" s="200" t="s">
        <v>5872</v>
      </c>
      <c r="D932" s="30" t="s">
        <v>3523</v>
      </c>
      <c r="E932" s="30" t="s">
        <v>3524</v>
      </c>
      <c r="G932">
        <f>MATCH(C932,EBKP_NEU!$A$3:$A$724,0)</f>
        <v>505</v>
      </c>
      <c r="H932" t="b" cm="1">
        <f t="array" ref="H932">IF(INDEX(EBKP_NEU!$C$3:$C$1144,G932)=D932,TRUE,FALSE)</f>
        <v>1</v>
      </c>
      <c r="I932" t="b" cm="1">
        <f t="array" ref="I932">IF(INDEX(EBKP_NEU!$D$3:$D$1144,G932)=E932,TRUE,FALSE)</f>
        <v>1</v>
      </c>
      <c r="J932" t="str" cm="1">
        <f t="array" ref="J932">IF(A932,IF(AND(H932,I932,INDEX(EBKP_NEU!$G$3:$G$724,G932)),INDEX(EBKP_NEU!$B$3:$B$724,G932),"Problem"),"egal, nicht editierbar")</f>
        <v>P01.01</v>
      </c>
      <c r="K932" s="236" t="s">
        <v>360</v>
      </c>
    </row>
    <row r="933" spans="1:11" ht="55.2">
      <c r="A933" t="b">
        <v>1</v>
      </c>
      <c r="C933" s="200" t="s">
        <v>5873</v>
      </c>
      <c r="D933" s="30" t="s">
        <v>3527</v>
      </c>
      <c r="E933" s="30" t="s">
        <v>3528</v>
      </c>
      <c r="G933">
        <f>MATCH(C933,EBKP_NEU!$A$3:$A$724,0)</f>
        <v>506</v>
      </c>
      <c r="H933" t="b" cm="1">
        <f t="array" ref="H933">IF(INDEX(EBKP_NEU!$C$3:$C$1144,G933)=D933,TRUE,FALSE)</f>
        <v>1</v>
      </c>
      <c r="I933" t="b" cm="1">
        <f t="array" ref="I933">IF(INDEX(EBKP_NEU!$D$3:$D$1144,G933)=E933,TRUE,FALSE)</f>
        <v>1</v>
      </c>
      <c r="J933" t="str" cm="1">
        <f t="array" ref="J933">IF(A933,IF(AND(H933,I933,INDEX(EBKP_NEU!$G$3:$G$724,G933)),INDEX(EBKP_NEU!$B$3:$B$724,G933),"Problem"),"egal, nicht editierbar")</f>
        <v>P01.02</v>
      </c>
      <c r="K933" s="236" t="s">
        <v>361</v>
      </c>
    </row>
    <row r="934" spans="1:11" ht="55.2">
      <c r="A934" t="b">
        <v>1</v>
      </c>
      <c r="C934" s="200" t="s">
        <v>5874</v>
      </c>
      <c r="D934" s="30" t="s">
        <v>2217</v>
      </c>
      <c r="E934" s="30" t="s">
        <v>3531</v>
      </c>
      <c r="G934">
        <f>MATCH(C934,EBKP_NEU!$A$3:$A$724,0)</f>
        <v>507</v>
      </c>
      <c r="H934" t="b" cm="1">
        <f t="array" ref="H934">IF(INDEX(EBKP_NEU!$C$3:$C$1144,G934)=D934,TRUE,FALSE)</f>
        <v>1</v>
      </c>
      <c r="I934" t="b" cm="1">
        <f t="array" ref="I934">IF(INDEX(EBKP_NEU!$D$3:$D$1144,G934)=E934,TRUE,FALSE)</f>
        <v>1</v>
      </c>
      <c r="J934" t="str" cm="1">
        <f t="array" ref="J934">IF(A934,IF(AND(H934,I934,INDEX(EBKP_NEU!$G$3:$G$724,G934)),INDEX(EBKP_NEU!$B$3:$B$724,G934),"Problem"),"egal, nicht editierbar")</f>
        <v>P01.03</v>
      </c>
      <c r="K934" s="236" t="s">
        <v>362</v>
      </c>
    </row>
    <row r="935" spans="1:11" ht="55.2">
      <c r="A935" t="b">
        <v>1</v>
      </c>
      <c r="C935" s="200" t="s">
        <v>5875</v>
      </c>
      <c r="D935" s="30" t="s">
        <v>3534</v>
      </c>
      <c r="E935" s="30" t="s">
        <v>3535</v>
      </c>
      <c r="G935">
        <f>MATCH(C935,EBKP_NEU!$A$3:$A$724,0)</f>
        <v>508</v>
      </c>
      <c r="H935" t="b" cm="1">
        <f t="array" ref="H935">IF(INDEX(EBKP_NEU!$C$3:$C$1144,G935)=D935,TRUE,FALSE)</f>
        <v>1</v>
      </c>
      <c r="I935" t="b" cm="1">
        <f t="array" ref="I935">IF(INDEX(EBKP_NEU!$D$3:$D$1144,G935)=E935,TRUE,FALSE)</f>
        <v>1</v>
      </c>
      <c r="J935" t="str" cm="1">
        <f t="array" ref="J935">IF(A935,IF(AND(H935,I935,INDEX(EBKP_NEU!$G$3:$G$724,G935)),INDEX(EBKP_NEU!$B$3:$B$724,G935),"Problem"),"egal, nicht editierbar")</f>
        <v>P01.04</v>
      </c>
      <c r="K935" s="236" t="s">
        <v>363</v>
      </c>
    </row>
    <row r="936" spans="1:11" ht="55.2">
      <c r="A936" t="b">
        <v>1</v>
      </c>
      <c r="C936" s="200" t="s">
        <v>5876</v>
      </c>
      <c r="D936" s="30" t="s">
        <v>3538</v>
      </c>
      <c r="E936" s="30" t="s">
        <v>3539</v>
      </c>
      <c r="G936">
        <f>MATCH(C936,EBKP_NEU!$A$3:$A$724,0)</f>
        <v>509</v>
      </c>
      <c r="H936" t="b" cm="1">
        <f t="array" ref="H936">IF(INDEX(EBKP_NEU!$C$3:$C$1144,G936)=D936,TRUE,FALSE)</f>
        <v>1</v>
      </c>
      <c r="I936" t="b" cm="1">
        <f t="array" ref="I936">IF(INDEX(EBKP_NEU!$D$3:$D$1144,G936)=E936,TRUE,FALSE)</f>
        <v>1</v>
      </c>
      <c r="J936" t="str" cm="1">
        <f t="array" ref="J936">IF(A936,IF(AND(H936,I936,INDEX(EBKP_NEU!$G$3:$G$724,G936)),INDEX(EBKP_NEU!$B$3:$B$724,G936),"Problem"),"egal, nicht editierbar")</f>
        <v>P01.05</v>
      </c>
      <c r="K936" s="236" t="s">
        <v>364</v>
      </c>
    </row>
    <row r="937" spans="1:11" ht="69">
      <c r="A937" t="b">
        <v>1</v>
      </c>
      <c r="C937" s="200" t="s">
        <v>5877</v>
      </c>
      <c r="D937" s="30" t="s">
        <v>2269</v>
      </c>
      <c r="E937" s="30" t="s">
        <v>5878</v>
      </c>
      <c r="G937">
        <f>MATCH(C937,EBKP_NEU!$A$3:$A$724,0)</f>
        <v>510</v>
      </c>
      <c r="H937" t="b" cm="1">
        <f t="array" ref="H937">IF(INDEX(EBKP_NEU!$C$3:$C$1144,G937)=D937,TRUE,FALSE)</f>
        <v>1</v>
      </c>
      <c r="I937" t="b" cm="1">
        <f t="array" ref="I937">IF(INDEX(EBKP_NEU!$D$3:$D$1144,G937)=E937,TRUE,FALSE)</f>
        <v>0</v>
      </c>
      <c r="J937" t="str" cm="1">
        <f t="array" ref="J937">IF(A937,IF(AND(H937,I937,INDEX(EBKP_NEU!$G$3:$G$724,G937)),INDEX(EBKP_NEU!$B$3:$B$724,G937),"Problem"),"egal, nicht editierbar")</f>
        <v>Problem</v>
      </c>
      <c r="K937" s="236" t="s">
        <v>365</v>
      </c>
    </row>
    <row r="938" spans="1:11" ht="41.4">
      <c r="A938" t="b">
        <v>1</v>
      </c>
      <c r="C938" s="200" t="s">
        <v>5879</v>
      </c>
      <c r="D938" s="30" t="s">
        <v>3545</v>
      </c>
      <c r="E938" s="30" t="s">
        <v>3546</v>
      </c>
      <c r="G938">
        <f>MATCH(C938,EBKP_NEU!$A$3:$A$724,0)</f>
        <v>511</v>
      </c>
      <c r="H938" t="b" cm="1">
        <f t="array" ref="H938">IF(INDEX(EBKP_NEU!$C$3:$C$1144,G938)=D938,TRUE,FALSE)</f>
        <v>1</v>
      </c>
      <c r="I938" t="b" cm="1">
        <f t="array" ref="I938">IF(INDEX(EBKP_NEU!$D$3:$D$1144,G938)=E938,TRUE,FALSE)</f>
        <v>1</v>
      </c>
      <c r="J938" t="str" cm="1">
        <f t="array" ref="J938">IF(A938,IF(AND(H938,I938,INDEX(EBKP_NEU!$G$3:$G$724,G938)),INDEX(EBKP_NEU!$B$3:$B$724,G938),"Problem"),"egal, nicht editierbar")</f>
        <v>P01.07</v>
      </c>
      <c r="K938" s="236" t="s">
        <v>366</v>
      </c>
    </row>
    <row r="939" spans="1:11" ht="27.6">
      <c r="A939" t="b">
        <v>1</v>
      </c>
      <c r="C939" s="198" t="s">
        <v>5880</v>
      </c>
      <c r="D939" s="199" t="s">
        <v>3550</v>
      </c>
      <c r="E939" s="30" t="s">
        <v>3551</v>
      </c>
      <c r="G939">
        <f>MATCH(C939,EBKP_NEU!$A$3:$A$724,0)</f>
        <v>512</v>
      </c>
      <c r="H939" t="b" cm="1">
        <f t="array" ref="H939">IF(INDEX(EBKP_NEU!$C$3:$C$1144,G939)=D939,TRUE,FALSE)</f>
        <v>1</v>
      </c>
      <c r="I939" t="b" cm="1">
        <f t="array" ref="I939">IF(INDEX(EBKP_NEU!$D$3:$D$1144,G939)=E939,TRUE,FALSE)</f>
        <v>1</v>
      </c>
      <c r="J939" t="str" cm="1">
        <f t="array" ref="J939">IF(A939,IF(AND(H939,I939,INDEX(EBKP_NEU!$G$3:$G$724,G939)),INDEX(EBKP_NEU!$B$3:$B$724,G939),"Problem"),"egal, nicht editierbar")</f>
        <v>Problem</v>
      </c>
      <c r="K939" s="236" t="s">
        <v>359</v>
      </c>
    </row>
    <row r="940" spans="1:11" ht="55.2">
      <c r="A940" t="b">
        <v>1</v>
      </c>
      <c r="C940" s="200" t="s">
        <v>5881</v>
      </c>
      <c r="D940" s="30" t="s">
        <v>2337</v>
      </c>
      <c r="E940" s="30" t="s">
        <v>3555</v>
      </c>
      <c r="G940">
        <f>MATCH(C940,EBKP_NEU!$A$3:$A$724,0)</f>
        <v>513</v>
      </c>
      <c r="H940" t="b" cm="1">
        <f t="array" ref="H940">IF(INDEX(EBKP_NEU!$C$3:$C$1144,G940)=D940,TRUE,FALSE)</f>
        <v>1</v>
      </c>
      <c r="I940" t="b" cm="1">
        <f t="array" ref="I940">IF(INDEX(EBKP_NEU!$D$3:$D$1144,G940)=E940,TRUE,FALSE)</f>
        <v>1</v>
      </c>
      <c r="J940" t="str" cm="1">
        <f t="array" ref="J940">IF(A940,IF(AND(H940,I940,INDEX(EBKP_NEU!$G$3:$G$724,G940)),INDEX(EBKP_NEU!$B$3:$B$724,G940),"Problem"),"egal, nicht editierbar")</f>
        <v>Problem</v>
      </c>
      <c r="K940" s="236" t="s">
        <v>359</v>
      </c>
    </row>
    <row r="941" spans="1:11" ht="96.6">
      <c r="A941" t="b">
        <v>1</v>
      </c>
      <c r="C941" s="200" t="s">
        <v>5882</v>
      </c>
      <c r="D941" s="30" t="s">
        <v>3558</v>
      </c>
      <c r="E941" s="30" t="s">
        <v>3559</v>
      </c>
      <c r="G941">
        <f>MATCH(C941,EBKP_NEU!$A$3:$A$724,0)</f>
        <v>514</v>
      </c>
      <c r="H941" t="b" cm="1">
        <f t="array" ref="H941">IF(INDEX(EBKP_NEU!$C$3:$C$1144,G941)=D941,TRUE,FALSE)</f>
        <v>1</v>
      </c>
      <c r="I941" t="b" cm="1">
        <f t="array" ref="I941">IF(INDEX(EBKP_NEU!$D$3:$D$1144,G941)=E941,TRUE,FALSE)</f>
        <v>1</v>
      </c>
      <c r="J941" t="str" cm="1">
        <f t="array" ref="J941">IF(A941,IF(AND(H941,I941,INDEX(EBKP_NEU!$G$3:$G$724,G941)),INDEX(EBKP_NEU!$B$3:$B$724,G941),"Problem"),"egal, nicht editierbar")</f>
        <v>Problem</v>
      </c>
      <c r="K941" s="236" t="s">
        <v>359</v>
      </c>
    </row>
    <row r="942" spans="1:11" ht="96.6">
      <c r="A942" t="b">
        <v>1</v>
      </c>
      <c r="C942" s="200" t="s">
        <v>5883</v>
      </c>
      <c r="D942" s="30" t="s">
        <v>3563</v>
      </c>
      <c r="E942" s="30" t="s">
        <v>3564</v>
      </c>
      <c r="G942">
        <f>MATCH(C942,EBKP_NEU!$A$3:$A$724,0)</f>
        <v>515</v>
      </c>
      <c r="H942" t="b" cm="1">
        <f t="array" ref="H942">IF(INDEX(EBKP_NEU!$C$3:$C$1144,G942)=D942,TRUE,FALSE)</f>
        <v>1</v>
      </c>
      <c r="I942" t="b" cm="1">
        <f t="array" ref="I942">IF(INDEX(EBKP_NEU!$D$3:$D$1144,G942)=E942,TRUE,FALSE)</f>
        <v>1</v>
      </c>
      <c r="J942" t="str" cm="1">
        <f t="array" ref="J942">IF(A942,IF(AND(H942,I942,INDEX(EBKP_NEU!$G$3:$G$724,G942)),INDEX(EBKP_NEU!$B$3:$B$724,G942),"Problem"),"egal, nicht editierbar")</f>
        <v>Problem</v>
      </c>
      <c r="K942" s="236" t="s">
        <v>359</v>
      </c>
    </row>
    <row r="943" spans="1:11" ht="41.4">
      <c r="A943" t="b">
        <v>1</v>
      </c>
      <c r="C943" s="200" t="s">
        <v>5884</v>
      </c>
      <c r="D943" s="30" t="s">
        <v>3568</v>
      </c>
      <c r="E943" s="30" t="s">
        <v>3546</v>
      </c>
      <c r="G943">
        <f>MATCH(C943,EBKP_NEU!$A$3:$A$724,0)</f>
        <v>516</v>
      </c>
      <c r="H943" t="b" cm="1">
        <f t="array" ref="H943">IF(INDEX(EBKP_NEU!$C$3:$C$1144,G943)=D943,TRUE,FALSE)</f>
        <v>1</v>
      </c>
      <c r="I943" t="b" cm="1">
        <f t="array" ref="I943">IF(INDEX(EBKP_NEU!$D$3:$D$1144,G943)=E943,TRUE,FALSE)</f>
        <v>1</v>
      </c>
      <c r="J943" t="str" cm="1">
        <f t="array" ref="J943">IF(A943,IF(AND(H943,I943,INDEX(EBKP_NEU!$G$3:$G$724,G943)),INDEX(EBKP_NEU!$B$3:$B$724,G943),"Problem"),"egal, nicht editierbar")</f>
        <v>Problem</v>
      </c>
      <c r="K943" s="236" t="s">
        <v>359</v>
      </c>
    </row>
    <row r="944" spans="1:11" ht="41.4">
      <c r="A944" t="b">
        <v>1</v>
      </c>
      <c r="C944" s="198" t="s">
        <v>5885</v>
      </c>
      <c r="D944" s="199" t="s">
        <v>3571</v>
      </c>
      <c r="E944" s="30" t="s">
        <v>5886</v>
      </c>
      <c r="G944">
        <f>MATCH(C944,EBKP_NEU!$A$3:$A$724,0)</f>
        <v>517</v>
      </c>
      <c r="H944" t="b" cm="1">
        <f t="array" ref="H944">IF(INDEX(EBKP_NEU!$C$3:$C$1144,G944)=D944,TRUE,FALSE)</f>
        <v>1</v>
      </c>
      <c r="I944" t="b" cm="1">
        <f t="array" ref="I944">IF(INDEX(EBKP_NEU!$D$3:$D$1144,G944)=E944,TRUE,FALSE)</f>
        <v>0</v>
      </c>
      <c r="J944" t="str" cm="1">
        <f t="array" ref="J944">IF(A944,IF(AND(H944,I944,INDEX(EBKP_NEU!$G$3:$G$724,G944)),INDEX(EBKP_NEU!$B$3:$B$724,G944),"Problem"),"egal, nicht editierbar")</f>
        <v>Problem</v>
      </c>
      <c r="K944" s="236" t="s">
        <v>359</v>
      </c>
    </row>
    <row r="945" spans="1:11" ht="41.4">
      <c r="A945" t="b">
        <v>1</v>
      </c>
      <c r="C945" s="200" t="s">
        <v>5887</v>
      </c>
      <c r="D945" s="30" t="s">
        <v>2245</v>
      </c>
      <c r="E945" s="30" t="s">
        <v>5888</v>
      </c>
      <c r="G945">
        <f>MATCH(C945,EBKP_NEU!$A$3:$A$724,0)</f>
        <v>518</v>
      </c>
      <c r="H945" t="b" cm="1">
        <f t="array" ref="H945">IF(INDEX(EBKP_NEU!$C$3:$C$1144,G945)=D945,TRUE,FALSE)</f>
        <v>1</v>
      </c>
      <c r="I945" t="b" cm="1">
        <f t="array" ref="I945">IF(INDEX(EBKP_NEU!$D$3:$D$1144,G945)=E945,TRUE,FALSE)</f>
        <v>0</v>
      </c>
      <c r="J945" t="str" cm="1">
        <f t="array" ref="J945">IF(A945,IF(AND(H945,I945,INDEX(EBKP_NEU!$G$3:$G$724,G945)),INDEX(EBKP_NEU!$B$3:$B$724,G945),"Problem"),"egal, nicht editierbar")</f>
        <v>Problem</v>
      </c>
      <c r="K945" s="236" t="s">
        <v>359</v>
      </c>
    </row>
    <row r="946" spans="1:11" ht="41.4">
      <c r="A946" t="b">
        <v>1</v>
      </c>
      <c r="C946" s="200" t="s">
        <v>5889</v>
      </c>
      <c r="D946" s="30" t="s">
        <v>3579</v>
      </c>
      <c r="E946" s="30" t="s">
        <v>5890</v>
      </c>
      <c r="G946">
        <f>MATCH(C946,EBKP_NEU!$A$3:$A$724,0)</f>
        <v>519</v>
      </c>
      <c r="H946" t="b" cm="1">
        <f t="array" ref="H946">IF(INDEX(EBKP_NEU!$C$3:$C$1144,G946)=D946,TRUE,FALSE)</f>
        <v>1</v>
      </c>
      <c r="I946" t="b" cm="1">
        <f t="array" ref="I946">IF(INDEX(EBKP_NEU!$D$3:$D$1144,G946)=E946,TRUE,FALSE)</f>
        <v>0</v>
      </c>
      <c r="J946" t="str" cm="1">
        <f t="array" ref="J946">IF(A946,IF(AND(H946,I946,INDEX(EBKP_NEU!$G$3:$G$724,G946)),INDEX(EBKP_NEU!$B$3:$B$724,G946),"Problem"),"egal, nicht editierbar")</f>
        <v>Problem</v>
      </c>
      <c r="K946" s="236" t="s">
        <v>359</v>
      </c>
    </row>
    <row r="947" spans="1:11" ht="41.4">
      <c r="A947" t="b">
        <v>1</v>
      </c>
      <c r="C947" s="200" t="s">
        <v>5891</v>
      </c>
      <c r="D947" s="30" t="s">
        <v>3584</v>
      </c>
      <c r="E947" s="30" t="s">
        <v>5892</v>
      </c>
      <c r="G947">
        <f>MATCH(C947,EBKP_NEU!$A$3:$A$724,0)</f>
        <v>520</v>
      </c>
      <c r="H947" t="b" cm="1">
        <f t="array" ref="H947">IF(INDEX(EBKP_NEU!$C$3:$C$1144,G947)=D947,TRUE,FALSE)</f>
        <v>1</v>
      </c>
      <c r="I947" t="b" cm="1">
        <f t="array" ref="I947">IF(INDEX(EBKP_NEU!$D$3:$D$1144,G947)=E947,TRUE,FALSE)</f>
        <v>0</v>
      </c>
      <c r="J947" t="str" cm="1">
        <f t="array" ref="J947">IF(A947,IF(AND(H947,I947,INDEX(EBKP_NEU!$G$3:$G$724,G947)),INDEX(EBKP_NEU!$B$3:$B$724,G947),"Problem"),"egal, nicht editierbar")</f>
        <v>Problem</v>
      </c>
      <c r="K947" s="236" t="s">
        <v>359</v>
      </c>
    </row>
    <row r="948" spans="1:11" ht="27.6">
      <c r="A948" t="b">
        <v>1</v>
      </c>
      <c r="C948" s="200" t="s">
        <v>5893</v>
      </c>
      <c r="D948" s="30" t="s">
        <v>3589</v>
      </c>
      <c r="E948" s="30" t="s">
        <v>3590</v>
      </c>
      <c r="G948">
        <f>MATCH(C948,EBKP_NEU!$A$3:$A$724,0)</f>
        <v>521</v>
      </c>
      <c r="H948" t="b" cm="1">
        <f t="array" ref="H948">IF(INDEX(EBKP_NEU!$C$3:$C$1144,G948)=D948,TRUE,FALSE)</f>
        <v>1</v>
      </c>
      <c r="I948" t="b" cm="1">
        <f t="array" ref="I948">IF(INDEX(EBKP_NEU!$D$3:$D$1144,G948)=E948,TRUE,FALSE)</f>
        <v>1</v>
      </c>
      <c r="J948" t="str" cm="1">
        <f t="array" ref="J948">IF(A948,IF(AND(H948,I948,INDEX(EBKP_NEU!$G$3:$G$724,G948)),INDEX(EBKP_NEU!$B$3:$B$724,G948),"Problem"),"egal, nicht editierbar")</f>
        <v>Problem</v>
      </c>
      <c r="K948" s="236" t="s">
        <v>359</v>
      </c>
    </row>
    <row r="949" spans="1:11" ht="55.2">
      <c r="A949" t="b">
        <v>1</v>
      </c>
      <c r="C949" s="200" t="s">
        <v>5894</v>
      </c>
      <c r="D949" s="30" t="s">
        <v>5895</v>
      </c>
      <c r="E949" s="30" t="s">
        <v>2314</v>
      </c>
      <c r="G949">
        <f>MATCH(C949,EBKP_NEU!$A$3:$A$724,0)</f>
        <v>522</v>
      </c>
      <c r="H949" t="b" cm="1">
        <f t="array" ref="H949">IF(INDEX(EBKP_NEU!$C$3:$C$1144,G949)=D949,TRUE,FALSE)</f>
        <v>0</v>
      </c>
      <c r="I949" t="b" cm="1">
        <f t="array" ref="I949">IF(INDEX(EBKP_NEU!$D$3:$D$1144,G949)=E949,TRUE,FALSE)</f>
        <v>0</v>
      </c>
      <c r="J949" t="str" cm="1">
        <f t="array" ref="J949">IF(A949,IF(AND(H949,I949,INDEX(EBKP_NEU!$G$3:$G$724,G949)),INDEX(EBKP_NEU!$B$3:$B$724,G949),"Problem"),"egal, nicht editierbar")</f>
        <v>Problem</v>
      </c>
      <c r="K949" s="236" t="s">
        <v>359</v>
      </c>
    </row>
    <row r="950" spans="1:11" ht="55.2">
      <c r="A950" t="b">
        <v>1</v>
      </c>
      <c r="C950" s="200" t="s">
        <v>5896</v>
      </c>
      <c r="D950" s="30" t="s">
        <v>2317</v>
      </c>
      <c r="E950" s="30" t="s">
        <v>2318</v>
      </c>
      <c r="G950" t="e">
        <f>MATCH(C950,EBKP_NEU!$A$3:$A$724,0)</f>
        <v>#N/A</v>
      </c>
      <c r="H950" t="e" cm="1">
        <f t="array" ref="H950">IF(INDEX(EBKP_NEU!$C$3:$C$1144,G950)=D950,TRUE,FALSE)</f>
        <v>#N/A</v>
      </c>
      <c r="I950" t="e" cm="1">
        <f t="array" ref="I950">IF(INDEX(EBKP_NEU!$D$3:$D$1144,G950)=E950,TRUE,FALSE)</f>
        <v>#N/A</v>
      </c>
      <c r="J950" t="e" cm="1">
        <f t="array" ref="J950">IF(A950,IF(AND(H950,I950,INDEX(EBKP_NEU!$G$3:$G$724,G950)),INDEX(EBKP_NEU!$B$3:$B$724,G950),"Problem"),"egal, nicht editierbar")</f>
        <v>#N/A</v>
      </c>
      <c r="K950" s="236" t="s">
        <v>359</v>
      </c>
    </row>
    <row r="951" spans="1:11" ht="27.6">
      <c r="A951" t="b">
        <v>1</v>
      </c>
      <c r="C951" s="198" t="s">
        <v>5897</v>
      </c>
      <c r="D951" s="199" t="s">
        <v>2400</v>
      </c>
      <c r="E951" s="30" t="s">
        <v>3600</v>
      </c>
      <c r="G951">
        <f>MATCH(C951,EBKP_NEU!$A$3:$A$724,0)</f>
        <v>523</v>
      </c>
      <c r="H951" t="b" cm="1">
        <f t="array" ref="H951">IF(INDEX(EBKP_NEU!$C$3:$C$1144,G951)=D951,TRUE,FALSE)</f>
        <v>0</v>
      </c>
      <c r="I951" t="b" cm="1">
        <f t="array" ref="I951">IF(INDEX(EBKP_NEU!$D$3:$D$1144,G951)=E951,TRUE,FALSE)</f>
        <v>1</v>
      </c>
      <c r="J951" t="str" cm="1">
        <f t="array" ref="J951">IF(A951,IF(AND(H951,I951,INDEX(EBKP_NEU!$G$3:$G$724,G951)),INDEX(EBKP_NEU!$B$3:$B$724,G951),"Problem"),"egal, nicht editierbar")</f>
        <v>Problem</v>
      </c>
      <c r="K951" s="236" t="s">
        <v>359</v>
      </c>
    </row>
    <row r="952" spans="1:11" ht="55.2">
      <c r="A952" t="b">
        <v>1</v>
      </c>
      <c r="C952" s="200" t="s">
        <v>5898</v>
      </c>
      <c r="D952" s="30" t="s">
        <v>3604</v>
      </c>
      <c r="E952" s="30" t="s">
        <v>3605</v>
      </c>
      <c r="G952">
        <f>MATCH(C952,EBKP_NEU!$A$3:$A$724,0)</f>
        <v>524</v>
      </c>
      <c r="H952" t="b" cm="1">
        <f t="array" ref="H952">IF(INDEX(EBKP_NEU!$C$3:$C$1144,G952)=D952,TRUE,FALSE)</f>
        <v>1</v>
      </c>
      <c r="I952" t="b" cm="1">
        <f t="array" ref="I952">IF(INDEX(EBKP_NEU!$D$3:$D$1144,G952)=E952,TRUE,FALSE)</f>
        <v>1</v>
      </c>
      <c r="J952" t="str" cm="1">
        <f t="array" ref="J952">IF(A952,IF(AND(H952,I952,INDEX(EBKP_NEU!$G$3:$G$724,G952)),INDEX(EBKP_NEU!$B$3:$B$724,G952),"Problem"),"egal, nicht editierbar")</f>
        <v>Problem</v>
      </c>
      <c r="K952" s="236" t="s">
        <v>359</v>
      </c>
    </row>
    <row r="953" spans="1:11" ht="41.4">
      <c r="A953" t="b">
        <v>1</v>
      </c>
      <c r="C953" s="200" t="s">
        <v>5899</v>
      </c>
      <c r="D953" s="30" t="s">
        <v>3609</v>
      </c>
      <c r="E953" s="30" t="s">
        <v>3610</v>
      </c>
      <c r="G953">
        <f>MATCH(C953,EBKP_NEU!$A$3:$A$724,0)</f>
        <v>525</v>
      </c>
      <c r="H953" t="b" cm="1">
        <f t="array" ref="H953">IF(INDEX(EBKP_NEU!$C$3:$C$1144,G953)=D953,TRUE,FALSE)</f>
        <v>1</v>
      </c>
      <c r="I953" t="b" cm="1">
        <f t="array" ref="I953">IF(INDEX(EBKP_NEU!$D$3:$D$1144,G953)=E953,TRUE,FALSE)</f>
        <v>1</v>
      </c>
      <c r="J953" t="str" cm="1">
        <f t="array" ref="J953">IF(A953,IF(AND(H953,I953,INDEX(EBKP_NEU!$G$3:$G$724,G953)),INDEX(EBKP_NEU!$B$3:$B$724,G953),"Problem"),"egal, nicht editierbar")</f>
        <v>Problem</v>
      </c>
      <c r="K953" s="236" t="s">
        <v>359</v>
      </c>
    </row>
    <row r="954" spans="1:11" ht="41.4">
      <c r="A954" t="b">
        <v>1</v>
      </c>
      <c r="C954" s="200" t="s">
        <v>5900</v>
      </c>
      <c r="D954" s="30" t="s">
        <v>2404</v>
      </c>
      <c r="E954" s="30" t="s">
        <v>3614</v>
      </c>
      <c r="G954">
        <f>MATCH(C954,EBKP_NEU!$A$3:$A$724,0)</f>
        <v>526</v>
      </c>
      <c r="H954" t="b" cm="1">
        <f t="array" ref="H954">IF(INDEX(EBKP_NEU!$C$3:$C$1144,G954)=D954,TRUE,FALSE)</f>
        <v>1</v>
      </c>
      <c r="I954" t="b" cm="1">
        <f t="array" ref="I954">IF(INDEX(EBKP_NEU!$D$3:$D$1144,G954)=E954,TRUE,FALSE)</f>
        <v>1</v>
      </c>
      <c r="J954" t="str" cm="1">
        <f t="array" ref="J954">IF(A954,IF(AND(H954,I954,INDEX(EBKP_NEU!$G$3:$G$724,G954)),INDEX(EBKP_NEU!$B$3:$B$724,G954),"Problem"),"egal, nicht editierbar")</f>
        <v>Problem</v>
      </c>
      <c r="K954" s="236" t="s">
        <v>359</v>
      </c>
    </row>
    <row r="955" spans="1:11" ht="41.4">
      <c r="A955" t="b">
        <v>1</v>
      </c>
      <c r="C955" s="200" t="s">
        <v>5901</v>
      </c>
      <c r="D955" s="30" t="s">
        <v>2409</v>
      </c>
      <c r="E955" s="30" t="s">
        <v>3618</v>
      </c>
      <c r="G955">
        <f>MATCH(C955,EBKP_NEU!$A$3:$A$724,0)</f>
        <v>527</v>
      </c>
      <c r="H955" t="b" cm="1">
        <f t="array" ref="H955">IF(INDEX(EBKP_NEU!$C$3:$C$1144,G955)=D955,TRUE,FALSE)</f>
        <v>1</v>
      </c>
      <c r="I955" t="b" cm="1">
        <f t="array" ref="I955">IF(INDEX(EBKP_NEU!$D$3:$D$1144,G955)=E955,TRUE,FALSE)</f>
        <v>1</v>
      </c>
      <c r="J955" t="str" cm="1">
        <f t="array" ref="J955">IF(A955,IF(AND(H955,I955,INDEX(EBKP_NEU!$G$3:$G$724,G955)),INDEX(EBKP_NEU!$B$3:$B$724,G955),"Problem"),"egal, nicht editierbar")</f>
        <v>Problem</v>
      </c>
      <c r="K955" s="236" t="s">
        <v>359</v>
      </c>
    </row>
    <row r="956" spans="1:11" ht="27.6">
      <c r="A956" t="b">
        <v>1</v>
      </c>
      <c r="C956" s="200" t="s">
        <v>5902</v>
      </c>
      <c r="D956" s="30" t="s">
        <v>2413</v>
      </c>
      <c r="E956" s="30" t="s">
        <v>3622</v>
      </c>
      <c r="G956">
        <f>MATCH(C956,EBKP_NEU!$A$3:$A$724,0)</f>
        <v>528</v>
      </c>
      <c r="H956" t="b" cm="1">
        <f t="array" ref="H956">IF(INDEX(EBKP_NEU!$C$3:$C$1144,G956)=D956,TRUE,FALSE)</f>
        <v>1</v>
      </c>
      <c r="I956" t="b" cm="1">
        <f t="array" ref="I956">IF(INDEX(EBKP_NEU!$D$3:$D$1144,G956)=E956,TRUE,FALSE)</f>
        <v>1</v>
      </c>
      <c r="J956" t="str" cm="1">
        <f t="array" ref="J956">IF(A956,IF(AND(H956,I956,INDEX(EBKP_NEU!$G$3:$G$724,G956)),INDEX(EBKP_NEU!$B$3:$B$724,G956),"Problem"),"egal, nicht editierbar")</f>
        <v>Problem</v>
      </c>
      <c r="K956" s="236" t="s">
        <v>359</v>
      </c>
    </row>
    <row r="957" spans="1:11" ht="27.6">
      <c r="A957" t="b">
        <v>1</v>
      </c>
      <c r="C957" s="196" t="s">
        <v>367</v>
      </c>
      <c r="D957" s="197" t="s">
        <v>3624</v>
      </c>
      <c r="E957" s="30" t="s">
        <v>3625</v>
      </c>
      <c r="G957">
        <f>MATCH(C957,EBKP_NEU!$A$3:$A$724,0)</f>
        <v>529</v>
      </c>
      <c r="H957" t="b" cm="1">
        <f t="array" ref="H957">IF(INDEX(EBKP_NEU!$C$3:$C$1144,G957)=D957,TRUE,FALSE)</f>
        <v>1</v>
      </c>
      <c r="I957" t="b" cm="1">
        <f t="array" ref="I957">IF(INDEX(EBKP_NEU!$D$3:$D$1144,G957)=E957,TRUE,FALSE)</f>
        <v>1</v>
      </c>
      <c r="J957" t="str" cm="1">
        <f t="array" ref="J957">IF(A957,IF(AND(H957,I957,INDEX(EBKP_NEU!$G$3:$G$724,G957)),INDEX(EBKP_NEU!$B$3:$B$724,G957),"Problem"),"egal, nicht editierbar")</f>
        <v>Problem</v>
      </c>
      <c r="K957" s="236" t="s">
        <v>368</v>
      </c>
    </row>
    <row r="958" spans="1:11" ht="41.4">
      <c r="A958" t="b">
        <v>1</v>
      </c>
      <c r="C958" s="198" t="s">
        <v>5903</v>
      </c>
      <c r="D958" s="199" t="s">
        <v>3628</v>
      </c>
      <c r="E958" s="30" t="s">
        <v>3629</v>
      </c>
      <c r="G958">
        <f>MATCH(C958,EBKP_NEU!$A$3:$A$724,0)</f>
        <v>530</v>
      </c>
      <c r="H958" t="b" cm="1">
        <f t="array" ref="H958">IF(INDEX(EBKP_NEU!$C$3:$C$1144,G958)=D958,TRUE,FALSE)</f>
        <v>1</v>
      </c>
      <c r="I958" t="b" cm="1">
        <f t="array" ref="I958">IF(INDEX(EBKP_NEU!$D$3:$D$1144,G958)=E958,TRUE,FALSE)</f>
        <v>1</v>
      </c>
      <c r="J958" t="str" cm="1">
        <f t="array" ref="J958">IF(A958,IF(AND(H958,I958,INDEX(EBKP_NEU!$G$3:$G$724,G958)),INDEX(EBKP_NEU!$B$3:$B$724,G958),"Problem"),"egal, nicht editierbar")</f>
        <v>Q01</v>
      </c>
      <c r="K958" s="236" t="s">
        <v>368</v>
      </c>
    </row>
    <row r="959" spans="1:11" ht="27.6">
      <c r="A959" t="b">
        <v>1</v>
      </c>
      <c r="C959" s="200" t="s">
        <v>5904</v>
      </c>
      <c r="D959" s="30" t="s">
        <v>3632</v>
      </c>
      <c r="E959" s="30" t="s">
        <v>3633</v>
      </c>
      <c r="G959">
        <f>MATCH(C959,EBKP_NEU!$A$3:$A$724,0)</f>
        <v>531</v>
      </c>
      <c r="H959" t="b" cm="1">
        <f t="array" ref="H959">IF(INDEX(EBKP_NEU!$C$3:$C$1144,G959)=D959,TRUE,FALSE)</f>
        <v>1</v>
      </c>
      <c r="I959" t="b" cm="1">
        <f t="array" ref="I959">IF(INDEX(EBKP_NEU!$D$3:$D$1144,G959)=E959,TRUE,FALSE)</f>
        <v>1</v>
      </c>
      <c r="J959" t="str" cm="1">
        <f t="array" ref="J959">IF(A959,IF(AND(H959,I959,INDEX(EBKP_NEU!$G$3:$G$724,G959)),INDEX(EBKP_NEU!$B$3:$B$724,G959),"Problem"),"egal, nicht editierbar")</f>
        <v>Q01.01</v>
      </c>
      <c r="K959" s="236" t="s">
        <v>369</v>
      </c>
    </row>
    <row r="960" spans="1:11" ht="41.4">
      <c r="A960" t="b">
        <v>1</v>
      </c>
      <c r="C960" s="200" t="s">
        <v>5905</v>
      </c>
      <c r="D960" s="30" t="s">
        <v>3636</v>
      </c>
      <c r="E960" s="30" t="s">
        <v>3637</v>
      </c>
      <c r="G960">
        <f>MATCH(C960,EBKP_NEU!$A$3:$A$724,0)</f>
        <v>532</v>
      </c>
      <c r="H960" t="b" cm="1">
        <f t="array" ref="H960">IF(INDEX(EBKP_NEU!$C$3:$C$1144,G960)=D960,TRUE,FALSE)</f>
        <v>1</v>
      </c>
      <c r="I960" t="b" cm="1">
        <f t="array" ref="I960">IF(INDEX(EBKP_NEU!$D$3:$D$1144,G960)=E960,TRUE,FALSE)</f>
        <v>1</v>
      </c>
      <c r="J960" t="str" cm="1">
        <f t="array" ref="J960">IF(A960,IF(AND(H960,I960,INDEX(EBKP_NEU!$G$3:$G$724,G960)),INDEX(EBKP_NEU!$B$3:$B$724,G960),"Problem"),"egal, nicht editierbar")</f>
        <v>Q01.02</v>
      </c>
      <c r="K960" s="236" t="s">
        <v>370</v>
      </c>
    </row>
    <row r="961" spans="1:11" ht="41.4">
      <c r="A961" t="b">
        <v>1</v>
      </c>
      <c r="C961" s="200" t="s">
        <v>5906</v>
      </c>
      <c r="D961" s="30" t="s">
        <v>3640</v>
      </c>
      <c r="E961" s="30" t="s">
        <v>3641</v>
      </c>
      <c r="G961">
        <f>MATCH(C961,EBKP_NEU!$A$3:$A$724,0)</f>
        <v>533</v>
      </c>
      <c r="H961" t="b" cm="1">
        <f t="array" ref="H961">IF(INDEX(EBKP_NEU!$C$3:$C$1144,G961)=D961,TRUE,FALSE)</f>
        <v>1</v>
      </c>
      <c r="I961" t="b" cm="1">
        <f t="array" ref="I961">IF(INDEX(EBKP_NEU!$D$3:$D$1144,G961)=E961,TRUE,FALSE)</f>
        <v>1</v>
      </c>
      <c r="J961" t="str" cm="1">
        <f t="array" ref="J961">IF(A961,IF(AND(H961,I961,INDEX(EBKP_NEU!$G$3:$G$724,G961)),INDEX(EBKP_NEU!$B$3:$B$724,G961),"Problem"),"egal, nicht editierbar")</f>
        <v>Q01.03</v>
      </c>
      <c r="K961" s="236" t="s">
        <v>371</v>
      </c>
    </row>
    <row r="962" spans="1:11" ht="41.4">
      <c r="A962" t="b">
        <v>1</v>
      </c>
      <c r="C962" s="200" t="s">
        <v>5907</v>
      </c>
      <c r="D962" s="30" t="s">
        <v>5908</v>
      </c>
      <c r="E962" s="30" t="s">
        <v>5909</v>
      </c>
      <c r="G962">
        <f>MATCH(C962,EBKP_NEU!$A$3:$A$724,0)</f>
        <v>534</v>
      </c>
      <c r="H962" t="b" cm="1">
        <f t="array" ref="H962">IF(INDEX(EBKP_NEU!$C$3:$C$1144,G962)=D962,TRUE,FALSE)</f>
        <v>0</v>
      </c>
      <c r="I962" t="b" cm="1">
        <f t="array" ref="I962">IF(INDEX(EBKP_NEU!$D$3:$D$1144,G962)=E962,TRUE,FALSE)</f>
        <v>0</v>
      </c>
      <c r="J962" t="str" cm="1">
        <f t="array" ref="J962">IF(A962,IF(AND(H962,I962,INDEX(EBKP_NEU!$G$3:$G$724,G962)),INDEX(EBKP_NEU!$B$3:$B$724,G962),"Problem"),"egal, nicht editierbar")</f>
        <v>Problem</v>
      </c>
      <c r="K962" s="236" t="s">
        <v>372</v>
      </c>
    </row>
    <row r="963" spans="1:11" ht="41.4">
      <c r="A963" t="b">
        <v>1</v>
      </c>
      <c r="C963" s="200" t="s">
        <v>5910</v>
      </c>
      <c r="D963" s="30" t="s">
        <v>3648</v>
      </c>
      <c r="E963" s="30" t="s">
        <v>5911</v>
      </c>
      <c r="G963">
        <f>MATCH(C963,EBKP_NEU!$A$3:$A$724,0)</f>
        <v>535</v>
      </c>
      <c r="H963" t="b" cm="1">
        <f t="array" ref="H963">IF(INDEX(EBKP_NEU!$C$3:$C$1144,G963)=D963,TRUE,FALSE)</f>
        <v>1</v>
      </c>
      <c r="I963" t="b" cm="1">
        <f t="array" ref="I963">IF(INDEX(EBKP_NEU!$D$3:$D$1144,G963)=E963,TRUE,FALSE)</f>
        <v>0</v>
      </c>
      <c r="J963" t="str" cm="1">
        <f t="array" ref="J963">IF(A963,IF(AND(H963,I963,INDEX(EBKP_NEU!$G$3:$G$724,G963)),INDEX(EBKP_NEU!$B$3:$B$724,G963),"Problem"),"egal, nicht editierbar")</f>
        <v>Problem</v>
      </c>
      <c r="K963" s="236" t="s">
        <v>373</v>
      </c>
    </row>
    <row r="964" spans="1:11" ht="27.6">
      <c r="A964" t="b">
        <v>1</v>
      </c>
      <c r="C964" s="198" t="s">
        <v>5912</v>
      </c>
      <c r="D964" s="199" t="s">
        <v>2065</v>
      </c>
      <c r="E964" s="30" t="s">
        <v>3652</v>
      </c>
      <c r="G964">
        <f>MATCH(C964,EBKP_NEU!$A$3:$A$724,0)</f>
        <v>536</v>
      </c>
      <c r="H964" t="b" cm="1">
        <f t="array" ref="H964">IF(INDEX(EBKP_NEU!$C$3:$C$1144,G964)=D964,TRUE,FALSE)</f>
        <v>1</v>
      </c>
      <c r="I964" t="b" cm="1">
        <f t="array" ref="I964">IF(INDEX(EBKP_NEU!$D$3:$D$1144,G964)=E964,TRUE,FALSE)</f>
        <v>1</v>
      </c>
      <c r="J964" t="str" cm="1">
        <f t="array" ref="J964">IF(A964,IF(AND(H964,I964,INDEX(EBKP_NEU!$G$3:$G$724,G964)),INDEX(EBKP_NEU!$B$3:$B$724,G964),"Problem"),"egal, nicht editierbar")</f>
        <v>Q02</v>
      </c>
      <c r="K964" s="236" t="s">
        <v>374</v>
      </c>
    </row>
    <row r="965" spans="1:11" ht="41.4">
      <c r="A965" t="b">
        <v>1</v>
      </c>
      <c r="C965" s="200" t="s">
        <v>5913</v>
      </c>
      <c r="D965" s="30" t="s">
        <v>3654</v>
      </c>
      <c r="E965" s="30" t="s">
        <v>3655</v>
      </c>
      <c r="G965">
        <f>MATCH(C965,EBKP_NEU!$A$3:$A$724,0)</f>
        <v>537</v>
      </c>
      <c r="H965" t="b" cm="1">
        <f t="array" ref="H965">IF(INDEX(EBKP_NEU!$C$3:$C$1144,G965)=D965,TRUE,FALSE)</f>
        <v>1</v>
      </c>
      <c r="I965" t="b" cm="1">
        <f t="array" ref="I965">IF(INDEX(EBKP_NEU!$D$3:$D$1144,G965)=E965,TRUE,FALSE)</f>
        <v>1</v>
      </c>
      <c r="J965" t="str" cm="1">
        <f t="array" ref="J965">IF(A965,IF(AND(H965,I965,INDEX(EBKP_NEU!$G$3:$G$724,G965)),INDEX(EBKP_NEU!$B$3:$B$724,G965),"Problem"),"egal, nicht editierbar")</f>
        <v>Q02.01</v>
      </c>
      <c r="K965" s="236" t="s">
        <v>375</v>
      </c>
    </row>
    <row r="966" spans="1:11" ht="27.6">
      <c r="A966" t="b">
        <v>1</v>
      </c>
      <c r="C966" s="200" t="s">
        <v>5914</v>
      </c>
      <c r="D966" s="30" t="s">
        <v>3658</v>
      </c>
      <c r="E966" s="30" t="s">
        <v>3659</v>
      </c>
      <c r="G966">
        <f>MATCH(C966,EBKP_NEU!$A$3:$A$724,0)</f>
        <v>538</v>
      </c>
      <c r="H966" t="b" cm="1">
        <f t="array" ref="H966">IF(INDEX(EBKP_NEU!$C$3:$C$1144,G966)=D966,TRUE,FALSE)</f>
        <v>1</v>
      </c>
      <c r="I966" t="b" cm="1">
        <f t="array" ref="I966">IF(INDEX(EBKP_NEU!$D$3:$D$1144,G966)=E966,TRUE,FALSE)</f>
        <v>1</v>
      </c>
      <c r="J966" t="str" cm="1">
        <f t="array" ref="J966">IF(A966,IF(AND(H966,I966,INDEX(EBKP_NEU!$G$3:$G$724,G966)),INDEX(EBKP_NEU!$B$3:$B$724,G966),"Problem"),"egal, nicht editierbar")</f>
        <v>Q02.02</v>
      </c>
      <c r="K966" s="236" t="s">
        <v>376</v>
      </c>
    </row>
    <row r="967" spans="1:11" ht="27.6">
      <c r="A967" t="b">
        <v>1</v>
      </c>
      <c r="C967" s="200" t="s">
        <v>5915</v>
      </c>
      <c r="D967" s="30" t="s">
        <v>3662</v>
      </c>
      <c r="E967" s="30" t="s">
        <v>5916</v>
      </c>
      <c r="G967">
        <f>MATCH(C967,EBKP_NEU!$A$3:$A$724,0)</f>
        <v>539</v>
      </c>
      <c r="H967" t="b" cm="1">
        <f t="array" ref="H967">IF(INDEX(EBKP_NEU!$C$3:$C$1144,G967)=D967,TRUE,FALSE)</f>
        <v>1</v>
      </c>
      <c r="I967" t="b" cm="1">
        <f t="array" ref="I967">IF(INDEX(EBKP_NEU!$D$3:$D$1144,G967)=E967,TRUE,FALSE)</f>
        <v>0</v>
      </c>
      <c r="J967" t="str" cm="1">
        <f t="array" ref="J967">IF(A967,IF(AND(H967,I967,INDEX(EBKP_NEU!$G$3:$G$724,G967)),INDEX(EBKP_NEU!$B$3:$B$724,G967),"Problem"),"egal, nicht editierbar")</f>
        <v>Problem</v>
      </c>
      <c r="K967" s="236" t="s">
        <v>377</v>
      </c>
    </row>
    <row r="968" spans="1:11" ht="27.6">
      <c r="A968" t="b">
        <v>1</v>
      </c>
      <c r="C968" s="200" t="s">
        <v>5917</v>
      </c>
      <c r="D968" s="30" t="s">
        <v>3666</v>
      </c>
      <c r="E968" s="30" t="s">
        <v>3667</v>
      </c>
      <c r="G968">
        <f>MATCH(C968,EBKP_NEU!$A$3:$A$724,0)</f>
        <v>540</v>
      </c>
      <c r="H968" t="b" cm="1">
        <f t="array" ref="H968">IF(INDEX(EBKP_NEU!$C$3:$C$1144,G968)=D968,TRUE,FALSE)</f>
        <v>1</v>
      </c>
      <c r="I968" t="b" cm="1">
        <f t="array" ref="I968">IF(INDEX(EBKP_NEU!$D$3:$D$1144,G968)=E968,TRUE,FALSE)</f>
        <v>1</v>
      </c>
      <c r="J968" t="str" cm="1">
        <f t="array" ref="J968">IF(A968,IF(AND(H968,I968,INDEX(EBKP_NEU!$G$3:$G$724,G968)),INDEX(EBKP_NEU!$B$3:$B$724,G968),"Problem"),"egal, nicht editierbar")</f>
        <v>Q02.04</v>
      </c>
      <c r="K968" s="236" t="s">
        <v>378</v>
      </c>
    </row>
    <row r="969" spans="1:11" ht="27.6">
      <c r="A969" t="b">
        <v>1</v>
      </c>
      <c r="C969" s="198" t="s">
        <v>5918</v>
      </c>
      <c r="D969" s="199" t="s">
        <v>2119</v>
      </c>
      <c r="E969" s="30" t="s">
        <v>3670</v>
      </c>
      <c r="G969">
        <f>MATCH(C969,EBKP_NEU!$A$3:$A$724,0)</f>
        <v>541</v>
      </c>
      <c r="H969" t="b" cm="1">
        <f t="array" ref="H969">IF(INDEX(EBKP_NEU!$C$3:$C$1144,G969)=D969,TRUE,FALSE)</f>
        <v>1</v>
      </c>
      <c r="I969" t="b" cm="1">
        <f t="array" ref="I969">IF(INDEX(EBKP_NEU!$D$3:$D$1144,G969)=E969,TRUE,FALSE)</f>
        <v>1</v>
      </c>
      <c r="J969" t="str" cm="1">
        <f t="array" ref="J969">IF(A969,IF(AND(H969,I969,INDEX(EBKP_NEU!$G$3:$G$724,G969)),INDEX(EBKP_NEU!$B$3:$B$724,G969),"Problem"),"egal, nicht editierbar")</f>
        <v>Q03</v>
      </c>
      <c r="K969" s="236" t="s">
        <v>379</v>
      </c>
    </row>
    <row r="970" spans="1:11" ht="41.4">
      <c r="A970" t="b">
        <v>1</v>
      </c>
      <c r="C970" s="200" t="s">
        <v>5919</v>
      </c>
      <c r="D970" s="30" t="s">
        <v>3672</v>
      </c>
      <c r="E970" s="30" t="s">
        <v>3673</v>
      </c>
      <c r="G970">
        <f>MATCH(C970,EBKP_NEU!$A$3:$A$724,0)</f>
        <v>542</v>
      </c>
      <c r="H970" t="b" cm="1">
        <f t="array" ref="H970">IF(INDEX(EBKP_NEU!$C$3:$C$1144,G970)=D970,TRUE,FALSE)</f>
        <v>1</v>
      </c>
      <c r="I970" t="b" cm="1">
        <f t="array" ref="I970">IF(INDEX(EBKP_NEU!$D$3:$D$1144,G970)=E970,TRUE,FALSE)</f>
        <v>1</v>
      </c>
      <c r="J970" t="str" cm="1">
        <f t="array" ref="J970">IF(A970,IF(AND(H970,I970,INDEX(EBKP_NEU!$G$3:$G$724,G970)),INDEX(EBKP_NEU!$B$3:$B$724,G970),"Problem"),"egal, nicht editierbar")</f>
        <v>Q03.01</v>
      </c>
      <c r="K970" s="236" t="s">
        <v>380</v>
      </c>
    </row>
    <row r="971" spans="1:11" ht="27.6">
      <c r="A971" t="b">
        <v>1</v>
      </c>
      <c r="C971" s="200" t="s">
        <v>5920</v>
      </c>
      <c r="D971" s="30" t="s">
        <v>3676</v>
      </c>
      <c r="E971" s="30" t="s">
        <v>3677</v>
      </c>
      <c r="G971">
        <f>MATCH(C971,EBKP_NEU!$A$3:$A$724,0)</f>
        <v>543</v>
      </c>
      <c r="H971" t="b" cm="1">
        <f t="array" ref="H971">IF(INDEX(EBKP_NEU!$C$3:$C$1144,G971)=D971,TRUE,FALSE)</f>
        <v>1</v>
      </c>
      <c r="I971" t="b" cm="1">
        <f t="array" ref="I971">IF(INDEX(EBKP_NEU!$D$3:$D$1144,G971)=E971,TRUE,FALSE)</f>
        <v>1</v>
      </c>
      <c r="J971" t="str" cm="1">
        <f t="array" ref="J971">IF(A971,IF(AND(H971,I971,INDEX(EBKP_NEU!$G$3:$G$724,G971)),INDEX(EBKP_NEU!$B$3:$B$724,G971),"Problem"),"egal, nicht editierbar")</f>
        <v>Q03.02</v>
      </c>
      <c r="K971" s="236" t="s">
        <v>381</v>
      </c>
    </row>
    <row r="972" spans="1:11" ht="27.6">
      <c r="A972" t="b">
        <v>1</v>
      </c>
      <c r="C972" s="200" t="s">
        <v>5921</v>
      </c>
      <c r="D972" s="30" t="s">
        <v>3680</v>
      </c>
      <c r="E972" s="30" t="s">
        <v>5922</v>
      </c>
      <c r="G972">
        <f>MATCH(C972,EBKP_NEU!$A$3:$A$724,0)</f>
        <v>544</v>
      </c>
      <c r="H972" t="b" cm="1">
        <f t="array" ref="H972">IF(INDEX(EBKP_NEU!$C$3:$C$1144,G972)=D972,TRUE,FALSE)</f>
        <v>1</v>
      </c>
      <c r="I972" t="b" cm="1">
        <f t="array" ref="I972">IF(INDEX(EBKP_NEU!$D$3:$D$1144,G972)=E972,TRUE,FALSE)</f>
        <v>0</v>
      </c>
      <c r="J972" t="str" cm="1">
        <f t="array" ref="J972">IF(A972,IF(AND(H972,I972,INDEX(EBKP_NEU!$G$3:$G$724,G972)),INDEX(EBKP_NEU!$B$3:$B$724,G972),"Problem"),"egal, nicht editierbar")</f>
        <v>Problem</v>
      </c>
      <c r="K972" s="236" t="s">
        <v>382</v>
      </c>
    </row>
    <row r="973" spans="1:11" ht="13.8">
      <c r="A973" t="b">
        <v>1</v>
      </c>
      <c r="C973" s="200" t="s">
        <v>5923</v>
      </c>
      <c r="D973" s="30" t="s">
        <v>3684</v>
      </c>
      <c r="E973" s="30" t="s">
        <v>3685</v>
      </c>
      <c r="G973">
        <f>MATCH(C973,EBKP_NEU!$A$3:$A$724,0)</f>
        <v>545</v>
      </c>
      <c r="H973" t="b" cm="1">
        <f t="array" ref="H973">IF(INDEX(EBKP_NEU!$C$3:$C$1144,G973)=D973,TRUE,FALSE)</f>
        <v>1</v>
      </c>
      <c r="I973" t="b" cm="1">
        <f t="array" ref="I973">IF(INDEX(EBKP_NEU!$D$3:$D$1144,G973)=E973,TRUE,FALSE)</f>
        <v>1</v>
      </c>
      <c r="J973" t="str" cm="1">
        <f t="array" ref="J973">IF(A973,IF(AND(H973,I973,INDEX(EBKP_NEU!$G$3:$G$724,G973)),INDEX(EBKP_NEU!$B$3:$B$724,G973),"Problem"),"egal, nicht editierbar")</f>
        <v>Q03.04</v>
      </c>
      <c r="K973" s="236" t="s">
        <v>383</v>
      </c>
    </row>
    <row r="974" spans="1:11" ht="27.6">
      <c r="A974" t="b">
        <v>1</v>
      </c>
      <c r="C974" s="198" t="s">
        <v>5924</v>
      </c>
      <c r="D974" s="199" t="s">
        <v>5925</v>
      </c>
      <c r="E974" s="30" t="s">
        <v>5926</v>
      </c>
      <c r="G974">
        <f>MATCH(C974,EBKP_NEU!$A$3:$A$724,0)</f>
        <v>546</v>
      </c>
      <c r="H974" t="b" cm="1">
        <f t="array" ref="H974">IF(INDEX(EBKP_NEU!$C$3:$C$1144,G974)=D974,TRUE,FALSE)</f>
        <v>0</v>
      </c>
      <c r="I974" t="b" cm="1">
        <f t="array" ref="I974">IF(INDEX(EBKP_NEU!$D$3:$D$1144,G974)=E974,TRUE,FALSE)</f>
        <v>0</v>
      </c>
      <c r="J974" t="str" cm="1">
        <f t="array" ref="J974">IF(A974,IF(AND(H974,I974,INDEX(EBKP_NEU!$G$3:$G$724,G974)),INDEX(EBKP_NEU!$B$3:$B$724,G974),"Problem"),"egal, nicht editierbar")</f>
        <v>Problem</v>
      </c>
      <c r="K974" s="236" t="s">
        <v>384</v>
      </c>
    </row>
    <row r="975" spans="1:11" ht="41.4">
      <c r="A975" t="b">
        <v>1</v>
      </c>
      <c r="C975" s="200" t="s">
        <v>5927</v>
      </c>
      <c r="D975" s="30" t="s">
        <v>5928</v>
      </c>
      <c r="E975" s="30" t="s">
        <v>5929</v>
      </c>
      <c r="G975">
        <f>MATCH(C975,EBKP_NEU!$A$3:$A$724,0)</f>
        <v>547</v>
      </c>
      <c r="H975" t="b" cm="1">
        <f t="array" ref="H975">IF(INDEX(EBKP_NEU!$C$3:$C$1144,G975)=D975,TRUE,FALSE)</f>
        <v>0</v>
      </c>
      <c r="I975" t="b" cm="1">
        <f t="array" ref="I975">IF(INDEX(EBKP_NEU!$D$3:$D$1144,G975)=E975,TRUE,FALSE)</f>
        <v>0</v>
      </c>
      <c r="J975" t="str" cm="1">
        <f t="array" ref="J975">IF(A975,IF(AND(H975,I975,INDEX(EBKP_NEU!$G$3:$G$724,G975)),INDEX(EBKP_NEU!$B$3:$B$724,G975),"Problem"),"egal, nicht editierbar")</f>
        <v>Problem</v>
      </c>
      <c r="K975" s="236" t="s">
        <v>385</v>
      </c>
    </row>
    <row r="976" spans="1:11" ht="27.6">
      <c r="A976" t="b">
        <v>1</v>
      </c>
      <c r="C976" s="200" t="s">
        <v>5930</v>
      </c>
      <c r="D976" s="30" t="s">
        <v>5931</v>
      </c>
      <c r="E976" s="30" t="s">
        <v>3677</v>
      </c>
      <c r="G976">
        <f>MATCH(C976,EBKP_NEU!$A$3:$A$724,0)</f>
        <v>548</v>
      </c>
      <c r="H976" t="b" cm="1">
        <f t="array" ref="H976">IF(INDEX(EBKP_NEU!$C$3:$C$1144,G976)=D976,TRUE,FALSE)</f>
        <v>0</v>
      </c>
      <c r="I976" t="b" cm="1">
        <f t="array" ref="I976">IF(INDEX(EBKP_NEU!$D$3:$D$1144,G976)=E976,TRUE,FALSE)</f>
        <v>1</v>
      </c>
      <c r="J976" t="str" cm="1">
        <f t="array" ref="J976">IF(A976,IF(AND(H976,I976,INDEX(EBKP_NEU!$G$3:$G$724,G976)),INDEX(EBKP_NEU!$B$3:$B$724,G976),"Problem"),"egal, nicht editierbar")</f>
        <v>Problem</v>
      </c>
      <c r="K976" s="236" t="s">
        <v>386</v>
      </c>
    </row>
    <row r="977" spans="1:12" ht="27.6">
      <c r="A977" t="b">
        <v>1</v>
      </c>
      <c r="C977" s="200" t="s">
        <v>5932</v>
      </c>
      <c r="D977" s="30" t="s">
        <v>5933</v>
      </c>
      <c r="E977" s="30" t="s">
        <v>5934</v>
      </c>
      <c r="G977">
        <f>MATCH(C977,EBKP_NEU!$A$3:$A$724,0)</f>
        <v>549</v>
      </c>
      <c r="H977" t="b" cm="1">
        <f t="array" ref="H977">IF(INDEX(EBKP_NEU!$C$3:$C$1144,G977)=D977,TRUE,FALSE)</f>
        <v>0</v>
      </c>
      <c r="I977" t="b" cm="1">
        <f t="array" ref="I977">IF(INDEX(EBKP_NEU!$D$3:$D$1144,G977)=E977,TRUE,FALSE)</f>
        <v>0</v>
      </c>
      <c r="J977" t="str" cm="1">
        <f t="array" ref="J977">IF(A977,IF(AND(H977,I977,INDEX(EBKP_NEU!$G$3:$G$724,G977)),INDEX(EBKP_NEU!$B$3:$B$724,G977),"Problem"),"egal, nicht editierbar")</f>
        <v>Problem</v>
      </c>
      <c r="K977" s="236" t="s">
        <v>387</v>
      </c>
    </row>
    <row r="978" spans="1:12" ht="27.6">
      <c r="A978" t="b">
        <v>1</v>
      </c>
      <c r="C978" s="200" t="s">
        <v>5935</v>
      </c>
      <c r="D978" s="30" t="s">
        <v>5936</v>
      </c>
      <c r="E978" s="30" t="s">
        <v>5937</v>
      </c>
      <c r="G978">
        <f>MATCH(C978,EBKP_NEU!$A$3:$A$724,0)</f>
        <v>550</v>
      </c>
      <c r="H978" t="b" cm="1">
        <f t="array" ref="H978">IF(INDEX(EBKP_NEU!$C$3:$C$1144,G978)=D978,TRUE,FALSE)</f>
        <v>0</v>
      </c>
      <c r="I978" t="b" cm="1">
        <f t="array" ref="I978">IF(INDEX(EBKP_NEU!$D$3:$D$1144,G978)=E978,TRUE,FALSE)</f>
        <v>0</v>
      </c>
      <c r="J978" t="str" cm="1">
        <f t="array" ref="J978">IF(A978,IF(AND(H978,I978,INDEX(EBKP_NEU!$G$3:$G$724,G978)),INDEX(EBKP_NEU!$B$3:$B$724,G978),"Problem"),"egal, nicht editierbar")</f>
        <v>Problem</v>
      </c>
      <c r="K978" s="236" t="s">
        <v>388</v>
      </c>
    </row>
    <row r="979" spans="1:12" ht="55.2">
      <c r="A979" t="b">
        <v>1</v>
      </c>
      <c r="C979" s="198" t="s">
        <v>5938</v>
      </c>
      <c r="D979" s="199" t="s">
        <v>3707</v>
      </c>
      <c r="E979" s="30" t="s">
        <v>3708</v>
      </c>
      <c r="G979">
        <f>MATCH(C979,EBKP_NEU!$A$3:$A$724,0)</f>
        <v>551</v>
      </c>
      <c r="H979" t="b" cm="1">
        <f t="array" ref="H979">IF(INDEX(EBKP_NEU!$C$3:$C$1144,G979)=D979,TRUE,FALSE)</f>
        <v>1</v>
      </c>
      <c r="I979" t="b" cm="1">
        <f t="array" ref="I979">IF(INDEX(EBKP_NEU!$D$3:$D$1144,G979)=E979,TRUE,FALSE)</f>
        <v>1</v>
      </c>
      <c r="J979" t="str" cm="1">
        <f t="array" ref="J979">IF(A979,IF(AND(H979,I979,INDEX(EBKP_NEU!$G$3:$G$724,G979)),INDEX(EBKP_NEU!$B$3:$B$724,G979),"Problem"),"egal, nicht editierbar")</f>
        <v>Q05</v>
      </c>
      <c r="K979" s="236" t="s">
        <v>389</v>
      </c>
    </row>
    <row r="980" spans="1:12" ht="27.6">
      <c r="A980" t="b">
        <v>1</v>
      </c>
      <c r="C980" s="200" t="s">
        <v>5939</v>
      </c>
      <c r="D980" s="30" t="s">
        <v>3711</v>
      </c>
      <c r="E980" s="30" t="s">
        <v>3712</v>
      </c>
      <c r="G980">
        <f>MATCH(C980,EBKP_NEU!$A$3:$A$724,0)</f>
        <v>552</v>
      </c>
      <c r="H980" t="b" cm="1">
        <f t="array" ref="H980">IF(INDEX(EBKP_NEU!$C$3:$C$1144,G980)=D980,TRUE,FALSE)</f>
        <v>1</v>
      </c>
      <c r="I980" t="b" cm="1">
        <f t="array" ref="I980">IF(INDEX(EBKP_NEU!$D$3:$D$1144,G980)=E980,TRUE,FALSE)</f>
        <v>1</v>
      </c>
      <c r="J980" t="str" cm="1">
        <f t="array" ref="J980">IF(A980,IF(AND(H980,I980,INDEX(EBKP_NEU!$G$3:$G$724,G980)),INDEX(EBKP_NEU!$B$3:$B$724,G980),"Problem"),"egal, nicht editierbar")</f>
        <v>Q05.01</v>
      </c>
      <c r="K980" s="236" t="s">
        <v>390</v>
      </c>
    </row>
    <row r="981" spans="1:12" ht="27.6">
      <c r="A981" t="b">
        <v>1</v>
      </c>
      <c r="C981" s="200" t="s">
        <v>5940</v>
      </c>
      <c r="D981" s="30" t="s">
        <v>3715</v>
      </c>
      <c r="E981" s="30" t="s">
        <v>3716</v>
      </c>
      <c r="G981">
        <f>MATCH(C981,EBKP_NEU!$A$3:$A$724,0)</f>
        <v>553</v>
      </c>
      <c r="H981" t="b" cm="1">
        <f t="array" ref="H981">IF(INDEX(EBKP_NEU!$C$3:$C$1144,G981)=D981,TRUE,FALSE)</f>
        <v>1</v>
      </c>
      <c r="I981" t="b" cm="1">
        <f t="array" ref="I981">IF(INDEX(EBKP_NEU!$D$3:$D$1144,G981)=E981,TRUE,FALSE)</f>
        <v>1</v>
      </c>
      <c r="J981" t="str" cm="1">
        <f t="array" ref="J981">IF(A981,IF(AND(H981,I981,INDEX(EBKP_NEU!$G$3:$G$724,G981)),INDEX(EBKP_NEU!$B$3:$B$724,G981),"Problem"),"egal, nicht editierbar")</f>
        <v>Q05.02</v>
      </c>
      <c r="K981" s="236" t="s">
        <v>391</v>
      </c>
    </row>
    <row r="982" spans="1:12" ht="13.8">
      <c r="A982" t="b">
        <v>1</v>
      </c>
      <c r="C982" s="200" t="s">
        <v>5941</v>
      </c>
      <c r="D982" s="30" t="s">
        <v>3719</v>
      </c>
      <c r="E982" s="30" t="s">
        <v>3720</v>
      </c>
      <c r="G982">
        <f>MATCH(C982,EBKP_NEU!$A$3:$A$724,0)</f>
        <v>554</v>
      </c>
      <c r="H982" t="b" cm="1">
        <f t="array" ref="H982">IF(INDEX(EBKP_NEU!$C$3:$C$1144,G982)=D982,TRUE,FALSE)</f>
        <v>1</v>
      </c>
      <c r="I982" t="b" cm="1">
        <f t="array" ref="I982">IF(INDEX(EBKP_NEU!$D$3:$D$1144,G982)=E982,TRUE,FALSE)</f>
        <v>1</v>
      </c>
      <c r="J982" t="str" cm="1">
        <f t="array" ref="J982">IF(A982,IF(AND(H982,I982,INDEX(EBKP_NEU!$G$3:$G$724,G982)),INDEX(EBKP_NEU!$B$3:$B$724,G982),"Problem"),"egal, nicht editierbar")</f>
        <v>Q05.03</v>
      </c>
      <c r="K982" s="236" t="s">
        <v>392</v>
      </c>
    </row>
    <row r="983" spans="1:12" ht="55.2">
      <c r="A983" t="b">
        <v>1</v>
      </c>
      <c r="C983" s="198" t="s">
        <v>5942</v>
      </c>
      <c r="D983" s="199" t="s">
        <v>3723</v>
      </c>
      <c r="E983" s="30" t="s">
        <v>3724</v>
      </c>
      <c r="G983">
        <f>MATCH(C983,EBKP_NEU!$A$3:$A$724,0)</f>
        <v>555</v>
      </c>
      <c r="H983" t="b" cm="1">
        <f t="array" ref="H983">IF(INDEX(EBKP_NEU!$C$3:$C$1144,G983)=D983,TRUE,FALSE)</f>
        <v>1</v>
      </c>
      <c r="I983" t="b" cm="1">
        <f t="array" ref="I983">IF(INDEX(EBKP_NEU!$D$3:$D$1144,G983)=E983,TRUE,FALSE)</f>
        <v>1</v>
      </c>
      <c r="J983" t="str" cm="1">
        <f t="array" ref="J983">IF(A983,IF(AND(H983,I983,INDEX(EBKP_NEU!$G$3:$G$724,G983)),INDEX(EBKP_NEU!$B$3:$B$724,G983),"Problem"),"egal, nicht editierbar")</f>
        <v>Q06</v>
      </c>
      <c r="K983" s="236" t="s">
        <v>393</v>
      </c>
    </row>
    <row r="984" spans="1:12" ht="55.2">
      <c r="A984" t="b">
        <v>1</v>
      </c>
      <c r="C984" s="200" t="s">
        <v>5943</v>
      </c>
      <c r="D984" s="30" t="s">
        <v>3727</v>
      </c>
      <c r="E984" s="30" t="s">
        <v>5944</v>
      </c>
      <c r="G984">
        <f>MATCH(C984,EBKP_NEU!$A$3:$A$724,0)</f>
        <v>556</v>
      </c>
      <c r="H984" t="b" cm="1">
        <f t="array" ref="H984">IF(INDEX(EBKP_NEU!$C$3:$C$1144,G984)=D984,TRUE,FALSE)</f>
        <v>1</v>
      </c>
      <c r="I984" t="b" cm="1">
        <f t="array" ref="I984">IF(INDEX(EBKP_NEU!$D$3:$D$1144,G984)=E984,TRUE,FALSE)</f>
        <v>0</v>
      </c>
      <c r="J984" t="str" cm="1">
        <f t="array" ref="J984">IF(A984,IF(AND(H984,I984,INDEX(EBKP_NEU!$G$3:$G$724,G984)),INDEX(EBKP_NEU!$B$3:$B$724,G984),"Problem"),"egal, nicht editierbar")</f>
        <v>Problem</v>
      </c>
      <c r="K984" s="236" t="s">
        <v>394</v>
      </c>
    </row>
    <row r="985" spans="1:12" ht="69">
      <c r="A985" t="b">
        <v>1</v>
      </c>
      <c r="C985" s="200" t="s">
        <v>5945</v>
      </c>
      <c r="D985" s="30" t="s">
        <v>3731</v>
      </c>
      <c r="E985" s="30" t="s">
        <v>5946</v>
      </c>
      <c r="G985">
        <f>MATCH(C985,EBKP_NEU!$A$3:$A$724,0)</f>
        <v>557</v>
      </c>
      <c r="H985" t="b" cm="1">
        <f t="array" ref="H985">IF(INDEX(EBKP_NEU!$C$3:$C$1144,G985)=D985,TRUE,FALSE)</f>
        <v>1</v>
      </c>
      <c r="I985" t="b" cm="1">
        <f t="array" ref="I985">IF(INDEX(EBKP_NEU!$D$3:$D$1144,G985)=E985,TRUE,FALSE)</f>
        <v>0</v>
      </c>
      <c r="J985" t="str" cm="1">
        <f t="array" ref="J985">IF(A985,IF(AND(H985,I985,INDEX(EBKP_NEU!$G$3:$G$724,G985)),INDEX(EBKP_NEU!$B$3:$B$724,G985),"Problem"),"egal, nicht editierbar")</f>
        <v>Problem</v>
      </c>
      <c r="K985" s="236" t="s">
        <v>395</v>
      </c>
    </row>
    <row r="986" spans="1:12" ht="69">
      <c r="A986" t="b">
        <v>1</v>
      </c>
      <c r="C986" s="200" t="s">
        <v>5947</v>
      </c>
      <c r="D986" s="30" t="s">
        <v>3735</v>
      </c>
      <c r="E986" s="30" t="s">
        <v>3736</v>
      </c>
      <c r="G986">
        <f>MATCH(C986,EBKP_NEU!$A$3:$A$724,0)</f>
        <v>558</v>
      </c>
      <c r="H986" t="b" cm="1">
        <f t="array" ref="H986">IF(INDEX(EBKP_NEU!$C$3:$C$1144,G986)=D986,TRUE,FALSE)</f>
        <v>1</v>
      </c>
      <c r="I986" t="b" cm="1">
        <f t="array" ref="I986">IF(INDEX(EBKP_NEU!$D$3:$D$1144,G986)=E986,TRUE,FALSE)</f>
        <v>1</v>
      </c>
      <c r="J986" t="str" cm="1">
        <f t="array" ref="J986">IF(A986,IF(AND(H986,I986,INDEX(EBKP_NEU!$G$3:$G$724,G986)),INDEX(EBKP_NEU!$B$3:$B$724,G986),"Problem"),"egal, nicht editierbar")</f>
        <v>Q06.03</v>
      </c>
      <c r="K986" s="236" t="s">
        <v>396</v>
      </c>
    </row>
    <row r="987" spans="1:12" ht="41.4">
      <c r="A987" t="b">
        <v>1</v>
      </c>
      <c r="C987" s="196" t="s">
        <v>397</v>
      </c>
      <c r="D987" s="197" t="s">
        <v>3739</v>
      </c>
      <c r="E987" s="30" t="s">
        <v>3740</v>
      </c>
      <c r="G987">
        <f>MATCH(C987,EBKP_NEU!$A$3:$A$724,0)</f>
        <v>559</v>
      </c>
      <c r="H987" t="b" cm="1">
        <f t="array" ref="H987">IF(INDEX(EBKP_NEU!$C$3:$C$1144,G987)=D987,TRUE,FALSE)</f>
        <v>1</v>
      </c>
      <c r="I987" t="b" cm="1">
        <f t="array" ref="I987">IF(INDEX(EBKP_NEU!$D$3:$D$1144,G987)=E987,TRUE,FALSE)</f>
        <v>1</v>
      </c>
      <c r="J987" t="str" cm="1">
        <f t="array" ref="J987">IF(A987,IF(AND(H987,I987,INDEX(EBKP_NEU!$G$3:$G$724,G987)),INDEX(EBKP_NEU!$B$3:$B$724,G987),"Problem"),"egal, nicht editierbar")</f>
        <v>Problem</v>
      </c>
      <c r="K987" s="236" t="s">
        <v>398</v>
      </c>
      <c r="L987" s="124" t="s">
        <v>5948</v>
      </c>
    </row>
    <row r="988" spans="1:12" ht="41.4">
      <c r="A988" t="b">
        <v>1</v>
      </c>
      <c r="C988" s="198" t="s">
        <v>5949</v>
      </c>
      <c r="D988" s="199" t="s">
        <v>3743</v>
      </c>
      <c r="E988" s="30" t="s">
        <v>3744</v>
      </c>
      <c r="G988">
        <f>MATCH(C988,EBKP_NEU!$A$3:$A$724,0)</f>
        <v>560</v>
      </c>
      <c r="H988" t="b" cm="1">
        <f t="array" ref="H988">IF(INDEX(EBKP_NEU!$C$3:$C$1144,G988)=D988,TRUE,FALSE)</f>
        <v>1</v>
      </c>
      <c r="I988" t="b" cm="1">
        <f t="array" ref="I988">IF(INDEX(EBKP_NEU!$D$3:$D$1144,G988)=E988,TRUE,FALSE)</f>
        <v>1</v>
      </c>
      <c r="J988" t="str" cm="1">
        <f t="array" ref="J988">IF(A988,IF(AND(H988,I988,INDEX(EBKP_NEU!$G$3:$G$724,G988)),INDEX(EBKP_NEU!$B$3:$B$724,G988),"Problem"),"egal, nicht editierbar")</f>
        <v>R01</v>
      </c>
      <c r="K988" s="236" t="s">
        <v>398</v>
      </c>
    </row>
    <row r="989" spans="1:12" ht="55.2">
      <c r="A989" t="b">
        <v>1</v>
      </c>
      <c r="C989" s="200" t="s">
        <v>5950</v>
      </c>
      <c r="D989" s="30" t="s">
        <v>3747</v>
      </c>
      <c r="E989" s="30" t="s">
        <v>3748</v>
      </c>
      <c r="G989">
        <f>MATCH(C989,EBKP_NEU!$A$3:$A$724,0)</f>
        <v>561</v>
      </c>
      <c r="H989" t="b" cm="1">
        <f t="array" ref="H989">IF(INDEX(EBKP_NEU!$C$3:$C$1144,G989)=D989,TRUE,FALSE)</f>
        <v>1</v>
      </c>
      <c r="I989" t="b" cm="1">
        <f t="array" ref="I989">IF(INDEX(EBKP_NEU!$D$3:$D$1144,G989)=E989,TRUE,FALSE)</f>
        <v>1</v>
      </c>
      <c r="J989" t="str" cm="1">
        <f t="array" ref="J989">IF(A989,IF(AND(H989,I989,INDEX(EBKP_NEU!$G$3:$G$724,G989)),INDEX(EBKP_NEU!$B$3:$B$724,G989),"Problem"),"egal, nicht editierbar")</f>
        <v>R01.01</v>
      </c>
      <c r="K989" s="236" t="s">
        <v>399</v>
      </c>
    </row>
    <row r="990" spans="1:12" ht="41.4">
      <c r="A990" t="b">
        <v>1</v>
      </c>
      <c r="C990" s="200" t="s">
        <v>5951</v>
      </c>
      <c r="D990" s="30" t="s">
        <v>3751</v>
      </c>
      <c r="E990" s="30" t="s">
        <v>5952</v>
      </c>
      <c r="G990">
        <f>MATCH(C990,EBKP_NEU!$A$3:$A$724,0)</f>
        <v>562</v>
      </c>
      <c r="H990" t="b" cm="1">
        <f t="array" ref="H990">IF(INDEX(EBKP_NEU!$C$3:$C$1144,G990)=D990,TRUE,FALSE)</f>
        <v>1</v>
      </c>
      <c r="I990" t="b" cm="1">
        <f t="array" ref="I990">IF(INDEX(EBKP_NEU!$D$3:$D$1144,G990)=E990,TRUE,FALSE)</f>
        <v>0</v>
      </c>
      <c r="J990" t="str" cm="1">
        <f t="array" ref="J990">IF(A990,IF(AND(H990,I990,INDEX(EBKP_NEU!$G$3:$G$724,G990)),INDEX(EBKP_NEU!$B$3:$B$724,G990),"Problem"),"egal, nicht editierbar")</f>
        <v>Problem</v>
      </c>
      <c r="K990" s="236" t="s">
        <v>400</v>
      </c>
    </row>
    <row r="991" spans="1:12" ht="55.2">
      <c r="A991" t="b">
        <v>1</v>
      </c>
      <c r="C991" s="200" t="s">
        <v>5953</v>
      </c>
      <c r="D991" s="30" t="s">
        <v>3755</v>
      </c>
      <c r="E991" s="30" t="s">
        <v>3756</v>
      </c>
      <c r="G991">
        <f>MATCH(C991,EBKP_NEU!$A$3:$A$724,0)</f>
        <v>563</v>
      </c>
      <c r="H991" t="b" cm="1">
        <f t="array" ref="H991">IF(INDEX(EBKP_NEU!$C$3:$C$1144,G991)=D991,TRUE,FALSE)</f>
        <v>1</v>
      </c>
      <c r="I991" t="b" cm="1">
        <f t="array" ref="I991">IF(INDEX(EBKP_NEU!$D$3:$D$1144,G991)=E991,TRUE,FALSE)</f>
        <v>1</v>
      </c>
      <c r="J991" t="str" cm="1">
        <f t="array" ref="J991">IF(A991,IF(AND(H991,I991,INDEX(EBKP_NEU!$G$3:$G$724,G991)),INDEX(EBKP_NEU!$B$3:$B$724,G991),"Problem"),"egal, nicht editierbar")</f>
        <v>R01.03</v>
      </c>
      <c r="K991" s="236" t="s">
        <v>401</v>
      </c>
    </row>
    <row r="992" spans="1:12" ht="41.4">
      <c r="A992" t="b">
        <v>1</v>
      </c>
      <c r="C992" s="200" t="s">
        <v>5954</v>
      </c>
      <c r="D992" s="30" t="s">
        <v>2779</v>
      </c>
      <c r="E992" s="30" t="s">
        <v>3759</v>
      </c>
      <c r="G992">
        <f>MATCH(C992,EBKP_NEU!$A$3:$A$724,0)</f>
        <v>564</v>
      </c>
      <c r="H992" t="b" cm="1">
        <f t="array" ref="H992">IF(INDEX(EBKP_NEU!$C$3:$C$1144,G992)=D992,TRUE,FALSE)</f>
        <v>1</v>
      </c>
      <c r="I992" t="b" cm="1">
        <f t="array" ref="I992">IF(INDEX(EBKP_NEU!$D$3:$D$1144,G992)=E992,TRUE,FALSE)</f>
        <v>1</v>
      </c>
      <c r="J992" t="str" cm="1">
        <f t="array" ref="J992">IF(A992,IF(AND(H992,I992,INDEX(EBKP_NEU!$G$3:$G$724,G992)),INDEX(EBKP_NEU!$B$3:$B$724,G992),"Problem"),"egal, nicht editierbar")</f>
        <v>R01.04</v>
      </c>
      <c r="K992" s="236" t="s">
        <v>402</v>
      </c>
    </row>
    <row r="993" spans="1:11" ht="27.6">
      <c r="A993" t="b">
        <v>1</v>
      </c>
      <c r="C993" s="200" t="s">
        <v>5955</v>
      </c>
      <c r="D993" s="30" t="s">
        <v>3762</v>
      </c>
      <c r="E993" s="30" t="s">
        <v>3763</v>
      </c>
      <c r="G993">
        <f>MATCH(C993,EBKP_NEU!$A$3:$A$724,0)</f>
        <v>565</v>
      </c>
      <c r="H993" t="b" cm="1">
        <f t="array" ref="H993">IF(INDEX(EBKP_NEU!$C$3:$C$1144,G993)=D993,TRUE,FALSE)</f>
        <v>1</v>
      </c>
      <c r="I993" t="b" cm="1">
        <f t="array" ref="I993">IF(INDEX(EBKP_NEU!$D$3:$D$1144,G993)=E993,TRUE,FALSE)</f>
        <v>1</v>
      </c>
      <c r="J993" t="str" cm="1">
        <f t="array" ref="J993">IF(A993,IF(AND(H993,I993,INDEX(EBKP_NEU!$G$3:$G$724,G993)),INDEX(EBKP_NEU!$B$3:$B$724,G993),"Problem"),"egal, nicht editierbar")</f>
        <v>R01.05</v>
      </c>
      <c r="K993" s="236" t="s">
        <v>403</v>
      </c>
    </row>
    <row r="994" spans="1:11" ht="13.8">
      <c r="A994" t="b">
        <v>1</v>
      </c>
      <c r="C994" s="198" t="s">
        <v>5956</v>
      </c>
      <c r="D994" s="199" t="s">
        <v>3767</v>
      </c>
      <c r="E994" s="30" t="s">
        <v>3768</v>
      </c>
      <c r="G994">
        <f>MATCH(C994,EBKP_NEU!$A$3:$A$724,0)</f>
        <v>566</v>
      </c>
      <c r="H994" t="b" cm="1">
        <f t="array" ref="H994">IF(INDEX(EBKP_NEU!$C$3:$C$1144,G994)=D994,TRUE,FALSE)</f>
        <v>1</v>
      </c>
      <c r="I994" t="b" cm="1">
        <f t="array" ref="I994">IF(INDEX(EBKP_NEU!$D$3:$D$1144,G994)=E994,TRUE,FALSE)</f>
        <v>1</v>
      </c>
      <c r="J994" t="str" cm="1">
        <f t="array" ref="J994">IF(A994,IF(AND(H994,I994,INDEX(EBKP_NEU!$G$3:$G$724,G994)),INDEX(EBKP_NEU!$B$3:$B$724,G994),"Problem"),"egal, nicht editierbar")</f>
        <v>Problem</v>
      </c>
      <c r="K994" s="236" t="s">
        <v>398</v>
      </c>
    </row>
    <row r="995" spans="1:11" ht="41.4">
      <c r="A995" t="b">
        <v>1</v>
      </c>
      <c r="C995" s="200" t="s">
        <v>5957</v>
      </c>
      <c r="D995" s="30" t="s">
        <v>3772</v>
      </c>
      <c r="E995" s="30" t="s">
        <v>3773</v>
      </c>
      <c r="G995">
        <f>MATCH(C995,EBKP_NEU!$A$3:$A$724,0)</f>
        <v>567</v>
      </c>
      <c r="H995" t="b" cm="1">
        <f t="array" ref="H995">IF(INDEX(EBKP_NEU!$C$3:$C$1144,G995)=D995,TRUE,FALSE)</f>
        <v>1</v>
      </c>
      <c r="I995" t="b" cm="1">
        <f t="array" ref="I995">IF(INDEX(EBKP_NEU!$D$3:$D$1144,G995)=E995,TRUE,FALSE)</f>
        <v>1</v>
      </c>
      <c r="J995" t="str" cm="1">
        <f t="array" ref="J995">IF(A995,IF(AND(H995,I995,INDEX(EBKP_NEU!$G$3:$G$724,G995)),INDEX(EBKP_NEU!$B$3:$B$724,G995),"Problem"),"egal, nicht editierbar")</f>
        <v>Problem</v>
      </c>
      <c r="K995" s="236" t="s">
        <v>398</v>
      </c>
    </row>
    <row r="996" spans="1:11" ht="27.6">
      <c r="A996" t="b">
        <v>1</v>
      </c>
      <c r="C996" s="200" t="s">
        <v>5958</v>
      </c>
      <c r="D996" s="30" t="s">
        <v>3777</v>
      </c>
      <c r="E996" s="30" t="s">
        <v>3778</v>
      </c>
      <c r="G996">
        <f>MATCH(C996,EBKP_NEU!$A$3:$A$724,0)</f>
        <v>568</v>
      </c>
      <c r="H996" t="b" cm="1">
        <f t="array" ref="H996">IF(INDEX(EBKP_NEU!$C$3:$C$1144,G996)=D996,TRUE,FALSE)</f>
        <v>1</v>
      </c>
      <c r="I996" t="b" cm="1">
        <f t="array" ref="I996">IF(INDEX(EBKP_NEU!$D$3:$D$1144,G996)=E996,TRUE,FALSE)</f>
        <v>1</v>
      </c>
      <c r="J996" t="str" cm="1">
        <f t="array" ref="J996">IF(A996,IF(AND(H996,I996,INDEX(EBKP_NEU!$G$3:$G$724,G996)),INDEX(EBKP_NEU!$B$3:$B$724,G996),"Problem"),"egal, nicht editierbar")</f>
        <v>Problem</v>
      </c>
      <c r="K996" s="236" t="s">
        <v>398</v>
      </c>
    </row>
    <row r="997" spans="1:11" ht="13.8">
      <c r="A997" t="b">
        <v>1</v>
      </c>
      <c r="C997" s="200" t="s">
        <v>5959</v>
      </c>
      <c r="D997" s="30" t="s">
        <v>3782</v>
      </c>
      <c r="E997" s="30" t="s">
        <v>3783</v>
      </c>
      <c r="G997">
        <f>MATCH(C997,EBKP_NEU!$A$3:$A$724,0)</f>
        <v>569</v>
      </c>
      <c r="H997" t="b" cm="1">
        <f t="array" ref="H997">IF(INDEX(EBKP_NEU!$C$3:$C$1144,G997)=D997,TRUE,FALSE)</f>
        <v>1</v>
      </c>
      <c r="I997" t="b" cm="1">
        <f t="array" ref="I997">IF(INDEX(EBKP_NEU!$D$3:$D$1144,G997)=E997,TRUE,FALSE)</f>
        <v>1</v>
      </c>
      <c r="J997" t="str" cm="1">
        <f t="array" ref="J997">IF(A997,IF(AND(H997,I997,INDEX(EBKP_NEU!$G$3:$G$724,G997)),INDEX(EBKP_NEU!$B$3:$B$724,G997),"Problem"),"egal, nicht editierbar")</f>
        <v>Problem</v>
      </c>
      <c r="K997" s="236" t="s">
        <v>398</v>
      </c>
    </row>
    <row r="998" spans="1:11" ht="41.4">
      <c r="A998" t="b">
        <v>1</v>
      </c>
      <c r="C998" s="200" t="s">
        <v>5960</v>
      </c>
      <c r="D998" s="30" t="s">
        <v>3786</v>
      </c>
      <c r="E998" s="30" t="s">
        <v>3787</v>
      </c>
      <c r="G998">
        <f>MATCH(C998,EBKP_NEU!$A$3:$A$724,0)</f>
        <v>570</v>
      </c>
      <c r="H998" t="b" cm="1">
        <f t="array" ref="H998">IF(INDEX(EBKP_NEU!$C$3:$C$1144,G998)=D998,TRUE,FALSE)</f>
        <v>1</v>
      </c>
      <c r="I998" t="b" cm="1">
        <f t="array" ref="I998">IF(INDEX(EBKP_NEU!$D$3:$D$1144,G998)=E998,TRUE,FALSE)</f>
        <v>1</v>
      </c>
      <c r="J998" t="str" cm="1">
        <f t="array" ref="J998">IF(A998,IF(AND(H998,I998,INDEX(EBKP_NEU!$G$3:$G$724,G998)),INDEX(EBKP_NEU!$B$3:$B$724,G998),"Problem"),"egal, nicht editierbar")</f>
        <v>Problem</v>
      </c>
      <c r="K998" s="236" t="s">
        <v>398</v>
      </c>
    </row>
    <row r="999" spans="1:11" ht="27.6">
      <c r="A999" t="b">
        <v>1</v>
      </c>
      <c r="C999" s="198" t="s">
        <v>5961</v>
      </c>
      <c r="D999" s="199" t="s">
        <v>5962</v>
      </c>
      <c r="E999" s="30" t="s">
        <v>5963</v>
      </c>
      <c r="G999">
        <f>MATCH(C999,EBKP_NEU!$A$3:$A$724,0)</f>
        <v>571</v>
      </c>
      <c r="H999" t="b" cm="1">
        <f t="array" ref="H999">IF(INDEX(EBKP_NEU!$C$3:$C$1144,G999)=D999,TRUE,FALSE)</f>
        <v>0</v>
      </c>
      <c r="I999" t="b" cm="1">
        <f t="array" ref="I999">IF(INDEX(EBKP_NEU!$D$3:$D$1144,G999)=E999,TRUE,FALSE)</f>
        <v>0</v>
      </c>
      <c r="J999" t="str" cm="1">
        <f t="array" ref="J999">IF(A999,IF(AND(H999,I999,INDEX(EBKP_NEU!$G$3:$G$724,G999)),INDEX(EBKP_NEU!$B$3:$B$724,G999),"Problem"),"egal, nicht editierbar")</f>
        <v>Problem</v>
      </c>
      <c r="K999" s="236" t="s">
        <v>404</v>
      </c>
    </row>
    <row r="1000" spans="1:11" ht="55.2">
      <c r="A1000" t="b">
        <v>1</v>
      </c>
      <c r="C1000" s="200" t="s">
        <v>5964</v>
      </c>
      <c r="D1000" s="30" t="s">
        <v>5965</v>
      </c>
      <c r="E1000" s="30" t="s">
        <v>3748</v>
      </c>
      <c r="G1000">
        <f>MATCH(C1000,EBKP_NEU!$A$3:$A$724,0)</f>
        <v>572</v>
      </c>
      <c r="H1000" t="b" cm="1">
        <f t="array" ref="H1000">IF(INDEX(EBKP_NEU!$C$3:$C$1144,G1000)=D1000,TRUE,FALSE)</f>
        <v>0</v>
      </c>
      <c r="I1000" t="b" cm="1">
        <f t="array" ref="I1000">IF(INDEX(EBKP_NEU!$D$3:$D$1144,G1000)=E1000,TRUE,FALSE)</f>
        <v>0</v>
      </c>
      <c r="J1000" t="str" cm="1">
        <f t="array" ref="J1000">IF(A1000,IF(AND(H1000,I1000,INDEX(EBKP_NEU!$G$3:$G$724,G1000)),INDEX(EBKP_NEU!$B$3:$B$724,G1000),"Problem"),"egal, nicht editierbar")</f>
        <v>Problem</v>
      </c>
      <c r="K1000" s="236" t="s">
        <v>405</v>
      </c>
    </row>
    <row r="1001" spans="1:11" ht="27.6">
      <c r="A1001" t="b">
        <v>1</v>
      </c>
      <c r="C1001" s="200" t="s">
        <v>5966</v>
      </c>
      <c r="D1001" s="30" t="s">
        <v>3797</v>
      </c>
      <c r="E1001" s="30" t="s">
        <v>3798</v>
      </c>
      <c r="G1001">
        <f>MATCH(C1001,EBKP_NEU!$A$3:$A$724,0)</f>
        <v>573</v>
      </c>
      <c r="H1001" t="b" cm="1">
        <f t="array" ref="H1001">IF(INDEX(EBKP_NEU!$C$3:$C$1144,G1001)=D1001,TRUE,FALSE)</f>
        <v>1</v>
      </c>
      <c r="I1001" t="b" cm="1">
        <f t="array" ref="I1001">IF(INDEX(EBKP_NEU!$D$3:$D$1144,G1001)=E1001,TRUE,FALSE)</f>
        <v>1</v>
      </c>
      <c r="J1001" t="str" cm="1">
        <f t="array" ref="J1001">IF(A1001,IF(AND(H1001,I1001,INDEX(EBKP_NEU!$G$3:$G$724,G1001)),INDEX(EBKP_NEU!$B$3:$B$724,G1001),"Problem"),"egal, nicht editierbar")</f>
        <v>R03.02</v>
      </c>
      <c r="K1001" s="236" t="s">
        <v>406</v>
      </c>
    </row>
    <row r="1002" spans="1:11" ht="41.4">
      <c r="A1002" t="b">
        <v>1</v>
      </c>
      <c r="C1002" s="200" t="s">
        <v>5967</v>
      </c>
      <c r="D1002" s="30" t="s">
        <v>3801</v>
      </c>
      <c r="E1002" s="30" t="s">
        <v>3802</v>
      </c>
      <c r="G1002">
        <f>MATCH(C1002,EBKP_NEU!$A$3:$A$724,0)</f>
        <v>574</v>
      </c>
      <c r="H1002" t="b" cm="1">
        <f t="array" ref="H1002">IF(INDEX(EBKP_NEU!$C$3:$C$1144,G1002)=D1002,TRUE,FALSE)</f>
        <v>1</v>
      </c>
      <c r="I1002" t="b" cm="1">
        <f t="array" ref="I1002">IF(INDEX(EBKP_NEU!$D$3:$D$1144,G1002)=E1002,TRUE,FALSE)</f>
        <v>1</v>
      </c>
      <c r="J1002" t="str" cm="1">
        <f t="array" ref="J1002">IF(A1002,IF(AND(H1002,I1002,INDEX(EBKP_NEU!$G$3:$G$724,G1002)),INDEX(EBKP_NEU!$B$3:$B$724,G1002),"Problem"),"egal, nicht editierbar")</f>
        <v>R03.03</v>
      </c>
      <c r="K1002" s="236" t="s">
        <v>407</v>
      </c>
    </row>
    <row r="1003" spans="1:11" ht="41.4">
      <c r="A1003" t="b">
        <v>1</v>
      </c>
      <c r="C1003" s="200" t="s">
        <v>5968</v>
      </c>
      <c r="D1003" s="30" t="s">
        <v>3805</v>
      </c>
      <c r="E1003" s="30" t="s">
        <v>5969</v>
      </c>
      <c r="G1003">
        <f>MATCH(C1003,EBKP_NEU!$A$3:$A$724,0)</f>
        <v>575</v>
      </c>
      <c r="H1003" t="b" cm="1">
        <f t="array" ref="H1003">IF(INDEX(EBKP_NEU!$C$3:$C$1144,G1003)=D1003,TRUE,FALSE)</f>
        <v>1</v>
      </c>
      <c r="I1003" t="b" cm="1">
        <f t="array" ref="I1003">IF(INDEX(EBKP_NEU!$D$3:$D$1144,G1003)=E1003,TRUE,FALSE)</f>
        <v>0</v>
      </c>
      <c r="J1003" t="str" cm="1">
        <f t="array" ref="J1003">IF(A1003,IF(AND(H1003,I1003,INDEX(EBKP_NEU!$G$3:$G$724,G1003)),INDEX(EBKP_NEU!$B$3:$B$724,G1003),"Problem"),"egal, nicht editierbar")</f>
        <v>Problem</v>
      </c>
      <c r="K1003" s="236" t="s">
        <v>408</v>
      </c>
    </row>
    <row r="1004" spans="1:11" ht="69">
      <c r="A1004" t="b">
        <v>1</v>
      </c>
      <c r="C1004" s="200" t="s">
        <v>5970</v>
      </c>
      <c r="D1004" s="30" t="s">
        <v>5971</v>
      </c>
      <c r="E1004" s="30" t="s">
        <v>5972</v>
      </c>
      <c r="G1004">
        <f>MATCH(C1004,EBKP_NEU!$A$3:$A$724,0)</f>
        <v>576</v>
      </c>
      <c r="H1004" t="b" cm="1">
        <f t="array" ref="H1004">IF(INDEX(EBKP_NEU!$C$3:$C$1144,G1004)=D1004,TRUE,FALSE)</f>
        <v>0</v>
      </c>
      <c r="I1004" t="b" cm="1">
        <f t="array" ref="I1004">IF(INDEX(EBKP_NEU!$D$3:$D$1144,G1004)=E1004,TRUE,FALSE)</f>
        <v>0</v>
      </c>
      <c r="J1004" t="str" cm="1">
        <f t="array" ref="J1004">IF(A1004,IF(AND(H1004,I1004,INDEX(EBKP_NEU!$G$3:$G$724,G1004)),INDEX(EBKP_NEU!$B$3:$B$724,G1004),"Problem"),"egal, nicht editierbar")</f>
        <v>Problem</v>
      </c>
      <c r="K1004" s="236" t="s">
        <v>409</v>
      </c>
    </row>
    <row r="1005" spans="1:11" ht="27.6">
      <c r="A1005" t="b">
        <v>1</v>
      </c>
      <c r="C1005" s="200" t="s">
        <v>5973</v>
      </c>
      <c r="D1005" s="30" t="s">
        <v>3813</v>
      </c>
      <c r="E1005" s="30" t="s">
        <v>5974</v>
      </c>
      <c r="G1005">
        <f>MATCH(C1005,EBKP_NEU!$A$3:$A$724,0)</f>
        <v>577</v>
      </c>
      <c r="H1005" t="b" cm="1">
        <f t="array" ref="H1005">IF(INDEX(EBKP_NEU!$C$3:$C$1144,G1005)=D1005,TRUE,FALSE)</f>
        <v>1</v>
      </c>
      <c r="I1005" t="b" cm="1">
        <f t="array" ref="I1005">IF(INDEX(EBKP_NEU!$D$3:$D$1144,G1005)=E1005,TRUE,FALSE)</f>
        <v>0</v>
      </c>
      <c r="J1005" t="str" cm="1">
        <f t="array" ref="J1005">IF(A1005,IF(AND(H1005,I1005,INDEX(EBKP_NEU!$G$3:$G$724,G1005)),INDEX(EBKP_NEU!$B$3:$B$724,G1005),"Problem"),"egal, nicht editierbar")</f>
        <v>Problem</v>
      </c>
      <c r="K1005" s="236" t="s">
        <v>410</v>
      </c>
    </row>
    <row r="1006" spans="1:11" ht="41.4">
      <c r="A1006" t="b">
        <v>1</v>
      </c>
      <c r="C1006" s="198" t="s">
        <v>5975</v>
      </c>
      <c r="D1006" s="199" t="s">
        <v>3821</v>
      </c>
      <c r="E1006" s="30" t="s">
        <v>3822</v>
      </c>
      <c r="G1006">
        <f>MATCH(C1006,EBKP_NEU!$A$3:$A$724,0)</f>
        <v>579</v>
      </c>
      <c r="H1006" t="b" cm="1">
        <f t="array" ref="H1006">IF(INDEX(EBKP_NEU!$C$3:$C$1144,G1006)=D1006,TRUE,FALSE)</f>
        <v>1</v>
      </c>
      <c r="I1006" t="b" cm="1">
        <f t="array" ref="I1006">IF(INDEX(EBKP_NEU!$D$3:$D$1144,G1006)=E1006,TRUE,FALSE)</f>
        <v>1</v>
      </c>
      <c r="J1006" t="str" cm="1">
        <f t="array" ref="J1006">IF(A1006,IF(AND(H1006,I1006,INDEX(EBKP_NEU!$G$3:$G$724,G1006)),INDEX(EBKP_NEU!$B$3:$B$724,G1006),"Problem"),"egal, nicht editierbar")</f>
        <v>R04</v>
      </c>
      <c r="K1006" s="236" t="s">
        <v>412</v>
      </c>
    </row>
    <row r="1007" spans="1:11" ht="41.4">
      <c r="A1007" t="b">
        <v>1</v>
      </c>
      <c r="C1007" s="200" t="s">
        <v>5976</v>
      </c>
      <c r="D1007" s="30" t="s">
        <v>3825</v>
      </c>
      <c r="E1007" s="30" t="s">
        <v>5977</v>
      </c>
      <c r="G1007">
        <f>MATCH(C1007,EBKP_NEU!$A$3:$A$724,0)</f>
        <v>580</v>
      </c>
      <c r="H1007" t="b" cm="1">
        <f t="array" ref="H1007">IF(INDEX(EBKP_NEU!$C$3:$C$1144,G1007)=D1007,TRUE,FALSE)</f>
        <v>1</v>
      </c>
      <c r="I1007" t="b" cm="1">
        <f t="array" ref="I1007">IF(INDEX(EBKP_NEU!$D$3:$D$1144,G1007)=E1007,TRUE,FALSE)</f>
        <v>0</v>
      </c>
      <c r="J1007" t="str" cm="1">
        <f t="array" ref="J1007">IF(A1007,IF(AND(H1007,I1007,INDEX(EBKP_NEU!$G$3:$G$724,G1007)),INDEX(EBKP_NEU!$B$3:$B$724,G1007),"Problem"),"egal, nicht editierbar")</f>
        <v>Problem</v>
      </c>
      <c r="K1007" s="236" t="s">
        <v>413</v>
      </c>
    </row>
    <row r="1008" spans="1:11" ht="41.4">
      <c r="A1008" t="b">
        <v>1</v>
      </c>
      <c r="C1008" s="200" t="s">
        <v>5978</v>
      </c>
      <c r="D1008" s="30" t="s">
        <v>3829</v>
      </c>
      <c r="E1008" s="30" t="s">
        <v>3830</v>
      </c>
      <c r="G1008">
        <f>MATCH(C1008,EBKP_NEU!$A$3:$A$724,0)</f>
        <v>581</v>
      </c>
      <c r="H1008" t="b" cm="1">
        <f t="array" ref="H1008">IF(INDEX(EBKP_NEU!$C$3:$C$1144,G1008)=D1008,TRUE,FALSE)</f>
        <v>1</v>
      </c>
      <c r="I1008" t="b" cm="1">
        <f t="array" ref="I1008">IF(INDEX(EBKP_NEU!$D$3:$D$1144,G1008)=E1008,TRUE,FALSE)</f>
        <v>1</v>
      </c>
      <c r="J1008" t="str" cm="1">
        <f t="array" ref="J1008">IF(A1008,IF(AND(H1008,I1008,INDEX(EBKP_NEU!$G$3:$G$724,G1008)),INDEX(EBKP_NEU!$B$3:$B$724,G1008),"Problem"),"egal, nicht editierbar")</f>
        <v>R04.02</v>
      </c>
      <c r="K1008" s="236" t="s">
        <v>414</v>
      </c>
    </row>
    <row r="1009" spans="1:11" ht="27.6">
      <c r="A1009" t="b">
        <v>1</v>
      </c>
      <c r="C1009" s="200" t="s">
        <v>5979</v>
      </c>
      <c r="D1009" s="30" t="s">
        <v>3833</v>
      </c>
      <c r="E1009" s="30" t="s">
        <v>3834</v>
      </c>
      <c r="G1009">
        <f>MATCH(C1009,EBKP_NEU!$A$3:$A$724,0)</f>
        <v>582</v>
      </c>
      <c r="H1009" t="b" cm="1">
        <f t="array" ref="H1009">IF(INDEX(EBKP_NEU!$C$3:$C$1144,G1009)=D1009,TRUE,FALSE)</f>
        <v>1</v>
      </c>
      <c r="I1009" t="b" cm="1">
        <f t="array" ref="I1009">IF(INDEX(EBKP_NEU!$D$3:$D$1144,G1009)=E1009,TRUE,FALSE)</f>
        <v>1</v>
      </c>
      <c r="J1009" t="str" cm="1">
        <f t="array" ref="J1009">IF(A1009,IF(AND(H1009,I1009,INDEX(EBKP_NEU!$G$3:$G$724,G1009)),INDEX(EBKP_NEU!$B$3:$B$724,G1009),"Problem"),"egal, nicht editierbar")</f>
        <v>R04.03</v>
      </c>
      <c r="K1009" s="236" t="s">
        <v>415</v>
      </c>
    </row>
    <row r="1010" spans="1:11" ht="41.4">
      <c r="A1010" t="b">
        <v>1</v>
      </c>
      <c r="C1010" s="200" t="s">
        <v>5980</v>
      </c>
      <c r="D1010" s="30" t="s">
        <v>3837</v>
      </c>
      <c r="E1010" s="30" t="s">
        <v>3838</v>
      </c>
      <c r="G1010">
        <f>MATCH(C1010,EBKP_NEU!$A$3:$A$724,0)</f>
        <v>583</v>
      </c>
      <c r="H1010" t="b" cm="1">
        <f t="array" ref="H1010">IF(INDEX(EBKP_NEU!$C$3:$C$1144,G1010)=D1010,TRUE,FALSE)</f>
        <v>1</v>
      </c>
      <c r="I1010" t="b" cm="1">
        <f t="array" ref="I1010">IF(INDEX(EBKP_NEU!$D$3:$D$1144,G1010)=E1010,TRUE,FALSE)</f>
        <v>1</v>
      </c>
      <c r="J1010" t="str" cm="1">
        <f t="array" ref="J1010">IF(A1010,IF(AND(H1010,I1010,INDEX(EBKP_NEU!$G$3:$G$724,G1010)),INDEX(EBKP_NEU!$B$3:$B$724,G1010),"Problem"),"egal, nicht editierbar")</f>
        <v>R04.04</v>
      </c>
      <c r="K1010" s="236" t="s">
        <v>416</v>
      </c>
    </row>
    <row r="1011" spans="1:11" ht="55.2">
      <c r="A1011" t="b">
        <v>1</v>
      </c>
      <c r="C1011" s="198" t="s">
        <v>5981</v>
      </c>
      <c r="D1011" s="199" t="s">
        <v>5982</v>
      </c>
      <c r="E1011" s="30" t="s">
        <v>5983</v>
      </c>
      <c r="G1011">
        <f>MATCH(C1011,EBKP_NEU!$A$3:$A$724,0)</f>
        <v>584</v>
      </c>
      <c r="H1011" t="b" cm="1">
        <f t="array" ref="H1011">IF(INDEX(EBKP_NEU!$C$3:$C$1144,G1011)=D1011,TRUE,FALSE)</f>
        <v>0</v>
      </c>
      <c r="I1011" t="b" cm="1">
        <f t="array" ref="I1011">IF(INDEX(EBKP_NEU!$D$3:$D$1144,G1011)=E1011,TRUE,FALSE)</f>
        <v>0</v>
      </c>
      <c r="J1011" t="str" cm="1">
        <f t="array" ref="J1011">IF(A1011,IF(AND(H1011,I1011,INDEX(EBKP_NEU!$G$3:$G$724,G1011)),INDEX(EBKP_NEU!$B$3:$B$724,G1011),"Problem"),"egal, nicht editierbar")</f>
        <v>Problem</v>
      </c>
      <c r="K1011" s="236" t="s">
        <v>412</v>
      </c>
    </row>
    <row r="1012" spans="1:11" ht="27.6">
      <c r="A1012" t="b">
        <v>1</v>
      </c>
      <c r="C1012" s="200" t="s">
        <v>5984</v>
      </c>
      <c r="D1012" s="30" t="s">
        <v>5985</v>
      </c>
      <c r="E1012" s="30" t="s">
        <v>5986</v>
      </c>
      <c r="G1012">
        <f>MATCH(C1012,EBKP_NEU!$A$3:$A$724,0)</f>
        <v>585</v>
      </c>
      <c r="H1012" t="b" cm="1">
        <f t="array" ref="H1012">IF(INDEX(EBKP_NEU!$C$3:$C$1144,G1012)=D1012,TRUE,FALSE)</f>
        <v>0</v>
      </c>
      <c r="I1012" t="b" cm="1">
        <f t="array" ref="I1012">IF(INDEX(EBKP_NEU!$D$3:$D$1144,G1012)=E1012,TRUE,FALSE)</f>
        <v>0</v>
      </c>
      <c r="J1012" t="str" cm="1">
        <f t="array" ref="J1012">IF(A1012,IF(AND(H1012,I1012,INDEX(EBKP_NEU!$G$3:$G$724,G1012)),INDEX(EBKP_NEU!$B$3:$B$724,G1012),"Problem"),"egal, nicht editierbar")</f>
        <v>Problem</v>
      </c>
      <c r="K1012" s="236" t="s">
        <v>412</v>
      </c>
    </row>
    <row r="1013" spans="1:11" ht="41.4">
      <c r="A1013" t="b">
        <v>1</v>
      </c>
      <c r="C1013" s="200" t="s">
        <v>5987</v>
      </c>
      <c r="D1013" s="30" t="s">
        <v>3851</v>
      </c>
      <c r="E1013" s="30" t="s">
        <v>5988</v>
      </c>
      <c r="G1013">
        <f>MATCH(C1013,EBKP_NEU!$A$3:$A$724,0)</f>
        <v>586</v>
      </c>
      <c r="H1013" t="b" cm="1">
        <f t="array" ref="H1013">IF(INDEX(EBKP_NEU!$C$3:$C$1144,G1013)=D1013,TRUE,FALSE)</f>
        <v>1</v>
      </c>
      <c r="I1013" t="b" cm="1">
        <f t="array" ref="I1013">IF(INDEX(EBKP_NEU!$D$3:$D$1144,G1013)=E1013,TRUE,FALSE)</f>
        <v>0</v>
      </c>
      <c r="J1013" t="str" cm="1">
        <f t="array" ref="J1013">IF(A1013,IF(AND(H1013,I1013,INDEX(EBKP_NEU!$G$3:$G$724,G1013)),INDEX(EBKP_NEU!$B$3:$B$724,G1013),"Problem"),"egal, nicht editierbar")</f>
        <v>Problem</v>
      </c>
      <c r="K1013" s="236" t="s">
        <v>412</v>
      </c>
    </row>
    <row r="1014" spans="1:11" ht="27.6">
      <c r="A1014" t="b">
        <v>1</v>
      </c>
      <c r="C1014" s="200" t="s">
        <v>5989</v>
      </c>
      <c r="D1014" s="30" t="s">
        <v>3856</v>
      </c>
      <c r="E1014" s="30" t="s">
        <v>3857</v>
      </c>
      <c r="G1014">
        <f>MATCH(C1014,EBKP_NEU!$A$3:$A$724,0)</f>
        <v>587</v>
      </c>
      <c r="H1014" t="b" cm="1">
        <f t="array" ref="H1014">IF(INDEX(EBKP_NEU!$C$3:$C$1144,G1014)=D1014,TRUE,FALSE)</f>
        <v>1</v>
      </c>
      <c r="I1014" t="b" cm="1">
        <f t="array" ref="I1014">IF(INDEX(EBKP_NEU!$D$3:$D$1144,G1014)=E1014,TRUE,FALSE)</f>
        <v>1</v>
      </c>
      <c r="J1014" t="str" cm="1">
        <f t="array" ref="J1014">IF(A1014,IF(AND(H1014,I1014,INDEX(EBKP_NEU!$G$3:$G$724,G1014)),INDEX(EBKP_NEU!$B$3:$B$724,G1014),"Problem"),"egal, nicht editierbar")</f>
        <v>Problem</v>
      </c>
      <c r="K1014" s="236" t="s">
        <v>412</v>
      </c>
    </row>
    <row r="1015" spans="1:11" ht="41.4">
      <c r="A1015" t="b">
        <v>1</v>
      </c>
      <c r="C1015" s="200" t="s">
        <v>5990</v>
      </c>
      <c r="D1015" s="30" t="s">
        <v>5991</v>
      </c>
      <c r="E1015" s="30" t="s">
        <v>5992</v>
      </c>
      <c r="G1015">
        <f>MATCH(C1015,EBKP_NEU!$A$3:$A$724,0)</f>
        <v>588</v>
      </c>
      <c r="H1015" t="b" cm="1">
        <f t="array" ref="H1015">IF(INDEX(EBKP_NEU!$C$3:$C$1144,G1015)=D1015,TRUE,FALSE)</f>
        <v>0</v>
      </c>
      <c r="I1015" t="b" cm="1">
        <f t="array" ref="I1015">IF(INDEX(EBKP_NEU!$D$3:$D$1144,G1015)=E1015,TRUE,FALSE)</f>
        <v>0</v>
      </c>
      <c r="J1015" t="str" cm="1">
        <f t="array" ref="J1015">IF(A1015,IF(AND(H1015,I1015,INDEX(EBKP_NEU!$G$3:$G$724,G1015)),INDEX(EBKP_NEU!$B$3:$B$724,G1015),"Problem"),"egal, nicht editierbar")</f>
        <v>Problem</v>
      </c>
      <c r="K1015" s="236" t="s">
        <v>412</v>
      </c>
    </row>
    <row r="1016" spans="1:11" ht="27.6">
      <c r="A1016" t="b">
        <v>1</v>
      </c>
      <c r="C1016" s="198" t="s">
        <v>5993</v>
      </c>
      <c r="D1016" s="199" t="s">
        <v>5994</v>
      </c>
      <c r="E1016" s="30" t="s">
        <v>3867</v>
      </c>
      <c r="G1016">
        <f>MATCH(C1016,EBKP_NEU!$A$3:$A$724,0)</f>
        <v>589</v>
      </c>
      <c r="H1016" t="b" cm="1">
        <f t="array" ref="H1016">IF(INDEX(EBKP_NEU!$C$3:$C$1144,G1016)=D1016,TRUE,FALSE)</f>
        <v>0</v>
      </c>
      <c r="I1016" t="b" cm="1">
        <f t="array" ref="I1016">IF(INDEX(EBKP_NEU!$D$3:$D$1144,G1016)=E1016,TRUE,FALSE)</f>
        <v>1</v>
      </c>
      <c r="J1016" t="str" cm="1">
        <f t="array" ref="J1016">IF(A1016,IF(AND(H1016,I1016,INDEX(EBKP_NEU!$G$3:$G$724,G1016)),INDEX(EBKP_NEU!$B$3:$B$724,G1016),"Problem"),"egal, nicht editierbar")</f>
        <v>Problem</v>
      </c>
      <c r="K1016" s="35" t="s">
        <v>398</v>
      </c>
    </row>
    <row r="1017" spans="1:11" ht="27.6">
      <c r="A1017" t="b">
        <v>1</v>
      </c>
      <c r="C1017" s="200" t="s">
        <v>5995</v>
      </c>
      <c r="D1017" s="30" t="s">
        <v>3871</v>
      </c>
      <c r="E1017" s="30" t="s">
        <v>5996</v>
      </c>
      <c r="G1017">
        <f>MATCH(C1017,EBKP_NEU!$A$3:$A$724,0)</f>
        <v>590</v>
      </c>
      <c r="H1017" t="b" cm="1">
        <f t="array" ref="H1017">IF(INDEX(EBKP_NEU!$C$3:$C$1144,G1017)=D1017,TRUE,FALSE)</f>
        <v>1</v>
      </c>
      <c r="I1017" t="b" cm="1">
        <f t="array" ref="I1017">IF(INDEX(EBKP_NEU!$D$3:$D$1144,G1017)=E1017,TRUE,FALSE)</f>
        <v>0</v>
      </c>
      <c r="J1017" t="str" cm="1">
        <f t="array" ref="J1017">IF(A1017,IF(AND(H1017,I1017,INDEX(EBKP_NEU!$G$3:$G$724,G1017)),INDEX(EBKP_NEU!$B$3:$B$724,G1017),"Problem"),"egal, nicht editierbar")</f>
        <v>Problem</v>
      </c>
      <c r="K1017" s="35" t="s">
        <v>399</v>
      </c>
    </row>
    <row r="1018" spans="1:11" ht="69">
      <c r="A1018" t="b">
        <v>1</v>
      </c>
      <c r="C1018" s="200" t="s">
        <v>5997</v>
      </c>
      <c r="D1018" s="30" t="s">
        <v>3876</v>
      </c>
      <c r="E1018" s="30" t="s">
        <v>3877</v>
      </c>
      <c r="G1018">
        <f>MATCH(C1018,EBKP_NEU!$A$3:$A$724,0)</f>
        <v>591</v>
      </c>
      <c r="H1018" t="b" cm="1">
        <f t="array" ref="H1018">IF(INDEX(EBKP_NEU!$C$3:$C$1144,G1018)=D1018,TRUE,FALSE)</f>
        <v>1</v>
      </c>
      <c r="I1018" t="b" cm="1">
        <f t="array" ref="I1018">IF(INDEX(EBKP_NEU!$D$3:$D$1144,G1018)=E1018,TRUE,FALSE)</f>
        <v>1</v>
      </c>
      <c r="J1018" t="str" cm="1">
        <f t="array" ref="J1018">IF(A1018,IF(AND(H1018,I1018,INDEX(EBKP_NEU!$G$3:$G$724,G1018)),INDEX(EBKP_NEU!$B$3:$B$724,G1018),"Problem"),"egal, nicht editierbar")</f>
        <v>Problem</v>
      </c>
      <c r="K1018" s="35" t="s">
        <v>399</v>
      </c>
    </row>
    <row r="1019" spans="1:11" ht="27.6">
      <c r="A1019" t="b">
        <v>1</v>
      </c>
      <c r="C1019" s="196" t="s">
        <v>3880</v>
      </c>
      <c r="D1019" s="197" t="s">
        <v>3881</v>
      </c>
      <c r="E1019" s="30" t="s">
        <v>3882</v>
      </c>
      <c r="G1019">
        <f>MATCH(C1019,EBKP_NEU!$A$3:$A$724,0)</f>
        <v>592</v>
      </c>
      <c r="H1019" t="b" cm="1">
        <f t="array" ref="H1019">IF(INDEX(EBKP_NEU!$C$3:$C$1144,G1019)=D1019,TRUE,FALSE)</f>
        <v>1</v>
      </c>
      <c r="I1019" t="b" cm="1">
        <f t="array" ref="I1019">IF(INDEX(EBKP_NEU!$D$3:$D$1144,G1019)=E1019,TRUE,FALSE)</f>
        <v>1</v>
      </c>
      <c r="J1019" t="str" cm="1">
        <f t="array" ref="J1019">IF(A1019,IF(AND(H1019,I1019,INDEX(EBKP_NEU!$G$3:$G$724,G1019)),INDEX(EBKP_NEU!$B$3:$B$724,G1019),"Problem"),"egal, nicht editierbar")</f>
        <v>Problem</v>
      </c>
      <c r="K1019" s="236" t="s">
        <v>417</v>
      </c>
    </row>
    <row r="1020" spans="1:11" ht="41.4">
      <c r="A1020" t="b">
        <v>1</v>
      </c>
      <c r="C1020" s="198" t="s">
        <v>5998</v>
      </c>
      <c r="D1020" s="199" t="s">
        <v>3885</v>
      </c>
      <c r="E1020" s="30" t="s">
        <v>3886</v>
      </c>
      <c r="G1020">
        <f>MATCH(C1020,EBKP_NEU!$A$3:$A$724,0)</f>
        <v>594</v>
      </c>
      <c r="H1020" t="b" cm="1">
        <f t="array" ref="H1020">IF(INDEX(EBKP_NEU!$C$3:$C$1144,G1020)=D1020,TRUE,FALSE)</f>
        <v>1</v>
      </c>
      <c r="I1020" t="b" cm="1">
        <f t="array" ref="I1020">IF(INDEX(EBKP_NEU!$D$3:$D$1144,G1020)=E1020,TRUE,FALSE)</f>
        <v>1</v>
      </c>
      <c r="J1020" t="str" cm="1">
        <f t="array" ref="J1020">IF(A1020,IF(AND(H1020,I1020,INDEX(EBKP_NEU!$G$3:$G$724,G1020)),INDEX(EBKP_NEU!$B$3:$B$724,G1020),"Problem"),"egal, nicht editierbar")</f>
        <v>S01</v>
      </c>
      <c r="K1020" s="236" t="s">
        <v>418</v>
      </c>
    </row>
    <row r="1021" spans="1:11" ht="55.2">
      <c r="A1021" t="b">
        <v>1</v>
      </c>
      <c r="C1021" s="200" t="s">
        <v>5999</v>
      </c>
      <c r="D1021" s="30" t="s">
        <v>3889</v>
      </c>
      <c r="E1021" s="30" t="s">
        <v>6000</v>
      </c>
      <c r="G1021">
        <f>MATCH(C1021,EBKP_NEU!$A$3:$A$724,0)</f>
        <v>595</v>
      </c>
      <c r="H1021" t="b" cm="1">
        <f t="array" ref="H1021">IF(INDEX(EBKP_NEU!$C$3:$C$1144,G1021)=D1021,TRUE,FALSE)</f>
        <v>1</v>
      </c>
      <c r="I1021" t="b" cm="1">
        <f t="array" ref="I1021">IF(INDEX(EBKP_NEU!$D$3:$D$1144,G1021)=E1021,TRUE,FALSE)</f>
        <v>0</v>
      </c>
      <c r="J1021" t="str" cm="1">
        <f t="array" ref="J1021">IF(A1021,IF(AND(H1021,I1021,INDEX(EBKP_NEU!$G$3:$G$724,G1021)),INDEX(EBKP_NEU!$B$3:$B$724,G1021),"Problem"),"egal, nicht editierbar")</f>
        <v>Problem</v>
      </c>
      <c r="K1021" s="236" t="s">
        <v>418</v>
      </c>
    </row>
    <row r="1022" spans="1:11" ht="55.2">
      <c r="A1022" t="b">
        <v>1</v>
      </c>
      <c r="C1022" s="200" t="s">
        <v>6001</v>
      </c>
      <c r="D1022" s="30" t="s">
        <v>3893</v>
      </c>
      <c r="E1022" s="30" t="s">
        <v>6002</v>
      </c>
      <c r="G1022">
        <f>MATCH(C1022,EBKP_NEU!$A$3:$A$724,0)</f>
        <v>596</v>
      </c>
      <c r="H1022" t="b" cm="1">
        <f t="array" ref="H1022">IF(INDEX(EBKP_NEU!$C$3:$C$1144,G1022)=D1022,TRUE,FALSE)</f>
        <v>1</v>
      </c>
      <c r="I1022" t="b" cm="1">
        <f t="array" ref="I1022">IF(INDEX(EBKP_NEU!$D$3:$D$1144,G1022)=E1022,TRUE,FALSE)</f>
        <v>0</v>
      </c>
      <c r="J1022" t="str" cm="1">
        <f t="array" ref="J1022">IF(A1022,IF(AND(H1022,I1022,INDEX(EBKP_NEU!$G$3:$G$724,G1022)),INDEX(EBKP_NEU!$B$3:$B$724,G1022),"Problem"),"egal, nicht editierbar")</f>
        <v>Problem</v>
      </c>
      <c r="K1022" s="236" t="s">
        <v>418</v>
      </c>
    </row>
    <row r="1023" spans="1:11" ht="82.8">
      <c r="A1023" t="b">
        <v>1</v>
      </c>
      <c r="C1023" s="200" t="s">
        <v>6003</v>
      </c>
      <c r="D1023" s="30" t="s">
        <v>3897</v>
      </c>
      <c r="E1023" s="30" t="s">
        <v>6004</v>
      </c>
      <c r="G1023">
        <f>MATCH(C1023,EBKP_NEU!$A$3:$A$724,0)</f>
        <v>597</v>
      </c>
      <c r="H1023" t="b" cm="1">
        <f t="array" ref="H1023">IF(INDEX(EBKP_NEU!$C$3:$C$1144,G1023)=D1023,TRUE,FALSE)</f>
        <v>1</v>
      </c>
      <c r="I1023" t="b" cm="1">
        <f t="array" ref="I1023">IF(INDEX(EBKP_NEU!$D$3:$D$1144,G1023)=E1023,TRUE,FALSE)</f>
        <v>0</v>
      </c>
      <c r="J1023" t="str" cm="1">
        <f t="array" ref="J1023">IF(A1023,IF(AND(H1023,I1023,INDEX(EBKP_NEU!$G$3:$G$724,G1023)),INDEX(EBKP_NEU!$B$3:$B$724,G1023),"Problem"),"egal, nicht editierbar")</f>
        <v>Problem</v>
      </c>
      <c r="K1023" s="236" t="s">
        <v>418</v>
      </c>
    </row>
    <row r="1024" spans="1:11" ht="55.2">
      <c r="A1024" t="b">
        <v>1</v>
      </c>
      <c r="C1024" s="200" t="s">
        <v>6005</v>
      </c>
      <c r="D1024" s="30" t="s">
        <v>3901</v>
      </c>
      <c r="E1024" s="30" t="s">
        <v>3902</v>
      </c>
      <c r="G1024">
        <f>MATCH(C1024,EBKP_NEU!$A$3:$A$724,0)</f>
        <v>598</v>
      </c>
      <c r="H1024" t="b" cm="1">
        <f t="array" ref="H1024">IF(INDEX(EBKP_NEU!$C$3:$C$1144,G1024)=D1024,TRUE,FALSE)</f>
        <v>1</v>
      </c>
      <c r="I1024" t="b" cm="1">
        <f t="array" ref="I1024">IF(INDEX(EBKP_NEU!$D$3:$D$1144,G1024)=E1024,TRUE,FALSE)</f>
        <v>1</v>
      </c>
      <c r="J1024" t="str" cm="1">
        <f t="array" ref="J1024">IF(A1024,IF(AND(H1024,I1024,INDEX(EBKP_NEU!$G$3:$G$724,G1024)),INDEX(EBKP_NEU!$B$3:$B$724,G1024),"Problem"),"egal, nicht editierbar")</f>
        <v>Problem</v>
      </c>
      <c r="K1024" s="236" t="s">
        <v>418</v>
      </c>
    </row>
    <row r="1025" spans="1:11" ht="55.2">
      <c r="A1025" t="b">
        <v>1</v>
      </c>
      <c r="C1025" s="198" t="s">
        <v>6006</v>
      </c>
      <c r="D1025" s="199" t="s">
        <v>3905</v>
      </c>
      <c r="E1025" s="30" t="s">
        <v>3906</v>
      </c>
      <c r="G1025">
        <f>MATCH(C1025,EBKP_NEU!$A$3:$A$724,0)</f>
        <v>599</v>
      </c>
      <c r="H1025" t="b" cm="1">
        <f t="array" ref="H1025">IF(INDEX(EBKP_NEU!$C$3:$C$1144,G1025)=D1025,TRUE,FALSE)</f>
        <v>1</v>
      </c>
      <c r="I1025" t="b" cm="1">
        <f t="array" ref="I1025">IF(INDEX(EBKP_NEU!$D$3:$D$1144,G1025)=E1025,TRUE,FALSE)</f>
        <v>1</v>
      </c>
      <c r="J1025" t="str" cm="1">
        <f t="array" ref="J1025">IF(A1025,IF(AND(H1025,I1025,INDEX(EBKP_NEU!$G$3:$G$724,G1025)),INDEX(EBKP_NEU!$B$3:$B$724,G1025),"Problem"),"egal, nicht editierbar")</f>
        <v>S02</v>
      </c>
      <c r="K1025" s="236" t="s">
        <v>423</v>
      </c>
    </row>
    <row r="1026" spans="1:11" ht="69">
      <c r="A1026" t="b">
        <v>1</v>
      </c>
      <c r="C1026" s="200" t="s">
        <v>6007</v>
      </c>
      <c r="D1026" s="30" t="s">
        <v>3909</v>
      </c>
      <c r="E1026" s="30" t="s">
        <v>3910</v>
      </c>
      <c r="G1026">
        <f>MATCH(C1026,EBKP_NEU!$A$3:$A$724,0)</f>
        <v>600</v>
      </c>
      <c r="H1026" t="b" cm="1">
        <f t="array" ref="H1026">IF(INDEX(EBKP_NEU!$C$3:$C$1144,G1026)=D1026,TRUE,FALSE)</f>
        <v>1</v>
      </c>
      <c r="I1026" t="b" cm="1">
        <f t="array" ref="I1026">IF(INDEX(EBKP_NEU!$D$3:$D$1144,G1026)=E1026,TRUE,FALSE)</f>
        <v>1</v>
      </c>
      <c r="J1026" t="str" cm="1">
        <f t="array" ref="J1026">IF(A1026,IF(AND(H1026,I1026,INDEX(EBKP_NEU!$G$3:$G$724,G1026)),INDEX(EBKP_NEU!$B$3:$B$724,G1026),"Problem"),"egal, nicht editierbar")</f>
        <v>Problem</v>
      </c>
      <c r="K1026" s="236" t="s">
        <v>423</v>
      </c>
    </row>
    <row r="1027" spans="1:11" ht="82.8">
      <c r="A1027" t="b">
        <v>1</v>
      </c>
      <c r="C1027" s="200" t="s">
        <v>6008</v>
      </c>
      <c r="D1027" s="30" t="s">
        <v>3913</v>
      </c>
      <c r="E1027" s="30" t="s">
        <v>6009</v>
      </c>
      <c r="G1027">
        <f>MATCH(C1027,EBKP_NEU!$A$3:$A$724,0)</f>
        <v>601</v>
      </c>
      <c r="H1027" t="b" cm="1">
        <f t="array" ref="H1027">IF(INDEX(EBKP_NEU!$C$3:$C$1144,G1027)=D1027,TRUE,FALSE)</f>
        <v>1</v>
      </c>
      <c r="I1027" t="b" cm="1">
        <f t="array" ref="I1027">IF(INDEX(EBKP_NEU!$D$3:$D$1144,G1027)=E1027,TRUE,FALSE)</f>
        <v>0</v>
      </c>
      <c r="J1027" t="str" cm="1">
        <f t="array" ref="J1027">IF(A1027,IF(AND(H1027,I1027,INDEX(EBKP_NEU!$G$3:$G$724,G1027)),INDEX(EBKP_NEU!$B$3:$B$724,G1027),"Problem"),"egal, nicht editierbar")</f>
        <v>Problem</v>
      </c>
      <c r="K1027" s="236" t="s">
        <v>423</v>
      </c>
    </row>
    <row r="1028" spans="1:11" ht="96.6">
      <c r="A1028" t="b">
        <v>1</v>
      </c>
      <c r="C1028" s="200" t="s">
        <v>6010</v>
      </c>
      <c r="D1028" s="30" t="s">
        <v>3917</v>
      </c>
      <c r="E1028" s="30" t="s">
        <v>3918</v>
      </c>
      <c r="G1028">
        <f>MATCH(C1028,EBKP_NEU!$A$3:$A$724,0)</f>
        <v>602</v>
      </c>
      <c r="H1028" t="b" cm="1">
        <f t="array" ref="H1028">IF(INDEX(EBKP_NEU!$C$3:$C$1144,G1028)=D1028,TRUE,FALSE)</f>
        <v>1</v>
      </c>
      <c r="I1028" t="b" cm="1">
        <f t="array" ref="I1028">IF(INDEX(EBKP_NEU!$D$3:$D$1144,G1028)=E1028,TRUE,FALSE)</f>
        <v>1</v>
      </c>
      <c r="J1028" t="str" cm="1">
        <f t="array" ref="J1028">IF(A1028,IF(AND(H1028,I1028,INDEX(EBKP_NEU!$G$3:$G$724,G1028)),INDEX(EBKP_NEU!$B$3:$B$724,G1028),"Problem"),"egal, nicht editierbar")</f>
        <v>Problem</v>
      </c>
      <c r="K1028" s="236" t="s">
        <v>423</v>
      </c>
    </row>
    <row r="1029" spans="1:11" ht="82.8">
      <c r="A1029" t="b">
        <v>1</v>
      </c>
      <c r="C1029" s="200" t="s">
        <v>6011</v>
      </c>
      <c r="D1029" s="30" t="s">
        <v>3921</v>
      </c>
      <c r="E1029" s="30" t="s">
        <v>3922</v>
      </c>
      <c r="G1029">
        <f>MATCH(C1029,EBKP_NEU!$A$3:$A$724,0)</f>
        <v>603</v>
      </c>
      <c r="H1029" t="b" cm="1">
        <f t="array" ref="H1029">IF(INDEX(EBKP_NEU!$C$3:$C$1144,G1029)=D1029,TRUE,FALSE)</f>
        <v>1</v>
      </c>
      <c r="I1029" t="b" cm="1">
        <f t="array" ref="I1029">IF(INDEX(EBKP_NEU!$D$3:$D$1144,G1029)=E1029,TRUE,FALSE)</f>
        <v>1</v>
      </c>
      <c r="J1029" t="str" cm="1">
        <f t="array" ref="J1029">IF(A1029,IF(AND(H1029,I1029,INDEX(EBKP_NEU!$G$3:$G$724,G1029)),INDEX(EBKP_NEU!$B$3:$B$724,G1029),"Problem"),"egal, nicht editierbar")</f>
        <v>Problem</v>
      </c>
      <c r="K1029" s="236" t="s">
        <v>423</v>
      </c>
    </row>
    <row r="1030" spans="1:11" ht="110.4">
      <c r="A1030" t="b">
        <v>1</v>
      </c>
      <c r="C1030" s="198" t="s">
        <v>6012</v>
      </c>
      <c r="D1030" s="199" t="s">
        <v>3925</v>
      </c>
      <c r="E1030" s="30" t="s">
        <v>3926</v>
      </c>
      <c r="G1030">
        <f>MATCH(C1030,EBKP_NEU!$A$3:$A$724,0)</f>
        <v>604</v>
      </c>
      <c r="H1030" t="b" cm="1">
        <f t="array" ref="H1030">IF(INDEX(EBKP_NEU!$C$3:$C$1144,G1030)=D1030,TRUE,FALSE)</f>
        <v>1</v>
      </c>
      <c r="I1030" t="b" cm="1">
        <f t="array" ref="I1030">IF(INDEX(EBKP_NEU!$D$3:$D$1144,G1030)=E1030,TRUE,FALSE)</f>
        <v>1</v>
      </c>
      <c r="J1030" t="str" cm="1">
        <f t="array" ref="J1030">IF(A1030,IF(AND(H1030,I1030,INDEX(EBKP_NEU!$G$3:$G$724,G1030)),INDEX(EBKP_NEU!$B$3:$B$724,G1030),"Problem"),"egal, nicht editierbar")</f>
        <v>S03</v>
      </c>
      <c r="K1030" s="236" t="s">
        <v>428</v>
      </c>
    </row>
    <row r="1031" spans="1:11" ht="69">
      <c r="A1031" t="b">
        <v>1</v>
      </c>
      <c r="C1031" s="200" t="s">
        <v>6013</v>
      </c>
      <c r="D1031" s="30" t="s">
        <v>3929</v>
      </c>
      <c r="E1031" s="30" t="s">
        <v>3930</v>
      </c>
      <c r="G1031">
        <f>MATCH(C1031,EBKP_NEU!$A$3:$A$724,0)</f>
        <v>605</v>
      </c>
      <c r="H1031" t="b" cm="1">
        <f t="array" ref="H1031">IF(INDEX(EBKP_NEU!$C$3:$C$1144,G1031)=D1031,TRUE,FALSE)</f>
        <v>1</v>
      </c>
      <c r="I1031" t="b" cm="1">
        <f t="array" ref="I1031">IF(INDEX(EBKP_NEU!$D$3:$D$1144,G1031)=E1031,TRUE,FALSE)</f>
        <v>1</v>
      </c>
      <c r="J1031" t="str" cm="1">
        <f t="array" ref="J1031">IF(A1031,IF(AND(H1031,I1031,INDEX(EBKP_NEU!$G$3:$G$724,G1031)),INDEX(EBKP_NEU!$B$3:$B$724,G1031),"Problem"),"egal, nicht editierbar")</f>
        <v>Problem</v>
      </c>
      <c r="K1031" s="236" t="s">
        <v>428</v>
      </c>
    </row>
    <row r="1032" spans="1:11" ht="82.8">
      <c r="A1032" t="b">
        <v>1</v>
      </c>
      <c r="C1032" s="200" t="s">
        <v>6014</v>
      </c>
      <c r="D1032" s="30" t="s">
        <v>3932</v>
      </c>
      <c r="E1032" s="30" t="s">
        <v>3933</v>
      </c>
      <c r="G1032">
        <f>MATCH(C1032,EBKP_NEU!$A$3:$A$724,0)</f>
        <v>606</v>
      </c>
      <c r="H1032" t="b" cm="1">
        <f t="array" ref="H1032">IF(INDEX(EBKP_NEU!$C$3:$C$1144,G1032)=D1032,TRUE,FALSE)</f>
        <v>1</v>
      </c>
      <c r="I1032" t="b" cm="1">
        <f t="array" ref="I1032">IF(INDEX(EBKP_NEU!$D$3:$D$1144,G1032)=E1032,TRUE,FALSE)</f>
        <v>1</v>
      </c>
      <c r="J1032" t="str" cm="1">
        <f t="array" ref="J1032">IF(A1032,IF(AND(H1032,I1032,INDEX(EBKP_NEU!$G$3:$G$724,G1032)),INDEX(EBKP_NEU!$B$3:$B$724,G1032),"Problem"),"egal, nicht editierbar")</f>
        <v>Problem</v>
      </c>
      <c r="K1032" s="236" t="s">
        <v>428</v>
      </c>
    </row>
    <row r="1033" spans="1:11" ht="55.2">
      <c r="A1033" t="b">
        <v>1</v>
      </c>
      <c r="C1033" s="200" t="s">
        <v>6015</v>
      </c>
      <c r="D1033" s="30" t="s">
        <v>3936</v>
      </c>
      <c r="E1033" s="30" t="s">
        <v>3937</v>
      </c>
      <c r="G1033">
        <f>MATCH(C1033,EBKP_NEU!$A$3:$A$724,0)</f>
        <v>607</v>
      </c>
      <c r="H1033" t="b" cm="1">
        <f t="array" ref="H1033">IF(INDEX(EBKP_NEU!$C$3:$C$1144,G1033)=D1033,TRUE,FALSE)</f>
        <v>1</v>
      </c>
      <c r="I1033" t="b" cm="1">
        <f t="array" ref="I1033">IF(INDEX(EBKP_NEU!$D$3:$D$1144,G1033)=E1033,TRUE,FALSE)</f>
        <v>1</v>
      </c>
      <c r="J1033" t="str" cm="1">
        <f t="array" ref="J1033">IF(A1033,IF(AND(H1033,I1033,INDEX(EBKP_NEU!$G$3:$G$724,G1033)),INDEX(EBKP_NEU!$B$3:$B$724,G1033),"Problem"),"egal, nicht editierbar")</f>
        <v>Problem</v>
      </c>
      <c r="K1033" s="236" t="s">
        <v>428</v>
      </c>
    </row>
    <row r="1034" spans="1:11" ht="55.2">
      <c r="A1034" t="b">
        <v>1</v>
      </c>
      <c r="C1034" s="200" t="s">
        <v>6016</v>
      </c>
      <c r="D1034" s="30" t="s">
        <v>3940</v>
      </c>
      <c r="E1034" s="30" t="s">
        <v>3941</v>
      </c>
      <c r="G1034">
        <f>MATCH(C1034,EBKP_NEU!$A$3:$A$724,0)</f>
        <v>608</v>
      </c>
      <c r="H1034" t="b" cm="1">
        <f t="array" ref="H1034">IF(INDEX(EBKP_NEU!$C$3:$C$1144,G1034)=D1034,TRUE,FALSE)</f>
        <v>1</v>
      </c>
      <c r="I1034" t="b" cm="1">
        <f t="array" ref="I1034">IF(INDEX(EBKP_NEU!$D$3:$D$1144,G1034)=E1034,TRUE,FALSE)</f>
        <v>1</v>
      </c>
      <c r="J1034" t="str" cm="1">
        <f t="array" ref="J1034">IF(A1034,IF(AND(H1034,I1034,INDEX(EBKP_NEU!$G$3:$G$724,G1034)),INDEX(EBKP_NEU!$B$3:$B$724,G1034),"Problem"),"egal, nicht editierbar")</f>
        <v>Problem</v>
      </c>
      <c r="K1034" s="236" t="s">
        <v>428</v>
      </c>
    </row>
    <row r="1035" spans="1:11" ht="69">
      <c r="A1035" t="b">
        <v>1</v>
      </c>
      <c r="C1035" s="200" t="s">
        <v>6017</v>
      </c>
      <c r="D1035" s="30" t="s">
        <v>3944</v>
      </c>
      <c r="E1035" s="30" t="s">
        <v>3945</v>
      </c>
      <c r="G1035">
        <f>MATCH(C1035,EBKP_NEU!$A$3:$A$724,0)</f>
        <v>609</v>
      </c>
      <c r="H1035" t="b" cm="1">
        <f t="array" ref="H1035">IF(INDEX(EBKP_NEU!$C$3:$C$1144,G1035)=D1035,TRUE,FALSE)</f>
        <v>1</v>
      </c>
      <c r="I1035" t="b" cm="1">
        <f t="array" ref="I1035">IF(INDEX(EBKP_NEU!$D$3:$D$1144,G1035)=E1035,TRUE,FALSE)</f>
        <v>1</v>
      </c>
      <c r="J1035" t="str" cm="1">
        <f t="array" ref="J1035">IF(A1035,IF(AND(H1035,I1035,INDEX(EBKP_NEU!$G$3:$G$724,G1035)),INDEX(EBKP_NEU!$B$3:$B$724,G1035),"Problem"),"egal, nicht editierbar")</f>
        <v>Problem</v>
      </c>
      <c r="K1035" s="236" t="s">
        <v>428</v>
      </c>
    </row>
    <row r="1036" spans="1:11" ht="27.6">
      <c r="A1036" t="b">
        <v>1</v>
      </c>
      <c r="C1036" s="198" t="s">
        <v>6018</v>
      </c>
      <c r="D1036" s="199" t="s">
        <v>2031</v>
      </c>
      <c r="E1036" s="30" t="s">
        <v>3948</v>
      </c>
      <c r="G1036">
        <f>MATCH(C1036,EBKP_NEU!$A$3:$A$724,0)</f>
        <v>610</v>
      </c>
      <c r="H1036" t="b" cm="1">
        <f t="array" ref="H1036">IF(INDEX(EBKP_NEU!$C$3:$C$1144,G1036)=D1036,TRUE,FALSE)</f>
        <v>1</v>
      </c>
      <c r="I1036" t="b" cm="1">
        <f t="array" ref="I1036">IF(INDEX(EBKP_NEU!$D$3:$D$1144,G1036)=E1036,TRUE,FALSE)</f>
        <v>1</v>
      </c>
      <c r="J1036" t="str" cm="1">
        <f t="array" ref="J1036">IF(A1036,IF(AND(H1036,I1036,INDEX(EBKP_NEU!$G$3:$G$724,G1036)),INDEX(EBKP_NEU!$B$3:$B$724,G1036),"Problem"),"egal, nicht editierbar")</f>
        <v>S04</v>
      </c>
      <c r="K1036" s="236" t="s">
        <v>434</v>
      </c>
    </row>
    <row r="1037" spans="1:11" ht="55.2">
      <c r="A1037" t="b">
        <v>1</v>
      </c>
      <c r="C1037" s="200" t="s">
        <v>6019</v>
      </c>
      <c r="D1037" s="30" t="s">
        <v>3950</v>
      </c>
      <c r="E1037" s="30" t="s">
        <v>3951</v>
      </c>
      <c r="G1037">
        <f>MATCH(C1037,EBKP_NEU!$A$3:$A$724,0)</f>
        <v>611</v>
      </c>
      <c r="H1037" t="b" cm="1">
        <f t="array" ref="H1037">IF(INDEX(EBKP_NEU!$C$3:$C$1144,G1037)=D1037,TRUE,FALSE)</f>
        <v>1</v>
      </c>
      <c r="I1037" t="b" cm="1">
        <f t="array" ref="I1037">IF(INDEX(EBKP_NEU!$D$3:$D$1144,G1037)=E1037,TRUE,FALSE)</f>
        <v>1</v>
      </c>
      <c r="J1037" t="str" cm="1">
        <f t="array" ref="J1037">IF(A1037,IF(AND(H1037,I1037,INDEX(EBKP_NEU!$G$3:$G$724,G1037)),INDEX(EBKP_NEU!$B$3:$B$724,G1037),"Problem"),"egal, nicht editierbar")</f>
        <v>Problem</v>
      </c>
      <c r="K1037" s="236" t="s">
        <v>434</v>
      </c>
    </row>
    <row r="1038" spans="1:11" ht="82.8">
      <c r="A1038" t="b">
        <v>1</v>
      </c>
      <c r="C1038" s="200" t="s">
        <v>6020</v>
      </c>
      <c r="D1038" s="30" t="s">
        <v>6021</v>
      </c>
      <c r="E1038" s="30" t="s">
        <v>6022</v>
      </c>
      <c r="G1038">
        <f>MATCH(C1038,EBKP_NEU!$A$3:$A$724,0)</f>
        <v>612</v>
      </c>
      <c r="H1038" t="b" cm="1">
        <f t="array" ref="H1038">IF(INDEX(EBKP_NEU!$C$3:$C$1144,G1038)=D1038,TRUE,FALSE)</f>
        <v>0</v>
      </c>
      <c r="I1038" t="b" cm="1">
        <f t="array" ref="I1038">IF(INDEX(EBKP_NEU!$D$3:$D$1144,G1038)=E1038,TRUE,FALSE)</f>
        <v>0</v>
      </c>
      <c r="J1038" t="str" cm="1">
        <f t="array" ref="J1038">IF(A1038,IF(AND(H1038,I1038,INDEX(EBKP_NEU!$G$3:$G$724,G1038)),INDEX(EBKP_NEU!$B$3:$B$724,G1038),"Problem"),"egal, nicht editierbar")</f>
        <v>Problem</v>
      </c>
      <c r="K1038" s="236" t="s">
        <v>434</v>
      </c>
    </row>
    <row r="1039" spans="1:11" ht="41.4">
      <c r="A1039" t="b">
        <v>1</v>
      </c>
      <c r="C1039" s="200" t="s">
        <v>6023</v>
      </c>
      <c r="D1039" s="30" t="s">
        <v>2039</v>
      </c>
      <c r="E1039" s="30" t="s">
        <v>3958</v>
      </c>
      <c r="G1039">
        <f>MATCH(C1039,EBKP_NEU!$A$3:$A$724,0)</f>
        <v>613</v>
      </c>
      <c r="H1039" t="b" cm="1">
        <f t="array" ref="H1039">IF(INDEX(EBKP_NEU!$C$3:$C$1144,G1039)=D1039,TRUE,FALSE)</f>
        <v>1</v>
      </c>
      <c r="I1039" t="b" cm="1">
        <f t="array" ref="I1039">IF(INDEX(EBKP_NEU!$D$3:$D$1144,G1039)=E1039,TRUE,FALSE)</f>
        <v>1</v>
      </c>
      <c r="J1039" t="str" cm="1">
        <f t="array" ref="J1039">IF(A1039,IF(AND(H1039,I1039,INDEX(EBKP_NEU!$G$3:$G$724,G1039)),INDEX(EBKP_NEU!$B$3:$B$724,G1039),"Problem"),"egal, nicht editierbar")</f>
        <v>Problem</v>
      </c>
      <c r="K1039" s="236" t="s">
        <v>434</v>
      </c>
    </row>
    <row r="1040" spans="1:11" ht="55.2">
      <c r="A1040" t="b">
        <v>1</v>
      </c>
      <c r="C1040" s="200" t="s">
        <v>6024</v>
      </c>
      <c r="D1040" s="30" t="s">
        <v>3960</v>
      </c>
      <c r="E1040" s="30" t="s">
        <v>3961</v>
      </c>
      <c r="G1040">
        <f>MATCH(C1040,EBKP_NEU!$A$3:$A$724,0)</f>
        <v>614</v>
      </c>
      <c r="H1040" t="b" cm="1">
        <f t="array" ref="H1040">IF(INDEX(EBKP_NEU!$C$3:$C$1144,G1040)=D1040,TRUE,FALSE)</f>
        <v>1</v>
      </c>
      <c r="I1040" t="b" cm="1">
        <f t="array" ref="I1040">IF(INDEX(EBKP_NEU!$D$3:$D$1144,G1040)=E1040,TRUE,FALSE)</f>
        <v>1</v>
      </c>
      <c r="J1040" t="str" cm="1">
        <f t="array" ref="J1040">IF(A1040,IF(AND(H1040,I1040,INDEX(EBKP_NEU!$G$3:$G$724,G1040)),INDEX(EBKP_NEU!$B$3:$B$724,G1040),"Problem"),"egal, nicht editierbar")</f>
        <v>Problem</v>
      </c>
      <c r="K1040" s="236" t="s">
        <v>434</v>
      </c>
    </row>
    <row r="1041" spans="1:11" ht="27.6">
      <c r="A1041" t="b">
        <v>1</v>
      </c>
      <c r="C1041" s="198" t="s">
        <v>6025</v>
      </c>
      <c r="D1041" s="199" t="s">
        <v>3964</v>
      </c>
      <c r="E1041" s="30" t="s">
        <v>3965</v>
      </c>
      <c r="G1041">
        <f>MATCH(C1041,EBKP_NEU!$A$3:$A$724,0)</f>
        <v>615</v>
      </c>
      <c r="H1041" t="b" cm="1">
        <f t="array" ref="H1041">IF(INDEX(EBKP_NEU!$C$3:$C$1144,G1041)=D1041,TRUE,FALSE)</f>
        <v>1</v>
      </c>
      <c r="I1041" t="b" cm="1">
        <f t="array" ref="I1041">IF(INDEX(EBKP_NEU!$D$3:$D$1144,G1041)=E1041,TRUE,FALSE)</f>
        <v>1</v>
      </c>
      <c r="J1041" t="str" cm="1">
        <f t="array" ref="J1041">IF(A1041,IF(AND(H1041,I1041,INDEX(EBKP_NEU!$G$3:$G$724,G1041)),INDEX(EBKP_NEU!$B$3:$B$724,G1041),"Problem"),"egal, nicht editierbar")</f>
        <v>S05</v>
      </c>
      <c r="K1041" s="236" t="s">
        <v>439</v>
      </c>
    </row>
    <row r="1042" spans="1:11" ht="41.4">
      <c r="A1042" t="b">
        <v>1</v>
      </c>
      <c r="C1042" s="200" t="s">
        <v>6026</v>
      </c>
      <c r="D1042" s="30" t="s">
        <v>1886</v>
      </c>
      <c r="E1042" s="30" t="s">
        <v>3968</v>
      </c>
      <c r="G1042">
        <f>MATCH(C1042,EBKP_NEU!$A$3:$A$724,0)</f>
        <v>616</v>
      </c>
      <c r="H1042" t="b" cm="1">
        <f t="array" ref="H1042">IF(INDEX(EBKP_NEU!$C$3:$C$1144,G1042)=D1042,TRUE,FALSE)</f>
        <v>1</v>
      </c>
      <c r="I1042" t="b" cm="1">
        <f t="array" ref="I1042">IF(INDEX(EBKP_NEU!$D$3:$D$1144,G1042)=E1042,TRUE,FALSE)</f>
        <v>1</v>
      </c>
      <c r="J1042" t="str" cm="1">
        <f t="array" ref="J1042">IF(A1042,IF(AND(H1042,I1042,INDEX(EBKP_NEU!$G$3:$G$724,G1042)),INDEX(EBKP_NEU!$B$3:$B$724,G1042),"Problem"),"egal, nicht editierbar")</f>
        <v>Problem</v>
      </c>
      <c r="K1042" s="236" t="s">
        <v>439</v>
      </c>
    </row>
    <row r="1043" spans="1:11" ht="41.4">
      <c r="A1043" t="b">
        <v>1</v>
      </c>
      <c r="C1043" s="200" t="s">
        <v>6027</v>
      </c>
      <c r="D1043" s="30" t="s">
        <v>3971</v>
      </c>
      <c r="E1043" s="30" t="s">
        <v>3972</v>
      </c>
      <c r="G1043">
        <f>MATCH(C1043,EBKP_NEU!$A$3:$A$724,0)</f>
        <v>617</v>
      </c>
      <c r="H1043" t="b" cm="1">
        <f t="array" ref="H1043">IF(INDEX(EBKP_NEU!$C$3:$C$1144,G1043)=D1043,TRUE,FALSE)</f>
        <v>1</v>
      </c>
      <c r="I1043" t="b" cm="1">
        <f t="array" ref="I1043">IF(INDEX(EBKP_NEU!$D$3:$D$1144,G1043)=E1043,TRUE,FALSE)</f>
        <v>1</v>
      </c>
      <c r="J1043" t="str" cm="1">
        <f t="array" ref="J1043">IF(A1043,IF(AND(H1043,I1043,INDEX(EBKP_NEU!$G$3:$G$724,G1043)),INDEX(EBKP_NEU!$B$3:$B$724,G1043),"Problem"),"egal, nicht editierbar")</f>
        <v>Problem</v>
      </c>
      <c r="K1043" s="236" t="s">
        <v>439</v>
      </c>
    </row>
    <row r="1044" spans="1:11" ht="27.6">
      <c r="A1044" t="b">
        <v>1</v>
      </c>
      <c r="C1044" s="200" t="s">
        <v>6028</v>
      </c>
      <c r="D1044" s="30" t="s">
        <v>6029</v>
      </c>
      <c r="E1044" s="30" t="s">
        <v>3976</v>
      </c>
      <c r="G1044">
        <f>MATCH(C1044,EBKP_NEU!$A$3:$A$724,0)</f>
        <v>618</v>
      </c>
      <c r="H1044" t="b" cm="1">
        <f t="array" ref="H1044">IF(INDEX(EBKP_NEU!$C$3:$C$1144,G1044)=D1044,TRUE,FALSE)</f>
        <v>0</v>
      </c>
      <c r="I1044" t="b" cm="1">
        <f t="array" ref="I1044">IF(INDEX(EBKP_NEU!$D$3:$D$1144,G1044)=E1044,TRUE,FALSE)</f>
        <v>1</v>
      </c>
      <c r="J1044" t="str" cm="1">
        <f t="array" ref="J1044">IF(A1044,IF(AND(H1044,I1044,INDEX(EBKP_NEU!$G$3:$G$724,G1044)),INDEX(EBKP_NEU!$B$3:$B$724,G1044),"Problem"),"egal, nicht editierbar")</f>
        <v>Problem</v>
      </c>
      <c r="K1044" s="236" t="s">
        <v>439</v>
      </c>
    </row>
    <row r="1045" spans="1:11" ht="27.6">
      <c r="A1045" t="b">
        <v>1</v>
      </c>
      <c r="C1045" s="200" t="s">
        <v>6030</v>
      </c>
      <c r="D1045" s="30" t="s">
        <v>3979</v>
      </c>
      <c r="E1045" s="30" t="s">
        <v>6031</v>
      </c>
      <c r="G1045">
        <f>MATCH(C1045,EBKP_NEU!$A$3:$A$724,0)</f>
        <v>619</v>
      </c>
      <c r="H1045" t="b" cm="1">
        <f t="array" ref="H1045">IF(INDEX(EBKP_NEU!$C$3:$C$1144,G1045)=D1045,TRUE,FALSE)</f>
        <v>1</v>
      </c>
      <c r="I1045" t="b" cm="1">
        <f t="array" ref="I1045">IF(INDEX(EBKP_NEU!$D$3:$D$1144,G1045)=E1045,TRUE,FALSE)</f>
        <v>0</v>
      </c>
      <c r="J1045" t="str" cm="1">
        <f t="array" ref="J1045">IF(A1045,IF(AND(H1045,I1045,INDEX(EBKP_NEU!$G$3:$G$724,G1045)),INDEX(EBKP_NEU!$B$3:$B$724,G1045),"Problem"),"egal, nicht editierbar")</f>
        <v>Problem</v>
      </c>
      <c r="K1045" s="236" t="s">
        <v>439</v>
      </c>
    </row>
    <row r="1046" spans="1:11" ht="27.6">
      <c r="A1046" t="b">
        <v>1</v>
      </c>
      <c r="C1046" s="198" t="s">
        <v>6032</v>
      </c>
      <c r="D1046" s="199" t="s">
        <v>1919</v>
      </c>
      <c r="E1046" s="30" t="s">
        <v>3983</v>
      </c>
      <c r="G1046">
        <f>MATCH(C1046,EBKP_NEU!$A$3:$A$724,0)</f>
        <v>620</v>
      </c>
      <c r="H1046" t="b" cm="1">
        <f t="array" ref="H1046">IF(INDEX(EBKP_NEU!$C$3:$C$1144,G1046)=D1046,TRUE,FALSE)</f>
        <v>1</v>
      </c>
      <c r="I1046" t="b" cm="1">
        <f t="array" ref="I1046">IF(INDEX(EBKP_NEU!$D$3:$D$1144,G1046)=E1046,TRUE,FALSE)</f>
        <v>1</v>
      </c>
      <c r="J1046" t="str" cm="1">
        <f t="array" ref="J1046">IF(A1046,IF(AND(H1046,I1046,INDEX(EBKP_NEU!$G$3:$G$724,G1046)),INDEX(EBKP_NEU!$B$3:$B$724,G1046),"Problem"),"egal, nicht editierbar")</f>
        <v>S06</v>
      </c>
      <c r="K1046" s="236" t="s">
        <v>444</v>
      </c>
    </row>
    <row r="1047" spans="1:11" ht="41.4">
      <c r="A1047" t="b">
        <v>1</v>
      </c>
      <c r="C1047" s="200" t="s">
        <v>6033</v>
      </c>
      <c r="D1047" s="30" t="s">
        <v>3985</v>
      </c>
      <c r="E1047" s="30" t="s">
        <v>3986</v>
      </c>
      <c r="G1047">
        <f>MATCH(C1047,EBKP_NEU!$A$3:$A$724,0)</f>
        <v>621</v>
      </c>
      <c r="H1047" t="b" cm="1">
        <f t="array" ref="H1047">IF(INDEX(EBKP_NEU!$C$3:$C$1144,G1047)=D1047,TRUE,FALSE)</f>
        <v>1</v>
      </c>
      <c r="I1047" t="b" cm="1">
        <f t="array" ref="I1047">IF(INDEX(EBKP_NEU!$D$3:$D$1144,G1047)=E1047,TRUE,FALSE)</f>
        <v>1</v>
      </c>
      <c r="J1047" t="str" cm="1">
        <f t="array" ref="J1047">IF(A1047,IF(AND(H1047,I1047,INDEX(EBKP_NEU!$G$3:$G$724,G1047)),INDEX(EBKP_NEU!$B$3:$B$724,G1047),"Problem"),"egal, nicht editierbar")</f>
        <v>Problem</v>
      </c>
      <c r="K1047" s="236" t="s">
        <v>444</v>
      </c>
    </row>
    <row r="1048" spans="1:11" ht="27.6">
      <c r="A1048" t="b">
        <v>1</v>
      </c>
      <c r="C1048" s="200" t="s">
        <v>6034</v>
      </c>
      <c r="D1048" s="30" t="s">
        <v>1927</v>
      </c>
      <c r="E1048" s="30" t="s">
        <v>3989</v>
      </c>
      <c r="G1048">
        <f>MATCH(C1048,EBKP_NEU!$A$3:$A$724,0)</f>
        <v>622</v>
      </c>
      <c r="H1048" t="b" cm="1">
        <f t="array" ref="H1048">IF(INDEX(EBKP_NEU!$C$3:$C$1144,G1048)=D1048,TRUE,FALSE)</f>
        <v>1</v>
      </c>
      <c r="I1048" t="b" cm="1">
        <f t="array" ref="I1048">IF(INDEX(EBKP_NEU!$D$3:$D$1144,G1048)=E1048,TRUE,FALSE)</f>
        <v>1</v>
      </c>
      <c r="J1048" t="str" cm="1">
        <f t="array" ref="J1048">IF(A1048,IF(AND(H1048,I1048,INDEX(EBKP_NEU!$G$3:$G$724,G1048)),INDEX(EBKP_NEU!$B$3:$B$724,G1048),"Problem"),"egal, nicht editierbar")</f>
        <v>Problem</v>
      </c>
      <c r="K1048" s="236" t="s">
        <v>444</v>
      </c>
    </row>
    <row r="1049" spans="1:11" ht="27.6">
      <c r="A1049" t="b">
        <v>1</v>
      </c>
      <c r="C1049" s="200" t="s">
        <v>6035</v>
      </c>
      <c r="D1049" s="30" t="s">
        <v>1931</v>
      </c>
      <c r="E1049" s="30" t="s">
        <v>3991</v>
      </c>
      <c r="G1049">
        <f>MATCH(C1049,EBKP_NEU!$A$3:$A$724,0)</f>
        <v>623</v>
      </c>
      <c r="H1049" t="b" cm="1">
        <f t="array" ref="H1049">IF(INDEX(EBKP_NEU!$C$3:$C$1144,G1049)=D1049,TRUE,FALSE)</f>
        <v>1</v>
      </c>
      <c r="I1049" t="b" cm="1">
        <f t="array" ref="I1049">IF(INDEX(EBKP_NEU!$D$3:$D$1144,G1049)=E1049,TRUE,FALSE)</f>
        <v>1</v>
      </c>
      <c r="J1049" t="str" cm="1">
        <f t="array" ref="J1049">IF(A1049,IF(AND(H1049,I1049,INDEX(EBKP_NEU!$G$3:$G$724,G1049)),INDEX(EBKP_NEU!$B$3:$B$724,G1049),"Problem"),"egal, nicht editierbar")</f>
        <v>Problem</v>
      </c>
      <c r="K1049" s="236" t="s">
        <v>444</v>
      </c>
    </row>
    <row r="1050" spans="1:11" ht="55.2">
      <c r="A1050" t="b">
        <v>1</v>
      </c>
      <c r="C1050" s="200" t="s">
        <v>6036</v>
      </c>
      <c r="D1050" s="30" t="s">
        <v>3993</v>
      </c>
      <c r="E1050" s="30" t="s">
        <v>3994</v>
      </c>
      <c r="G1050">
        <f>MATCH(C1050,EBKP_NEU!$A$3:$A$724,0)</f>
        <v>624</v>
      </c>
      <c r="H1050" t="b" cm="1">
        <f t="array" ref="H1050">IF(INDEX(EBKP_NEU!$C$3:$C$1144,G1050)=D1050,TRUE,FALSE)</f>
        <v>1</v>
      </c>
      <c r="I1050" t="b" cm="1">
        <f t="array" ref="I1050">IF(INDEX(EBKP_NEU!$D$3:$D$1144,G1050)=E1050,TRUE,FALSE)</f>
        <v>1</v>
      </c>
      <c r="J1050" t="str" cm="1">
        <f t="array" ref="J1050">IF(A1050,IF(AND(H1050,I1050,INDEX(EBKP_NEU!$G$3:$G$724,G1050)),INDEX(EBKP_NEU!$B$3:$B$724,G1050),"Problem"),"egal, nicht editierbar")</f>
        <v>Problem</v>
      </c>
      <c r="K1050" s="236" t="s">
        <v>444</v>
      </c>
    </row>
    <row r="1051" spans="1:11" ht="55.2">
      <c r="A1051" t="b">
        <v>1</v>
      </c>
      <c r="C1051" s="200" t="s">
        <v>6037</v>
      </c>
      <c r="D1051" s="30" t="s">
        <v>3997</v>
      </c>
      <c r="E1051" s="30" t="s">
        <v>3998</v>
      </c>
      <c r="G1051">
        <f>MATCH(C1051,EBKP_NEU!$A$3:$A$724,0)</f>
        <v>625</v>
      </c>
      <c r="H1051" t="b" cm="1">
        <f t="array" ref="H1051">IF(INDEX(EBKP_NEU!$C$3:$C$1144,G1051)=D1051,TRUE,FALSE)</f>
        <v>1</v>
      </c>
      <c r="I1051" t="b" cm="1">
        <f t="array" ref="I1051">IF(INDEX(EBKP_NEU!$D$3:$D$1144,G1051)=E1051,TRUE,FALSE)</f>
        <v>1</v>
      </c>
      <c r="J1051" t="str" cm="1">
        <f t="array" ref="J1051">IF(A1051,IF(AND(H1051,I1051,INDEX(EBKP_NEU!$G$3:$G$724,G1051)),INDEX(EBKP_NEU!$B$3:$B$724,G1051),"Problem"),"egal, nicht editierbar")</f>
        <v>Problem</v>
      </c>
      <c r="K1051" s="236" t="s">
        <v>444</v>
      </c>
    </row>
    <row r="1052" spans="1:11" ht="27.6">
      <c r="A1052" t="b">
        <v>1</v>
      </c>
      <c r="C1052" s="200" t="s">
        <v>6038</v>
      </c>
      <c r="D1052" s="30" t="s">
        <v>2819</v>
      </c>
      <c r="E1052" s="30" t="s">
        <v>4001</v>
      </c>
      <c r="G1052">
        <f>MATCH(C1052,EBKP_NEU!$A$3:$A$724,0)</f>
        <v>626</v>
      </c>
      <c r="H1052" t="b" cm="1">
        <f t="array" ref="H1052">IF(INDEX(EBKP_NEU!$C$3:$C$1144,G1052)=D1052,TRUE,FALSE)</f>
        <v>1</v>
      </c>
      <c r="I1052" t="b" cm="1">
        <f t="array" ref="I1052">IF(INDEX(EBKP_NEU!$D$3:$D$1144,G1052)=E1052,TRUE,FALSE)</f>
        <v>1</v>
      </c>
      <c r="J1052" t="str" cm="1">
        <f t="array" ref="J1052">IF(A1052,IF(AND(H1052,I1052,INDEX(EBKP_NEU!$G$3:$G$724,G1052)),INDEX(EBKP_NEU!$B$3:$B$724,G1052),"Problem"),"egal, nicht editierbar")</f>
        <v>Problem</v>
      </c>
      <c r="K1052" s="236" t="s">
        <v>444</v>
      </c>
    </row>
    <row r="1053" spans="1:11" ht="41.4">
      <c r="A1053" t="b">
        <v>1</v>
      </c>
      <c r="C1053" s="198" t="s">
        <v>6039</v>
      </c>
      <c r="D1053" s="199" t="s">
        <v>4003</v>
      </c>
      <c r="E1053" s="30" t="s">
        <v>4004</v>
      </c>
      <c r="G1053">
        <f>MATCH(C1053,EBKP_NEU!$A$3:$A$724,0)</f>
        <v>627</v>
      </c>
      <c r="H1053" t="b" cm="1">
        <f t="array" ref="H1053">IF(INDEX(EBKP_NEU!$C$3:$C$1144,G1053)=D1053,TRUE,FALSE)</f>
        <v>1</v>
      </c>
      <c r="I1053" t="b" cm="1">
        <f t="array" ref="I1053">IF(INDEX(EBKP_NEU!$D$3:$D$1144,G1053)=E1053,TRUE,FALSE)</f>
        <v>1</v>
      </c>
      <c r="J1053" t="str" cm="1">
        <f t="array" ref="J1053">IF(A1053,IF(AND(H1053,I1053,INDEX(EBKP_NEU!$G$3:$G$724,G1053)),INDEX(EBKP_NEU!$B$3:$B$724,G1053),"Problem"),"egal, nicht editierbar")</f>
        <v>S07</v>
      </c>
      <c r="K1053" s="236" t="s">
        <v>451</v>
      </c>
    </row>
    <row r="1054" spans="1:11" ht="55.2">
      <c r="A1054" t="b">
        <v>1</v>
      </c>
      <c r="C1054" s="200" t="s">
        <v>6040</v>
      </c>
      <c r="D1054" s="30" t="s">
        <v>1944</v>
      </c>
      <c r="E1054" s="30" t="s">
        <v>4007</v>
      </c>
      <c r="G1054">
        <f>MATCH(C1054,EBKP_NEU!$A$3:$A$724,0)</f>
        <v>628</v>
      </c>
      <c r="H1054" t="b" cm="1">
        <f t="array" ref="H1054">IF(INDEX(EBKP_NEU!$C$3:$C$1144,G1054)=D1054,TRUE,FALSE)</f>
        <v>1</v>
      </c>
      <c r="I1054" t="b" cm="1">
        <f t="array" ref="I1054">IF(INDEX(EBKP_NEU!$D$3:$D$1144,G1054)=E1054,TRUE,FALSE)</f>
        <v>1</v>
      </c>
      <c r="J1054" t="str" cm="1">
        <f t="array" ref="J1054">IF(A1054,IF(AND(H1054,I1054,INDEX(EBKP_NEU!$G$3:$G$724,G1054)),INDEX(EBKP_NEU!$B$3:$B$724,G1054),"Problem"),"egal, nicht editierbar")</f>
        <v>Problem</v>
      </c>
      <c r="K1054" s="236" t="s">
        <v>451</v>
      </c>
    </row>
    <row r="1055" spans="1:11" ht="55.2">
      <c r="A1055" t="b">
        <v>1</v>
      </c>
      <c r="C1055" s="200" t="s">
        <v>6041</v>
      </c>
      <c r="D1055" s="30" t="s">
        <v>4009</v>
      </c>
      <c r="E1055" s="30" t="s">
        <v>6042</v>
      </c>
      <c r="G1055">
        <f>MATCH(C1055,EBKP_NEU!$A$3:$A$724,0)</f>
        <v>629</v>
      </c>
      <c r="H1055" t="b" cm="1">
        <f t="array" ref="H1055">IF(INDEX(EBKP_NEU!$C$3:$C$1144,G1055)=D1055,TRUE,FALSE)</f>
        <v>1</v>
      </c>
      <c r="I1055" t="b" cm="1">
        <f t="array" ref="I1055">IF(INDEX(EBKP_NEU!$D$3:$D$1144,G1055)=E1055,TRUE,FALSE)</f>
        <v>0</v>
      </c>
      <c r="J1055" t="str" cm="1">
        <f t="array" ref="J1055">IF(A1055,IF(AND(H1055,I1055,INDEX(EBKP_NEU!$G$3:$G$724,G1055)),INDEX(EBKP_NEU!$B$3:$B$724,G1055),"Problem"),"egal, nicht editierbar")</f>
        <v>Problem</v>
      </c>
      <c r="K1055" s="236" t="s">
        <v>451</v>
      </c>
    </row>
    <row r="1056" spans="1:11" ht="27.6">
      <c r="A1056" t="b">
        <v>1</v>
      </c>
      <c r="C1056" s="200" t="s">
        <v>6043</v>
      </c>
      <c r="D1056" s="30" t="s">
        <v>1953</v>
      </c>
      <c r="E1056" s="30" t="s">
        <v>4012</v>
      </c>
      <c r="G1056">
        <f>MATCH(C1056,EBKP_NEU!$A$3:$A$724,0)</f>
        <v>630</v>
      </c>
      <c r="H1056" t="b" cm="1">
        <f t="array" ref="H1056">IF(INDEX(EBKP_NEU!$C$3:$C$1144,G1056)=D1056,TRUE,FALSE)</f>
        <v>1</v>
      </c>
      <c r="I1056" t="b" cm="1">
        <f t="array" ref="I1056">IF(INDEX(EBKP_NEU!$D$3:$D$1144,G1056)=E1056,TRUE,FALSE)</f>
        <v>1</v>
      </c>
      <c r="J1056" t="str" cm="1">
        <f t="array" ref="J1056">IF(A1056,IF(AND(H1056,I1056,INDEX(EBKP_NEU!$G$3:$G$724,G1056)),INDEX(EBKP_NEU!$B$3:$B$724,G1056),"Problem"),"egal, nicht editierbar")</f>
        <v>Problem</v>
      </c>
      <c r="K1056" s="236" t="s">
        <v>451</v>
      </c>
    </row>
    <row r="1057" spans="1:12" ht="41.4">
      <c r="A1057" t="b">
        <v>1</v>
      </c>
      <c r="C1057" s="200" t="s">
        <v>6044</v>
      </c>
      <c r="D1057" s="30" t="s">
        <v>1957</v>
      </c>
      <c r="E1057" s="30" t="s">
        <v>6045</v>
      </c>
      <c r="G1057">
        <f>MATCH(C1057,EBKP_NEU!$A$3:$A$724,0)</f>
        <v>631</v>
      </c>
      <c r="H1057" t="b" cm="1">
        <f t="array" ref="H1057">IF(INDEX(EBKP_NEU!$C$3:$C$1144,G1057)=D1057,TRUE,FALSE)</f>
        <v>1</v>
      </c>
      <c r="I1057" t="b" cm="1">
        <f t="array" ref="I1057">IF(INDEX(EBKP_NEU!$D$3:$D$1144,G1057)=E1057,TRUE,FALSE)</f>
        <v>0</v>
      </c>
      <c r="J1057" t="str" cm="1">
        <f t="array" ref="J1057">IF(A1057,IF(AND(H1057,I1057,INDEX(EBKP_NEU!$G$3:$G$724,G1057)),INDEX(EBKP_NEU!$B$3:$B$724,G1057),"Problem"),"egal, nicht editierbar")</f>
        <v>Problem</v>
      </c>
      <c r="K1057" s="236" t="s">
        <v>451</v>
      </c>
    </row>
    <row r="1058" spans="1:12" ht="13.8">
      <c r="A1058" t="b">
        <v>1</v>
      </c>
      <c r="C1058" s="200" t="s">
        <v>6046</v>
      </c>
      <c r="D1058" s="30" t="s">
        <v>1961</v>
      </c>
      <c r="E1058" s="30" t="s">
        <v>4016</v>
      </c>
      <c r="G1058">
        <f>MATCH(C1058,EBKP_NEU!$A$3:$A$724,0)</f>
        <v>632</v>
      </c>
      <c r="H1058" t="b" cm="1">
        <f t="array" ref="H1058">IF(INDEX(EBKP_NEU!$C$3:$C$1144,G1058)=D1058,TRUE,FALSE)</f>
        <v>1</v>
      </c>
      <c r="I1058" t="b" cm="1">
        <f t="array" ref="I1058">IF(INDEX(EBKP_NEU!$D$3:$D$1144,G1058)=E1058,TRUE,FALSE)</f>
        <v>1</v>
      </c>
      <c r="J1058" t="str" cm="1">
        <f t="array" ref="J1058">IF(A1058,IF(AND(H1058,I1058,INDEX(EBKP_NEU!$G$3:$G$724,G1058)),INDEX(EBKP_NEU!$B$3:$B$724,G1058),"Problem"),"egal, nicht editierbar")</f>
        <v>Problem</v>
      </c>
      <c r="K1058" s="236" t="s">
        <v>451</v>
      </c>
    </row>
    <row r="1059" spans="1:12" ht="13.8">
      <c r="A1059" t="b">
        <v>1</v>
      </c>
      <c r="C1059" s="196" t="s">
        <v>457</v>
      </c>
      <c r="D1059" s="197" t="s">
        <v>4018</v>
      </c>
      <c r="E1059" s="30" t="s">
        <v>4019</v>
      </c>
      <c r="G1059">
        <f>MATCH(C1059,EBKP_NEU!$A$3:$A$724,0)</f>
        <v>633</v>
      </c>
      <c r="H1059" t="b" cm="1">
        <f t="array" ref="H1059">IF(INDEX(EBKP_NEU!$C$3:$C$1144,G1059)=D1059,TRUE,FALSE)</f>
        <v>1</v>
      </c>
      <c r="I1059" t="b" cm="1">
        <f t="array" ref="I1059">IF(INDEX(EBKP_NEU!$D$3:$D$1144,G1059)=E1059,TRUE,FALSE)</f>
        <v>1</v>
      </c>
      <c r="J1059" t="str" cm="1">
        <f t="array" ref="J1059">IF(A1059,IF(AND(H1059,I1059,INDEX(EBKP_NEU!$G$3:$G$724,G1059)),INDEX(EBKP_NEU!$B$3:$B$724,G1059),"Problem"),"egal, nicht editierbar")</f>
        <v>Problem</v>
      </c>
      <c r="K1059" s="236" t="s">
        <v>458</v>
      </c>
    </row>
    <row r="1060" spans="1:12" ht="27.6">
      <c r="A1060" t="b">
        <v>1</v>
      </c>
      <c r="C1060" s="198" t="s">
        <v>6047</v>
      </c>
      <c r="D1060" s="199" t="s">
        <v>4022</v>
      </c>
      <c r="E1060" s="30" t="s">
        <v>4023</v>
      </c>
      <c r="G1060">
        <f>MATCH(C1060,EBKP_NEU!$A$3:$A$724,0)</f>
        <v>634</v>
      </c>
      <c r="H1060" t="b" cm="1">
        <f t="array" ref="H1060">IF(INDEX(EBKP_NEU!$C$3:$C$1144,G1060)=D1060,TRUE,FALSE)</f>
        <v>1</v>
      </c>
      <c r="I1060" t="b" cm="1">
        <f t="array" ref="I1060">IF(INDEX(EBKP_NEU!$D$3:$D$1144,G1060)=E1060,TRUE,FALSE)</f>
        <v>1</v>
      </c>
      <c r="J1060" t="str" cm="1">
        <f t="array" ref="J1060">IF(A1060,IF(AND(H1060,I1060,INDEX(EBKP_NEU!$G$3:$G$724,G1060)),INDEX(EBKP_NEU!$B$3:$B$724,G1060),"Problem"),"egal, nicht editierbar")</f>
        <v>T01</v>
      </c>
      <c r="K1060" s="236" t="s">
        <v>458</v>
      </c>
    </row>
    <row r="1061" spans="1:12" ht="41.4">
      <c r="A1061" t="b">
        <v>1</v>
      </c>
      <c r="C1061" s="200" t="s">
        <v>6048</v>
      </c>
      <c r="D1061" s="30" t="s">
        <v>6049</v>
      </c>
      <c r="E1061" s="30" t="s">
        <v>4027</v>
      </c>
      <c r="G1061">
        <f>MATCH(C1061,EBKP_NEU!$A$3:$A$724,0)</f>
        <v>635</v>
      </c>
      <c r="H1061" t="b" cm="1">
        <f t="array" ref="H1061">IF(INDEX(EBKP_NEU!$C$3:$C$1144,G1061)=D1061,TRUE,FALSE)</f>
        <v>0</v>
      </c>
      <c r="I1061" t="b" cm="1">
        <f t="array" ref="I1061">IF(INDEX(EBKP_NEU!$D$3:$D$1144,G1061)=E1061,TRUE,FALSE)</f>
        <v>1</v>
      </c>
      <c r="J1061" t="str" cm="1">
        <f t="array" ref="J1061">IF(A1061,IF(AND(H1061,I1061,INDEX(EBKP_NEU!$G$3:$G$724,G1061)),INDEX(EBKP_NEU!$B$3:$B$724,G1061),"Problem"),"egal, nicht editierbar")</f>
        <v>Problem</v>
      </c>
      <c r="K1061" s="236" t="s">
        <v>459</v>
      </c>
    </row>
    <row r="1062" spans="1:12" ht="41.4">
      <c r="A1062" t="b">
        <v>1</v>
      </c>
      <c r="C1062" s="200" t="s">
        <v>6050</v>
      </c>
      <c r="D1062" s="30" t="s">
        <v>4030</v>
      </c>
      <c r="E1062" s="30" t="s">
        <v>4031</v>
      </c>
      <c r="G1062">
        <f>MATCH(C1062,EBKP_NEU!$A$3:$A$724,0)</f>
        <v>636</v>
      </c>
      <c r="H1062" t="b" cm="1">
        <f t="array" ref="H1062">IF(INDEX(EBKP_NEU!$C$3:$C$1144,G1062)=D1062,TRUE,FALSE)</f>
        <v>1</v>
      </c>
      <c r="I1062" t="b" cm="1">
        <f t="array" ref="I1062">IF(INDEX(EBKP_NEU!$D$3:$D$1144,G1062)=E1062,TRUE,FALSE)</f>
        <v>1</v>
      </c>
      <c r="J1062" t="str" cm="1">
        <f t="array" ref="J1062">IF(A1062,IF(AND(H1062,I1062,INDEX(EBKP_NEU!$G$3:$G$724,G1062)),INDEX(EBKP_NEU!$B$3:$B$724,G1062),"Problem"),"egal, nicht editierbar")</f>
        <v>T01.02</v>
      </c>
      <c r="K1062" s="236" t="s">
        <v>460</v>
      </c>
    </row>
    <row r="1063" spans="1:12" ht="27.6">
      <c r="A1063" t="b">
        <v>1</v>
      </c>
      <c r="C1063" s="198" t="s">
        <v>6051</v>
      </c>
      <c r="D1063" s="199" t="s">
        <v>4035</v>
      </c>
      <c r="E1063" s="30" t="s">
        <v>6052</v>
      </c>
      <c r="G1063">
        <f>MATCH(C1063,EBKP_NEU!$A$3:$A$724,0)</f>
        <v>637</v>
      </c>
      <c r="H1063" t="b" cm="1">
        <f t="array" ref="H1063">IF(INDEX(EBKP_NEU!$C$3:$C$1144,G1063)=D1063,TRUE,FALSE)</f>
        <v>1</v>
      </c>
      <c r="I1063" t="b" cm="1">
        <f t="array" ref="I1063">IF(INDEX(EBKP_NEU!$D$3:$D$1144,G1063)=E1063,TRUE,FALSE)</f>
        <v>0</v>
      </c>
      <c r="J1063" t="str" cm="1">
        <f t="array" ref="J1063">IF(A1063,IF(AND(H1063,I1063,INDEX(EBKP_NEU!$G$3:$G$724,G1063)),INDEX(EBKP_NEU!$B$3:$B$724,G1063),"Problem"),"egal, nicht editierbar")</f>
        <v>Problem</v>
      </c>
      <c r="K1063" s="236" t="s">
        <v>458</v>
      </c>
      <c r="L1063" s="124" t="s">
        <v>4575</v>
      </c>
    </row>
    <row r="1064" spans="1:12" ht="27.6">
      <c r="A1064" t="b">
        <v>1</v>
      </c>
      <c r="C1064" s="200" t="s">
        <v>6053</v>
      </c>
      <c r="D1064" s="30" t="s">
        <v>4040</v>
      </c>
      <c r="E1064" s="30" t="s">
        <v>6054</v>
      </c>
      <c r="G1064">
        <f>MATCH(C1064,EBKP_NEU!$A$3:$A$724,0)</f>
        <v>638</v>
      </c>
      <c r="H1064" t="b" cm="1">
        <f t="array" ref="H1064">IF(INDEX(EBKP_NEU!$C$3:$C$1144,G1064)=D1064,TRUE,FALSE)</f>
        <v>1</v>
      </c>
      <c r="I1064" t="b" cm="1">
        <f t="array" ref="I1064">IF(INDEX(EBKP_NEU!$D$3:$D$1144,G1064)=E1064,TRUE,FALSE)</f>
        <v>0</v>
      </c>
      <c r="J1064" t="str" cm="1">
        <f t="array" ref="J1064">IF(A1064,IF(AND(H1064,I1064,INDEX(EBKP_NEU!$G$3:$G$724,G1064)),INDEX(EBKP_NEU!$B$3:$B$724,G1064),"Problem"),"egal, nicht editierbar")</f>
        <v>Problem</v>
      </c>
      <c r="K1064" s="236" t="s">
        <v>458</v>
      </c>
      <c r="L1064" s="124" t="s">
        <v>4575</v>
      </c>
    </row>
    <row r="1065" spans="1:12" ht="41.4">
      <c r="A1065" t="b">
        <v>1</v>
      </c>
      <c r="C1065" s="200" t="s">
        <v>6055</v>
      </c>
      <c r="D1065" s="30" t="s">
        <v>4044</v>
      </c>
      <c r="E1065" s="30" t="s">
        <v>4045</v>
      </c>
      <c r="G1065">
        <f>MATCH(C1065,EBKP_NEU!$A$3:$A$724,0)</f>
        <v>639</v>
      </c>
      <c r="H1065" t="b" cm="1">
        <f t="array" ref="H1065">IF(INDEX(EBKP_NEU!$C$3:$C$1144,G1065)=D1065,TRUE,FALSE)</f>
        <v>1</v>
      </c>
      <c r="I1065" t="b" cm="1">
        <f t="array" ref="I1065">IF(INDEX(EBKP_NEU!$D$3:$D$1144,G1065)=E1065,TRUE,FALSE)</f>
        <v>1</v>
      </c>
      <c r="J1065" t="str" cm="1">
        <f t="array" ref="J1065">IF(A1065,IF(AND(H1065,I1065,INDEX(EBKP_NEU!$G$3:$G$724,G1065)),INDEX(EBKP_NEU!$B$3:$B$724,G1065),"Problem"),"egal, nicht editierbar")</f>
        <v>Problem</v>
      </c>
      <c r="K1065" s="236" t="s">
        <v>458</v>
      </c>
      <c r="L1065" s="124" t="s">
        <v>4575</v>
      </c>
    </row>
    <row r="1066" spans="1:12" ht="27.6">
      <c r="A1066" t="b">
        <v>1</v>
      </c>
      <c r="C1066" s="200" t="s">
        <v>6056</v>
      </c>
      <c r="D1066" s="30" t="s">
        <v>4049</v>
      </c>
      <c r="E1066" s="30" t="s">
        <v>4050</v>
      </c>
      <c r="G1066">
        <f>MATCH(C1066,EBKP_NEU!$A$3:$A$724,0)</f>
        <v>640</v>
      </c>
      <c r="H1066" t="b" cm="1">
        <f t="array" ref="H1066">IF(INDEX(EBKP_NEU!$C$3:$C$1144,G1066)=D1066,TRUE,FALSE)</f>
        <v>1</v>
      </c>
      <c r="I1066" t="b" cm="1">
        <f t="array" ref="I1066">IF(INDEX(EBKP_NEU!$D$3:$D$1144,G1066)=E1066,TRUE,FALSE)</f>
        <v>1</v>
      </c>
      <c r="J1066" t="str" cm="1">
        <f t="array" ref="J1066">IF(A1066,IF(AND(H1066,I1066,INDEX(EBKP_NEU!$G$3:$G$724,G1066)),INDEX(EBKP_NEU!$B$3:$B$724,G1066),"Problem"),"egal, nicht editierbar")</f>
        <v>Problem</v>
      </c>
      <c r="K1066" s="236" t="s">
        <v>458</v>
      </c>
      <c r="L1066" s="124" t="s">
        <v>4575</v>
      </c>
    </row>
    <row r="1067" spans="1:12" ht="13.8">
      <c r="A1067" t="b">
        <v>1</v>
      </c>
      <c r="C1067" s="200" t="s">
        <v>6057</v>
      </c>
      <c r="D1067" s="30" t="s">
        <v>4054</v>
      </c>
      <c r="E1067" s="30" t="s">
        <v>6058</v>
      </c>
      <c r="G1067">
        <f>MATCH(C1067,EBKP_NEU!$A$3:$A$724,0)</f>
        <v>641</v>
      </c>
      <c r="H1067" t="b" cm="1">
        <f t="array" ref="H1067">IF(INDEX(EBKP_NEU!$C$3:$C$1144,G1067)=D1067,TRUE,FALSE)</f>
        <v>1</v>
      </c>
      <c r="I1067" t="b" cm="1">
        <f t="array" ref="I1067">IF(INDEX(EBKP_NEU!$D$3:$D$1144,G1067)=E1067,TRUE,FALSE)</f>
        <v>0</v>
      </c>
      <c r="J1067" t="str" cm="1">
        <f t="array" ref="J1067">IF(A1067,IF(AND(H1067,I1067,INDEX(EBKP_NEU!$G$3:$G$724,G1067)),INDEX(EBKP_NEU!$B$3:$B$724,G1067),"Problem"),"egal, nicht editierbar")</f>
        <v>Problem</v>
      </c>
      <c r="K1067" s="236" t="s">
        <v>458</v>
      </c>
      <c r="L1067" s="124" t="s">
        <v>4575</v>
      </c>
    </row>
    <row r="1068" spans="1:12" ht="27.6">
      <c r="A1068" t="b">
        <v>1</v>
      </c>
      <c r="C1068" s="200" t="s">
        <v>6059</v>
      </c>
      <c r="D1068" s="30" t="s">
        <v>4059</v>
      </c>
      <c r="E1068" s="30" t="s">
        <v>4060</v>
      </c>
      <c r="G1068">
        <f>MATCH(C1068,EBKP_NEU!$A$3:$A$724,0)</f>
        <v>642</v>
      </c>
      <c r="H1068" t="b" cm="1">
        <f t="array" ref="H1068">IF(INDEX(EBKP_NEU!$C$3:$C$1144,G1068)=D1068,TRUE,FALSE)</f>
        <v>1</v>
      </c>
      <c r="I1068" t="b" cm="1">
        <f t="array" ref="I1068">IF(INDEX(EBKP_NEU!$D$3:$D$1144,G1068)=E1068,TRUE,FALSE)</f>
        <v>1</v>
      </c>
      <c r="J1068" t="str" cm="1">
        <f t="array" ref="J1068">IF(A1068,IF(AND(H1068,I1068,INDEX(EBKP_NEU!$G$3:$G$724,G1068)),INDEX(EBKP_NEU!$B$3:$B$724,G1068),"Problem"),"egal, nicht editierbar")</f>
        <v>Problem</v>
      </c>
      <c r="K1068" s="236" t="s">
        <v>458</v>
      </c>
      <c r="L1068" s="124" t="s">
        <v>4575</v>
      </c>
    </row>
    <row r="1069" spans="1:12" ht="41.4">
      <c r="A1069" t="b">
        <v>1</v>
      </c>
      <c r="C1069" s="198" t="s">
        <v>6060</v>
      </c>
      <c r="D1069" s="199" t="s">
        <v>4064</v>
      </c>
      <c r="E1069" s="30" t="s">
        <v>4065</v>
      </c>
      <c r="G1069">
        <f>MATCH(C1069,EBKP_NEU!$A$3:$A$724,0)</f>
        <v>643</v>
      </c>
      <c r="H1069" t="b" cm="1">
        <f t="array" ref="H1069">IF(INDEX(EBKP_NEU!$C$3:$C$1144,G1069)=D1069,TRUE,FALSE)</f>
        <v>1</v>
      </c>
      <c r="I1069" t="b" cm="1">
        <f t="array" ref="I1069">IF(INDEX(EBKP_NEU!$D$3:$D$1144,G1069)=E1069,TRUE,FALSE)</f>
        <v>1</v>
      </c>
      <c r="J1069" t="str" cm="1">
        <f t="array" ref="J1069">IF(A1069,IF(AND(H1069,I1069,INDEX(EBKP_NEU!$G$3:$G$724,G1069)),INDEX(EBKP_NEU!$B$3:$B$724,G1069),"Problem"),"egal, nicht editierbar")</f>
        <v>Problem</v>
      </c>
      <c r="K1069" s="236" t="s">
        <v>458</v>
      </c>
      <c r="L1069" s="124" t="s">
        <v>4575</v>
      </c>
    </row>
    <row r="1070" spans="1:12" ht="55.2">
      <c r="A1070" t="b">
        <v>1</v>
      </c>
      <c r="C1070" s="200" t="s">
        <v>6061</v>
      </c>
      <c r="D1070" s="30" t="s">
        <v>4069</v>
      </c>
      <c r="E1070" s="30" t="s">
        <v>4070</v>
      </c>
      <c r="G1070">
        <f>MATCH(C1070,EBKP_NEU!$A$3:$A$724,0)</f>
        <v>644</v>
      </c>
      <c r="H1070" t="b" cm="1">
        <f t="array" ref="H1070">IF(INDEX(EBKP_NEU!$C$3:$C$1144,G1070)=D1070,TRUE,FALSE)</f>
        <v>1</v>
      </c>
      <c r="I1070" t="b" cm="1">
        <f t="array" ref="I1070">IF(INDEX(EBKP_NEU!$D$3:$D$1144,G1070)=E1070,TRUE,FALSE)</f>
        <v>1</v>
      </c>
      <c r="J1070" t="str" cm="1">
        <f t="array" ref="J1070">IF(A1070,IF(AND(H1070,I1070,INDEX(EBKP_NEU!$G$3:$G$724,G1070)),INDEX(EBKP_NEU!$B$3:$B$724,G1070),"Problem"),"egal, nicht editierbar")</f>
        <v>Problem</v>
      </c>
      <c r="K1070" s="236" t="s">
        <v>458</v>
      </c>
      <c r="L1070" s="124" t="s">
        <v>4575</v>
      </c>
    </row>
    <row r="1071" spans="1:12" ht="55.2">
      <c r="A1071" t="b">
        <v>1</v>
      </c>
      <c r="C1071" s="200" t="s">
        <v>6062</v>
      </c>
      <c r="D1071" s="30" t="s">
        <v>1982</v>
      </c>
      <c r="E1071" s="30" t="s">
        <v>4074</v>
      </c>
      <c r="G1071">
        <f>MATCH(C1071,EBKP_NEU!$A$3:$A$724,0)</f>
        <v>645</v>
      </c>
      <c r="H1071" t="b" cm="1">
        <f t="array" ref="H1071">IF(INDEX(EBKP_NEU!$C$3:$C$1144,G1071)=D1071,TRUE,FALSE)</f>
        <v>1</v>
      </c>
      <c r="I1071" t="b" cm="1">
        <f t="array" ref="I1071">IF(INDEX(EBKP_NEU!$D$3:$D$1144,G1071)=E1071,TRUE,FALSE)</f>
        <v>1</v>
      </c>
      <c r="J1071" t="str" cm="1">
        <f t="array" ref="J1071">IF(A1071,IF(AND(H1071,I1071,INDEX(EBKP_NEU!$G$3:$G$724,G1071)),INDEX(EBKP_NEU!$B$3:$B$724,G1071),"Problem"),"egal, nicht editierbar")</f>
        <v>Problem</v>
      </c>
      <c r="K1071" s="236" t="s">
        <v>458</v>
      </c>
      <c r="L1071" s="124" t="s">
        <v>4575</v>
      </c>
    </row>
    <row r="1072" spans="1:12" ht="41.4">
      <c r="A1072" t="b">
        <v>1</v>
      </c>
      <c r="C1072" s="200" t="s">
        <v>6063</v>
      </c>
      <c r="D1072" s="30" t="s">
        <v>4077</v>
      </c>
      <c r="E1072" s="30" t="s">
        <v>4078</v>
      </c>
      <c r="G1072">
        <f>MATCH(C1072,EBKP_NEU!$A$3:$A$724,0)</f>
        <v>646</v>
      </c>
      <c r="H1072" t="b" cm="1">
        <f t="array" ref="H1072">IF(INDEX(EBKP_NEU!$C$3:$C$1144,G1072)=D1072,TRUE,FALSE)</f>
        <v>1</v>
      </c>
      <c r="I1072" t="b" cm="1">
        <f t="array" ref="I1072">IF(INDEX(EBKP_NEU!$D$3:$D$1144,G1072)=E1072,TRUE,FALSE)</f>
        <v>1</v>
      </c>
      <c r="J1072" t="str" cm="1">
        <f t="array" ref="J1072">IF(A1072,IF(AND(H1072,I1072,INDEX(EBKP_NEU!$G$3:$G$724,G1072)),INDEX(EBKP_NEU!$B$3:$B$724,G1072),"Problem"),"egal, nicht editierbar")</f>
        <v>Problem</v>
      </c>
      <c r="K1072" s="236" t="s">
        <v>458</v>
      </c>
      <c r="L1072" s="124" t="s">
        <v>4575</v>
      </c>
    </row>
    <row r="1073" spans="1:12" ht="41.4">
      <c r="A1073" t="b">
        <v>1</v>
      </c>
      <c r="C1073" s="200" t="s">
        <v>6064</v>
      </c>
      <c r="D1073" s="30" t="s">
        <v>1995</v>
      </c>
      <c r="E1073" s="30" t="s">
        <v>4081</v>
      </c>
      <c r="G1073">
        <f>MATCH(C1073,EBKP_NEU!$A$3:$A$724,0)</f>
        <v>647</v>
      </c>
      <c r="H1073" t="b" cm="1">
        <f t="array" ref="H1073">IF(INDEX(EBKP_NEU!$C$3:$C$1144,G1073)=D1073,TRUE,FALSE)</f>
        <v>1</v>
      </c>
      <c r="I1073" t="b" cm="1">
        <f t="array" ref="I1073">IF(INDEX(EBKP_NEU!$D$3:$D$1144,G1073)=E1073,TRUE,FALSE)</f>
        <v>1</v>
      </c>
      <c r="J1073" t="str" cm="1">
        <f t="array" ref="J1073">IF(A1073,IF(AND(H1073,I1073,INDEX(EBKP_NEU!$G$3:$G$724,G1073)),INDEX(EBKP_NEU!$B$3:$B$724,G1073),"Problem"),"egal, nicht editierbar")</f>
        <v>Problem</v>
      </c>
      <c r="K1073" s="236" t="s">
        <v>458</v>
      </c>
      <c r="L1073" s="124" t="s">
        <v>4575</v>
      </c>
    </row>
    <row r="1074" spans="1:12" ht="55.2">
      <c r="A1074" t="b">
        <v>1</v>
      </c>
      <c r="C1074" s="200" t="s">
        <v>6065</v>
      </c>
      <c r="D1074" s="30" t="s">
        <v>4084</v>
      </c>
      <c r="E1074" s="30" t="s">
        <v>4085</v>
      </c>
      <c r="G1074">
        <f>MATCH(C1074,EBKP_NEU!$A$3:$A$724,0)</f>
        <v>648</v>
      </c>
      <c r="H1074" t="b" cm="1">
        <f t="array" ref="H1074">IF(INDEX(EBKP_NEU!$C$3:$C$1144,G1074)=D1074,TRUE,FALSE)</f>
        <v>1</v>
      </c>
      <c r="I1074" t="b" cm="1">
        <f t="array" ref="I1074">IF(INDEX(EBKP_NEU!$D$3:$D$1144,G1074)=E1074,TRUE,FALSE)</f>
        <v>1</v>
      </c>
      <c r="J1074" t="str" cm="1">
        <f t="array" ref="J1074">IF(A1074,IF(AND(H1074,I1074,INDEX(EBKP_NEU!$G$3:$G$724,G1074)),INDEX(EBKP_NEU!$B$3:$B$724,G1074),"Problem"),"egal, nicht editierbar")</f>
        <v>Problem</v>
      </c>
      <c r="K1074" s="236" t="s">
        <v>458</v>
      </c>
      <c r="L1074" s="124" t="s">
        <v>4575</v>
      </c>
    </row>
    <row r="1075" spans="1:12" ht="41.4">
      <c r="A1075" t="b">
        <v>1</v>
      </c>
      <c r="C1075" s="200" t="s">
        <v>6066</v>
      </c>
      <c r="D1075" s="30" t="s">
        <v>2011</v>
      </c>
      <c r="E1075" s="30" t="s">
        <v>4089</v>
      </c>
      <c r="G1075">
        <f>MATCH(C1075,EBKP_NEU!$A$3:$A$724,0)</f>
        <v>649</v>
      </c>
      <c r="H1075" t="b" cm="1">
        <f t="array" ref="H1075">IF(INDEX(EBKP_NEU!$C$3:$C$1144,G1075)=D1075,TRUE,FALSE)</f>
        <v>1</v>
      </c>
      <c r="I1075" t="b" cm="1">
        <f t="array" ref="I1075">IF(INDEX(EBKP_NEU!$D$3:$D$1144,G1075)=E1075,TRUE,FALSE)</f>
        <v>1</v>
      </c>
      <c r="J1075" t="str" cm="1">
        <f t="array" ref="J1075">IF(A1075,IF(AND(H1075,I1075,INDEX(EBKP_NEU!$G$3:$G$724,G1075)),INDEX(EBKP_NEU!$B$3:$B$724,G1075),"Problem"),"egal, nicht editierbar")</f>
        <v>Problem</v>
      </c>
      <c r="K1075" s="236" t="s">
        <v>458</v>
      </c>
      <c r="L1075" s="124" t="s">
        <v>4575</v>
      </c>
    </row>
    <row r="1076" spans="1:12" ht="41.4">
      <c r="A1076" t="b">
        <v>1</v>
      </c>
      <c r="C1076" s="200" t="s">
        <v>6067</v>
      </c>
      <c r="D1076" s="30" t="s">
        <v>4092</v>
      </c>
      <c r="E1076" s="30" t="s">
        <v>4093</v>
      </c>
      <c r="G1076">
        <f>MATCH(C1076,EBKP_NEU!$A$3:$A$724,0)</f>
        <v>650</v>
      </c>
      <c r="H1076" t="b" cm="1">
        <f t="array" ref="H1076">IF(INDEX(EBKP_NEU!$C$3:$C$1144,G1076)=D1076,TRUE,FALSE)</f>
        <v>1</v>
      </c>
      <c r="I1076" t="b" cm="1">
        <f t="array" ref="I1076">IF(INDEX(EBKP_NEU!$D$3:$D$1144,G1076)=E1076,TRUE,FALSE)</f>
        <v>1</v>
      </c>
      <c r="J1076" t="str" cm="1">
        <f t="array" ref="J1076">IF(A1076,IF(AND(H1076,I1076,INDEX(EBKP_NEU!$G$3:$G$724,G1076)),INDEX(EBKP_NEU!$B$3:$B$724,G1076),"Problem"),"egal, nicht editierbar")</f>
        <v>Problem</v>
      </c>
      <c r="K1076" s="236" t="s">
        <v>458</v>
      </c>
      <c r="L1076" s="124" t="s">
        <v>4575</v>
      </c>
    </row>
    <row r="1077" spans="1:12" ht="41.4">
      <c r="A1077" t="b">
        <v>1</v>
      </c>
      <c r="C1077" s="200" t="s">
        <v>6068</v>
      </c>
      <c r="D1077" s="30" t="s">
        <v>2023</v>
      </c>
      <c r="E1077" s="30" t="s">
        <v>4096</v>
      </c>
      <c r="G1077">
        <f>MATCH(C1077,EBKP_NEU!$A$3:$A$724,0)</f>
        <v>651</v>
      </c>
      <c r="H1077" t="b" cm="1">
        <f t="array" ref="H1077">IF(INDEX(EBKP_NEU!$C$3:$C$1144,G1077)=D1077,TRUE,FALSE)</f>
        <v>1</v>
      </c>
      <c r="I1077" t="b" cm="1">
        <f t="array" ref="I1077">IF(INDEX(EBKP_NEU!$D$3:$D$1144,G1077)=E1077,TRUE,FALSE)</f>
        <v>1</v>
      </c>
      <c r="J1077" t="str" cm="1">
        <f t="array" ref="J1077">IF(A1077,IF(AND(H1077,I1077,INDEX(EBKP_NEU!$G$3:$G$724,G1077)),INDEX(EBKP_NEU!$B$3:$B$724,G1077),"Problem"),"egal, nicht editierbar")</f>
        <v>Problem</v>
      </c>
      <c r="K1077" s="236" t="s">
        <v>458</v>
      </c>
      <c r="L1077" s="124" t="s">
        <v>4575</v>
      </c>
    </row>
    <row r="1078" spans="1:12" ht="41.4">
      <c r="A1078" t="b">
        <v>1</v>
      </c>
      <c r="C1078" s="198" t="s">
        <v>6069</v>
      </c>
      <c r="D1078" s="199" t="s">
        <v>4099</v>
      </c>
      <c r="E1078" s="30" t="s">
        <v>4100</v>
      </c>
      <c r="G1078">
        <f>MATCH(C1078,EBKP_NEU!$A$3:$A$724,0)</f>
        <v>652</v>
      </c>
      <c r="H1078" t="b" cm="1">
        <f t="array" ref="H1078">IF(INDEX(EBKP_NEU!$C$3:$C$1144,G1078)=D1078,TRUE,FALSE)</f>
        <v>1</v>
      </c>
      <c r="I1078" t="b" cm="1">
        <f t="array" ref="I1078">IF(INDEX(EBKP_NEU!$D$3:$D$1144,G1078)=E1078,TRUE,FALSE)</f>
        <v>1</v>
      </c>
      <c r="J1078" t="str" cm="1">
        <f t="array" ref="J1078">IF(A1078,IF(AND(H1078,I1078,INDEX(EBKP_NEU!$G$3:$G$724,G1078)),INDEX(EBKP_NEU!$B$3:$B$724,G1078),"Problem"),"egal, nicht editierbar")</f>
        <v>Problem</v>
      </c>
      <c r="K1078" s="236" t="s">
        <v>458</v>
      </c>
      <c r="L1078" s="124" t="s">
        <v>4575</v>
      </c>
    </row>
    <row r="1079" spans="1:12" ht="41.4">
      <c r="A1079" t="b">
        <v>1</v>
      </c>
      <c r="C1079" s="200" t="s">
        <v>6070</v>
      </c>
      <c r="D1079" s="30" t="s">
        <v>4104</v>
      </c>
      <c r="E1079" s="30" t="s">
        <v>4105</v>
      </c>
      <c r="G1079">
        <f>MATCH(C1079,EBKP_NEU!$A$3:$A$724,0)</f>
        <v>653</v>
      </c>
      <c r="H1079" t="b" cm="1">
        <f t="array" ref="H1079">IF(INDEX(EBKP_NEU!$C$3:$C$1144,G1079)=D1079,TRUE,FALSE)</f>
        <v>1</v>
      </c>
      <c r="I1079" t="b" cm="1">
        <f t="array" ref="I1079">IF(INDEX(EBKP_NEU!$D$3:$D$1144,G1079)=E1079,TRUE,FALSE)</f>
        <v>1</v>
      </c>
      <c r="J1079" t="str" cm="1">
        <f t="array" ref="J1079">IF(A1079,IF(AND(H1079,I1079,INDEX(EBKP_NEU!$G$3:$G$724,G1079)),INDEX(EBKP_NEU!$B$3:$B$724,G1079),"Problem"),"egal, nicht editierbar")</f>
        <v>Problem</v>
      </c>
      <c r="K1079" s="236" t="s">
        <v>458</v>
      </c>
      <c r="L1079" s="124" t="s">
        <v>4575</v>
      </c>
    </row>
    <row r="1080" spans="1:12" ht="27.6">
      <c r="A1080" t="b">
        <v>1</v>
      </c>
      <c r="C1080" s="200" t="s">
        <v>6071</v>
      </c>
      <c r="D1080" s="30" t="s">
        <v>4109</v>
      </c>
      <c r="E1080" s="30" t="s">
        <v>2087</v>
      </c>
      <c r="G1080">
        <f>MATCH(C1080,EBKP_NEU!$A$3:$A$724,0)</f>
        <v>654</v>
      </c>
      <c r="H1080" t="b" cm="1">
        <f t="array" ref="H1080">IF(INDEX(EBKP_NEU!$C$3:$C$1144,G1080)=D1080,TRUE,FALSE)</f>
        <v>1</v>
      </c>
      <c r="I1080" t="b" cm="1">
        <f t="array" ref="I1080">IF(INDEX(EBKP_NEU!$D$3:$D$1144,G1080)=E1080,TRUE,FALSE)</f>
        <v>1</v>
      </c>
      <c r="J1080" t="str" cm="1">
        <f t="array" ref="J1080">IF(A1080,IF(AND(H1080,I1080,INDEX(EBKP_NEU!$G$3:$G$724,G1080)),INDEX(EBKP_NEU!$B$3:$B$724,G1080),"Problem"),"egal, nicht editierbar")</f>
        <v>Problem</v>
      </c>
      <c r="K1080" s="236" t="s">
        <v>458</v>
      </c>
      <c r="L1080" s="124" t="s">
        <v>4575</v>
      </c>
    </row>
    <row r="1081" spans="1:12" ht="55.2">
      <c r="A1081" t="b">
        <v>1</v>
      </c>
      <c r="C1081" s="200" t="s">
        <v>6072</v>
      </c>
      <c r="D1081" s="30" t="s">
        <v>4113</v>
      </c>
      <c r="E1081" s="30" t="s">
        <v>6073</v>
      </c>
      <c r="G1081">
        <f>MATCH(C1081,EBKP_NEU!$A$3:$A$724,0)</f>
        <v>655</v>
      </c>
      <c r="H1081" t="b" cm="1">
        <f t="array" ref="H1081">IF(INDEX(EBKP_NEU!$C$3:$C$1144,G1081)=D1081,TRUE,FALSE)</f>
        <v>1</v>
      </c>
      <c r="I1081" t="b" cm="1">
        <f t="array" ref="I1081">IF(INDEX(EBKP_NEU!$D$3:$D$1144,G1081)=E1081,TRUE,FALSE)</f>
        <v>0</v>
      </c>
      <c r="J1081" t="str" cm="1">
        <f t="array" ref="J1081">IF(A1081,IF(AND(H1081,I1081,INDEX(EBKP_NEU!$G$3:$G$724,G1081)),INDEX(EBKP_NEU!$B$3:$B$724,G1081),"Problem"),"egal, nicht editierbar")</f>
        <v>Problem</v>
      </c>
      <c r="K1081" s="236" t="s">
        <v>458</v>
      </c>
      <c r="L1081" s="124" t="s">
        <v>4575</v>
      </c>
    </row>
    <row r="1082" spans="1:12" ht="41.4">
      <c r="A1082" t="b">
        <v>1</v>
      </c>
      <c r="C1082" s="200" t="s">
        <v>6074</v>
      </c>
      <c r="D1082" s="30" t="s">
        <v>5080</v>
      </c>
      <c r="E1082" s="30" t="s">
        <v>6075</v>
      </c>
      <c r="G1082">
        <f>MATCH(C1082,EBKP_NEU!$A$3:$A$724,0)</f>
        <v>656</v>
      </c>
      <c r="H1082" t="b" cm="1">
        <f t="array" ref="H1082">IF(INDEX(EBKP_NEU!$C$3:$C$1144,G1082)=D1082,TRUE,FALSE)</f>
        <v>0</v>
      </c>
      <c r="I1082" t="b" cm="1">
        <f t="array" ref="I1082">IF(INDEX(EBKP_NEU!$D$3:$D$1144,G1082)=E1082,TRUE,FALSE)</f>
        <v>0</v>
      </c>
      <c r="J1082" t="str" cm="1">
        <f t="array" ref="J1082">IF(A1082,IF(AND(H1082,I1082,INDEX(EBKP_NEU!$G$3:$G$724,G1082)),INDEX(EBKP_NEU!$B$3:$B$724,G1082),"Problem"),"egal, nicht editierbar")</f>
        <v>Problem</v>
      </c>
      <c r="K1082" s="236" t="s">
        <v>458</v>
      </c>
      <c r="L1082" s="124" t="s">
        <v>4575</v>
      </c>
    </row>
    <row r="1083" spans="1:12" ht="55.2">
      <c r="A1083" t="b">
        <v>1</v>
      </c>
      <c r="C1083" s="200" t="s">
        <v>6076</v>
      </c>
      <c r="D1083" s="30" t="s">
        <v>4121</v>
      </c>
      <c r="E1083" s="30" t="s">
        <v>4122</v>
      </c>
      <c r="G1083">
        <f>MATCH(C1083,EBKP_NEU!$A$3:$A$724,0)</f>
        <v>657</v>
      </c>
      <c r="H1083" t="b" cm="1">
        <f t="array" ref="H1083">IF(INDEX(EBKP_NEU!$C$3:$C$1144,G1083)=D1083,TRUE,FALSE)</f>
        <v>1</v>
      </c>
      <c r="I1083" t="b" cm="1">
        <f t="array" ref="I1083">IF(INDEX(EBKP_NEU!$D$3:$D$1144,G1083)=E1083,TRUE,FALSE)</f>
        <v>1</v>
      </c>
      <c r="J1083" t="str" cm="1">
        <f t="array" ref="J1083">IF(A1083,IF(AND(H1083,I1083,INDEX(EBKP_NEU!$G$3:$G$724,G1083)),INDEX(EBKP_NEU!$B$3:$B$724,G1083),"Problem"),"egal, nicht editierbar")</f>
        <v>Problem</v>
      </c>
      <c r="K1083" s="236" t="s">
        <v>458</v>
      </c>
      <c r="L1083" s="124" t="s">
        <v>4575</v>
      </c>
    </row>
    <row r="1084" spans="1:12" ht="13.8">
      <c r="A1084" t="b">
        <v>1</v>
      </c>
      <c r="C1084" s="200" t="s">
        <v>6077</v>
      </c>
      <c r="D1084" s="30" t="s">
        <v>4126</v>
      </c>
      <c r="E1084" s="30" t="s">
        <v>6078</v>
      </c>
      <c r="G1084">
        <f>MATCH(C1084,EBKP_NEU!$A$3:$A$724,0)</f>
        <v>658</v>
      </c>
      <c r="H1084" t="b" cm="1">
        <f t="array" ref="H1084">IF(INDEX(EBKP_NEU!$C$3:$C$1144,G1084)=D1084,TRUE,FALSE)</f>
        <v>1</v>
      </c>
      <c r="I1084" t="b" cm="1">
        <f t="array" ref="I1084">IF(INDEX(EBKP_NEU!$D$3:$D$1144,G1084)=E1084,TRUE,FALSE)</f>
        <v>0</v>
      </c>
      <c r="J1084" t="str" cm="1">
        <f t="array" ref="J1084">IF(A1084,IF(AND(H1084,I1084,INDEX(EBKP_NEU!$G$3:$G$724,G1084)),INDEX(EBKP_NEU!$B$3:$B$724,G1084),"Problem"),"egal, nicht editierbar")</f>
        <v>Problem</v>
      </c>
      <c r="K1084" s="236" t="s">
        <v>458</v>
      </c>
      <c r="L1084" s="124" t="s">
        <v>4575</v>
      </c>
    </row>
    <row r="1085" spans="1:12" ht="27.6">
      <c r="A1085" t="b">
        <v>1</v>
      </c>
      <c r="C1085" s="200" t="s">
        <v>6079</v>
      </c>
      <c r="D1085" s="30" t="s">
        <v>4130</v>
      </c>
      <c r="E1085" s="30" t="s">
        <v>4131</v>
      </c>
      <c r="G1085">
        <f>MATCH(C1085,EBKP_NEU!$A$3:$A$724,0)</f>
        <v>659</v>
      </c>
      <c r="H1085" t="b" cm="1">
        <f t="array" ref="H1085">IF(INDEX(EBKP_NEU!$C$3:$C$1144,G1085)=D1085,TRUE,FALSE)</f>
        <v>1</v>
      </c>
      <c r="I1085" t="b" cm="1">
        <f t="array" ref="I1085">IF(INDEX(EBKP_NEU!$D$3:$D$1144,G1085)=E1085,TRUE,FALSE)</f>
        <v>1</v>
      </c>
      <c r="J1085" t="str" cm="1">
        <f t="array" ref="J1085">IF(A1085,IF(AND(H1085,I1085,INDEX(EBKP_NEU!$G$3:$G$724,G1085)),INDEX(EBKP_NEU!$B$3:$B$724,G1085),"Problem"),"egal, nicht editierbar")</f>
        <v>Problem</v>
      </c>
      <c r="K1085" s="236" t="s">
        <v>458</v>
      </c>
      <c r="L1085" s="124" t="s">
        <v>4575</v>
      </c>
    </row>
    <row r="1086" spans="1:12" ht="27.6">
      <c r="A1086" t="b">
        <v>1</v>
      </c>
      <c r="C1086" s="198" t="s">
        <v>6080</v>
      </c>
      <c r="D1086" s="199" t="s">
        <v>4134</v>
      </c>
      <c r="E1086" s="30" t="s">
        <v>4135</v>
      </c>
      <c r="G1086">
        <f>MATCH(C1086,EBKP_NEU!$A$3:$A$724,0)</f>
        <v>660</v>
      </c>
      <c r="H1086" t="b" cm="1">
        <f t="array" ref="H1086">IF(INDEX(EBKP_NEU!$C$3:$C$1144,G1086)=D1086,TRUE,FALSE)</f>
        <v>1</v>
      </c>
      <c r="I1086" t="b" cm="1">
        <f t="array" ref="I1086">IF(INDEX(EBKP_NEU!$D$3:$D$1144,G1086)=E1086,TRUE,FALSE)</f>
        <v>1</v>
      </c>
      <c r="J1086" t="str" cm="1">
        <f t="array" ref="J1086">IF(A1086,IF(AND(H1086,I1086,INDEX(EBKP_NEU!$G$3:$G$724,G1086)),INDEX(EBKP_NEU!$B$3:$B$724,G1086),"Problem"),"egal, nicht editierbar")</f>
        <v>T05</v>
      </c>
      <c r="K1086" s="236" t="s">
        <v>461</v>
      </c>
    </row>
    <row r="1087" spans="1:12" ht="41.4">
      <c r="A1087" t="b">
        <v>1</v>
      </c>
      <c r="C1087" s="200" t="s">
        <v>6081</v>
      </c>
      <c r="D1087" s="30" t="s">
        <v>4137</v>
      </c>
      <c r="E1087" s="30" t="s">
        <v>4138</v>
      </c>
      <c r="G1087">
        <f>MATCH(C1087,EBKP_NEU!$A$3:$A$724,0)</f>
        <v>661</v>
      </c>
      <c r="H1087" t="b" cm="1">
        <f t="array" ref="H1087">IF(INDEX(EBKP_NEU!$C$3:$C$1144,G1087)=D1087,TRUE,FALSE)</f>
        <v>1</v>
      </c>
      <c r="I1087" t="b" cm="1">
        <f t="array" ref="I1087">IF(INDEX(EBKP_NEU!$D$3:$D$1144,G1087)=E1087,TRUE,FALSE)</f>
        <v>1</v>
      </c>
      <c r="J1087" t="str" cm="1">
        <f t="array" ref="J1087">IF(A1087,IF(AND(H1087,I1087,INDEX(EBKP_NEU!$G$3:$G$724,G1087)),INDEX(EBKP_NEU!$B$3:$B$724,G1087),"Problem"),"egal, nicht editierbar")</f>
        <v>T05.01</v>
      </c>
      <c r="K1087" s="236" t="s">
        <v>462</v>
      </c>
    </row>
    <row r="1088" spans="1:12" ht="41.4">
      <c r="A1088" t="b">
        <v>1</v>
      </c>
      <c r="C1088" s="200" t="s">
        <v>6082</v>
      </c>
      <c r="D1088" s="30" t="s">
        <v>4141</v>
      </c>
      <c r="E1088" s="30" t="s">
        <v>4142</v>
      </c>
      <c r="G1088">
        <f>MATCH(C1088,EBKP_NEU!$A$3:$A$724,0)</f>
        <v>662</v>
      </c>
      <c r="H1088" t="b" cm="1">
        <f t="array" ref="H1088">IF(INDEX(EBKP_NEU!$C$3:$C$1144,G1088)=D1088,TRUE,FALSE)</f>
        <v>1</v>
      </c>
      <c r="I1088" t="b" cm="1">
        <f t="array" ref="I1088">IF(INDEX(EBKP_NEU!$D$3:$D$1144,G1088)=E1088,TRUE,FALSE)</f>
        <v>1</v>
      </c>
      <c r="J1088" t="str" cm="1">
        <f t="array" ref="J1088">IF(A1088,IF(AND(H1088,I1088,INDEX(EBKP_NEU!$G$3:$G$724,G1088)),INDEX(EBKP_NEU!$B$3:$B$724,G1088),"Problem"),"egal, nicht editierbar")</f>
        <v>T05.02</v>
      </c>
      <c r="K1088" s="236" t="s">
        <v>463</v>
      </c>
    </row>
    <row r="1089" spans="1:12" ht="55.2">
      <c r="A1089" t="b">
        <v>1</v>
      </c>
      <c r="C1089" s="200" t="s">
        <v>6083</v>
      </c>
      <c r="D1089" s="30" t="s">
        <v>4145</v>
      </c>
      <c r="E1089" s="30" t="s">
        <v>6084</v>
      </c>
      <c r="G1089">
        <f>MATCH(C1089,EBKP_NEU!$A$3:$A$724,0)</f>
        <v>663</v>
      </c>
      <c r="H1089" t="b" cm="1">
        <f t="array" ref="H1089">IF(INDEX(EBKP_NEU!$C$3:$C$1144,G1089)=D1089,TRUE,FALSE)</f>
        <v>1</v>
      </c>
      <c r="I1089" t="b" cm="1">
        <f t="array" ref="I1089">IF(INDEX(EBKP_NEU!$D$3:$D$1144,G1089)=E1089,TRUE,FALSE)</f>
        <v>0</v>
      </c>
      <c r="J1089" t="str" cm="1">
        <f t="array" ref="J1089">IF(A1089,IF(AND(H1089,I1089,INDEX(EBKP_NEU!$G$3:$G$724,G1089)),INDEX(EBKP_NEU!$B$3:$B$724,G1089),"Problem"),"egal, nicht editierbar")</f>
        <v>Problem</v>
      </c>
      <c r="K1089" s="236" t="s">
        <v>464</v>
      </c>
    </row>
    <row r="1090" spans="1:12" ht="27.6">
      <c r="A1090" t="b">
        <v>1</v>
      </c>
      <c r="C1090" s="200" t="s">
        <v>6085</v>
      </c>
      <c r="D1090" s="30" t="s">
        <v>2661</v>
      </c>
      <c r="E1090" s="30" t="s">
        <v>2662</v>
      </c>
      <c r="G1090">
        <f>MATCH(C1090,EBKP_NEU!$A$3:$A$724,0)</f>
        <v>664</v>
      </c>
      <c r="H1090" t="b" cm="1">
        <f t="array" ref="H1090">IF(INDEX(EBKP_NEU!$C$3:$C$1144,G1090)=D1090,TRUE,FALSE)</f>
        <v>1</v>
      </c>
      <c r="I1090" t="b" cm="1">
        <f t="array" ref="I1090">IF(INDEX(EBKP_NEU!$D$3:$D$1144,G1090)=E1090,TRUE,FALSE)</f>
        <v>1</v>
      </c>
      <c r="J1090" t="str" cm="1">
        <f t="array" ref="J1090">IF(A1090,IF(AND(H1090,I1090,INDEX(EBKP_NEU!$G$3:$G$724,G1090)),INDEX(EBKP_NEU!$B$3:$B$724,G1090),"Problem"),"egal, nicht editierbar")</f>
        <v>T05.04</v>
      </c>
      <c r="K1090" s="236" t="s">
        <v>465</v>
      </c>
    </row>
    <row r="1091" spans="1:12" ht="27.6">
      <c r="A1091" t="b">
        <v>1</v>
      </c>
      <c r="C1091" s="200" t="s">
        <v>6086</v>
      </c>
      <c r="D1091" s="30" t="s">
        <v>4150</v>
      </c>
      <c r="E1091" s="30" t="s">
        <v>4151</v>
      </c>
      <c r="G1091">
        <f>MATCH(C1091,EBKP_NEU!$A$3:$A$724,0)</f>
        <v>665</v>
      </c>
      <c r="H1091" t="b" cm="1">
        <f t="array" ref="H1091">IF(INDEX(EBKP_NEU!$C$3:$C$1144,G1091)=D1091,TRUE,FALSE)</f>
        <v>1</v>
      </c>
      <c r="I1091" t="b" cm="1">
        <f t="array" ref="I1091">IF(INDEX(EBKP_NEU!$D$3:$D$1144,G1091)=E1091,TRUE,FALSE)</f>
        <v>1</v>
      </c>
      <c r="J1091" t="str" cm="1">
        <f t="array" ref="J1091">IF(A1091,IF(AND(H1091,I1091,INDEX(EBKP_NEU!$G$3:$G$724,G1091)),INDEX(EBKP_NEU!$B$3:$B$724,G1091),"Problem"),"egal, nicht editierbar")</f>
        <v>T05.05</v>
      </c>
      <c r="K1091" s="236" t="s">
        <v>466</v>
      </c>
    </row>
    <row r="1092" spans="1:12" ht="69">
      <c r="A1092" t="b">
        <v>1</v>
      </c>
      <c r="C1092" s="200" t="s">
        <v>6087</v>
      </c>
      <c r="D1092" s="30" t="s">
        <v>4154</v>
      </c>
      <c r="E1092" s="30" t="s">
        <v>6088</v>
      </c>
      <c r="G1092">
        <f>MATCH(C1092,EBKP_NEU!$A$3:$A$724,0)</f>
        <v>666</v>
      </c>
      <c r="H1092" t="b" cm="1">
        <f t="array" ref="H1092">IF(INDEX(EBKP_NEU!$C$3:$C$1144,G1092)=D1092,TRUE,FALSE)</f>
        <v>1</v>
      </c>
      <c r="I1092" t="b" cm="1">
        <f t="array" ref="I1092">IF(INDEX(EBKP_NEU!$D$3:$D$1144,G1092)=E1092,TRUE,FALSE)</f>
        <v>0</v>
      </c>
      <c r="J1092" t="str" cm="1">
        <f t="array" ref="J1092">IF(A1092,IF(AND(H1092,I1092,INDEX(EBKP_NEU!$G$3:$G$724,G1092)),INDEX(EBKP_NEU!$B$3:$B$724,G1092),"Problem"),"egal, nicht editierbar")</f>
        <v>Problem</v>
      </c>
      <c r="K1092" s="236" t="s">
        <v>467</v>
      </c>
    </row>
    <row r="1093" spans="1:12" ht="13.8">
      <c r="A1093" t="b">
        <v>1</v>
      </c>
      <c r="C1093" s="198" t="s">
        <v>6089</v>
      </c>
      <c r="D1093" s="199" t="s">
        <v>4158</v>
      </c>
      <c r="E1093" s="30" t="s">
        <v>4159</v>
      </c>
      <c r="G1093">
        <f>MATCH(C1093,EBKP_NEU!$A$3:$A$724,0)</f>
        <v>667</v>
      </c>
      <c r="H1093" t="b" cm="1">
        <f t="array" ref="H1093">IF(INDEX(EBKP_NEU!$C$3:$C$1144,G1093)=D1093,TRUE,FALSE)</f>
        <v>1</v>
      </c>
      <c r="I1093" t="b" cm="1">
        <f t="array" ref="I1093">IF(INDEX(EBKP_NEU!$D$3:$D$1144,G1093)=E1093,TRUE,FALSE)</f>
        <v>1</v>
      </c>
      <c r="J1093" t="str" cm="1">
        <f t="array" ref="J1093">IF(A1093,IF(AND(H1093,I1093,INDEX(EBKP_NEU!$G$3:$G$724,G1093)),INDEX(EBKP_NEU!$B$3:$B$724,G1093),"Problem"),"egal, nicht editierbar")</f>
        <v>Problem</v>
      </c>
      <c r="K1093" s="236" t="s">
        <v>458</v>
      </c>
      <c r="L1093" s="124" t="s">
        <v>4575</v>
      </c>
    </row>
    <row r="1094" spans="1:12" ht="41.4">
      <c r="A1094" t="b">
        <v>1</v>
      </c>
      <c r="C1094" s="200" t="s">
        <v>6090</v>
      </c>
      <c r="D1094" s="30" t="s">
        <v>2898</v>
      </c>
      <c r="E1094" s="30" t="s">
        <v>4163</v>
      </c>
      <c r="G1094">
        <f>MATCH(C1094,EBKP_NEU!$A$3:$A$724,0)</f>
        <v>668</v>
      </c>
      <c r="H1094" t="b" cm="1">
        <f t="array" ref="H1094">IF(INDEX(EBKP_NEU!$C$3:$C$1144,G1094)=D1094,TRUE,FALSE)</f>
        <v>1</v>
      </c>
      <c r="I1094" t="b" cm="1">
        <f t="array" ref="I1094">IF(INDEX(EBKP_NEU!$D$3:$D$1144,G1094)=E1094,TRUE,FALSE)</f>
        <v>1</v>
      </c>
      <c r="J1094" t="str" cm="1">
        <f t="array" ref="J1094">IF(A1094,IF(AND(H1094,I1094,INDEX(EBKP_NEU!$G$3:$G$724,G1094)),INDEX(EBKP_NEU!$B$3:$B$724,G1094),"Problem"),"egal, nicht editierbar")</f>
        <v>Problem</v>
      </c>
      <c r="K1094" s="236" t="s">
        <v>458</v>
      </c>
      <c r="L1094" s="124" t="s">
        <v>4575</v>
      </c>
    </row>
    <row r="1095" spans="1:12" ht="41.4">
      <c r="A1095" t="b">
        <v>1</v>
      </c>
      <c r="C1095" s="200" t="s">
        <v>6091</v>
      </c>
      <c r="D1095" s="30" t="s">
        <v>4167</v>
      </c>
      <c r="E1095" s="30" t="s">
        <v>4168</v>
      </c>
      <c r="G1095">
        <f>MATCH(C1095,EBKP_NEU!$A$3:$A$724,0)</f>
        <v>669</v>
      </c>
      <c r="H1095" t="b" cm="1">
        <f t="array" ref="H1095">IF(INDEX(EBKP_NEU!$C$3:$C$1144,G1095)=D1095,TRUE,FALSE)</f>
        <v>1</v>
      </c>
      <c r="I1095" t="b" cm="1">
        <f t="array" ref="I1095">IF(INDEX(EBKP_NEU!$D$3:$D$1144,G1095)=E1095,TRUE,FALSE)</f>
        <v>1</v>
      </c>
      <c r="J1095" t="str" cm="1">
        <f t="array" ref="J1095">IF(A1095,IF(AND(H1095,I1095,INDEX(EBKP_NEU!$G$3:$G$724,G1095)),INDEX(EBKP_NEU!$B$3:$B$724,G1095),"Problem"),"egal, nicht editierbar")</f>
        <v>Problem</v>
      </c>
      <c r="K1095" s="236" t="s">
        <v>458</v>
      </c>
      <c r="L1095" s="124" t="s">
        <v>4575</v>
      </c>
    </row>
    <row r="1096" spans="1:12" ht="27.6" hidden="1">
      <c r="A1096" t="b">
        <v>0</v>
      </c>
      <c r="C1096" s="196" t="s">
        <v>4171</v>
      </c>
      <c r="D1096" s="197" t="s">
        <v>4172</v>
      </c>
      <c r="E1096" s="30" t="s">
        <v>4173</v>
      </c>
      <c r="G1096">
        <f>MATCH(C1096,EBKP_NEU!$A$3:$A$724,0)</f>
        <v>670</v>
      </c>
      <c r="H1096" t="b" cm="1">
        <f t="array" ref="H1096">IF(INDEX(EBKP_NEU!$C$3:$C$1144,G1096)=D1096,TRUE,FALSE)</f>
        <v>1</v>
      </c>
      <c r="I1096" t="b" cm="1">
        <f t="array" ref="I1096">IF(INDEX(EBKP_NEU!$D$3:$D$1144,G1096)=E1096,TRUE,FALSE)</f>
        <v>1</v>
      </c>
      <c r="J1096" t="str" cm="1">
        <f t="array" ref="J1096">IF(A1096,IF(AND(H1096,I1096,INDEX(EBKP_NEU!$G$3:$G$724,G1096)),INDEX(EBKP_NEU!$B$3:$B$724,G1096),"Problem"),"egal, nicht editierbar")</f>
        <v>egal, nicht editierbar</v>
      </c>
      <c r="L1096"/>
    </row>
    <row r="1097" spans="1:12" ht="13.8" hidden="1">
      <c r="A1097" t="b">
        <v>0</v>
      </c>
      <c r="C1097" s="198" t="s">
        <v>6092</v>
      </c>
      <c r="D1097" s="199" t="s">
        <v>4177</v>
      </c>
      <c r="E1097" s="30" t="s">
        <v>6093</v>
      </c>
      <c r="G1097">
        <f>MATCH(C1097,EBKP_NEU!$A$3:$A$724,0)</f>
        <v>671</v>
      </c>
      <c r="H1097" t="b" cm="1">
        <f t="array" ref="H1097">IF(INDEX(EBKP_NEU!$C$3:$C$1144,G1097)=D1097,TRUE,FALSE)</f>
        <v>1</v>
      </c>
      <c r="I1097" t="b" cm="1">
        <f t="array" ref="I1097">IF(INDEX(EBKP_NEU!$D$3:$D$1144,G1097)=E1097,TRUE,FALSE)</f>
        <v>0</v>
      </c>
      <c r="J1097" t="str" cm="1">
        <f t="array" ref="J1097">IF(A1097,IF(AND(H1097,I1097,INDEX(EBKP_NEU!$G$3:$G$724,G1097)),INDEX(EBKP_NEU!$B$3:$B$724,G1097),"Problem"),"egal, nicht editierbar")</f>
        <v>egal, nicht editierbar</v>
      </c>
      <c r="L1097"/>
    </row>
    <row r="1098" spans="1:12" ht="41.4" hidden="1">
      <c r="A1098" t="b">
        <v>0</v>
      </c>
      <c r="C1098" s="200" t="s">
        <v>6094</v>
      </c>
      <c r="D1098" s="30" t="s">
        <v>4182</v>
      </c>
      <c r="E1098" s="30" t="s">
        <v>6095</v>
      </c>
      <c r="G1098">
        <f>MATCH(C1098,EBKP_NEU!$A$3:$A$724,0)</f>
        <v>672</v>
      </c>
      <c r="H1098" t="b" cm="1">
        <f t="array" ref="H1098">IF(INDEX(EBKP_NEU!$C$3:$C$1144,G1098)=D1098,TRUE,FALSE)</f>
        <v>1</v>
      </c>
      <c r="I1098" t="b" cm="1">
        <f t="array" ref="I1098">IF(INDEX(EBKP_NEU!$D$3:$D$1144,G1098)=E1098,TRUE,FALSE)</f>
        <v>0</v>
      </c>
      <c r="J1098" t="str" cm="1">
        <f t="array" ref="J1098">IF(A1098,IF(AND(H1098,I1098,INDEX(EBKP_NEU!$G$3:$G$724,G1098)),INDEX(EBKP_NEU!$B$3:$B$724,G1098),"Problem"),"egal, nicht editierbar")</f>
        <v>egal, nicht editierbar</v>
      </c>
      <c r="L1098"/>
    </row>
    <row r="1099" spans="1:12" ht="41.4" hidden="1">
      <c r="A1099" t="b">
        <v>0</v>
      </c>
      <c r="C1099" s="200" t="s">
        <v>6096</v>
      </c>
      <c r="D1099" s="30" t="s">
        <v>4192</v>
      </c>
      <c r="E1099" s="30" t="s">
        <v>6097</v>
      </c>
      <c r="G1099">
        <f>MATCH(C1099,EBKP_NEU!$A$3:$A$724,0)</f>
        <v>673</v>
      </c>
      <c r="H1099" t="b" cm="1">
        <f t="array" ref="H1099">IF(INDEX(EBKP_NEU!$C$3:$C$1144,G1099)=D1099,TRUE,FALSE)</f>
        <v>0</v>
      </c>
      <c r="I1099" t="b" cm="1">
        <f t="array" ref="I1099">IF(INDEX(EBKP_NEU!$D$3:$D$1144,G1099)=E1099,TRUE,FALSE)</f>
        <v>0</v>
      </c>
      <c r="J1099" t="str" cm="1">
        <f t="array" ref="J1099">IF(A1099,IF(AND(H1099,I1099,INDEX(EBKP_NEU!$G$3:$G$724,G1099)),INDEX(EBKP_NEU!$B$3:$B$724,G1099),"Problem"),"egal, nicht editierbar")</f>
        <v>egal, nicht editierbar</v>
      </c>
      <c r="L1099"/>
    </row>
    <row r="1100" spans="1:12" ht="55.2" hidden="1">
      <c r="A1100" t="b">
        <v>0</v>
      </c>
      <c r="C1100" s="200" t="s">
        <v>6098</v>
      </c>
      <c r="D1100" s="30" t="s">
        <v>4197</v>
      </c>
      <c r="E1100" s="30" t="s">
        <v>6099</v>
      </c>
      <c r="G1100">
        <f>MATCH(C1100,EBKP_NEU!$A$3:$A$724,0)</f>
        <v>674</v>
      </c>
      <c r="H1100" t="b" cm="1">
        <f t="array" ref="H1100">IF(INDEX(EBKP_NEU!$C$3:$C$1144,G1100)=D1100,TRUE,FALSE)</f>
        <v>0</v>
      </c>
      <c r="I1100" t="b" cm="1">
        <f t="array" ref="I1100">IF(INDEX(EBKP_NEU!$D$3:$D$1144,G1100)=E1100,TRUE,FALSE)</f>
        <v>0</v>
      </c>
      <c r="J1100" t="str" cm="1">
        <f t="array" ref="J1100">IF(A1100,IF(AND(H1100,I1100,INDEX(EBKP_NEU!$G$3:$G$724,G1100)),INDEX(EBKP_NEU!$B$3:$B$724,G1100),"Problem"),"egal, nicht editierbar")</f>
        <v>egal, nicht editierbar</v>
      </c>
      <c r="L1100"/>
    </row>
    <row r="1101" spans="1:12" ht="41.4" hidden="1">
      <c r="A1101" t="b">
        <v>0</v>
      </c>
      <c r="C1101" s="200" t="s">
        <v>6100</v>
      </c>
      <c r="D1101" s="30" t="s">
        <v>4202</v>
      </c>
      <c r="E1101" s="30" t="s">
        <v>6101</v>
      </c>
      <c r="G1101">
        <f>MATCH(C1101,EBKP_NEU!$A$3:$A$724,0)</f>
        <v>675</v>
      </c>
      <c r="H1101" t="b" cm="1">
        <f t="array" ref="H1101">IF(INDEX(EBKP_NEU!$C$3:$C$1144,G1101)=D1101,TRUE,FALSE)</f>
        <v>0</v>
      </c>
      <c r="I1101" t="b" cm="1">
        <f t="array" ref="I1101">IF(INDEX(EBKP_NEU!$D$3:$D$1144,G1101)=E1101,TRUE,FALSE)</f>
        <v>0</v>
      </c>
      <c r="J1101" t="str" cm="1">
        <f t="array" ref="J1101">IF(A1101,IF(AND(H1101,I1101,INDEX(EBKP_NEU!$G$3:$G$724,G1101)),INDEX(EBKP_NEU!$B$3:$B$724,G1101),"Problem"),"egal, nicht editierbar")</f>
        <v>egal, nicht editierbar</v>
      </c>
      <c r="L1101"/>
    </row>
    <row r="1102" spans="1:12" ht="55.2" hidden="1">
      <c r="A1102" t="b">
        <v>0</v>
      </c>
      <c r="C1102" s="200" t="s">
        <v>6102</v>
      </c>
      <c r="D1102" s="30" t="s">
        <v>4207</v>
      </c>
      <c r="E1102" s="30" t="s">
        <v>6103</v>
      </c>
      <c r="G1102">
        <f>MATCH(C1102,EBKP_NEU!$A$3:$A$724,0)</f>
        <v>676</v>
      </c>
      <c r="H1102" t="b" cm="1">
        <f t="array" ref="H1102">IF(INDEX(EBKP_NEU!$C$3:$C$1144,G1102)=D1102,TRUE,FALSE)</f>
        <v>0</v>
      </c>
      <c r="I1102" t="b" cm="1">
        <f t="array" ref="I1102">IF(INDEX(EBKP_NEU!$D$3:$D$1144,G1102)=E1102,TRUE,FALSE)</f>
        <v>0</v>
      </c>
      <c r="J1102" t="str" cm="1">
        <f t="array" ref="J1102">IF(A1102,IF(AND(H1102,I1102,INDEX(EBKP_NEU!$G$3:$G$724,G1102)),INDEX(EBKP_NEU!$B$3:$B$724,G1102),"Problem"),"egal, nicht editierbar")</f>
        <v>egal, nicht editierbar</v>
      </c>
      <c r="L1102"/>
    </row>
    <row r="1103" spans="1:12" ht="41.4" hidden="1">
      <c r="A1103" t="b">
        <v>0</v>
      </c>
      <c r="C1103" s="198" t="s">
        <v>6104</v>
      </c>
      <c r="D1103" s="199" t="s">
        <v>4217</v>
      </c>
      <c r="E1103" s="30" t="s">
        <v>4218</v>
      </c>
      <c r="G1103">
        <f>MATCH(C1103,EBKP_NEU!$A$3:$A$724,0)</f>
        <v>679</v>
      </c>
      <c r="H1103" t="b" cm="1">
        <f t="array" ref="H1103">IF(INDEX(EBKP_NEU!$C$3:$C$1144,G1103)=D1103,TRUE,FALSE)</f>
        <v>1</v>
      </c>
      <c r="I1103" t="b" cm="1">
        <f t="array" ref="I1103">IF(INDEX(EBKP_NEU!$D$3:$D$1144,G1103)=E1103,TRUE,FALSE)</f>
        <v>1</v>
      </c>
      <c r="J1103" t="str" cm="1">
        <f t="array" ref="J1103">IF(A1103,IF(AND(H1103,I1103,INDEX(EBKP_NEU!$G$3:$G$724,G1103)),INDEX(EBKP_NEU!$B$3:$B$724,G1103),"Problem"),"egal, nicht editierbar")</f>
        <v>egal, nicht editierbar</v>
      </c>
      <c r="L1103"/>
    </row>
    <row r="1104" spans="1:12" ht="27.6" hidden="1">
      <c r="A1104" t="b">
        <v>0</v>
      </c>
      <c r="C1104" s="200" t="s">
        <v>6105</v>
      </c>
      <c r="D1104" s="30" t="s">
        <v>4222</v>
      </c>
      <c r="E1104" s="30" t="s">
        <v>4223</v>
      </c>
      <c r="G1104">
        <f>MATCH(C1104,EBKP_NEU!$A$3:$A$724,0)</f>
        <v>680</v>
      </c>
      <c r="H1104" t="b" cm="1">
        <f t="array" ref="H1104">IF(INDEX(EBKP_NEU!$C$3:$C$1144,G1104)=D1104,TRUE,FALSE)</f>
        <v>1</v>
      </c>
      <c r="I1104" t="b" cm="1">
        <f t="array" ref="I1104">IF(INDEX(EBKP_NEU!$D$3:$D$1144,G1104)=E1104,TRUE,FALSE)</f>
        <v>1</v>
      </c>
      <c r="J1104" t="str" cm="1">
        <f t="array" ref="J1104">IF(A1104,IF(AND(H1104,I1104,INDEX(EBKP_NEU!$G$3:$G$724,G1104)),INDEX(EBKP_NEU!$B$3:$B$724,G1104),"Problem"),"egal, nicht editierbar")</f>
        <v>egal, nicht editierbar</v>
      </c>
      <c r="L1104"/>
    </row>
    <row r="1105" spans="1:10" customFormat="1" ht="41.4" hidden="1">
      <c r="A1105" t="b">
        <v>0</v>
      </c>
      <c r="C1105" s="200" t="s">
        <v>6106</v>
      </c>
      <c r="D1105" s="30" t="s">
        <v>4227</v>
      </c>
      <c r="E1105" s="30" t="s">
        <v>4228</v>
      </c>
      <c r="G1105">
        <f>MATCH(C1105,EBKP_NEU!$A$3:$A$724,0)</f>
        <v>681</v>
      </c>
      <c r="H1105" t="b" cm="1">
        <f t="array" ref="H1105">IF(INDEX(EBKP_NEU!$C$3:$C$1144,G1105)=D1105,TRUE,FALSE)</f>
        <v>1</v>
      </c>
      <c r="I1105" t="b" cm="1">
        <f t="array" ref="I1105">IF(INDEX(EBKP_NEU!$D$3:$D$1144,G1105)=E1105,TRUE,FALSE)</f>
        <v>1</v>
      </c>
      <c r="J1105" t="str" cm="1">
        <f t="array" ref="J1105">IF(A1105,IF(AND(H1105,I1105,INDEX(EBKP_NEU!$G$3:$G$724,G1105)),INDEX(EBKP_NEU!$B$3:$B$724,G1105),"Problem"),"egal, nicht editierbar")</f>
        <v>egal, nicht editierbar</v>
      </c>
    </row>
    <row r="1106" spans="1:10" customFormat="1" ht="41.4" hidden="1">
      <c r="A1106" t="b">
        <v>0</v>
      </c>
      <c r="C1106" s="198" t="s">
        <v>6107</v>
      </c>
      <c r="D1106" s="199" t="s">
        <v>4232</v>
      </c>
      <c r="E1106" s="30" t="s">
        <v>4233</v>
      </c>
      <c r="G1106">
        <f>MATCH(C1106,EBKP_NEU!$A$3:$A$724,0)</f>
        <v>682</v>
      </c>
      <c r="H1106" t="b" cm="1">
        <f t="array" ref="H1106">IF(INDEX(EBKP_NEU!$C$3:$C$1144,G1106)=D1106,TRUE,FALSE)</f>
        <v>1</v>
      </c>
      <c r="I1106" t="b" cm="1">
        <f t="array" ref="I1106">IF(INDEX(EBKP_NEU!$D$3:$D$1144,G1106)=E1106,TRUE,FALSE)</f>
        <v>1</v>
      </c>
      <c r="J1106" t="str" cm="1">
        <f t="array" ref="J1106">IF(A1106,IF(AND(H1106,I1106,INDEX(EBKP_NEU!$G$3:$G$724,G1106)),INDEX(EBKP_NEU!$B$3:$B$724,G1106),"Problem"),"egal, nicht editierbar")</f>
        <v>egal, nicht editierbar</v>
      </c>
    </row>
    <row r="1107" spans="1:10" customFormat="1" ht="69" hidden="1">
      <c r="A1107" t="b">
        <v>0</v>
      </c>
      <c r="C1107" s="200" t="s">
        <v>6108</v>
      </c>
      <c r="D1107" s="30" t="s">
        <v>4237</v>
      </c>
      <c r="E1107" s="30" t="s">
        <v>4238</v>
      </c>
      <c r="G1107">
        <f>MATCH(C1107,EBKP_NEU!$A$3:$A$724,0)</f>
        <v>683</v>
      </c>
      <c r="H1107" t="b" cm="1">
        <f t="array" ref="H1107">IF(INDEX(EBKP_NEU!$C$3:$C$1144,G1107)=D1107,TRUE,FALSE)</f>
        <v>1</v>
      </c>
      <c r="I1107" t="b" cm="1">
        <f t="array" ref="I1107">IF(INDEX(EBKP_NEU!$D$3:$D$1144,G1107)=E1107,TRUE,FALSE)</f>
        <v>1</v>
      </c>
      <c r="J1107" t="str" cm="1">
        <f t="array" ref="J1107">IF(A1107,IF(AND(H1107,I1107,INDEX(EBKP_NEU!$G$3:$G$724,G1107)),INDEX(EBKP_NEU!$B$3:$B$724,G1107),"Problem"),"egal, nicht editierbar")</f>
        <v>egal, nicht editierbar</v>
      </c>
    </row>
    <row r="1108" spans="1:10" customFormat="1" ht="55.2" hidden="1">
      <c r="A1108" t="b">
        <v>0</v>
      </c>
      <c r="C1108" s="200" t="s">
        <v>6109</v>
      </c>
      <c r="D1108" s="30" t="s">
        <v>1111</v>
      </c>
      <c r="E1108" s="30" t="s">
        <v>6110</v>
      </c>
      <c r="G1108">
        <f>MATCH(C1108,EBKP_NEU!$A$3:$A$724,0)</f>
        <v>684</v>
      </c>
      <c r="H1108" t="b" cm="1">
        <f t="array" ref="H1108">IF(INDEX(EBKP_NEU!$C$3:$C$1144,G1108)=D1108,TRUE,FALSE)</f>
        <v>1</v>
      </c>
      <c r="I1108" t="b" cm="1">
        <f t="array" ref="I1108">IF(INDEX(EBKP_NEU!$D$3:$D$1144,G1108)=E1108,TRUE,FALSE)</f>
        <v>0</v>
      </c>
      <c r="J1108" t="str" cm="1">
        <f t="array" ref="J1108">IF(A1108,IF(AND(H1108,I1108,INDEX(EBKP_NEU!$G$3:$G$724,G1108)),INDEX(EBKP_NEU!$B$3:$B$724,G1108),"Problem"),"egal, nicht editierbar")</f>
        <v>egal, nicht editierbar</v>
      </c>
    </row>
    <row r="1109" spans="1:10" customFormat="1" ht="55.2" hidden="1">
      <c r="A1109" t="b">
        <v>0</v>
      </c>
      <c r="C1109" s="200" t="s">
        <v>6111</v>
      </c>
      <c r="D1109" s="30" t="s">
        <v>4246</v>
      </c>
      <c r="E1109" s="30" t="s">
        <v>6112</v>
      </c>
      <c r="G1109">
        <f>MATCH(C1109,EBKP_NEU!$A$3:$A$724,0)</f>
        <v>685</v>
      </c>
      <c r="H1109" t="b" cm="1">
        <f t="array" ref="H1109">IF(INDEX(EBKP_NEU!$C$3:$C$1144,G1109)=D1109,TRUE,FALSE)</f>
        <v>1</v>
      </c>
      <c r="I1109" t="b" cm="1">
        <f t="array" ref="I1109">IF(INDEX(EBKP_NEU!$D$3:$D$1144,G1109)=E1109,TRUE,FALSE)</f>
        <v>0</v>
      </c>
      <c r="J1109" t="str" cm="1">
        <f t="array" ref="J1109">IF(A1109,IF(AND(H1109,I1109,INDEX(EBKP_NEU!$G$3:$G$724,G1109)),INDEX(EBKP_NEU!$B$3:$B$724,G1109),"Problem"),"egal, nicht editierbar")</f>
        <v>egal, nicht editierbar</v>
      </c>
    </row>
    <row r="1110" spans="1:10" customFormat="1" ht="55.2" hidden="1">
      <c r="A1110" t="b">
        <v>0</v>
      </c>
      <c r="C1110" s="200" t="s">
        <v>6113</v>
      </c>
      <c r="D1110" s="30" t="s">
        <v>4251</v>
      </c>
      <c r="E1110" s="30" t="s">
        <v>6114</v>
      </c>
      <c r="G1110">
        <f>MATCH(C1110,EBKP_NEU!$A$3:$A$724,0)</f>
        <v>686</v>
      </c>
      <c r="H1110" t="b" cm="1">
        <f t="array" ref="H1110">IF(INDEX(EBKP_NEU!$C$3:$C$1144,G1110)=D1110,TRUE,FALSE)</f>
        <v>1</v>
      </c>
      <c r="I1110" t="b" cm="1">
        <f t="array" ref="I1110">IF(INDEX(EBKP_NEU!$D$3:$D$1144,G1110)=E1110,TRUE,FALSE)</f>
        <v>0</v>
      </c>
      <c r="J1110" t="str" cm="1">
        <f t="array" ref="J1110">IF(A1110,IF(AND(H1110,I1110,INDEX(EBKP_NEU!$G$3:$G$724,G1110)),INDEX(EBKP_NEU!$B$3:$B$724,G1110),"Problem"),"egal, nicht editierbar")</f>
        <v>egal, nicht editierbar</v>
      </c>
    </row>
    <row r="1111" spans="1:10" customFormat="1" ht="41.4" hidden="1">
      <c r="A1111" t="b">
        <v>0</v>
      </c>
      <c r="C1111" s="200" t="s">
        <v>6115</v>
      </c>
      <c r="D1111" s="30" t="s">
        <v>4255</v>
      </c>
      <c r="E1111" s="30" t="s">
        <v>6116</v>
      </c>
      <c r="G1111">
        <f>MATCH(C1111,EBKP_NEU!$A$3:$A$724,0)</f>
        <v>687</v>
      </c>
      <c r="H1111" t="b" cm="1">
        <f t="array" ref="H1111">IF(INDEX(EBKP_NEU!$C$3:$C$1144,G1111)=D1111,TRUE,FALSE)</f>
        <v>1</v>
      </c>
      <c r="I1111" t="b" cm="1">
        <f t="array" ref="I1111">IF(INDEX(EBKP_NEU!$D$3:$D$1144,G1111)=E1111,TRUE,FALSE)</f>
        <v>0</v>
      </c>
      <c r="J1111" t="str" cm="1">
        <f t="array" ref="J1111">IF(A1111,IF(AND(H1111,I1111,INDEX(EBKP_NEU!$G$3:$G$724,G1111)),INDEX(EBKP_NEU!$B$3:$B$724,G1111),"Problem"),"egal, nicht editierbar")</f>
        <v>egal, nicht editierbar</v>
      </c>
    </row>
    <row r="1112" spans="1:10" customFormat="1" ht="55.2" hidden="1">
      <c r="A1112" t="b">
        <v>0</v>
      </c>
      <c r="C1112" s="196" t="s">
        <v>4269</v>
      </c>
      <c r="D1112" s="197" t="s">
        <v>4270</v>
      </c>
      <c r="E1112" s="30" t="s">
        <v>4271</v>
      </c>
      <c r="G1112">
        <f>MATCH(C1112,EBKP_NEU!$A$3:$A$724,0)</f>
        <v>690</v>
      </c>
      <c r="H1112" t="b" cm="1">
        <f t="array" ref="H1112">IF(INDEX(EBKP_NEU!$C$3:$C$1144,G1112)=D1112,TRUE,FALSE)</f>
        <v>1</v>
      </c>
      <c r="I1112" t="b" cm="1">
        <f t="array" ref="I1112">IF(INDEX(EBKP_NEU!$D$3:$D$1144,G1112)=E1112,TRUE,FALSE)</f>
        <v>1</v>
      </c>
      <c r="J1112" t="str" cm="1">
        <f t="array" ref="J1112">IF(A1112,IF(AND(H1112,I1112,INDEX(EBKP_NEU!$G$3:$G$724,G1112)),INDEX(EBKP_NEU!$B$3:$B$724,G1112),"Problem"),"egal, nicht editierbar")</f>
        <v>egal, nicht editierbar</v>
      </c>
    </row>
    <row r="1113" spans="1:10" customFormat="1" ht="41.4" hidden="1">
      <c r="A1113" t="b">
        <v>0</v>
      </c>
      <c r="C1113" s="198" t="s">
        <v>6117</v>
      </c>
      <c r="D1113" s="199" t="s">
        <v>4275</v>
      </c>
      <c r="E1113" s="30" t="s">
        <v>4276</v>
      </c>
      <c r="G1113">
        <f>MATCH(C1113,EBKP_NEU!$A$3:$A$724,0)</f>
        <v>691</v>
      </c>
      <c r="H1113" t="b" cm="1">
        <f t="array" ref="H1113">IF(INDEX(EBKP_NEU!$C$3:$C$1144,G1113)=D1113,TRUE,FALSE)</f>
        <v>1</v>
      </c>
      <c r="I1113" t="b" cm="1">
        <f t="array" ref="I1113">IF(INDEX(EBKP_NEU!$D$3:$D$1144,G1113)=E1113,TRUE,FALSE)</f>
        <v>1</v>
      </c>
      <c r="J1113" t="str" cm="1">
        <f t="array" ref="J1113">IF(A1113,IF(AND(H1113,I1113,INDEX(EBKP_NEU!$G$3:$G$724,G1113)),INDEX(EBKP_NEU!$B$3:$B$724,G1113),"Problem"),"egal, nicht editierbar")</f>
        <v>egal, nicht editierbar</v>
      </c>
    </row>
    <row r="1114" spans="1:10" customFormat="1" ht="27.6" hidden="1">
      <c r="A1114" t="b">
        <v>0</v>
      </c>
      <c r="C1114" s="200" t="s">
        <v>6118</v>
      </c>
      <c r="D1114" s="30" t="s">
        <v>4280</v>
      </c>
      <c r="E1114" s="30" t="s">
        <v>6119</v>
      </c>
      <c r="G1114">
        <f>MATCH(C1114,EBKP_NEU!$A$3:$A$724,0)</f>
        <v>692</v>
      </c>
      <c r="H1114" t="b" cm="1">
        <f t="array" ref="H1114">IF(INDEX(EBKP_NEU!$C$3:$C$1144,G1114)=D1114,TRUE,FALSE)</f>
        <v>1</v>
      </c>
      <c r="I1114" t="b" cm="1">
        <f t="array" ref="I1114">IF(INDEX(EBKP_NEU!$D$3:$D$1144,G1114)=E1114,TRUE,FALSE)</f>
        <v>0</v>
      </c>
      <c r="J1114" t="str" cm="1">
        <f t="array" ref="J1114">IF(A1114,IF(AND(H1114,I1114,INDEX(EBKP_NEU!$G$3:$G$724,G1114)),INDEX(EBKP_NEU!$B$3:$B$724,G1114),"Problem"),"egal, nicht editierbar")</f>
        <v>egal, nicht editierbar</v>
      </c>
    </row>
    <row r="1115" spans="1:10" customFormat="1" ht="27.6" hidden="1">
      <c r="A1115" t="b">
        <v>0</v>
      </c>
      <c r="C1115" s="200" t="s">
        <v>6120</v>
      </c>
      <c r="D1115" s="30" t="s">
        <v>4285</v>
      </c>
      <c r="E1115" s="30" t="s">
        <v>4286</v>
      </c>
      <c r="G1115">
        <f>MATCH(C1115,EBKP_NEU!$A$3:$A$724,0)</f>
        <v>693</v>
      </c>
      <c r="H1115" t="b" cm="1">
        <f t="array" ref="H1115">IF(INDEX(EBKP_NEU!$C$3:$C$1144,G1115)=D1115,TRUE,FALSE)</f>
        <v>1</v>
      </c>
      <c r="I1115" t="b" cm="1">
        <f t="array" ref="I1115">IF(INDEX(EBKP_NEU!$D$3:$D$1144,G1115)=E1115,TRUE,FALSE)</f>
        <v>1</v>
      </c>
      <c r="J1115" t="str" cm="1">
        <f t="array" ref="J1115">IF(A1115,IF(AND(H1115,I1115,INDEX(EBKP_NEU!$G$3:$G$724,G1115)),INDEX(EBKP_NEU!$B$3:$B$724,G1115),"Problem"),"egal, nicht editierbar")</f>
        <v>egal, nicht editierbar</v>
      </c>
    </row>
    <row r="1116" spans="1:10" customFormat="1" ht="27.6" hidden="1">
      <c r="A1116" t="b">
        <v>0</v>
      </c>
      <c r="C1116" s="198" t="s">
        <v>6121</v>
      </c>
      <c r="D1116" s="199" t="s">
        <v>4290</v>
      </c>
      <c r="E1116" s="30" t="s">
        <v>4291</v>
      </c>
      <c r="G1116">
        <f>MATCH(C1116,EBKP_NEU!$A$3:$A$724,0)</f>
        <v>694</v>
      </c>
      <c r="H1116" t="b" cm="1">
        <f t="array" ref="H1116">IF(INDEX(EBKP_NEU!$C$3:$C$1144,G1116)=D1116,TRUE,FALSE)</f>
        <v>1</v>
      </c>
      <c r="I1116" t="b" cm="1">
        <f t="array" ref="I1116">IF(INDEX(EBKP_NEU!$D$3:$D$1144,G1116)=E1116,TRUE,FALSE)</f>
        <v>1</v>
      </c>
      <c r="J1116" t="str" cm="1">
        <f t="array" ref="J1116">IF(A1116,IF(AND(H1116,I1116,INDEX(EBKP_NEU!$G$3:$G$724,G1116)),INDEX(EBKP_NEU!$B$3:$B$724,G1116),"Problem"),"egal, nicht editierbar")</f>
        <v>egal, nicht editierbar</v>
      </c>
    </row>
    <row r="1117" spans="1:10" customFormat="1" ht="27.6" hidden="1">
      <c r="A1117" t="b">
        <v>0</v>
      </c>
      <c r="C1117" s="200" t="s">
        <v>6122</v>
      </c>
      <c r="D1117" s="30" t="s">
        <v>4295</v>
      </c>
      <c r="E1117" s="30" t="s">
        <v>4296</v>
      </c>
      <c r="G1117">
        <f>MATCH(C1117,EBKP_NEU!$A$3:$A$724,0)</f>
        <v>695</v>
      </c>
      <c r="H1117" t="b" cm="1">
        <f t="array" ref="H1117">IF(INDEX(EBKP_NEU!$C$3:$C$1144,G1117)=D1117,TRUE,FALSE)</f>
        <v>1</v>
      </c>
      <c r="I1117" t="b" cm="1">
        <f t="array" ref="I1117">IF(INDEX(EBKP_NEU!$D$3:$D$1144,G1117)=E1117,TRUE,FALSE)</f>
        <v>1</v>
      </c>
      <c r="J1117" t="str" cm="1">
        <f t="array" ref="J1117">IF(A1117,IF(AND(H1117,I1117,INDEX(EBKP_NEU!$G$3:$G$724,G1117)),INDEX(EBKP_NEU!$B$3:$B$724,G1117),"Problem"),"egal, nicht editierbar")</f>
        <v>egal, nicht editierbar</v>
      </c>
    </row>
    <row r="1118" spans="1:10" customFormat="1" ht="27.6" hidden="1">
      <c r="A1118" t="b">
        <v>0</v>
      </c>
      <c r="C1118" s="200" t="s">
        <v>6123</v>
      </c>
      <c r="D1118" s="30" t="s">
        <v>4300</v>
      </c>
      <c r="E1118" s="30" t="s">
        <v>4301</v>
      </c>
      <c r="G1118">
        <f>MATCH(C1118,EBKP_NEU!$A$3:$A$724,0)</f>
        <v>696</v>
      </c>
      <c r="H1118" t="b" cm="1">
        <f t="array" ref="H1118">IF(INDEX(EBKP_NEU!$C$3:$C$1144,G1118)=D1118,TRUE,FALSE)</f>
        <v>1</v>
      </c>
      <c r="I1118" t="b" cm="1">
        <f t="array" ref="I1118">IF(INDEX(EBKP_NEU!$D$3:$D$1144,G1118)=E1118,TRUE,FALSE)</f>
        <v>1</v>
      </c>
      <c r="J1118" t="str" cm="1">
        <f t="array" ref="J1118">IF(A1118,IF(AND(H1118,I1118,INDEX(EBKP_NEU!$G$3:$G$724,G1118)),INDEX(EBKP_NEU!$B$3:$B$724,G1118),"Problem"),"egal, nicht editierbar")</f>
        <v>egal, nicht editierbar</v>
      </c>
    </row>
    <row r="1119" spans="1:10" customFormat="1" ht="13.8" hidden="1">
      <c r="A1119" t="b">
        <v>0</v>
      </c>
      <c r="C1119" s="200" t="s">
        <v>6124</v>
      </c>
      <c r="D1119" s="30" t="s">
        <v>4305</v>
      </c>
      <c r="E1119" s="30" t="s">
        <v>4306</v>
      </c>
      <c r="G1119">
        <f>MATCH(C1119,EBKP_NEU!$A$3:$A$724,0)</f>
        <v>697</v>
      </c>
      <c r="H1119" t="b" cm="1">
        <f t="array" ref="H1119">IF(INDEX(EBKP_NEU!$C$3:$C$1144,G1119)=D1119,TRUE,FALSE)</f>
        <v>1</v>
      </c>
      <c r="I1119" t="b" cm="1">
        <f t="array" ref="I1119">IF(INDEX(EBKP_NEU!$D$3:$D$1144,G1119)=E1119,TRUE,FALSE)</f>
        <v>1</v>
      </c>
      <c r="J1119" t="str" cm="1">
        <f t="array" ref="J1119">IF(A1119,IF(AND(H1119,I1119,INDEX(EBKP_NEU!$G$3:$G$724,G1119)),INDEX(EBKP_NEU!$B$3:$B$724,G1119),"Problem"),"egal, nicht editierbar")</f>
        <v>egal, nicht editierbar</v>
      </c>
    </row>
    <row r="1120" spans="1:10" customFormat="1" ht="13.8" hidden="1">
      <c r="A1120" t="b">
        <v>0</v>
      </c>
      <c r="C1120" s="198" t="s">
        <v>6125</v>
      </c>
      <c r="D1120" s="199" t="s">
        <v>4315</v>
      </c>
      <c r="E1120" s="30" t="s">
        <v>4311</v>
      </c>
      <c r="G1120">
        <f>MATCH(C1120,EBKP_NEU!$A$3:$A$724,0)</f>
        <v>698</v>
      </c>
      <c r="H1120" t="b" cm="1">
        <f t="array" ref="H1120">IF(INDEX(EBKP_NEU!$C$3:$C$1144,G1120)=D1120,TRUE,FALSE)</f>
        <v>0</v>
      </c>
      <c r="I1120" t="b" cm="1">
        <f t="array" ref="I1120">IF(INDEX(EBKP_NEU!$D$3:$D$1144,G1120)=E1120,TRUE,FALSE)</f>
        <v>1</v>
      </c>
      <c r="J1120" t="str" cm="1">
        <f t="array" ref="J1120">IF(A1120,IF(AND(H1120,I1120,INDEX(EBKP_NEU!$G$3:$G$724,G1120)),INDEX(EBKP_NEU!$B$3:$B$724,G1120),"Problem"),"egal, nicht editierbar")</f>
        <v>egal, nicht editierbar</v>
      </c>
    </row>
    <row r="1121" spans="1:10" customFormat="1" ht="27.6" hidden="1">
      <c r="A1121" t="b">
        <v>0</v>
      </c>
      <c r="C1121" s="200" t="s">
        <v>6126</v>
      </c>
      <c r="D1121" s="30" t="s">
        <v>4315</v>
      </c>
      <c r="E1121" s="30" t="s">
        <v>4316</v>
      </c>
      <c r="G1121">
        <f>MATCH(C1121,EBKP_NEU!$A$3:$A$724,0)</f>
        <v>699</v>
      </c>
      <c r="H1121" t="b" cm="1">
        <f t="array" ref="H1121">IF(INDEX(EBKP_NEU!$C$3:$C$1144,G1121)=D1121,TRUE,FALSE)</f>
        <v>1</v>
      </c>
      <c r="I1121" t="b" cm="1">
        <f t="array" ref="I1121">IF(INDEX(EBKP_NEU!$D$3:$D$1144,G1121)=E1121,TRUE,FALSE)</f>
        <v>1</v>
      </c>
      <c r="J1121" t="str" cm="1">
        <f t="array" ref="J1121">IF(A1121,IF(AND(H1121,I1121,INDEX(EBKP_NEU!$G$3:$G$724,G1121)),INDEX(EBKP_NEU!$B$3:$B$724,G1121),"Problem"),"egal, nicht editierbar")</f>
        <v>egal, nicht editierbar</v>
      </c>
    </row>
    <row r="1122" spans="1:10" customFormat="1" ht="41.4" hidden="1">
      <c r="A1122" t="b">
        <v>0</v>
      </c>
      <c r="C1122" s="200" t="s">
        <v>6127</v>
      </c>
      <c r="D1122" s="30" t="s">
        <v>4320</v>
      </c>
      <c r="E1122" s="30" t="s">
        <v>6128</v>
      </c>
      <c r="G1122">
        <f>MATCH(C1122,EBKP_NEU!$A$3:$A$724,0)</f>
        <v>700</v>
      </c>
      <c r="H1122" t="b" cm="1">
        <f t="array" ref="H1122">IF(INDEX(EBKP_NEU!$C$3:$C$1144,G1122)=D1122,TRUE,FALSE)</f>
        <v>1</v>
      </c>
      <c r="I1122" t="b" cm="1">
        <f t="array" ref="I1122">IF(INDEX(EBKP_NEU!$D$3:$D$1144,G1122)=E1122,TRUE,FALSE)</f>
        <v>0</v>
      </c>
      <c r="J1122" t="str" cm="1">
        <f t="array" ref="J1122">IF(A1122,IF(AND(H1122,I1122,INDEX(EBKP_NEU!$G$3:$G$724,G1122)),INDEX(EBKP_NEU!$B$3:$B$724,G1122),"Problem"),"egal, nicht editierbar")</f>
        <v>egal, nicht editierbar</v>
      </c>
    </row>
    <row r="1123" spans="1:10" customFormat="1" ht="41.4" hidden="1">
      <c r="A1123" t="b">
        <v>0</v>
      </c>
      <c r="C1123" s="198" t="s">
        <v>6129</v>
      </c>
      <c r="D1123" s="199" t="s">
        <v>4325</v>
      </c>
      <c r="E1123" s="30" t="s">
        <v>4326</v>
      </c>
      <c r="G1123">
        <f>MATCH(C1123,EBKP_NEU!$A$3:$A$724,0)</f>
        <v>701</v>
      </c>
      <c r="H1123" t="b" cm="1">
        <f t="array" ref="H1123">IF(INDEX(EBKP_NEU!$C$3:$C$1144,G1123)=D1123,TRUE,FALSE)</f>
        <v>1</v>
      </c>
      <c r="I1123" t="b" cm="1">
        <f t="array" ref="I1123">IF(INDEX(EBKP_NEU!$D$3:$D$1144,G1123)=E1123,TRUE,FALSE)</f>
        <v>1</v>
      </c>
      <c r="J1123" t="str" cm="1">
        <f t="array" ref="J1123">IF(A1123,IF(AND(H1123,I1123,INDEX(EBKP_NEU!$G$3:$G$724,G1123)),INDEX(EBKP_NEU!$B$3:$B$724,G1123),"Problem"),"egal, nicht editierbar")</f>
        <v>egal, nicht editierbar</v>
      </c>
    </row>
    <row r="1124" spans="1:10" customFormat="1" ht="27.6" hidden="1">
      <c r="A1124" t="b">
        <v>0</v>
      </c>
      <c r="C1124" s="200" t="s">
        <v>6130</v>
      </c>
      <c r="D1124" s="30" t="s">
        <v>4330</v>
      </c>
      <c r="E1124" s="30" t="s">
        <v>4331</v>
      </c>
      <c r="G1124">
        <f>MATCH(C1124,EBKP_NEU!$A$3:$A$724,0)</f>
        <v>702</v>
      </c>
      <c r="H1124" t="b" cm="1">
        <f t="array" ref="H1124">IF(INDEX(EBKP_NEU!$C$3:$C$1144,G1124)=D1124,TRUE,FALSE)</f>
        <v>1</v>
      </c>
      <c r="I1124" t="b" cm="1">
        <f t="array" ref="I1124">IF(INDEX(EBKP_NEU!$D$3:$D$1144,G1124)=E1124,TRUE,FALSE)</f>
        <v>1</v>
      </c>
      <c r="J1124" t="str" cm="1">
        <f t="array" ref="J1124">IF(A1124,IF(AND(H1124,I1124,INDEX(EBKP_NEU!$G$3:$G$724,G1124)),INDEX(EBKP_NEU!$B$3:$B$724,G1124),"Problem"),"egal, nicht editierbar")</f>
        <v>egal, nicht editierbar</v>
      </c>
    </row>
    <row r="1125" spans="1:10" customFormat="1" ht="13.8" hidden="1">
      <c r="A1125" t="b">
        <v>0</v>
      </c>
      <c r="C1125" s="200" t="s">
        <v>6131</v>
      </c>
      <c r="D1125" s="30" t="s">
        <v>4335</v>
      </c>
      <c r="E1125" s="30" t="s">
        <v>4336</v>
      </c>
      <c r="G1125">
        <f>MATCH(C1125,EBKP_NEU!$A$3:$A$724,0)</f>
        <v>703</v>
      </c>
      <c r="H1125" t="b" cm="1">
        <f t="array" ref="H1125">IF(INDEX(EBKP_NEU!$C$3:$C$1144,G1125)=D1125,TRUE,FALSE)</f>
        <v>1</v>
      </c>
      <c r="I1125" t="b" cm="1">
        <f t="array" ref="I1125">IF(INDEX(EBKP_NEU!$D$3:$D$1144,G1125)=E1125,TRUE,FALSE)</f>
        <v>1</v>
      </c>
      <c r="J1125" t="str" cm="1">
        <f t="array" ref="J1125">IF(A1125,IF(AND(H1125,I1125,INDEX(EBKP_NEU!$G$3:$G$724,G1125)),INDEX(EBKP_NEU!$B$3:$B$724,G1125),"Problem"),"egal, nicht editierbar")</f>
        <v>egal, nicht editierbar</v>
      </c>
    </row>
    <row r="1126" spans="1:10" customFormat="1" ht="82.8" hidden="1">
      <c r="A1126" t="b">
        <v>0</v>
      </c>
      <c r="C1126" s="200" t="s">
        <v>6132</v>
      </c>
      <c r="D1126" s="30" t="s">
        <v>6133</v>
      </c>
      <c r="E1126" s="30" t="s">
        <v>6134</v>
      </c>
      <c r="G1126">
        <f>MATCH(C1126,EBKP_NEU!$A$3:$A$724,0)</f>
        <v>704</v>
      </c>
      <c r="H1126" t="b" cm="1">
        <f t="array" ref="H1126">IF(INDEX(EBKP_NEU!$C$3:$C$1144,G1126)=D1126,TRUE,FALSE)</f>
        <v>0</v>
      </c>
      <c r="I1126" t="b" cm="1">
        <f t="array" ref="I1126">IF(INDEX(EBKP_NEU!$D$3:$D$1144,G1126)=E1126,TRUE,FALSE)</f>
        <v>0</v>
      </c>
      <c r="J1126" t="str" cm="1">
        <f t="array" ref="J1126">IF(A1126,IF(AND(H1126,I1126,INDEX(EBKP_NEU!$G$3:$G$724,G1126)),INDEX(EBKP_NEU!$B$3:$B$724,G1126),"Problem"),"egal, nicht editierbar")</f>
        <v>egal, nicht editierbar</v>
      </c>
    </row>
    <row r="1127" spans="1:10" customFormat="1" ht="27.6" hidden="1">
      <c r="A1127" t="b">
        <v>0</v>
      </c>
      <c r="C1127" s="198" t="s">
        <v>6135</v>
      </c>
      <c r="D1127" s="199" t="s">
        <v>4345</v>
      </c>
      <c r="E1127" s="30" t="s">
        <v>4346</v>
      </c>
      <c r="G1127">
        <f>MATCH(C1127,EBKP_NEU!$A$3:$A$724,0)</f>
        <v>705</v>
      </c>
      <c r="H1127" t="b" cm="1">
        <f t="array" ref="H1127">IF(INDEX(EBKP_NEU!$C$3:$C$1144,G1127)=D1127,TRUE,FALSE)</f>
        <v>1</v>
      </c>
      <c r="I1127" t="b" cm="1">
        <f t="array" ref="I1127">IF(INDEX(EBKP_NEU!$D$3:$D$1144,G1127)=E1127,TRUE,FALSE)</f>
        <v>1</v>
      </c>
      <c r="J1127" t="str" cm="1">
        <f t="array" ref="J1127">IF(A1127,IF(AND(H1127,I1127,INDEX(EBKP_NEU!$G$3:$G$724,G1127)),INDEX(EBKP_NEU!$B$3:$B$724,G1127),"Problem"),"egal, nicht editierbar")</f>
        <v>egal, nicht editierbar</v>
      </c>
    </row>
    <row r="1128" spans="1:10" customFormat="1" ht="41.4" hidden="1">
      <c r="A1128" t="b">
        <v>0</v>
      </c>
      <c r="C1128" s="200" t="s">
        <v>6136</v>
      </c>
      <c r="D1128" s="30" t="s">
        <v>6137</v>
      </c>
      <c r="E1128" s="30" t="s">
        <v>4351</v>
      </c>
      <c r="G1128">
        <f>MATCH(C1128,EBKP_NEU!$A$3:$A$724,0)</f>
        <v>706</v>
      </c>
      <c r="H1128" t="b" cm="1">
        <f t="array" ref="H1128">IF(INDEX(EBKP_NEU!$C$3:$C$1144,G1128)=D1128,TRUE,FALSE)</f>
        <v>0</v>
      </c>
      <c r="I1128" t="b" cm="1">
        <f t="array" ref="I1128">IF(INDEX(EBKP_NEU!$D$3:$D$1144,G1128)=E1128,TRUE,FALSE)</f>
        <v>1</v>
      </c>
      <c r="J1128" t="str" cm="1">
        <f t="array" ref="J1128">IF(A1128,IF(AND(H1128,I1128,INDEX(EBKP_NEU!$G$3:$G$724,G1128)),INDEX(EBKP_NEU!$B$3:$B$724,G1128),"Problem"),"egal, nicht editierbar")</f>
        <v>egal, nicht editierbar</v>
      </c>
    </row>
    <row r="1129" spans="1:10" customFormat="1" ht="13.8" hidden="1">
      <c r="A1129" t="b">
        <v>0</v>
      </c>
      <c r="C1129" s="198" t="s">
        <v>6138</v>
      </c>
      <c r="D1129" s="199" t="s">
        <v>4355</v>
      </c>
      <c r="E1129" s="30" t="s">
        <v>4356</v>
      </c>
      <c r="G1129">
        <f>MATCH(C1129,EBKP_NEU!$A$3:$A$724,0)</f>
        <v>707</v>
      </c>
      <c r="H1129" t="b" cm="1">
        <f t="array" ref="H1129">IF(INDEX(EBKP_NEU!$C$3:$C$1144,G1129)=D1129,TRUE,FALSE)</f>
        <v>1</v>
      </c>
      <c r="I1129" t="b" cm="1">
        <f t="array" ref="I1129">IF(INDEX(EBKP_NEU!$D$3:$D$1144,G1129)=E1129,TRUE,FALSE)</f>
        <v>1</v>
      </c>
      <c r="J1129" t="str" cm="1">
        <f t="array" ref="J1129">IF(A1129,IF(AND(H1129,I1129,INDEX(EBKP_NEU!$G$3:$G$724,G1129)),INDEX(EBKP_NEU!$B$3:$B$724,G1129),"Problem"),"egal, nicht editierbar")</f>
        <v>egal, nicht editierbar</v>
      </c>
    </row>
    <row r="1130" spans="1:10" customFormat="1" ht="13.8" hidden="1">
      <c r="A1130" t="b">
        <v>0</v>
      </c>
      <c r="C1130" s="200" t="s">
        <v>6139</v>
      </c>
      <c r="D1130" s="30" t="s">
        <v>4360</v>
      </c>
      <c r="E1130" s="30" t="s">
        <v>6140</v>
      </c>
      <c r="G1130">
        <f>MATCH(C1130,EBKP_NEU!$A$3:$A$724,0)</f>
        <v>708</v>
      </c>
      <c r="H1130" t="b" cm="1">
        <f t="array" ref="H1130">IF(INDEX(EBKP_NEU!$C$3:$C$1144,G1130)=D1130,TRUE,FALSE)</f>
        <v>1</v>
      </c>
      <c r="I1130" t="b" cm="1">
        <f t="array" ref="I1130">IF(INDEX(EBKP_NEU!$D$3:$D$1144,G1130)=E1130,TRUE,FALSE)</f>
        <v>0</v>
      </c>
      <c r="J1130" t="str" cm="1">
        <f t="array" ref="J1130">IF(A1130,IF(AND(H1130,I1130,INDEX(EBKP_NEU!$G$3:$G$724,G1130)),INDEX(EBKP_NEU!$B$3:$B$724,G1130),"Problem"),"egal, nicht editierbar")</f>
        <v>egal, nicht editierbar</v>
      </c>
    </row>
    <row r="1131" spans="1:10" customFormat="1" ht="13.8" hidden="1">
      <c r="A1131" t="b">
        <v>0</v>
      </c>
      <c r="C1131" s="200" t="s">
        <v>6141</v>
      </c>
      <c r="D1131" s="30" t="s">
        <v>4363</v>
      </c>
      <c r="E1131" s="30" t="s">
        <v>4363</v>
      </c>
      <c r="G1131">
        <f>MATCH(C1131,EBKP_NEU!$A$3:$A$724,0)</f>
        <v>709</v>
      </c>
      <c r="H1131" t="b" cm="1">
        <f t="array" ref="H1131">IF(INDEX(EBKP_NEU!$C$3:$C$1144,G1131)=D1131,TRUE,FALSE)</f>
        <v>1</v>
      </c>
      <c r="I1131" t="b" cm="1">
        <f t="array" ref="I1131">IF(INDEX(EBKP_NEU!$D$3:$D$1144,G1131)=E1131,TRUE,FALSE)</f>
        <v>1</v>
      </c>
      <c r="J1131" t="str" cm="1">
        <f t="array" ref="J1131">IF(A1131,IF(AND(H1131,I1131,INDEX(EBKP_NEU!$G$3:$G$724,G1131)),INDEX(EBKP_NEU!$B$3:$B$724,G1131),"Problem"),"egal, nicht editierbar")</f>
        <v>egal, nicht editierbar</v>
      </c>
    </row>
    <row r="1132" spans="1:10" customFormat="1" ht="13.8" hidden="1">
      <c r="A1132" t="b">
        <v>0</v>
      </c>
      <c r="C1132" s="200" t="s">
        <v>6142</v>
      </c>
      <c r="D1132" s="30" t="s">
        <v>4366</v>
      </c>
      <c r="E1132" s="30" t="s">
        <v>4367</v>
      </c>
      <c r="G1132">
        <f>MATCH(C1132,EBKP_NEU!$A$3:$A$724,0)</f>
        <v>710</v>
      </c>
      <c r="H1132" t="b" cm="1">
        <f t="array" ref="H1132">IF(INDEX(EBKP_NEU!$C$3:$C$1144,G1132)=D1132,TRUE,FALSE)</f>
        <v>1</v>
      </c>
      <c r="I1132" t="b" cm="1">
        <f t="array" ref="I1132">IF(INDEX(EBKP_NEU!$D$3:$D$1144,G1132)=E1132,TRUE,FALSE)</f>
        <v>1</v>
      </c>
      <c r="J1132" t="str" cm="1">
        <f t="array" ref="J1132">IF(A1132,IF(AND(H1132,I1132,INDEX(EBKP_NEU!$G$3:$G$724,G1132)),INDEX(EBKP_NEU!$B$3:$B$724,G1132),"Problem"),"egal, nicht editierbar")</f>
        <v>egal, nicht editierbar</v>
      </c>
    </row>
    <row r="1133" spans="1:10" customFormat="1" ht="13.8" hidden="1">
      <c r="A1133" t="b">
        <v>0</v>
      </c>
      <c r="C1133" s="200" t="s">
        <v>6143</v>
      </c>
      <c r="D1133" s="30" t="s">
        <v>4370</v>
      </c>
      <c r="E1133" s="30" t="s">
        <v>4370</v>
      </c>
      <c r="G1133">
        <f>MATCH(C1133,EBKP_NEU!$A$3:$A$724,0)</f>
        <v>711</v>
      </c>
      <c r="H1133" t="b" cm="1">
        <f t="array" ref="H1133">IF(INDEX(EBKP_NEU!$C$3:$C$1144,G1133)=D1133,TRUE,FALSE)</f>
        <v>1</v>
      </c>
      <c r="I1133" t="b" cm="1">
        <f t="array" ref="I1133">IF(INDEX(EBKP_NEU!$D$3:$D$1144,G1133)=E1133,TRUE,FALSE)</f>
        <v>1</v>
      </c>
      <c r="J1133" t="str" cm="1">
        <f t="array" ref="J1133">IF(A1133,IF(AND(H1133,I1133,INDEX(EBKP_NEU!$G$3:$G$724,G1133)),INDEX(EBKP_NEU!$B$3:$B$724,G1133),"Problem"),"egal, nicht editierbar")</f>
        <v>egal, nicht editierbar</v>
      </c>
    </row>
    <row r="1134" spans="1:10" customFormat="1" ht="55.2" hidden="1">
      <c r="A1134" t="b">
        <v>0</v>
      </c>
      <c r="C1134" s="198" t="s">
        <v>6144</v>
      </c>
      <c r="D1134" s="199" t="s">
        <v>4373</v>
      </c>
      <c r="E1134" s="30" t="s">
        <v>4374</v>
      </c>
      <c r="G1134">
        <f>MATCH(C1134,EBKP_NEU!$A$3:$A$724,0)</f>
        <v>712</v>
      </c>
      <c r="H1134" t="b" cm="1">
        <f t="array" ref="H1134">IF(INDEX(EBKP_NEU!$C$3:$C$1144,G1134)=D1134,TRUE,FALSE)</f>
        <v>1</v>
      </c>
      <c r="I1134" t="b" cm="1">
        <f t="array" ref="I1134">IF(INDEX(EBKP_NEU!$D$3:$D$1144,G1134)=E1134,TRUE,FALSE)</f>
        <v>1</v>
      </c>
      <c r="J1134" t="str" cm="1">
        <f t="array" ref="J1134">IF(A1134,IF(AND(H1134,I1134,INDEX(EBKP_NEU!$G$3:$G$724,G1134)),INDEX(EBKP_NEU!$B$3:$B$724,G1134),"Problem"),"egal, nicht editierbar")</f>
        <v>egal, nicht editierbar</v>
      </c>
    </row>
    <row r="1135" spans="1:10" customFormat="1" ht="41.4" hidden="1">
      <c r="A1135" t="b">
        <v>0</v>
      </c>
      <c r="C1135" s="200" t="s">
        <v>6145</v>
      </c>
      <c r="D1135" s="30" t="s">
        <v>4378</v>
      </c>
      <c r="E1135" s="30" t="s">
        <v>4379</v>
      </c>
      <c r="G1135">
        <f>MATCH(C1135,EBKP_NEU!$A$3:$A$724,0)</f>
        <v>713</v>
      </c>
      <c r="H1135" t="b" cm="1">
        <f t="array" ref="H1135">IF(INDEX(EBKP_NEU!$C$3:$C$1144,G1135)=D1135,TRUE,FALSE)</f>
        <v>1</v>
      </c>
      <c r="I1135" t="b" cm="1">
        <f t="array" ref="I1135">IF(INDEX(EBKP_NEU!$D$3:$D$1144,G1135)=E1135,TRUE,FALSE)</f>
        <v>1</v>
      </c>
      <c r="J1135" t="str" cm="1">
        <f t="array" ref="J1135">IF(A1135,IF(AND(H1135,I1135,INDEX(EBKP_NEU!$G$3:$G$724,G1135)),INDEX(EBKP_NEU!$B$3:$B$724,G1135),"Problem"),"egal, nicht editierbar")</f>
        <v>egal, nicht editierbar</v>
      </c>
    </row>
    <row r="1136" spans="1:10" customFormat="1" ht="41.4" hidden="1">
      <c r="A1136" t="b">
        <v>0</v>
      </c>
      <c r="C1136" s="200" t="s">
        <v>6146</v>
      </c>
      <c r="D1136" s="30" t="s">
        <v>4383</v>
      </c>
      <c r="E1136" s="30" t="s">
        <v>4384</v>
      </c>
      <c r="G1136">
        <f>MATCH(C1136,EBKP_NEU!$A$3:$A$724,0)</f>
        <v>714</v>
      </c>
      <c r="H1136" t="b" cm="1">
        <f t="array" ref="H1136">IF(INDEX(EBKP_NEU!$C$3:$C$1144,G1136)=D1136,TRUE,FALSE)</f>
        <v>1</v>
      </c>
      <c r="I1136" t="b" cm="1">
        <f t="array" ref="I1136">IF(INDEX(EBKP_NEU!$D$3:$D$1144,G1136)=E1136,TRUE,FALSE)</f>
        <v>1</v>
      </c>
      <c r="J1136" t="str" cm="1">
        <f t="array" ref="J1136">IF(A1136,IF(AND(H1136,I1136,INDEX(EBKP_NEU!$G$3:$G$724,G1136)),INDEX(EBKP_NEU!$B$3:$B$724,G1136),"Problem"),"egal, nicht editierbar")</f>
        <v>egal, nicht editierbar</v>
      </c>
    </row>
    <row r="1137" spans="1:12" ht="27.6" hidden="1">
      <c r="A1137" t="b">
        <v>0</v>
      </c>
      <c r="C1137" s="196" t="s">
        <v>4387</v>
      </c>
      <c r="D1137" s="197" t="s">
        <v>4388</v>
      </c>
      <c r="E1137" s="30" t="s">
        <v>4389</v>
      </c>
      <c r="G1137">
        <f>MATCH(C1137,EBKP_NEU!$A$3:$A$724,0)</f>
        <v>715</v>
      </c>
      <c r="H1137" t="b" cm="1">
        <f t="array" ref="H1137">IF(INDEX(EBKP_NEU!$C$3:$C$1144,G1137)=D1137,TRUE,FALSE)</f>
        <v>1</v>
      </c>
      <c r="I1137" t="b" cm="1">
        <f t="array" ref="I1137">IF(INDEX(EBKP_NEU!$D$3:$D$1144,G1137)=E1137,TRUE,FALSE)</f>
        <v>1</v>
      </c>
      <c r="J1137" t="str" cm="1">
        <f t="array" ref="J1137">IF(A1137,IF(AND(H1137,I1137,INDEX(EBKP_NEU!$G$3:$G$724,G1137)),INDEX(EBKP_NEU!$B$3:$B$724,G1137),"Problem"),"egal, nicht editierbar")</f>
        <v>egal, nicht editierbar</v>
      </c>
      <c r="L1137"/>
    </row>
    <row r="1138" spans="1:12" ht="27.6" hidden="1">
      <c r="A1138" t="b">
        <v>0</v>
      </c>
      <c r="C1138" s="198" t="s">
        <v>6147</v>
      </c>
      <c r="D1138" s="199" t="s">
        <v>4393</v>
      </c>
      <c r="E1138" s="30" t="s">
        <v>4394</v>
      </c>
      <c r="G1138">
        <f>MATCH(C1138,EBKP_NEU!$A$3:$A$724,0)</f>
        <v>716</v>
      </c>
      <c r="H1138" t="b" cm="1">
        <f t="array" ref="H1138">IF(INDEX(EBKP_NEU!$C$3:$C$1144,G1138)=D1138,TRUE,FALSE)</f>
        <v>1</v>
      </c>
      <c r="I1138" t="b" cm="1">
        <f t="array" ref="I1138">IF(INDEX(EBKP_NEU!$D$3:$D$1144,G1138)=E1138,TRUE,FALSE)</f>
        <v>1</v>
      </c>
      <c r="J1138" t="str" cm="1">
        <f t="array" ref="J1138">IF(A1138,IF(AND(H1138,I1138,INDEX(EBKP_NEU!$G$3:$G$724,G1138)),INDEX(EBKP_NEU!$B$3:$B$724,G1138),"Problem"),"egal, nicht editierbar")</f>
        <v>egal, nicht editierbar</v>
      </c>
      <c r="L1138"/>
    </row>
    <row r="1139" spans="1:12" ht="27.6" hidden="1">
      <c r="A1139" t="b">
        <v>0</v>
      </c>
      <c r="C1139" s="200" t="s">
        <v>6148</v>
      </c>
      <c r="D1139" s="30" t="s">
        <v>4393</v>
      </c>
      <c r="E1139" s="30" t="s">
        <v>4394</v>
      </c>
      <c r="G1139">
        <f>MATCH(C1139,EBKP_NEU!$A$3:$A$724,0)</f>
        <v>717</v>
      </c>
      <c r="H1139" t="b" cm="1">
        <f t="array" ref="H1139">IF(INDEX(EBKP_NEU!$C$3:$C$1144,G1139)=D1139,TRUE,FALSE)</f>
        <v>1</v>
      </c>
      <c r="I1139" t="b" cm="1">
        <f t="array" ref="I1139">IF(INDEX(EBKP_NEU!$D$3:$D$1144,G1139)=E1139,TRUE,FALSE)</f>
        <v>1</v>
      </c>
      <c r="J1139" t="str" cm="1">
        <f t="array" ref="J1139">IF(A1139,IF(AND(H1139,I1139,INDEX(EBKP_NEU!$G$3:$G$724,G1139)),INDEX(EBKP_NEU!$B$3:$B$724,G1139),"Problem"),"egal, nicht editierbar")</f>
        <v>egal, nicht editierbar</v>
      </c>
      <c r="L1139"/>
    </row>
    <row r="1140" spans="1:12" ht="27.6" hidden="1">
      <c r="A1140" t="b">
        <v>0</v>
      </c>
      <c r="C1140" s="198" t="s">
        <v>6149</v>
      </c>
      <c r="D1140" s="199" t="s">
        <v>1126</v>
      </c>
      <c r="E1140" s="30" t="s">
        <v>4399</v>
      </c>
      <c r="G1140">
        <f>MATCH(C1140,EBKP_NEU!$A$3:$A$724,0)</f>
        <v>718</v>
      </c>
      <c r="H1140" t="b" cm="1">
        <f t="array" ref="H1140">IF(INDEX(EBKP_NEU!$C$3:$C$1144,G1140)=D1140,TRUE,FALSE)</f>
        <v>1</v>
      </c>
      <c r="I1140" t="b" cm="1">
        <f t="array" ref="I1140">IF(INDEX(EBKP_NEU!$D$3:$D$1144,G1140)=E1140,TRUE,FALSE)</f>
        <v>1</v>
      </c>
      <c r="J1140" t="str" cm="1">
        <f t="array" ref="J1140">IF(A1140,IF(AND(H1140,I1140,INDEX(EBKP_NEU!$G$3:$G$724,G1140)),INDEX(EBKP_NEU!$B$3:$B$724,G1140),"Problem"),"egal, nicht editierbar")</f>
        <v>egal, nicht editierbar</v>
      </c>
      <c r="L1140"/>
    </row>
    <row r="1141" spans="1:12" ht="27.6" hidden="1">
      <c r="A1141" t="b">
        <v>0</v>
      </c>
      <c r="C1141" s="200" t="s">
        <v>6150</v>
      </c>
      <c r="D1141" s="30" t="s">
        <v>1126</v>
      </c>
      <c r="E1141" s="30" t="s">
        <v>4399</v>
      </c>
      <c r="G1141">
        <f>MATCH(C1141,EBKP_NEU!$A$3:$A$724,0)</f>
        <v>719</v>
      </c>
      <c r="H1141" t="b" cm="1">
        <f t="array" ref="H1141">IF(INDEX(EBKP_NEU!$C$3:$C$1144,G1141)=D1141,TRUE,FALSE)</f>
        <v>1</v>
      </c>
      <c r="I1141" t="b" cm="1">
        <f t="array" ref="I1141">IF(INDEX(EBKP_NEU!$D$3:$D$1144,G1141)=E1141,TRUE,FALSE)</f>
        <v>1</v>
      </c>
      <c r="J1141" t="str" cm="1">
        <f t="array" ref="J1141">IF(A1141,IF(AND(H1141,I1141,INDEX(EBKP_NEU!$G$3:$G$724,G1141)),INDEX(EBKP_NEU!$B$3:$B$724,G1141),"Problem"),"egal, nicht editierbar")</f>
        <v>egal, nicht editierbar</v>
      </c>
      <c r="L1141"/>
    </row>
    <row r="1142" spans="1:12" ht="13.8" hidden="1">
      <c r="A1142" t="b">
        <v>0</v>
      </c>
      <c r="C1142" s="196" t="s">
        <v>4402</v>
      </c>
      <c r="D1142" s="197" t="s">
        <v>4403</v>
      </c>
      <c r="E1142" s="30" t="s">
        <v>4404</v>
      </c>
      <c r="G1142">
        <f>MATCH(C1142,EBKP_NEU!$A$3:$A$724,0)</f>
        <v>720</v>
      </c>
      <c r="H1142" t="b" cm="1">
        <f t="array" ref="H1142">IF(INDEX(EBKP_NEU!$C$3:$C$1144,G1142)=D1142,TRUE,FALSE)</f>
        <v>1</v>
      </c>
      <c r="I1142" t="b" cm="1">
        <f t="array" ref="I1142">IF(INDEX(EBKP_NEU!$D$3:$D$1144,G1142)=E1142,TRUE,FALSE)</f>
        <v>1</v>
      </c>
      <c r="J1142" t="str" cm="1">
        <f t="array" ref="J1142">IF(A1142,IF(AND(H1142,I1142,INDEX(EBKP_NEU!$G$3:$G$724,G1142)),INDEX(EBKP_NEU!$B$3:$B$724,G1142),"Problem"),"egal, nicht editierbar")</f>
        <v>egal, nicht editierbar</v>
      </c>
      <c r="L1142"/>
    </row>
    <row r="1143" spans="1:12" ht="13.8" hidden="1">
      <c r="A1143" t="b">
        <v>0</v>
      </c>
      <c r="C1143" s="198" t="s">
        <v>6151</v>
      </c>
      <c r="D1143" s="199" t="s">
        <v>4403</v>
      </c>
      <c r="E1143" s="30" t="s">
        <v>4404</v>
      </c>
      <c r="G1143">
        <f>MATCH(C1143,EBKP_NEU!$A$3:$A$724,0)</f>
        <v>721</v>
      </c>
      <c r="H1143" t="b" cm="1">
        <f t="array" ref="H1143">IF(INDEX(EBKP_NEU!$C$3:$C$1144,G1143)=D1143,TRUE,FALSE)</f>
        <v>1</v>
      </c>
      <c r="I1143" t="b" cm="1">
        <f t="array" ref="I1143">IF(INDEX(EBKP_NEU!$D$3:$D$1144,G1143)=E1143,TRUE,FALSE)</f>
        <v>1</v>
      </c>
      <c r="J1143" t="str" cm="1">
        <f t="array" ref="J1143">IF(A1143,IF(AND(H1143,I1143,INDEX(EBKP_NEU!$G$3:$G$724,G1143)),INDEX(EBKP_NEU!$B$3:$B$724,G1143),"Problem"),"egal, nicht editierbar")</f>
        <v>egal, nicht editierbar</v>
      </c>
      <c r="L1143"/>
    </row>
    <row r="1144" spans="1:12" ht="13.8" hidden="1">
      <c r="A1144" t="b">
        <v>0</v>
      </c>
      <c r="C1144" s="200" t="s">
        <v>6152</v>
      </c>
      <c r="D1144" s="30" t="s">
        <v>4403</v>
      </c>
      <c r="E1144" s="30" t="s">
        <v>6153</v>
      </c>
      <c r="G1144">
        <f>MATCH(C1144,EBKP_NEU!$A$3:$A$724,0)</f>
        <v>722</v>
      </c>
      <c r="H1144" t="b" cm="1">
        <f t="array" ref="H1144">IF(INDEX(EBKP_NEU!$C$3:$C$1144,G1144)=D1144,TRUE,FALSE)</f>
        <v>1</v>
      </c>
      <c r="I1144" t="b" cm="1">
        <f t="array" ref="I1144">IF(INDEX(EBKP_NEU!$D$3:$D$1144,G1144)=E1144,TRUE,FALSE)</f>
        <v>0</v>
      </c>
      <c r="J1144" t="str" cm="1">
        <f t="array" ref="J1144">IF(A1144,IF(AND(H1144,I1144,INDEX(EBKP_NEU!$G$3:$G$724,G1144)),INDEX(EBKP_NEU!$B$3:$B$724,G1144),"Problem"),"egal, nicht editierbar")</f>
        <v>egal, nicht editierbar</v>
      </c>
      <c r="L1144"/>
    </row>
    <row r="4568" spans="10:10">
      <c r="J4568" t="str" cm="1">
        <f t="array" ref="J4568">IF(A4568,IF(AND(H4568,I4568),INDEX(EBKP_NEU!B4568:B5289,G4568),"Problem"),"egal, nicht editierbar")</f>
        <v>egal, nicht editierbar</v>
      </c>
    </row>
    <row r="4569" spans="10:10">
      <c r="J4569" t="str" cm="1">
        <f t="array" ref="J4569">IF(A4569,IF(AND(H4569,I4569),INDEX(EBKP_NEU!B4569:B5290,G4569),"Problem"),"egal, nicht editierbar")</f>
        <v>egal, nicht editierbar</v>
      </c>
    </row>
    <row r="4570" spans="10:10">
      <c r="J4570" t="str" cm="1">
        <f t="array" ref="J4570">IF(A4570,IF(AND(H4570,I4570),INDEX(EBKP_NEU!B4570:B5291,G4570),"Problem"),"egal, nicht editierbar")</f>
        <v>egal, nicht editierbar</v>
      </c>
    </row>
    <row r="4571" spans="10:10">
      <c r="J4571" t="str" cm="1">
        <f t="array" ref="J4571">IF(A4571,IF(AND(H4571,I4571),INDEX(EBKP_NEU!B4571:B5292,G4571),"Problem"),"egal, nicht editierbar")</f>
        <v>egal, nicht editierbar</v>
      </c>
    </row>
    <row r="4572" spans="10:10">
      <c r="J4572" t="str" cm="1">
        <f t="array" ref="J4572">IF(A4572,IF(AND(H4572,I4572),INDEX(EBKP_NEU!B4572:B5293,G4572),"Problem"),"egal, nicht editierbar")</f>
        <v>egal, nicht editierbar</v>
      </c>
    </row>
    <row r="4573" spans="10:10">
      <c r="J4573" t="str" cm="1">
        <f t="array" ref="J4573">IF(A4573,IF(AND(H4573,I4573),INDEX(EBKP_NEU!B4573:B5294,G4573),"Problem"),"egal, nicht editierbar")</f>
        <v>egal, nicht editierbar</v>
      </c>
    </row>
    <row r="4574" spans="10:10">
      <c r="J4574" t="str" cm="1">
        <f t="array" ref="J4574">IF(A4574,IF(AND(H4574,I4574),INDEX(EBKP_NEU!B4574:B5295,G4574),"Problem"),"egal, nicht editierbar")</f>
        <v>egal, nicht editierbar</v>
      </c>
    </row>
    <row r="4575" spans="10:10">
      <c r="J4575" t="str" cm="1">
        <f t="array" ref="J4575">IF(A4575,IF(AND(H4575,I4575),INDEX(EBKP_NEU!B4575:B5296,G4575),"Problem"),"egal, nicht editierbar")</f>
        <v>egal, nicht editierbar</v>
      </c>
    </row>
    <row r="4576" spans="10:10">
      <c r="J4576" t="str" cm="1">
        <f t="array" ref="J4576">IF(A4576,IF(AND(H4576,I4576),INDEX(EBKP_NEU!B4576:B5297,G4576),"Problem"),"egal, nicht editierbar")</f>
        <v>egal, nicht editierbar</v>
      </c>
    </row>
    <row r="4577" spans="10:10">
      <c r="J4577" t="str" cm="1">
        <f t="array" ref="J4577">IF(A4577,IF(AND(H4577,I4577),INDEX(EBKP_NEU!B4577:B5298,G4577),"Problem"),"egal, nicht editierbar")</f>
        <v>egal, nicht editierbar</v>
      </c>
    </row>
    <row r="4578" spans="10:10">
      <c r="J4578" t="str" cm="1">
        <f t="array" ref="J4578">IF(A4578,IF(AND(H4578,I4578),INDEX(EBKP_NEU!B4578:B5299,G4578),"Problem"),"egal, nicht editierbar")</f>
        <v>egal, nicht editierbar</v>
      </c>
    </row>
    <row r="4579" spans="10:10">
      <c r="J4579" t="str" cm="1">
        <f t="array" ref="J4579">IF(A4579,IF(AND(H4579,I4579),INDEX(EBKP_NEU!B4579:B5300,G4579),"Problem"),"egal, nicht editierbar")</f>
        <v>egal, nicht editierbar</v>
      </c>
    </row>
    <row r="4580" spans="10:10">
      <c r="J4580" t="str" cm="1">
        <f t="array" ref="J4580">IF(A4580,IF(AND(H4580,I4580),INDEX(EBKP_NEU!B4580:B5301,G4580),"Problem"),"egal, nicht editierbar")</f>
        <v>egal, nicht editierbar</v>
      </c>
    </row>
    <row r="4581" spans="10:10">
      <c r="J4581" t="str" cm="1">
        <f t="array" ref="J4581">IF(A4581,IF(AND(H4581,I4581),INDEX(EBKP_NEU!B4581:B5302,G4581),"Problem"),"egal, nicht editierbar")</f>
        <v>egal, nicht editierbar</v>
      </c>
    </row>
    <row r="4582" spans="10:10">
      <c r="J4582" t="str" cm="1">
        <f t="array" ref="J4582">IF(A4582,IF(AND(H4582,I4582),INDEX(EBKP_NEU!B4582:B5303,G4582),"Problem"),"egal, nicht editierbar")</f>
        <v>egal, nicht editierbar</v>
      </c>
    </row>
    <row r="4583" spans="10:10">
      <c r="J4583" t="str" cm="1">
        <f t="array" ref="J4583">IF(A4583,IF(AND(H4583,I4583),INDEX(EBKP_NEU!B4583:B5304,G4583),"Problem"),"egal, nicht editierbar")</f>
        <v>egal, nicht editierbar</v>
      </c>
    </row>
    <row r="4584" spans="10:10">
      <c r="J4584" t="str" cm="1">
        <f t="array" ref="J4584">IF(A4584,IF(AND(H4584,I4584),INDEX(EBKP_NEU!B4584:B5305,G4584),"Problem"),"egal, nicht editierbar")</f>
        <v>egal, nicht editierbar</v>
      </c>
    </row>
    <row r="4585" spans="10:10">
      <c r="J4585" t="str" cm="1">
        <f t="array" ref="J4585">IF(A4585,IF(AND(H4585,I4585),INDEX(EBKP_NEU!B4585:B5306,G4585),"Problem"),"egal, nicht editierbar")</f>
        <v>egal, nicht editierbar</v>
      </c>
    </row>
    <row r="4586" spans="10:10">
      <c r="J4586" t="str" cm="1">
        <f t="array" ref="J4586">IF(A4586,IF(AND(H4586,I4586),INDEX(EBKP_NEU!B4586:B5307,G4586),"Problem"),"egal, nicht editierbar")</f>
        <v>egal, nicht editierbar</v>
      </c>
    </row>
    <row r="4587" spans="10:10">
      <c r="J4587" t="str" cm="1">
        <f t="array" ref="J4587">IF(A4587,IF(AND(H4587,I4587),INDEX(EBKP_NEU!B4587:B5308,G4587),"Problem"),"egal, nicht editierbar")</f>
        <v>egal, nicht editierbar</v>
      </c>
    </row>
    <row r="4588" spans="10:10">
      <c r="J4588" t="str" cm="1">
        <f t="array" ref="J4588">IF(A4588,IF(AND(H4588,I4588),INDEX(EBKP_NEU!B4588:B5309,G4588),"Problem"),"egal, nicht editierbar")</f>
        <v>egal, nicht editierbar</v>
      </c>
    </row>
    <row r="4589" spans="10:10">
      <c r="J4589" t="str" cm="1">
        <f t="array" ref="J4589">IF(A4589,IF(AND(H4589,I4589),INDEX(EBKP_NEU!B4589:B5310,G4589),"Problem"),"egal, nicht editierbar")</f>
        <v>egal, nicht editierbar</v>
      </c>
    </row>
    <row r="4590" spans="10:10">
      <c r="J4590" t="str" cm="1">
        <f t="array" ref="J4590">IF(A4590,IF(AND(H4590,I4590),INDEX(EBKP_NEU!B4590:B5311,G4590),"Problem"),"egal, nicht editierbar")</f>
        <v>egal, nicht editierbar</v>
      </c>
    </row>
    <row r="4591" spans="10:10">
      <c r="J4591" t="str" cm="1">
        <f t="array" ref="J4591">IF(A4591,IF(AND(H4591,I4591),INDEX(EBKP_NEU!B4591:B5312,G4591),"Problem"),"egal, nicht editierbar")</f>
        <v>egal, nicht editierbar</v>
      </c>
    </row>
    <row r="4592" spans="10:10">
      <c r="J4592" t="str" cm="1">
        <f t="array" ref="J4592">IF(A4592,IF(AND(H4592,I4592),INDEX(EBKP_NEU!B4592:B5313,G4592),"Problem"),"egal, nicht editierbar")</f>
        <v>egal, nicht editierbar</v>
      </c>
    </row>
    <row r="4593" spans="10:10">
      <c r="J4593" t="str" cm="1">
        <f t="array" ref="J4593">IF(A4593,IF(AND(H4593,I4593),INDEX(EBKP_NEU!B4593:B5314,G4593),"Problem"),"egal, nicht editierbar")</f>
        <v>egal, nicht editierbar</v>
      </c>
    </row>
    <row r="4594" spans="10:10">
      <c r="J4594" t="str" cm="1">
        <f t="array" ref="J4594">IF(A4594,IF(AND(H4594,I4594),INDEX(EBKP_NEU!B4594:B5315,G4594),"Problem"),"egal, nicht editierbar")</f>
        <v>egal, nicht editierbar</v>
      </c>
    </row>
    <row r="4595" spans="10:10">
      <c r="J4595" t="str" cm="1">
        <f t="array" ref="J4595">IF(A4595,IF(AND(H4595,I4595),INDEX(EBKP_NEU!B4595:B5316,G4595),"Problem"),"egal, nicht editierbar")</f>
        <v>egal, nicht editierbar</v>
      </c>
    </row>
    <row r="4596" spans="10:10">
      <c r="J4596" t="str" cm="1">
        <f t="array" ref="J4596">IF(A4596,IF(AND(H4596,I4596),INDEX(EBKP_NEU!B4596:B5317,G4596),"Problem"),"egal, nicht editierbar")</f>
        <v>egal, nicht editierbar</v>
      </c>
    </row>
    <row r="4597" spans="10:10">
      <c r="J4597" t="str" cm="1">
        <f t="array" ref="J4597">IF(A4597,IF(AND(H4597,I4597),INDEX(EBKP_NEU!B4597:B5318,G4597),"Problem"),"egal, nicht editierbar")</f>
        <v>egal, nicht editierbar</v>
      </c>
    </row>
    <row r="4598" spans="10:10">
      <c r="J4598" t="str" cm="1">
        <f t="array" ref="J4598">IF(A4598,IF(AND(H4598,I4598),INDEX(EBKP_NEU!B4598:B5319,G4598),"Problem"),"egal, nicht editierbar")</f>
        <v>egal, nicht editierbar</v>
      </c>
    </row>
    <row r="4599" spans="10:10">
      <c r="J4599" t="str" cm="1">
        <f t="array" ref="J4599">IF(A4599,IF(AND(H4599,I4599),INDEX(EBKP_NEU!B4599:B5320,G4599),"Problem"),"egal, nicht editierbar")</f>
        <v>egal, nicht editierbar</v>
      </c>
    </row>
    <row r="4600" spans="10:10">
      <c r="J4600" t="str" cm="1">
        <f t="array" ref="J4600">IF(A4600,IF(AND(H4600,I4600),INDEX(EBKP_NEU!B4600:B5321,G4600),"Problem"),"egal, nicht editierbar")</f>
        <v>egal, nicht editierbar</v>
      </c>
    </row>
    <row r="4601" spans="10:10">
      <c r="J4601" t="str" cm="1">
        <f t="array" ref="J4601">IF(A4601,IF(AND(H4601,I4601),INDEX(EBKP_NEU!B4601:B5322,G4601),"Problem"),"egal, nicht editierbar")</f>
        <v>egal, nicht editierbar</v>
      </c>
    </row>
    <row r="4602" spans="10:10">
      <c r="J4602" t="str" cm="1">
        <f t="array" ref="J4602">IF(A4602,IF(AND(H4602,I4602),INDEX(EBKP_NEU!B4602:B5323,G4602),"Problem"),"egal, nicht editierbar")</f>
        <v>egal, nicht editierbar</v>
      </c>
    </row>
    <row r="4603" spans="10:10">
      <c r="J4603" t="str" cm="1">
        <f t="array" ref="J4603">IF(A4603,IF(AND(H4603,I4603),INDEX(EBKP_NEU!B4603:B5324,G4603),"Problem"),"egal, nicht editierbar")</f>
        <v>egal, nicht editierbar</v>
      </c>
    </row>
    <row r="4604" spans="10:10">
      <c r="J4604" t="str" cm="1">
        <f t="array" ref="J4604">IF(A4604,IF(AND(H4604,I4604),INDEX(EBKP_NEU!B4604:B5325,G4604),"Problem"),"egal, nicht editierbar")</f>
        <v>egal, nicht editierbar</v>
      </c>
    </row>
    <row r="4605" spans="10:10">
      <c r="J4605" t="str" cm="1">
        <f t="array" ref="J4605">IF(A4605,IF(AND(H4605,I4605),INDEX(EBKP_NEU!B4605:B5326,G4605),"Problem"),"egal, nicht editierbar")</f>
        <v>egal, nicht editierbar</v>
      </c>
    </row>
    <row r="4606" spans="10:10">
      <c r="J4606" t="str" cm="1">
        <f t="array" ref="J4606">IF(A4606,IF(AND(H4606,I4606),INDEX(EBKP_NEU!B4606:B5327,G4606),"Problem"),"egal, nicht editierbar")</f>
        <v>egal, nicht editierbar</v>
      </c>
    </row>
    <row r="4607" spans="10:10">
      <c r="J4607" t="str" cm="1">
        <f t="array" ref="J4607">IF(A4607,IF(AND(H4607,I4607),INDEX(EBKP_NEU!B4607:B5328,G4607),"Problem"),"egal, nicht editierbar")</f>
        <v>egal, nicht editierbar</v>
      </c>
    </row>
    <row r="4608" spans="10:10">
      <c r="J4608" t="str" cm="1">
        <f t="array" ref="J4608">IF(A4608,IF(AND(H4608,I4608),INDEX(EBKP_NEU!B4608:B5329,G4608),"Problem"),"egal, nicht editierbar")</f>
        <v>egal, nicht editierbar</v>
      </c>
    </row>
    <row r="4609" spans="10:10">
      <c r="J4609" t="str" cm="1">
        <f t="array" ref="J4609">IF(A4609,IF(AND(H4609,I4609),INDEX(EBKP_NEU!B4609:B5330,G4609),"Problem"),"egal, nicht editierbar")</f>
        <v>egal, nicht editierbar</v>
      </c>
    </row>
    <row r="4610" spans="10:10">
      <c r="J4610" t="str" cm="1">
        <f t="array" ref="J4610">IF(A4610,IF(AND(H4610,I4610),INDEX(EBKP_NEU!B4610:B5331,G4610),"Problem"),"egal, nicht editierbar")</f>
        <v>egal, nicht editierbar</v>
      </c>
    </row>
    <row r="4611" spans="10:10">
      <c r="J4611" t="str" cm="1">
        <f t="array" ref="J4611">IF(A4611,IF(AND(H4611,I4611),INDEX(EBKP_NEU!B4611:B5332,G4611),"Problem"),"egal, nicht editierbar")</f>
        <v>egal, nicht editierbar</v>
      </c>
    </row>
    <row r="4612" spans="10:10">
      <c r="J4612" t="str" cm="1">
        <f t="array" ref="J4612">IF(A4612,IF(AND(H4612,I4612),INDEX(EBKP_NEU!B4612:B5333,G4612),"Problem"),"egal, nicht editierbar")</f>
        <v>egal, nicht editierbar</v>
      </c>
    </row>
    <row r="4613" spans="10:10">
      <c r="J4613" t="str" cm="1">
        <f t="array" ref="J4613">IF(A4613,IF(AND(H4613,I4613),INDEX(EBKP_NEU!B4613:B5334,G4613),"Problem"),"egal, nicht editierbar")</f>
        <v>egal, nicht editierbar</v>
      </c>
    </row>
    <row r="4614" spans="10:10">
      <c r="J4614" t="str" cm="1">
        <f t="array" ref="J4614">IF(A4614,IF(AND(H4614,I4614),INDEX(EBKP_NEU!B4614:B5335,G4614),"Problem"),"egal, nicht editierbar")</f>
        <v>egal, nicht editierbar</v>
      </c>
    </row>
    <row r="4615" spans="10:10">
      <c r="J4615" t="str" cm="1">
        <f t="array" ref="J4615">IF(A4615,IF(AND(H4615,I4615),INDEX(EBKP_NEU!B4615:B5336,G4615),"Problem"),"egal, nicht editierbar")</f>
        <v>egal, nicht editierbar</v>
      </c>
    </row>
    <row r="4616" spans="10:10">
      <c r="J4616" t="str" cm="1">
        <f t="array" ref="J4616">IF(A4616,IF(AND(H4616,I4616),INDEX(EBKP_NEU!B4616:B5337,G4616),"Problem"),"egal, nicht editierbar")</f>
        <v>egal, nicht editierbar</v>
      </c>
    </row>
    <row r="4617" spans="10:10">
      <c r="J4617" t="str" cm="1">
        <f t="array" ref="J4617">IF(A4617,IF(AND(H4617,I4617),INDEX(EBKP_NEU!B4617:B5338,G4617),"Problem"),"egal, nicht editierbar")</f>
        <v>egal, nicht editierbar</v>
      </c>
    </row>
    <row r="4618" spans="10:10">
      <c r="J4618" t="str" cm="1">
        <f t="array" ref="J4618">IF(A4618,IF(AND(H4618,I4618),INDEX(EBKP_NEU!B4618:B5339,G4618),"Problem"),"egal, nicht editierbar")</f>
        <v>egal, nicht editierbar</v>
      </c>
    </row>
    <row r="4619" spans="10:10">
      <c r="J4619" t="str" cm="1">
        <f t="array" ref="J4619">IF(A4619,IF(AND(H4619,I4619),INDEX(EBKP_NEU!B4619:B5340,G4619),"Problem"),"egal, nicht editierbar")</f>
        <v>egal, nicht editierbar</v>
      </c>
    </row>
    <row r="4620" spans="10:10">
      <c r="J4620" t="str" cm="1">
        <f t="array" ref="J4620">IF(A4620,IF(AND(H4620,I4620),INDEX(EBKP_NEU!B4620:B5341,G4620),"Problem"),"egal, nicht editierbar")</f>
        <v>egal, nicht editierbar</v>
      </c>
    </row>
    <row r="4621" spans="10:10">
      <c r="J4621" t="str" cm="1">
        <f t="array" ref="J4621">IF(A4621,IF(AND(H4621,I4621),INDEX(EBKP_NEU!B4621:B5342,G4621),"Problem"),"egal, nicht editierbar")</f>
        <v>egal, nicht editierbar</v>
      </c>
    </row>
    <row r="4622" spans="10:10">
      <c r="J4622" t="str" cm="1">
        <f t="array" ref="J4622">IF(A4622,IF(AND(H4622,I4622),INDEX(EBKP_NEU!B4622:B5343,G4622),"Problem"),"egal, nicht editierbar")</f>
        <v>egal, nicht editierbar</v>
      </c>
    </row>
    <row r="4623" spans="10:10">
      <c r="J4623" t="str" cm="1">
        <f t="array" ref="J4623">IF(A4623,IF(AND(H4623,I4623),INDEX(EBKP_NEU!B4623:B5344,G4623),"Problem"),"egal, nicht editierbar")</f>
        <v>egal, nicht editierbar</v>
      </c>
    </row>
    <row r="4624" spans="10:10">
      <c r="J4624" t="str" cm="1">
        <f t="array" ref="J4624">IF(A4624,IF(AND(H4624,I4624),INDEX(EBKP_NEU!B4624:B5345,G4624),"Problem"),"egal, nicht editierbar")</f>
        <v>egal, nicht editierbar</v>
      </c>
    </row>
    <row r="4625" spans="10:10">
      <c r="J4625" t="str" cm="1">
        <f t="array" ref="J4625">IF(A4625,IF(AND(H4625,I4625),INDEX(EBKP_NEU!B4625:B5346,G4625),"Problem"),"egal, nicht editierbar")</f>
        <v>egal, nicht editierbar</v>
      </c>
    </row>
    <row r="4626" spans="10:10">
      <c r="J4626" t="str" cm="1">
        <f t="array" ref="J4626">IF(A4626,IF(AND(H4626,I4626),INDEX(EBKP_NEU!B4626:B5347,G4626),"Problem"),"egal, nicht editierbar")</f>
        <v>egal, nicht editierbar</v>
      </c>
    </row>
    <row r="4627" spans="10:10">
      <c r="J4627" t="str" cm="1">
        <f t="array" ref="J4627">IF(A4627,IF(AND(H4627,I4627),INDEX(EBKP_NEU!B4627:B5348,G4627),"Problem"),"egal, nicht editierbar")</f>
        <v>egal, nicht editierbar</v>
      </c>
    </row>
    <row r="4628" spans="10:10">
      <c r="J4628" t="str" cm="1">
        <f t="array" ref="J4628">IF(A4628,IF(AND(H4628,I4628),INDEX(EBKP_NEU!B4628:B5349,G4628),"Problem"),"egal, nicht editierbar")</f>
        <v>egal, nicht editierbar</v>
      </c>
    </row>
    <row r="4629" spans="10:10">
      <c r="J4629" t="str" cm="1">
        <f t="array" ref="J4629">IF(A4629,IF(AND(H4629,I4629),INDEX(EBKP_NEU!B4629:B5350,G4629),"Problem"),"egal, nicht editierbar")</f>
        <v>egal, nicht editierbar</v>
      </c>
    </row>
    <row r="4630" spans="10:10">
      <c r="J4630" t="str" cm="1">
        <f t="array" ref="J4630">IF(A4630,IF(AND(H4630,I4630),INDEX(EBKP_NEU!B4630:B5351,G4630),"Problem"),"egal, nicht editierbar")</f>
        <v>egal, nicht editierbar</v>
      </c>
    </row>
    <row r="4631" spans="10:10">
      <c r="J4631" t="str" cm="1">
        <f t="array" ref="J4631">IF(A4631,IF(AND(H4631,I4631),INDEX(EBKP_NEU!B4631:B5352,G4631),"Problem"),"egal, nicht editierbar")</f>
        <v>egal, nicht editierbar</v>
      </c>
    </row>
    <row r="4632" spans="10:10">
      <c r="J4632" t="str" cm="1">
        <f t="array" ref="J4632">IF(A4632,IF(AND(H4632,I4632),INDEX(EBKP_NEU!B4632:B5353,G4632),"Problem"),"egal, nicht editierbar")</f>
        <v>egal, nicht editierbar</v>
      </c>
    </row>
    <row r="4633" spans="10:10">
      <c r="J4633" t="str" cm="1">
        <f t="array" ref="J4633">IF(A4633,IF(AND(H4633,I4633),INDEX(EBKP_NEU!B4633:B5354,G4633),"Problem"),"egal, nicht editierbar")</f>
        <v>egal, nicht editierbar</v>
      </c>
    </row>
    <row r="4634" spans="10:10">
      <c r="J4634" t="str" cm="1">
        <f t="array" ref="J4634">IF(A4634,IF(AND(H4634,I4634),INDEX(EBKP_NEU!B4634:B5355,G4634),"Problem"),"egal, nicht editierbar")</f>
        <v>egal, nicht editierbar</v>
      </c>
    </row>
    <row r="4635" spans="10:10">
      <c r="J4635" t="str" cm="1">
        <f t="array" ref="J4635">IF(A4635,IF(AND(H4635,I4635),INDEX(EBKP_NEU!B4635:B5356,G4635),"Problem"),"egal, nicht editierbar")</f>
        <v>egal, nicht editierbar</v>
      </c>
    </row>
    <row r="4636" spans="10:10">
      <c r="J4636" t="str" cm="1">
        <f t="array" ref="J4636">IF(A4636,IF(AND(H4636,I4636),INDEX(EBKP_NEU!B4636:B5357,G4636),"Problem"),"egal, nicht editierbar")</f>
        <v>egal, nicht editierbar</v>
      </c>
    </row>
    <row r="4637" spans="10:10">
      <c r="J4637" t="str" cm="1">
        <f t="array" ref="J4637">IF(A4637,IF(AND(H4637,I4637),INDEX(EBKP_NEU!B4637:B5358,G4637),"Problem"),"egal, nicht editierbar")</f>
        <v>egal, nicht editierbar</v>
      </c>
    </row>
    <row r="4638" spans="10:10">
      <c r="J4638" t="str" cm="1">
        <f t="array" ref="J4638">IF(A4638,IF(AND(H4638,I4638),INDEX(EBKP_NEU!B4638:B5359,G4638),"Problem"),"egal, nicht editierbar")</f>
        <v>egal, nicht editierbar</v>
      </c>
    </row>
    <row r="4639" spans="10:10">
      <c r="J4639" t="str" cm="1">
        <f t="array" ref="J4639">IF(A4639,IF(AND(H4639,I4639),INDEX(EBKP_NEU!B4639:B5360,G4639),"Problem"),"egal, nicht editierbar")</f>
        <v>egal, nicht editierbar</v>
      </c>
    </row>
    <row r="4640" spans="10:10">
      <c r="J4640" t="str" cm="1">
        <f t="array" ref="J4640">IF(A4640,IF(AND(H4640,I4640),INDEX(EBKP_NEU!B4640:B5361,G4640),"Problem"),"egal, nicht editierbar")</f>
        <v>egal, nicht editierbar</v>
      </c>
    </row>
    <row r="4641" spans="10:10">
      <c r="J4641" t="str" cm="1">
        <f t="array" ref="J4641">IF(A4641,IF(AND(H4641,I4641),INDEX(EBKP_NEU!B4641:B5362,G4641),"Problem"),"egal, nicht editierbar")</f>
        <v>egal, nicht editierbar</v>
      </c>
    </row>
    <row r="4642" spans="10:10">
      <c r="J4642" t="str" cm="1">
        <f t="array" ref="J4642">IF(A4642,IF(AND(H4642,I4642),INDEX(EBKP_NEU!B4642:B5363,G4642),"Problem"),"egal, nicht editierbar")</f>
        <v>egal, nicht editierbar</v>
      </c>
    </row>
    <row r="4643" spans="10:10">
      <c r="J4643" t="str" cm="1">
        <f t="array" ref="J4643">IF(A4643,IF(AND(H4643,I4643),INDEX(EBKP_NEU!B4643:B5364,G4643),"Problem"),"egal, nicht editierbar")</f>
        <v>egal, nicht editierbar</v>
      </c>
    </row>
    <row r="4644" spans="10:10">
      <c r="J4644" t="str" cm="1">
        <f t="array" ref="J4644">IF(A4644,IF(AND(H4644,I4644),INDEX(EBKP_NEU!B4644:B5365,G4644),"Problem"),"egal, nicht editierbar")</f>
        <v>egal, nicht editierbar</v>
      </c>
    </row>
    <row r="4645" spans="10:10">
      <c r="J4645" t="str" cm="1">
        <f t="array" ref="J4645">IF(A4645,IF(AND(H4645,I4645),INDEX(EBKP_NEU!B4645:B5366,G4645),"Problem"),"egal, nicht editierbar")</f>
        <v>egal, nicht editierbar</v>
      </c>
    </row>
    <row r="4646" spans="10:10">
      <c r="J4646" t="str" cm="1">
        <f t="array" ref="J4646">IF(A4646,IF(AND(H4646,I4646),INDEX(EBKP_NEU!B4646:B5367,G4646),"Problem"),"egal, nicht editierbar")</f>
        <v>egal, nicht editierbar</v>
      </c>
    </row>
    <row r="4647" spans="10:10">
      <c r="J4647" t="str" cm="1">
        <f t="array" ref="J4647">IF(A4647,IF(AND(H4647,I4647),INDEX(EBKP_NEU!B4647:B5368,G4647),"Problem"),"egal, nicht editierbar")</f>
        <v>egal, nicht editierbar</v>
      </c>
    </row>
    <row r="4648" spans="10:10">
      <c r="J4648" t="str" cm="1">
        <f t="array" ref="J4648">IF(A4648,IF(AND(H4648,I4648),INDEX(EBKP_NEU!B4648:B5369,G4648),"Problem"),"egal, nicht editierbar")</f>
        <v>egal, nicht editierbar</v>
      </c>
    </row>
    <row r="4649" spans="10:10">
      <c r="J4649" t="str" cm="1">
        <f t="array" ref="J4649">IF(A4649,IF(AND(H4649,I4649),INDEX(EBKP_NEU!B4649:B5370,G4649),"Problem"),"egal, nicht editierbar")</f>
        <v>egal, nicht editierbar</v>
      </c>
    </row>
    <row r="4650" spans="10:10">
      <c r="J4650" t="str" cm="1">
        <f t="array" ref="J4650">IF(A4650,IF(AND(H4650,I4650),INDEX(EBKP_NEU!B4650:B5371,G4650),"Problem"),"egal, nicht editierbar")</f>
        <v>egal, nicht editierbar</v>
      </c>
    </row>
    <row r="4651" spans="10:10">
      <c r="J4651" t="str" cm="1">
        <f t="array" ref="J4651">IF(A4651,IF(AND(H4651,I4651),INDEX(EBKP_NEU!B4651:B5372,G4651),"Problem"),"egal, nicht editierbar")</f>
        <v>egal, nicht editierbar</v>
      </c>
    </row>
    <row r="4652" spans="10:10">
      <c r="J4652" t="str" cm="1">
        <f t="array" ref="J4652">IF(A4652,IF(AND(H4652,I4652),INDEX(EBKP_NEU!B4652:B5373,G4652),"Problem"),"egal, nicht editierbar")</f>
        <v>egal, nicht editierbar</v>
      </c>
    </row>
    <row r="4653" spans="10:10">
      <c r="J4653" t="str" cm="1">
        <f t="array" ref="J4653">IF(A4653,IF(AND(H4653,I4653),INDEX(EBKP_NEU!B4653:B5374,G4653),"Problem"),"egal, nicht editierbar")</f>
        <v>egal, nicht editierbar</v>
      </c>
    </row>
    <row r="4654" spans="10:10">
      <c r="J4654" t="str" cm="1">
        <f t="array" ref="J4654">IF(A4654,IF(AND(H4654,I4654),INDEX(EBKP_NEU!B4654:B5375,G4654),"Problem"),"egal, nicht editierbar")</f>
        <v>egal, nicht editierbar</v>
      </c>
    </row>
    <row r="4655" spans="10:10">
      <c r="J4655" t="str" cm="1">
        <f t="array" ref="J4655">IF(A4655,IF(AND(H4655,I4655),INDEX(EBKP_NEU!B4655:B5376,G4655),"Problem"),"egal, nicht editierbar")</f>
        <v>egal, nicht editierbar</v>
      </c>
    </row>
    <row r="4656" spans="10:10">
      <c r="J4656" t="str" cm="1">
        <f t="array" ref="J4656">IF(A4656,IF(AND(H4656,I4656),INDEX(EBKP_NEU!B4656:B5377,G4656),"Problem"),"egal, nicht editierbar")</f>
        <v>egal, nicht editierbar</v>
      </c>
    </row>
    <row r="4657" spans="10:10">
      <c r="J4657" t="str" cm="1">
        <f t="array" ref="J4657">IF(A4657,IF(AND(H4657,I4657),INDEX(EBKP_NEU!B4657:B5378,G4657),"Problem"),"egal, nicht editierbar")</f>
        <v>egal, nicht editierbar</v>
      </c>
    </row>
    <row r="4658" spans="10:10">
      <c r="J4658" t="str" cm="1">
        <f t="array" ref="J4658">IF(A4658,IF(AND(H4658,I4658),INDEX(EBKP_NEU!B4658:B5379,G4658),"Problem"),"egal, nicht editierbar")</f>
        <v>egal, nicht editierbar</v>
      </c>
    </row>
    <row r="4659" spans="10:10">
      <c r="J4659" t="str" cm="1">
        <f t="array" ref="J4659">IF(A4659,IF(AND(H4659,I4659),INDEX(EBKP_NEU!B4659:B5380,G4659),"Problem"),"egal, nicht editierbar")</f>
        <v>egal, nicht editierbar</v>
      </c>
    </row>
    <row r="4660" spans="10:10">
      <c r="J4660" t="str" cm="1">
        <f t="array" ref="J4660">IF(A4660,IF(AND(H4660,I4660),INDEX(EBKP_NEU!B4660:B5381,G4660),"Problem"),"egal, nicht editierbar")</f>
        <v>egal, nicht editierbar</v>
      </c>
    </row>
    <row r="4661" spans="10:10">
      <c r="J4661" t="str" cm="1">
        <f t="array" ref="J4661">IF(A4661,IF(AND(H4661,I4661),INDEX(EBKP_NEU!B4661:B5382,G4661),"Problem"),"egal, nicht editierbar")</f>
        <v>egal, nicht editierbar</v>
      </c>
    </row>
    <row r="4662" spans="10:10">
      <c r="J4662" t="str" cm="1">
        <f t="array" ref="J4662">IF(A4662,IF(AND(H4662,I4662),INDEX(EBKP_NEU!B4662:B5383,G4662),"Problem"),"egal, nicht editierbar")</f>
        <v>egal, nicht editierbar</v>
      </c>
    </row>
    <row r="4663" spans="10:10">
      <c r="J4663" t="str" cm="1">
        <f t="array" ref="J4663">IF(A4663,IF(AND(H4663,I4663),INDEX(EBKP_NEU!B4663:B5384,G4663),"Problem"),"egal, nicht editierbar")</f>
        <v>egal, nicht editierbar</v>
      </c>
    </row>
    <row r="4664" spans="10:10">
      <c r="J4664" t="str" cm="1">
        <f t="array" ref="J4664">IF(A4664,IF(AND(H4664,I4664),INDEX(EBKP_NEU!B4664:B5385,G4664),"Problem"),"egal, nicht editierbar")</f>
        <v>egal, nicht editierbar</v>
      </c>
    </row>
    <row r="4665" spans="10:10">
      <c r="J4665" t="str" cm="1">
        <f t="array" ref="J4665">IF(A4665,IF(AND(H4665,I4665),INDEX(EBKP_NEU!B4665:B5386,G4665),"Problem"),"egal, nicht editierbar")</f>
        <v>egal, nicht editierbar</v>
      </c>
    </row>
    <row r="4666" spans="10:10">
      <c r="J4666" t="str" cm="1">
        <f t="array" ref="J4666">IF(A4666,IF(AND(H4666,I4666),INDEX(EBKP_NEU!B4666:B5387,G4666),"Problem"),"egal, nicht editierbar")</f>
        <v>egal, nicht editierbar</v>
      </c>
    </row>
    <row r="4667" spans="10:10">
      <c r="J4667" t="str" cm="1">
        <f t="array" ref="J4667">IF(A4667,IF(AND(H4667,I4667),INDEX(EBKP_NEU!B4667:B5388,G4667),"Problem"),"egal, nicht editierbar")</f>
        <v>egal, nicht editierbar</v>
      </c>
    </row>
    <row r="4668" spans="10:10">
      <c r="J4668" t="str" cm="1">
        <f t="array" ref="J4668">IF(A4668,IF(AND(H4668,I4668),INDEX(EBKP_NEU!B4668:B5389,G4668),"Problem"),"egal, nicht editierbar")</f>
        <v>egal, nicht editierbar</v>
      </c>
    </row>
    <row r="4669" spans="10:10">
      <c r="J4669" t="str" cm="1">
        <f t="array" ref="J4669">IF(A4669,IF(AND(H4669,I4669),INDEX(EBKP_NEU!B4669:B5390,G4669),"Problem"),"egal, nicht editierbar")</f>
        <v>egal, nicht editierbar</v>
      </c>
    </row>
    <row r="4670" spans="10:10">
      <c r="J4670" t="str" cm="1">
        <f t="array" ref="J4670">IF(A4670,IF(AND(H4670,I4670),INDEX(EBKP_NEU!B4670:B5391,G4670),"Problem"),"egal, nicht editierbar")</f>
        <v>egal, nicht editierbar</v>
      </c>
    </row>
    <row r="4671" spans="10:10">
      <c r="J4671" t="str" cm="1">
        <f t="array" ref="J4671">IF(A4671,IF(AND(H4671,I4671),INDEX(EBKP_NEU!B4671:B5392,G4671),"Problem"),"egal, nicht editierbar")</f>
        <v>egal, nicht editierbar</v>
      </c>
    </row>
    <row r="4672" spans="10:10">
      <c r="J4672" t="str" cm="1">
        <f t="array" ref="J4672">IF(A4672,IF(AND(H4672,I4672),INDEX(EBKP_NEU!B4672:B5393,G4672),"Problem"),"egal, nicht editierbar")</f>
        <v>egal, nicht editierbar</v>
      </c>
    </row>
    <row r="4673" spans="10:10">
      <c r="J4673" t="str" cm="1">
        <f t="array" ref="J4673">IF(A4673,IF(AND(H4673,I4673),INDEX(EBKP_NEU!B4673:B5394,G4673),"Problem"),"egal, nicht editierbar")</f>
        <v>egal, nicht editierbar</v>
      </c>
    </row>
    <row r="4674" spans="10:10">
      <c r="J4674" t="str" cm="1">
        <f t="array" ref="J4674">IF(A4674,IF(AND(H4674,I4674),INDEX(EBKP_NEU!B4674:B5395,G4674),"Problem"),"egal, nicht editierbar")</f>
        <v>egal, nicht editierbar</v>
      </c>
    </row>
    <row r="4675" spans="10:10">
      <c r="J4675" t="str" cm="1">
        <f t="array" ref="J4675">IF(A4675,IF(AND(H4675,I4675),INDEX(EBKP_NEU!B4675:B5396,G4675),"Problem"),"egal, nicht editierbar")</f>
        <v>egal, nicht editierbar</v>
      </c>
    </row>
    <row r="4676" spans="10:10">
      <c r="J4676" t="str" cm="1">
        <f t="array" ref="J4676">IF(A4676,IF(AND(H4676,I4676),INDEX(EBKP_NEU!B4676:B5397,G4676),"Problem"),"egal, nicht editierbar")</f>
        <v>egal, nicht editierbar</v>
      </c>
    </row>
    <row r="4677" spans="10:10">
      <c r="J4677" t="str" cm="1">
        <f t="array" ref="J4677">IF(A4677,IF(AND(H4677,I4677),INDEX(EBKP_NEU!B4677:B5398,G4677),"Problem"),"egal, nicht editierbar")</f>
        <v>egal, nicht editierbar</v>
      </c>
    </row>
    <row r="4678" spans="10:10">
      <c r="J4678" t="str" cm="1">
        <f t="array" ref="J4678">IF(A4678,IF(AND(H4678,I4678),INDEX(EBKP_NEU!B4678:B5399,G4678),"Problem"),"egal, nicht editierbar")</f>
        <v>egal, nicht editierbar</v>
      </c>
    </row>
    <row r="4679" spans="10:10">
      <c r="J4679" t="str" cm="1">
        <f t="array" ref="J4679">IF(A4679,IF(AND(H4679,I4679),INDEX(EBKP_NEU!B4679:B5400,G4679),"Problem"),"egal, nicht editierbar")</f>
        <v>egal, nicht editierbar</v>
      </c>
    </row>
    <row r="4680" spans="10:10">
      <c r="J4680" t="str" cm="1">
        <f t="array" ref="J4680">IF(A4680,IF(AND(H4680,I4680),INDEX(EBKP_NEU!B4680:B5401,G4680),"Problem"),"egal, nicht editierbar")</f>
        <v>egal, nicht editierbar</v>
      </c>
    </row>
    <row r="4681" spans="10:10">
      <c r="J4681" t="str" cm="1">
        <f t="array" ref="J4681">IF(A4681,IF(AND(H4681,I4681),INDEX(EBKP_NEU!B4681:B5402,G4681),"Problem"),"egal, nicht editierbar")</f>
        <v>egal, nicht editierbar</v>
      </c>
    </row>
    <row r="4682" spans="10:10">
      <c r="J4682" t="str" cm="1">
        <f t="array" ref="J4682">IF(A4682,IF(AND(H4682,I4682),INDEX(EBKP_NEU!B4682:B5403,G4682),"Problem"),"egal, nicht editierbar")</f>
        <v>egal, nicht editierbar</v>
      </c>
    </row>
    <row r="4683" spans="10:10">
      <c r="J4683" t="str" cm="1">
        <f t="array" ref="J4683">IF(A4683,IF(AND(H4683,I4683),INDEX(EBKP_NEU!B4683:B5404,G4683),"Problem"),"egal, nicht editierbar")</f>
        <v>egal, nicht editierbar</v>
      </c>
    </row>
    <row r="4684" spans="10:10">
      <c r="J4684" t="str" cm="1">
        <f t="array" ref="J4684">IF(A4684,IF(AND(H4684,I4684),INDEX(EBKP_NEU!B4684:B5405,G4684),"Problem"),"egal, nicht editierbar")</f>
        <v>egal, nicht editierbar</v>
      </c>
    </row>
    <row r="4685" spans="10:10">
      <c r="J4685" t="str" cm="1">
        <f t="array" ref="J4685">IF(A4685,IF(AND(H4685,I4685),INDEX(EBKP_NEU!B4685:B5406,G4685),"Problem"),"egal, nicht editierbar")</f>
        <v>egal, nicht editierbar</v>
      </c>
    </row>
    <row r="4686" spans="10:10">
      <c r="J4686" t="str" cm="1">
        <f t="array" ref="J4686">IF(A4686,IF(AND(H4686,I4686),INDEX(EBKP_NEU!B4686:B5407,G4686),"Problem"),"egal, nicht editierbar")</f>
        <v>egal, nicht editierbar</v>
      </c>
    </row>
    <row r="4687" spans="10:10">
      <c r="J4687" t="str" cm="1">
        <f t="array" ref="J4687">IF(A4687,IF(AND(H4687,I4687),INDEX(EBKP_NEU!B4687:B5408,G4687),"Problem"),"egal, nicht editierbar")</f>
        <v>egal, nicht editierbar</v>
      </c>
    </row>
    <row r="4688" spans="10:10">
      <c r="J4688" t="str" cm="1">
        <f t="array" ref="J4688">IF(A4688,IF(AND(H4688,I4688),INDEX(EBKP_NEU!B4688:B5409,G4688),"Problem"),"egal, nicht editierbar")</f>
        <v>egal, nicht editierbar</v>
      </c>
    </row>
    <row r="4689" spans="10:10">
      <c r="J4689" t="str" cm="1">
        <f t="array" ref="J4689">IF(A4689,IF(AND(H4689,I4689),INDEX(EBKP_NEU!B4689:B5410,G4689),"Problem"),"egal, nicht editierbar")</f>
        <v>egal, nicht editierbar</v>
      </c>
    </row>
    <row r="4690" spans="10:10">
      <c r="J4690" t="str" cm="1">
        <f t="array" ref="J4690">IF(A4690,IF(AND(H4690,I4690),INDEX(EBKP_NEU!B4690:B5411,G4690),"Problem"),"egal, nicht editierbar")</f>
        <v>egal, nicht editierbar</v>
      </c>
    </row>
    <row r="4691" spans="10:10">
      <c r="J4691" t="str" cm="1">
        <f t="array" ref="J4691">IF(A4691,IF(AND(H4691,I4691),INDEX(EBKP_NEU!B4691:B5412,G4691),"Problem"),"egal, nicht editierbar")</f>
        <v>egal, nicht editierbar</v>
      </c>
    </row>
    <row r="4692" spans="10:10">
      <c r="J4692" t="str" cm="1">
        <f t="array" ref="J4692">IF(A4692,IF(AND(H4692,I4692),INDEX(EBKP_NEU!B4692:B5413,G4692),"Problem"),"egal, nicht editierbar")</f>
        <v>egal, nicht editierbar</v>
      </c>
    </row>
    <row r="4693" spans="10:10">
      <c r="J4693" t="str" cm="1">
        <f t="array" ref="J4693">IF(A4693,IF(AND(H4693,I4693),INDEX(EBKP_NEU!B4693:B5414,G4693),"Problem"),"egal, nicht editierbar")</f>
        <v>egal, nicht editierbar</v>
      </c>
    </row>
    <row r="4694" spans="10:10">
      <c r="J4694" t="str" cm="1">
        <f t="array" ref="J4694">IF(A4694,IF(AND(H4694,I4694),INDEX(EBKP_NEU!B4694:B5415,G4694),"Problem"),"egal, nicht editierbar")</f>
        <v>egal, nicht editierbar</v>
      </c>
    </row>
    <row r="4695" spans="10:10">
      <c r="J4695" t="str" cm="1">
        <f t="array" ref="J4695">IF(A4695,IF(AND(H4695,I4695),INDEX(EBKP_NEU!B4695:B5416,G4695),"Problem"),"egal, nicht editierbar")</f>
        <v>egal, nicht editierbar</v>
      </c>
    </row>
    <row r="4696" spans="10:10">
      <c r="J4696" t="str" cm="1">
        <f t="array" ref="J4696">IF(A4696,IF(AND(H4696,I4696),INDEX(EBKP_NEU!B4696:B5417,G4696),"Problem"),"egal, nicht editierbar")</f>
        <v>egal, nicht editierbar</v>
      </c>
    </row>
    <row r="4697" spans="10:10">
      <c r="J4697" t="str" cm="1">
        <f t="array" ref="J4697">IF(A4697,IF(AND(H4697,I4697),INDEX(EBKP_NEU!B4697:B5418,G4697),"Problem"),"egal, nicht editierbar")</f>
        <v>egal, nicht editierbar</v>
      </c>
    </row>
    <row r="4698" spans="10:10">
      <c r="J4698" t="str" cm="1">
        <f t="array" ref="J4698">IF(A4698,IF(AND(H4698,I4698),INDEX(EBKP_NEU!B4698:B5419,G4698),"Problem"),"egal, nicht editierbar")</f>
        <v>egal, nicht editierbar</v>
      </c>
    </row>
    <row r="4699" spans="10:10">
      <c r="J4699" t="str" cm="1">
        <f t="array" ref="J4699">IF(A4699,IF(AND(H4699,I4699),INDEX(EBKP_NEU!B4699:B5420,G4699),"Problem"),"egal, nicht editierbar")</f>
        <v>egal, nicht editierbar</v>
      </c>
    </row>
    <row r="4700" spans="10:10">
      <c r="J4700" t="str" cm="1">
        <f t="array" ref="J4700">IF(A4700,IF(AND(H4700,I4700),INDEX(EBKP_NEU!B4700:B5421,G4700),"Problem"),"egal, nicht editierbar")</f>
        <v>egal, nicht editierbar</v>
      </c>
    </row>
    <row r="4701" spans="10:10">
      <c r="J4701" t="str" cm="1">
        <f t="array" ref="J4701">IF(A4701,IF(AND(H4701,I4701),INDEX(EBKP_NEU!B4701:B5422,G4701),"Problem"),"egal, nicht editierbar")</f>
        <v>egal, nicht editierbar</v>
      </c>
    </row>
    <row r="4702" spans="10:10">
      <c r="J4702" t="str" cm="1">
        <f t="array" ref="J4702">IF(A4702,IF(AND(H4702,I4702),INDEX(EBKP_NEU!B4702:B5423,G4702),"Problem"),"egal, nicht editierbar")</f>
        <v>egal, nicht editierbar</v>
      </c>
    </row>
    <row r="4703" spans="10:10">
      <c r="J4703" t="str" cm="1">
        <f t="array" ref="J4703">IF(A4703,IF(AND(H4703,I4703),INDEX(EBKP_NEU!B4703:B5424,G4703),"Problem"),"egal, nicht editierbar")</f>
        <v>egal, nicht editierbar</v>
      </c>
    </row>
    <row r="4704" spans="10:10">
      <c r="J4704" t="str" cm="1">
        <f t="array" ref="J4704">IF(A4704,IF(AND(H4704,I4704),INDEX(EBKP_NEU!B4704:B5425,G4704),"Problem"),"egal, nicht editierbar")</f>
        <v>egal, nicht editierbar</v>
      </c>
    </row>
    <row r="4705" spans="10:10">
      <c r="J4705" t="str" cm="1">
        <f t="array" ref="J4705">IF(A4705,IF(AND(H4705,I4705),INDEX(EBKP_NEU!B4705:B5426,G4705),"Problem"),"egal, nicht editierbar")</f>
        <v>egal, nicht editierbar</v>
      </c>
    </row>
    <row r="4706" spans="10:10">
      <c r="J4706" t="str" cm="1">
        <f t="array" ref="J4706">IF(A4706,IF(AND(H4706,I4706),INDEX(EBKP_NEU!B4706:B5427,G4706),"Problem"),"egal, nicht editierbar")</f>
        <v>egal, nicht editierbar</v>
      </c>
    </row>
    <row r="4707" spans="10:10">
      <c r="J4707" t="str" cm="1">
        <f t="array" ref="J4707">IF(A4707,IF(AND(H4707,I4707),INDEX(EBKP_NEU!B4707:B5428,G4707),"Problem"),"egal, nicht editierbar")</f>
        <v>egal, nicht editierbar</v>
      </c>
    </row>
    <row r="4708" spans="10:10">
      <c r="J4708" t="str" cm="1">
        <f t="array" ref="J4708">IF(A4708,IF(AND(H4708,I4708),INDEX(EBKP_NEU!B4708:B5429,G4708),"Problem"),"egal, nicht editierbar")</f>
        <v>egal, nicht editierbar</v>
      </c>
    </row>
    <row r="4709" spans="10:10">
      <c r="J4709" t="str" cm="1">
        <f t="array" ref="J4709">IF(A4709,IF(AND(H4709,I4709),INDEX(EBKP_NEU!B4709:B5430,G4709),"Problem"),"egal, nicht editierbar")</f>
        <v>egal, nicht editierbar</v>
      </c>
    </row>
    <row r="4710" spans="10:10">
      <c r="J4710" t="str" cm="1">
        <f t="array" ref="J4710">IF(A4710,IF(AND(H4710,I4710),INDEX(EBKP_NEU!B4710:B5431,G4710),"Problem"),"egal, nicht editierbar")</f>
        <v>egal, nicht editierbar</v>
      </c>
    </row>
    <row r="4711" spans="10:10">
      <c r="J4711" t="str" cm="1">
        <f t="array" ref="J4711">IF(A4711,IF(AND(H4711,I4711),INDEX(EBKP_NEU!B4711:B5432,G4711),"Problem"),"egal, nicht editierbar")</f>
        <v>egal, nicht editierbar</v>
      </c>
    </row>
    <row r="4712" spans="10:10">
      <c r="J4712" t="str" cm="1">
        <f t="array" ref="J4712">IF(A4712,IF(AND(H4712,I4712),INDEX(EBKP_NEU!B4712:B5433,G4712),"Problem"),"egal, nicht editierbar")</f>
        <v>egal, nicht editierbar</v>
      </c>
    </row>
    <row r="4713" spans="10:10">
      <c r="J4713" t="str" cm="1">
        <f t="array" ref="J4713">IF(A4713,IF(AND(H4713,I4713),INDEX(EBKP_NEU!B4713:B5434,G4713),"Problem"),"egal, nicht editierbar")</f>
        <v>egal, nicht editierbar</v>
      </c>
    </row>
    <row r="4714" spans="10:10">
      <c r="J4714" t="str" cm="1">
        <f t="array" ref="J4714">IF(A4714,IF(AND(H4714,I4714),INDEX(EBKP_NEU!B4714:B5435,G4714),"Problem"),"egal, nicht editierbar")</f>
        <v>egal, nicht editierbar</v>
      </c>
    </row>
    <row r="4715" spans="10:10">
      <c r="J4715" t="str" cm="1">
        <f t="array" ref="J4715">IF(A4715,IF(AND(H4715,I4715),INDEX(EBKP_NEU!B4715:B5436,G4715),"Problem"),"egal, nicht editierbar")</f>
        <v>egal, nicht editierbar</v>
      </c>
    </row>
    <row r="4716" spans="10:10">
      <c r="J4716" t="str" cm="1">
        <f t="array" ref="J4716">IF(A4716,IF(AND(H4716,I4716),INDEX(EBKP_NEU!B4716:B5437,G4716),"Problem"),"egal, nicht editierbar")</f>
        <v>egal, nicht editierbar</v>
      </c>
    </row>
    <row r="4717" spans="10:10">
      <c r="J4717" t="str" cm="1">
        <f t="array" ref="J4717">IF(A4717,IF(AND(H4717,I4717),INDEX(EBKP_NEU!B4717:B5438,G4717),"Problem"),"egal, nicht editierbar")</f>
        <v>egal, nicht editierbar</v>
      </c>
    </row>
    <row r="4718" spans="10:10">
      <c r="J4718" t="str" cm="1">
        <f t="array" ref="J4718">IF(A4718,IF(AND(H4718,I4718),INDEX(EBKP_NEU!B4718:B5439,G4718),"Problem"),"egal, nicht editierbar")</f>
        <v>egal, nicht editierbar</v>
      </c>
    </row>
    <row r="4719" spans="10:10">
      <c r="J4719" t="str" cm="1">
        <f t="array" ref="J4719">IF(A4719,IF(AND(H4719,I4719),INDEX(EBKP_NEU!B4719:B5440,G4719),"Problem"),"egal, nicht editierbar")</f>
        <v>egal, nicht editierbar</v>
      </c>
    </row>
    <row r="4720" spans="10:10">
      <c r="J4720" t="str" cm="1">
        <f t="array" ref="J4720">IF(A4720,IF(AND(H4720,I4720),INDEX(EBKP_NEU!B4720:B5441,G4720),"Problem"),"egal, nicht editierbar")</f>
        <v>egal, nicht editierbar</v>
      </c>
    </row>
    <row r="4721" spans="10:10">
      <c r="J4721" t="str" cm="1">
        <f t="array" ref="J4721">IF(A4721,IF(AND(H4721,I4721),INDEX(EBKP_NEU!B4721:B5442,G4721),"Problem"),"egal, nicht editierbar")</f>
        <v>egal, nicht editierbar</v>
      </c>
    </row>
    <row r="4722" spans="10:10">
      <c r="J4722" t="str" cm="1">
        <f t="array" ref="J4722">IF(A4722,IF(AND(H4722,I4722),INDEX(EBKP_NEU!B4722:B5443,G4722),"Problem"),"egal, nicht editierbar")</f>
        <v>egal, nicht editierbar</v>
      </c>
    </row>
    <row r="4723" spans="10:10">
      <c r="J4723" t="str" cm="1">
        <f t="array" ref="J4723">IF(A4723,IF(AND(H4723,I4723),INDEX(EBKP_NEU!B4723:B5444,G4723),"Problem"),"egal, nicht editierbar")</f>
        <v>egal, nicht editierbar</v>
      </c>
    </row>
    <row r="4724" spans="10:10">
      <c r="J4724" t="str" cm="1">
        <f t="array" ref="J4724">IF(A4724,IF(AND(H4724,I4724),INDEX(EBKP_NEU!B4724:B5445,G4724),"Problem"),"egal, nicht editierbar")</f>
        <v>egal, nicht editierbar</v>
      </c>
    </row>
    <row r="4725" spans="10:10">
      <c r="J4725" t="str" cm="1">
        <f t="array" ref="J4725">IF(A4725,IF(AND(H4725,I4725),INDEX(EBKP_NEU!B4725:B5446,G4725),"Problem"),"egal, nicht editierbar")</f>
        <v>egal, nicht editierbar</v>
      </c>
    </row>
    <row r="4726" spans="10:10">
      <c r="J4726" t="str" cm="1">
        <f t="array" ref="J4726">IF(A4726,IF(AND(H4726,I4726),INDEX(EBKP_NEU!B4726:B5447,G4726),"Problem"),"egal, nicht editierbar")</f>
        <v>egal, nicht editierbar</v>
      </c>
    </row>
    <row r="4727" spans="10:10">
      <c r="J4727" t="str" cm="1">
        <f t="array" ref="J4727">IF(A4727,IF(AND(H4727,I4727),INDEX(EBKP_NEU!B4727:B5448,G4727),"Problem"),"egal, nicht editierbar")</f>
        <v>egal, nicht editierbar</v>
      </c>
    </row>
    <row r="4728" spans="10:10">
      <c r="J4728" t="str" cm="1">
        <f t="array" ref="J4728">IF(A4728,IF(AND(H4728,I4728),INDEX(EBKP_NEU!B4728:B5449,G4728),"Problem"),"egal, nicht editierbar")</f>
        <v>egal, nicht editierbar</v>
      </c>
    </row>
    <row r="4729" spans="10:10">
      <c r="J4729" t="str" cm="1">
        <f t="array" ref="J4729">IF(A4729,IF(AND(H4729,I4729),INDEX(EBKP_NEU!B4729:B5450,G4729),"Problem"),"egal, nicht editierbar")</f>
        <v>egal, nicht editierbar</v>
      </c>
    </row>
    <row r="4730" spans="10:10">
      <c r="J4730" t="str" cm="1">
        <f t="array" ref="J4730">IF(A4730,IF(AND(H4730,I4730),INDEX(EBKP_NEU!B4730:B5451,G4730),"Problem"),"egal, nicht editierbar")</f>
        <v>egal, nicht editierbar</v>
      </c>
    </row>
    <row r="4731" spans="10:10">
      <c r="J4731" t="str" cm="1">
        <f t="array" ref="J4731">IF(A4731,IF(AND(H4731,I4731),INDEX(EBKP_NEU!B4731:B5452,G4731),"Problem"),"egal, nicht editierbar")</f>
        <v>egal, nicht editierbar</v>
      </c>
    </row>
    <row r="4732" spans="10:10">
      <c r="J4732" t="str" cm="1">
        <f t="array" ref="J4732">IF(A4732,IF(AND(H4732,I4732),INDEX(EBKP_NEU!B4732:B5453,G4732),"Problem"),"egal, nicht editierbar")</f>
        <v>egal, nicht editierbar</v>
      </c>
    </row>
    <row r="4733" spans="10:10">
      <c r="J4733" t="str" cm="1">
        <f t="array" ref="J4733">IF(A4733,IF(AND(H4733,I4733),INDEX(EBKP_NEU!B4733:B5454,G4733),"Problem"),"egal, nicht editierbar")</f>
        <v>egal, nicht editierbar</v>
      </c>
    </row>
    <row r="4734" spans="10:10">
      <c r="J4734" t="str" cm="1">
        <f t="array" ref="J4734">IF(A4734,IF(AND(H4734,I4734),INDEX(EBKP_NEU!B4734:B5455,G4734),"Problem"),"egal, nicht editierbar")</f>
        <v>egal, nicht editierbar</v>
      </c>
    </row>
    <row r="4735" spans="10:10">
      <c r="J4735" t="str" cm="1">
        <f t="array" ref="J4735">IF(A4735,IF(AND(H4735,I4735),INDEX(EBKP_NEU!B4735:B5456,G4735),"Problem"),"egal, nicht editierbar")</f>
        <v>egal, nicht editierbar</v>
      </c>
    </row>
    <row r="4736" spans="10:10">
      <c r="J4736" t="str" cm="1">
        <f t="array" ref="J4736">IF(A4736,IF(AND(H4736,I4736),INDEX(EBKP_NEU!B4736:B5457,G4736),"Problem"),"egal, nicht editierbar")</f>
        <v>egal, nicht editierbar</v>
      </c>
    </row>
    <row r="4737" spans="10:10">
      <c r="J4737" t="str" cm="1">
        <f t="array" ref="J4737">IF(A4737,IF(AND(H4737,I4737),INDEX(EBKP_NEU!B4737:B5458,G4737),"Problem"),"egal, nicht editierbar")</f>
        <v>egal, nicht editierbar</v>
      </c>
    </row>
    <row r="4738" spans="10:10">
      <c r="J4738" t="str" cm="1">
        <f t="array" ref="J4738">IF(A4738,IF(AND(H4738,I4738),INDEX(EBKP_NEU!B4738:B5459,G4738),"Problem"),"egal, nicht editierbar")</f>
        <v>egal, nicht editierbar</v>
      </c>
    </row>
    <row r="4739" spans="10:10">
      <c r="J4739" t="str" cm="1">
        <f t="array" ref="J4739">IF(A4739,IF(AND(H4739,I4739),INDEX(EBKP_NEU!B4739:B5460,G4739),"Problem"),"egal, nicht editierbar")</f>
        <v>egal, nicht editierbar</v>
      </c>
    </row>
    <row r="4740" spans="10:10">
      <c r="J4740" t="str" cm="1">
        <f t="array" ref="J4740">IF(A4740,IF(AND(H4740,I4740),INDEX(EBKP_NEU!B4740:B5461,G4740),"Problem"),"egal, nicht editierbar")</f>
        <v>egal, nicht editierbar</v>
      </c>
    </row>
    <row r="4741" spans="10:10">
      <c r="J4741" t="str" cm="1">
        <f t="array" ref="J4741">IF(A4741,IF(AND(H4741,I4741),INDEX(EBKP_NEU!B4741:B5462,G4741),"Problem"),"egal, nicht editierbar")</f>
        <v>egal, nicht editierbar</v>
      </c>
    </row>
    <row r="4742" spans="10:10">
      <c r="J4742" t="str" cm="1">
        <f t="array" ref="J4742">IF(A4742,IF(AND(H4742,I4742),INDEX(EBKP_NEU!B4742:B5463,G4742),"Problem"),"egal, nicht editierbar")</f>
        <v>egal, nicht editierbar</v>
      </c>
    </row>
    <row r="4743" spans="10:10">
      <c r="J4743" t="str" cm="1">
        <f t="array" ref="J4743">IF(A4743,IF(AND(H4743,I4743),INDEX(EBKP_NEU!B4743:B5464,G4743),"Problem"),"egal, nicht editierbar")</f>
        <v>egal, nicht editierbar</v>
      </c>
    </row>
    <row r="4744" spans="10:10">
      <c r="J4744" t="str" cm="1">
        <f t="array" ref="J4744">IF(A4744,IF(AND(H4744,I4744),INDEX(EBKP_NEU!B4744:B5465,G4744),"Problem"),"egal, nicht editierbar")</f>
        <v>egal, nicht editierbar</v>
      </c>
    </row>
    <row r="4745" spans="10:10">
      <c r="J4745" t="str" cm="1">
        <f t="array" ref="J4745">IF(A4745,IF(AND(H4745,I4745),INDEX(EBKP_NEU!B4745:B5466,G4745),"Problem"),"egal, nicht editierbar")</f>
        <v>egal, nicht editierbar</v>
      </c>
    </row>
    <row r="4746" spans="10:10">
      <c r="J4746" t="str" cm="1">
        <f t="array" ref="J4746">IF(A4746,IF(AND(H4746,I4746),INDEX(EBKP_NEU!B4746:B5467,G4746),"Problem"),"egal, nicht editierbar")</f>
        <v>egal, nicht editierbar</v>
      </c>
    </row>
    <row r="4747" spans="10:10">
      <c r="J4747" t="str" cm="1">
        <f t="array" ref="J4747">IF(A4747,IF(AND(H4747,I4747),INDEX(EBKP_NEU!B4747:B5468,G4747),"Problem"),"egal, nicht editierbar")</f>
        <v>egal, nicht editierbar</v>
      </c>
    </row>
    <row r="4748" spans="10:10">
      <c r="J4748" t="str" cm="1">
        <f t="array" ref="J4748">IF(A4748,IF(AND(H4748,I4748),INDEX(EBKP_NEU!B4748:B5469,G4748),"Problem"),"egal, nicht editierbar")</f>
        <v>egal, nicht editierbar</v>
      </c>
    </row>
    <row r="4749" spans="10:10">
      <c r="J4749" t="str" cm="1">
        <f t="array" ref="J4749">IF(A4749,IF(AND(H4749,I4749),INDEX(EBKP_NEU!B4749:B5470,G4749),"Problem"),"egal, nicht editierbar")</f>
        <v>egal, nicht editierbar</v>
      </c>
    </row>
    <row r="4750" spans="10:10">
      <c r="J4750" t="str" cm="1">
        <f t="array" ref="J4750">IF(A4750,IF(AND(H4750,I4750),INDEX(EBKP_NEU!B4750:B5471,G4750),"Problem"),"egal, nicht editierbar")</f>
        <v>egal, nicht editierbar</v>
      </c>
    </row>
    <row r="4751" spans="10:10">
      <c r="J4751" t="str" cm="1">
        <f t="array" ref="J4751">IF(A4751,IF(AND(H4751,I4751),INDEX(EBKP_NEU!B4751:B5472,G4751),"Problem"),"egal, nicht editierbar")</f>
        <v>egal, nicht editierbar</v>
      </c>
    </row>
    <row r="4752" spans="10:10">
      <c r="J4752" t="str" cm="1">
        <f t="array" ref="J4752">IF(A4752,IF(AND(H4752,I4752),INDEX(EBKP_NEU!B4752:B5473,G4752),"Problem"),"egal, nicht editierbar")</f>
        <v>egal, nicht editierbar</v>
      </c>
    </row>
    <row r="4753" spans="10:10">
      <c r="J4753" t="str" cm="1">
        <f t="array" ref="J4753">IF(A4753,IF(AND(H4753,I4753),INDEX(EBKP_NEU!B4753:B5474,G4753),"Problem"),"egal, nicht editierbar")</f>
        <v>egal, nicht editierbar</v>
      </c>
    </row>
    <row r="4754" spans="10:10">
      <c r="J4754" t="str" cm="1">
        <f t="array" ref="J4754">IF(A4754,IF(AND(H4754,I4754),INDEX(EBKP_NEU!B4754:B5475,G4754),"Problem"),"egal, nicht editierbar")</f>
        <v>egal, nicht editierbar</v>
      </c>
    </row>
    <row r="4755" spans="10:10">
      <c r="J4755" t="str" cm="1">
        <f t="array" ref="J4755">IF(A4755,IF(AND(H4755,I4755),INDEX(EBKP_NEU!B4755:B5476,G4755),"Problem"),"egal, nicht editierbar")</f>
        <v>egal, nicht editierbar</v>
      </c>
    </row>
    <row r="4756" spans="10:10">
      <c r="J4756" t="str" cm="1">
        <f t="array" ref="J4756">IF(A4756,IF(AND(H4756,I4756),INDEX(EBKP_NEU!B4756:B5477,G4756),"Problem"),"egal, nicht editierbar")</f>
        <v>egal, nicht editierbar</v>
      </c>
    </row>
    <row r="4757" spans="10:10">
      <c r="J4757" t="str" cm="1">
        <f t="array" ref="J4757">IF(A4757,IF(AND(H4757,I4757),INDEX(EBKP_NEU!B4757:B5478,G4757),"Problem"),"egal, nicht editierbar")</f>
        <v>egal, nicht editierbar</v>
      </c>
    </row>
    <row r="4758" spans="10:10">
      <c r="J4758" t="str" cm="1">
        <f t="array" ref="J4758">IF(A4758,IF(AND(H4758,I4758),INDEX(EBKP_NEU!B4758:B5479,G4758),"Problem"),"egal, nicht editierbar")</f>
        <v>egal, nicht editierbar</v>
      </c>
    </row>
    <row r="4759" spans="10:10">
      <c r="J4759" t="str" cm="1">
        <f t="array" ref="J4759">IF(A4759,IF(AND(H4759,I4759),INDEX(EBKP_NEU!B4759:B5480,G4759),"Problem"),"egal, nicht editierbar")</f>
        <v>egal, nicht editierbar</v>
      </c>
    </row>
    <row r="4760" spans="10:10">
      <c r="J4760" t="str" cm="1">
        <f t="array" ref="J4760">IF(A4760,IF(AND(H4760,I4760),INDEX(EBKP_NEU!B4760:B5481,G4760),"Problem"),"egal, nicht editierbar")</f>
        <v>egal, nicht editierbar</v>
      </c>
    </row>
    <row r="4761" spans="10:10">
      <c r="J4761" t="str" cm="1">
        <f t="array" ref="J4761">IF(A4761,IF(AND(H4761,I4761),INDEX(EBKP_NEU!B4761:B5482,G4761),"Problem"),"egal, nicht editierbar")</f>
        <v>egal, nicht editierbar</v>
      </c>
    </row>
    <row r="4762" spans="10:10">
      <c r="J4762" t="str" cm="1">
        <f t="array" ref="J4762">IF(A4762,IF(AND(H4762,I4762),INDEX(EBKP_NEU!B4762:B5483,G4762),"Problem"),"egal, nicht editierbar")</f>
        <v>egal, nicht editierbar</v>
      </c>
    </row>
    <row r="4763" spans="10:10">
      <c r="J4763" t="str" cm="1">
        <f t="array" ref="J4763">IF(A4763,IF(AND(H4763,I4763),INDEX(EBKP_NEU!B4763:B5484,G4763),"Problem"),"egal, nicht editierbar")</f>
        <v>egal, nicht editierbar</v>
      </c>
    </row>
    <row r="4764" spans="10:10">
      <c r="J4764" t="str" cm="1">
        <f t="array" ref="J4764">IF(A4764,IF(AND(H4764,I4764),INDEX(EBKP_NEU!B4764:B5485,G4764),"Problem"),"egal, nicht editierbar")</f>
        <v>egal, nicht editierbar</v>
      </c>
    </row>
    <row r="4765" spans="10:10">
      <c r="J4765" t="str" cm="1">
        <f t="array" ref="J4765">IF(A4765,IF(AND(H4765,I4765),INDEX(EBKP_NEU!B4765:B5486,G4765),"Problem"),"egal, nicht editierbar")</f>
        <v>egal, nicht editierbar</v>
      </c>
    </row>
    <row r="4766" spans="10:10">
      <c r="J4766" t="str" cm="1">
        <f t="array" ref="J4766">IF(A4766,IF(AND(H4766,I4766),INDEX(EBKP_NEU!B4766:B5487,G4766),"Problem"),"egal, nicht editierbar")</f>
        <v>egal, nicht editierbar</v>
      </c>
    </row>
    <row r="4767" spans="10:10">
      <c r="J4767" t="str" cm="1">
        <f t="array" ref="J4767">IF(A4767,IF(AND(H4767,I4767),INDEX(EBKP_NEU!B4767:B5488,G4767),"Problem"),"egal, nicht editierbar")</f>
        <v>egal, nicht editierbar</v>
      </c>
    </row>
    <row r="4768" spans="10:10">
      <c r="J4768" t="str" cm="1">
        <f t="array" ref="J4768">IF(A4768,IF(AND(H4768,I4768),INDEX(EBKP_NEU!B4768:B5489,G4768),"Problem"),"egal, nicht editierbar")</f>
        <v>egal, nicht editierbar</v>
      </c>
    </row>
    <row r="4769" spans="10:10">
      <c r="J4769" t="str" cm="1">
        <f t="array" ref="J4769">IF(A4769,IF(AND(H4769,I4769),INDEX(EBKP_NEU!B4769:B5490,G4769),"Problem"),"egal, nicht editierbar")</f>
        <v>egal, nicht editierbar</v>
      </c>
    </row>
    <row r="4770" spans="10:10">
      <c r="J4770" t="str" cm="1">
        <f t="array" ref="J4770">IF(A4770,IF(AND(H4770,I4770),INDEX(EBKP_NEU!B4770:B5491,G4770),"Problem"),"egal, nicht editierbar")</f>
        <v>egal, nicht editierbar</v>
      </c>
    </row>
    <row r="4771" spans="10:10">
      <c r="J4771" t="str" cm="1">
        <f t="array" ref="J4771">IF(A4771,IF(AND(H4771,I4771),INDEX(EBKP_NEU!B4771:B5492,G4771),"Problem"),"egal, nicht editierbar")</f>
        <v>egal, nicht editierbar</v>
      </c>
    </row>
    <row r="4772" spans="10:10">
      <c r="J4772" t="str" cm="1">
        <f t="array" ref="J4772">IF(A4772,IF(AND(H4772,I4772),INDEX(EBKP_NEU!B4772:B5493,G4772),"Problem"),"egal, nicht editierbar")</f>
        <v>egal, nicht editierbar</v>
      </c>
    </row>
    <row r="4773" spans="10:10">
      <c r="J4773" t="str" cm="1">
        <f t="array" ref="J4773">IF(A4773,IF(AND(H4773,I4773),INDEX(EBKP_NEU!B4773:B5494,G4773),"Problem"),"egal, nicht editierbar")</f>
        <v>egal, nicht editierbar</v>
      </c>
    </row>
    <row r="4774" spans="10:10">
      <c r="J4774" t="str" cm="1">
        <f t="array" ref="J4774">IF(A4774,IF(AND(H4774,I4774),INDEX(EBKP_NEU!B4774:B5495,G4774),"Problem"),"egal, nicht editierbar")</f>
        <v>egal, nicht editierbar</v>
      </c>
    </row>
    <row r="4775" spans="10:10">
      <c r="J4775" t="str" cm="1">
        <f t="array" ref="J4775">IF(A4775,IF(AND(H4775,I4775),INDEX(EBKP_NEU!B4775:B5496,G4775),"Problem"),"egal, nicht editierbar")</f>
        <v>egal, nicht editierbar</v>
      </c>
    </row>
    <row r="4776" spans="10:10">
      <c r="J4776" t="str" cm="1">
        <f t="array" ref="J4776">IF(A4776,IF(AND(H4776,I4776),INDEX(EBKP_NEU!B4776:B5497,G4776),"Problem"),"egal, nicht editierbar")</f>
        <v>egal, nicht editierbar</v>
      </c>
    </row>
    <row r="4777" spans="10:10">
      <c r="J4777" t="str" cm="1">
        <f t="array" ref="J4777">IF(A4777,IF(AND(H4777,I4777),INDEX(EBKP_NEU!B4777:B5498,G4777),"Problem"),"egal, nicht editierbar")</f>
        <v>egal, nicht editierbar</v>
      </c>
    </row>
    <row r="4778" spans="10:10">
      <c r="J4778" t="str" cm="1">
        <f t="array" ref="J4778">IF(A4778,IF(AND(H4778,I4778),INDEX(EBKP_NEU!B4778:B5499,G4778),"Problem"),"egal, nicht editierbar")</f>
        <v>egal, nicht editierbar</v>
      </c>
    </row>
    <row r="4779" spans="10:10">
      <c r="J4779" t="str" cm="1">
        <f t="array" ref="J4779">IF(A4779,IF(AND(H4779,I4779),INDEX(EBKP_NEU!B4779:B5500,G4779),"Problem"),"egal, nicht editierbar")</f>
        <v>egal, nicht editierbar</v>
      </c>
    </row>
    <row r="4780" spans="10:10">
      <c r="J4780" t="str" cm="1">
        <f t="array" ref="J4780">IF(A4780,IF(AND(H4780,I4780),INDEX(EBKP_NEU!B4780:B5501,G4780),"Problem"),"egal, nicht editierbar")</f>
        <v>egal, nicht editierbar</v>
      </c>
    </row>
    <row r="4781" spans="10:10">
      <c r="J4781" t="str" cm="1">
        <f t="array" ref="J4781">IF(A4781,IF(AND(H4781,I4781),INDEX(EBKP_NEU!B4781:B5502,G4781),"Problem"),"egal, nicht editierbar")</f>
        <v>egal, nicht editierbar</v>
      </c>
    </row>
    <row r="4782" spans="10:10">
      <c r="J4782" t="str" cm="1">
        <f t="array" ref="J4782">IF(A4782,IF(AND(H4782,I4782),INDEX(EBKP_NEU!B4782:B5503,G4782),"Problem"),"egal, nicht editierbar")</f>
        <v>egal, nicht editierbar</v>
      </c>
    </row>
    <row r="4783" spans="10:10">
      <c r="J4783" t="str" cm="1">
        <f t="array" ref="J4783">IF(A4783,IF(AND(H4783,I4783),INDEX(EBKP_NEU!B4783:B5504,G4783),"Problem"),"egal, nicht editierbar")</f>
        <v>egal, nicht editierbar</v>
      </c>
    </row>
    <row r="4784" spans="10:10">
      <c r="J4784" t="str" cm="1">
        <f t="array" ref="J4784">IF(A4784,IF(AND(H4784,I4784),INDEX(EBKP_NEU!B4784:B5505,G4784),"Problem"),"egal, nicht editierbar")</f>
        <v>egal, nicht editierbar</v>
      </c>
    </row>
    <row r="4785" spans="10:10">
      <c r="J4785" t="str" cm="1">
        <f t="array" ref="J4785">IF(A4785,IF(AND(H4785,I4785),INDEX(EBKP_NEU!B4785:B5506,G4785),"Problem"),"egal, nicht editierbar")</f>
        <v>egal, nicht editierbar</v>
      </c>
    </row>
    <row r="4786" spans="10:10">
      <c r="J4786" t="str" cm="1">
        <f t="array" ref="J4786">IF(A4786,IF(AND(H4786,I4786),INDEX(EBKP_NEU!B4786:B5507,G4786),"Problem"),"egal, nicht editierbar")</f>
        <v>egal, nicht editierbar</v>
      </c>
    </row>
    <row r="4787" spans="10:10">
      <c r="J4787" t="str" cm="1">
        <f t="array" ref="J4787">IF(A4787,IF(AND(H4787,I4787),INDEX(EBKP_NEU!B4787:B5508,G4787),"Problem"),"egal, nicht editierbar")</f>
        <v>egal, nicht editierbar</v>
      </c>
    </row>
    <row r="4788" spans="10:10">
      <c r="J4788" t="str" cm="1">
        <f t="array" ref="J4788">IF(A4788,IF(AND(H4788,I4788),INDEX(EBKP_NEU!B4788:B5509,G4788),"Problem"),"egal, nicht editierbar")</f>
        <v>egal, nicht editierbar</v>
      </c>
    </row>
    <row r="4789" spans="10:10">
      <c r="J4789" t="str" cm="1">
        <f t="array" ref="J4789">IF(A4789,IF(AND(H4789,I4789),INDEX(EBKP_NEU!B4789:B5510,G4789),"Problem"),"egal, nicht editierbar")</f>
        <v>egal, nicht editierbar</v>
      </c>
    </row>
    <row r="4790" spans="10:10">
      <c r="J4790" t="str" cm="1">
        <f t="array" ref="J4790">IF(A4790,IF(AND(H4790,I4790),INDEX(EBKP_NEU!B4790:B5511,G4790),"Problem"),"egal, nicht editierbar")</f>
        <v>egal, nicht editierbar</v>
      </c>
    </row>
    <row r="4791" spans="10:10">
      <c r="J4791" t="str" cm="1">
        <f t="array" ref="J4791">IF(A4791,IF(AND(H4791,I4791),INDEX(EBKP_NEU!B4791:B5512,G4791),"Problem"),"egal, nicht editierbar")</f>
        <v>egal, nicht editierbar</v>
      </c>
    </row>
    <row r="4792" spans="10:10">
      <c r="J4792" t="str" cm="1">
        <f t="array" ref="J4792">IF(A4792,IF(AND(H4792,I4792),INDEX(EBKP_NEU!B4792:B5513,G4792),"Problem"),"egal, nicht editierbar")</f>
        <v>egal, nicht editierbar</v>
      </c>
    </row>
    <row r="4793" spans="10:10">
      <c r="J4793" t="str" cm="1">
        <f t="array" ref="J4793">IF(A4793,IF(AND(H4793,I4793),INDEX(EBKP_NEU!B4793:B5514,G4793),"Problem"),"egal, nicht editierbar")</f>
        <v>egal, nicht editierbar</v>
      </c>
    </row>
    <row r="4794" spans="10:10">
      <c r="J4794" t="str" cm="1">
        <f t="array" ref="J4794">IF(A4794,IF(AND(H4794,I4794),INDEX(EBKP_NEU!B4794:B5515,G4794),"Problem"),"egal, nicht editierbar")</f>
        <v>egal, nicht editierbar</v>
      </c>
    </row>
    <row r="4795" spans="10:10">
      <c r="J4795" t="str" cm="1">
        <f t="array" ref="J4795">IF(A4795,IF(AND(H4795,I4795),INDEX(EBKP_NEU!B4795:B5516,G4795),"Problem"),"egal, nicht editierbar")</f>
        <v>egal, nicht editierbar</v>
      </c>
    </row>
    <row r="4796" spans="10:10">
      <c r="J4796" t="str" cm="1">
        <f t="array" ref="J4796">IF(A4796,IF(AND(H4796,I4796),INDEX(EBKP_NEU!B4796:B5517,G4796),"Problem"),"egal, nicht editierbar")</f>
        <v>egal, nicht editierbar</v>
      </c>
    </row>
    <row r="4797" spans="10:10">
      <c r="J4797" t="str" cm="1">
        <f t="array" ref="J4797">IF(A4797,IF(AND(H4797,I4797),INDEX(EBKP_NEU!B4797:B5518,G4797),"Problem"),"egal, nicht editierbar")</f>
        <v>egal, nicht editierbar</v>
      </c>
    </row>
    <row r="4798" spans="10:10">
      <c r="J4798" t="str" cm="1">
        <f t="array" ref="J4798">IF(A4798,IF(AND(H4798,I4798),INDEX(EBKP_NEU!B4798:B5519,G4798),"Problem"),"egal, nicht editierbar")</f>
        <v>egal, nicht editierbar</v>
      </c>
    </row>
    <row r="4799" spans="10:10">
      <c r="J4799" t="str" cm="1">
        <f t="array" ref="J4799">IF(A4799,IF(AND(H4799,I4799),INDEX(EBKP_NEU!B4799:B5520,G4799),"Problem"),"egal, nicht editierbar")</f>
        <v>egal, nicht editierbar</v>
      </c>
    </row>
    <row r="4800" spans="10:10">
      <c r="J4800" t="str" cm="1">
        <f t="array" ref="J4800">IF(A4800,IF(AND(H4800,I4800),INDEX(EBKP_NEU!B4800:B5521,G4800),"Problem"),"egal, nicht editierbar")</f>
        <v>egal, nicht editierbar</v>
      </c>
    </row>
    <row r="4801" spans="10:10">
      <c r="J4801" t="str" cm="1">
        <f t="array" ref="J4801">IF(A4801,IF(AND(H4801,I4801),INDEX(EBKP_NEU!B4801:B5522,G4801),"Problem"),"egal, nicht editierbar")</f>
        <v>egal, nicht editierbar</v>
      </c>
    </row>
    <row r="4802" spans="10:10">
      <c r="J4802" t="str" cm="1">
        <f t="array" ref="J4802">IF(A4802,IF(AND(H4802,I4802),INDEX(EBKP_NEU!B4802:B5523,G4802),"Problem"),"egal, nicht editierbar")</f>
        <v>egal, nicht editierbar</v>
      </c>
    </row>
    <row r="4803" spans="10:10">
      <c r="J4803" t="str" cm="1">
        <f t="array" ref="J4803">IF(A4803,IF(AND(H4803,I4803),INDEX(EBKP_NEU!B4803:B5524,G4803),"Problem"),"egal, nicht editierbar")</f>
        <v>egal, nicht editierbar</v>
      </c>
    </row>
    <row r="4804" spans="10:10">
      <c r="J4804" t="str" cm="1">
        <f t="array" ref="J4804">IF(A4804,IF(AND(H4804,I4804),INDEX(EBKP_NEU!B4804:B5525,G4804),"Problem"),"egal, nicht editierbar")</f>
        <v>egal, nicht editierbar</v>
      </c>
    </row>
    <row r="4805" spans="10:10">
      <c r="J4805" t="str" cm="1">
        <f t="array" ref="J4805">IF(A4805,IF(AND(H4805,I4805),INDEX(EBKP_NEU!B4805:B5526,G4805),"Problem"),"egal, nicht editierbar")</f>
        <v>egal, nicht editierbar</v>
      </c>
    </row>
    <row r="4806" spans="10:10">
      <c r="J4806" t="str" cm="1">
        <f t="array" ref="J4806">IF(A4806,IF(AND(H4806,I4806),INDEX(EBKP_NEU!B4806:B5527,G4806),"Problem"),"egal, nicht editierbar")</f>
        <v>egal, nicht editierbar</v>
      </c>
    </row>
    <row r="4807" spans="10:10">
      <c r="J4807" t="str" cm="1">
        <f t="array" ref="J4807">IF(A4807,IF(AND(H4807,I4807),INDEX(EBKP_NEU!B4807:B5528,G4807),"Problem"),"egal, nicht editierbar")</f>
        <v>egal, nicht editierbar</v>
      </c>
    </row>
    <row r="4808" spans="10:10">
      <c r="J4808" t="str" cm="1">
        <f t="array" ref="J4808">IF(A4808,IF(AND(H4808,I4808),INDEX(EBKP_NEU!B4808:B5529,G4808),"Problem"),"egal, nicht editierbar")</f>
        <v>egal, nicht editierbar</v>
      </c>
    </row>
    <row r="4809" spans="10:10">
      <c r="J4809" t="str" cm="1">
        <f t="array" ref="J4809">IF(A4809,IF(AND(H4809,I4809),INDEX(EBKP_NEU!B4809:B5530,G4809),"Problem"),"egal, nicht editierbar")</f>
        <v>egal, nicht editierbar</v>
      </c>
    </row>
    <row r="4810" spans="10:10">
      <c r="J4810" t="str" cm="1">
        <f t="array" ref="J4810">IF(A4810,IF(AND(H4810,I4810),INDEX(EBKP_NEU!B4810:B5531,G4810),"Problem"),"egal, nicht editierbar")</f>
        <v>egal, nicht editierbar</v>
      </c>
    </row>
    <row r="4811" spans="10:10">
      <c r="J4811" t="str" cm="1">
        <f t="array" ref="J4811">IF(A4811,IF(AND(H4811,I4811),INDEX(EBKP_NEU!B4811:B5532,G4811),"Problem"),"egal, nicht editierbar")</f>
        <v>egal, nicht editierbar</v>
      </c>
    </row>
    <row r="4812" spans="10:10">
      <c r="J4812" t="str" cm="1">
        <f t="array" ref="J4812">IF(A4812,IF(AND(H4812,I4812),INDEX(EBKP_NEU!B4812:B5533,G4812),"Problem"),"egal, nicht editierbar")</f>
        <v>egal, nicht editierbar</v>
      </c>
    </row>
    <row r="4813" spans="10:10">
      <c r="J4813" t="str" cm="1">
        <f t="array" ref="J4813">IF(A4813,IF(AND(H4813,I4813),INDEX(EBKP_NEU!B4813:B5534,G4813),"Problem"),"egal, nicht editierbar")</f>
        <v>egal, nicht editierbar</v>
      </c>
    </row>
    <row r="4814" spans="10:10">
      <c r="J4814" t="str" cm="1">
        <f t="array" ref="J4814">IF(A4814,IF(AND(H4814,I4814),INDEX(EBKP_NEU!B4814:B5535,G4814),"Problem"),"egal, nicht editierbar")</f>
        <v>egal, nicht editierbar</v>
      </c>
    </row>
    <row r="4815" spans="10:10">
      <c r="J4815" t="str" cm="1">
        <f t="array" ref="J4815">IF(A4815,IF(AND(H4815,I4815),INDEX(EBKP_NEU!B4815:B5536,G4815),"Problem"),"egal, nicht editierbar")</f>
        <v>egal, nicht editierbar</v>
      </c>
    </row>
    <row r="4816" spans="10:10">
      <c r="J4816" t="str" cm="1">
        <f t="array" ref="J4816">IF(A4816,IF(AND(H4816,I4816),INDEX(EBKP_NEU!B4816:B5537,G4816),"Problem"),"egal, nicht editierbar")</f>
        <v>egal, nicht editierbar</v>
      </c>
    </row>
    <row r="4817" spans="10:10">
      <c r="J4817" t="str" cm="1">
        <f t="array" ref="J4817">IF(A4817,IF(AND(H4817,I4817),INDEX(EBKP_NEU!B4817:B5538,G4817),"Problem"),"egal, nicht editierbar")</f>
        <v>egal, nicht editierbar</v>
      </c>
    </row>
    <row r="4818" spans="10:10">
      <c r="J4818" t="str" cm="1">
        <f t="array" ref="J4818">IF(A4818,IF(AND(H4818,I4818),INDEX(EBKP_NEU!B4818:B5539,G4818),"Problem"),"egal, nicht editierbar")</f>
        <v>egal, nicht editierbar</v>
      </c>
    </row>
    <row r="4819" spans="10:10">
      <c r="J4819" t="str" cm="1">
        <f t="array" ref="J4819">IF(A4819,IF(AND(H4819,I4819),INDEX(EBKP_NEU!B4819:B5540,G4819),"Problem"),"egal, nicht editierbar")</f>
        <v>egal, nicht editierbar</v>
      </c>
    </row>
    <row r="4820" spans="10:10">
      <c r="J4820" t="str" cm="1">
        <f t="array" ref="J4820">IF(A4820,IF(AND(H4820,I4820),INDEX(EBKP_NEU!B4820:B5541,G4820),"Problem"),"egal, nicht editierbar")</f>
        <v>egal, nicht editierbar</v>
      </c>
    </row>
    <row r="4821" spans="10:10">
      <c r="J4821" t="str" cm="1">
        <f t="array" ref="J4821">IF(A4821,IF(AND(H4821,I4821),INDEX(EBKP_NEU!B4821:B5542,G4821),"Problem"),"egal, nicht editierbar")</f>
        <v>egal, nicht editierbar</v>
      </c>
    </row>
    <row r="4822" spans="10:10">
      <c r="J4822" t="str" cm="1">
        <f t="array" ref="J4822">IF(A4822,IF(AND(H4822,I4822),INDEX(EBKP_NEU!B4822:B5543,G4822),"Problem"),"egal, nicht editierbar")</f>
        <v>egal, nicht editierbar</v>
      </c>
    </row>
    <row r="4823" spans="10:10">
      <c r="J4823" t="str" cm="1">
        <f t="array" ref="J4823">IF(A4823,IF(AND(H4823,I4823),INDEX(EBKP_NEU!B4823:B5544,G4823),"Problem"),"egal, nicht editierbar")</f>
        <v>egal, nicht editierbar</v>
      </c>
    </row>
    <row r="4824" spans="10:10">
      <c r="J4824" t="str" cm="1">
        <f t="array" ref="J4824">IF(A4824,IF(AND(H4824,I4824),INDEX(EBKP_NEU!B4824:B5545,G4824),"Problem"),"egal, nicht editierbar")</f>
        <v>egal, nicht editierbar</v>
      </c>
    </row>
    <row r="4825" spans="10:10">
      <c r="J4825" t="str" cm="1">
        <f t="array" ref="J4825">IF(A4825,IF(AND(H4825,I4825),INDEX(EBKP_NEU!B4825:B5546,G4825),"Problem"),"egal, nicht editierbar")</f>
        <v>egal, nicht editierbar</v>
      </c>
    </row>
    <row r="4826" spans="10:10">
      <c r="J4826" t="str" cm="1">
        <f t="array" ref="J4826">IF(A4826,IF(AND(H4826,I4826),INDEX(EBKP_NEU!B4826:B5547,G4826),"Problem"),"egal, nicht editierbar")</f>
        <v>egal, nicht editierbar</v>
      </c>
    </row>
    <row r="4827" spans="10:10">
      <c r="J4827" t="str" cm="1">
        <f t="array" ref="J4827">IF(A4827,IF(AND(H4827,I4827),INDEX(EBKP_NEU!B4827:B5548,G4827),"Problem"),"egal, nicht editierbar")</f>
        <v>egal, nicht editierbar</v>
      </c>
    </row>
    <row r="4828" spans="10:10">
      <c r="J4828" t="str" cm="1">
        <f t="array" ref="J4828">IF(A4828,IF(AND(H4828,I4828),INDEX(EBKP_NEU!B4828:B5549,G4828),"Problem"),"egal, nicht editierbar")</f>
        <v>egal, nicht editierbar</v>
      </c>
    </row>
    <row r="4829" spans="10:10">
      <c r="J4829" t="str" cm="1">
        <f t="array" ref="J4829">IF(A4829,IF(AND(H4829,I4829),INDEX(EBKP_NEU!B4829:B5550,G4829),"Problem"),"egal, nicht editierbar")</f>
        <v>egal, nicht editierbar</v>
      </c>
    </row>
    <row r="4830" spans="10:10">
      <c r="J4830" t="str" cm="1">
        <f t="array" ref="J4830">IF(A4830,IF(AND(H4830,I4830),INDEX(EBKP_NEU!B4830:B5551,G4830),"Problem"),"egal, nicht editierbar")</f>
        <v>egal, nicht editierbar</v>
      </c>
    </row>
    <row r="4831" spans="10:10">
      <c r="J4831" t="str" cm="1">
        <f t="array" ref="J4831">IF(A4831,IF(AND(H4831,I4831),INDEX(EBKP_NEU!B4831:B5552,G4831),"Problem"),"egal, nicht editierbar")</f>
        <v>egal, nicht editierbar</v>
      </c>
    </row>
    <row r="4832" spans="10:10">
      <c r="J4832" t="str" cm="1">
        <f t="array" ref="J4832">IF(A4832,IF(AND(H4832,I4832),INDEX(EBKP_NEU!B4832:B5553,G4832),"Problem"),"egal, nicht editierbar")</f>
        <v>egal, nicht editierbar</v>
      </c>
    </row>
    <row r="4833" spans="10:10">
      <c r="J4833" t="str" cm="1">
        <f t="array" ref="J4833">IF(A4833,IF(AND(H4833,I4833),INDEX(EBKP_NEU!B4833:B5554,G4833),"Problem"),"egal, nicht editierbar")</f>
        <v>egal, nicht editierbar</v>
      </c>
    </row>
    <row r="4834" spans="10:10">
      <c r="J4834" t="str" cm="1">
        <f t="array" ref="J4834">IF(A4834,IF(AND(H4834,I4834),INDEX(EBKP_NEU!B4834:B5555,G4834),"Problem"),"egal, nicht editierbar")</f>
        <v>egal, nicht editierbar</v>
      </c>
    </row>
    <row r="4835" spans="10:10">
      <c r="J4835" t="str" cm="1">
        <f t="array" ref="J4835">IF(A4835,IF(AND(H4835,I4835),INDEX(EBKP_NEU!B4835:B5556,G4835),"Problem"),"egal, nicht editierbar")</f>
        <v>egal, nicht editierbar</v>
      </c>
    </row>
    <row r="4836" spans="10:10">
      <c r="J4836" t="str" cm="1">
        <f t="array" ref="J4836">IF(A4836,IF(AND(H4836,I4836),INDEX(EBKP_NEU!B4836:B5557,G4836),"Problem"),"egal, nicht editierbar")</f>
        <v>egal, nicht editierbar</v>
      </c>
    </row>
    <row r="4837" spans="10:10">
      <c r="J4837" t="str" cm="1">
        <f t="array" ref="J4837">IF(A4837,IF(AND(H4837,I4837),INDEX(EBKP_NEU!B4837:B5558,G4837),"Problem"),"egal, nicht editierbar")</f>
        <v>egal, nicht editierbar</v>
      </c>
    </row>
    <row r="4838" spans="10:10">
      <c r="J4838" t="str" cm="1">
        <f t="array" ref="J4838">IF(A4838,IF(AND(H4838,I4838),INDEX(EBKP_NEU!B4838:B5559,G4838),"Problem"),"egal, nicht editierbar")</f>
        <v>egal, nicht editierbar</v>
      </c>
    </row>
    <row r="4839" spans="10:10">
      <c r="J4839" t="str" cm="1">
        <f t="array" ref="J4839">IF(A4839,IF(AND(H4839,I4839),INDEX(EBKP_NEU!B4839:B5560,G4839),"Problem"),"egal, nicht editierbar")</f>
        <v>egal, nicht editierbar</v>
      </c>
    </row>
    <row r="4840" spans="10:10">
      <c r="J4840" t="str" cm="1">
        <f t="array" ref="J4840">IF(A4840,IF(AND(H4840,I4840),INDEX(EBKP_NEU!B4840:B5561,G4840),"Problem"),"egal, nicht editierbar")</f>
        <v>egal, nicht editierbar</v>
      </c>
    </row>
    <row r="4841" spans="10:10">
      <c r="J4841" t="str" cm="1">
        <f t="array" ref="J4841">IF(A4841,IF(AND(H4841,I4841),INDEX(EBKP_NEU!B4841:B5562,G4841),"Problem"),"egal, nicht editierbar")</f>
        <v>egal, nicht editierbar</v>
      </c>
    </row>
    <row r="4842" spans="10:10">
      <c r="J4842" t="str" cm="1">
        <f t="array" ref="J4842">IF(A4842,IF(AND(H4842,I4842),INDEX(EBKP_NEU!B4842:B5563,G4842),"Problem"),"egal, nicht editierbar")</f>
        <v>egal, nicht editierbar</v>
      </c>
    </row>
    <row r="4843" spans="10:10">
      <c r="J4843" t="str" cm="1">
        <f t="array" ref="J4843">IF(A4843,IF(AND(H4843,I4843),INDEX(EBKP_NEU!B4843:B5564,G4843),"Problem"),"egal, nicht editierbar")</f>
        <v>egal, nicht editierbar</v>
      </c>
    </row>
    <row r="4844" spans="10:10">
      <c r="J4844" t="str" cm="1">
        <f t="array" ref="J4844">IF(A4844,IF(AND(H4844,I4844),INDEX(EBKP_NEU!B4844:B5565,G4844),"Problem"),"egal, nicht editierbar")</f>
        <v>egal, nicht editierbar</v>
      </c>
    </row>
    <row r="4845" spans="10:10">
      <c r="J4845" t="str" cm="1">
        <f t="array" ref="J4845">IF(A4845,IF(AND(H4845,I4845),INDEX(EBKP_NEU!B4845:B5566,G4845),"Problem"),"egal, nicht editierbar")</f>
        <v>egal, nicht editierbar</v>
      </c>
    </row>
    <row r="4846" spans="10:10">
      <c r="J4846" t="str" cm="1">
        <f t="array" ref="J4846">IF(A4846,IF(AND(H4846,I4846),INDEX(EBKP_NEU!B4846:B5567,G4846),"Problem"),"egal, nicht editierbar")</f>
        <v>egal, nicht editierbar</v>
      </c>
    </row>
    <row r="4847" spans="10:10">
      <c r="J4847" t="str" cm="1">
        <f t="array" ref="J4847">IF(A4847,IF(AND(H4847,I4847),INDEX(EBKP_NEU!B4847:B5568,G4847),"Problem"),"egal, nicht editierbar")</f>
        <v>egal, nicht editierbar</v>
      </c>
    </row>
    <row r="4848" spans="10:10">
      <c r="J4848" t="str" cm="1">
        <f t="array" ref="J4848">IF(A4848,IF(AND(H4848,I4848),INDEX(EBKP_NEU!B4848:B5569,G4848),"Problem"),"egal, nicht editierbar")</f>
        <v>egal, nicht editierbar</v>
      </c>
    </row>
    <row r="4849" spans="10:10">
      <c r="J4849" t="str" cm="1">
        <f t="array" ref="J4849">IF(A4849,IF(AND(H4849,I4849),INDEX(EBKP_NEU!B4849:B5570,G4849),"Problem"),"egal, nicht editierbar")</f>
        <v>egal, nicht editierbar</v>
      </c>
    </row>
    <row r="4850" spans="10:10">
      <c r="J4850" t="str" cm="1">
        <f t="array" ref="J4850">IF(A4850,IF(AND(H4850,I4850),INDEX(EBKP_NEU!B4850:B5571,G4850),"Problem"),"egal, nicht editierbar")</f>
        <v>egal, nicht editierbar</v>
      </c>
    </row>
    <row r="4851" spans="10:10">
      <c r="J4851" t="str" cm="1">
        <f t="array" ref="J4851">IF(A4851,IF(AND(H4851,I4851),INDEX(EBKP_NEU!B4851:B5572,G4851),"Problem"),"egal, nicht editierbar")</f>
        <v>egal, nicht editierbar</v>
      </c>
    </row>
    <row r="4852" spans="10:10">
      <c r="J4852" t="str" cm="1">
        <f t="array" ref="J4852">IF(A4852,IF(AND(H4852,I4852),INDEX(EBKP_NEU!B4852:B5573,G4852),"Problem"),"egal, nicht editierbar")</f>
        <v>egal, nicht editierbar</v>
      </c>
    </row>
    <row r="4853" spans="10:10">
      <c r="J4853" t="str" cm="1">
        <f t="array" ref="J4853">IF(A4853,IF(AND(H4853,I4853),INDEX(EBKP_NEU!B4853:B5574,G4853),"Problem"),"egal, nicht editierbar")</f>
        <v>egal, nicht editierbar</v>
      </c>
    </row>
    <row r="4854" spans="10:10">
      <c r="J4854" t="str" cm="1">
        <f t="array" ref="J4854">IF(A4854,IF(AND(H4854,I4854),INDEX(EBKP_NEU!B4854:B5575,G4854),"Problem"),"egal, nicht editierbar")</f>
        <v>egal, nicht editierbar</v>
      </c>
    </row>
    <row r="4855" spans="10:10">
      <c r="J4855" t="str" cm="1">
        <f t="array" ref="J4855">IF(A4855,IF(AND(H4855,I4855),INDEX(EBKP_NEU!B4855:B5576,G4855),"Problem"),"egal, nicht editierbar")</f>
        <v>egal, nicht editierbar</v>
      </c>
    </row>
    <row r="4856" spans="10:10">
      <c r="J4856" t="str" cm="1">
        <f t="array" ref="J4856">IF(A4856,IF(AND(H4856,I4856),INDEX(EBKP_NEU!B4856:B5577,G4856),"Problem"),"egal, nicht editierbar")</f>
        <v>egal, nicht editierbar</v>
      </c>
    </row>
    <row r="4857" spans="10:10">
      <c r="J4857" t="str" cm="1">
        <f t="array" ref="J4857">IF(A4857,IF(AND(H4857,I4857),INDEX(EBKP_NEU!B4857:B5578,G4857),"Problem"),"egal, nicht editierbar")</f>
        <v>egal, nicht editierbar</v>
      </c>
    </row>
    <row r="4858" spans="10:10">
      <c r="J4858" t="str" cm="1">
        <f t="array" ref="J4858">IF(A4858,IF(AND(H4858,I4858),INDEX(EBKP_NEU!B4858:B5579,G4858),"Problem"),"egal, nicht editierbar")</f>
        <v>egal, nicht editierbar</v>
      </c>
    </row>
    <row r="4859" spans="10:10">
      <c r="J4859" t="str" cm="1">
        <f t="array" ref="J4859">IF(A4859,IF(AND(H4859,I4859),INDEX(EBKP_NEU!B4859:B5580,G4859),"Problem"),"egal, nicht editierbar")</f>
        <v>egal, nicht editierbar</v>
      </c>
    </row>
    <row r="4860" spans="10:10">
      <c r="J4860" t="str" cm="1">
        <f t="array" ref="J4860">IF(A4860,IF(AND(H4860,I4860),INDEX(EBKP_NEU!B4860:B5581,G4860),"Problem"),"egal, nicht editierbar")</f>
        <v>egal, nicht editierbar</v>
      </c>
    </row>
    <row r="4861" spans="10:10">
      <c r="J4861" t="str" cm="1">
        <f t="array" ref="J4861">IF(A4861,IF(AND(H4861,I4861),INDEX(EBKP_NEU!B4861:B5582,G4861),"Problem"),"egal, nicht editierbar")</f>
        <v>egal, nicht editierbar</v>
      </c>
    </row>
    <row r="4862" spans="10:10">
      <c r="J4862" t="str" cm="1">
        <f t="array" ref="J4862">IF(A4862,IF(AND(H4862,I4862),INDEX(EBKP_NEU!B4862:B5583,G4862),"Problem"),"egal, nicht editierbar")</f>
        <v>egal, nicht editierbar</v>
      </c>
    </row>
    <row r="4863" spans="10:10">
      <c r="J4863" t="str" cm="1">
        <f t="array" ref="J4863">IF(A4863,IF(AND(H4863,I4863),INDEX(EBKP_NEU!B4863:B5584,G4863),"Problem"),"egal, nicht editierbar")</f>
        <v>egal, nicht editierbar</v>
      </c>
    </row>
    <row r="4864" spans="10:10">
      <c r="J4864" t="str" cm="1">
        <f t="array" ref="J4864">IF(A4864,IF(AND(H4864,I4864),INDEX(EBKP_NEU!B4864:B5585,G4864),"Problem"),"egal, nicht editierbar")</f>
        <v>egal, nicht editierbar</v>
      </c>
    </row>
    <row r="4865" spans="10:10">
      <c r="J4865" t="str" cm="1">
        <f t="array" ref="J4865">IF(A4865,IF(AND(H4865,I4865),INDEX(EBKP_NEU!B4865:B5586,G4865),"Problem"),"egal, nicht editierbar")</f>
        <v>egal, nicht editierbar</v>
      </c>
    </row>
    <row r="4866" spans="10:10">
      <c r="J4866" t="str" cm="1">
        <f t="array" ref="J4866">IF(A4866,IF(AND(H4866,I4866),INDEX(EBKP_NEU!B4866:B5587,G4866),"Problem"),"egal, nicht editierbar")</f>
        <v>egal, nicht editierbar</v>
      </c>
    </row>
    <row r="4867" spans="10:10">
      <c r="J4867" t="str" cm="1">
        <f t="array" ref="J4867">IF(A4867,IF(AND(H4867,I4867),INDEX(EBKP_NEU!B4867:B5588,G4867),"Problem"),"egal, nicht editierbar")</f>
        <v>egal, nicht editierbar</v>
      </c>
    </row>
    <row r="4868" spans="10:10">
      <c r="J4868" t="str" cm="1">
        <f t="array" ref="J4868">IF(A4868,IF(AND(H4868,I4868),INDEX(EBKP_NEU!B4868:B5589,G4868),"Problem"),"egal, nicht editierbar")</f>
        <v>egal, nicht editierbar</v>
      </c>
    </row>
    <row r="4869" spans="10:10">
      <c r="J4869" t="str" cm="1">
        <f t="array" ref="J4869">IF(A4869,IF(AND(H4869,I4869),INDEX(EBKP_NEU!B4869:B5590,G4869),"Problem"),"egal, nicht editierbar")</f>
        <v>egal, nicht editierbar</v>
      </c>
    </row>
    <row r="4870" spans="10:10">
      <c r="J4870" t="str" cm="1">
        <f t="array" ref="J4870">IF(A4870,IF(AND(H4870,I4870),INDEX(EBKP_NEU!B4870:B5591,G4870),"Problem"),"egal, nicht editierbar")</f>
        <v>egal, nicht editierbar</v>
      </c>
    </row>
    <row r="4871" spans="10:10">
      <c r="J4871" t="str" cm="1">
        <f t="array" ref="J4871">IF(A4871,IF(AND(H4871,I4871),INDEX(EBKP_NEU!B4871:B5592,G4871),"Problem"),"egal, nicht editierbar")</f>
        <v>egal, nicht editierbar</v>
      </c>
    </row>
    <row r="4872" spans="10:10">
      <c r="J4872" t="str" cm="1">
        <f t="array" ref="J4872">IF(A4872,IF(AND(H4872,I4872),INDEX(EBKP_NEU!B4872:B5593,G4872),"Problem"),"egal, nicht editierbar")</f>
        <v>egal, nicht editierbar</v>
      </c>
    </row>
    <row r="4873" spans="10:10">
      <c r="J4873" t="str" cm="1">
        <f t="array" ref="J4873">IF(A4873,IF(AND(H4873,I4873),INDEX(EBKP_NEU!B4873:B5594,G4873),"Problem"),"egal, nicht editierbar")</f>
        <v>egal, nicht editierbar</v>
      </c>
    </row>
    <row r="4874" spans="10:10">
      <c r="J4874" t="str" cm="1">
        <f t="array" ref="J4874">IF(A4874,IF(AND(H4874,I4874),INDEX(EBKP_NEU!B4874:B5595,G4874),"Problem"),"egal, nicht editierbar")</f>
        <v>egal, nicht editierbar</v>
      </c>
    </row>
    <row r="4875" spans="10:10">
      <c r="J4875" t="str" cm="1">
        <f t="array" ref="J4875">IF(A4875,IF(AND(H4875,I4875),INDEX(EBKP_NEU!B4875:B5596,G4875),"Problem"),"egal, nicht editierbar")</f>
        <v>egal, nicht editierbar</v>
      </c>
    </row>
    <row r="4876" spans="10:10">
      <c r="J4876" t="str" cm="1">
        <f t="array" ref="J4876">IF(A4876,IF(AND(H4876,I4876),INDEX(EBKP_NEU!B4876:B5597,G4876),"Problem"),"egal, nicht editierbar")</f>
        <v>egal, nicht editierbar</v>
      </c>
    </row>
    <row r="4877" spans="10:10">
      <c r="J4877" t="str" cm="1">
        <f t="array" ref="J4877">IF(A4877,IF(AND(H4877,I4877),INDEX(EBKP_NEU!B4877:B5598,G4877),"Problem"),"egal, nicht editierbar")</f>
        <v>egal, nicht editierbar</v>
      </c>
    </row>
    <row r="4878" spans="10:10">
      <c r="J4878" t="str" cm="1">
        <f t="array" ref="J4878">IF(A4878,IF(AND(H4878,I4878),INDEX(EBKP_NEU!B4878:B5599,G4878),"Problem"),"egal, nicht editierbar")</f>
        <v>egal, nicht editierbar</v>
      </c>
    </row>
    <row r="4879" spans="10:10">
      <c r="J4879" t="str" cm="1">
        <f t="array" ref="J4879">IF(A4879,IF(AND(H4879,I4879),INDEX(EBKP_NEU!B4879:B5600,G4879),"Problem"),"egal, nicht editierbar")</f>
        <v>egal, nicht editierbar</v>
      </c>
    </row>
    <row r="4880" spans="10:10">
      <c r="J4880" t="str" cm="1">
        <f t="array" ref="J4880">IF(A4880,IF(AND(H4880,I4880),INDEX(EBKP_NEU!B4880:B5601,G4880),"Problem"),"egal, nicht editierbar")</f>
        <v>egal, nicht editierbar</v>
      </c>
    </row>
    <row r="4881" spans="10:10">
      <c r="J4881" t="str" cm="1">
        <f t="array" ref="J4881">IF(A4881,IF(AND(H4881,I4881),INDEX(EBKP_NEU!B4881:B5602,G4881),"Problem"),"egal, nicht editierbar")</f>
        <v>egal, nicht editierbar</v>
      </c>
    </row>
    <row r="4882" spans="10:10">
      <c r="J4882" t="str" cm="1">
        <f t="array" ref="J4882">IF(A4882,IF(AND(H4882,I4882),INDEX(EBKP_NEU!B4882:B5603,G4882),"Problem"),"egal, nicht editierbar")</f>
        <v>egal, nicht editierbar</v>
      </c>
    </row>
    <row r="4883" spans="10:10">
      <c r="J4883" t="str" cm="1">
        <f t="array" ref="J4883">IF(A4883,IF(AND(H4883,I4883),INDEX(EBKP_NEU!B4883:B5604,G4883),"Problem"),"egal, nicht editierbar")</f>
        <v>egal, nicht editierbar</v>
      </c>
    </row>
    <row r="4884" spans="10:10">
      <c r="J4884" t="str" cm="1">
        <f t="array" ref="J4884">IF(A4884,IF(AND(H4884,I4884),INDEX(EBKP_NEU!B4884:B5605,G4884),"Problem"),"egal, nicht editierbar")</f>
        <v>egal, nicht editierbar</v>
      </c>
    </row>
    <row r="4885" spans="10:10">
      <c r="J4885" t="str" cm="1">
        <f t="array" ref="J4885">IF(A4885,IF(AND(H4885,I4885),INDEX(EBKP_NEU!B4885:B5606,G4885),"Problem"),"egal, nicht editierbar")</f>
        <v>egal, nicht editierbar</v>
      </c>
    </row>
    <row r="4886" spans="10:10">
      <c r="J4886" t="str" cm="1">
        <f t="array" ref="J4886">IF(A4886,IF(AND(H4886,I4886),INDEX(EBKP_NEU!B4886:B5607,G4886),"Problem"),"egal, nicht editierbar")</f>
        <v>egal, nicht editierbar</v>
      </c>
    </row>
    <row r="4887" spans="10:10">
      <c r="J4887" t="str" cm="1">
        <f t="array" ref="J4887">IF(A4887,IF(AND(H4887,I4887),INDEX(EBKP_NEU!B4887:B5608,G4887),"Problem"),"egal, nicht editierbar")</f>
        <v>egal, nicht editierbar</v>
      </c>
    </row>
    <row r="4888" spans="10:10">
      <c r="J4888" t="str" cm="1">
        <f t="array" ref="J4888">IF(A4888,IF(AND(H4888,I4888),INDEX(EBKP_NEU!B4888:B5609,G4888),"Problem"),"egal, nicht editierbar")</f>
        <v>egal, nicht editierbar</v>
      </c>
    </row>
    <row r="4889" spans="10:10">
      <c r="J4889" t="str" cm="1">
        <f t="array" ref="J4889">IF(A4889,IF(AND(H4889,I4889),INDEX(EBKP_NEU!B4889:B5610,G4889),"Problem"),"egal, nicht editierbar")</f>
        <v>egal, nicht editierbar</v>
      </c>
    </row>
    <row r="4890" spans="10:10">
      <c r="J4890" t="str" cm="1">
        <f t="array" ref="J4890">IF(A4890,IF(AND(H4890,I4890),INDEX(EBKP_NEU!B4890:B5611,G4890),"Problem"),"egal, nicht editierbar")</f>
        <v>egal, nicht editierbar</v>
      </c>
    </row>
    <row r="4891" spans="10:10">
      <c r="J4891" t="str" cm="1">
        <f t="array" ref="J4891">IF(A4891,IF(AND(H4891,I4891),INDEX(EBKP_NEU!B4891:B5612,G4891),"Problem"),"egal, nicht editierbar")</f>
        <v>egal, nicht editierbar</v>
      </c>
    </row>
    <row r="4892" spans="10:10">
      <c r="J4892" t="str" cm="1">
        <f t="array" ref="J4892">IF(A4892,IF(AND(H4892,I4892),INDEX(EBKP_NEU!B4892:B5613,G4892),"Problem"),"egal, nicht editierbar")</f>
        <v>egal, nicht editierbar</v>
      </c>
    </row>
    <row r="4893" spans="10:10">
      <c r="J4893" t="str" cm="1">
        <f t="array" ref="J4893">IF(A4893,IF(AND(H4893,I4893),INDEX(EBKP_NEU!B4893:B5614,G4893),"Problem"),"egal, nicht editierbar")</f>
        <v>egal, nicht editierbar</v>
      </c>
    </row>
    <row r="4894" spans="10:10">
      <c r="J4894" t="str" cm="1">
        <f t="array" ref="J4894">IF(A4894,IF(AND(H4894,I4894),INDEX(EBKP_NEU!B4894:B5615,G4894),"Problem"),"egal, nicht editierbar")</f>
        <v>egal, nicht editierbar</v>
      </c>
    </row>
    <row r="4895" spans="10:10">
      <c r="J4895" t="str" cm="1">
        <f t="array" ref="J4895">IF(A4895,IF(AND(H4895,I4895),INDEX(EBKP_NEU!B4895:B5616,G4895),"Problem"),"egal, nicht editierbar")</f>
        <v>egal, nicht editierbar</v>
      </c>
    </row>
    <row r="4896" spans="10:10">
      <c r="J4896" t="str" cm="1">
        <f t="array" ref="J4896">IF(A4896,IF(AND(H4896,I4896),INDEX(EBKP_NEU!B4896:B5617,G4896),"Problem"),"egal, nicht editierbar")</f>
        <v>egal, nicht editierbar</v>
      </c>
    </row>
    <row r="4897" spans="10:10">
      <c r="J4897" t="str" cm="1">
        <f t="array" ref="J4897">IF(A4897,IF(AND(H4897,I4897),INDEX(EBKP_NEU!B4897:B5618,G4897),"Problem"),"egal, nicht editierbar")</f>
        <v>egal, nicht editierbar</v>
      </c>
    </row>
    <row r="4898" spans="10:10">
      <c r="J4898" t="str" cm="1">
        <f t="array" ref="J4898">IF(A4898,IF(AND(H4898,I4898),INDEX(EBKP_NEU!B4898:B5619,G4898),"Problem"),"egal, nicht editierbar")</f>
        <v>egal, nicht editierbar</v>
      </c>
    </row>
    <row r="4899" spans="10:10">
      <c r="J4899" t="str" cm="1">
        <f t="array" ref="J4899">IF(A4899,IF(AND(H4899,I4899),INDEX(EBKP_NEU!B4899:B5620,G4899),"Problem"),"egal, nicht editierbar")</f>
        <v>egal, nicht editierbar</v>
      </c>
    </row>
    <row r="4900" spans="10:10">
      <c r="J4900" t="str" cm="1">
        <f t="array" ref="J4900">IF(A4900,IF(AND(H4900,I4900),INDEX(EBKP_NEU!B4900:B5621,G4900),"Problem"),"egal, nicht editierbar")</f>
        <v>egal, nicht editierbar</v>
      </c>
    </row>
    <row r="4901" spans="10:10">
      <c r="J4901" t="str" cm="1">
        <f t="array" ref="J4901">IF(A4901,IF(AND(H4901,I4901),INDEX(EBKP_NEU!B4901:B5622,G4901),"Problem"),"egal, nicht editierbar")</f>
        <v>egal, nicht editierbar</v>
      </c>
    </row>
    <row r="4902" spans="10:10">
      <c r="J4902" t="str" cm="1">
        <f t="array" ref="J4902">IF(A4902,IF(AND(H4902,I4902),INDEX(EBKP_NEU!B4902:B5623,G4902),"Problem"),"egal, nicht editierbar")</f>
        <v>egal, nicht editierbar</v>
      </c>
    </row>
    <row r="4903" spans="10:10">
      <c r="J4903" t="str" cm="1">
        <f t="array" ref="J4903">IF(A4903,IF(AND(H4903,I4903),INDEX(EBKP_NEU!B4903:B5624,G4903),"Problem"),"egal, nicht editierbar")</f>
        <v>egal, nicht editierbar</v>
      </c>
    </row>
    <row r="4904" spans="10:10">
      <c r="J4904" t="str" cm="1">
        <f t="array" ref="J4904">IF(A4904,IF(AND(H4904,I4904),INDEX(EBKP_NEU!B4904:B5625,G4904),"Problem"),"egal, nicht editierbar")</f>
        <v>egal, nicht editierbar</v>
      </c>
    </row>
    <row r="4905" spans="10:10">
      <c r="J4905" t="str" cm="1">
        <f t="array" ref="J4905">IF(A4905,IF(AND(H4905,I4905),INDEX(EBKP_NEU!B4905:B5626,G4905),"Problem"),"egal, nicht editierbar")</f>
        <v>egal, nicht editierbar</v>
      </c>
    </row>
    <row r="4906" spans="10:10">
      <c r="J4906" t="str" cm="1">
        <f t="array" ref="J4906">IF(A4906,IF(AND(H4906,I4906),INDEX(EBKP_NEU!B4906:B5627,G4906),"Problem"),"egal, nicht editierbar")</f>
        <v>egal, nicht editierbar</v>
      </c>
    </row>
    <row r="4907" spans="10:10">
      <c r="J4907" t="str" cm="1">
        <f t="array" ref="J4907">IF(A4907,IF(AND(H4907,I4907),INDEX(EBKP_NEU!B4907:B5628,G4907),"Problem"),"egal, nicht editierbar")</f>
        <v>egal, nicht editierbar</v>
      </c>
    </row>
    <row r="4908" spans="10:10">
      <c r="J4908" t="str" cm="1">
        <f t="array" ref="J4908">IF(A4908,IF(AND(H4908,I4908),INDEX(EBKP_NEU!B4908:B5629,G4908),"Problem"),"egal, nicht editierbar")</f>
        <v>egal, nicht editierbar</v>
      </c>
    </row>
    <row r="4909" spans="10:10">
      <c r="J4909" t="str" cm="1">
        <f t="array" ref="J4909">IF(A4909,IF(AND(H4909,I4909),INDEX(EBKP_NEU!B4909:B5630,G4909),"Problem"),"egal, nicht editierbar")</f>
        <v>egal, nicht editierbar</v>
      </c>
    </row>
    <row r="4910" spans="10:10">
      <c r="J4910" t="str" cm="1">
        <f t="array" ref="J4910">IF(A4910,IF(AND(H4910,I4910),INDEX(EBKP_NEU!B4910:B5631,G4910),"Problem"),"egal, nicht editierbar")</f>
        <v>egal, nicht editierbar</v>
      </c>
    </row>
    <row r="4911" spans="10:10">
      <c r="J4911" t="str" cm="1">
        <f t="array" ref="J4911">IF(A4911,IF(AND(H4911,I4911),INDEX(EBKP_NEU!B4911:B5632,G4911),"Problem"),"egal, nicht editierbar")</f>
        <v>egal, nicht editierbar</v>
      </c>
    </row>
    <row r="4912" spans="10:10">
      <c r="J4912" t="str" cm="1">
        <f t="array" ref="J4912">IF(A4912,IF(AND(H4912,I4912),INDEX(EBKP_NEU!B4912:B5633,G4912),"Problem"),"egal, nicht editierbar")</f>
        <v>egal, nicht editierbar</v>
      </c>
    </row>
    <row r="4913" spans="10:10">
      <c r="J4913" t="str" cm="1">
        <f t="array" ref="J4913">IF(A4913,IF(AND(H4913,I4913),INDEX(EBKP_NEU!B4913:B5634,G4913),"Problem"),"egal, nicht editierbar")</f>
        <v>egal, nicht editierbar</v>
      </c>
    </row>
    <row r="4914" spans="10:10">
      <c r="J4914" t="str" cm="1">
        <f t="array" ref="J4914">IF(A4914,IF(AND(H4914,I4914),INDEX(EBKP_NEU!B4914:B5635,G4914),"Problem"),"egal, nicht editierbar")</f>
        <v>egal, nicht editierbar</v>
      </c>
    </row>
    <row r="4915" spans="10:10">
      <c r="J4915" t="str" cm="1">
        <f t="array" ref="J4915">IF(A4915,IF(AND(H4915,I4915),INDEX(EBKP_NEU!B4915:B5636,G4915),"Problem"),"egal, nicht editierbar")</f>
        <v>egal, nicht editierbar</v>
      </c>
    </row>
    <row r="4916" spans="10:10">
      <c r="J4916" t="str" cm="1">
        <f t="array" ref="J4916">IF(A4916,IF(AND(H4916,I4916),INDEX(EBKP_NEU!B4916:B5637,G4916),"Problem"),"egal, nicht editierbar")</f>
        <v>egal, nicht editierbar</v>
      </c>
    </row>
    <row r="4917" spans="10:10">
      <c r="J4917" t="str" cm="1">
        <f t="array" ref="J4917">IF(A4917,IF(AND(H4917,I4917),INDEX(EBKP_NEU!B4917:B5638,G4917),"Problem"),"egal, nicht editierbar")</f>
        <v>egal, nicht editierbar</v>
      </c>
    </row>
    <row r="4918" spans="10:10">
      <c r="J4918" t="str" cm="1">
        <f t="array" ref="J4918">IF(A4918,IF(AND(H4918,I4918),INDEX(EBKP_NEU!B4918:B5639,G4918),"Problem"),"egal, nicht editierbar")</f>
        <v>egal, nicht editierbar</v>
      </c>
    </row>
    <row r="4919" spans="10:10">
      <c r="J4919" t="str" cm="1">
        <f t="array" ref="J4919">IF(A4919,IF(AND(H4919,I4919),INDEX(EBKP_NEU!B4919:B5640,G4919),"Problem"),"egal, nicht editierbar")</f>
        <v>egal, nicht editierbar</v>
      </c>
    </row>
    <row r="4920" spans="10:10">
      <c r="J4920" t="str" cm="1">
        <f t="array" ref="J4920">IF(A4920,IF(AND(H4920,I4920),INDEX(EBKP_NEU!B4920:B5641,G4920),"Problem"),"egal, nicht editierbar")</f>
        <v>egal, nicht editierbar</v>
      </c>
    </row>
    <row r="4921" spans="10:10">
      <c r="J4921" t="str" cm="1">
        <f t="array" ref="J4921">IF(A4921,IF(AND(H4921,I4921),INDEX(EBKP_NEU!B4921:B5642,G4921),"Problem"),"egal, nicht editierbar")</f>
        <v>egal, nicht editierbar</v>
      </c>
    </row>
    <row r="4922" spans="10:10">
      <c r="J4922" t="str" cm="1">
        <f t="array" ref="J4922">IF(A4922,IF(AND(H4922,I4922),INDEX(EBKP_NEU!B4922:B5643,G4922),"Problem"),"egal, nicht editierbar")</f>
        <v>egal, nicht editierbar</v>
      </c>
    </row>
    <row r="4923" spans="10:10">
      <c r="J4923" t="str" cm="1">
        <f t="array" ref="J4923">IF(A4923,IF(AND(H4923,I4923),INDEX(EBKP_NEU!B4923:B5644,G4923),"Problem"),"egal, nicht editierbar")</f>
        <v>egal, nicht editierbar</v>
      </c>
    </row>
    <row r="4924" spans="10:10">
      <c r="J4924" t="str" cm="1">
        <f t="array" ref="J4924">IF(A4924,IF(AND(H4924,I4924),INDEX(EBKP_NEU!B4924:B5645,G4924),"Problem"),"egal, nicht editierbar")</f>
        <v>egal, nicht editierbar</v>
      </c>
    </row>
    <row r="4925" spans="10:10">
      <c r="J4925" t="str" cm="1">
        <f t="array" ref="J4925">IF(A4925,IF(AND(H4925,I4925),INDEX(EBKP_NEU!B4925:B5646,G4925),"Problem"),"egal, nicht editierbar")</f>
        <v>egal, nicht editierbar</v>
      </c>
    </row>
    <row r="4926" spans="10:10">
      <c r="J4926" t="str" cm="1">
        <f t="array" ref="J4926">IF(A4926,IF(AND(H4926,I4926),INDEX(EBKP_NEU!B4926:B5647,G4926),"Problem"),"egal, nicht editierbar")</f>
        <v>egal, nicht editierbar</v>
      </c>
    </row>
    <row r="4927" spans="10:10">
      <c r="J4927" t="str" cm="1">
        <f t="array" ref="J4927">IF(A4927,IF(AND(H4927,I4927),INDEX(EBKP_NEU!B4927:B5648,G4927),"Problem"),"egal, nicht editierbar")</f>
        <v>egal, nicht editierbar</v>
      </c>
    </row>
    <row r="4928" spans="10:10">
      <c r="J4928" t="str" cm="1">
        <f t="array" ref="J4928">IF(A4928,IF(AND(H4928,I4928),INDEX(EBKP_NEU!B4928:B5649,G4928),"Problem"),"egal, nicht editierbar")</f>
        <v>egal, nicht editierbar</v>
      </c>
    </row>
    <row r="4929" spans="10:10">
      <c r="J4929" t="str" cm="1">
        <f t="array" ref="J4929">IF(A4929,IF(AND(H4929,I4929),INDEX(EBKP_NEU!B4929:B5650,G4929),"Problem"),"egal, nicht editierbar")</f>
        <v>egal, nicht editierbar</v>
      </c>
    </row>
    <row r="4930" spans="10:10">
      <c r="J4930" t="str" cm="1">
        <f t="array" ref="J4930">IF(A4930,IF(AND(H4930,I4930),INDEX(EBKP_NEU!B4930:B5651,G4930),"Problem"),"egal, nicht editierbar")</f>
        <v>egal, nicht editierbar</v>
      </c>
    </row>
    <row r="4931" spans="10:10">
      <c r="J4931" t="str" cm="1">
        <f t="array" ref="J4931">IF(A4931,IF(AND(H4931,I4931),INDEX(EBKP_NEU!B4931:B5652,G4931),"Problem"),"egal, nicht editierbar")</f>
        <v>egal, nicht editierbar</v>
      </c>
    </row>
    <row r="4932" spans="10:10">
      <c r="J4932" t="str" cm="1">
        <f t="array" ref="J4932">IF(A4932,IF(AND(H4932,I4932),INDEX(EBKP_NEU!B4932:B5653,G4932),"Problem"),"egal, nicht editierbar")</f>
        <v>egal, nicht editierbar</v>
      </c>
    </row>
    <row r="4933" spans="10:10">
      <c r="J4933" t="str" cm="1">
        <f t="array" ref="J4933">IF(A4933,IF(AND(H4933,I4933),INDEX(EBKP_NEU!B4933:B5654,G4933),"Problem"),"egal, nicht editierbar")</f>
        <v>egal, nicht editierbar</v>
      </c>
    </row>
    <row r="4934" spans="10:10">
      <c r="J4934" t="str" cm="1">
        <f t="array" ref="J4934">IF(A4934,IF(AND(H4934,I4934),INDEX(EBKP_NEU!B4934:B5655,G4934),"Problem"),"egal, nicht editierbar")</f>
        <v>egal, nicht editierbar</v>
      </c>
    </row>
    <row r="4935" spans="10:10">
      <c r="J4935" t="str" cm="1">
        <f t="array" ref="J4935">IF(A4935,IF(AND(H4935,I4935),INDEX(EBKP_NEU!B4935:B5656,G4935),"Problem"),"egal, nicht editierbar")</f>
        <v>egal, nicht editierbar</v>
      </c>
    </row>
    <row r="4936" spans="10:10">
      <c r="J4936" t="str" cm="1">
        <f t="array" ref="J4936">IF(A4936,IF(AND(H4936,I4936),INDEX(EBKP_NEU!B4936:B5657,G4936),"Problem"),"egal, nicht editierbar")</f>
        <v>egal, nicht editierbar</v>
      </c>
    </row>
    <row r="4937" spans="10:10">
      <c r="J4937" t="str" cm="1">
        <f t="array" ref="J4937">IF(A4937,IF(AND(H4937,I4937),INDEX(EBKP_NEU!B4937:B5658,G4937),"Problem"),"egal, nicht editierbar")</f>
        <v>egal, nicht editierbar</v>
      </c>
    </row>
    <row r="4938" spans="10:10">
      <c r="J4938" t="str" cm="1">
        <f t="array" ref="J4938">IF(A4938,IF(AND(H4938,I4938),INDEX(EBKP_NEU!B4938:B5659,G4938),"Problem"),"egal, nicht editierbar")</f>
        <v>egal, nicht editierbar</v>
      </c>
    </row>
    <row r="4939" spans="10:10">
      <c r="J4939" t="str" cm="1">
        <f t="array" ref="J4939">IF(A4939,IF(AND(H4939,I4939),INDEX(EBKP_NEU!B4939:B5660,G4939),"Problem"),"egal, nicht editierbar")</f>
        <v>egal, nicht editierbar</v>
      </c>
    </row>
    <row r="4940" spans="10:10">
      <c r="J4940" t="str" cm="1">
        <f t="array" ref="J4940">IF(A4940,IF(AND(H4940,I4940),INDEX(EBKP_NEU!B4940:B5661,G4940),"Problem"),"egal, nicht editierbar")</f>
        <v>egal, nicht editierbar</v>
      </c>
    </row>
    <row r="4941" spans="10:10">
      <c r="J4941" t="str" cm="1">
        <f t="array" ref="J4941">IF(A4941,IF(AND(H4941,I4941),INDEX(EBKP_NEU!B4941:B5662,G4941),"Problem"),"egal, nicht editierbar")</f>
        <v>egal, nicht editierbar</v>
      </c>
    </row>
    <row r="4942" spans="10:10">
      <c r="J4942" t="str" cm="1">
        <f t="array" ref="J4942">IF(A4942,IF(AND(H4942,I4942),INDEX(EBKP_NEU!B4942:B5663,G4942),"Problem"),"egal, nicht editierbar")</f>
        <v>egal, nicht editierbar</v>
      </c>
    </row>
    <row r="4943" spans="10:10">
      <c r="J4943" t="str" cm="1">
        <f t="array" ref="J4943">IF(A4943,IF(AND(H4943,I4943),INDEX(EBKP_NEU!B4943:B5664,G4943),"Problem"),"egal, nicht editierbar")</f>
        <v>egal, nicht editierbar</v>
      </c>
    </row>
    <row r="4944" spans="10:10">
      <c r="J4944" t="str" cm="1">
        <f t="array" ref="J4944">IF(A4944,IF(AND(H4944,I4944),INDEX(EBKP_NEU!B4944:B5665,G4944),"Problem"),"egal, nicht editierbar")</f>
        <v>egal, nicht editierbar</v>
      </c>
    </row>
    <row r="4945" spans="10:10">
      <c r="J4945" t="str" cm="1">
        <f t="array" ref="J4945">IF(A4945,IF(AND(H4945,I4945),INDEX(EBKP_NEU!B4945:B5666,G4945),"Problem"),"egal, nicht editierbar")</f>
        <v>egal, nicht editierbar</v>
      </c>
    </row>
    <row r="4946" spans="10:10">
      <c r="J4946" t="str" cm="1">
        <f t="array" ref="J4946">IF(A4946,IF(AND(H4946,I4946),INDEX(EBKP_NEU!B4946:B5667,G4946),"Problem"),"egal, nicht editierbar")</f>
        <v>egal, nicht editierbar</v>
      </c>
    </row>
    <row r="4947" spans="10:10">
      <c r="J4947" t="str" cm="1">
        <f t="array" ref="J4947">IF(A4947,IF(AND(H4947,I4947),INDEX(EBKP_NEU!B4947:B5668,G4947),"Problem"),"egal, nicht editierbar")</f>
        <v>egal, nicht editierbar</v>
      </c>
    </row>
    <row r="4948" spans="10:10">
      <c r="J4948" t="str" cm="1">
        <f t="array" ref="J4948">IF(A4948,IF(AND(H4948,I4948),INDEX(EBKP_NEU!B4948:B5669,G4948),"Problem"),"egal, nicht editierbar")</f>
        <v>egal, nicht editierbar</v>
      </c>
    </row>
    <row r="4949" spans="10:10">
      <c r="J4949" t="str" cm="1">
        <f t="array" ref="J4949">IF(A4949,IF(AND(H4949,I4949),INDEX(EBKP_NEU!B4949:B5670,G4949),"Problem"),"egal, nicht editierbar")</f>
        <v>egal, nicht editierbar</v>
      </c>
    </row>
    <row r="4950" spans="10:10">
      <c r="J4950" t="str" cm="1">
        <f t="array" ref="J4950">IF(A4950,IF(AND(H4950,I4950),INDEX(EBKP_NEU!B4950:B5671,G4950),"Problem"),"egal, nicht editierbar")</f>
        <v>egal, nicht editierbar</v>
      </c>
    </row>
    <row r="4951" spans="10:10">
      <c r="J4951" t="str" cm="1">
        <f t="array" ref="J4951">IF(A4951,IF(AND(H4951,I4951),INDEX(EBKP_NEU!B4951:B5672,G4951),"Problem"),"egal, nicht editierbar")</f>
        <v>egal, nicht editierbar</v>
      </c>
    </row>
    <row r="4952" spans="10:10">
      <c r="J4952" t="str" cm="1">
        <f t="array" ref="J4952">IF(A4952,IF(AND(H4952,I4952),INDEX(EBKP_NEU!B4952:B5673,G4952),"Problem"),"egal, nicht editierbar")</f>
        <v>egal, nicht editierbar</v>
      </c>
    </row>
    <row r="4953" spans="10:10">
      <c r="J4953" t="str" cm="1">
        <f t="array" ref="J4953">IF(A4953,IF(AND(H4953,I4953),INDEX(EBKP_NEU!B4953:B5674,G4953),"Problem"),"egal, nicht editierbar")</f>
        <v>egal, nicht editierbar</v>
      </c>
    </row>
    <row r="4954" spans="10:10">
      <c r="J4954" t="str" cm="1">
        <f t="array" ref="J4954">IF(A4954,IF(AND(H4954,I4954),INDEX(EBKP_NEU!B4954:B5675,G4954),"Problem"),"egal, nicht editierbar")</f>
        <v>egal, nicht editierbar</v>
      </c>
    </row>
    <row r="4955" spans="10:10">
      <c r="J4955" t="str" cm="1">
        <f t="array" ref="J4955">IF(A4955,IF(AND(H4955,I4955),INDEX(EBKP_NEU!B4955:B5676,G4955),"Problem"),"egal, nicht editierbar")</f>
        <v>egal, nicht editierbar</v>
      </c>
    </row>
    <row r="4956" spans="10:10">
      <c r="J4956" t="str" cm="1">
        <f t="array" ref="J4956">IF(A4956,IF(AND(H4956,I4956),INDEX(EBKP_NEU!B4956:B5677,G4956),"Problem"),"egal, nicht editierbar")</f>
        <v>egal, nicht editierbar</v>
      </c>
    </row>
    <row r="4957" spans="10:10">
      <c r="J4957" t="str" cm="1">
        <f t="array" ref="J4957">IF(A4957,IF(AND(H4957,I4957),INDEX(EBKP_NEU!B4957:B5678,G4957),"Problem"),"egal, nicht editierbar")</f>
        <v>egal, nicht editierbar</v>
      </c>
    </row>
    <row r="4958" spans="10:10">
      <c r="J4958" t="str" cm="1">
        <f t="array" ref="J4958">IF(A4958,IF(AND(H4958,I4958),INDEX(EBKP_NEU!B4958:B5679,G4958),"Problem"),"egal, nicht editierbar")</f>
        <v>egal, nicht editierbar</v>
      </c>
    </row>
    <row r="4959" spans="10:10">
      <c r="J4959" t="str" cm="1">
        <f t="array" ref="J4959">IF(A4959,IF(AND(H4959,I4959),INDEX(EBKP_NEU!B4959:B5680,G4959),"Problem"),"egal, nicht editierbar")</f>
        <v>egal, nicht editierbar</v>
      </c>
    </row>
    <row r="4960" spans="10:10">
      <c r="J4960" t="str" cm="1">
        <f t="array" ref="J4960">IF(A4960,IF(AND(H4960,I4960),INDEX(EBKP_NEU!B4960:B5681,G4960),"Problem"),"egal, nicht editierbar")</f>
        <v>egal, nicht editierbar</v>
      </c>
    </row>
    <row r="4961" spans="10:10">
      <c r="J4961" t="str" cm="1">
        <f t="array" ref="J4961">IF(A4961,IF(AND(H4961,I4961),INDEX(EBKP_NEU!B4961:B5682,G4961),"Problem"),"egal, nicht editierbar")</f>
        <v>egal, nicht editierbar</v>
      </c>
    </row>
    <row r="4962" spans="10:10">
      <c r="J4962" t="str" cm="1">
        <f t="array" ref="J4962">IF(A4962,IF(AND(H4962,I4962),INDEX(EBKP_NEU!B4962:B5683,G4962),"Problem"),"egal, nicht editierbar")</f>
        <v>egal, nicht editierbar</v>
      </c>
    </row>
    <row r="4963" spans="10:10">
      <c r="J4963" t="str" cm="1">
        <f t="array" ref="J4963">IF(A4963,IF(AND(H4963,I4963),INDEX(EBKP_NEU!B4963:B5684,G4963),"Problem"),"egal, nicht editierbar")</f>
        <v>egal, nicht editierbar</v>
      </c>
    </row>
    <row r="4964" spans="10:10">
      <c r="J4964" t="str" cm="1">
        <f t="array" ref="J4964">IF(A4964,IF(AND(H4964,I4964),INDEX(EBKP_NEU!B4964:B5685,G4964),"Problem"),"egal, nicht editierbar")</f>
        <v>egal, nicht editierbar</v>
      </c>
    </row>
    <row r="4965" spans="10:10">
      <c r="J4965" t="str" cm="1">
        <f t="array" ref="J4965">IF(A4965,IF(AND(H4965,I4965),INDEX(EBKP_NEU!B4965:B5686,G4965),"Problem"),"egal, nicht editierbar")</f>
        <v>egal, nicht editierbar</v>
      </c>
    </row>
    <row r="4966" spans="10:10">
      <c r="J4966" t="str" cm="1">
        <f t="array" ref="J4966">IF(A4966,IF(AND(H4966,I4966),INDEX(EBKP_NEU!B4966:B5687,G4966),"Problem"),"egal, nicht editierbar")</f>
        <v>egal, nicht editierbar</v>
      </c>
    </row>
    <row r="4967" spans="10:10">
      <c r="J4967" t="str" cm="1">
        <f t="array" ref="J4967">IF(A4967,IF(AND(H4967,I4967),INDEX(EBKP_NEU!B4967:B5688,G4967),"Problem"),"egal, nicht editierbar")</f>
        <v>egal, nicht editierbar</v>
      </c>
    </row>
    <row r="4968" spans="10:10">
      <c r="J4968" t="str" cm="1">
        <f t="array" ref="J4968">IF(A4968,IF(AND(H4968,I4968),INDEX(EBKP_NEU!B4968:B5689,G4968),"Problem"),"egal, nicht editierbar")</f>
        <v>egal, nicht editierbar</v>
      </c>
    </row>
    <row r="4969" spans="10:10">
      <c r="J4969" t="str" cm="1">
        <f t="array" ref="J4969">IF(A4969,IF(AND(H4969,I4969),INDEX(EBKP_NEU!B4969:B5690,G4969),"Problem"),"egal, nicht editierbar")</f>
        <v>egal, nicht editierbar</v>
      </c>
    </row>
    <row r="4970" spans="10:10">
      <c r="J4970" t="str" cm="1">
        <f t="array" ref="J4970">IF(A4970,IF(AND(H4970,I4970),INDEX(EBKP_NEU!B4970:B5691,G4970),"Problem"),"egal, nicht editierbar")</f>
        <v>egal, nicht editierbar</v>
      </c>
    </row>
    <row r="4971" spans="10:10">
      <c r="J4971" t="str" cm="1">
        <f t="array" ref="J4971">IF(A4971,IF(AND(H4971,I4971),INDEX(EBKP_NEU!B4971:B5692,G4971),"Problem"),"egal, nicht editierbar")</f>
        <v>egal, nicht editierbar</v>
      </c>
    </row>
    <row r="4972" spans="10:10">
      <c r="J4972" t="str" cm="1">
        <f t="array" ref="J4972">IF(A4972,IF(AND(H4972,I4972),INDEX(EBKP_NEU!B4972:B5693,G4972),"Problem"),"egal, nicht editierbar")</f>
        <v>egal, nicht editierbar</v>
      </c>
    </row>
    <row r="4973" spans="10:10">
      <c r="J4973" t="str" cm="1">
        <f t="array" ref="J4973">IF(A4973,IF(AND(H4973,I4973),INDEX(EBKP_NEU!B4973:B5694,G4973),"Problem"),"egal, nicht editierbar")</f>
        <v>egal, nicht editierbar</v>
      </c>
    </row>
    <row r="4974" spans="10:10">
      <c r="J4974" t="str" cm="1">
        <f t="array" ref="J4974">IF(A4974,IF(AND(H4974,I4974),INDEX(EBKP_NEU!B4974:B5695,G4974),"Problem"),"egal, nicht editierbar")</f>
        <v>egal, nicht editierbar</v>
      </c>
    </row>
    <row r="4975" spans="10:10">
      <c r="J4975" t="str" cm="1">
        <f t="array" ref="J4975">IF(A4975,IF(AND(H4975,I4975),INDEX(EBKP_NEU!B4975:B5696,G4975),"Problem"),"egal, nicht editierbar")</f>
        <v>egal, nicht editierbar</v>
      </c>
    </row>
    <row r="4976" spans="10:10">
      <c r="J4976" t="str" cm="1">
        <f t="array" ref="J4976">IF(A4976,IF(AND(H4976,I4976),INDEX(EBKP_NEU!B4976:B5697,G4976),"Problem"),"egal, nicht editierbar")</f>
        <v>egal, nicht editierbar</v>
      </c>
    </row>
    <row r="4977" spans="10:10">
      <c r="J4977" t="str" cm="1">
        <f t="array" ref="J4977">IF(A4977,IF(AND(H4977,I4977),INDEX(EBKP_NEU!B4977:B5698,G4977),"Problem"),"egal, nicht editierbar")</f>
        <v>egal, nicht editierbar</v>
      </c>
    </row>
    <row r="4978" spans="10:10">
      <c r="J4978" t="str" cm="1">
        <f t="array" ref="J4978">IF(A4978,IF(AND(H4978,I4978),INDEX(EBKP_NEU!B4978:B5699,G4978),"Problem"),"egal, nicht editierbar")</f>
        <v>egal, nicht editierbar</v>
      </c>
    </row>
    <row r="4979" spans="10:10">
      <c r="J4979" t="str" cm="1">
        <f t="array" ref="J4979">IF(A4979,IF(AND(H4979,I4979),INDEX(EBKP_NEU!B4979:B5700,G4979),"Problem"),"egal, nicht editierbar")</f>
        <v>egal, nicht editierbar</v>
      </c>
    </row>
    <row r="4980" spans="10:10">
      <c r="J4980" t="str" cm="1">
        <f t="array" ref="J4980">IF(A4980,IF(AND(H4980,I4980),INDEX(EBKP_NEU!B4980:B5701,G4980),"Problem"),"egal, nicht editierbar")</f>
        <v>egal, nicht editierbar</v>
      </c>
    </row>
    <row r="4981" spans="10:10">
      <c r="J4981" t="str" cm="1">
        <f t="array" ref="J4981">IF(A4981,IF(AND(H4981,I4981),INDEX(EBKP_NEU!B4981:B5702,G4981),"Problem"),"egal, nicht editierbar")</f>
        <v>egal, nicht editierbar</v>
      </c>
    </row>
    <row r="4982" spans="10:10">
      <c r="J4982" t="str" cm="1">
        <f t="array" ref="J4982">IF(A4982,IF(AND(H4982,I4982),INDEX(EBKP_NEU!B4982:B5703,G4982),"Problem"),"egal, nicht editierbar")</f>
        <v>egal, nicht editierbar</v>
      </c>
    </row>
    <row r="4983" spans="10:10">
      <c r="J4983" t="str" cm="1">
        <f t="array" ref="J4983">IF(A4983,IF(AND(H4983,I4983),INDEX(EBKP_NEU!B4983:B5704,G4983),"Problem"),"egal, nicht editierbar")</f>
        <v>egal, nicht editierbar</v>
      </c>
    </row>
    <row r="4984" spans="10:10">
      <c r="J4984" t="str" cm="1">
        <f t="array" ref="J4984">IF(A4984,IF(AND(H4984,I4984),INDEX(EBKP_NEU!B4984:B5705,G4984),"Problem"),"egal, nicht editierbar")</f>
        <v>egal, nicht editierbar</v>
      </c>
    </row>
    <row r="4985" spans="10:10">
      <c r="J4985" t="str" cm="1">
        <f t="array" ref="J4985">IF(A4985,IF(AND(H4985,I4985),INDEX(EBKP_NEU!B4985:B5706,G4985),"Problem"),"egal, nicht editierbar")</f>
        <v>egal, nicht editierbar</v>
      </c>
    </row>
    <row r="4986" spans="10:10">
      <c r="J4986" t="str" cm="1">
        <f t="array" ref="J4986">IF(A4986,IF(AND(H4986,I4986),INDEX(EBKP_NEU!B4986:B5707,G4986),"Problem"),"egal, nicht editierbar")</f>
        <v>egal, nicht editierbar</v>
      </c>
    </row>
    <row r="4987" spans="10:10">
      <c r="J4987" t="str" cm="1">
        <f t="array" ref="J4987">IF(A4987,IF(AND(H4987,I4987),INDEX(EBKP_NEU!B4987:B5708,G4987),"Problem"),"egal, nicht editierbar")</f>
        <v>egal, nicht editierbar</v>
      </c>
    </row>
    <row r="4988" spans="10:10">
      <c r="J4988" t="str" cm="1">
        <f t="array" ref="J4988">IF(A4988,IF(AND(H4988,I4988),INDEX(EBKP_NEU!B4988:B5709,G4988),"Problem"),"egal, nicht editierbar")</f>
        <v>egal, nicht editierbar</v>
      </c>
    </row>
    <row r="4989" spans="10:10">
      <c r="J4989" t="str" cm="1">
        <f t="array" ref="J4989">IF(A4989,IF(AND(H4989,I4989),INDEX(EBKP_NEU!B4989:B5710,G4989),"Problem"),"egal, nicht editierbar")</f>
        <v>egal, nicht editierbar</v>
      </c>
    </row>
    <row r="4990" spans="10:10">
      <c r="J4990" t="str" cm="1">
        <f t="array" ref="J4990">IF(A4990,IF(AND(H4990,I4990),INDEX(EBKP_NEU!B4990:B5711,G4990),"Problem"),"egal, nicht editierbar")</f>
        <v>egal, nicht editierbar</v>
      </c>
    </row>
    <row r="4991" spans="10:10">
      <c r="J4991" t="str" cm="1">
        <f t="array" ref="J4991">IF(A4991,IF(AND(H4991,I4991),INDEX(EBKP_NEU!B4991:B5712,G4991),"Problem"),"egal, nicht editierbar")</f>
        <v>egal, nicht editierbar</v>
      </c>
    </row>
    <row r="4992" spans="10:10">
      <c r="J4992" t="str" cm="1">
        <f t="array" ref="J4992">IF(A4992,IF(AND(H4992,I4992),INDEX(EBKP_NEU!B4992:B5713,G4992),"Problem"),"egal, nicht editierbar")</f>
        <v>egal, nicht editierbar</v>
      </c>
    </row>
    <row r="4993" spans="10:10">
      <c r="J4993" t="str" cm="1">
        <f t="array" ref="J4993">IF(A4993,IF(AND(H4993,I4993),INDEX(EBKP_NEU!B4993:B5714,G4993),"Problem"),"egal, nicht editierbar")</f>
        <v>egal, nicht editierbar</v>
      </c>
    </row>
    <row r="4994" spans="10:10">
      <c r="J4994" t="str" cm="1">
        <f t="array" ref="J4994">IF(A4994,IF(AND(H4994,I4994),INDEX(EBKP_NEU!B4994:B5715,G4994),"Problem"),"egal, nicht editierbar")</f>
        <v>egal, nicht editierbar</v>
      </c>
    </row>
    <row r="4995" spans="10:10">
      <c r="J4995" t="str" cm="1">
        <f t="array" ref="J4995">IF(A4995,IF(AND(H4995,I4995),INDEX(EBKP_NEU!B4995:B5716,G4995),"Problem"),"egal, nicht editierbar")</f>
        <v>egal, nicht editierbar</v>
      </c>
    </row>
    <row r="4996" spans="10:10">
      <c r="J4996" t="str" cm="1">
        <f t="array" ref="J4996">IF(A4996,IF(AND(H4996,I4996),INDEX(EBKP_NEU!B4996:B5717,G4996),"Problem"),"egal, nicht editierbar")</f>
        <v>egal, nicht editierbar</v>
      </c>
    </row>
    <row r="4997" spans="10:10">
      <c r="J4997" t="str" cm="1">
        <f t="array" ref="J4997">IF(A4997,IF(AND(H4997,I4997),INDEX(EBKP_NEU!B4997:B5718,G4997),"Problem"),"egal, nicht editierbar")</f>
        <v>egal, nicht editierbar</v>
      </c>
    </row>
    <row r="4998" spans="10:10">
      <c r="J4998" t="str" cm="1">
        <f t="array" ref="J4998">IF(A4998,IF(AND(H4998,I4998),INDEX(EBKP_NEU!B4998:B5719,G4998),"Problem"),"egal, nicht editierbar")</f>
        <v>egal, nicht editierbar</v>
      </c>
    </row>
    <row r="4999" spans="10:10">
      <c r="J4999" t="str" cm="1">
        <f t="array" ref="J4999">IF(A4999,IF(AND(H4999,I4999),INDEX(EBKP_NEU!B4999:B5720,G4999),"Problem"),"egal, nicht editierbar")</f>
        <v>egal, nicht editierbar</v>
      </c>
    </row>
    <row r="5000" spans="10:10">
      <c r="J5000" t="str" cm="1">
        <f t="array" ref="J5000">IF(A5000,IF(AND(H5000,I5000),INDEX(EBKP_NEU!B5000:B5721,G5000),"Problem"),"egal, nicht editierbar")</f>
        <v>egal, nicht editierbar</v>
      </c>
    </row>
    <row r="5001" spans="10:10">
      <c r="J5001" t="str" cm="1">
        <f t="array" ref="J5001">IF(A5001,IF(AND(H5001,I5001),INDEX(EBKP_NEU!B5001:B5722,G5001),"Problem"),"egal, nicht editierbar")</f>
        <v>egal, nicht editierbar</v>
      </c>
    </row>
    <row r="5002" spans="10:10">
      <c r="J5002" t="str" cm="1">
        <f t="array" ref="J5002">IF(A5002,IF(AND(H5002,I5002),INDEX(EBKP_NEU!B5002:B5723,G5002),"Problem"),"egal, nicht editierbar")</f>
        <v>egal, nicht editierbar</v>
      </c>
    </row>
    <row r="5003" spans="10:10">
      <c r="J5003" t="str" cm="1">
        <f t="array" ref="J5003">IF(A5003,IF(AND(H5003,I5003),INDEX(EBKP_NEU!B5003:B5724,G5003),"Problem"),"egal, nicht editierbar")</f>
        <v>egal, nicht editierbar</v>
      </c>
    </row>
    <row r="5004" spans="10:10">
      <c r="J5004" t="str" cm="1">
        <f t="array" ref="J5004">IF(A5004,IF(AND(H5004,I5004),INDEX(EBKP_NEU!B5004:B5725,G5004),"Problem"),"egal, nicht editierbar")</f>
        <v>egal, nicht editierbar</v>
      </c>
    </row>
    <row r="5005" spans="10:10">
      <c r="J5005" t="str" cm="1">
        <f t="array" ref="J5005">IF(A5005,IF(AND(H5005,I5005),INDEX(EBKP_NEU!B5005:B5726,G5005),"Problem"),"egal, nicht editierbar")</f>
        <v>egal, nicht editierbar</v>
      </c>
    </row>
    <row r="5006" spans="10:10">
      <c r="J5006" t="str" cm="1">
        <f t="array" ref="J5006">IF(A5006,IF(AND(H5006,I5006),INDEX(EBKP_NEU!B5006:B5727,G5006),"Problem"),"egal, nicht editierbar")</f>
        <v>egal, nicht editierbar</v>
      </c>
    </row>
    <row r="5007" spans="10:10">
      <c r="J5007" t="str" cm="1">
        <f t="array" ref="J5007">IF(A5007,IF(AND(H5007,I5007),INDEX(EBKP_NEU!B5007:B5728,G5007),"Problem"),"egal, nicht editierbar")</f>
        <v>egal, nicht editierbar</v>
      </c>
    </row>
    <row r="5008" spans="10:10">
      <c r="J5008" t="str" cm="1">
        <f t="array" ref="J5008">IF(A5008,IF(AND(H5008,I5008),INDEX(EBKP_NEU!B5008:B5729,G5008),"Problem"),"egal, nicht editierbar")</f>
        <v>egal, nicht editierbar</v>
      </c>
    </row>
    <row r="5009" spans="10:10">
      <c r="J5009" t="str" cm="1">
        <f t="array" ref="J5009">IF(A5009,IF(AND(H5009,I5009),INDEX(EBKP_NEU!B5009:B5730,G5009),"Problem"),"egal, nicht editierbar")</f>
        <v>egal, nicht editierbar</v>
      </c>
    </row>
    <row r="5010" spans="10:10">
      <c r="J5010" t="str" cm="1">
        <f t="array" ref="J5010">IF(A5010,IF(AND(H5010,I5010),INDEX(EBKP_NEU!B5010:B5731,G5010),"Problem"),"egal, nicht editierbar")</f>
        <v>egal, nicht editierbar</v>
      </c>
    </row>
    <row r="5011" spans="10:10">
      <c r="J5011" t="str" cm="1">
        <f t="array" ref="J5011">IF(A5011,IF(AND(H5011,I5011),INDEX(EBKP_NEU!B5011:B5732,G5011),"Problem"),"egal, nicht editierbar")</f>
        <v>egal, nicht editierbar</v>
      </c>
    </row>
    <row r="5012" spans="10:10">
      <c r="J5012" t="str" cm="1">
        <f t="array" ref="J5012">IF(A5012,IF(AND(H5012,I5012),INDEX(EBKP_NEU!B5012:B5733,G5012),"Problem"),"egal, nicht editierbar")</f>
        <v>egal, nicht editierbar</v>
      </c>
    </row>
    <row r="5013" spans="10:10">
      <c r="J5013" t="str" cm="1">
        <f t="array" ref="J5013">IF(A5013,IF(AND(H5013,I5013),INDEX(EBKP_NEU!B5013:B5734,G5013),"Problem"),"egal, nicht editierbar")</f>
        <v>egal, nicht editierbar</v>
      </c>
    </row>
    <row r="5014" spans="10:10">
      <c r="J5014" t="str" cm="1">
        <f t="array" ref="J5014">IF(A5014,IF(AND(H5014,I5014),INDEX(EBKP_NEU!B5014:B5735,G5014),"Problem"),"egal, nicht editierbar")</f>
        <v>egal, nicht editierbar</v>
      </c>
    </row>
    <row r="5015" spans="10:10">
      <c r="J5015" t="str" cm="1">
        <f t="array" ref="J5015">IF(A5015,IF(AND(H5015,I5015),INDEX(EBKP_NEU!B5015:B5736,G5015),"Problem"),"egal, nicht editierbar")</f>
        <v>egal, nicht editierbar</v>
      </c>
    </row>
    <row r="5016" spans="10:10">
      <c r="J5016" t="str" cm="1">
        <f t="array" ref="J5016">IF(A5016,IF(AND(H5016,I5016),INDEX(EBKP_NEU!B5016:B5737,G5016),"Problem"),"egal, nicht editierbar")</f>
        <v>egal, nicht editierbar</v>
      </c>
    </row>
    <row r="5017" spans="10:10">
      <c r="J5017" t="str" cm="1">
        <f t="array" ref="J5017">IF(A5017,IF(AND(H5017,I5017),INDEX(EBKP_NEU!B5017:B5738,G5017),"Problem"),"egal, nicht editierbar")</f>
        <v>egal, nicht editierbar</v>
      </c>
    </row>
    <row r="5018" spans="10:10">
      <c r="J5018" t="str" cm="1">
        <f t="array" ref="J5018">IF(A5018,IF(AND(H5018,I5018),INDEX(EBKP_NEU!B5018:B5739,G5018),"Problem"),"egal, nicht editierbar")</f>
        <v>egal, nicht editierbar</v>
      </c>
    </row>
    <row r="5019" spans="10:10">
      <c r="J5019" t="str" cm="1">
        <f t="array" ref="J5019">IF(A5019,IF(AND(H5019,I5019),INDEX(EBKP_NEU!B5019:B5740,G5019),"Problem"),"egal, nicht editierbar")</f>
        <v>egal, nicht editierbar</v>
      </c>
    </row>
    <row r="5020" spans="10:10">
      <c r="J5020" t="str" cm="1">
        <f t="array" ref="J5020">IF(A5020,IF(AND(H5020,I5020),INDEX(EBKP_NEU!B5020:B5741,G5020),"Problem"),"egal, nicht editierbar")</f>
        <v>egal, nicht editierbar</v>
      </c>
    </row>
    <row r="5021" spans="10:10">
      <c r="J5021" t="str" cm="1">
        <f t="array" ref="J5021">IF(A5021,IF(AND(H5021,I5021),INDEX(EBKP_NEU!B5021:B5742,G5021),"Problem"),"egal, nicht editierbar")</f>
        <v>egal, nicht editierbar</v>
      </c>
    </row>
    <row r="5022" spans="10:10">
      <c r="J5022" t="str" cm="1">
        <f t="array" ref="J5022">IF(A5022,IF(AND(H5022,I5022),INDEX(EBKP_NEU!B5022:B5743,G5022),"Problem"),"egal, nicht editierbar")</f>
        <v>egal, nicht editierbar</v>
      </c>
    </row>
    <row r="5023" spans="10:10">
      <c r="J5023" t="str" cm="1">
        <f t="array" ref="J5023">IF(A5023,IF(AND(H5023,I5023),INDEX(EBKP_NEU!B5023:B5744,G5023),"Problem"),"egal, nicht editierbar")</f>
        <v>egal, nicht editierbar</v>
      </c>
    </row>
    <row r="5024" spans="10:10">
      <c r="J5024" t="str" cm="1">
        <f t="array" ref="J5024">IF(A5024,IF(AND(H5024,I5024),INDEX(EBKP_NEU!B5024:B5745,G5024),"Problem"),"egal, nicht editierbar")</f>
        <v>egal, nicht editierbar</v>
      </c>
    </row>
    <row r="5025" spans="10:10">
      <c r="J5025" t="str" cm="1">
        <f t="array" ref="J5025">IF(A5025,IF(AND(H5025,I5025),INDEX(EBKP_NEU!B5025:B5746,G5025),"Problem"),"egal, nicht editierbar")</f>
        <v>egal, nicht editierbar</v>
      </c>
    </row>
    <row r="5026" spans="10:10">
      <c r="J5026" t="str" cm="1">
        <f t="array" ref="J5026">IF(A5026,IF(AND(H5026,I5026),INDEX(EBKP_NEU!B5026:B5747,G5026),"Problem"),"egal, nicht editierbar")</f>
        <v>egal, nicht editierbar</v>
      </c>
    </row>
    <row r="5027" spans="10:10">
      <c r="J5027" t="str" cm="1">
        <f t="array" ref="J5027">IF(A5027,IF(AND(H5027,I5027),INDEX(EBKP_NEU!B5027:B5748,G5027),"Problem"),"egal, nicht editierbar")</f>
        <v>egal, nicht editierbar</v>
      </c>
    </row>
    <row r="5028" spans="10:10">
      <c r="J5028" t="str" cm="1">
        <f t="array" ref="J5028">IF(A5028,IF(AND(H5028,I5028),INDEX(EBKP_NEU!B5028:B5749,G5028),"Problem"),"egal, nicht editierbar")</f>
        <v>egal, nicht editierbar</v>
      </c>
    </row>
    <row r="5029" spans="10:10">
      <c r="J5029" t="str" cm="1">
        <f t="array" ref="J5029">IF(A5029,IF(AND(H5029,I5029),INDEX(EBKP_NEU!B5029:B5750,G5029),"Problem"),"egal, nicht editierbar")</f>
        <v>egal, nicht editierbar</v>
      </c>
    </row>
    <row r="5030" spans="10:10">
      <c r="J5030" t="str" cm="1">
        <f t="array" ref="J5030">IF(A5030,IF(AND(H5030,I5030),INDEX(EBKP_NEU!B5030:B5751,G5030),"Problem"),"egal, nicht editierbar")</f>
        <v>egal, nicht editierbar</v>
      </c>
    </row>
    <row r="5031" spans="10:10">
      <c r="J5031" t="str" cm="1">
        <f t="array" ref="J5031">IF(A5031,IF(AND(H5031,I5031),INDEX(EBKP_NEU!B5031:B5752,G5031),"Problem"),"egal, nicht editierbar")</f>
        <v>egal, nicht editierbar</v>
      </c>
    </row>
    <row r="5032" spans="10:10">
      <c r="J5032" t="str" cm="1">
        <f t="array" ref="J5032">IF(A5032,IF(AND(H5032,I5032),INDEX(EBKP_NEU!B5032:B5753,G5032),"Problem"),"egal, nicht editierbar")</f>
        <v>egal, nicht editierbar</v>
      </c>
    </row>
    <row r="5033" spans="10:10">
      <c r="J5033" t="str" cm="1">
        <f t="array" ref="J5033">IF(A5033,IF(AND(H5033,I5033),INDEX(EBKP_NEU!B5033:B5754,G5033),"Problem"),"egal, nicht editierbar")</f>
        <v>egal, nicht editierbar</v>
      </c>
    </row>
    <row r="5034" spans="10:10">
      <c r="J5034" t="str" cm="1">
        <f t="array" ref="J5034">IF(A5034,IF(AND(H5034,I5034),INDEX(EBKP_NEU!B5034:B5755,G5034),"Problem"),"egal, nicht editierbar")</f>
        <v>egal, nicht editierbar</v>
      </c>
    </row>
    <row r="5035" spans="10:10">
      <c r="J5035" t="str" cm="1">
        <f t="array" ref="J5035">IF(A5035,IF(AND(H5035,I5035),INDEX(EBKP_NEU!B5035:B5756,G5035),"Problem"),"egal, nicht editierbar")</f>
        <v>egal, nicht editierbar</v>
      </c>
    </row>
    <row r="5036" spans="10:10">
      <c r="J5036" t="str" cm="1">
        <f t="array" ref="J5036">IF(A5036,IF(AND(H5036,I5036),INDEX(EBKP_NEU!B5036:B5757,G5036),"Problem"),"egal, nicht editierbar")</f>
        <v>egal, nicht editierbar</v>
      </c>
    </row>
    <row r="5037" spans="10:10">
      <c r="J5037" t="str" cm="1">
        <f t="array" ref="J5037">IF(A5037,IF(AND(H5037,I5037),INDEX(EBKP_NEU!B5037:B5758,G5037),"Problem"),"egal, nicht editierbar")</f>
        <v>egal, nicht editierbar</v>
      </c>
    </row>
    <row r="5038" spans="10:10">
      <c r="J5038" t="str" cm="1">
        <f t="array" ref="J5038">IF(A5038,IF(AND(H5038,I5038),INDEX(EBKP_NEU!B5038:B5759,G5038),"Problem"),"egal, nicht editierbar")</f>
        <v>egal, nicht editierbar</v>
      </c>
    </row>
    <row r="5039" spans="10:10">
      <c r="J5039" t="str" cm="1">
        <f t="array" ref="J5039">IF(A5039,IF(AND(H5039,I5039),INDEX(EBKP_NEU!B5039:B5760,G5039),"Problem"),"egal, nicht editierbar")</f>
        <v>egal, nicht editierbar</v>
      </c>
    </row>
    <row r="5040" spans="10:10">
      <c r="J5040" t="str" cm="1">
        <f t="array" ref="J5040">IF(A5040,IF(AND(H5040,I5040),INDEX(EBKP_NEU!B5040:B5761,G5040),"Problem"),"egal, nicht editierbar")</f>
        <v>egal, nicht editierbar</v>
      </c>
    </row>
    <row r="5041" spans="10:10">
      <c r="J5041" t="str" cm="1">
        <f t="array" ref="J5041">IF(A5041,IF(AND(H5041,I5041),INDEX(EBKP_NEU!B5041:B5762,G5041),"Problem"),"egal, nicht editierbar")</f>
        <v>egal, nicht editierbar</v>
      </c>
    </row>
    <row r="5042" spans="10:10">
      <c r="J5042" t="str" cm="1">
        <f t="array" ref="J5042">IF(A5042,IF(AND(H5042,I5042),INDEX(EBKP_NEU!B5042:B5763,G5042),"Problem"),"egal, nicht editierbar")</f>
        <v>egal, nicht editierbar</v>
      </c>
    </row>
    <row r="5043" spans="10:10">
      <c r="J5043" t="str" cm="1">
        <f t="array" ref="J5043">IF(A5043,IF(AND(H5043,I5043),INDEX(EBKP_NEU!B5043:B5764,G5043),"Problem"),"egal, nicht editierbar")</f>
        <v>egal, nicht editierbar</v>
      </c>
    </row>
    <row r="5044" spans="10:10">
      <c r="J5044" t="str" cm="1">
        <f t="array" ref="J5044">IF(A5044,IF(AND(H5044,I5044),INDEX(EBKP_NEU!B5044:B5765,G5044),"Problem"),"egal, nicht editierbar")</f>
        <v>egal, nicht editierbar</v>
      </c>
    </row>
    <row r="5045" spans="10:10">
      <c r="J5045" t="str" cm="1">
        <f t="array" ref="J5045">IF(A5045,IF(AND(H5045,I5045),INDEX(EBKP_NEU!B5045:B5766,G5045),"Problem"),"egal, nicht editierbar")</f>
        <v>egal, nicht editierbar</v>
      </c>
    </row>
    <row r="5046" spans="10:10">
      <c r="J5046" t="str" cm="1">
        <f t="array" ref="J5046">IF(A5046,IF(AND(H5046,I5046),INDEX(EBKP_NEU!B5046:B5767,G5046),"Problem"),"egal, nicht editierbar")</f>
        <v>egal, nicht editierbar</v>
      </c>
    </row>
    <row r="5047" spans="10:10">
      <c r="J5047" t="str" cm="1">
        <f t="array" ref="J5047">IF(A5047,IF(AND(H5047,I5047),INDEX(EBKP_NEU!B5047:B5768,G5047),"Problem"),"egal, nicht editierbar")</f>
        <v>egal, nicht editierbar</v>
      </c>
    </row>
    <row r="5048" spans="10:10">
      <c r="J5048" t="str" cm="1">
        <f t="array" ref="J5048">IF(A5048,IF(AND(H5048,I5048),INDEX(EBKP_NEU!B5048:B5769,G5048),"Problem"),"egal, nicht editierbar")</f>
        <v>egal, nicht editierbar</v>
      </c>
    </row>
    <row r="5049" spans="10:10">
      <c r="J5049" t="str" cm="1">
        <f t="array" ref="J5049">IF(A5049,IF(AND(H5049,I5049),INDEX(EBKP_NEU!B5049:B5770,G5049),"Problem"),"egal, nicht editierbar")</f>
        <v>egal, nicht editierbar</v>
      </c>
    </row>
    <row r="5050" spans="10:10">
      <c r="J5050" t="str" cm="1">
        <f t="array" ref="J5050">IF(A5050,IF(AND(H5050,I5050),INDEX(EBKP_NEU!B5050:B5771,G5050),"Problem"),"egal, nicht editierbar")</f>
        <v>egal, nicht editierbar</v>
      </c>
    </row>
    <row r="5051" spans="10:10">
      <c r="J5051" t="str" cm="1">
        <f t="array" ref="J5051">IF(A5051,IF(AND(H5051,I5051),INDEX(EBKP_NEU!B5051:B5772,G5051),"Problem"),"egal, nicht editierbar")</f>
        <v>egal, nicht editierbar</v>
      </c>
    </row>
    <row r="5052" spans="10:10">
      <c r="J5052" t="str" cm="1">
        <f t="array" ref="J5052">IF(A5052,IF(AND(H5052,I5052),INDEX(EBKP_NEU!B5052:B5773,G5052),"Problem"),"egal, nicht editierbar")</f>
        <v>egal, nicht editierbar</v>
      </c>
    </row>
    <row r="5053" spans="10:10">
      <c r="J5053" t="str" cm="1">
        <f t="array" ref="J5053">IF(A5053,IF(AND(H5053,I5053),INDEX(EBKP_NEU!B5053:B5774,G5053),"Problem"),"egal, nicht editierbar")</f>
        <v>egal, nicht editierbar</v>
      </c>
    </row>
    <row r="5054" spans="10:10">
      <c r="J5054" t="str" cm="1">
        <f t="array" ref="J5054">IF(A5054,IF(AND(H5054,I5054),INDEX(EBKP_NEU!B5054:B5775,G5054),"Problem"),"egal, nicht editierbar")</f>
        <v>egal, nicht editierbar</v>
      </c>
    </row>
    <row r="5055" spans="10:10">
      <c r="J5055" t="str" cm="1">
        <f t="array" ref="J5055">IF(A5055,IF(AND(H5055,I5055),INDEX(EBKP_NEU!B5055:B5776,G5055),"Problem"),"egal, nicht editierbar")</f>
        <v>egal, nicht editierbar</v>
      </c>
    </row>
    <row r="5056" spans="10:10">
      <c r="J5056" t="str" cm="1">
        <f t="array" ref="J5056">IF(A5056,IF(AND(H5056,I5056),INDEX(EBKP_NEU!B5056:B5777,G5056),"Problem"),"egal, nicht editierbar")</f>
        <v>egal, nicht editierbar</v>
      </c>
    </row>
    <row r="5057" spans="10:10">
      <c r="J5057" t="str" cm="1">
        <f t="array" ref="J5057">IF(A5057,IF(AND(H5057,I5057),INDEX(EBKP_NEU!B5057:B5778,G5057),"Problem"),"egal, nicht editierbar")</f>
        <v>egal, nicht editierbar</v>
      </c>
    </row>
    <row r="5058" spans="10:10">
      <c r="J5058" t="str" cm="1">
        <f t="array" ref="J5058">IF(A5058,IF(AND(H5058,I5058),INDEX(EBKP_NEU!B5058:B5779,G5058),"Problem"),"egal, nicht editierbar")</f>
        <v>egal, nicht editierbar</v>
      </c>
    </row>
    <row r="5059" spans="10:10">
      <c r="J5059" t="str" cm="1">
        <f t="array" ref="J5059">IF(A5059,IF(AND(H5059,I5059),INDEX(EBKP_NEU!B5059:B5780,G5059),"Problem"),"egal, nicht editierbar")</f>
        <v>egal, nicht editierbar</v>
      </c>
    </row>
    <row r="5060" spans="10:10">
      <c r="J5060" t="str" cm="1">
        <f t="array" ref="J5060">IF(A5060,IF(AND(H5060,I5060),INDEX(EBKP_NEU!B5060:B5781,G5060),"Problem"),"egal, nicht editierbar")</f>
        <v>egal, nicht editierbar</v>
      </c>
    </row>
    <row r="5061" spans="10:10">
      <c r="J5061" t="str" cm="1">
        <f t="array" ref="J5061">IF(A5061,IF(AND(H5061,I5061),INDEX(EBKP_NEU!B5061:B5782,G5061),"Problem"),"egal, nicht editierbar")</f>
        <v>egal, nicht editierbar</v>
      </c>
    </row>
    <row r="5062" spans="10:10">
      <c r="J5062" t="str" cm="1">
        <f t="array" ref="J5062">IF(A5062,IF(AND(H5062,I5062),INDEX(EBKP_NEU!B5062:B5783,G5062),"Problem"),"egal, nicht editierbar")</f>
        <v>egal, nicht editierbar</v>
      </c>
    </row>
    <row r="5063" spans="10:10">
      <c r="J5063" t="str" cm="1">
        <f t="array" ref="J5063">IF(A5063,IF(AND(H5063,I5063),INDEX(EBKP_NEU!B5063:B5784,G5063),"Problem"),"egal, nicht editierbar")</f>
        <v>egal, nicht editierbar</v>
      </c>
    </row>
    <row r="5064" spans="10:10">
      <c r="J5064" t="str" cm="1">
        <f t="array" ref="J5064">IF(A5064,IF(AND(H5064,I5064),INDEX(EBKP_NEU!B5064:B5785,G5064),"Problem"),"egal, nicht editierbar")</f>
        <v>egal, nicht editierbar</v>
      </c>
    </row>
    <row r="5065" spans="10:10">
      <c r="J5065" t="str" cm="1">
        <f t="array" ref="J5065">IF(A5065,IF(AND(H5065,I5065),INDEX(EBKP_NEU!B5065:B5786,G5065),"Problem"),"egal, nicht editierbar")</f>
        <v>egal, nicht editierbar</v>
      </c>
    </row>
    <row r="5066" spans="10:10">
      <c r="J5066" t="str" cm="1">
        <f t="array" ref="J5066">IF(A5066,IF(AND(H5066,I5066),INDEX(EBKP_NEU!B5066:B5787,G5066),"Problem"),"egal, nicht editierbar")</f>
        <v>egal, nicht editierbar</v>
      </c>
    </row>
    <row r="5067" spans="10:10">
      <c r="J5067" t="str" cm="1">
        <f t="array" ref="J5067">IF(A5067,IF(AND(H5067,I5067),INDEX(EBKP_NEU!B5067:B5788,G5067),"Problem"),"egal, nicht editierbar")</f>
        <v>egal, nicht editierbar</v>
      </c>
    </row>
    <row r="5068" spans="10:10">
      <c r="J5068" t="str" cm="1">
        <f t="array" ref="J5068">IF(A5068,IF(AND(H5068,I5068),INDEX(EBKP_NEU!B5068:B5789,G5068),"Problem"),"egal, nicht editierbar")</f>
        <v>egal, nicht editierbar</v>
      </c>
    </row>
    <row r="5069" spans="10:10">
      <c r="J5069" t="str" cm="1">
        <f t="array" ref="J5069">IF(A5069,IF(AND(H5069,I5069),INDEX(EBKP_NEU!B5069:B5790,G5069),"Problem"),"egal, nicht editierbar")</f>
        <v>egal, nicht editierbar</v>
      </c>
    </row>
    <row r="5070" spans="10:10">
      <c r="J5070" t="str" cm="1">
        <f t="array" ref="J5070">IF(A5070,IF(AND(H5070,I5070),INDEX(EBKP_NEU!B5070:B5791,G5070),"Problem"),"egal, nicht editierbar")</f>
        <v>egal, nicht editierbar</v>
      </c>
    </row>
    <row r="5071" spans="10:10">
      <c r="J5071" t="str" cm="1">
        <f t="array" ref="J5071">IF(A5071,IF(AND(H5071,I5071),INDEX(EBKP_NEU!B5071:B5792,G5071),"Problem"),"egal, nicht editierbar")</f>
        <v>egal, nicht editierbar</v>
      </c>
    </row>
    <row r="5072" spans="10:10">
      <c r="J5072" t="str" cm="1">
        <f t="array" ref="J5072">IF(A5072,IF(AND(H5072,I5072),INDEX(EBKP_NEU!B5072:B5793,G5072),"Problem"),"egal, nicht editierbar")</f>
        <v>egal, nicht editierbar</v>
      </c>
    </row>
    <row r="5073" spans="10:10">
      <c r="J5073" t="str" cm="1">
        <f t="array" ref="J5073">IF(A5073,IF(AND(H5073,I5073),INDEX(EBKP_NEU!B5073:B5794,G5073),"Problem"),"egal, nicht editierbar")</f>
        <v>egal, nicht editierbar</v>
      </c>
    </row>
    <row r="5074" spans="10:10">
      <c r="J5074" t="str" cm="1">
        <f t="array" ref="J5074">IF(A5074,IF(AND(H5074,I5074),INDEX(EBKP_NEU!B5074:B5795,G5074),"Problem"),"egal, nicht editierbar")</f>
        <v>egal, nicht editierbar</v>
      </c>
    </row>
    <row r="5075" spans="10:10">
      <c r="J5075" t="str" cm="1">
        <f t="array" ref="J5075">IF(A5075,IF(AND(H5075,I5075),INDEX(EBKP_NEU!B5075:B5796,G5075),"Problem"),"egal, nicht editierbar")</f>
        <v>egal, nicht editierbar</v>
      </c>
    </row>
    <row r="5076" spans="10:10">
      <c r="J5076" t="str" cm="1">
        <f t="array" ref="J5076">IF(A5076,IF(AND(H5076,I5076),INDEX(EBKP_NEU!B5076:B5797,G5076),"Problem"),"egal, nicht editierbar")</f>
        <v>egal, nicht editierbar</v>
      </c>
    </row>
    <row r="5077" spans="10:10">
      <c r="J5077" t="str" cm="1">
        <f t="array" ref="J5077">IF(A5077,IF(AND(H5077,I5077),INDEX(EBKP_NEU!B5077:B5798,G5077),"Problem"),"egal, nicht editierbar")</f>
        <v>egal, nicht editierbar</v>
      </c>
    </row>
    <row r="5078" spans="10:10">
      <c r="J5078" t="str" cm="1">
        <f t="array" ref="J5078">IF(A5078,IF(AND(H5078,I5078),INDEX(EBKP_NEU!B5078:B5799,G5078),"Problem"),"egal, nicht editierbar")</f>
        <v>egal, nicht editierbar</v>
      </c>
    </row>
    <row r="5079" spans="10:10">
      <c r="J5079" t="str" cm="1">
        <f t="array" ref="J5079">IF(A5079,IF(AND(H5079,I5079),INDEX(EBKP_NEU!B5079:B5800,G5079),"Problem"),"egal, nicht editierbar")</f>
        <v>egal, nicht editierbar</v>
      </c>
    </row>
    <row r="5080" spans="10:10">
      <c r="J5080" t="str" cm="1">
        <f t="array" ref="J5080">IF(A5080,IF(AND(H5080,I5080),INDEX(EBKP_NEU!B5080:B5801,G5080),"Problem"),"egal, nicht editierbar")</f>
        <v>egal, nicht editierbar</v>
      </c>
    </row>
    <row r="5081" spans="10:10">
      <c r="J5081" t="str" cm="1">
        <f t="array" ref="J5081">IF(A5081,IF(AND(H5081,I5081),INDEX(EBKP_NEU!B5081:B5802,G5081),"Problem"),"egal, nicht editierbar")</f>
        <v>egal, nicht editierbar</v>
      </c>
    </row>
    <row r="5082" spans="10:10">
      <c r="J5082" t="str" cm="1">
        <f t="array" ref="J5082">IF(A5082,IF(AND(H5082,I5082),INDEX(EBKP_NEU!B5082:B5803,G5082),"Problem"),"egal, nicht editierbar")</f>
        <v>egal, nicht editierbar</v>
      </c>
    </row>
    <row r="5083" spans="10:10">
      <c r="J5083" t="str" cm="1">
        <f t="array" ref="J5083">IF(A5083,IF(AND(H5083,I5083),INDEX(EBKP_NEU!B5083:B5804,G5083),"Problem"),"egal, nicht editierbar")</f>
        <v>egal, nicht editierbar</v>
      </c>
    </row>
    <row r="5084" spans="10:10">
      <c r="J5084" t="str" cm="1">
        <f t="array" ref="J5084">IF(A5084,IF(AND(H5084,I5084),INDEX(EBKP_NEU!B5084:B5805,G5084),"Problem"),"egal, nicht editierbar")</f>
        <v>egal, nicht editierbar</v>
      </c>
    </row>
    <row r="5085" spans="10:10">
      <c r="J5085" t="str" cm="1">
        <f t="array" ref="J5085">IF(A5085,IF(AND(H5085,I5085),INDEX(EBKP_NEU!B5085:B5806,G5085),"Problem"),"egal, nicht editierbar")</f>
        <v>egal, nicht editierbar</v>
      </c>
    </row>
    <row r="5086" spans="10:10">
      <c r="J5086" t="str" cm="1">
        <f t="array" ref="J5086">IF(A5086,IF(AND(H5086,I5086),INDEX(EBKP_NEU!B5086:B5807,G5086),"Problem"),"egal, nicht editierbar")</f>
        <v>egal, nicht editierbar</v>
      </c>
    </row>
    <row r="5087" spans="10:10">
      <c r="J5087" t="str" cm="1">
        <f t="array" ref="J5087">IF(A5087,IF(AND(H5087,I5087),INDEX(EBKP_NEU!B5087:B5808,G5087),"Problem"),"egal, nicht editierbar")</f>
        <v>egal, nicht editierbar</v>
      </c>
    </row>
    <row r="5088" spans="10:10">
      <c r="J5088" t="str" cm="1">
        <f t="array" ref="J5088">IF(A5088,IF(AND(H5088,I5088),INDEX(EBKP_NEU!B5088:B5809,G5088),"Problem"),"egal, nicht editierbar")</f>
        <v>egal, nicht editierbar</v>
      </c>
    </row>
    <row r="5089" spans="10:10">
      <c r="J5089" t="str" cm="1">
        <f t="array" ref="J5089">IF(A5089,IF(AND(H5089,I5089),INDEX(EBKP_NEU!B5089:B5810,G5089),"Problem"),"egal, nicht editierbar")</f>
        <v>egal, nicht editierbar</v>
      </c>
    </row>
    <row r="5090" spans="10:10">
      <c r="J5090" t="str" cm="1">
        <f t="array" ref="J5090">IF(A5090,IF(AND(H5090,I5090),INDEX(EBKP_NEU!B5090:B5811,G5090),"Problem"),"egal, nicht editierbar")</f>
        <v>egal, nicht editierbar</v>
      </c>
    </row>
    <row r="5091" spans="10:10">
      <c r="J5091" t="str" cm="1">
        <f t="array" ref="J5091">IF(A5091,IF(AND(H5091,I5091),INDEX(EBKP_NEU!B5091:B5812,G5091),"Problem"),"egal, nicht editierbar")</f>
        <v>egal, nicht editierbar</v>
      </c>
    </row>
    <row r="5092" spans="10:10">
      <c r="J5092" t="str" cm="1">
        <f t="array" ref="J5092">IF(A5092,IF(AND(H5092,I5092),INDEX(EBKP_NEU!B5092:B5813,G5092),"Problem"),"egal, nicht editierbar")</f>
        <v>egal, nicht editierbar</v>
      </c>
    </row>
    <row r="5093" spans="10:10">
      <c r="J5093" t="str" cm="1">
        <f t="array" ref="J5093">IF(A5093,IF(AND(H5093,I5093),INDEX(EBKP_NEU!B5093:B5814,G5093),"Problem"),"egal, nicht editierbar")</f>
        <v>egal, nicht editierbar</v>
      </c>
    </row>
    <row r="5094" spans="10:10">
      <c r="J5094" t="str" cm="1">
        <f t="array" ref="J5094">IF(A5094,IF(AND(H5094,I5094),INDEX(EBKP_NEU!B5094:B5815,G5094),"Problem"),"egal, nicht editierbar")</f>
        <v>egal, nicht editierbar</v>
      </c>
    </row>
    <row r="5095" spans="10:10">
      <c r="J5095" t="str" cm="1">
        <f t="array" ref="J5095">IF(A5095,IF(AND(H5095,I5095),INDEX(EBKP_NEU!B5095:B5816,G5095),"Problem"),"egal, nicht editierbar")</f>
        <v>egal, nicht editierbar</v>
      </c>
    </row>
    <row r="5096" spans="10:10">
      <c r="J5096" t="str" cm="1">
        <f t="array" ref="J5096">IF(A5096,IF(AND(H5096,I5096),INDEX(EBKP_NEU!B5096:B5817,G5096),"Problem"),"egal, nicht editierbar")</f>
        <v>egal, nicht editierbar</v>
      </c>
    </row>
    <row r="5097" spans="10:10">
      <c r="J5097" t="str" cm="1">
        <f t="array" ref="J5097">IF(A5097,IF(AND(H5097,I5097),INDEX(EBKP_NEU!B5097:B5818,G5097),"Problem"),"egal, nicht editierbar")</f>
        <v>egal, nicht editierbar</v>
      </c>
    </row>
    <row r="5098" spans="10:10">
      <c r="J5098" t="str" cm="1">
        <f t="array" ref="J5098">IF(A5098,IF(AND(H5098,I5098),INDEX(EBKP_NEU!B5098:B5819,G5098),"Problem"),"egal, nicht editierbar")</f>
        <v>egal, nicht editierbar</v>
      </c>
    </row>
    <row r="5099" spans="10:10">
      <c r="J5099" t="str" cm="1">
        <f t="array" ref="J5099">IF(A5099,IF(AND(H5099,I5099),INDEX(EBKP_NEU!B5099:B5820,G5099),"Problem"),"egal, nicht editierbar")</f>
        <v>egal, nicht editierbar</v>
      </c>
    </row>
    <row r="5100" spans="10:10">
      <c r="J5100" t="str" cm="1">
        <f t="array" ref="J5100">IF(A5100,IF(AND(H5100,I5100),INDEX(EBKP_NEU!B5100:B5821,G5100),"Problem"),"egal, nicht editierbar")</f>
        <v>egal, nicht editierbar</v>
      </c>
    </row>
    <row r="5101" spans="10:10">
      <c r="J5101" t="str" cm="1">
        <f t="array" ref="J5101">IF(A5101,IF(AND(H5101,I5101),INDEX(EBKP_NEU!B5101:B5822,G5101),"Problem"),"egal, nicht editierbar")</f>
        <v>egal, nicht editierbar</v>
      </c>
    </row>
    <row r="5102" spans="10:10">
      <c r="J5102" t="str" cm="1">
        <f t="array" ref="J5102">IF(A5102,IF(AND(H5102,I5102),INDEX(EBKP_NEU!B5102:B5823,G5102),"Problem"),"egal, nicht editierbar")</f>
        <v>egal, nicht editierbar</v>
      </c>
    </row>
    <row r="5103" spans="10:10">
      <c r="J5103" t="str" cm="1">
        <f t="array" ref="J5103">IF(A5103,IF(AND(H5103,I5103),INDEX(EBKP_NEU!B5103:B5824,G5103),"Problem"),"egal, nicht editierbar")</f>
        <v>egal, nicht editierbar</v>
      </c>
    </row>
    <row r="5104" spans="10:10">
      <c r="J5104" t="str" cm="1">
        <f t="array" ref="J5104">IF(A5104,IF(AND(H5104,I5104),INDEX(EBKP_NEU!B5104:B5825,G5104),"Problem"),"egal, nicht editierbar")</f>
        <v>egal, nicht editierbar</v>
      </c>
    </row>
    <row r="5105" spans="10:10">
      <c r="J5105" t="str" cm="1">
        <f t="array" ref="J5105">IF(A5105,IF(AND(H5105,I5105),INDEX(EBKP_NEU!B5105:B5826,G5105),"Problem"),"egal, nicht editierbar")</f>
        <v>egal, nicht editierbar</v>
      </c>
    </row>
    <row r="5106" spans="10:10">
      <c r="J5106" t="str" cm="1">
        <f t="array" ref="J5106">IF(A5106,IF(AND(H5106,I5106),INDEX(EBKP_NEU!B5106:B5827,G5106),"Problem"),"egal, nicht editierbar")</f>
        <v>egal, nicht editierbar</v>
      </c>
    </row>
    <row r="5107" spans="10:10">
      <c r="J5107" t="str" cm="1">
        <f t="array" ref="J5107">IF(A5107,IF(AND(H5107,I5107),INDEX(EBKP_NEU!B5107:B5828,G5107),"Problem"),"egal, nicht editierbar")</f>
        <v>egal, nicht editierbar</v>
      </c>
    </row>
    <row r="5108" spans="10:10">
      <c r="J5108" t="str" cm="1">
        <f t="array" ref="J5108">IF(A5108,IF(AND(H5108,I5108),INDEX(EBKP_NEU!B5108:B5829,G5108),"Problem"),"egal, nicht editierbar")</f>
        <v>egal, nicht editierbar</v>
      </c>
    </row>
    <row r="5109" spans="10:10">
      <c r="J5109" t="str" cm="1">
        <f t="array" ref="J5109">IF(A5109,IF(AND(H5109,I5109),INDEX(EBKP_NEU!B5109:B5830,G5109),"Problem"),"egal, nicht editierbar")</f>
        <v>egal, nicht editierbar</v>
      </c>
    </row>
    <row r="5110" spans="10:10">
      <c r="J5110" t="str" cm="1">
        <f t="array" ref="J5110">IF(A5110,IF(AND(H5110,I5110),INDEX(EBKP_NEU!B5110:B5831,G5110),"Problem"),"egal, nicht editierbar")</f>
        <v>egal, nicht editierbar</v>
      </c>
    </row>
    <row r="5111" spans="10:10">
      <c r="J5111" t="str" cm="1">
        <f t="array" ref="J5111">IF(A5111,IF(AND(H5111,I5111),INDEX(EBKP_NEU!B5111:B5832,G5111),"Problem"),"egal, nicht editierbar")</f>
        <v>egal, nicht editierbar</v>
      </c>
    </row>
    <row r="5112" spans="10:10">
      <c r="J5112" t="str" cm="1">
        <f t="array" ref="J5112">IF(A5112,IF(AND(H5112,I5112),INDEX(EBKP_NEU!B5112:B5833,G5112),"Problem"),"egal, nicht editierbar")</f>
        <v>egal, nicht editierbar</v>
      </c>
    </row>
    <row r="5113" spans="10:10">
      <c r="J5113" t="str" cm="1">
        <f t="array" ref="J5113">IF(A5113,IF(AND(H5113,I5113),INDEX(EBKP_NEU!B5113:B5834,G5113),"Problem"),"egal, nicht editierbar")</f>
        <v>egal, nicht editierbar</v>
      </c>
    </row>
    <row r="5114" spans="10:10">
      <c r="J5114" t="str" cm="1">
        <f t="array" ref="J5114">IF(A5114,IF(AND(H5114,I5114),INDEX(EBKP_NEU!B5114:B5835,G5114),"Problem"),"egal, nicht editierbar")</f>
        <v>egal, nicht editierbar</v>
      </c>
    </row>
    <row r="5115" spans="10:10">
      <c r="J5115" t="str" cm="1">
        <f t="array" ref="J5115">IF(A5115,IF(AND(H5115,I5115),INDEX(EBKP_NEU!B5115:B5836,G5115),"Problem"),"egal, nicht editierbar")</f>
        <v>egal, nicht editierbar</v>
      </c>
    </row>
    <row r="5116" spans="10:10">
      <c r="J5116" t="str" cm="1">
        <f t="array" ref="J5116">IF(A5116,IF(AND(H5116,I5116),INDEX(EBKP_NEU!B5116:B5837,G5116),"Problem"),"egal, nicht editierbar")</f>
        <v>egal, nicht editierbar</v>
      </c>
    </row>
    <row r="5117" spans="10:10">
      <c r="J5117" t="str" cm="1">
        <f t="array" ref="J5117">IF(A5117,IF(AND(H5117,I5117),INDEX(EBKP_NEU!B5117:B5838,G5117),"Problem"),"egal, nicht editierbar")</f>
        <v>egal, nicht editierbar</v>
      </c>
    </row>
    <row r="5118" spans="10:10">
      <c r="J5118" t="str" cm="1">
        <f t="array" ref="J5118">IF(A5118,IF(AND(H5118,I5118),INDEX(EBKP_NEU!B5118:B5839,G5118),"Problem"),"egal, nicht editierbar")</f>
        <v>egal, nicht editierbar</v>
      </c>
    </row>
    <row r="5119" spans="10:10">
      <c r="J5119" t="str" cm="1">
        <f t="array" ref="J5119">IF(A5119,IF(AND(H5119,I5119),INDEX(EBKP_NEU!B5119:B5840,G5119),"Problem"),"egal, nicht editierbar")</f>
        <v>egal, nicht editierbar</v>
      </c>
    </row>
    <row r="5120" spans="10:10">
      <c r="J5120" t="str" cm="1">
        <f t="array" ref="J5120">IF(A5120,IF(AND(H5120,I5120),INDEX(EBKP_NEU!B5120:B5841,G5120),"Problem"),"egal, nicht editierbar")</f>
        <v>egal, nicht editierbar</v>
      </c>
    </row>
    <row r="5121" spans="10:10">
      <c r="J5121" t="str" cm="1">
        <f t="array" ref="J5121">IF(A5121,IF(AND(H5121,I5121),INDEX(EBKP_NEU!B5121:B5842,G5121),"Problem"),"egal, nicht editierbar")</f>
        <v>egal, nicht editierbar</v>
      </c>
    </row>
    <row r="5122" spans="10:10">
      <c r="J5122" t="str" cm="1">
        <f t="array" ref="J5122">IF(A5122,IF(AND(H5122,I5122),INDEX(EBKP_NEU!B5122:B5843,G5122),"Problem"),"egal, nicht editierbar")</f>
        <v>egal, nicht editierbar</v>
      </c>
    </row>
    <row r="5123" spans="10:10">
      <c r="J5123" t="str" cm="1">
        <f t="array" ref="J5123">IF(A5123,IF(AND(H5123,I5123),INDEX(EBKP_NEU!B5123:B5844,G5123),"Problem"),"egal, nicht editierbar")</f>
        <v>egal, nicht editierbar</v>
      </c>
    </row>
    <row r="5124" spans="10:10">
      <c r="J5124" t="str" cm="1">
        <f t="array" ref="J5124">IF(A5124,IF(AND(H5124,I5124),INDEX(EBKP_NEU!B5124:B5845,G5124),"Problem"),"egal, nicht editierbar")</f>
        <v>egal, nicht editierbar</v>
      </c>
    </row>
    <row r="5125" spans="10:10">
      <c r="J5125" t="str" cm="1">
        <f t="array" ref="J5125">IF(A5125,IF(AND(H5125,I5125),INDEX(EBKP_NEU!B5125:B5846,G5125),"Problem"),"egal, nicht editierbar")</f>
        <v>egal, nicht editierbar</v>
      </c>
    </row>
    <row r="5126" spans="10:10">
      <c r="J5126" t="str" cm="1">
        <f t="array" ref="J5126">IF(A5126,IF(AND(H5126,I5126),INDEX(EBKP_NEU!B5126:B5847,G5126),"Problem"),"egal, nicht editierbar")</f>
        <v>egal, nicht editierbar</v>
      </c>
    </row>
    <row r="5127" spans="10:10">
      <c r="J5127" t="str" cm="1">
        <f t="array" ref="J5127">IF(A5127,IF(AND(H5127,I5127),INDEX(EBKP_NEU!B5127:B5848,G5127),"Problem"),"egal, nicht editierbar")</f>
        <v>egal, nicht editierbar</v>
      </c>
    </row>
    <row r="5128" spans="10:10">
      <c r="J5128" t="str" cm="1">
        <f t="array" ref="J5128">IF(A5128,IF(AND(H5128,I5128),INDEX(EBKP_NEU!B5128:B5849,G5128),"Problem"),"egal, nicht editierbar")</f>
        <v>egal, nicht editierbar</v>
      </c>
    </row>
    <row r="5129" spans="10:10">
      <c r="J5129" t="str" cm="1">
        <f t="array" ref="J5129">IF(A5129,IF(AND(H5129,I5129),INDEX(EBKP_NEU!B5129:B5850,G5129),"Problem"),"egal, nicht editierbar")</f>
        <v>egal, nicht editierbar</v>
      </c>
    </row>
    <row r="5130" spans="10:10">
      <c r="J5130" t="str" cm="1">
        <f t="array" ref="J5130">IF(A5130,IF(AND(H5130,I5130),INDEX(EBKP_NEU!B5130:B5851,G5130),"Problem"),"egal, nicht editierbar")</f>
        <v>egal, nicht editierbar</v>
      </c>
    </row>
    <row r="5131" spans="10:10">
      <c r="J5131" t="str" cm="1">
        <f t="array" ref="J5131">IF(A5131,IF(AND(H5131,I5131),INDEX(EBKP_NEU!B5131:B5852,G5131),"Problem"),"egal, nicht editierbar")</f>
        <v>egal, nicht editierbar</v>
      </c>
    </row>
    <row r="5132" spans="10:10">
      <c r="J5132" t="str" cm="1">
        <f t="array" ref="J5132">IF(A5132,IF(AND(H5132,I5132),INDEX(EBKP_NEU!B5132:B5853,G5132),"Problem"),"egal, nicht editierbar")</f>
        <v>egal, nicht editierbar</v>
      </c>
    </row>
    <row r="5133" spans="10:10">
      <c r="J5133" t="str" cm="1">
        <f t="array" ref="J5133">IF(A5133,IF(AND(H5133,I5133),INDEX(EBKP_NEU!B5133:B5854,G5133),"Problem"),"egal, nicht editierbar")</f>
        <v>egal, nicht editierbar</v>
      </c>
    </row>
    <row r="5134" spans="10:10">
      <c r="J5134" t="str" cm="1">
        <f t="array" ref="J5134">IF(A5134,IF(AND(H5134,I5134),INDEX(EBKP_NEU!B5134:B5855,G5134),"Problem"),"egal, nicht editierbar")</f>
        <v>egal, nicht editierbar</v>
      </c>
    </row>
    <row r="5135" spans="10:10">
      <c r="J5135" t="str" cm="1">
        <f t="array" ref="J5135">IF(A5135,IF(AND(H5135,I5135),INDEX(EBKP_NEU!B5135:B5856,G5135),"Problem"),"egal, nicht editierbar")</f>
        <v>egal, nicht editierbar</v>
      </c>
    </row>
    <row r="5136" spans="10:10">
      <c r="J5136" t="str" cm="1">
        <f t="array" ref="J5136">IF(A5136,IF(AND(H5136,I5136),INDEX(EBKP_NEU!B5136:B5857,G5136),"Problem"),"egal, nicht editierbar")</f>
        <v>egal, nicht editierbar</v>
      </c>
    </row>
    <row r="5137" spans="10:10">
      <c r="J5137" t="str" cm="1">
        <f t="array" ref="J5137">IF(A5137,IF(AND(H5137,I5137),INDEX(EBKP_NEU!B5137:B5858,G5137),"Problem"),"egal, nicht editierbar")</f>
        <v>egal, nicht editierbar</v>
      </c>
    </row>
    <row r="5138" spans="10:10">
      <c r="J5138" t="str" cm="1">
        <f t="array" ref="J5138">IF(A5138,IF(AND(H5138,I5138),INDEX(EBKP_NEU!B5138:B5859,G5138),"Problem"),"egal, nicht editierbar")</f>
        <v>egal, nicht editierbar</v>
      </c>
    </row>
    <row r="5139" spans="10:10">
      <c r="J5139" t="str" cm="1">
        <f t="array" ref="J5139">IF(A5139,IF(AND(H5139,I5139),INDEX(EBKP_NEU!B5139:B5860,G5139),"Problem"),"egal, nicht editierbar")</f>
        <v>egal, nicht editierbar</v>
      </c>
    </row>
    <row r="5140" spans="10:10">
      <c r="J5140" t="str" cm="1">
        <f t="array" ref="J5140">IF(A5140,IF(AND(H5140,I5140),INDEX(EBKP_NEU!B5140:B5861,G5140),"Problem"),"egal, nicht editierbar")</f>
        <v>egal, nicht editierbar</v>
      </c>
    </row>
    <row r="5141" spans="10:10">
      <c r="J5141" t="str" cm="1">
        <f t="array" ref="J5141">IF(A5141,IF(AND(H5141,I5141),INDEX(EBKP_NEU!B5141:B5862,G5141),"Problem"),"egal, nicht editierbar")</f>
        <v>egal, nicht editierbar</v>
      </c>
    </row>
    <row r="5142" spans="10:10">
      <c r="J5142" t="str" cm="1">
        <f t="array" ref="J5142">IF(A5142,IF(AND(H5142,I5142),INDEX(EBKP_NEU!B5142:B5863,G5142),"Problem"),"egal, nicht editierbar")</f>
        <v>egal, nicht editierbar</v>
      </c>
    </row>
    <row r="5143" spans="10:10">
      <c r="J5143" t="str" cm="1">
        <f t="array" ref="J5143">IF(A5143,IF(AND(H5143,I5143),INDEX(EBKP_NEU!B5143:B5864,G5143),"Problem"),"egal, nicht editierbar")</f>
        <v>egal, nicht editierbar</v>
      </c>
    </row>
    <row r="5144" spans="10:10">
      <c r="J5144" t="str" cm="1">
        <f t="array" ref="J5144">IF(A5144,IF(AND(H5144,I5144),INDEX(EBKP_NEU!B5144:B5865,G5144),"Problem"),"egal, nicht editierbar")</f>
        <v>egal, nicht editierbar</v>
      </c>
    </row>
    <row r="5145" spans="10:10">
      <c r="J5145" t="str" cm="1">
        <f t="array" ref="J5145">IF(A5145,IF(AND(H5145,I5145),INDEX(EBKP_NEU!B5145:B5866,G5145),"Problem"),"egal, nicht editierbar")</f>
        <v>egal, nicht editierbar</v>
      </c>
    </row>
    <row r="5146" spans="10:10">
      <c r="J5146" t="str" cm="1">
        <f t="array" ref="J5146">IF(A5146,IF(AND(H5146,I5146),INDEX(EBKP_NEU!B5146:B5867,G5146),"Problem"),"egal, nicht editierbar")</f>
        <v>egal, nicht editierbar</v>
      </c>
    </row>
    <row r="5147" spans="10:10">
      <c r="J5147" t="str" cm="1">
        <f t="array" ref="J5147">IF(A5147,IF(AND(H5147,I5147),INDEX(EBKP_NEU!B5147:B5868,G5147),"Problem"),"egal, nicht editierbar")</f>
        <v>egal, nicht editierbar</v>
      </c>
    </row>
    <row r="5148" spans="10:10">
      <c r="J5148" t="str" cm="1">
        <f t="array" ref="J5148">IF(A5148,IF(AND(H5148,I5148),INDEX(EBKP_NEU!B5148:B5869,G5148),"Problem"),"egal, nicht editierbar")</f>
        <v>egal, nicht editierbar</v>
      </c>
    </row>
    <row r="5149" spans="10:10">
      <c r="J5149" t="str" cm="1">
        <f t="array" ref="J5149">IF(A5149,IF(AND(H5149,I5149),INDEX(EBKP_NEU!B5149:B5870,G5149),"Problem"),"egal, nicht editierbar")</f>
        <v>egal, nicht editierbar</v>
      </c>
    </row>
    <row r="5150" spans="10:10">
      <c r="J5150" t="str" cm="1">
        <f t="array" ref="J5150">IF(A5150,IF(AND(H5150,I5150),INDEX(EBKP_NEU!B5150:B5871,G5150),"Problem"),"egal, nicht editierbar")</f>
        <v>egal, nicht editierbar</v>
      </c>
    </row>
    <row r="5151" spans="10:10">
      <c r="J5151" t="str" cm="1">
        <f t="array" ref="J5151">IF(A5151,IF(AND(H5151,I5151),INDEX(EBKP_NEU!B5151:B5872,G5151),"Problem"),"egal, nicht editierbar")</f>
        <v>egal, nicht editierbar</v>
      </c>
    </row>
    <row r="5152" spans="10:10">
      <c r="J5152" t="str" cm="1">
        <f t="array" ref="J5152">IF(A5152,IF(AND(H5152,I5152),INDEX(EBKP_NEU!B5152:B5873,G5152),"Problem"),"egal, nicht editierbar")</f>
        <v>egal, nicht editierbar</v>
      </c>
    </row>
    <row r="5153" spans="10:10">
      <c r="J5153" t="str" cm="1">
        <f t="array" ref="J5153">IF(A5153,IF(AND(H5153,I5153),INDEX(EBKP_NEU!B5153:B5874,G5153),"Problem"),"egal, nicht editierbar")</f>
        <v>egal, nicht editierbar</v>
      </c>
    </row>
    <row r="5154" spans="10:10">
      <c r="J5154" t="str" cm="1">
        <f t="array" ref="J5154">IF(A5154,IF(AND(H5154,I5154),INDEX(EBKP_NEU!B5154:B5875,G5154),"Problem"),"egal, nicht editierbar")</f>
        <v>egal, nicht editierbar</v>
      </c>
    </row>
    <row r="5155" spans="10:10">
      <c r="J5155" t="str" cm="1">
        <f t="array" ref="J5155">IF(A5155,IF(AND(H5155,I5155),INDEX(EBKP_NEU!B5155:B5876,G5155),"Problem"),"egal, nicht editierbar")</f>
        <v>egal, nicht editierbar</v>
      </c>
    </row>
    <row r="5156" spans="10:10">
      <c r="J5156" t="str" cm="1">
        <f t="array" ref="J5156">IF(A5156,IF(AND(H5156,I5156),INDEX(EBKP_NEU!B5156:B5877,G5156),"Problem"),"egal, nicht editierbar")</f>
        <v>egal, nicht editierbar</v>
      </c>
    </row>
    <row r="5157" spans="10:10">
      <c r="J5157" t="str" cm="1">
        <f t="array" ref="J5157">IF(A5157,IF(AND(H5157,I5157),INDEX(EBKP_NEU!B5157:B5878,G5157),"Problem"),"egal, nicht editierbar")</f>
        <v>egal, nicht editierbar</v>
      </c>
    </row>
    <row r="5158" spans="10:10">
      <c r="J5158" t="str" cm="1">
        <f t="array" ref="J5158">IF(A5158,IF(AND(H5158,I5158),INDEX(EBKP_NEU!B5158:B5879,G5158),"Problem"),"egal, nicht editierbar")</f>
        <v>egal, nicht editierbar</v>
      </c>
    </row>
    <row r="5159" spans="10:10">
      <c r="J5159" t="str" cm="1">
        <f t="array" ref="J5159">IF(A5159,IF(AND(H5159,I5159),INDEX(EBKP_NEU!B5159:B5880,G5159),"Problem"),"egal, nicht editierbar")</f>
        <v>egal, nicht editierbar</v>
      </c>
    </row>
    <row r="5160" spans="10:10">
      <c r="J5160" t="str" cm="1">
        <f t="array" ref="J5160">IF(A5160,IF(AND(H5160,I5160),INDEX(EBKP_NEU!B5160:B5881,G5160),"Problem"),"egal, nicht editierbar")</f>
        <v>egal, nicht editierbar</v>
      </c>
    </row>
    <row r="5161" spans="10:10">
      <c r="J5161" t="str" cm="1">
        <f t="array" ref="J5161">IF(A5161,IF(AND(H5161,I5161),INDEX(EBKP_NEU!B5161:B5882,G5161),"Problem"),"egal, nicht editierbar")</f>
        <v>egal, nicht editierbar</v>
      </c>
    </row>
    <row r="5162" spans="10:10">
      <c r="J5162" t="str" cm="1">
        <f t="array" ref="J5162">IF(A5162,IF(AND(H5162,I5162),INDEX(EBKP_NEU!B5162:B5883,G5162),"Problem"),"egal, nicht editierbar")</f>
        <v>egal, nicht editierbar</v>
      </c>
    </row>
    <row r="5163" spans="10:10">
      <c r="J5163" t="str" cm="1">
        <f t="array" ref="J5163">IF(A5163,IF(AND(H5163,I5163),INDEX(EBKP_NEU!B5163:B5884,G5163),"Problem"),"egal, nicht editierbar")</f>
        <v>egal, nicht editierbar</v>
      </c>
    </row>
    <row r="5164" spans="10:10">
      <c r="J5164" t="str" cm="1">
        <f t="array" ref="J5164">IF(A5164,IF(AND(H5164,I5164),INDEX(EBKP_NEU!B5164:B5885,G5164),"Problem"),"egal, nicht editierbar")</f>
        <v>egal, nicht editierbar</v>
      </c>
    </row>
    <row r="5165" spans="10:10">
      <c r="J5165" t="str" cm="1">
        <f t="array" ref="J5165">IF(A5165,IF(AND(H5165,I5165),INDEX(EBKP_NEU!B5165:B5886,G5165),"Problem"),"egal, nicht editierbar")</f>
        <v>egal, nicht editierbar</v>
      </c>
    </row>
    <row r="5166" spans="10:10">
      <c r="J5166" t="str" cm="1">
        <f t="array" ref="J5166">IF(A5166,IF(AND(H5166,I5166),INDEX(EBKP_NEU!B5166:B5887,G5166),"Problem"),"egal, nicht editierbar")</f>
        <v>egal, nicht editierbar</v>
      </c>
    </row>
    <row r="5167" spans="10:10">
      <c r="J5167" t="str" cm="1">
        <f t="array" ref="J5167">IF(A5167,IF(AND(H5167,I5167),INDEX(EBKP_NEU!B5167:B5888,G5167),"Problem"),"egal, nicht editierbar")</f>
        <v>egal, nicht editierbar</v>
      </c>
    </row>
    <row r="5168" spans="10:10">
      <c r="J5168" t="str" cm="1">
        <f t="array" ref="J5168">IF(A5168,IF(AND(H5168,I5168),INDEX(EBKP_NEU!B5168:B5889,G5168),"Problem"),"egal, nicht editierbar")</f>
        <v>egal, nicht editierbar</v>
      </c>
    </row>
    <row r="5169" spans="10:10">
      <c r="J5169" t="str" cm="1">
        <f t="array" ref="J5169">IF(A5169,IF(AND(H5169,I5169),INDEX(EBKP_NEU!B5169:B5890,G5169),"Problem"),"egal, nicht editierbar")</f>
        <v>egal, nicht editierbar</v>
      </c>
    </row>
    <row r="5170" spans="10:10">
      <c r="J5170" t="str" cm="1">
        <f t="array" ref="J5170">IF(A5170,IF(AND(H5170,I5170),INDEX(EBKP_NEU!B5170:B5891,G5170),"Problem"),"egal, nicht editierbar")</f>
        <v>egal, nicht editierbar</v>
      </c>
    </row>
    <row r="5171" spans="10:10">
      <c r="J5171" t="str" cm="1">
        <f t="array" ref="J5171">IF(A5171,IF(AND(H5171,I5171),INDEX(EBKP_NEU!B5171:B5892,G5171),"Problem"),"egal, nicht editierbar")</f>
        <v>egal, nicht editierbar</v>
      </c>
    </row>
    <row r="5172" spans="10:10">
      <c r="J5172" t="str" cm="1">
        <f t="array" ref="J5172">IF(A5172,IF(AND(H5172,I5172),INDEX(EBKP_NEU!B5172:B5893,G5172),"Problem"),"egal, nicht editierbar")</f>
        <v>egal, nicht editierbar</v>
      </c>
    </row>
    <row r="5173" spans="10:10">
      <c r="J5173" t="str" cm="1">
        <f t="array" ref="J5173">IF(A5173,IF(AND(H5173,I5173),INDEX(EBKP_NEU!B5173:B5894,G5173),"Problem"),"egal, nicht editierbar")</f>
        <v>egal, nicht editierbar</v>
      </c>
    </row>
    <row r="5174" spans="10:10">
      <c r="J5174" t="str" cm="1">
        <f t="array" ref="J5174">IF(A5174,IF(AND(H5174,I5174),INDEX(EBKP_NEU!B5174:B5895,G5174),"Problem"),"egal, nicht editierbar")</f>
        <v>egal, nicht editierbar</v>
      </c>
    </row>
    <row r="5175" spans="10:10">
      <c r="J5175" t="str" cm="1">
        <f t="array" ref="J5175">IF(A5175,IF(AND(H5175,I5175),INDEX(EBKP_NEU!B5175:B5896,G5175),"Problem"),"egal, nicht editierbar")</f>
        <v>egal, nicht editierbar</v>
      </c>
    </row>
    <row r="5176" spans="10:10">
      <c r="J5176" t="str" cm="1">
        <f t="array" ref="J5176">IF(A5176,IF(AND(H5176,I5176),INDEX(EBKP_NEU!B5176:B5897,G5176),"Problem"),"egal, nicht editierbar")</f>
        <v>egal, nicht editierbar</v>
      </c>
    </row>
    <row r="5177" spans="10:10">
      <c r="J5177" t="str" cm="1">
        <f t="array" ref="J5177">IF(A5177,IF(AND(H5177,I5177),INDEX(EBKP_NEU!B5177:B5898,G5177),"Problem"),"egal, nicht editierbar")</f>
        <v>egal, nicht editierbar</v>
      </c>
    </row>
    <row r="5178" spans="10:10">
      <c r="J5178" t="str" cm="1">
        <f t="array" ref="J5178">IF(A5178,IF(AND(H5178,I5178),INDEX(EBKP_NEU!B5178:B5899,G5178),"Problem"),"egal, nicht editierbar")</f>
        <v>egal, nicht editierbar</v>
      </c>
    </row>
    <row r="5179" spans="10:10">
      <c r="J5179" t="str" cm="1">
        <f t="array" ref="J5179">IF(A5179,IF(AND(H5179,I5179),INDEX(EBKP_NEU!B5179:B5900,G5179),"Problem"),"egal, nicht editierbar")</f>
        <v>egal, nicht editierbar</v>
      </c>
    </row>
    <row r="5180" spans="10:10">
      <c r="J5180" t="str" cm="1">
        <f t="array" ref="J5180">IF(A5180,IF(AND(H5180,I5180),INDEX(EBKP_NEU!B5180:B5901,G5180),"Problem"),"egal, nicht editierbar")</f>
        <v>egal, nicht editierbar</v>
      </c>
    </row>
    <row r="5181" spans="10:10">
      <c r="J5181" t="str" cm="1">
        <f t="array" ref="J5181">IF(A5181,IF(AND(H5181,I5181),INDEX(EBKP_NEU!B5181:B5902,G5181),"Problem"),"egal, nicht editierbar")</f>
        <v>egal, nicht editierbar</v>
      </c>
    </row>
    <row r="5182" spans="10:10">
      <c r="J5182" t="str" cm="1">
        <f t="array" ref="J5182">IF(A5182,IF(AND(H5182,I5182),INDEX(EBKP_NEU!B5182:B5903,G5182),"Problem"),"egal, nicht editierbar")</f>
        <v>egal, nicht editierbar</v>
      </c>
    </row>
    <row r="5183" spans="10:10">
      <c r="J5183" t="str" cm="1">
        <f t="array" ref="J5183">IF(A5183,IF(AND(H5183,I5183),INDEX(EBKP_NEU!B5183:B5904,G5183),"Problem"),"egal, nicht editierbar")</f>
        <v>egal, nicht editierbar</v>
      </c>
    </row>
    <row r="5184" spans="10:10">
      <c r="J5184" t="str" cm="1">
        <f t="array" ref="J5184">IF(A5184,IF(AND(H5184,I5184),INDEX(EBKP_NEU!B5184:B5905,G5184),"Problem"),"egal, nicht editierbar")</f>
        <v>egal, nicht editierbar</v>
      </c>
    </row>
    <row r="5185" spans="10:10">
      <c r="J5185" t="str" cm="1">
        <f t="array" ref="J5185">IF(A5185,IF(AND(H5185,I5185),INDEX(EBKP_NEU!B5185:B5906,G5185),"Problem"),"egal, nicht editierbar")</f>
        <v>egal, nicht editierbar</v>
      </c>
    </row>
    <row r="5186" spans="10:10">
      <c r="J5186" t="str" cm="1">
        <f t="array" ref="J5186">IF(A5186,IF(AND(H5186,I5186),INDEX(EBKP_NEU!B5186:B5907,G5186),"Problem"),"egal, nicht editierbar")</f>
        <v>egal, nicht editierbar</v>
      </c>
    </row>
    <row r="5187" spans="10:10">
      <c r="J5187" t="str" cm="1">
        <f t="array" ref="J5187">IF(A5187,IF(AND(H5187,I5187),INDEX(EBKP_NEU!B5187:B5908,G5187),"Problem"),"egal, nicht editierbar")</f>
        <v>egal, nicht editierbar</v>
      </c>
    </row>
    <row r="5188" spans="10:10">
      <c r="J5188" t="str" cm="1">
        <f t="array" ref="J5188">IF(A5188,IF(AND(H5188,I5188),INDEX(EBKP_NEU!B5188:B5909,G5188),"Problem"),"egal, nicht editierbar")</f>
        <v>egal, nicht editierbar</v>
      </c>
    </row>
    <row r="5189" spans="10:10">
      <c r="J5189" t="str" cm="1">
        <f t="array" ref="J5189">IF(A5189,IF(AND(H5189,I5189),INDEX(EBKP_NEU!B5189:B5910,G5189),"Problem"),"egal, nicht editierbar")</f>
        <v>egal, nicht editierbar</v>
      </c>
    </row>
    <row r="5190" spans="10:10">
      <c r="J5190" t="str" cm="1">
        <f t="array" ref="J5190">IF(A5190,IF(AND(H5190,I5190),INDEX(EBKP_NEU!B5190:B5911,G5190),"Problem"),"egal, nicht editierbar")</f>
        <v>egal, nicht editierbar</v>
      </c>
    </row>
    <row r="5191" spans="10:10">
      <c r="J5191" t="str" cm="1">
        <f t="array" ref="J5191">IF(A5191,IF(AND(H5191,I5191),INDEX(EBKP_NEU!B5191:B5912,G5191),"Problem"),"egal, nicht editierbar")</f>
        <v>egal, nicht editierbar</v>
      </c>
    </row>
    <row r="5192" spans="10:10">
      <c r="J5192" t="str" cm="1">
        <f t="array" ref="J5192">IF(A5192,IF(AND(H5192,I5192),INDEX(EBKP_NEU!B5192:B5913,G5192),"Problem"),"egal, nicht editierbar")</f>
        <v>egal, nicht editierbar</v>
      </c>
    </row>
    <row r="5193" spans="10:10">
      <c r="J5193" t="str" cm="1">
        <f t="array" ref="J5193">IF(A5193,IF(AND(H5193,I5193),INDEX(EBKP_NEU!B5193:B5914,G5193),"Problem"),"egal, nicht editierbar")</f>
        <v>egal, nicht editierbar</v>
      </c>
    </row>
    <row r="5194" spans="10:10">
      <c r="J5194" t="str" cm="1">
        <f t="array" ref="J5194">IF(A5194,IF(AND(H5194,I5194),INDEX(EBKP_NEU!B5194:B5915,G5194),"Problem"),"egal, nicht editierbar")</f>
        <v>egal, nicht editierbar</v>
      </c>
    </row>
    <row r="5195" spans="10:10">
      <c r="J5195" t="str" cm="1">
        <f t="array" ref="J5195">IF(A5195,IF(AND(H5195,I5195),INDEX(EBKP_NEU!B5195:B5916,G5195),"Problem"),"egal, nicht editierbar")</f>
        <v>egal, nicht editierbar</v>
      </c>
    </row>
    <row r="5196" spans="10:10">
      <c r="J5196" t="str" cm="1">
        <f t="array" ref="J5196">IF(A5196,IF(AND(H5196,I5196),INDEX(EBKP_NEU!B5196:B5917,G5196),"Problem"),"egal, nicht editierbar")</f>
        <v>egal, nicht editierbar</v>
      </c>
    </row>
    <row r="5197" spans="10:10">
      <c r="J5197" t="str" cm="1">
        <f t="array" ref="J5197">IF(A5197,IF(AND(H5197,I5197),INDEX(EBKP_NEU!B5197:B5918,G5197),"Problem"),"egal, nicht editierbar")</f>
        <v>egal, nicht editierbar</v>
      </c>
    </row>
    <row r="5198" spans="10:10">
      <c r="J5198" t="str" cm="1">
        <f t="array" ref="J5198">IF(A5198,IF(AND(H5198,I5198),INDEX(EBKP_NEU!B5198:B5919,G5198),"Problem"),"egal, nicht editierbar")</f>
        <v>egal, nicht editierbar</v>
      </c>
    </row>
    <row r="5199" spans="10:10">
      <c r="J5199" t="str" cm="1">
        <f t="array" ref="J5199">IF(A5199,IF(AND(H5199,I5199),INDEX(EBKP_NEU!B5199:B5920,G5199),"Problem"),"egal, nicht editierbar")</f>
        <v>egal, nicht editierbar</v>
      </c>
    </row>
    <row r="5200" spans="10:10">
      <c r="J5200" t="str" cm="1">
        <f t="array" ref="J5200">IF(A5200,IF(AND(H5200,I5200),INDEX(EBKP_NEU!B5200:B5921,G5200),"Problem"),"egal, nicht editierbar")</f>
        <v>egal, nicht editierbar</v>
      </c>
    </row>
    <row r="5201" spans="10:10">
      <c r="J5201" t="str" cm="1">
        <f t="array" ref="J5201">IF(A5201,IF(AND(H5201,I5201),INDEX(EBKP_NEU!B5201:B5922,G5201),"Problem"),"egal, nicht editierbar")</f>
        <v>egal, nicht editierbar</v>
      </c>
    </row>
    <row r="5202" spans="10:10">
      <c r="J5202" t="str" cm="1">
        <f t="array" ref="J5202">IF(A5202,IF(AND(H5202,I5202),INDEX(EBKP_NEU!B5202:B5923,G5202),"Problem"),"egal, nicht editierbar")</f>
        <v>egal, nicht editierbar</v>
      </c>
    </row>
    <row r="5203" spans="10:10">
      <c r="J5203" t="str" cm="1">
        <f t="array" ref="J5203">IF(A5203,IF(AND(H5203,I5203),INDEX(EBKP_NEU!B5203:B5924,G5203),"Problem"),"egal, nicht editierbar")</f>
        <v>egal, nicht editierbar</v>
      </c>
    </row>
    <row r="5204" spans="10:10">
      <c r="J5204" t="str" cm="1">
        <f t="array" ref="J5204">IF(A5204,IF(AND(H5204,I5204),INDEX(EBKP_NEU!B5204:B5925,G5204),"Problem"),"egal, nicht editierbar")</f>
        <v>egal, nicht editierbar</v>
      </c>
    </row>
    <row r="5205" spans="10:10">
      <c r="J5205" t="str" cm="1">
        <f t="array" ref="J5205">IF(A5205,IF(AND(H5205,I5205),INDEX(EBKP_NEU!B5205:B5926,G5205),"Problem"),"egal, nicht editierbar")</f>
        <v>egal, nicht editierbar</v>
      </c>
    </row>
    <row r="5206" spans="10:10">
      <c r="J5206" t="str" cm="1">
        <f t="array" ref="J5206">IF(A5206,IF(AND(H5206,I5206),INDEX(EBKP_NEU!B5206:B5927,G5206),"Problem"),"egal, nicht editierbar")</f>
        <v>egal, nicht editierbar</v>
      </c>
    </row>
    <row r="5207" spans="10:10">
      <c r="J5207" t="str" cm="1">
        <f t="array" ref="J5207">IF(A5207,IF(AND(H5207,I5207),INDEX(EBKP_NEU!B5207:B5928,G5207),"Problem"),"egal, nicht editierbar")</f>
        <v>egal, nicht editierbar</v>
      </c>
    </row>
    <row r="5208" spans="10:10">
      <c r="J5208" t="str" cm="1">
        <f t="array" ref="J5208">IF(A5208,IF(AND(H5208,I5208),INDEX(EBKP_NEU!B5208:B5929,G5208),"Problem"),"egal, nicht editierbar")</f>
        <v>egal, nicht editierbar</v>
      </c>
    </row>
    <row r="5209" spans="10:10">
      <c r="J5209" t="str" cm="1">
        <f t="array" ref="J5209">IF(A5209,IF(AND(H5209,I5209),INDEX(EBKP_NEU!B5209:B5930,G5209),"Problem"),"egal, nicht editierbar")</f>
        <v>egal, nicht editierbar</v>
      </c>
    </row>
    <row r="5210" spans="10:10">
      <c r="J5210" t="str" cm="1">
        <f t="array" ref="J5210">IF(A5210,IF(AND(H5210,I5210),INDEX(EBKP_NEU!B5210:B5931,G5210),"Problem"),"egal, nicht editierbar")</f>
        <v>egal, nicht editierbar</v>
      </c>
    </row>
    <row r="5211" spans="10:10">
      <c r="J5211" t="str" cm="1">
        <f t="array" ref="J5211">IF(A5211,IF(AND(H5211,I5211),INDEX(EBKP_NEU!B5211:B5932,G5211),"Problem"),"egal, nicht editierbar")</f>
        <v>egal, nicht editierbar</v>
      </c>
    </row>
    <row r="5212" spans="10:10">
      <c r="J5212" t="str" cm="1">
        <f t="array" ref="J5212">IF(A5212,IF(AND(H5212,I5212),INDEX(EBKP_NEU!B5212:B5933,G5212),"Problem"),"egal, nicht editierbar")</f>
        <v>egal, nicht editierbar</v>
      </c>
    </row>
    <row r="5213" spans="10:10">
      <c r="J5213" t="str" cm="1">
        <f t="array" ref="J5213">IF(A5213,IF(AND(H5213,I5213),INDEX(EBKP_NEU!B5213:B5934,G5213),"Problem"),"egal, nicht editierbar")</f>
        <v>egal, nicht editierbar</v>
      </c>
    </row>
    <row r="5214" spans="10:10">
      <c r="J5214" t="str" cm="1">
        <f t="array" ref="J5214">IF(A5214,IF(AND(H5214,I5214),INDEX(EBKP_NEU!B5214:B5935,G5214),"Problem"),"egal, nicht editierbar")</f>
        <v>egal, nicht editierbar</v>
      </c>
    </row>
    <row r="5215" spans="10:10">
      <c r="J5215" t="str" cm="1">
        <f t="array" ref="J5215">IF(A5215,IF(AND(H5215,I5215),INDEX(EBKP_NEU!B5215:B5936,G5215),"Problem"),"egal, nicht editierbar")</f>
        <v>egal, nicht editierbar</v>
      </c>
    </row>
    <row r="5216" spans="10:10">
      <c r="J5216" t="str" cm="1">
        <f t="array" ref="J5216">IF(A5216,IF(AND(H5216,I5216),INDEX(EBKP_NEU!B5216:B5937,G5216),"Problem"),"egal, nicht editierbar")</f>
        <v>egal, nicht editierbar</v>
      </c>
    </row>
    <row r="5217" spans="10:10">
      <c r="J5217" t="str" cm="1">
        <f t="array" ref="J5217">IF(A5217,IF(AND(H5217,I5217),INDEX(EBKP_NEU!B5217:B5938,G5217),"Problem"),"egal, nicht editierbar")</f>
        <v>egal, nicht editierbar</v>
      </c>
    </row>
    <row r="5218" spans="10:10">
      <c r="J5218" t="str" cm="1">
        <f t="array" ref="J5218">IF(A5218,IF(AND(H5218,I5218),INDEX(EBKP_NEU!B5218:B5939,G5218),"Problem"),"egal, nicht editierbar")</f>
        <v>egal, nicht editierbar</v>
      </c>
    </row>
    <row r="5219" spans="10:10">
      <c r="J5219" t="str" cm="1">
        <f t="array" ref="J5219">IF(A5219,IF(AND(H5219,I5219),INDEX(EBKP_NEU!B5219:B5940,G5219),"Problem"),"egal, nicht editierbar")</f>
        <v>egal, nicht editierbar</v>
      </c>
    </row>
    <row r="5220" spans="10:10">
      <c r="J5220" t="str" cm="1">
        <f t="array" ref="J5220">IF(A5220,IF(AND(H5220,I5220),INDEX(EBKP_NEU!B5220:B5941,G5220),"Problem"),"egal, nicht editierbar")</f>
        <v>egal, nicht editierbar</v>
      </c>
    </row>
    <row r="5221" spans="10:10">
      <c r="J5221" t="str" cm="1">
        <f t="array" ref="J5221">IF(A5221,IF(AND(H5221,I5221),INDEX(EBKP_NEU!B5221:B5942,G5221),"Problem"),"egal, nicht editierbar")</f>
        <v>egal, nicht editierbar</v>
      </c>
    </row>
    <row r="5222" spans="10:10">
      <c r="J5222" t="str" cm="1">
        <f t="array" ref="J5222">IF(A5222,IF(AND(H5222,I5222),INDEX(EBKP_NEU!B5222:B5943,G5222),"Problem"),"egal, nicht editierbar")</f>
        <v>egal, nicht editierbar</v>
      </c>
    </row>
    <row r="5223" spans="10:10">
      <c r="J5223" t="str" cm="1">
        <f t="array" ref="J5223">IF(A5223,IF(AND(H5223,I5223),INDEX(EBKP_NEU!B5223:B5944,G5223),"Problem"),"egal, nicht editierbar")</f>
        <v>egal, nicht editierbar</v>
      </c>
    </row>
    <row r="5224" spans="10:10">
      <c r="J5224" t="str" cm="1">
        <f t="array" ref="J5224">IF(A5224,IF(AND(H5224,I5224),INDEX(EBKP_NEU!B5224:B5945,G5224),"Problem"),"egal, nicht editierbar")</f>
        <v>egal, nicht editierbar</v>
      </c>
    </row>
    <row r="5225" spans="10:10">
      <c r="J5225" t="str" cm="1">
        <f t="array" ref="J5225">IF(A5225,IF(AND(H5225,I5225),INDEX(EBKP_NEU!B5225:B5946,G5225),"Problem"),"egal, nicht editierbar")</f>
        <v>egal, nicht editierbar</v>
      </c>
    </row>
    <row r="5226" spans="10:10">
      <c r="J5226" t="str" cm="1">
        <f t="array" ref="J5226">IF(A5226,IF(AND(H5226,I5226),INDEX(EBKP_NEU!B5226:B5947,G5226),"Problem"),"egal, nicht editierbar")</f>
        <v>egal, nicht editierbar</v>
      </c>
    </row>
    <row r="5227" spans="10:10">
      <c r="J5227" t="str" cm="1">
        <f t="array" ref="J5227">IF(A5227,IF(AND(H5227,I5227),INDEX(EBKP_NEU!B5227:B5948,G5227),"Problem"),"egal, nicht editierbar")</f>
        <v>egal, nicht editierbar</v>
      </c>
    </row>
    <row r="5228" spans="10:10">
      <c r="J5228" t="str" cm="1">
        <f t="array" ref="J5228">IF(A5228,IF(AND(H5228,I5228),INDEX(EBKP_NEU!B5228:B5949,G5228),"Problem"),"egal, nicht editierbar")</f>
        <v>egal, nicht editierbar</v>
      </c>
    </row>
    <row r="5229" spans="10:10">
      <c r="J5229" t="str" cm="1">
        <f t="array" ref="J5229">IF(A5229,IF(AND(H5229,I5229),INDEX(EBKP_NEU!B5229:B5950,G5229),"Problem"),"egal, nicht editierbar")</f>
        <v>egal, nicht editierbar</v>
      </c>
    </row>
    <row r="5230" spans="10:10">
      <c r="J5230" t="str" cm="1">
        <f t="array" ref="J5230">IF(A5230,IF(AND(H5230,I5230),INDEX(EBKP_NEU!B5230:B5951,G5230),"Problem"),"egal, nicht editierbar")</f>
        <v>egal, nicht editierbar</v>
      </c>
    </row>
    <row r="5231" spans="10:10">
      <c r="J5231" t="str" cm="1">
        <f t="array" ref="J5231">IF(A5231,IF(AND(H5231,I5231),INDEX(EBKP_NEU!B5231:B5952,G5231),"Problem"),"egal, nicht editierbar")</f>
        <v>egal, nicht editierbar</v>
      </c>
    </row>
    <row r="5232" spans="10:10">
      <c r="J5232" t="str" cm="1">
        <f t="array" ref="J5232">IF(A5232,IF(AND(H5232,I5232),INDEX(EBKP_NEU!B5232:B5953,G5232),"Problem"),"egal, nicht editierbar")</f>
        <v>egal, nicht editierbar</v>
      </c>
    </row>
    <row r="5233" spans="10:10">
      <c r="J5233" t="str" cm="1">
        <f t="array" ref="J5233">IF(A5233,IF(AND(H5233,I5233),INDEX(EBKP_NEU!B5233:B5954,G5233),"Problem"),"egal, nicht editierbar")</f>
        <v>egal, nicht editierbar</v>
      </c>
    </row>
    <row r="5234" spans="10:10">
      <c r="J5234" t="str" cm="1">
        <f t="array" ref="J5234">IF(A5234,IF(AND(H5234,I5234),INDEX(EBKP_NEU!B5234:B5955,G5234),"Problem"),"egal, nicht editierbar")</f>
        <v>egal, nicht editierbar</v>
      </c>
    </row>
    <row r="5235" spans="10:10">
      <c r="J5235" t="str" cm="1">
        <f t="array" ref="J5235">IF(A5235,IF(AND(H5235,I5235),INDEX(EBKP_NEU!B5235:B5956,G5235),"Problem"),"egal, nicht editierbar")</f>
        <v>egal, nicht editierbar</v>
      </c>
    </row>
    <row r="5236" spans="10:10">
      <c r="J5236" t="str" cm="1">
        <f t="array" ref="J5236">IF(A5236,IF(AND(H5236,I5236),INDEX(EBKP_NEU!B5236:B5957,G5236),"Problem"),"egal, nicht editierbar")</f>
        <v>egal, nicht editierbar</v>
      </c>
    </row>
    <row r="5237" spans="10:10">
      <c r="J5237" t="str" cm="1">
        <f t="array" ref="J5237">IF(A5237,IF(AND(H5237,I5237),INDEX(EBKP_NEU!B5237:B5958,G5237),"Problem"),"egal, nicht editierbar")</f>
        <v>egal, nicht editierbar</v>
      </c>
    </row>
    <row r="5238" spans="10:10">
      <c r="J5238" t="str" cm="1">
        <f t="array" ref="J5238">IF(A5238,IF(AND(H5238,I5238),INDEX(EBKP_NEU!B5238:B5959,G5238),"Problem"),"egal, nicht editierbar")</f>
        <v>egal, nicht editierbar</v>
      </c>
    </row>
    <row r="5239" spans="10:10">
      <c r="J5239" t="str" cm="1">
        <f t="array" ref="J5239">IF(A5239,IF(AND(H5239,I5239),INDEX(EBKP_NEU!B5239:B5960,G5239),"Problem"),"egal, nicht editierbar")</f>
        <v>egal, nicht editierbar</v>
      </c>
    </row>
    <row r="5240" spans="10:10">
      <c r="J5240" t="str" cm="1">
        <f t="array" ref="J5240">IF(A5240,IF(AND(H5240,I5240),INDEX(EBKP_NEU!B5240:B5961,G5240),"Problem"),"egal, nicht editierbar")</f>
        <v>egal, nicht editierbar</v>
      </c>
    </row>
    <row r="5241" spans="10:10">
      <c r="J5241" t="str" cm="1">
        <f t="array" ref="J5241">IF(A5241,IF(AND(H5241,I5241),INDEX(EBKP_NEU!B5241:B5962,G5241),"Problem"),"egal, nicht editierbar")</f>
        <v>egal, nicht editierbar</v>
      </c>
    </row>
    <row r="5242" spans="10:10">
      <c r="J5242" t="str" cm="1">
        <f t="array" ref="J5242">IF(A5242,IF(AND(H5242,I5242),INDEX(EBKP_NEU!B5242:B5963,G5242),"Problem"),"egal, nicht editierbar")</f>
        <v>egal, nicht editierbar</v>
      </c>
    </row>
    <row r="5243" spans="10:10">
      <c r="J5243" t="str" cm="1">
        <f t="array" ref="J5243">IF(A5243,IF(AND(H5243,I5243),INDEX(EBKP_NEU!B5243:B5964,G5243),"Problem"),"egal, nicht editierbar")</f>
        <v>egal, nicht editierbar</v>
      </c>
    </row>
    <row r="5244" spans="10:10">
      <c r="J5244" t="str" cm="1">
        <f t="array" ref="J5244">IF(A5244,IF(AND(H5244,I5244),INDEX(EBKP_NEU!B5244:B5965,G5244),"Problem"),"egal, nicht editierbar")</f>
        <v>egal, nicht editierbar</v>
      </c>
    </row>
    <row r="5245" spans="10:10">
      <c r="J5245" t="str" cm="1">
        <f t="array" ref="J5245">IF(A5245,IF(AND(H5245,I5245),INDEX(EBKP_NEU!B5245:B5966,G5245),"Problem"),"egal, nicht editierbar")</f>
        <v>egal, nicht editierbar</v>
      </c>
    </row>
    <row r="5246" spans="10:10">
      <c r="J5246" t="str" cm="1">
        <f t="array" ref="J5246">IF(A5246,IF(AND(H5246,I5246),INDEX(EBKP_NEU!B5246:B5967,G5246),"Problem"),"egal, nicht editierbar")</f>
        <v>egal, nicht editierbar</v>
      </c>
    </row>
    <row r="5247" spans="10:10">
      <c r="J5247" t="str" cm="1">
        <f t="array" ref="J5247">IF(A5247,IF(AND(H5247,I5247),INDEX(EBKP_NEU!B5247:B5968,G5247),"Problem"),"egal, nicht editierbar")</f>
        <v>egal, nicht editierbar</v>
      </c>
    </row>
    <row r="5248" spans="10:10">
      <c r="J5248" t="str" cm="1">
        <f t="array" ref="J5248">IF(A5248,IF(AND(H5248,I5248),INDEX(EBKP_NEU!B5248:B5969,G5248),"Problem"),"egal, nicht editierbar")</f>
        <v>egal, nicht editierbar</v>
      </c>
    </row>
    <row r="5249" spans="10:10">
      <c r="J5249" t="str" cm="1">
        <f t="array" ref="J5249">IF(A5249,IF(AND(H5249,I5249),INDEX(EBKP_NEU!B5249:B5970,G5249),"Problem"),"egal, nicht editierbar")</f>
        <v>egal, nicht editierbar</v>
      </c>
    </row>
    <row r="5250" spans="10:10">
      <c r="J5250" t="str" cm="1">
        <f t="array" ref="J5250">IF(A5250,IF(AND(H5250,I5250),INDEX(EBKP_NEU!B5250:B5971,G5250),"Problem"),"egal, nicht editierbar")</f>
        <v>egal, nicht editierbar</v>
      </c>
    </row>
    <row r="5251" spans="10:10">
      <c r="J5251" t="str" cm="1">
        <f t="array" ref="J5251">IF(A5251,IF(AND(H5251,I5251),INDEX(EBKP_NEU!B5251:B5972,G5251),"Problem"),"egal, nicht editierbar")</f>
        <v>egal, nicht editierbar</v>
      </c>
    </row>
    <row r="5252" spans="10:10">
      <c r="J5252" t="str" cm="1">
        <f t="array" ref="J5252">IF(A5252,IF(AND(H5252,I5252),INDEX(EBKP_NEU!B5252:B5973,G5252),"Problem"),"egal, nicht editierbar")</f>
        <v>egal, nicht editierbar</v>
      </c>
    </row>
    <row r="5253" spans="10:10">
      <c r="J5253" t="str" cm="1">
        <f t="array" ref="J5253">IF(A5253,IF(AND(H5253,I5253),INDEX(EBKP_NEU!B5253:B5974,G5253),"Problem"),"egal, nicht editierbar")</f>
        <v>egal, nicht editierbar</v>
      </c>
    </row>
    <row r="5254" spans="10:10">
      <c r="J5254" t="str" cm="1">
        <f t="array" ref="J5254">IF(A5254,IF(AND(H5254,I5254),INDEX(EBKP_NEU!B5254:B5975,G5254),"Problem"),"egal, nicht editierbar")</f>
        <v>egal, nicht editierbar</v>
      </c>
    </row>
    <row r="5255" spans="10:10">
      <c r="J5255" t="str" cm="1">
        <f t="array" ref="J5255">IF(A5255,IF(AND(H5255,I5255),INDEX(EBKP_NEU!B5255:B5976,G5255),"Problem"),"egal, nicht editierbar")</f>
        <v>egal, nicht editierbar</v>
      </c>
    </row>
    <row r="5256" spans="10:10">
      <c r="J5256" t="str" cm="1">
        <f t="array" ref="J5256">IF(A5256,IF(AND(H5256,I5256),INDEX(EBKP_NEU!B5256:B5977,G5256),"Problem"),"egal, nicht editierbar")</f>
        <v>egal, nicht editierbar</v>
      </c>
    </row>
    <row r="5257" spans="10:10">
      <c r="J5257" t="str" cm="1">
        <f t="array" ref="J5257">IF(A5257,IF(AND(H5257,I5257),INDEX(EBKP_NEU!B5257:B5978,G5257),"Problem"),"egal, nicht editierbar")</f>
        <v>egal, nicht editierbar</v>
      </c>
    </row>
    <row r="5258" spans="10:10">
      <c r="J5258" t="str" cm="1">
        <f t="array" ref="J5258">IF(A5258,IF(AND(H5258,I5258),INDEX(EBKP_NEU!B5258:B5979,G5258),"Problem"),"egal, nicht editierbar")</f>
        <v>egal, nicht editierbar</v>
      </c>
    </row>
    <row r="5259" spans="10:10">
      <c r="J5259" t="str" cm="1">
        <f t="array" ref="J5259">IF(A5259,IF(AND(H5259,I5259),INDEX(EBKP_NEU!B5259:B5980,G5259),"Problem"),"egal, nicht editierbar")</f>
        <v>egal, nicht editierbar</v>
      </c>
    </row>
    <row r="5260" spans="10:10">
      <c r="J5260" t="str" cm="1">
        <f t="array" ref="J5260">IF(A5260,IF(AND(H5260,I5260),INDEX(EBKP_NEU!B5260:B5981,G5260),"Problem"),"egal, nicht editierbar")</f>
        <v>egal, nicht editierbar</v>
      </c>
    </row>
    <row r="5261" spans="10:10">
      <c r="J5261" t="str" cm="1">
        <f t="array" ref="J5261">IF(A5261,IF(AND(H5261,I5261),INDEX(EBKP_NEU!B5261:B5982,G5261),"Problem"),"egal, nicht editierbar")</f>
        <v>egal, nicht editierbar</v>
      </c>
    </row>
    <row r="5262" spans="10:10">
      <c r="J5262" t="str" cm="1">
        <f t="array" ref="J5262">IF(A5262,IF(AND(H5262,I5262),INDEX(EBKP_NEU!B5262:B5983,G5262),"Problem"),"egal, nicht editierbar")</f>
        <v>egal, nicht editierbar</v>
      </c>
    </row>
    <row r="5263" spans="10:10">
      <c r="J5263" t="str" cm="1">
        <f t="array" ref="J5263">IF(A5263,IF(AND(H5263,I5263),INDEX(EBKP_NEU!B5263:B5984,G5263),"Problem"),"egal, nicht editierbar")</f>
        <v>egal, nicht editierbar</v>
      </c>
    </row>
    <row r="5264" spans="10:10">
      <c r="J5264" t="str" cm="1">
        <f t="array" ref="J5264">IF(A5264,IF(AND(H5264,I5264),INDEX(EBKP_NEU!B5264:B5985,G5264),"Problem"),"egal, nicht editierbar")</f>
        <v>egal, nicht editierbar</v>
      </c>
    </row>
    <row r="5265" spans="10:10">
      <c r="J5265" t="str" cm="1">
        <f t="array" ref="J5265">IF(A5265,IF(AND(H5265,I5265),INDEX(EBKP_NEU!B5265:B5986,G5265),"Problem"),"egal, nicht editierbar")</f>
        <v>egal, nicht editierbar</v>
      </c>
    </row>
    <row r="5266" spans="10:10">
      <c r="J5266" t="str" cm="1">
        <f t="array" ref="J5266">IF(A5266,IF(AND(H5266,I5266),INDEX(EBKP_NEU!B5266:B5987,G5266),"Problem"),"egal, nicht editierbar")</f>
        <v>egal, nicht editierbar</v>
      </c>
    </row>
    <row r="5267" spans="10:10">
      <c r="J5267" t="str" cm="1">
        <f t="array" ref="J5267">IF(A5267,IF(AND(H5267,I5267),INDEX(EBKP_NEU!B5267:B5988,G5267),"Problem"),"egal, nicht editierbar")</f>
        <v>egal, nicht editierbar</v>
      </c>
    </row>
    <row r="5268" spans="10:10">
      <c r="J5268" t="str" cm="1">
        <f t="array" ref="J5268">IF(A5268,IF(AND(H5268,I5268),INDEX(EBKP_NEU!B5268:B5989,G5268),"Problem"),"egal, nicht editierbar")</f>
        <v>egal, nicht editierbar</v>
      </c>
    </row>
    <row r="5269" spans="10:10">
      <c r="J5269" t="str" cm="1">
        <f t="array" ref="J5269">IF(A5269,IF(AND(H5269,I5269),INDEX(EBKP_NEU!B5269:B5990,G5269),"Problem"),"egal, nicht editierbar")</f>
        <v>egal, nicht editierbar</v>
      </c>
    </row>
    <row r="5270" spans="10:10">
      <c r="J5270" t="str" cm="1">
        <f t="array" ref="J5270">IF(A5270,IF(AND(H5270,I5270),INDEX(EBKP_NEU!B5270:B5991,G5270),"Problem"),"egal, nicht editierbar")</f>
        <v>egal, nicht editierbar</v>
      </c>
    </row>
    <row r="5271" spans="10:10">
      <c r="J5271" t="str" cm="1">
        <f t="array" ref="J5271">IF(A5271,IF(AND(H5271,I5271),INDEX(EBKP_NEU!B5271:B5992,G5271),"Problem"),"egal, nicht editierbar")</f>
        <v>egal, nicht editierbar</v>
      </c>
    </row>
    <row r="5272" spans="10:10">
      <c r="J5272" t="str" cm="1">
        <f t="array" ref="J5272">IF(A5272,IF(AND(H5272,I5272),INDEX(EBKP_NEU!B5272:B5993,G5272),"Problem"),"egal, nicht editierbar")</f>
        <v>egal, nicht editierbar</v>
      </c>
    </row>
    <row r="5273" spans="10:10">
      <c r="J5273" t="str" cm="1">
        <f t="array" ref="J5273">IF(A5273,IF(AND(H5273,I5273),INDEX(EBKP_NEU!B5273:B5994,G5273),"Problem"),"egal, nicht editierbar")</f>
        <v>egal, nicht editierbar</v>
      </c>
    </row>
    <row r="5274" spans="10:10">
      <c r="J5274" t="str" cm="1">
        <f t="array" ref="J5274">IF(A5274,IF(AND(H5274,I5274),INDEX(EBKP_NEU!B5274:B5995,G5274),"Problem"),"egal, nicht editierbar")</f>
        <v>egal, nicht editierbar</v>
      </c>
    </row>
    <row r="5275" spans="10:10">
      <c r="J5275" t="str" cm="1">
        <f t="array" ref="J5275">IF(A5275,IF(AND(H5275,I5275),INDEX(EBKP_NEU!B5275:B5996,G5275),"Problem"),"egal, nicht editierbar")</f>
        <v>egal, nicht editierbar</v>
      </c>
    </row>
    <row r="5276" spans="10:10">
      <c r="J5276" t="str" cm="1">
        <f t="array" ref="J5276">IF(A5276,IF(AND(H5276,I5276),INDEX(EBKP_NEU!B5276:B5997,G5276),"Problem"),"egal, nicht editierbar")</f>
        <v>egal, nicht editierbar</v>
      </c>
    </row>
    <row r="5277" spans="10:10">
      <c r="J5277" t="str" cm="1">
        <f t="array" ref="J5277">IF(A5277,IF(AND(H5277,I5277),INDEX(EBKP_NEU!B5277:B5998,G5277),"Problem"),"egal, nicht editierbar")</f>
        <v>egal, nicht editierbar</v>
      </c>
    </row>
    <row r="5278" spans="10:10">
      <c r="J5278" t="str" cm="1">
        <f t="array" ref="J5278">IF(A5278,IF(AND(H5278,I5278),INDEX(EBKP_NEU!B5278:B5999,G5278),"Problem"),"egal, nicht editierbar")</f>
        <v>egal, nicht editierbar</v>
      </c>
    </row>
    <row r="5279" spans="10:10">
      <c r="J5279" t="str" cm="1">
        <f t="array" ref="J5279">IF(A5279,IF(AND(H5279,I5279),INDEX(EBKP_NEU!B5279:B6000,G5279),"Problem"),"egal, nicht editierbar")</f>
        <v>egal, nicht editierbar</v>
      </c>
    </row>
    <row r="5280" spans="10:10">
      <c r="J5280" t="str" cm="1">
        <f t="array" ref="J5280">IF(A5280,IF(AND(H5280,I5280),INDEX(EBKP_NEU!B5280:B6001,G5280),"Problem"),"egal, nicht editierbar")</f>
        <v>egal, nicht editierbar</v>
      </c>
    </row>
    <row r="5281" spans="10:10">
      <c r="J5281" t="str" cm="1">
        <f t="array" ref="J5281">IF(A5281,IF(AND(H5281,I5281),INDEX(EBKP_NEU!B5281:B6002,G5281),"Problem"),"egal, nicht editierbar")</f>
        <v>egal, nicht editierbar</v>
      </c>
    </row>
    <row r="5282" spans="10:10">
      <c r="J5282" t="str" cm="1">
        <f t="array" ref="J5282">IF(A5282,IF(AND(H5282,I5282),INDEX(EBKP_NEU!B5282:B6003,G5282),"Problem"),"egal, nicht editierbar")</f>
        <v>egal, nicht editierbar</v>
      </c>
    </row>
    <row r="5283" spans="10:10">
      <c r="J5283" t="str" cm="1">
        <f t="array" ref="J5283">IF(A5283,IF(AND(H5283,I5283),INDEX(EBKP_NEU!B5283:B6004,G5283),"Problem"),"egal, nicht editierbar")</f>
        <v>egal, nicht editierbar</v>
      </c>
    </row>
    <row r="5284" spans="10:10">
      <c r="J5284" t="str" cm="1">
        <f t="array" ref="J5284">IF(A5284,IF(AND(H5284,I5284),INDEX(EBKP_NEU!B5284:B6005,G5284),"Problem"),"egal, nicht editierbar")</f>
        <v>egal, nicht editierbar</v>
      </c>
    </row>
    <row r="5285" spans="10:10">
      <c r="J5285" t="str" cm="1">
        <f t="array" ref="J5285">IF(A5285,IF(AND(H5285,I5285),INDEX(EBKP_NEU!B5285:B6006,G5285),"Problem"),"egal, nicht editierbar")</f>
        <v>egal, nicht editierbar</v>
      </c>
    </row>
    <row r="5286" spans="10:10">
      <c r="J5286" t="str" cm="1">
        <f t="array" ref="J5286">IF(A5286,IF(AND(H5286,I5286),INDEX(EBKP_NEU!B5286:B6007,G5286),"Problem"),"egal, nicht editierbar")</f>
        <v>egal, nicht editierbar</v>
      </c>
    </row>
    <row r="5287" spans="10:10">
      <c r="J5287" t="str" cm="1">
        <f t="array" ref="J5287">IF(A5287,IF(AND(H5287,I5287),INDEX(EBKP_NEU!B5287:B6008,G5287),"Problem"),"egal, nicht editierbar")</f>
        <v>egal, nicht editierbar</v>
      </c>
    </row>
    <row r="5288" spans="10:10">
      <c r="J5288" t="str" cm="1">
        <f t="array" ref="J5288">IF(A5288,IF(AND(H5288,I5288),INDEX(EBKP_NEU!B5288:B6009,G5288),"Problem"),"egal, nicht editierbar")</f>
        <v>egal, nicht editierbar</v>
      </c>
    </row>
  </sheetData>
  <autoFilter ref="A2:K1144" xr:uid="{CB68FCA6-0269-4016-8CC7-3013CCDBCF0C}">
    <filterColumn colId="9">
      <filters>
        <filter val="#NV"/>
        <filter val="B04.05"/>
        <filter val="C02"/>
        <filter val="C03"/>
        <filter val="D02.03"/>
        <filter val="D02.05"/>
        <filter val="D03.02"/>
        <filter val="D03.03"/>
        <filter val="D04.03"/>
        <filter val="D04.04"/>
        <filter val="E01.02"/>
        <filter val="E01.03"/>
        <filter val="E02"/>
        <filter val="E02.01"/>
        <filter val="G02"/>
        <filter val="G04.01"/>
        <filter val="G05.03"/>
        <filter val="G06.02"/>
        <filter val="I03"/>
        <filter val="I04"/>
        <filter val="J02"/>
        <filter val="J03"/>
        <filter val="J04"/>
        <filter val="M03"/>
        <filter val="M04"/>
        <filter val="M06"/>
        <filter val="N04"/>
        <filter val="N05"/>
        <filter val="O01"/>
        <filter val="O01.01"/>
        <filter val="O01.02"/>
        <filter val="O01.03"/>
        <filter val="O02"/>
        <filter val="O02.01"/>
        <filter val="O02.02"/>
        <filter val="O03"/>
        <filter val="O03.01"/>
        <filter val="O03.02"/>
        <filter val="O03.03"/>
        <filter val="O04"/>
        <filter val="O04.01"/>
        <filter val="O04.02"/>
        <filter val="O04.03"/>
        <filter val="O04.04"/>
        <filter val="O04.05"/>
        <filter val="O05"/>
        <filter val="O05.05"/>
        <filter val="O06"/>
        <filter val="O06.01"/>
        <filter val="O06.02"/>
        <filter val="O07"/>
        <filter val="O07.01"/>
        <filter val="O07.02"/>
        <filter val="O07.03"/>
        <filter val="O07.04"/>
        <filter val="P01"/>
        <filter val="P01.01"/>
        <filter val="P01.02"/>
        <filter val="P01.03"/>
        <filter val="P01.04"/>
        <filter val="P01.05"/>
        <filter val="P01.07"/>
        <filter val="Problem"/>
        <filter val="Q01"/>
        <filter val="Q01.01"/>
        <filter val="Q01.02"/>
        <filter val="Q01.03"/>
        <filter val="Q02"/>
        <filter val="Q02.01"/>
        <filter val="Q02.02"/>
        <filter val="Q02.04"/>
        <filter val="Q03"/>
        <filter val="Q03.01"/>
        <filter val="Q03.02"/>
        <filter val="Q03.04"/>
        <filter val="Q05"/>
        <filter val="Q05.01"/>
        <filter val="Q05.02"/>
        <filter val="Q05.03"/>
        <filter val="Q06"/>
        <filter val="Q06.03"/>
        <filter val="R01"/>
        <filter val="R01.01"/>
        <filter val="R01.03"/>
        <filter val="R01.04"/>
        <filter val="R01.05"/>
        <filter val="R03.02"/>
        <filter val="R03.03"/>
        <filter val="R04"/>
        <filter val="R04.02"/>
        <filter val="R04.03"/>
        <filter val="R04.04"/>
        <filter val="S01"/>
        <filter val="S02"/>
        <filter val="S03"/>
        <filter val="S04"/>
        <filter val="S05"/>
        <filter val="S06"/>
        <filter val="S07"/>
        <filter val="T01"/>
        <filter val="T01.02"/>
        <filter val="T05"/>
        <filter val="T05.01"/>
        <filter val="T05.02"/>
        <filter val="T05.04"/>
        <filter val="T05.05"/>
      </filters>
    </filterColumn>
  </autoFilter>
  <conditionalFormatting sqref="J1:J1048576 L2">
    <cfRule type="containsText" dxfId="6" priority="1" operator="containsText" text="NV">
      <formula>NOT(ISERROR(SEARCH("NV",J1)))</formula>
    </cfRule>
    <cfRule type="containsText" dxfId="5" priority="2" operator="containsText" text="PROBLEM">
      <formula>NOT(ISERROR(SEARCH("PROBLEM",J1)))</formula>
    </cfRule>
  </conditionalFormatting>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D29352F0-BD1D-45AA-92C8-657CCF2D524B}">
          <x14:formula1>
            <xm:f>Tabelle3!$A$5:$A$496</xm:f>
          </x14:formula1>
          <xm:sqref>K781 K18:K29 K3:K16 K42:K43 K45:K46 K48:K51 K53:K54 K56:K57 K61:K76 K80:K82 K87 K89:K91 K93:K95 K100 K103 K105 K108 K110 K112 K114 K118:K119 K123:K150 K152:K158 K160:K163 K165:K171 K173:K188 K190:K219 K222:K225 K231:K241 K245 K247 K249 K251 K254 K256 K258:K261 K263:K264 K266:K269 K271:K272 K275:K291 K293:K331 K333:K338 K340:K341 K344:K347 K349:K373 K375:K376 K378:K379 K382 K384:K396 K398 K400 K402:K403 K406:K410 K413:K419 K421:K425 K427:K432 K434:K435 K437:K444 K447 K449 K451 K453 K455:K458 K460 K462:K463 K471:K472 K474 K476 K478 K480 K482 K488:K493 K495:K496 K501:K502 K504:K505 K507 K510:K512 K514:K516 K520:K522 K524:K527 K529 K531:K536 K538:K539 K542:K544 K546:K553 K556 K558:K563 K566:K568 K570:K572 K575:K577 K579:K584 K587:K596 K599:K600 K605:K606 K617 K619 K621:K622 K628 K692:K697 K706:K707 K710 K712 K717 K719 K721 K725 K727:K729 K731 K734:K735 K737:K738 K742:K744 K746 K748 K750:K755 K757 K760 K762:K763 K767 K769:K771 K773 K775:K776 K1096:K1144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75A96-CE0E-4335-86CD-E9EE11C0E329}">
  <sheetPr codeName="Tabelle7"/>
  <dimension ref="A2:I1144"/>
  <sheetViews>
    <sheetView topLeftCell="B1" workbookViewId="0">
      <selection activeCell="H66" sqref="H66:N66"/>
    </sheetView>
  </sheetViews>
  <sheetFormatPr baseColWidth="10" defaultColWidth="11.44140625" defaultRowHeight="13.2"/>
  <cols>
    <col min="1" max="1" width="35.5546875" style="219" hidden="1" customWidth="1"/>
    <col min="2" max="2" width="16" customWidth="1"/>
    <col min="3" max="3" width="18" customWidth="1"/>
    <col min="4" max="4" width="33.88671875" customWidth="1"/>
    <col min="5" max="5" width="62.44140625" customWidth="1"/>
    <col min="6" max="6" width="12.44140625" customWidth="1"/>
    <col min="7" max="8" width="14.44140625" customWidth="1"/>
    <col min="9" max="9" width="16.5546875" customWidth="1"/>
  </cols>
  <sheetData>
    <row r="2" spans="1:9" ht="21">
      <c r="A2" s="220" t="s">
        <v>6154</v>
      </c>
      <c r="B2" s="210" t="s">
        <v>6155</v>
      </c>
      <c r="C2" s="54" t="s">
        <v>6156</v>
      </c>
      <c r="D2" s="54" t="s">
        <v>6157</v>
      </c>
      <c r="E2" s="55" t="s">
        <v>6158</v>
      </c>
      <c r="F2" s="55" t="s">
        <v>6159</v>
      </c>
      <c r="G2" s="55" t="s">
        <v>6160</v>
      </c>
      <c r="H2" s="55" t="s">
        <v>6161</v>
      </c>
      <c r="I2" s="25" t="s">
        <v>6162</v>
      </c>
    </row>
    <row r="3" spans="1:9" ht="27.6" hidden="1">
      <c r="A3" s="219" t="str">
        <f t="shared" ref="A3:A66" si="0">IF(IF(ISERROR(SEARCH(".",B3)),FALSE,TRUE),REPLACE(REPLACE(B3,2,1," "),IFERROR(FIND(".0",B3),""),2,"."),IF(LEN(B3)&gt;2,REPLACE(B3,2,1," "),B3))</f>
        <v>A</v>
      </c>
      <c r="B3" s="184" t="s">
        <v>1353</v>
      </c>
      <c r="C3" s="184" t="s">
        <v>1354</v>
      </c>
      <c r="D3" s="185" t="s">
        <v>1355</v>
      </c>
      <c r="E3">
        <f>MATCH(A3,EBKP_MAP!$C$3:$C$1144,0)</f>
        <v>1</v>
      </c>
      <c r="F3" s="216" t="b">
        <f t="shared" ref="F3:F66" si="1">IF(H3="nein / nur Anzeigen",TRUE, IF(H3="nein",FALSE,IF(H3="nein / Eingabe ZB neu mappen",FALSE,TRUE)))</f>
        <v>1</v>
      </c>
      <c r="G3" t="b">
        <f t="shared" ref="G3:G66" si="2">IF(H3="Ja",TRUE,FALSE)</f>
        <v>0</v>
      </c>
      <c r="H3" s="213" t="s">
        <v>6163</v>
      </c>
    </row>
    <row r="4" spans="1:9" ht="41.4" hidden="1">
      <c r="A4" s="219" t="str">
        <f t="shared" si="0"/>
        <v>A 1</v>
      </c>
      <c r="B4" s="186" t="s">
        <v>1358</v>
      </c>
      <c r="C4" s="186" t="s">
        <v>1359</v>
      </c>
      <c r="D4" s="185" t="s">
        <v>1360</v>
      </c>
      <c r="E4">
        <f>MATCH(A4,EBKP_MAP!$C$3:$C$1144,0)</f>
        <v>2</v>
      </c>
      <c r="F4" s="216" t="b">
        <f t="shared" si="1"/>
        <v>0</v>
      </c>
      <c r="G4" t="b">
        <f t="shared" si="2"/>
        <v>0</v>
      </c>
      <c r="H4" s="213" t="s">
        <v>475</v>
      </c>
    </row>
    <row r="5" spans="1:9" ht="27.6" hidden="1">
      <c r="A5" s="219" t="str">
        <f t="shared" si="0"/>
        <v>A 1.1</v>
      </c>
      <c r="B5" s="185" t="s">
        <v>1363</v>
      </c>
      <c r="C5" s="185" t="s">
        <v>1364</v>
      </c>
      <c r="D5" s="185" t="s">
        <v>1365</v>
      </c>
      <c r="E5">
        <f>MATCH(A5,EBKP_MAP!$C$3:$C$1144,0)</f>
        <v>3</v>
      </c>
      <c r="F5" s="216" t="b">
        <f t="shared" si="1"/>
        <v>0</v>
      </c>
      <c r="G5" t="b">
        <f t="shared" si="2"/>
        <v>0</v>
      </c>
      <c r="H5" s="213" t="s">
        <v>475</v>
      </c>
    </row>
    <row r="6" spans="1:9" ht="41.4" hidden="1">
      <c r="A6" s="219" t="str">
        <f t="shared" si="0"/>
        <v>A 1.2</v>
      </c>
      <c r="B6" s="185" t="s">
        <v>1369</v>
      </c>
      <c r="C6" s="185" t="s">
        <v>1370</v>
      </c>
      <c r="D6" s="185" t="s">
        <v>1371</v>
      </c>
      <c r="E6">
        <f>MATCH(A6,EBKP_MAP!$C$3:$C$1144,0)</f>
        <v>4</v>
      </c>
      <c r="F6" s="216" t="b">
        <f t="shared" si="1"/>
        <v>0</v>
      </c>
      <c r="G6" t="b">
        <f t="shared" si="2"/>
        <v>0</v>
      </c>
      <c r="H6" s="213" t="s">
        <v>475</v>
      </c>
    </row>
    <row r="7" spans="1:9" ht="27.6" hidden="1">
      <c r="A7" s="219" t="str">
        <f t="shared" si="0"/>
        <v>A 1.3</v>
      </c>
      <c r="B7" s="185" t="s">
        <v>1375</v>
      </c>
      <c r="C7" s="185" t="s">
        <v>1376</v>
      </c>
      <c r="D7" s="185" t="s">
        <v>1377</v>
      </c>
      <c r="E7">
        <f>MATCH(A7,EBKP_MAP!$C$3:$C$1144,0)</f>
        <v>5</v>
      </c>
      <c r="F7" s="216" t="b">
        <f t="shared" si="1"/>
        <v>0</v>
      </c>
      <c r="G7" t="b">
        <f t="shared" si="2"/>
        <v>0</v>
      </c>
      <c r="H7" s="213" t="s">
        <v>475</v>
      </c>
    </row>
    <row r="8" spans="1:9" ht="13.8" hidden="1">
      <c r="A8" s="219" t="str">
        <f t="shared" si="0"/>
        <v>A 1.4</v>
      </c>
      <c r="B8" s="185" t="s">
        <v>1381</v>
      </c>
      <c r="C8" s="185" t="s">
        <v>1382</v>
      </c>
      <c r="D8" s="185" t="s">
        <v>1383</v>
      </c>
      <c r="E8">
        <f>MATCH(A8,EBKP_MAP!$C$3:$C$1144,0)</f>
        <v>6</v>
      </c>
      <c r="F8" s="216" t="b">
        <f t="shared" si="1"/>
        <v>0</v>
      </c>
      <c r="G8" t="b">
        <f t="shared" si="2"/>
        <v>0</v>
      </c>
      <c r="H8" s="213" t="s">
        <v>475</v>
      </c>
    </row>
    <row r="9" spans="1:9" ht="27.6" hidden="1">
      <c r="A9" s="219" t="str">
        <f t="shared" si="0"/>
        <v>A 2</v>
      </c>
      <c r="B9" s="186" t="s">
        <v>1387</v>
      </c>
      <c r="C9" s="186" t="s">
        <v>1388</v>
      </c>
      <c r="D9" s="185" t="s">
        <v>1389</v>
      </c>
      <c r="E9">
        <f>MATCH(A9,EBKP_MAP!$C$3:$C$1144,0)</f>
        <v>7</v>
      </c>
      <c r="F9" s="216" t="b">
        <f t="shared" si="1"/>
        <v>0</v>
      </c>
      <c r="G9" t="b">
        <f t="shared" si="2"/>
        <v>0</v>
      </c>
      <c r="H9" s="213" t="s">
        <v>475</v>
      </c>
    </row>
    <row r="10" spans="1:9" ht="27.6" hidden="1">
      <c r="A10" s="219" t="str">
        <f t="shared" si="0"/>
        <v>A 2.1</v>
      </c>
      <c r="B10" s="185" t="s">
        <v>1393</v>
      </c>
      <c r="C10" s="185" t="s">
        <v>1394</v>
      </c>
      <c r="D10" s="185" t="s">
        <v>1395</v>
      </c>
      <c r="E10">
        <f>MATCH(A10,EBKP_MAP!$C$3:$C$1144,0)</f>
        <v>8</v>
      </c>
      <c r="F10" s="216" t="b">
        <f t="shared" si="1"/>
        <v>0</v>
      </c>
      <c r="G10" t="b">
        <f t="shared" si="2"/>
        <v>0</v>
      </c>
      <c r="H10" s="213" t="s">
        <v>475</v>
      </c>
    </row>
    <row r="11" spans="1:9" ht="13.8" hidden="1">
      <c r="A11" s="219" t="str">
        <f t="shared" si="0"/>
        <v>A 2.2</v>
      </c>
      <c r="B11" s="185" t="s">
        <v>1399</v>
      </c>
      <c r="C11" s="185" t="s">
        <v>1400</v>
      </c>
      <c r="D11" s="185" t="s">
        <v>1400</v>
      </c>
      <c r="E11">
        <f>MATCH(A11,EBKP_MAP!$C$3:$C$1144,0)</f>
        <v>9</v>
      </c>
      <c r="F11" s="216" t="b">
        <f t="shared" si="1"/>
        <v>0</v>
      </c>
      <c r="G11" t="b">
        <f t="shared" si="2"/>
        <v>0</v>
      </c>
      <c r="H11" s="213" t="s">
        <v>475</v>
      </c>
    </row>
    <row r="12" spans="1:9" ht="13.8" hidden="1">
      <c r="A12" s="219" t="str">
        <f t="shared" si="0"/>
        <v>A 2.3</v>
      </c>
      <c r="B12" s="185" t="s">
        <v>1403</v>
      </c>
      <c r="C12" s="185" t="s">
        <v>1404</v>
      </c>
      <c r="D12" s="185" t="s">
        <v>1405</v>
      </c>
      <c r="E12">
        <f>MATCH(A12,EBKP_MAP!$C$3:$C$1144,0)</f>
        <v>10</v>
      </c>
      <c r="F12" s="216" t="b">
        <f t="shared" si="1"/>
        <v>0</v>
      </c>
      <c r="G12" t="b">
        <f t="shared" si="2"/>
        <v>0</v>
      </c>
      <c r="H12" s="213" t="s">
        <v>475</v>
      </c>
    </row>
    <row r="13" spans="1:9" ht="27.6" hidden="1">
      <c r="A13" s="219" t="str">
        <f t="shared" si="0"/>
        <v>A 2.4</v>
      </c>
      <c r="B13" s="185" t="s">
        <v>1409</v>
      </c>
      <c r="C13" s="185" t="s">
        <v>1410</v>
      </c>
      <c r="D13" s="185" t="s">
        <v>1411</v>
      </c>
      <c r="E13">
        <f>MATCH(A13,EBKP_MAP!$C$3:$C$1144,0)</f>
        <v>11</v>
      </c>
      <c r="F13" s="216" t="b">
        <f t="shared" si="1"/>
        <v>0</v>
      </c>
      <c r="G13" t="b">
        <f t="shared" si="2"/>
        <v>0</v>
      </c>
      <c r="H13" s="213" t="s">
        <v>475</v>
      </c>
    </row>
    <row r="14" spans="1:9" ht="27.6" hidden="1">
      <c r="A14" s="219" t="str">
        <f t="shared" si="0"/>
        <v>A 2.5</v>
      </c>
      <c r="B14" s="185" t="s">
        <v>1414</v>
      </c>
      <c r="C14" s="185" t="s">
        <v>1415</v>
      </c>
      <c r="D14" s="185" t="s">
        <v>1416</v>
      </c>
      <c r="E14">
        <f>MATCH(A14,EBKP_MAP!$C$3:$C$1144,0)</f>
        <v>12</v>
      </c>
      <c r="F14" s="216" t="b">
        <f t="shared" si="1"/>
        <v>0</v>
      </c>
      <c r="G14" t="b">
        <f t="shared" si="2"/>
        <v>0</v>
      </c>
      <c r="H14" s="213" t="s">
        <v>475</v>
      </c>
    </row>
    <row r="15" spans="1:9" ht="55.2" hidden="1">
      <c r="A15" s="219" t="str">
        <f t="shared" si="0"/>
        <v>A 2.6</v>
      </c>
      <c r="B15" s="185" t="s">
        <v>1419</v>
      </c>
      <c r="C15" s="185" t="s">
        <v>1420</v>
      </c>
      <c r="D15" s="185" t="s">
        <v>1421</v>
      </c>
      <c r="E15">
        <f>MATCH(A15,EBKP_MAP!$C$3:$C$1144,0)</f>
        <v>13</v>
      </c>
      <c r="F15" s="216" t="b">
        <f t="shared" si="1"/>
        <v>0</v>
      </c>
      <c r="G15" t="b">
        <f t="shared" si="2"/>
        <v>0</v>
      </c>
      <c r="H15" s="213" t="s">
        <v>475</v>
      </c>
    </row>
    <row r="16" spans="1:9" ht="27.6" hidden="1">
      <c r="A16" s="219" t="str">
        <f t="shared" si="0"/>
        <v>A 2.7</v>
      </c>
      <c r="B16" s="185" t="s">
        <v>1425</v>
      </c>
      <c r="C16" s="185" t="s">
        <v>1426</v>
      </c>
      <c r="D16" s="185" t="s">
        <v>1427</v>
      </c>
      <c r="E16">
        <f>MATCH(A16,EBKP_MAP!$C$3:$C$1144,0)</f>
        <v>14</v>
      </c>
      <c r="F16" s="216" t="b">
        <f t="shared" si="1"/>
        <v>0</v>
      </c>
      <c r="G16" t="b">
        <f t="shared" si="2"/>
        <v>0</v>
      </c>
      <c r="H16" s="213" t="s">
        <v>475</v>
      </c>
    </row>
    <row r="17" spans="1:8" ht="20.399999999999999" hidden="1">
      <c r="A17" s="219" t="str">
        <f t="shared" si="0"/>
        <v>B</v>
      </c>
      <c r="B17" s="184" t="s">
        <v>8</v>
      </c>
      <c r="C17" s="184" t="s">
        <v>1431</v>
      </c>
      <c r="D17" s="185" t="s">
        <v>1432</v>
      </c>
      <c r="E17">
        <f>MATCH(A17,EBKP_MAP!$C$3:$C$1144,0)</f>
        <v>15</v>
      </c>
      <c r="F17" s="216" t="b">
        <f t="shared" si="1"/>
        <v>0</v>
      </c>
      <c r="G17" t="b">
        <f t="shared" si="2"/>
        <v>0</v>
      </c>
      <c r="H17" s="214" t="s">
        <v>6164</v>
      </c>
    </row>
    <row r="18" spans="1:8" ht="27.6" hidden="1">
      <c r="A18" s="219" t="str">
        <f t="shared" si="0"/>
        <v>B 1</v>
      </c>
      <c r="B18" s="186" t="s">
        <v>1436</v>
      </c>
      <c r="C18" s="186" t="s">
        <v>1437</v>
      </c>
      <c r="D18" s="185" t="s">
        <v>1438</v>
      </c>
      <c r="E18">
        <f>MATCH(A18,EBKP_MAP!$C$3:$C$1144,0)</f>
        <v>16</v>
      </c>
      <c r="F18" s="216" t="b">
        <f t="shared" si="1"/>
        <v>0</v>
      </c>
      <c r="G18" t="b">
        <f t="shared" si="2"/>
        <v>0</v>
      </c>
      <c r="H18" s="213" t="s">
        <v>475</v>
      </c>
    </row>
    <row r="19" spans="1:8" ht="69" hidden="1">
      <c r="A19" s="219" t="str">
        <f t="shared" si="0"/>
        <v>B 1.1</v>
      </c>
      <c r="B19" s="185" t="s">
        <v>1441</v>
      </c>
      <c r="C19" s="185" t="s">
        <v>1442</v>
      </c>
      <c r="D19" s="185" t="s">
        <v>1443</v>
      </c>
      <c r="E19">
        <f>MATCH(A19,EBKP_MAP!$C$3:$C$1144,0)</f>
        <v>17</v>
      </c>
      <c r="F19" s="216" t="b">
        <f t="shared" si="1"/>
        <v>0</v>
      </c>
      <c r="G19" t="b">
        <f t="shared" si="2"/>
        <v>0</v>
      </c>
      <c r="H19" s="213" t="s">
        <v>475</v>
      </c>
    </row>
    <row r="20" spans="1:8" ht="69" hidden="1">
      <c r="A20" s="219" t="str">
        <f t="shared" si="0"/>
        <v>B 1.2</v>
      </c>
      <c r="B20" s="185" t="s">
        <v>1446</v>
      </c>
      <c r="C20" s="185" t="s">
        <v>1447</v>
      </c>
      <c r="D20" s="185" t="s">
        <v>1448</v>
      </c>
      <c r="E20">
        <f>MATCH(A20,EBKP_MAP!$C$3:$C$1144,0)</f>
        <v>18</v>
      </c>
      <c r="F20" s="216" t="b">
        <f t="shared" si="1"/>
        <v>0</v>
      </c>
      <c r="G20" t="b">
        <f t="shared" si="2"/>
        <v>0</v>
      </c>
      <c r="H20" s="213" t="s">
        <v>475</v>
      </c>
    </row>
    <row r="21" spans="1:8" ht="41.4" hidden="1">
      <c r="A21" s="219" t="str">
        <f t="shared" si="0"/>
        <v>B 1.3</v>
      </c>
      <c r="B21" s="185" t="s">
        <v>1451</v>
      </c>
      <c r="C21" s="185" t="s">
        <v>1452</v>
      </c>
      <c r="D21" s="185" t="s">
        <v>1453</v>
      </c>
      <c r="E21">
        <f>MATCH(A21,EBKP_MAP!$C$3:$C$1144,0)</f>
        <v>19</v>
      </c>
      <c r="F21" s="216" t="b">
        <f t="shared" si="1"/>
        <v>0</v>
      </c>
      <c r="G21" t="b">
        <f t="shared" si="2"/>
        <v>0</v>
      </c>
      <c r="H21" s="213" t="s">
        <v>475</v>
      </c>
    </row>
    <row r="22" spans="1:8" ht="55.2" hidden="1">
      <c r="A22" s="219" t="str">
        <f t="shared" si="0"/>
        <v>B 1.4</v>
      </c>
      <c r="B22" s="185" t="s">
        <v>1457</v>
      </c>
      <c r="C22" s="185" t="s">
        <v>1458</v>
      </c>
      <c r="D22" s="185" t="s">
        <v>1459</v>
      </c>
      <c r="E22">
        <f>MATCH(A22,EBKP_MAP!$C$3:$C$1144,0)</f>
        <v>20</v>
      </c>
      <c r="F22" s="216" t="b">
        <f t="shared" si="1"/>
        <v>0</v>
      </c>
      <c r="G22" t="b">
        <f t="shared" si="2"/>
        <v>0</v>
      </c>
      <c r="H22" s="213" t="s">
        <v>475</v>
      </c>
    </row>
    <row r="23" spans="1:8" ht="27.6" hidden="1">
      <c r="A23" s="219" t="str">
        <f t="shared" si="0"/>
        <v>B 2</v>
      </c>
      <c r="B23" s="186" t="s">
        <v>1463</v>
      </c>
      <c r="C23" s="186" t="s">
        <v>1464</v>
      </c>
      <c r="D23" s="185" t="s">
        <v>1465</v>
      </c>
      <c r="E23">
        <f>MATCH(A23,EBKP_MAP!$C$3:$C$1144,0)</f>
        <v>21</v>
      </c>
      <c r="F23" s="216" t="b">
        <f t="shared" si="1"/>
        <v>0</v>
      </c>
      <c r="G23" t="b">
        <f t="shared" si="2"/>
        <v>0</v>
      </c>
      <c r="H23" s="213" t="s">
        <v>475</v>
      </c>
    </row>
    <row r="24" spans="1:8" ht="41.4" hidden="1">
      <c r="A24" s="219" t="str">
        <f t="shared" si="0"/>
        <v>B 2.1</v>
      </c>
      <c r="B24" s="185" t="s">
        <v>1468</v>
      </c>
      <c r="C24" s="185" t="s">
        <v>1469</v>
      </c>
      <c r="D24" s="185" t="s">
        <v>1470</v>
      </c>
      <c r="E24">
        <f>MATCH(A24,EBKP_MAP!$C$3:$C$1144,0)</f>
        <v>22</v>
      </c>
      <c r="F24" s="216" t="b">
        <f t="shared" si="1"/>
        <v>0</v>
      </c>
      <c r="G24" t="b">
        <f t="shared" si="2"/>
        <v>0</v>
      </c>
      <c r="H24" s="213" t="s">
        <v>475</v>
      </c>
    </row>
    <row r="25" spans="1:8" ht="96.6" hidden="1">
      <c r="A25" s="219" t="str">
        <f t="shared" si="0"/>
        <v>B 2.2</v>
      </c>
      <c r="B25" s="185" t="s">
        <v>1474</v>
      </c>
      <c r="C25" s="185" t="s">
        <v>1475</v>
      </c>
      <c r="D25" s="185" t="s">
        <v>1476</v>
      </c>
      <c r="E25">
        <f>MATCH(A25,EBKP_MAP!$C$3:$C$1144,0)</f>
        <v>23</v>
      </c>
      <c r="F25" s="216" t="b">
        <f t="shared" si="1"/>
        <v>0</v>
      </c>
      <c r="G25" t="b">
        <f t="shared" si="2"/>
        <v>0</v>
      </c>
      <c r="H25" s="213" t="s">
        <v>475</v>
      </c>
    </row>
    <row r="26" spans="1:8" ht="27.6" hidden="1">
      <c r="A26" s="219" t="str">
        <f t="shared" si="0"/>
        <v>B 2.3</v>
      </c>
      <c r="B26" s="185" t="s">
        <v>1480</v>
      </c>
      <c r="C26" s="185" t="s">
        <v>1481</v>
      </c>
      <c r="D26" s="193" t="s">
        <v>1482</v>
      </c>
      <c r="E26">
        <f>MATCH(A26,EBKP_MAP!$C$3:$C$1144,0)</f>
        <v>24</v>
      </c>
      <c r="F26" s="216" t="b">
        <f t="shared" si="1"/>
        <v>0</v>
      </c>
      <c r="G26" t="b">
        <f t="shared" si="2"/>
        <v>0</v>
      </c>
      <c r="H26" s="213" t="s">
        <v>475</v>
      </c>
    </row>
    <row r="27" spans="1:8" ht="41.4" hidden="1">
      <c r="A27" s="219" t="str">
        <f t="shared" si="0"/>
        <v>B 2.4</v>
      </c>
      <c r="B27" s="185" t="s">
        <v>1485</v>
      </c>
      <c r="C27" s="185" t="s">
        <v>1486</v>
      </c>
      <c r="D27" s="185" t="s">
        <v>1487</v>
      </c>
      <c r="E27">
        <f>MATCH(A27,EBKP_MAP!$C$3:$C$1144,0)</f>
        <v>25</v>
      </c>
      <c r="F27" s="216" t="b">
        <f t="shared" si="1"/>
        <v>0</v>
      </c>
      <c r="G27" t="b">
        <f t="shared" si="2"/>
        <v>0</v>
      </c>
      <c r="H27" s="213" t="s">
        <v>475</v>
      </c>
    </row>
    <row r="28" spans="1:8" ht="27.6" hidden="1">
      <c r="A28" s="219" t="str">
        <f t="shared" si="0"/>
        <v>B 2.5</v>
      </c>
      <c r="B28" s="185" t="s">
        <v>1491</v>
      </c>
      <c r="C28" s="185" t="s">
        <v>1492</v>
      </c>
      <c r="D28" s="185" t="s">
        <v>1493</v>
      </c>
      <c r="E28">
        <f>MATCH(A28,EBKP_MAP!$C$3:$C$1144,0)</f>
        <v>26</v>
      </c>
      <c r="F28" s="216" t="b">
        <f t="shared" si="1"/>
        <v>0</v>
      </c>
      <c r="G28" t="b">
        <f t="shared" si="2"/>
        <v>0</v>
      </c>
      <c r="H28" s="213" t="s">
        <v>475</v>
      </c>
    </row>
    <row r="29" spans="1:8" ht="27.6" hidden="1">
      <c r="A29" s="219" t="str">
        <f t="shared" si="0"/>
        <v>B 2.6</v>
      </c>
      <c r="B29" s="185" t="s">
        <v>1497</v>
      </c>
      <c r="C29" s="185" t="s">
        <v>1498</v>
      </c>
      <c r="D29" s="185" t="s">
        <v>1499</v>
      </c>
      <c r="E29">
        <f>MATCH(A29,EBKP_MAP!$C$3:$C$1144,0)</f>
        <v>27</v>
      </c>
      <c r="F29" s="216" t="b">
        <f t="shared" si="1"/>
        <v>0</v>
      </c>
      <c r="G29" t="b">
        <f t="shared" si="2"/>
        <v>0</v>
      </c>
      <c r="H29" s="213" t="s">
        <v>475</v>
      </c>
    </row>
    <row r="30" spans="1:8" ht="41.4" hidden="1">
      <c r="A30" s="219" t="str">
        <f t="shared" si="0"/>
        <v>B 2.7</v>
      </c>
      <c r="B30" s="185" t="s">
        <v>1503</v>
      </c>
      <c r="C30" s="185" t="s">
        <v>1504</v>
      </c>
      <c r="D30" s="185" t="s">
        <v>1505</v>
      </c>
      <c r="E30" t="e">
        <f>MATCH(A30,EBKP_MAP!$C$3:$C$1144,0)</f>
        <v>#N/A</v>
      </c>
      <c r="F30" s="216" t="b">
        <f t="shared" si="1"/>
        <v>0</v>
      </c>
      <c r="G30" t="b">
        <f t="shared" si="2"/>
        <v>0</v>
      </c>
      <c r="H30" s="213" t="s">
        <v>475</v>
      </c>
    </row>
    <row r="31" spans="1:8" ht="27.6" hidden="1">
      <c r="A31" s="219" t="str">
        <f t="shared" si="0"/>
        <v>B 2.8</v>
      </c>
      <c r="B31" s="185" t="s">
        <v>1509</v>
      </c>
      <c r="C31" s="185" t="s">
        <v>1510</v>
      </c>
      <c r="D31" s="185" t="s">
        <v>1511</v>
      </c>
      <c r="E31" t="e">
        <f>MATCH(A31,EBKP_MAP!$C$3:$C$1144,0)</f>
        <v>#N/A</v>
      </c>
      <c r="F31" s="216" t="b">
        <f t="shared" si="1"/>
        <v>0</v>
      </c>
      <c r="G31" t="b">
        <f t="shared" si="2"/>
        <v>0</v>
      </c>
      <c r="H31" s="213" t="s">
        <v>475</v>
      </c>
    </row>
    <row r="32" spans="1:8" ht="82.8" hidden="1">
      <c r="A32" s="219" t="str">
        <f t="shared" si="0"/>
        <v>B 3</v>
      </c>
      <c r="B32" s="186" t="s">
        <v>1514</v>
      </c>
      <c r="C32" s="186" t="s">
        <v>1515</v>
      </c>
      <c r="D32" s="185" t="s">
        <v>1516</v>
      </c>
      <c r="E32">
        <f>MATCH(A32,EBKP_MAP!$C$3:$C$1144,0)</f>
        <v>28</v>
      </c>
      <c r="F32" s="216" t="b">
        <f t="shared" si="1"/>
        <v>0</v>
      </c>
      <c r="G32" t="b">
        <f t="shared" si="2"/>
        <v>0</v>
      </c>
      <c r="H32" s="214" t="s">
        <v>6164</v>
      </c>
    </row>
    <row r="33" spans="1:9" ht="41.4" hidden="1">
      <c r="A33" s="219" t="str">
        <f t="shared" si="0"/>
        <v>B 3.1</v>
      </c>
      <c r="B33" s="185" t="s">
        <v>1519</v>
      </c>
      <c r="C33" s="185" t="s">
        <v>1520</v>
      </c>
      <c r="D33" s="185" t="s">
        <v>1521</v>
      </c>
      <c r="E33">
        <f>MATCH(A33,EBKP_MAP!$C$3:$C$1144,0)</f>
        <v>30</v>
      </c>
      <c r="F33" s="216" t="b">
        <f t="shared" si="1"/>
        <v>0</v>
      </c>
      <c r="G33" t="b">
        <f t="shared" si="2"/>
        <v>0</v>
      </c>
      <c r="H33" s="214" t="s">
        <v>6164</v>
      </c>
    </row>
    <row r="34" spans="1:9" ht="27.6" hidden="1">
      <c r="A34" s="219" t="str">
        <f t="shared" si="0"/>
        <v>B 3.2</v>
      </c>
      <c r="B34" s="185" t="s">
        <v>1524</v>
      </c>
      <c r="C34" s="185" t="s">
        <v>1525</v>
      </c>
      <c r="D34" s="185" t="s">
        <v>1526</v>
      </c>
      <c r="E34">
        <f>MATCH(A34,EBKP_MAP!$C$3:$C$1144,0)</f>
        <v>31</v>
      </c>
      <c r="F34" s="216" t="b">
        <f t="shared" si="1"/>
        <v>0</v>
      </c>
      <c r="G34" t="b">
        <f t="shared" si="2"/>
        <v>0</v>
      </c>
      <c r="H34" s="214" t="s">
        <v>6164</v>
      </c>
    </row>
    <row r="35" spans="1:9" ht="55.2" hidden="1">
      <c r="A35" s="219" t="str">
        <f t="shared" si="0"/>
        <v>B 3.3</v>
      </c>
      <c r="B35" s="185" t="s">
        <v>1529</v>
      </c>
      <c r="C35" s="185" t="s">
        <v>1530</v>
      </c>
      <c r="D35" s="185" t="s">
        <v>1531</v>
      </c>
      <c r="E35">
        <f>MATCH(A35,EBKP_MAP!$C$3:$C$1144,0)</f>
        <v>32</v>
      </c>
      <c r="F35" s="216" t="b">
        <f t="shared" si="1"/>
        <v>0</v>
      </c>
      <c r="G35" t="b">
        <f t="shared" si="2"/>
        <v>0</v>
      </c>
      <c r="H35" s="214" t="s">
        <v>6164</v>
      </c>
    </row>
    <row r="36" spans="1:9" ht="41.4" hidden="1">
      <c r="A36" s="219" t="str">
        <f t="shared" si="0"/>
        <v>B 3.4</v>
      </c>
      <c r="B36" s="185" t="s">
        <v>1534</v>
      </c>
      <c r="C36" s="185" t="s">
        <v>1535</v>
      </c>
      <c r="D36" s="185" t="s">
        <v>1536</v>
      </c>
      <c r="E36">
        <f>MATCH(A36,EBKP_MAP!$C$3:$C$1144,0)</f>
        <v>33</v>
      </c>
      <c r="F36" s="216" t="b">
        <f t="shared" si="1"/>
        <v>0</v>
      </c>
      <c r="G36" t="b">
        <f t="shared" si="2"/>
        <v>0</v>
      </c>
      <c r="H36" s="214" t="s">
        <v>6164</v>
      </c>
    </row>
    <row r="37" spans="1:9" ht="41.4" hidden="1">
      <c r="A37" s="219" t="str">
        <f t="shared" si="0"/>
        <v>B 3.5</v>
      </c>
      <c r="B37" s="185" t="s">
        <v>1539</v>
      </c>
      <c r="C37" s="185" t="s">
        <v>1540</v>
      </c>
      <c r="D37" s="185" t="s">
        <v>1541</v>
      </c>
      <c r="E37">
        <f>MATCH(A37,EBKP_MAP!$C$3:$C$1144,0)</f>
        <v>34</v>
      </c>
      <c r="F37" s="216" t="b">
        <f t="shared" si="1"/>
        <v>0</v>
      </c>
      <c r="G37" t="b">
        <f t="shared" si="2"/>
        <v>0</v>
      </c>
      <c r="H37" s="214" t="s">
        <v>6164</v>
      </c>
    </row>
    <row r="38" spans="1:9" ht="55.2">
      <c r="A38" s="219" t="str">
        <f t="shared" si="0"/>
        <v>B 4</v>
      </c>
      <c r="B38" s="186" t="s">
        <v>9</v>
      </c>
      <c r="C38" s="186" t="s">
        <v>6165</v>
      </c>
      <c r="D38" s="185" t="s">
        <v>1546</v>
      </c>
      <c r="E38">
        <f>MATCH(A38,EBKP_MAP!$C$3:$C$1144,0)</f>
        <v>35</v>
      </c>
      <c r="F38" s="216" t="b">
        <f t="shared" si="1"/>
        <v>1</v>
      </c>
      <c r="G38" t="b">
        <f t="shared" si="2"/>
        <v>1</v>
      </c>
      <c r="H38" s="215" t="s">
        <v>474</v>
      </c>
      <c r="I38" t="s">
        <v>9</v>
      </c>
    </row>
    <row r="39" spans="1:9" ht="41.4">
      <c r="A39" s="219" t="str">
        <f t="shared" si="0"/>
        <v>B 4.1</v>
      </c>
      <c r="B39" s="185" t="s">
        <v>12</v>
      </c>
      <c r="C39" s="185" t="s">
        <v>1550</v>
      </c>
      <c r="D39" s="185" t="s">
        <v>1551</v>
      </c>
      <c r="E39">
        <f>MATCH(A39,EBKP_MAP!$C$3:$C$1144,0)</f>
        <v>36</v>
      </c>
      <c r="F39" s="216" t="b">
        <f t="shared" si="1"/>
        <v>1</v>
      </c>
      <c r="G39" t="b">
        <f t="shared" si="2"/>
        <v>1</v>
      </c>
      <c r="H39" s="215" t="s">
        <v>474</v>
      </c>
      <c r="I39" t="s">
        <v>9</v>
      </c>
    </row>
    <row r="40" spans="1:9" ht="41.4">
      <c r="A40" s="219" t="str">
        <f t="shared" si="0"/>
        <v>B 4.2</v>
      </c>
      <c r="B40" s="185" t="s">
        <v>13</v>
      </c>
      <c r="C40" s="185" t="s">
        <v>1553</v>
      </c>
      <c r="D40" s="185" t="s">
        <v>1554</v>
      </c>
      <c r="E40">
        <f>MATCH(A40,EBKP_MAP!$C$3:$C$1144,0)</f>
        <v>39</v>
      </c>
      <c r="F40" s="216" t="b">
        <f t="shared" si="1"/>
        <v>1</v>
      </c>
      <c r="G40" t="b">
        <f t="shared" si="2"/>
        <v>1</v>
      </c>
      <c r="H40" s="215" t="s">
        <v>474</v>
      </c>
      <c r="I40" t="s">
        <v>9</v>
      </c>
    </row>
    <row r="41" spans="1:9" ht="41.4">
      <c r="A41" s="219" t="str">
        <f t="shared" si="0"/>
        <v>B 4.3</v>
      </c>
      <c r="B41" s="185" t="s">
        <v>14</v>
      </c>
      <c r="C41" s="185" t="s">
        <v>1557</v>
      </c>
      <c r="D41" s="185" t="s">
        <v>1558</v>
      </c>
      <c r="E41">
        <f>MATCH(A41,EBKP_MAP!$C$3:$C$1144,0)</f>
        <v>42</v>
      </c>
      <c r="F41" s="216" t="b">
        <f t="shared" si="1"/>
        <v>1</v>
      </c>
      <c r="G41" t="b">
        <f t="shared" si="2"/>
        <v>1</v>
      </c>
      <c r="H41" s="215" t="s">
        <v>474</v>
      </c>
      <c r="I41" t="s">
        <v>9</v>
      </c>
    </row>
    <row r="42" spans="1:9" ht="41.4">
      <c r="A42" s="219" t="str">
        <f t="shared" si="0"/>
        <v>B 4.4</v>
      </c>
      <c r="B42" s="185" t="s">
        <v>15</v>
      </c>
      <c r="C42" s="185" t="s">
        <v>1561</v>
      </c>
      <c r="D42" s="185" t="s">
        <v>1562</v>
      </c>
      <c r="E42">
        <f>MATCH(A42,EBKP_MAP!$C$3:$C$1144,0)</f>
        <v>45</v>
      </c>
      <c r="F42" s="216" t="b">
        <f t="shared" si="1"/>
        <v>1</v>
      </c>
      <c r="G42" t="b">
        <f t="shared" si="2"/>
        <v>1</v>
      </c>
      <c r="H42" s="215" t="s">
        <v>474</v>
      </c>
      <c r="I42" t="s">
        <v>9</v>
      </c>
    </row>
    <row r="43" spans="1:9" ht="41.4">
      <c r="A43" s="219" t="str">
        <f t="shared" si="0"/>
        <v>B 4.5</v>
      </c>
      <c r="B43" s="185" t="s">
        <v>16</v>
      </c>
      <c r="C43" s="185" t="s">
        <v>1565</v>
      </c>
      <c r="D43" s="185" t="s">
        <v>1566</v>
      </c>
      <c r="E43">
        <f>MATCH(A43,EBKP_MAP!$C$3:$C$1144,0)</f>
        <v>50</v>
      </c>
      <c r="F43" s="216" t="b">
        <f t="shared" si="1"/>
        <v>1</v>
      </c>
      <c r="G43" t="b">
        <f t="shared" si="2"/>
        <v>1</v>
      </c>
      <c r="H43" s="215" t="s">
        <v>474</v>
      </c>
      <c r="I43" t="s">
        <v>9</v>
      </c>
    </row>
    <row r="44" spans="1:9" ht="55.2">
      <c r="A44" s="219" t="str">
        <f t="shared" si="0"/>
        <v>B 4.6</v>
      </c>
      <c r="B44" s="185" t="s">
        <v>17</v>
      </c>
      <c r="C44" s="185" t="s">
        <v>1569</v>
      </c>
      <c r="D44" s="185" t="s">
        <v>1570</v>
      </c>
      <c r="E44">
        <f>MATCH(A44,EBKP_MAP!$C$3:$C$1144,0)</f>
        <v>53</v>
      </c>
      <c r="F44" s="216" t="b">
        <f t="shared" si="1"/>
        <v>1</v>
      </c>
      <c r="G44" t="b">
        <f t="shared" si="2"/>
        <v>1</v>
      </c>
      <c r="H44" s="215" t="s">
        <v>474</v>
      </c>
      <c r="I44" t="s">
        <v>9</v>
      </c>
    </row>
    <row r="45" spans="1:9" ht="55.2">
      <c r="A45" s="219" t="str">
        <f t="shared" si="0"/>
        <v>B 4.7</v>
      </c>
      <c r="B45" s="185" t="s">
        <v>18</v>
      </c>
      <c r="C45" s="185" t="s">
        <v>1573</v>
      </c>
      <c r="D45" s="185" t="s">
        <v>1574</v>
      </c>
      <c r="E45" t="e">
        <f>MATCH(A45,EBKP_MAP!$C$3:$C$1144,0)</f>
        <v>#N/A</v>
      </c>
      <c r="F45" s="216" t="b">
        <f t="shared" si="1"/>
        <v>1</v>
      </c>
      <c r="G45" t="b">
        <f t="shared" si="2"/>
        <v>1</v>
      </c>
      <c r="H45" s="215" t="s">
        <v>474</v>
      </c>
      <c r="I45" t="s">
        <v>9</v>
      </c>
    </row>
    <row r="46" spans="1:9" ht="41.4">
      <c r="A46" s="219" t="str">
        <f t="shared" si="0"/>
        <v>B 4.8</v>
      </c>
      <c r="B46" s="185" t="s">
        <v>19</v>
      </c>
      <c r="C46" s="185" t="s">
        <v>1577</v>
      </c>
      <c r="D46" s="185" t="s">
        <v>1578</v>
      </c>
      <c r="E46" t="e">
        <f>MATCH(A46,EBKP_MAP!$C$3:$C$1144,0)</f>
        <v>#N/A</v>
      </c>
      <c r="F46" s="216" t="b">
        <f t="shared" si="1"/>
        <v>1</v>
      </c>
      <c r="G46" t="b">
        <f t="shared" si="2"/>
        <v>1</v>
      </c>
      <c r="H46" s="215" t="s">
        <v>474</v>
      </c>
      <c r="I46" t="s">
        <v>9</v>
      </c>
    </row>
    <row r="47" spans="1:9" ht="41.4" hidden="1">
      <c r="A47" s="219" t="str">
        <f t="shared" si="0"/>
        <v>B 5</v>
      </c>
      <c r="B47" s="186" t="s">
        <v>1582</v>
      </c>
      <c r="C47" s="186" t="s">
        <v>1583</v>
      </c>
      <c r="D47" s="185" t="s">
        <v>1584</v>
      </c>
      <c r="E47">
        <f>MATCH(A47,EBKP_MAP!$C$3:$C$1144,0)</f>
        <v>56</v>
      </c>
      <c r="F47" s="216" t="b">
        <f t="shared" si="1"/>
        <v>0</v>
      </c>
      <c r="G47" t="b">
        <f t="shared" si="2"/>
        <v>0</v>
      </c>
      <c r="H47" s="214" t="s">
        <v>6164</v>
      </c>
    </row>
    <row r="48" spans="1:9" ht="27.6" hidden="1">
      <c r="A48" s="219" t="str">
        <f t="shared" si="0"/>
        <v>B 5.1</v>
      </c>
      <c r="B48" s="185" t="s">
        <v>1588</v>
      </c>
      <c r="C48" s="185" t="s">
        <v>1589</v>
      </c>
      <c r="D48" s="185" t="s">
        <v>1590</v>
      </c>
      <c r="E48">
        <f>MATCH(A48,EBKP_MAP!$C$3:$C$1144,0)</f>
        <v>57</v>
      </c>
      <c r="F48" s="216" t="b">
        <f t="shared" si="1"/>
        <v>0</v>
      </c>
      <c r="G48" t="b">
        <f t="shared" si="2"/>
        <v>0</v>
      </c>
      <c r="H48" s="213" t="s">
        <v>475</v>
      </c>
    </row>
    <row r="49" spans="1:8" ht="110.4" hidden="1">
      <c r="A49" s="219" t="str">
        <f t="shared" si="0"/>
        <v>B 5.2</v>
      </c>
      <c r="B49" s="185" t="s">
        <v>1593</v>
      </c>
      <c r="C49" s="185" t="s">
        <v>1594</v>
      </c>
      <c r="D49" s="185" t="s">
        <v>1595</v>
      </c>
      <c r="E49">
        <f>MATCH(A49,EBKP_MAP!$C$3:$C$1144,0)</f>
        <v>58</v>
      </c>
      <c r="F49" s="216" t="b">
        <f t="shared" si="1"/>
        <v>0</v>
      </c>
      <c r="G49" t="b">
        <f t="shared" si="2"/>
        <v>0</v>
      </c>
      <c r="H49" s="214" t="s">
        <v>6164</v>
      </c>
    </row>
    <row r="50" spans="1:8" ht="96.6" hidden="1">
      <c r="A50" s="219" t="str">
        <f t="shared" si="0"/>
        <v>B 5.3</v>
      </c>
      <c r="B50" s="185" t="s">
        <v>1599</v>
      </c>
      <c r="C50" s="185" t="s">
        <v>1600</v>
      </c>
      <c r="D50" s="185" t="s">
        <v>1601</v>
      </c>
      <c r="E50" t="e">
        <f>MATCH(A50,EBKP_MAP!$C$3:$C$1144,0)</f>
        <v>#N/A</v>
      </c>
      <c r="F50" s="216" t="b">
        <f t="shared" si="1"/>
        <v>0</v>
      </c>
      <c r="G50" t="b">
        <f t="shared" si="2"/>
        <v>0</v>
      </c>
      <c r="H50" s="214" t="s">
        <v>6164</v>
      </c>
    </row>
    <row r="51" spans="1:8" ht="55.2" hidden="1">
      <c r="A51" s="219" t="str">
        <f t="shared" si="0"/>
        <v>B 6</v>
      </c>
      <c r="B51" s="186" t="s">
        <v>1604</v>
      </c>
      <c r="C51" s="186" t="s">
        <v>1605</v>
      </c>
      <c r="D51" s="185" t="s">
        <v>1606</v>
      </c>
      <c r="E51">
        <f>MATCH(A51,EBKP_MAP!$C$3:$C$1144,0)</f>
        <v>59</v>
      </c>
      <c r="F51" s="216" t="b">
        <f t="shared" si="1"/>
        <v>0</v>
      </c>
      <c r="G51" t="b">
        <f t="shared" si="2"/>
        <v>0</v>
      </c>
      <c r="H51" s="213" t="s">
        <v>475</v>
      </c>
    </row>
    <row r="52" spans="1:8" ht="55.2" hidden="1">
      <c r="A52" s="219" t="str">
        <f t="shared" si="0"/>
        <v>B 6.1</v>
      </c>
      <c r="B52" s="185" t="s">
        <v>1609</v>
      </c>
      <c r="C52" s="185" t="s">
        <v>1610</v>
      </c>
      <c r="D52" s="185" t="s">
        <v>1611</v>
      </c>
      <c r="E52">
        <f>MATCH(A52,EBKP_MAP!$C$3:$C$1144,0)</f>
        <v>60</v>
      </c>
      <c r="F52" s="216" t="b">
        <f t="shared" si="1"/>
        <v>0</v>
      </c>
      <c r="G52" t="b">
        <f t="shared" si="2"/>
        <v>0</v>
      </c>
      <c r="H52" s="213" t="s">
        <v>475</v>
      </c>
    </row>
    <row r="53" spans="1:8" ht="55.2" hidden="1">
      <c r="A53" s="219" t="str">
        <f t="shared" si="0"/>
        <v>B 6.2</v>
      </c>
      <c r="B53" s="185" t="s">
        <v>1614</v>
      </c>
      <c r="C53" s="185" t="s">
        <v>1615</v>
      </c>
      <c r="D53" s="185" t="s">
        <v>1616</v>
      </c>
      <c r="E53">
        <f>MATCH(A53,EBKP_MAP!$C$3:$C$1144,0)</f>
        <v>61</v>
      </c>
      <c r="F53" s="216" t="b">
        <f t="shared" si="1"/>
        <v>0</v>
      </c>
      <c r="G53" t="b">
        <f t="shared" si="2"/>
        <v>0</v>
      </c>
      <c r="H53" s="213" t="s">
        <v>475</v>
      </c>
    </row>
    <row r="54" spans="1:8" ht="13.8" hidden="1">
      <c r="A54" s="219" t="str">
        <f t="shared" si="0"/>
        <v>B 6.3</v>
      </c>
      <c r="B54" s="185" t="s">
        <v>1619</v>
      </c>
      <c r="C54" s="185" t="s">
        <v>1620</v>
      </c>
      <c r="D54" s="185" t="s">
        <v>1621</v>
      </c>
      <c r="E54">
        <f>MATCH(A54,EBKP_MAP!$C$3:$C$1144,0)</f>
        <v>62</v>
      </c>
      <c r="F54" s="216" t="b">
        <f t="shared" si="1"/>
        <v>0</v>
      </c>
      <c r="G54" t="b">
        <f t="shared" si="2"/>
        <v>0</v>
      </c>
      <c r="H54" s="213" t="s">
        <v>475</v>
      </c>
    </row>
    <row r="55" spans="1:8" ht="55.2" hidden="1">
      <c r="A55" s="219" t="str">
        <f t="shared" si="0"/>
        <v>B 6.4</v>
      </c>
      <c r="B55" s="185" t="s">
        <v>1625</v>
      </c>
      <c r="C55" s="185" t="s">
        <v>1626</v>
      </c>
      <c r="D55" s="194" t="s">
        <v>1627</v>
      </c>
      <c r="E55">
        <f>MATCH(A55,EBKP_MAP!$C$3:$C$1144,0)</f>
        <v>63</v>
      </c>
      <c r="F55" s="216" t="b">
        <f t="shared" si="1"/>
        <v>0</v>
      </c>
      <c r="G55" t="b">
        <f t="shared" si="2"/>
        <v>0</v>
      </c>
      <c r="H55" s="213" t="s">
        <v>475</v>
      </c>
    </row>
    <row r="56" spans="1:8" ht="27.6" hidden="1">
      <c r="A56" s="219" t="str">
        <f t="shared" si="0"/>
        <v>B 6.5</v>
      </c>
      <c r="B56" s="185" t="s">
        <v>1630</v>
      </c>
      <c r="C56" s="185" t="s">
        <v>1631</v>
      </c>
      <c r="D56" s="185" t="s">
        <v>1632</v>
      </c>
      <c r="E56">
        <f>MATCH(A56,EBKP_MAP!$C$3:$C$1144,0)</f>
        <v>64</v>
      </c>
      <c r="F56" s="216" t="b">
        <f t="shared" si="1"/>
        <v>0</v>
      </c>
      <c r="G56" t="b">
        <f t="shared" si="2"/>
        <v>0</v>
      </c>
      <c r="H56" s="213" t="s">
        <v>475</v>
      </c>
    </row>
    <row r="57" spans="1:8" ht="41.4" hidden="1">
      <c r="A57" s="219" t="str">
        <f t="shared" si="0"/>
        <v>B 6.6</v>
      </c>
      <c r="B57" s="185" t="s">
        <v>1635</v>
      </c>
      <c r="C57" s="185" t="s">
        <v>1636</v>
      </c>
      <c r="D57" s="185" t="s">
        <v>1637</v>
      </c>
      <c r="E57">
        <f>MATCH(A57,EBKP_MAP!$C$3:$C$1144,0)</f>
        <v>65</v>
      </c>
      <c r="F57" s="216" t="b">
        <f t="shared" si="1"/>
        <v>0</v>
      </c>
      <c r="G57" t="b">
        <f t="shared" si="2"/>
        <v>0</v>
      </c>
      <c r="H57" s="213" t="s">
        <v>475</v>
      </c>
    </row>
    <row r="58" spans="1:8" ht="41.4" hidden="1">
      <c r="A58" s="219" t="str">
        <f t="shared" si="0"/>
        <v>B 7</v>
      </c>
      <c r="B58" s="186" t="s">
        <v>1641</v>
      </c>
      <c r="C58" s="186" t="s">
        <v>1642</v>
      </c>
      <c r="D58" s="185" t="s">
        <v>1643</v>
      </c>
      <c r="E58">
        <f>MATCH(A58,EBKP_MAP!$C$3:$C$1144,0)</f>
        <v>67</v>
      </c>
      <c r="F58" s="216" t="b">
        <f t="shared" si="1"/>
        <v>0</v>
      </c>
      <c r="G58" t="b">
        <f t="shared" si="2"/>
        <v>0</v>
      </c>
      <c r="H58" s="213" t="s">
        <v>475</v>
      </c>
    </row>
    <row r="59" spans="1:8" ht="55.2" hidden="1">
      <c r="A59" s="219" t="str">
        <f t="shared" si="0"/>
        <v>B 7.1</v>
      </c>
      <c r="B59" s="185" t="s">
        <v>1647</v>
      </c>
      <c r="C59" s="185" t="s">
        <v>1648</v>
      </c>
      <c r="D59" s="185" t="s">
        <v>1649</v>
      </c>
      <c r="E59">
        <f>MATCH(A59,EBKP_MAP!$C$3:$C$1144,0)</f>
        <v>68</v>
      </c>
      <c r="F59" s="216" t="b">
        <f t="shared" si="1"/>
        <v>0</v>
      </c>
      <c r="G59" t="b">
        <f t="shared" si="2"/>
        <v>0</v>
      </c>
      <c r="H59" s="213" t="s">
        <v>475</v>
      </c>
    </row>
    <row r="60" spans="1:8" ht="13.8" hidden="1">
      <c r="A60" s="219" t="str">
        <f t="shared" si="0"/>
        <v>B 7.2</v>
      </c>
      <c r="B60" s="185" t="s">
        <v>1652</v>
      </c>
      <c r="C60" s="185" t="s">
        <v>1653</v>
      </c>
      <c r="D60" s="185" t="s">
        <v>1654</v>
      </c>
      <c r="E60">
        <f>MATCH(A60,EBKP_MAP!$C$3:$C$1144,0)</f>
        <v>69</v>
      </c>
      <c r="F60" s="216" t="b">
        <f t="shared" si="1"/>
        <v>0</v>
      </c>
      <c r="G60" t="b">
        <f t="shared" si="2"/>
        <v>0</v>
      </c>
      <c r="H60" s="213" t="s">
        <v>475</v>
      </c>
    </row>
    <row r="61" spans="1:8" ht="13.8" hidden="1">
      <c r="A61" s="219" t="str">
        <f t="shared" si="0"/>
        <v>B 7.3</v>
      </c>
      <c r="B61" s="185" t="s">
        <v>1657</v>
      </c>
      <c r="C61" s="185" t="s">
        <v>1658</v>
      </c>
      <c r="D61" s="185" t="s">
        <v>1659</v>
      </c>
      <c r="E61">
        <f>MATCH(A61,EBKP_MAP!$C$3:$C$1144,0)</f>
        <v>70</v>
      </c>
      <c r="F61" s="216" t="b">
        <f t="shared" si="1"/>
        <v>0</v>
      </c>
      <c r="G61" t="b">
        <f t="shared" si="2"/>
        <v>0</v>
      </c>
      <c r="H61" s="213" t="s">
        <v>475</v>
      </c>
    </row>
    <row r="62" spans="1:8" ht="13.8" hidden="1">
      <c r="A62" s="219" t="str">
        <f t="shared" si="0"/>
        <v>B 7.4</v>
      </c>
      <c r="B62" s="185" t="s">
        <v>1662</v>
      </c>
      <c r="C62" s="185" t="s">
        <v>1663</v>
      </c>
      <c r="D62" s="185" t="s">
        <v>1664</v>
      </c>
      <c r="E62">
        <f>MATCH(A62,EBKP_MAP!$C$3:$C$1144,0)</f>
        <v>71</v>
      </c>
      <c r="F62" s="216" t="b">
        <f t="shared" si="1"/>
        <v>0</v>
      </c>
      <c r="G62" t="b">
        <f t="shared" si="2"/>
        <v>0</v>
      </c>
      <c r="H62" s="213" t="s">
        <v>475</v>
      </c>
    </row>
    <row r="63" spans="1:8" ht="27.6" hidden="1">
      <c r="A63" s="219" t="str">
        <f t="shared" si="0"/>
        <v>B 8</v>
      </c>
      <c r="B63" s="186" t="s">
        <v>1667</v>
      </c>
      <c r="C63" s="186" t="s">
        <v>1668</v>
      </c>
      <c r="D63" s="185" t="s">
        <v>1669</v>
      </c>
      <c r="E63">
        <f>MATCH(A63,EBKP_MAP!$C$3:$C$1144,0)</f>
        <v>72</v>
      </c>
      <c r="F63" s="216" t="b">
        <f t="shared" si="1"/>
        <v>0</v>
      </c>
      <c r="G63" t="b">
        <f t="shared" si="2"/>
        <v>0</v>
      </c>
      <c r="H63" s="213" t="s">
        <v>475</v>
      </c>
    </row>
    <row r="64" spans="1:8" ht="55.2" hidden="1">
      <c r="A64" s="219" t="str">
        <f t="shared" si="0"/>
        <v>B 8.1</v>
      </c>
      <c r="B64" s="185" t="s">
        <v>1672</v>
      </c>
      <c r="C64" s="185" t="s">
        <v>1673</v>
      </c>
      <c r="D64" s="185" t="s">
        <v>1674</v>
      </c>
      <c r="E64">
        <f>MATCH(A64,EBKP_MAP!$C$3:$C$1144,0)</f>
        <v>73</v>
      </c>
      <c r="F64" s="216" t="b">
        <f t="shared" si="1"/>
        <v>0</v>
      </c>
      <c r="G64" t="b">
        <f t="shared" si="2"/>
        <v>0</v>
      </c>
      <c r="H64" s="213" t="s">
        <v>475</v>
      </c>
    </row>
    <row r="65" spans="1:9" ht="69" hidden="1">
      <c r="A65" s="219" t="str">
        <f t="shared" si="0"/>
        <v>B 8.2</v>
      </c>
      <c r="B65" s="185" t="s">
        <v>1678</v>
      </c>
      <c r="C65" s="185" t="s">
        <v>1679</v>
      </c>
      <c r="D65" s="185" t="s">
        <v>1680</v>
      </c>
      <c r="E65">
        <f>MATCH(A65,EBKP_MAP!$C$3:$C$1144,0)</f>
        <v>74</v>
      </c>
      <c r="F65" s="216" t="b">
        <f t="shared" si="1"/>
        <v>0</v>
      </c>
      <c r="G65" t="b">
        <f t="shared" si="2"/>
        <v>0</v>
      </c>
      <c r="H65" s="213" t="s">
        <v>475</v>
      </c>
    </row>
    <row r="66" spans="1:9" ht="27.6" hidden="1">
      <c r="A66" s="219" t="str">
        <f t="shared" si="0"/>
        <v>B 8.3</v>
      </c>
      <c r="B66" s="185" t="s">
        <v>1684</v>
      </c>
      <c r="C66" s="185" t="s">
        <v>1685</v>
      </c>
      <c r="D66" s="185" t="s">
        <v>1686</v>
      </c>
      <c r="E66" t="e">
        <f>MATCH(A66,EBKP_MAP!$C$3:$C$1144,0)</f>
        <v>#N/A</v>
      </c>
      <c r="F66" s="216" t="b">
        <f t="shared" si="1"/>
        <v>0</v>
      </c>
      <c r="G66" t="b">
        <f t="shared" si="2"/>
        <v>0</v>
      </c>
      <c r="H66" s="213" t="s">
        <v>475</v>
      </c>
    </row>
    <row r="67" spans="1:9" ht="41.4" hidden="1">
      <c r="A67" s="219" t="str">
        <f t="shared" ref="A67:A130" si="3">IF(IF(ISERROR(SEARCH(".",B67)),FALSE,TRUE),REPLACE(REPLACE(B67,2,1," "),IFERROR(FIND(".0",B67),""),2,"."),IF(LEN(B67)&gt;2,REPLACE(B67,2,1," "),B67))</f>
        <v>B 8.4</v>
      </c>
      <c r="B67" s="185" t="s">
        <v>1690</v>
      </c>
      <c r="C67" s="185" t="s">
        <v>1691</v>
      </c>
      <c r="D67" s="185" t="s">
        <v>1692</v>
      </c>
      <c r="E67" t="e">
        <f>MATCH(A67,EBKP_MAP!$C$3:$C$1144,0)</f>
        <v>#N/A</v>
      </c>
      <c r="F67" s="216" t="b">
        <f t="shared" ref="F67:F130" si="4">IF(H67="nein / nur Anzeigen",TRUE, IF(H67="nein",FALSE,IF(H67="nein / Eingabe ZB neu mappen",FALSE,TRUE)))</f>
        <v>0</v>
      </c>
      <c r="G67" t="b">
        <f t="shared" ref="G67:G130" si="5">IF(H67="Ja",TRUE,FALSE)</f>
        <v>0</v>
      </c>
      <c r="H67" s="213" t="s">
        <v>475</v>
      </c>
    </row>
    <row r="68" spans="1:9" ht="41.4" hidden="1">
      <c r="A68" s="219" t="str">
        <f t="shared" si="3"/>
        <v>B 9</v>
      </c>
      <c r="B68" s="186" t="s">
        <v>1696</v>
      </c>
      <c r="C68" s="186" t="s">
        <v>1697</v>
      </c>
      <c r="D68" s="185" t="s">
        <v>1698</v>
      </c>
      <c r="E68" t="e">
        <f>MATCH(A68,EBKP_MAP!$C$3:$C$1144,0)</f>
        <v>#N/A</v>
      </c>
      <c r="F68" s="216" t="b">
        <f t="shared" si="4"/>
        <v>0</v>
      </c>
      <c r="G68" t="b">
        <f t="shared" si="5"/>
        <v>0</v>
      </c>
      <c r="H68" s="213" t="s">
        <v>475</v>
      </c>
    </row>
    <row r="69" spans="1:9" ht="27.6" hidden="1">
      <c r="A69" s="219" t="str">
        <f t="shared" si="3"/>
        <v>B 9.1</v>
      </c>
      <c r="B69" s="185" t="s">
        <v>1701</v>
      </c>
      <c r="C69" s="185" t="s">
        <v>1702</v>
      </c>
      <c r="D69" s="185" t="s">
        <v>1703</v>
      </c>
      <c r="E69" t="e">
        <f>MATCH(A69,EBKP_MAP!$C$3:$C$1144,0)</f>
        <v>#N/A</v>
      </c>
      <c r="F69" s="216" t="b">
        <f t="shared" si="4"/>
        <v>0</v>
      </c>
      <c r="G69" t="b">
        <f t="shared" si="5"/>
        <v>0</v>
      </c>
      <c r="H69" s="213" t="s">
        <v>475</v>
      </c>
    </row>
    <row r="70" spans="1:9" ht="41.4" hidden="1">
      <c r="A70" s="219" t="str">
        <f t="shared" si="3"/>
        <v>B 9.2</v>
      </c>
      <c r="B70" s="185" t="s">
        <v>1706</v>
      </c>
      <c r="C70" s="185" t="s">
        <v>1707</v>
      </c>
      <c r="D70" s="185" t="s">
        <v>1708</v>
      </c>
      <c r="E70" t="e">
        <f>MATCH(A70,EBKP_MAP!$C$3:$C$1144,0)</f>
        <v>#N/A</v>
      </c>
      <c r="F70" s="216" t="b">
        <f t="shared" si="4"/>
        <v>0</v>
      </c>
      <c r="G70" t="b">
        <f t="shared" si="5"/>
        <v>0</v>
      </c>
      <c r="H70" s="213" t="s">
        <v>475</v>
      </c>
    </row>
    <row r="71" spans="1:9" ht="41.4" hidden="1">
      <c r="A71" s="219" t="str">
        <f t="shared" si="3"/>
        <v>B 9.3</v>
      </c>
      <c r="B71" s="185" t="s">
        <v>1712</v>
      </c>
      <c r="C71" s="185" t="s">
        <v>1713</v>
      </c>
      <c r="D71" s="185" t="s">
        <v>1714</v>
      </c>
      <c r="E71" t="e">
        <f>MATCH(A71,EBKP_MAP!$C$3:$C$1144,0)</f>
        <v>#N/A</v>
      </c>
      <c r="F71" s="216" t="b">
        <f t="shared" si="4"/>
        <v>0</v>
      </c>
      <c r="G71" t="b">
        <f t="shared" si="5"/>
        <v>0</v>
      </c>
      <c r="H71" s="213" t="s">
        <v>475</v>
      </c>
    </row>
    <row r="72" spans="1:9" ht="27.6" hidden="1">
      <c r="A72" s="219" t="str">
        <f t="shared" si="3"/>
        <v>C</v>
      </c>
      <c r="B72" s="184" t="s">
        <v>20</v>
      </c>
      <c r="C72" s="184" t="s">
        <v>1718</v>
      </c>
      <c r="D72" s="185" t="s">
        <v>1719</v>
      </c>
      <c r="E72">
        <f>MATCH(A72,EBKP_MAP!$C$3:$C$1144,0)</f>
        <v>75</v>
      </c>
      <c r="F72" s="216" t="b">
        <f t="shared" si="4"/>
        <v>1</v>
      </c>
      <c r="G72" t="b">
        <f t="shared" si="5"/>
        <v>0</v>
      </c>
      <c r="H72" s="213" t="s">
        <v>6163</v>
      </c>
    </row>
    <row r="73" spans="1:9" ht="55.2">
      <c r="A73" s="219" t="str">
        <f t="shared" si="3"/>
        <v>C 1</v>
      </c>
      <c r="B73" s="186" t="s">
        <v>21</v>
      </c>
      <c r="C73" s="186" t="s">
        <v>1722</v>
      </c>
      <c r="D73" s="185" t="s">
        <v>1723</v>
      </c>
      <c r="E73">
        <f>MATCH(A73,EBKP_MAP!$C$3:$C$1144,0)</f>
        <v>76</v>
      </c>
      <c r="F73" s="216" t="b">
        <f t="shared" si="4"/>
        <v>1</v>
      </c>
      <c r="G73" t="b">
        <f t="shared" si="5"/>
        <v>1</v>
      </c>
      <c r="H73" s="213" t="s">
        <v>474</v>
      </c>
      <c r="I73" t="s">
        <v>21</v>
      </c>
    </row>
    <row r="74" spans="1:9" ht="55.2">
      <c r="A74" s="219" t="str">
        <f t="shared" si="3"/>
        <v>C 1.1</v>
      </c>
      <c r="B74" s="185" t="s">
        <v>22</v>
      </c>
      <c r="C74" s="185" t="s">
        <v>1727</v>
      </c>
      <c r="D74" s="185" t="s">
        <v>1728</v>
      </c>
      <c r="E74">
        <f>MATCH(A74,EBKP_MAP!$C$3:$C$1144,0)</f>
        <v>77</v>
      </c>
      <c r="F74" s="216" t="b">
        <f t="shared" si="4"/>
        <v>1</v>
      </c>
      <c r="G74" t="b">
        <f t="shared" si="5"/>
        <v>1</v>
      </c>
      <c r="H74" s="213" t="s">
        <v>474</v>
      </c>
      <c r="I74" t="s">
        <v>21</v>
      </c>
    </row>
    <row r="75" spans="1:9" ht="13.8">
      <c r="A75" s="219" t="str">
        <f t="shared" si="3"/>
        <v>C 1.2</v>
      </c>
      <c r="B75" s="185" t="s">
        <v>23</v>
      </c>
      <c r="C75" s="185" t="s">
        <v>1732</v>
      </c>
      <c r="D75" s="185" t="s">
        <v>1733</v>
      </c>
      <c r="E75">
        <f>MATCH(A75,EBKP_MAP!$C$3:$C$1144,0)</f>
        <v>81</v>
      </c>
      <c r="F75" s="216" t="b">
        <f t="shared" si="4"/>
        <v>1</v>
      </c>
      <c r="G75" t="b">
        <f t="shared" si="5"/>
        <v>1</v>
      </c>
      <c r="H75" s="213" t="s">
        <v>474</v>
      </c>
      <c r="I75" t="s">
        <v>21</v>
      </c>
    </row>
    <row r="76" spans="1:9" ht="13.8">
      <c r="A76" s="219" t="str">
        <f t="shared" si="3"/>
        <v>C 1.3</v>
      </c>
      <c r="B76" s="185" t="s">
        <v>24</v>
      </c>
      <c r="C76" s="185" t="s">
        <v>1736</v>
      </c>
      <c r="D76" s="185" t="s">
        <v>1737</v>
      </c>
      <c r="E76">
        <f>MATCH(A76,EBKP_MAP!$C$3:$C$1144,0)</f>
        <v>83</v>
      </c>
      <c r="F76" s="216" t="b">
        <f t="shared" si="4"/>
        <v>1</v>
      </c>
      <c r="G76" t="b">
        <f t="shared" si="5"/>
        <v>1</v>
      </c>
      <c r="H76" s="213" t="s">
        <v>474</v>
      </c>
      <c r="I76" t="s">
        <v>21</v>
      </c>
    </row>
    <row r="77" spans="1:9" ht="41.4">
      <c r="A77" s="219" t="str">
        <f t="shared" si="3"/>
        <v>C 1.4</v>
      </c>
      <c r="B77" s="185" t="s">
        <v>25</v>
      </c>
      <c r="C77" s="185" t="s">
        <v>1740</v>
      </c>
      <c r="D77" s="185" t="s">
        <v>1741</v>
      </c>
      <c r="E77">
        <f>MATCH(A77,EBKP_MAP!$C$3:$C$1144,0)</f>
        <v>86</v>
      </c>
      <c r="F77" s="216" t="b">
        <f t="shared" si="4"/>
        <v>1</v>
      </c>
      <c r="G77" t="b">
        <f t="shared" si="5"/>
        <v>1</v>
      </c>
      <c r="H77" s="213" t="s">
        <v>474</v>
      </c>
      <c r="I77" t="s">
        <v>21</v>
      </c>
    </row>
    <row r="78" spans="1:9" ht="41.4">
      <c r="A78" s="219" t="str">
        <f t="shared" si="3"/>
        <v>C 1.5</v>
      </c>
      <c r="B78" s="185" t="s">
        <v>26</v>
      </c>
      <c r="C78" s="185" t="s">
        <v>1745</v>
      </c>
      <c r="D78" s="185" t="s">
        <v>1741</v>
      </c>
      <c r="E78">
        <f>MATCH(A78,EBKP_MAP!$C$3:$C$1144,0)</f>
        <v>90</v>
      </c>
      <c r="F78" s="216" t="b">
        <f t="shared" si="4"/>
        <v>1</v>
      </c>
      <c r="G78" t="b">
        <f t="shared" si="5"/>
        <v>1</v>
      </c>
      <c r="H78" s="213" t="s">
        <v>474</v>
      </c>
      <c r="I78" t="s">
        <v>21</v>
      </c>
    </row>
    <row r="79" spans="1:9" ht="41.4">
      <c r="A79" s="219" t="str">
        <f t="shared" si="3"/>
        <v>C 2</v>
      </c>
      <c r="B79" s="186" t="s">
        <v>27</v>
      </c>
      <c r="C79" s="186" t="s">
        <v>1749</v>
      </c>
      <c r="D79" s="185" t="s">
        <v>1750</v>
      </c>
      <c r="E79">
        <f>MATCH(A79,EBKP_MAP!$C$3:$C$1144,0)</f>
        <v>94</v>
      </c>
      <c r="F79" s="216" t="b">
        <f t="shared" si="4"/>
        <v>1</v>
      </c>
      <c r="G79" t="b">
        <f t="shared" si="5"/>
        <v>1</v>
      </c>
      <c r="H79" s="213" t="s">
        <v>474</v>
      </c>
      <c r="I79" t="s">
        <v>27</v>
      </c>
    </row>
    <row r="80" spans="1:9" ht="69">
      <c r="A80" s="219" t="str">
        <f t="shared" si="3"/>
        <v>C 2.1</v>
      </c>
      <c r="B80" s="185" t="s">
        <v>28</v>
      </c>
      <c r="C80" s="185" t="s">
        <v>1753</v>
      </c>
      <c r="D80" s="185" t="s">
        <v>1754</v>
      </c>
      <c r="E80">
        <f>MATCH(A80,EBKP_MAP!$C$3:$C$1144,0)</f>
        <v>95</v>
      </c>
      <c r="F80" s="216" t="b">
        <f t="shared" si="4"/>
        <v>1</v>
      </c>
      <c r="G80" t="b">
        <f t="shared" si="5"/>
        <v>1</v>
      </c>
      <c r="H80" s="213" t="s">
        <v>474</v>
      </c>
      <c r="I80" t="s">
        <v>27</v>
      </c>
    </row>
    <row r="81" spans="1:9" ht="82.8">
      <c r="A81" s="219" t="str">
        <f t="shared" si="3"/>
        <v>C 2.2</v>
      </c>
      <c r="B81" s="185" t="s">
        <v>29</v>
      </c>
      <c r="C81" s="185" t="s">
        <v>1758</v>
      </c>
      <c r="D81" s="185" t="s">
        <v>1759</v>
      </c>
      <c r="E81">
        <f>MATCH(A81,EBKP_MAP!$C$3:$C$1144,0)</f>
        <v>97</v>
      </c>
      <c r="F81" s="216" t="b">
        <f t="shared" si="4"/>
        <v>1</v>
      </c>
      <c r="G81" t="b">
        <f t="shared" si="5"/>
        <v>1</v>
      </c>
      <c r="H81" s="213" t="s">
        <v>474</v>
      </c>
      <c r="I81" t="s">
        <v>27</v>
      </c>
    </row>
    <row r="82" spans="1:9" ht="27.6">
      <c r="A82" s="219" t="str">
        <f t="shared" si="3"/>
        <v>C 3</v>
      </c>
      <c r="B82" s="186" t="s">
        <v>30</v>
      </c>
      <c r="C82" s="186" t="s">
        <v>1763</v>
      </c>
      <c r="D82" s="185" t="s">
        <v>1764</v>
      </c>
      <c r="E82">
        <f>MATCH(A82,EBKP_MAP!$C$3:$C$1144,0)</f>
        <v>99</v>
      </c>
      <c r="F82" s="216" t="b">
        <f t="shared" si="4"/>
        <v>1</v>
      </c>
      <c r="G82" t="b">
        <f t="shared" si="5"/>
        <v>1</v>
      </c>
      <c r="H82" s="213" t="s">
        <v>474</v>
      </c>
      <c r="I82" t="s">
        <v>30</v>
      </c>
    </row>
    <row r="83" spans="1:9" ht="69">
      <c r="A83" s="219" t="str">
        <f t="shared" si="3"/>
        <v>C 3.1</v>
      </c>
      <c r="B83" s="185" t="s">
        <v>31</v>
      </c>
      <c r="C83" s="185" t="s">
        <v>1767</v>
      </c>
      <c r="D83" s="185" t="s">
        <v>1768</v>
      </c>
      <c r="E83">
        <f>MATCH(A83,EBKP_MAP!$C$3:$C$1144,0)</f>
        <v>100</v>
      </c>
      <c r="F83" s="216" t="b">
        <f t="shared" si="4"/>
        <v>1</v>
      </c>
      <c r="G83" t="b">
        <f t="shared" si="5"/>
        <v>1</v>
      </c>
      <c r="H83" s="213" t="s">
        <v>474</v>
      </c>
      <c r="I83" t="s">
        <v>30</v>
      </c>
    </row>
    <row r="84" spans="1:9" ht="41.4">
      <c r="A84" s="219" t="str">
        <f t="shared" si="3"/>
        <v>C 3.2</v>
      </c>
      <c r="B84" s="185" t="s">
        <v>32</v>
      </c>
      <c r="C84" s="185" t="s">
        <v>1771</v>
      </c>
      <c r="D84" s="185" t="s">
        <v>1772</v>
      </c>
      <c r="E84">
        <f>MATCH(A84,EBKP_MAP!$C$3:$C$1144,0)</f>
        <v>102</v>
      </c>
      <c r="F84" s="216" t="b">
        <f t="shared" si="4"/>
        <v>1</v>
      </c>
      <c r="G84" t="b">
        <f t="shared" si="5"/>
        <v>1</v>
      </c>
      <c r="H84" s="213" t="s">
        <v>474</v>
      </c>
      <c r="I84" t="s">
        <v>30</v>
      </c>
    </row>
    <row r="85" spans="1:9" ht="82.8">
      <c r="A85" s="219" t="str">
        <f t="shared" si="3"/>
        <v>C 4</v>
      </c>
      <c r="B85" s="186" t="s">
        <v>33</v>
      </c>
      <c r="C85" s="186" t="s">
        <v>1776</v>
      </c>
      <c r="D85" s="185" t="s">
        <v>1777</v>
      </c>
      <c r="E85">
        <f>MATCH(A85,EBKP_MAP!$C$3:$C$1144,0)</f>
        <v>104</v>
      </c>
      <c r="F85" s="216" t="b">
        <f t="shared" si="4"/>
        <v>1</v>
      </c>
      <c r="G85" t="b">
        <f t="shared" si="5"/>
        <v>1</v>
      </c>
      <c r="H85" s="213" t="s">
        <v>474</v>
      </c>
      <c r="I85" t="s">
        <v>33</v>
      </c>
    </row>
    <row r="86" spans="1:9" ht="27.6">
      <c r="A86" s="219" t="str">
        <f t="shared" si="3"/>
        <v>C 4.1</v>
      </c>
      <c r="B86" s="185" t="s">
        <v>34</v>
      </c>
      <c r="C86" s="185" t="s">
        <v>1781</v>
      </c>
      <c r="D86" s="185" t="s">
        <v>1782</v>
      </c>
      <c r="E86">
        <f>MATCH(A86,EBKP_MAP!$C$3:$C$1144,0)</f>
        <v>105</v>
      </c>
      <c r="F86" s="216" t="b">
        <f t="shared" si="4"/>
        <v>1</v>
      </c>
      <c r="G86" t="b">
        <f t="shared" si="5"/>
        <v>1</v>
      </c>
      <c r="H86" s="213" t="s">
        <v>474</v>
      </c>
      <c r="I86" t="s">
        <v>33</v>
      </c>
    </row>
    <row r="87" spans="1:9" ht="27.6">
      <c r="A87" s="219" t="str">
        <f t="shared" si="3"/>
        <v>C 4.2</v>
      </c>
      <c r="B87" s="185" t="s">
        <v>35</v>
      </c>
      <c r="C87" s="185" t="s">
        <v>1785</v>
      </c>
      <c r="D87" s="185" t="s">
        <v>1786</v>
      </c>
      <c r="E87">
        <f>MATCH(A87,EBKP_MAP!$C$3:$C$1144,0)</f>
        <v>107</v>
      </c>
      <c r="F87" s="216" t="b">
        <f t="shared" si="4"/>
        <v>1</v>
      </c>
      <c r="G87" t="b">
        <f t="shared" si="5"/>
        <v>1</v>
      </c>
      <c r="H87" s="213" t="s">
        <v>474</v>
      </c>
      <c r="I87" t="s">
        <v>33</v>
      </c>
    </row>
    <row r="88" spans="1:9" ht="27.6">
      <c r="A88" s="219" t="str">
        <f t="shared" si="3"/>
        <v>C 4.3</v>
      </c>
      <c r="B88" s="185" t="s">
        <v>36</v>
      </c>
      <c r="C88" s="185" t="s">
        <v>1790</v>
      </c>
      <c r="D88" s="185" t="s">
        <v>1791</v>
      </c>
      <c r="E88">
        <f>MATCH(A88,EBKP_MAP!$C$3:$C$1144,0)</f>
        <v>109</v>
      </c>
      <c r="F88" s="216" t="b">
        <f t="shared" si="4"/>
        <v>1</v>
      </c>
      <c r="G88" t="b">
        <f t="shared" si="5"/>
        <v>1</v>
      </c>
      <c r="H88" s="213" t="s">
        <v>474</v>
      </c>
      <c r="I88" t="s">
        <v>33</v>
      </c>
    </row>
    <row r="89" spans="1:9" ht="27.6">
      <c r="A89" s="219" t="str">
        <f t="shared" si="3"/>
        <v>C 4.4</v>
      </c>
      <c r="B89" s="185" t="s">
        <v>37</v>
      </c>
      <c r="C89" s="185" t="s">
        <v>1794</v>
      </c>
      <c r="D89" s="185" t="s">
        <v>1795</v>
      </c>
      <c r="E89">
        <f>MATCH(A89,EBKP_MAP!$C$3:$C$1144,0)</f>
        <v>111</v>
      </c>
      <c r="F89" s="216" t="b">
        <f t="shared" si="4"/>
        <v>1</v>
      </c>
      <c r="G89" t="b">
        <f t="shared" si="5"/>
        <v>1</v>
      </c>
      <c r="H89" s="213" t="s">
        <v>474</v>
      </c>
      <c r="I89" t="s">
        <v>33</v>
      </c>
    </row>
    <row r="90" spans="1:9" ht="41.4">
      <c r="A90" s="219" t="str">
        <f t="shared" si="3"/>
        <v>C 4.5</v>
      </c>
      <c r="B90" s="185" t="s">
        <v>38</v>
      </c>
      <c r="C90" s="185" t="s">
        <v>1798</v>
      </c>
      <c r="D90" s="185" t="s">
        <v>1799</v>
      </c>
      <c r="E90" t="e">
        <f>MATCH(A90,EBKP_MAP!$C$3:$C$1144,0)</f>
        <v>#N/A</v>
      </c>
      <c r="F90" s="216" t="b">
        <f t="shared" si="4"/>
        <v>1</v>
      </c>
      <c r="G90" t="b">
        <f t="shared" si="5"/>
        <v>1</v>
      </c>
      <c r="H90" s="213" t="s">
        <v>474</v>
      </c>
      <c r="I90" t="s">
        <v>33</v>
      </c>
    </row>
    <row r="91" spans="1:9" ht="27.6">
      <c r="A91" s="219" t="str">
        <f t="shared" si="3"/>
        <v>C 4.6</v>
      </c>
      <c r="B91" s="185" t="s">
        <v>39</v>
      </c>
      <c r="C91" s="185" t="s">
        <v>1802</v>
      </c>
      <c r="D91" s="185" t="s">
        <v>1803</v>
      </c>
      <c r="E91" t="e">
        <f>MATCH(A91,EBKP_MAP!$C$3:$C$1144,0)</f>
        <v>#N/A</v>
      </c>
      <c r="F91" s="216" t="b">
        <f t="shared" si="4"/>
        <v>1</v>
      </c>
      <c r="G91" t="b">
        <f t="shared" si="5"/>
        <v>1</v>
      </c>
      <c r="H91" s="213" t="s">
        <v>474</v>
      </c>
      <c r="I91" t="s">
        <v>33</v>
      </c>
    </row>
    <row r="92" spans="1:9" ht="27.6">
      <c r="A92" s="219" t="str">
        <f t="shared" si="3"/>
        <v>C 4.7</v>
      </c>
      <c r="B92" s="185" t="s">
        <v>40</v>
      </c>
      <c r="C92" s="185" t="s">
        <v>1807</v>
      </c>
      <c r="D92" s="185" t="s">
        <v>1808</v>
      </c>
      <c r="E92" t="e">
        <f>MATCH(A92,EBKP_MAP!$C$3:$C$1144,0)</f>
        <v>#N/A</v>
      </c>
      <c r="F92" s="216" t="b">
        <f t="shared" si="4"/>
        <v>1</v>
      </c>
      <c r="G92" t="b">
        <f t="shared" si="5"/>
        <v>1</v>
      </c>
      <c r="H92" s="213" t="s">
        <v>474</v>
      </c>
      <c r="I92" t="s">
        <v>33</v>
      </c>
    </row>
    <row r="93" spans="1:9" ht="41.4">
      <c r="A93" s="219" t="str">
        <f t="shared" si="3"/>
        <v>C 4.8</v>
      </c>
      <c r="B93" s="185" t="s">
        <v>41</v>
      </c>
      <c r="C93" s="185" t="s">
        <v>1812</v>
      </c>
      <c r="D93" s="185" t="s">
        <v>1813</v>
      </c>
      <c r="E93" t="e">
        <f>MATCH(A93,EBKP_MAP!$C$3:$C$1144,0)</f>
        <v>#N/A</v>
      </c>
      <c r="F93" s="216" t="b">
        <f t="shared" si="4"/>
        <v>1</v>
      </c>
      <c r="G93" t="b">
        <f t="shared" si="5"/>
        <v>1</v>
      </c>
      <c r="H93" s="213" t="s">
        <v>474</v>
      </c>
      <c r="I93" t="s">
        <v>33</v>
      </c>
    </row>
    <row r="94" spans="1:9" ht="82.8">
      <c r="A94" s="219" t="str">
        <f t="shared" si="3"/>
        <v>C 5</v>
      </c>
      <c r="B94" s="186" t="s">
        <v>42</v>
      </c>
      <c r="C94" s="186" t="s">
        <v>1816</v>
      </c>
      <c r="D94" s="185" t="s">
        <v>1817</v>
      </c>
      <c r="E94">
        <f>MATCH(A94,EBKP_MAP!$C$3:$C$1144,0)</f>
        <v>113</v>
      </c>
      <c r="F94" s="216" t="b">
        <f t="shared" si="4"/>
        <v>1</v>
      </c>
      <c r="G94" t="b">
        <f t="shared" si="5"/>
        <v>1</v>
      </c>
      <c r="H94" s="213" t="s">
        <v>474</v>
      </c>
      <c r="I94" t="s">
        <v>21</v>
      </c>
    </row>
    <row r="95" spans="1:9" ht="69">
      <c r="A95" s="219" t="str">
        <f t="shared" si="3"/>
        <v>C 5.1</v>
      </c>
      <c r="B95" s="185" t="s">
        <v>43</v>
      </c>
      <c r="C95" s="185" t="s">
        <v>1820</v>
      </c>
      <c r="D95" s="185" t="s">
        <v>1821</v>
      </c>
      <c r="E95">
        <f>MATCH(A95,EBKP_MAP!$C$3:$C$1144,0)</f>
        <v>114</v>
      </c>
      <c r="F95" s="216" t="b">
        <f t="shared" si="4"/>
        <v>1</v>
      </c>
      <c r="G95" t="b">
        <f t="shared" si="5"/>
        <v>1</v>
      </c>
      <c r="H95" s="213" t="s">
        <v>474</v>
      </c>
      <c r="I95" t="s">
        <v>21</v>
      </c>
    </row>
    <row r="96" spans="1:9" ht="55.2">
      <c r="A96" s="219" t="str">
        <f t="shared" si="3"/>
        <v>C 5.2</v>
      </c>
      <c r="B96" s="185" t="s">
        <v>44</v>
      </c>
      <c r="C96" s="185" t="s">
        <v>1825</v>
      </c>
      <c r="D96" s="185" t="s">
        <v>1826</v>
      </c>
      <c r="E96">
        <f>MATCH(A96,EBKP_MAP!$C$3:$C$1144,0)</f>
        <v>115</v>
      </c>
      <c r="F96" s="216" t="b">
        <f t="shared" si="4"/>
        <v>1</v>
      </c>
      <c r="G96" t="b">
        <f t="shared" si="5"/>
        <v>1</v>
      </c>
      <c r="H96" s="213" t="s">
        <v>474</v>
      </c>
      <c r="I96" t="s">
        <v>21</v>
      </c>
    </row>
    <row r="97" spans="1:9" ht="41.4" hidden="1">
      <c r="A97" s="219" t="str">
        <f t="shared" si="3"/>
        <v>D</v>
      </c>
      <c r="B97" s="184" t="s">
        <v>45</v>
      </c>
      <c r="C97" s="184" t="s">
        <v>1829</v>
      </c>
      <c r="D97" s="185" t="s">
        <v>1830</v>
      </c>
      <c r="E97">
        <f>MATCH(A97,EBKP_MAP!$C$3:$C$1144,0)</f>
        <v>118</v>
      </c>
      <c r="F97" s="216" t="b">
        <f t="shared" si="4"/>
        <v>1</v>
      </c>
      <c r="G97" t="b">
        <f t="shared" si="5"/>
        <v>0</v>
      </c>
      <c r="H97" s="213" t="s">
        <v>6163</v>
      </c>
    </row>
    <row r="98" spans="1:9" ht="41.4">
      <c r="A98" s="219" t="str">
        <f t="shared" si="3"/>
        <v>D 1</v>
      </c>
      <c r="B98" s="186" t="s">
        <v>46</v>
      </c>
      <c r="C98" s="186" t="s">
        <v>1833</v>
      </c>
      <c r="D98" s="185" t="s">
        <v>1834</v>
      </c>
      <c r="E98">
        <f>MATCH(A98,EBKP_MAP!$C$3:$C$1144,0)</f>
        <v>119</v>
      </c>
      <c r="F98" s="216" t="b">
        <f t="shared" si="4"/>
        <v>1</v>
      </c>
      <c r="G98" t="b">
        <f t="shared" si="5"/>
        <v>1</v>
      </c>
      <c r="H98" s="213" t="s">
        <v>474</v>
      </c>
      <c r="I98" t="s">
        <v>46</v>
      </c>
    </row>
    <row r="99" spans="1:9" ht="82.8">
      <c r="A99" s="219" t="str">
        <f t="shared" si="3"/>
        <v>D 1.1</v>
      </c>
      <c r="B99" s="185" t="s">
        <v>47</v>
      </c>
      <c r="C99" s="185" t="s">
        <v>1838</v>
      </c>
      <c r="D99" s="185" t="s">
        <v>1839</v>
      </c>
      <c r="E99">
        <f>MATCH(A99,EBKP_MAP!$C$3:$C$1144,0)</f>
        <v>120</v>
      </c>
      <c r="F99" s="216" t="b">
        <f t="shared" si="4"/>
        <v>1</v>
      </c>
      <c r="G99" t="b">
        <f t="shared" si="5"/>
        <v>1</v>
      </c>
      <c r="H99" s="213" t="s">
        <v>474</v>
      </c>
      <c r="I99" t="s">
        <v>46</v>
      </c>
    </row>
    <row r="100" spans="1:9" ht="55.2">
      <c r="A100" s="219" t="str">
        <f t="shared" si="3"/>
        <v>D 1.2</v>
      </c>
      <c r="B100" s="185" t="s">
        <v>48</v>
      </c>
      <c r="C100" s="185" t="s">
        <v>1843</v>
      </c>
      <c r="D100" s="185" t="s">
        <v>1844</v>
      </c>
      <c r="E100">
        <f>MATCH(A100,EBKP_MAP!$C$3:$C$1144,0)</f>
        <v>149</v>
      </c>
      <c r="F100" s="216" t="b">
        <f t="shared" si="4"/>
        <v>1</v>
      </c>
      <c r="G100" t="b">
        <f t="shared" si="5"/>
        <v>1</v>
      </c>
      <c r="H100" s="213" t="s">
        <v>474</v>
      </c>
      <c r="I100" t="s">
        <v>46</v>
      </c>
    </row>
    <row r="101" spans="1:9" ht="41.4">
      <c r="A101" s="219" t="str">
        <f t="shared" si="3"/>
        <v>D 1.3</v>
      </c>
      <c r="B101" s="185" t="s">
        <v>49</v>
      </c>
      <c r="C101" s="185" t="s">
        <v>1847</v>
      </c>
      <c r="D101" s="185" t="s">
        <v>1848</v>
      </c>
      <c r="E101">
        <f>MATCH(A101,EBKP_MAP!$C$3:$C$1144,0)</f>
        <v>157</v>
      </c>
      <c r="F101" s="216" t="b">
        <f t="shared" si="4"/>
        <v>1</v>
      </c>
      <c r="G101" t="b">
        <f t="shared" si="5"/>
        <v>1</v>
      </c>
      <c r="H101" s="213" t="s">
        <v>474</v>
      </c>
      <c r="I101" t="s">
        <v>46</v>
      </c>
    </row>
    <row r="102" spans="1:9" ht="82.8">
      <c r="A102" s="219" t="str">
        <f t="shared" si="3"/>
        <v>D 1.4</v>
      </c>
      <c r="B102" s="185" t="s">
        <v>50</v>
      </c>
      <c r="C102" s="185" t="s">
        <v>1852</v>
      </c>
      <c r="D102" s="185" t="s">
        <v>1853</v>
      </c>
      <c r="E102">
        <f>MATCH(A102,EBKP_MAP!$C$3:$C$1144,0)</f>
        <v>162</v>
      </c>
      <c r="F102" s="216" t="b">
        <f t="shared" si="4"/>
        <v>1</v>
      </c>
      <c r="G102" t="b">
        <f t="shared" si="5"/>
        <v>1</v>
      </c>
      <c r="H102" s="213" t="s">
        <v>474</v>
      </c>
      <c r="I102" t="s">
        <v>46</v>
      </c>
    </row>
    <row r="103" spans="1:9" ht="27.6">
      <c r="A103" s="219" t="str">
        <f t="shared" si="3"/>
        <v>D 1.5</v>
      </c>
      <c r="B103" s="185" t="s">
        <v>51</v>
      </c>
      <c r="C103" s="185" t="s">
        <v>1857</v>
      </c>
      <c r="D103" s="185" t="s">
        <v>1858</v>
      </c>
      <c r="E103">
        <f>MATCH(A103,EBKP_MAP!$C$3:$C$1144,0)</f>
        <v>170</v>
      </c>
      <c r="F103" s="216" t="b">
        <f t="shared" si="4"/>
        <v>1</v>
      </c>
      <c r="G103" t="b">
        <f t="shared" si="5"/>
        <v>1</v>
      </c>
      <c r="H103" s="213" t="s">
        <v>474</v>
      </c>
      <c r="I103" t="s">
        <v>46</v>
      </c>
    </row>
    <row r="104" spans="1:9" ht="55.2">
      <c r="A104" s="219" t="str">
        <f t="shared" si="3"/>
        <v>D 1.6</v>
      </c>
      <c r="B104" s="185" t="s">
        <v>52</v>
      </c>
      <c r="C104" s="185" t="s">
        <v>1861</v>
      </c>
      <c r="D104" s="185" t="s">
        <v>1862</v>
      </c>
      <c r="E104">
        <f>MATCH(A104,EBKP_MAP!$C$3:$C$1144,0)</f>
        <v>187</v>
      </c>
      <c r="F104" s="216" t="b">
        <f t="shared" si="4"/>
        <v>1</v>
      </c>
      <c r="G104" t="b">
        <f t="shared" si="5"/>
        <v>1</v>
      </c>
      <c r="H104" s="213" t="s">
        <v>474</v>
      </c>
      <c r="I104" t="s">
        <v>46</v>
      </c>
    </row>
    <row r="105" spans="1:9" ht="110.4">
      <c r="A105" s="219" t="str">
        <f t="shared" si="3"/>
        <v>D 1.7</v>
      </c>
      <c r="B105" s="185" t="s">
        <v>53</v>
      </c>
      <c r="C105" s="185" t="s">
        <v>1866</v>
      </c>
      <c r="D105" s="185" t="s">
        <v>1867</v>
      </c>
      <c r="E105" t="e">
        <f>MATCH(A105,EBKP_MAP!$C$3:$C$1144,0)</f>
        <v>#N/A</v>
      </c>
      <c r="F105" s="216" t="b">
        <f t="shared" si="4"/>
        <v>1</v>
      </c>
      <c r="G105" t="b">
        <f t="shared" si="5"/>
        <v>1</v>
      </c>
      <c r="H105" s="213" t="s">
        <v>474</v>
      </c>
      <c r="I105" t="s">
        <v>46</v>
      </c>
    </row>
    <row r="106" spans="1:9" ht="41.4">
      <c r="A106" s="219" t="str">
        <f t="shared" si="3"/>
        <v>D 1.8</v>
      </c>
      <c r="B106" s="185" t="s">
        <v>54</v>
      </c>
      <c r="C106" s="185" t="s">
        <v>1870</v>
      </c>
      <c r="D106" s="185" t="s">
        <v>1871</v>
      </c>
      <c r="E106" t="e">
        <f>MATCH(A106,EBKP_MAP!$C$3:$C$1144,0)</f>
        <v>#N/A</v>
      </c>
      <c r="F106" s="216" t="b">
        <f t="shared" si="4"/>
        <v>1</v>
      </c>
      <c r="G106" t="b">
        <f t="shared" si="5"/>
        <v>1</v>
      </c>
      <c r="H106" s="213" t="s">
        <v>474</v>
      </c>
      <c r="I106" t="s">
        <v>46</v>
      </c>
    </row>
    <row r="107" spans="1:9" ht="27.6">
      <c r="A107" s="219" t="str">
        <f t="shared" si="3"/>
        <v>D 1.9</v>
      </c>
      <c r="B107" s="185" t="s">
        <v>55</v>
      </c>
      <c r="C107" s="185" t="s">
        <v>1874</v>
      </c>
      <c r="D107" s="185" t="s">
        <v>1875</v>
      </c>
      <c r="E107">
        <f>IFERROR(FIND(".0", B107), "")</f>
        <v>4</v>
      </c>
      <c r="F107" s="216" t="b">
        <f t="shared" si="4"/>
        <v>1</v>
      </c>
      <c r="G107" t="b">
        <f t="shared" si="5"/>
        <v>1</v>
      </c>
      <c r="H107" s="213" t="s">
        <v>474</v>
      </c>
      <c r="I107" t="s">
        <v>46</v>
      </c>
    </row>
    <row r="108" spans="1:9" ht="41.4">
      <c r="A108" s="219" t="e">
        <f t="shared" si="3"/>
        <v>#VALUE!</v>
      </c>
      <c r="B108" s="185" t="s">
        <v>56</v>
      </c>
      <c r="C108" s="185" t="s">
        <v>1878</v>
      </c>
      <c r="D108" s="185" t="s">
        <v>1879</v>
      </c>
      <c r="E108" t="str">
        <f>IFERROR(FIND(".0", B108), "")</f>
        <v/>
      </c>
      <c r="F108" s="216" t="b">
        <f t="shared" si="4"/>
        <v>1</v>
      </c>
      <c r="G108" t="b">
        <f t="shared" si="5"/>
        <v>1</v>
      </c>
      <c r="H108" s="213" t="s">
        <v>474</v>
      </c>
      <c r="I108" t="s">
        <v>46</v>
      </c>
    </row>
    <row r="109" spans="1:9" ht="41.4">
      <c r="A109" s="219" t="e">
        <f t="shared" si="3"/>
        <v>#VALUE!</v>
      </c>
      <c r="B109" s="185" t="s">
        <v>57</v>
      </c>
      <c r="C109" s="185" t="s">
        <v>1882</v>
      </c>
      <c r="D109" s="185" t="s">
        <v>1883</v>
      </c>
      <c r="F109" s="216" t="b">
        <f t="shared" si="4"/>
        <v>1</v>
      </c>
      <c r="G109" t="b">
        <f t="shared" si="5"/>
        <v>1</v>
      </c>
      <c r="H109" s="213" t="s">
        <v>474</v>
      </c>
      <c r="I109" t="s">
        <v>46</v>
      </c>
    </row>
    <row r="110" spans="1:9" ht="82.8">
      <c r="A110" s="219" t="str">
        <f t="shared" si="3"/>
        <v>D 2</v>
      </c>
      <c r="B110" s="186" t="s">
        <v>58</v>
      </c>
      <c r="C110" s="186" t="s">
        <v>1886</v>
      </c>
      <c r="D110" s="185" t="s">
        <v>1887</v>
      </c>
      <c r="F110" s="216" t="b">
        <f t="shared" si="4"/>
        <v>1</v>
      </c>
      <c r="G110" t="b">
        <f t="shared" si="5"/>
        <v>1</v>
      </c>
      <c r="H110" s="213" t="s">
        <v>474</v>
      </c>
      <c r="I110" t="s">
        <v>58</v>
      </c>
    </row>
    <row r="111" spans="1:9" ht="55.2">
      <c r="A111" s="219" t="str">
        <f t="shared" si="3"/>
        <v>D 2.1</v>
      </c>
      <c r="B111" s="185" t="s">
        <v>59</v>
      </c>
      <c r="C111" s="185" t="s">
        <v>1891</v>
      </c>
      <c r="D111" s="185" t="s">
        <v>1892</v>
      </c>
      <c r="F111" s="216" t="b">
        <f t="shared" si="4"/>
        <v>1</v>
      </c>
      <c r="G111" t="b">
        <f t="shared" si="5"/>
        <v>1</v>
      </c>
      <c r="H111" s="213" t="s">
        <v>474</v>
      </c>
      <c r="I111" t="s">
        <v>58</v>
      </c>
    </row>
    <row r="112" spans="1:9" ht="82.8">
      <c r="A112" s="219" t="str">
        <f t="shared" si="3"/>
        <v>D 2.2</v>
      </c>
      <c r="B112" s="185" t="s">
        <v>60</v>
      </c>
      <c r="C112" s="185" t="s">
        <v>1895</v>
      </c>
      <c r="D112" s="185" t="s">
        <v>1896</v>
      </c>
      <c r="F112" s="216" t="b">
        <f t="shared" si="4"/>
        <v>1</v>
      </c>
      <c r="G112" t="b">
        <f t="shared" si="5"/>
        <v>1</v>
      </c>
      <c r="H112" s="213" t="s">
        <v>474</v>
      </c>
      <c r="I112" t="s">
        <v>58</v>
      </c>
    </row>
    <row r="113" spans="1:9" ht="27.6">
      <c r="A113" s="219" t="str">
        <f t="shared" si="3"/>
        <v>D 2.3</v>
      </c>
      <c r="B113" s="185" t="s">
        <v>61</v>
      </c>
      <c r="C113" s="185" t="s">
        <v>1899</v>
      </c>
      <c r="D113" s="185" t="s">
        <v>1900</v>
      </c>
      <c r="F113" s="216" t="b">
        <f t="shared" si="4"/>
        <v>1</v>
      </c>
      <c r="G113" t="b">
        <f t="shared" si="5"/>
        <v>1</v>
      </c>
      <c r="H113" s="213" t="s">
        <v>474</v>
      </c>
      <c r="I113" t="s">
        <v>58</v>
      </c>
    </row>
    <row r="114" spans="1:9" ht="96.6">
      <c r="A114" s="219" t="str">
        <f t="shared" si="3"/>
        <v>D 2.4</v>
      </c>
      <c r="B114" s="185" t="s">
        <v>62</v>
      </c>
      <c r="C114" s="185" t="s">
        <v>1903</v>
      </c>
      <c r="D114" s="185" t="s">
        <v>1904</v>
      </c>
      <c r="F114" s="216" t="b">
        <f t="shared" si="4"/>
        <v>1</v>
      </c>
      <c r="G114" t="b">
        <f t="shared" si="5"/>
        <v>1</v>
      </c>
      <c r="H114" s="213" t="s">
        <v>474</v>
      </c>
      <c r="I114" t="s">
        <v>58</v>
      </c>
    </row>
    <row r="115" spans="1:9" ht="55.2">
      <c r="A115" s="219" t="str">
        <f t="shared" si="3"/>
        <v>D 2.5</v>
      </c>
      <c r="B115" s="185" t="s">
        <v>63</v>
      </c>
      <c r="C115" s="185" t="s">
        <v>1907</v>
      </c>
      <c r="D115" s="185" t="s">
        <v>1908</v>
      </c>
      <c r="F115" s="216" t="b">
        <f t="shared" si="4"/>
        <v>1</v>
      </c>
      <c r="G115" t="b">
        <f t="shared" si="5"/>
        <v>1</v>
      </c>
      <c r="H115" s="213" t="s">
        <v>474</v>
      </c>
      <c r="I115" t="s">
        <v>58</v>
      </c>
    </row>
    <row r="116" spans="1:9" ht="55.2">
      <c r="A116" s="219" t="str">
        <f t="shared" si="3"/>
        <v>D 2.6</v>
      </c>
      <c r="B116" s="185" t="s">
        <v>64</v>
      </c>
      <c r="C116" s="185" t="s">
        <v>1911</v>
      </c>
      <c r="D116" s="185" t="s">
        <v>1912</v>
      </c>
      <c r="F116" s="216" t="b">
        <f t="shared" si="4"/>
        <v>1</v>
      </c>
      <c r="G116" t="b">
        <f t="shared" si="5"/>
        <v>1</v>
      </c>
      <c r="H116" s="213" t="s">
        <v>474</v>
      </c>
      <c r="I116" t="s">
        <v>58</v>
      </c>
    </row>
    <row r="117" spans="1:9" ht="110.4">
      <c r="A117" s="219" t="str">
        <f t="shared" si="3"/>
        <v>D 2.7</v>
      </c>
      <c r="B117" s="185" t="s">
        <v>65</v>
      </c>
      <c r="C117" s="185" t="s">
        <v>1915</v>
      </c>
      <c r="D117" s="185" t="s">
        <v>1916</v>
      </c>
      <c r="F117" s="216" t="b">
        <f t="shared" si="4"/>
        <v>1</v>
      </c>
      <c r="G117" t="b">
        <f t="shared" si="5"/>
        <v>1</v>
      </c>
      <c r="H117" s="213" t="s">
        <v>474</v>
      </c>
      <c r="I117" t="s">
        <v>58</v>
      </c>
    </row>
    <row r="118" spans="1:9" ht="55.2">
      <c r="A118" s="219" t="str">
        <f t="shared" si="3"/>
        <v>D 3</v>
      </c>
      <c r="B118" s="186" t="s">
        <v>66</v>
      </c>
      <c r="C118" s="186" t="s">
        <v>1919</v>
      </c>
      <c r="D118" s="185" t="s">
        <v>1920</v>
      </c>
      <c r="F118" s="216" t="b">
        <f t="shared" si="4"/>
        <v>1</v>
      </c>
      <c r="G118" t="b">
        <f t="shared" si="5"/>
        <v>1</v>
      </c>
      <c r="H118" s="213" t="s">
        <v>474</v>
      </c>
      <c r="I118" t="s">
        <v>66</v>
      </c>
    </row>
    <row r="119" spans="1:9" ht="69">
      <c r="A119" s="219" t="str">
        <f t="shared" si="3"/>
        <v>D 3.1</v>
      </c>
      <c r="B119" s="185" t="s">
        <v>67</v>
      </c>
      <c r="C119" s="185" t="s">
        <v>1923</v>
      </c>
      <c r="D119" s="185" t="s">
        <v>1924</v>
      </c>
      <c r="F119" s="216" t="b">
        <f t="shared" si="4"/>
        <v>1</v>
      </c>
      <c r="G119" t="b">
        <f t="shared" si="5"/>
        <v>1</v>
      </c>
      <c r="H119" s="213" t="s">
        <v>474</v>
      </c>
      <c r="I119" t="s">
        <v>66</v>
      </c>
    </row>
    <row r="120" spans="1:9" ht="55.2">
      <c r="A120" s="219" t="str">
        <f t="shared" si="3"/>
        <v>D 3.2</v>
      </c>
      <c r="B120" s="185" t="s">
        <v>68</v>
      </c>
      <c r="C120" s="185" t="s">
        <v>1927</v>
      </c>
      <c r="D120" s="185" t="s">
        <v>1928</v>
      </c>
      <c r="F120" s="216" t="b">
        <f t="shared" si="4"/>
        <v>1</v>
      </c>
      <c r="G120" t="b">
        <f t="shared" si="5"/>
        <v>1</v>
      </c>
      <c r="H120" s="213" t="s">
        <v>474</v>
      </c>
      <c r="I120" t="s">
        <v>66</v>
      </c>
    </row>
    <row r="121" spans="1:9" ht="69">
      <c r="A121" s="219" t="str">
        <f t="shared" si="3"/>
        <v>D 3.3</v>
      </c>
      <c r="B121" s="185" t="s">
        <v>69</v>
      </c>
      <c r="C121" s="185" t="s">
        <v>1931</v>
      </c>
      <c r="D121" s="185" t="s">
        <v>1932</v>
      </c>
      <c r="F121" s="216" t="b">
        <f t="shared" si="4"/>
        <v>1</v>
      </c>
      <c r="G121" t="b">
        <f t="shared" si="5"/>
        <v>1</v>
      </c>
      <c r="H121" s="213" t="s">
        <v>474</v>
      </c>
      <c r="I121" t="s">
        <v>66</v>
      </c>
    </row>
    <row r="122" spans="1:9" ht="41.4">
      <c r="A122" s="219" t="str">
        <f t="shared" si="3"/>
        <v>D 3.4</v>
      </c>
      <c r="B122" s="185" t="s">
        <v>70</v>
      </c>
      <c r="C122" s="185" t="s">
        <v>1936</v>
      </c>
      <c r="D122" s="185" t="s">
        <v>1937</v>
      </c>
      <c r="F122" s="216" t="b">
        <f t="shared" si="4"/>
        <v>1</v>
      </c>
      <c r="G122" t="b">
        <f t="shared" si="5"/>
        <v>1</v>
      </c>
      <c r="H122" s="213" t="s">
        <v>474</v>
      </c>
      <c r="I122" t="s">
        <v>66</v>
      </c>
    </row>
    <row r="123" spans="1:9" ht="69">
      <c r="A123" s="219" t="str">
        <f t="shared" si="3"/>
        <v>D 4</v>
      </c>
      <c r="B123" s="186" t="s">
        <v>71</v>
      </c>
      <c r="C123" s="186" t="s">
        <v>1940</v>
      </c>
      <c r="D123" s="185" t="s">
        <v>1941</v>
      </c>
      <c r="F123" s="216" t="b">
        <f t="shared" si="4"/>
        <v>1</v>
      </c>
      <c r="G123" t="b">
        <f t="shared" si="5"/>
        <v>1</v>
      </c>
      <c r="H123" s="213" t="s">
        <v>474</v>
      </c>
      <c r="I123" t="s">
        <v>71</v>
      </c>
    </row>
    <row r="124" spans="1:9" ht="55.2">
      <c r="A124" s="219" t="str">
        <f t="shared" si="3"/>
        <v>D 4.1</v>
      </c>
      <c r="B124" s="185" t="s">
        <v>72</v>
      </c>
      <c r="C124" s="185" t="s">
        <v>1944</v>
      </c>
      <c r="D124" s="185" t="s">
        <v>1945</v>
      </c>
      <c r="F124" s="216" t="b">
        <f t="shared" si="4"/>
        <v>1</v>
      </c>
      <c r="G124" t="b">
        <f t="shared" si="5"/>
        <v>1</v>
      </c>
      <c r="H124" s="213" t="s">
        <v>474</v>
      </c>
      <c r="I124" t="s">
        <v>71</v>
      </c>
    </row>
    <row r="125" spans="1:9" ht="55.2">
      <c r="A125" s="219" t="str">
        <f t="shared" si="3"/>
        <v>D 4.2</v>
      </c>
      <c r="B125" s="185" t="s">
        <v>73</v>
      </c>
      <c r="C125" s="185" t="s">
        <v>1949</v>
      </c>
      <c r="D125" s="185" t="s">
        <v>1950</v>
      </c>
      <c r="F125" s="216" t="b">
        <f t="shared" si="4"/>
        <v>1</v>
      </c>
      <c r="G125" t="b">
        <f t="shared" si="5"/>
        <v>1</v>
      </c>
      <c r="H125" s="213" t="s">
        <v>474</v>
      </c>
      <c r="I125" t="s">
        <v>71</v>
      </c>
    </row>
    <row r="126" spans="1:9" ht="41.4">
      <c r="A126" s="219" t="str">
        <f t="shared" si="3"/>
        <v>D 4.3</v>
      </c>
      <c r="B126" s="185" t="s">
        <v>74</v>
      </c>
      <c r="C126" s="185" t="s">
        <v>1953</v>
      </c>
      <c r="D126" s="185" t="s">
        <v>1954</v>
      </c>
      <c r="F126" s="216" t="b">
        <f t="shared" si="4"/>
        <v>1</v>
      </c>
      <c r="G126" t="b">
        <f t="shared" si="5"/>
        <v>1</v>
      </c>
      <c r="H126" s="213" t="s">
        <v>474</v>
      </c>
      <c r="I126" t="s">
        <v>71</v>
      </c>
    </row>
    <row r="127" spans="1:9" ht="55.2">
      <c r="A127" s="219" t="str">
        <f t="shared" si="3"/>
        <v>D 4.4</v>
      </c>
      <c r="B127" s="185" t="s">
        <v>75</v>
      </c>
      <c r="C127" s="185" t="s">
        <v>1957</v>
      </c>
      <c r="D127" s="185" t="s">
        <v>1958</v>
      </c>
      <c r="F127" s="216" t="b">
        <f t="shared" si="4"/>
        <v>1</v>
      </c>
      <c r="G127" t="b">
        <f t="shared" si="5"/>
        <v>1</v>
      </c>
      <c r="H127" s="213" t="s">
        <v>474</v>
      </c>
      <c r="I127" t="s">
        <v>71</v>
      </c>
    </row>
    <row r="128" spans="1:9" ht="13.8">
      <c r="A128" s="219" t="str">
        <f t="shared" si="3"/>
        <v>D 4.5</v>
      </c>
      <c r="B128" s="185" t="s">
        <v>76</v>
      </c>
      <c r="C128" s="185" t="s">
        <v>1961</v>
      </c>
      <c r="D128" s="185" t="s">
        <v>1962</v>
      </c>
      <c r="F128" s="216" t="b">
        <f t="shared" si="4"/>
        <v>1</v>
      </c>
      <c r="G128" t="b">
        <f t="shared" si="5"/>
        <v>1</v>
      </c>
      <c r="H128" s="213" t="s">
        <v>474</v>
      </c>
      <c r="I128" t="s">
        <v>71</v>
      </c>
    </row>
    <row r="129" spans="1:9" ht="41.4">
      <c r="A129" s="219" t="str">
        <f t="shared" si="3"/>
        <v>D 4.6</v>
      </c>
      <c r="B129" s="185" t="s">
        <v>77</v>
      </c>
      <c r="C129" s="185" t="s">
        <v>1965</v>
      </c>
      <c r="D129" s="185" t="s">
        <v>1966</v>
      </c>
      <c r="F129" s="216" t="b">
        <f t="shared" si="4"/>
        <v>1</v>
      </c>
      <c r="G129" t="b">
        <f t="shared" si="5"/>
        <v>1</v>
      </c>
      <c r="H129" s="213" t="s">
        <v>474</v>
      </c>
      <c r="I129" t="s">
        <v>71</v>
      </c>
    </row>
    <row r="130" spans="1:9" ht="69">
      <c r="A130" s="219" t="str">
        <f t="shared" si="3"/>
        <v>D 4.7</v>
      </c>
      <c r="B130" s="185" t="s">
        <v>78</v>
      </c>
      <c r="C130" s="185" t="s">
        <v>1969</v>
      </c>
      <c r="D130" s="185" t="s">
        <v>1970</v>
      </c>
      <c r="F130" s="216" t="b">
        <f t="shared" si="4"/>
        <v>1</v>
      </c>
      <c r="G130" t="b">
        <f t="shared" si="5"/>
        <v>1</v>
      </c>
      <c r="H130" s="213" t="s">
        <v>474</v>
      </c>
      <c r="I130" t="s">
        <v>71</v>
      </c>
    </row>
    <row r="131" spans="1:9" ht="41.4">
      <c r="A131" s="219" t="str">
        <f t="shared" ref="A131:A194" si="6">IF(IF(ISERROR(SEARCH(".",B131)),FALSE,TRUE),REPLACE(REPLACE(B131,2,1," "),IFERROR(FIND(".0",B131),""),2,"."),IF(LEN(B131)&gt;2,REPLACE(B131,2,1," "),B131))</f>
        <v>D 5</v>
      </c>
      <c r="B131" s="186" t="s">
        <v>79</v>
      </c>
      <c r="C131" s="186" t="s">
        <v>1973</v>
      </c>
      <c r="D131" s="185" t="s">
        <v>1974</v>
      </c>
      <c r="F131" s="216" t="b">
        <f t="shared" ref="F131:F194" si="7">IF(H131="nein / nur Anzeigen",TRUE, IF(H131="nein",FALSE,IF(H131="nein / Eingabe ZB neu mappen",FALSE,TRUE)))</f>
        <v>1</v>
      </c>
      <c r="G131" t="b">
        <f t="shared" ref="G131:G194" si="8">IF(H131="Ja",TRUE,FALSE)</f>
        <v>1</v>
      </c>
      <c r="H131" s="213" t="s">
        <v>474</v>
      </c>
      <c r="I131" t="s">
        <v>79</v>
      </c>
    </row>
    <row r="132" spans="1:9" ht="69">
      <c r="A132" s="219" t="str">
        <f t="shared" si="6"/>
        <v>D 5.1</v>
      </c>
      <c r="B132" s="185" t="s">
        <v>80</v>
      </c>
      <c r="C132" s="185" t="s">
        <v>1977</v>
      </c>
      <c r="D132" s="185" t="s">
        <v>1978</v>
      </c>
      <c r="F132" s="216" t="b">
        <f t="shared" si="7"/>
        <v>1</v>
      </c>
      <c r="G132" t="b">
        <f t="shared" si="8"/>
        <v>1</v>
      </c>
      <c r="H132" s="213" t="s">
        <v>474</v>
      </c>
      <c r="I132" t="s">
        <v>79</v>
      </c>
    </row>
    <row r="133" spans="1:9" ht="41.4">
      <c r="A133" s="219" t="str">
        <f t="shared" si="6"/>
        <v>D 5.2</v>
      </c>
      <c r="B133" s="185" t="s">
        <v>81</v>
      </c>
      <c r="C133" s="185" t="s">
        <v>1982</v>
      </c>
      <c r="D133" s="185" t="s">
        <v>1983</v>
      </c>
      <c r="F133" s="216" t="b">
        <f t="shared" si="7"/>
        <v>1</v>
      </c>
      <c r="G133" t="b">
        <f t="shared" si="8"/>
        <v>1</v>
      </c>
      <c r="H133" s="213" t="s">
        <v>474</v>
      </c>
      <c r="I133" t="s">
        <v>79</v>
      </c>
    </row>
    <row r="134" spans="1:9" ht="27.6">
      <c r="A134" s="219" t="str">
        <f t="shared" si="6"/>
        <v>D 5.3</v>
      </c>
      <c r="B134" s="185" t="s">
        <v>82</v>
      </c>
      <c r="C134" s="185" t="s">
        <v>1987</v>
      </c>
      <c r="D134" s="185" t="s">
        <v>1988</v>
      </c>
      <c r="F134" s="216" t="b">
        <f t="shared" si="7"/>
        <v>1</v>
      </c>
      <c r="G134" t="b">
        <f t="shared" si="8"/>
        <v>1</v>
      </c>
      <c r="H134" s="213" t="s">
        <v>474</v>
      </c>
      <c r="I134" t="s">
        <v>79</v>
      </c>
    </row>
    <row r="135" spans="1:9" ht="41.4">
      <c r="A135" s="219" t="str">
        <f t="shared" si="6"/>
        <v>D 5.4</v>
      </c>
      <c r="B135" s="185" t="s">
        <v>83</v>
      </c>
      <c r="C135" s="185" t="s">
        <v>1991</v>
      </c>
      <c r="D135" s="185" t="s">
        <v>1992</v>
      </c>
      <c r="F135" s="216" t="b">
        <f t="shared" si="7"/>
        <v>1</v>
      </c>
      <c r="G135" t="b">
        <f t="shared" si="8"/>
        <v>1</v>
      </c>
      <c r="H135" s="213" t="s">
        <v>474</v>
      </c>
      <c r="I135" t="s">
        <v>79</v>
      </c>
    </row>
    <row r="136" spans="1:9" ht="55.2">
      <c r="A136" s="219" t="str">
        <f t="shared" si="6"/>
        <v>D 5.5</v>
      </c>
      <c r="B136" s="185" t="s">
        <v>84</v>
      </c>
      <c r="C136" s="185" t="s">
        <v>1995</v>
      </c>
      <c r="D136" s="185" t="s">
        <v>1996</v>
      </c>
      <c r="F136" s="216" t="b">
        <f t="shared" si="7"/>
        <v>1</v>
      </c>
      <c r="G136" t="b">
        <f t="shared" si="8"/>
        <v>1</v>
      </c>
      <c r="H136" s="213" t="s">
        <v>474</v>
      </c>
      <c r="I136" t="s">
        <v>79</v>
      </c>
    </row>
    <row r="137" spans="1:9" ht="27.6">
      <c r="A137" s="219" t="str">
        <f t="shared" si="6"/>
        <v>D 5.6</v>
      </c>
      <c r="B137" s="185" t="s">
        <v>85</v>
      </c>
      <c r="C137" s="185" t="s">
        <v>1999</v>
      </c>
      <c r="D137" s="185" t="s">
        <v>2000</v>
      </c>
      <c r="F137" s="216" t="b">
        <f t="shared" si="7"/>
        <v>1</v>
      </c>
      <c r="G137" t="b">
        <f t="shared" si="8"/>
        <v>1</v>
      </c>
      <c r="H137" s="213" t="s">
        <v>474</v>
      </c>
      <c r="I137" t="s">
        <v>79</v>
      </c>
    </row>
    <row r="138" spans="1:9" ht="41.4">
      <c r="A138" s="219" t="str">
        <f t="shared" si="6"/>
        <v>D 6</v>
      </c>
      <c r="B138" s="186" t="s">
        <v>86</v>
      </c>
      <c r="C138" s="186" t="s">
        <v>2003</v>
      </c>
      <c r="D138" s="185" t="s">
        <v>2004</v>
      </c>
      <c r="F138" s="216" t="b">
        <f t="shared" si="7"/>
        <v>1</v>
      </c>
      <c r="G138" t="b">
        <f t="shared" si="8"/>
        <v>1</v>
      </c>
      <c r="H138" s="213" t="s">
        <v>474</v>
      </c>
      <c r="I138" t="s">
        <v>86</v>
      </c>
    </row>
    <row r="139" spans="1:9" ht="69">
      <c r="A139" s="219" t="str">
        <f t="shared" si="6"/>
        <v>D 6.1</v>
      </c>
      <c r="B139" s="185" t="s">
        <v>87</v>
      </c>
      <c r="C139" s="185" t="s">
        <v>2007</v>
      </c>
      <c r="D139" s="185" t="s">
        <v>2008</v>
      </c>
      <c r="F139" s="216" t="b">
        <f t="shared" si="7"/>
        <v>1</v>
      </c>
      <c r="G139" t="b">
        <f t="shared" si="8"/>
        <v>1</v>
      </c>
      <c r="H139" s="213" t="s">
        <v>474</v>
      </c>
      <c r="I139" t="s">
        <v>86</v>
      </c>
    </row>
    <row r="140" spans="1:9" ht="27.6">
      <c r="A140" s="219" t="str">
        <f t="shared" si="6"/>
        <v>D 6.2</v>
      </c>
      <c r="B140" s="185" t="s">
        <v>88</v>
      </c>
      <c r="C140" s="185" t="s">
        <v>2011</v>
      </c>
      <c r="D140" s="185" t="s">
        <v>2012</v>
      </c>
      <c r="F140" s="216" t="b">
        <f t="shared" si="7"/>
        <v>1</v>
      </c>
      <c r="G140" t="b">
        <f t="shared" si="8"/>
        <v>1</v>
      </c>
      <c r="H140" s="213" t="s">
        <v>474</v>
      </c>
      <c r="I140" t="s">
        <v>86</v>
      </c>
    </row>
    <row r="141" spans="1:9" ht="13.8">
      <c r="A141" s="219" t="str">
        <f t="shared" si="6"/>
        <v>D 6.3</v>
      </c>
      <c r="B141" s="185" t="s">
        <v>89</v>
      </c>
      <c r="C141" s="185" t="s">
        <v>2015</v>
      </c>
      <c r="D141" s="185" t="s">
        <v>2016</v>
      </c>
      <c r="F141" s="216" t="b">
        <f t="shared" si="7"/>
        <v>1</v>
      </c>
      <c r="G141" t="b">
        <f t="shared" si="8"/>
        <v>1</v>
      </c>
      <c r="H141" s="213" t="s">
        <v>474</v>
      </c>
      <c r="I141" t="s">
        <v>86</v>
      </c>
    </row>
    <row r="142" spans="1:9" ht="41.4">
      <c r="A142" s="219" t="str">
        <f t="shared" si="6"/>
        <v>D 6.4</v>
      </c>
      <c r="B142" s="187" t="s">
        <v>90</v>
      </c>
      <c r="C142" s="185" t="s">
        <v>2019</v>
      </c>
      <c r="D142" s="185" t="s">
        <v>2020</v>
      </c>
      <c r="F142" s="216" t="b">
        <f t="shared" si="7"/>
        <v>1</v>
      </c>
      <c r="G142" t="b">
        <f t="shared" si="8"/>
        <v>1</v>
      </c>
      <c r="H142" s="213" t="s">
        <v>474</v>
      </c>
      <c r="I142" t="s">
        <v>86</v>
      </c>
    </row>
    <row r="143" spans="1:9" ht="55.2">
      <c r="A143" s="219" t="str">
        <f t="shared" si="6"/>
        <v>D 6.5</v>
      </c>
      <c r="B143" s="185" t="s">
        <v>91</v>
      </c>
      <c r="C143" s="185" t="s">
        <v>2023</v>
      </c>
      <c r="D143" s="185" t="s">
        <v>2024</v>
      </c>
      <c r="F143" s="216" t="b">
        <f t="shared" si="7"/>
        <v>1</v>
      </c>
      <c r="G143" t="b">
        <f t="shared" si="8"/>
        <v>1</v>
      </c>
      <c r="H143" s="213" t="s">
        <v>474</v>
      </c>
      <c r="I143" t="s">
        <v>86</v>
      </c>
    </row>
    <row r="144" spans="1:9" ht="27.6">
      <c r="A144" s="219" t="str">
        <f t="shared" si="6"/>
        <v>D 6.6</v>
      </c>
      <c r="B144" s="185" t="s">
        <v>92</v>
      </c>
      <c r="C144" s="185" t="s">
        <v>2027</v>
      </c>
      <c r="D144" s="185" t="s">
        <v>2028</v>
      </c>
      <c r="F144" s="216" t="b">
        <f t="shared" si="7"/>
        <v>1</v>
      </c>
      <c r="G144" t="b">
        <f t="shared" si="8"/>
        <v>1</v>
      </c>
      <c r="H144" s="213" t="s">
        <v>474</v>
      </c>
      <c r="I144" t="s">
        <v>86</v>
      </c>
    </row>
    <row r="145" spans="1:9" ht="27.6">
      <c r="A145" s="219" t="str">
        <f t="shared" si="6"/>
        <v>D 7</v>
      </c>
      <c r="B145" s="186" t="s">
        <v>93</v>
      </c>
      <c r="C145" s="186" t="s">
        <v>2031</v>
      </c>
      <c r="D145" s="185" t="s">
        <v>2032</v>
      </c>
      <c r="F145" s="216" t="b">
        <f t="shared" si="7"/>
        <v>1</v>
      </c>
      <c r="G145" t="b">
        <f t="shared" si="8"/>
        <v>1</v>
      </c>
      <c r="H145" s="213" t="s">
        <v>474</v>
      </c>
      <c r="I145" t="s">
        <v>93</v>
      </c>
    </row>
    <row r="146" spans="1:9" ht="27.6">
      <c r="A146" s="219" t="str">
        <f t="shared" si="6"/>
        <v>D 7.1</v>
      </c>
      <c r="B146" s="185" t="s">
        <v>94</v>
      </c>
      <c r="C146" s="185" t="s">
        <v>2035</v>
      </c>
      <c r="D146" s="185" t="s">
        <v>2036</v>
      </c>
      <c r="F146" s="216" t="b">
        <f t="shared" si="7"/>
        <v>1</v>
      </c>
      <c r="G146" t="b">
        <f t="shared" si="8"/>
        <v>1</v>
      </c>
      <c r="H146" s="213" t="s">
        <v>474</v>
      </c>
      <c r="I146" t="s">
        <v>93</v>
      </c>
    </row>
    <row r="147" spans="1:9" ht="41.4">
      <c r="A147" s="219" t="str">
        <f t="shared" si="6"/>
        <v>D 7.2</v>
      </c>
      <c r="B147" s="185" t="s">
        <v>95</v>
      </c>
      <c r="C147" s="185" t="s">
        <v>2039</v>
      </c>
      <c r="D147" s="185" t="s">
        <v>2040</v>
      </c>
      <c r="F147" s="216" t="b">
        <f t="shared" si="7"/>
        <v>1</v>
      </c>
      <c r="G147" t="b">
        <f t="shared" si="8"/>
        <v>1</v>
      </c>
      <c r="H147" s="213" t="s">
        <v>474</v>
      </c>
      <c r="I147" t="s">
        <v>93</v>
      </c>
    </row>
    <row r="148" spans="1:9" ht="27.6">
      <c r="A148" s="219" t="str">
        <f t="shared" si="6"/>
        <v>D 7.3</v>
      </c>
      <c r="B148" s="185" t="s">
        <v>96</v>
      </c>
      <c r="C148" s="185" t="s">
        <v>2043</v>
      </c>
      <c r="D148" s="185" t="s">
        <v>2044</v>
      </c>
      <c r="F148" s="216" t="b">
        <f t="shared" si="7"/>
        <v>1</v>
      </c>
      <c r="G148" t="b">
        <f t="shared" si="8"/>
        <v>1</v>
      </c>
      <c r="H148" s="213" t="s">
        <v>474</v>
      </c>
      <c r="I148" t="s">
        <v>93</v>
      </c>
    </row>
    <row r="149" spans="1:9" ht="27.6">
      <c r="A149" s="219" t="str">
        <f t="shared" si="6"/>
        <v>D 7.4</v>
      </c>
      <c r="B149" s="185" t="s">
        <v>97</v>
      </c>
      <c r="C149" s="185" t="s">
        <v>2047</v>
      </c>
      <c r="D149" s="185" t="s">
        <v>2048</v>
      </c>
      <c r="F149" s="216" t="b">
        <f t="shared" si="7"/>
        <v>1</v>
      </c>
      <c r="G149" t="b">
        <f t="shared" si="8"/>
        <v>1</v>
      </c>
      <c r="H149" s="213" t="s">
        <v>474</v>
      </c>
      <c r="I149" t="s">
        <v>93</v>
      </c>
    </row>
    <row r="150" spans="1:9" ht="41.4">
      <c r="A150" s="219" t="str">
        <f t="shared" si="6"/>
        <v>D 7.5</v>
      </c>
      <c r="B150" s="185" t="s">
        <v>98</v>
      </c>
      <c r="C150" s="185" t="s">
        <v>2052</v>
      </c>
      <c r="D150" s="185" t="s">
        <v>2053</v>
      </c>
      <c r="F150" s="216" t="b">
        <f t="shared" si="7"/>
        <v>1</v>
      </c>
      <c r="G150" t="b">
        <f t="shared" si="8"/>
        <v>1</v>
      </c>
      <c r="H150" s="213" t="s">
        <v>474</v>
      </c>
      <c r="I150" t="s">
        <v>93</v>
      </c>
    </row>
    <row r="151" spans="1:9" ht="13.8">
      <c r="A151" s="219" t="str">
        <f t="shared" si="6"/>
        <v>D 7.6</v>
      </c>
      <c r="B151" s="185" t="s">
        <v>99</v>
      </c>
      <c r="C151" s="185" t="s">
        <v>2056</v>
      </c>
      <c r="D151" s="185" t="s">
        <v>2057</v>
      </c>
      <c r="F151" s="216" t="b">
        <f t="shared" si="7"/>
        <v>1</v>
      </c>
      <c r="G151" t="b">
        <f t="shared" si="8"/>
        <v>1</v>
      </c>
      <c r="H151" s="213" t="s">
        <v>474</v>
      </c>
      <c r="I151" t="s">
        <v>93</v>
      </c>
    </row>
    <row r="152" spans="1:9" ht="27.6">
      <c r="A152" s="219" t="str">
        <f t="shared" si="6"/>
        <v>D 8</v>
      </c>
      <c r="B152" s="186" t="s">
        <v>100</v>
      </c>
      <c r="C152" s="186" t="s">
        <v>2060</v>
      </c>
      <c r="D152" s="185" t="s">
        <v>2061</v>
      </c>
      <c r="F152" s="216" t="b">
        <f t="shared" si="7"/>
        <v>1</v>
      </c>
      <c r="G152" t="b">
        <f t="shared" si="8"/>
        <v>1</v>
      </c>
      <c r="H152" s="213" t="s">
        <v>474</v>
      </c>
      <c r="I152" t="s">
        <v>100</v>
      </c>
    </row>
    <row r="153" spans="1:9" ht="27.6">
      <c r="A153" s="219" t="str">
        <f t="shared" si="6"/>
        <v>D 8.1</v>
      </c>
      <c r="B153" s="185" t="s">
        <v>101</v>
      </c>
      <c r="C153" s="185" t="s">
        <v>2065</v>
      </c>
      <c r="D153" s="185" t="s">
        <v>2066</v>
      </c>
      <c r="F153" s="216" t="b">
        <f t="shared" si="7"/>
        <v>1</v>
      </c>
      <c r="G153" t="b">
        <f t="shared" si="8"/>
        <v>1</v>
      </c>
      <c r="H153" s="213" t="s">
        <v>474</v>
      </c>
      <c r="I153" t="s">
        <v>100</v>
      </c>
    </row>
    <row r="154" spans="1:9" ht="27.6">
      <c r="A154" s="219" t="str">
        <f t="shared" si="6"/>
        <v>D 8.2</v>
      </c>
      <c r="B154" s="185" t="s">
        <v>102</v>
      </c>
      <c r="C154" s="185" t="s">
        <v>2069</v>
      </c>
      <c r="D154" s="185" t="s">
        <v>2070</v>
      </c>
      <c r="F154" s="216" t="b">
        <f t="shared" si="7"/>
        <v>1</v>
      </c>
      <c r="G154" t="b">
        <f t="shared" si="8"/>
        <v>1</v>
      </c>
      <c r="H154" s="213" t="s">
        <v>474</v>
      </c>
      <c r="I154" t="s">
        <v>100</v>
      </c>
    </row>
    <row r="155" spans="1:9" ht="27.6">
      <c r="A155" s="219" t="str">
        <f t="shared" si="6"/>
        <v>D 8.3</v>
      </c>
      <c r="B155" s="185" t="s">
        <v>103</v>
      </c>
      <c r="C155" s="185" t="s">
        <v>2073</v>
      </c>
      <c r="D155" s="185" t="s">
        <v>2074</v>
      </c>
      <c r="F155" s="216" t="b">
        <f t="shared" si="7"/>
        <v>1</v>
      </c>
      <c r="G155" t="b">
        <f t="shared" si="8"/>
        <v>1</v>
      </c>
      <c r="H155" s="213" t="s">
        <v>474</v>
      </c>
      <c r="I155" t="s">
        <v>100</v>
      </c>
    </row>
    <row r="156" spans="1:9" ht="27.6">
      <c r="A156" s="219" t="str">
        <f t="shared" si="6"/>
        <v>D 8.4</v>
      </c>
      <c r="B156" s="185" t="s">
        <v>104</v>
      </c>
      <c r="C156" s="185" t="s">
        <v>2077</v>
      </c>
      <c r="D156" s="185" t="s">
        <v>2078</v>
      </c>
      <c r="F156" s="216" t="b">
        <f t="shared" si="7"/>
        <v>1</v>
      </c>
      <c r="G156" t="b">
        <f t="shared" si="8"/>
        <v>1</v>
      </c>
      <c r="H156" s="213" t="s">
        <v>474</v>
      </c>
      <c r="I156" t="s">
        <v>100</v>
      </c>
    </row>
    <row r="157" spans="1:9" ht="27.6">
      <c r="A157" s="219" t="str">
        <f t="shared" si="6"/>
        <v>D 8.5</v>
      </c>
      <c r="B157" s="185" t="s">
        <v>105</v>
      </c>
      <c r="C157" s="185" t="s">
        <v>2082</v>
      </c>
      <c r="D157" s="185" t="s">
        <v>2083</v>
      </c>
      <c r="F157" s="216" t="b">
        <f t="shared" si="7"/>
        <v>1</v>
      </c>
      <c r="G157" t="b">
        <f t="shared" si="8"/>
        <v>1</v>
      </c>
      <c r="H157" s="213" t="s">
        <v>474</v>
      </c>
      <c r="I157" t="s">
        <v>100</v>
      </c>
    </row>
    <row r="158" spans="1:9" ht="27.6">
      <c r="A158" s="219" t="str">
        <f t="shared" si="6"/>
        <v>D 8.6</v>
      </c>
      <c r="B158" s="185" t="s">
        <v>106</v>
      </c>
      <c r="C158" s="185" t="s">
        <v>2086</v>
      </c>
      <c r="D158" s="185" t="s">
        <v>2087</v>
      </c>
      <c r="F158" s="216" t="b">
        <f t="shared" si="7"/>
        <v>1</v>
      </c>
      <c r="G158" t="b">
        <f t="shared" si="8"/>
        <v>1</v>
      </c>
      <c r="H158" s="213" t="s">
        <v>474</v>
      </c>
      <c r="I158" t="s">
        <v>100</v>
      </c>
    </row>
    <row r="159" spans="1:9" ht="27.6">
      <c r="A159" s="219" t="str">
        <f t="shared" si="6"/>
        <v>D 9</v>
      </c>
      <c r="B159" s="186" t="s">
        <v>107</v>
      </c>
      <c r="C159" s="186" t="s">
        <v>2090</v>
      </c>
      <c r="D159" s="185" t="s">
        <v>2091</v>
      </c>
      <c r="F159" s="216" t="b">
        <f t="shared" si="7"/>
        <v>1</v>
      </c>
      <c r="G159" t="b">
        <f t="shared" si="8"/>
        <v>1</v>
      </c>
      <c r="H159" s="213" t="s">
        <v>474</v>
      </c>
      <c r="I159" t="s">
        <v>107</v>
      </c>
    </row>
    <row r="160" spans="1:9" ht="13.8">
      <c r="A160" s="219" t="str">
        <f t="shared" si="6"/>
        <v>D 9.1</v>
      </c>
      <c r="B160" s="185" t="s">
        <v>108</v>
      </c>
      <c r="C160" s="185" t="s">
        <v>2095</v>
      </c>
      <c r="D160" s="185" t="s">
        <v>2096</v>
      </c>
      <c r="F160" s="216" t="b">
        <f t="shared" si="7"/>
        <v>1</v>
      </c>
      <c r="G160" t="b">
        <f t="shared" si="8"/>
        <v>1</v>
      </c>
      <c r="H160" s="213" t="s">
        <v>474</v>
      </c>
      <c r="I160" t="s">
        <v>107</v>
      </c>
    </row>
    <row r="161" spans="1:9" ht="13.8">
      <c r="A161" s="219" t="str">
        <f t="shared" si="6"/>
        <v>D 9.2</v>
      </c>
      <c r="B161" s="185" t="s">
        <v>109</v>
      </c>
      <c r="C161" s="185" t="s">
        <v>2099</v>
      </c>
      <c r="D161" s="185" t="s">
        <v>2100</v>
      </c>
      <c r="F161" s="216" t="b">
        <f t="shared" si="7"/>
        <v>1</v>
      </c>
      <c r="G161" t="b">
        <f t="shared" si="8"/>
        <v>1</v>
      </c>
      <c r="H161" s="213" t="s">
        <v>474</v>
      </c>
      <c r="I161" t="s">
        <v>107</v>
      </c>
    </row>
    <row r="162" spans="1:9" ht="27.6">
      <c r="A162" s="219" t="str">
        <f t="shared" si="6"/>
        <v>D 9.3</v>
      </c>
      <c r="B162" s="185" t="s">
        <v>110</v>
      </c>
      <c r="C162" s="185" t="s">
        <v>2103</v>
      </c>
      <c r="D162" s="185" t="s">
        <v>2104</v>
      </c>
      <c r="F162" s="216" t="b">
        <f t="shared" si="7"/>
        <v>1</v>
      </c>
      <c r="G162" t="b">
        <f t="shared" si="8"/>
        <v>1</v>
      </c>
      <c r="H162" s="213" t="s">
        <v>474</v>
      </c>
      <c r="I162" t="s">
        <v>107</v>
      </c>
    </row>
    <row r="163" spans="1:9" ht="41.4">
      <c r="A163" s="219" t="str">
        <f t="shared" si="6"/>
        <v>D 9.4</v>
      </c>
      <c r="B163" s="185" t="s">
        <v>111</v>
      </c>
      <c r="C163" s="185" t="s">
        <v>2107</v>
      </c>
      <c r="D163" s="185" t="s">
        <v>2108</v>
      </c>
      <c r="F163" s="216" t="b">
        <f t="shared" si="7"/>
        <v>1</v>
      </c>
      <c r="G163" t="b">
        <f t="shared" si="8"/>
        <v>1</v>
      </c>
      <c r="H163" s="213" t="s">
        <v>474</v>
      </c>
      <c r="I163" t="s">
        <v>107</v>
      </c>
    </row>
    <row r="164" spans="1:9" ht="27.6">
      <c r="A164" s="219" t="str">
        <f t="shared" si="6"/>
        <v>D 9.5</v>
      </c>
      <c r="B164" s="185" t="s">
        <v>112</v>
      </c>
      <c r="C164" s="185" t="s">
        <v>2111</v>
      </c>
      <c r="D164" s="185" t="s">
        <v>2112</v>
      </c>
      <c r="F164" s="216" t="b">
        <f t="shared" si="7"/>
        <v>1</v>
      </c>
      <c r="G164" t="b">
        <f t="shared" si="8"/>
        <v>1</v>
      </c>
      <c r="H164" s="213" t="s">
        <v>474</v>
      </c>
      <c r="I164" t="s">
        <v>107</v>
      </c>
    </row>
    <row r="165" spans="1:9" ht="27.6">
      <c r="A165" s="219" t="str">
        <f t="shared" si="6"/>
        <v>D 0</v>
      </c>
      <c r="B165" s="186" t="s">
        <v>113</v>
      </c>
      <c r="C165" s="186" t="s">
        <v>2115</v>
      </c>
      <c r="D165" s="185" t="s">
        <v>2116</v>
      </c>
      <c r="F165" s="216" t="b">
        <f t="shared" si="7"/>
        <v>1</v>
      </c>
      <c r="G165" t="b">
        <f t="shared" si="8"/>
        <v>1</v>
      </c>
      <c r="H165" s="213" t="s">
        <v>474</v>
      </c>
      <c r="I165" t="s">
        <v>113</v>
      </c>
    </row>
    <row r="166" spans="1:9" ht="13.8">
      <c r="A166" s="219" t="str">
        <f t="shared" si="6"/>
        <v>D 0.1</v>
      </c>
      <c r="B166" s="185" t="s">
        <v>114</v>
      </c>
      <c r="C166" s="185" t="s">
        <v>2119</v>
      </c>
      <c r="D166" s="185" t="s">
        <v>2120</v>
      </c>
      <c r="F166" s="216" t="b">
        <f t="shared" si="7"/>
        <v>1</v>
      </c>
      <c r="G166" t="b">
        <f t="shared" si="8"/>
        <v>1</v>
      </c>
      <c r="H166" s="213" t="s">
        <v>474</v>
      </c>
      <c r="I166" t="s">
        <v>113</v>
      </c>
    </row>
    <row r="167" spans="1:9" ht="13.8">
      <c r="A167" s="219" t="str">
        <f t="shared" si="6"/>
        <v>D 0.2</v>
      </c>
      <c r="B167" s="185" t="s">
        <v>115</v>
      </c>
      <c r="C167" s="185" t="s">
        <v>2123</v>
      </c>
      <c r="D167" s="185" t="s">
        <v>2124</v>
      </c>
      <c r="F167" s="216" t="b">
        <f t="shared" si="7"/>
        <v>1</v>
      </c>
      <c r="G167" t="b">
        <f t="shared" si="8"/>
        <v>1</v>
      </c>
      <c r="H167" s="213" t="s">
        <v>474</v>
      </c>
      <c r="I167" t="s">
        <v>113</v>
      </c>
    </row>
    <row r="168" spans="1:9" ht="13.8">
      <c r="A168" s="219" t="str">
        <f t="shared" si="6"/>
        <v>D 0.3</v>
      </c>
      <c r="B168" s="185" t="s">
        <v>116</v>
      </c>
      <c r="C168" s="185" t="s">
        <v>2127</v>
      </c>
      <c r="D168" s="185" t="s">
        <v>2128</v>
      </c>
      <c r="F168" s="216" t="b">
        <f t="shared" si="7"/>
        <v>1</v>
      </c>
      <c r="G168" t="b">
        <f t="shared" si="8"/>
        <v>1</v>
      </c>
      <c r="H168" s="213" t="s">
        <v>474</v>
      </c>
      <c r="I168" t="s">
        <v>113</v>
      </c>
    </row>
    <row r="169" spans="1:9" ht="13.8">
      <c r="A169" s="219" t="str">
        <f t="shared" si="6"/>
        <v>D 0.4</v>
      </c>
      <c r="B169" s="185" t="s">
        <v>117</v>
      </c>
      <c r="C169" s="185" t="s">
        <v>2131</v>
      </c>
      <c r="D169" s="185" t="s">
        <v>2132</v>
      </c>
      <c r="F169" s="216" t="b">
        <f t="shared" si="7"/>
        <v>1</v>
      </c>
      <c r="G169" t="b">
        <f t="shared" si="8"/>
        <v>1</v>
      </c>
      <c r="H169" s="213" t="s">
        <v>474</v>
      </c>
      <c r="I169" t="s">
        <v>113</v>
      </c>
    </row>
    <row r="170" spans="1:9" ht="41.4">
      <c r="A170" s="219" t="str">
        <f t="shared" si="6"/>
        <v>D 0.5</v>
      </c>
      <c r="B170" s="185" t="s">
        <v>118</v>
      </c>
      <c r="C170" s="185" t="s">
        <v>2135</v>
      </c>
      <c r="D170" s="185" t="s">
        <v>2136</v>
      </c>
      <c r="F170" s="216" t="b">
        <f t="shared" si="7"/>
        <v>1</v>
      </c>
      <c r="G170" t="b">
        <f t="shared" si="8"/>
        <v>1</v>
      </c>
      <c r="H170" s="213" t="s">
        <v>474</v>
      </c>
      <c r="I170" t="s">
        <v>113</v>
      </c>
    </row>
    <row r="171" spans="1:9" ht="41.4">
      <c r="A171" s="219" t="str">
        <f t="shared" si="6"/>
        <v>D 1</v>
      </c>
      <c r="B171" s="186" t="s">
        <v>119</v>
      </c>
      <c r="C171" s="186" t="s">
        <v>2140</v>
      </c>
      <c r="D171" s="185" t="s">
        <v>2141</v>
      </c>
      <c r="F171" s="216" t="b">
        <f t="shared" si="7"/>
        <v>1</v>
      </c>
      <c r="G171" t="b">
        <f t="shared" si="8"/>
        <v>1</v>
      </c>
      <c r="H171" s="213" t="s">
        <v>474</v>
      </c>
      <c r="I171" t="s">
        <v>119</v>
      </c>
    </row>
    <row r="172" spans="1:9" ht="41.4">
      <c r="A172" s="219" t="str">
        <f t="shared" si="6"/>
        <v>D 1.1</v>
      </c>
      <c r="B172" s="185" t="s">
        <v>120</v>
      </c>
      <c r="C172" s="185" t="s">
        <v>2144</v>
      </c>
      <c r="D172" s="185" t="s">
        <v>2145</v>
      </c>
      <c r="F172" s="216" t="b">
        <f t="shared" si="7"/>
        <v>1</v>
      </c>
      <c r="G172" t="b">
        <f t="shared" si="8"/>
        <v>1</v>
      </c>
      <c r="H172" s="213" t="s">
        <v>474</v>
      </c>
      <c r="I172" t="s">
        <v>119</v>
      </c>
    </row>
    <row r="173" spans="1:9" ht="27.6">
      <c r="A173" s="219" t="str">
        <f t="shared" si="6"/>
        <v>D 1.2</v>
      </c>
      <c r="B173" s="185" t="s">
        <v>121</v>
      </c>
      <c r="C173" s="185" t="s">
        <v>2148</v>
      </c>
      <c r="D173" s="185" t="s">
        <v>2149</v>
      </c>
      <c r="F173" s="216" t="b">
        <f t="shared" si="7"/>
        <v>1</v>
      </c>
      <c r="G173" t="b">
        <f t="shared" si="8"/>
        <v>1</v>
      </c>
      <c r="H173" s="213" t="s">
        <v>474</v>
      </c>
      <c r="I173" t="s">
        <v>119</v>
      </c>
    </row>
    <row r="174" spans="1:9" ht="27.6">
      <c r="A174" s="219" t="str">
        <f t="shared" si="6"/>
        <v>D 1.3</v>
      </c>
      <c r="B174" s="185" t="s">
        <v>122</v>
      </c>
      <c r="C174" s="185" t="s">
        <v>2153</v>
      </c>
      <c r="D174" s="185" t="s">
        <v>2154</v>
      </c>
      <c r="F174" s="216" t="b">
        <f t="shared" si="7"/>
        <v>1</v>
      </c>
      <c r="G174" t="b">
        <f t="shared" si="8"/>
        <v>1</v>
      </c>
      <c r="H174" s="213" t="s">
        <v>474</v>
      </c>
      <c r="I174" t="s">
        <v>119</v>
      </c>
    </row>
    <row r="175" spans="1:9" ht="27.6">
      <c r="A175" s="219" t="str">
        <f t="shared" si="6"/>
        <v>D 1.4</v>
      </c>
      <c r="B175" s="185" t="s">
        <v>123</v>
      </c>
      <c r="C175" s="185" t="s">
        <v>2157</v>
      </c>
      <c r="D175" s="185" t="s">
        <v>2158</v>
      </c>
      <c r="F175" s="216" t="b">
        <f t="shared" si="7"/>
        <v>1</v>
      </c>
      <c r="G175" t="b">
        <f t="shared" si="8"/>
        <v>1</v>
      </c>
      <c r="H175" s="213" t="s">
        <v>474</v>
      </c>
      <c r="I175" t="s">
        <v>119</v>
      </c>
    </row>
    <row r="176" spans="1:9" ht="27.6">
      <c r="A176" s="219" t="str">
        <f t="shared" si="6"/>
        <v>D 1.5</v>
      </c>
      <c r="B176" s="185" t="s">
        <v>124</v>
      </c>
      <c r="C176" s="185" t="s">
        <v>2161</v>
      </c>
      <c r="D176" s="185" t="s">
        <v>2162</v>
      </c>
      <c r="F176" s="216" t="b">
        <f t="shared" si="7"/>
        <v>1</v>
      </c>
      <c r="G176" t="b">
        <f t="shared" si="8"/>
        <v>1</v>
      </c>
      <c r="H176" s="213" t="s">
        <v>474</v>
      </c>
      <c r="I176" t="s">
        <v>119</v>
      </c>
    </row>
    <row r="177" spans="1:9" ht="55.2">
      <c r="A177" s="219" t="str">
        <f t="shared" si="6"/>
        <v>D 2</v>
      </c>
      <c r="B177" s="186" t="s">
        <v>125</v>
      </c>
      <c r="C177" s="186" t="s">
        <v>2165</v>
      </c>
      <c r="D177" s="185" t="s">
        <v>2166</v>
      </c>
      <c r="F177" s="216" t="b">
        <f t="shared" si="7"/>
        <v>1</v>
      </c>
      <c r="G177" t="b">
        <f t="shared" si="8"/>
        <v>1</v>
      </c>
      <c r="H177" s="213" t="s">
        <v>474</v>
      </c>
      <c r="I177" t="s">
        <v>125</v>
      </c>
    </row>
    <row r="178" spans="1:9" ht="41.4">
      <c r="A178" s="219" t="str">
        <f t="shared" si="6"/>
        <v>D 2.1</v>
      </c>
      <c r="B178" s="185" t="s">
        <v>126</v>
      </c>
      <c r="C178" s="185" t="s">
        <v>2169</v>
      </c>
      <c r="D178" s="185" t="s">
        <v>2170</v>
      </c>
      <c r="F178" s="216" t="b">
        <f t="shared" si="7"/>
        <v>1</v>
      </c>
      <c r="G178" t="b">
        <f t="shared" si="8"/>
        <v>1</v>
      </c>
      <c r="H178" s="213" t="s">
        <v>474</v>
      </c>
      <c r="I178" t="s">
        <v>125</v>
      </c>
    </row>
    <row r="179" spans="1:9" ht="41.4">
      <c r="A179" s="219" t="str">
        <f t="shared" si="6"/>
        <v>D 2.2</v>
      </c>
      <c r="B179" s="185" t="s">
        <v>127</v>
      </c>
      <c r="C179" s="185" t="s">
        <v>2173</v>
      </c>
      <c r="D179" s="185" t="s">
        <v>2174</v>
      </c>
      <c r="F179" s="216" t="b">
        <f t="shared" si="7"/>
        <v>1</v>
      </c>
      <c r="G179" t="b">
        <f t="shared" si="8"/>
        <v>1</v>
      </c>
      <c r="H179" s="213" t="s">
        <v>474</v>
      </c>
      <c r="I179" t="s">
        <v>125</v>
      </c>
    </row>
    <row r="180" spans="1:9" ht="69">
      <c r="A180" s="219" t="str">
        <f t="shared" si="6"/>
        <v>D 2.3</v>
      </c>
      <c r="B180" s="185" t="s">
        <v>128</v>
      </c>
      <c r="C180" s="185" t="s">
        <v>2177</v>
      </c>
      <c r="D180" s="185" t="s">
        <v>2178</v>
      </c>
      <c r="F180" s="216" t="b">
        <f t="shared" si="7"/>
        <v>1</v>
      </c>
      <c r="G180" t="b">
        <f t="shared" si="8"/>
        <v>1</v>
      </c>
      <c r="H180" s="213" t="s">
        <v>474</v>
      </c>
      <c r="I180" t="s">
        <v>125</v>
      </c>
    </row>
    <row r="181" spans="1:9" ht="27.6">
      <c r="A181" s="219" t="str">
        <f t="shared" si="6"/>
        <v>D 2.4</v>
      </c>
      <c r="B181" s="185" t="s">
        <v>129</v>
      </c>
      <c r="C181" s="185" t="s">
        <v>2181</v>
      </c>
      <c r="D181" s="185" t="s">
        <v>2182</v>
      </c>
      <c r="F181" s="216" t="b">
        <f t="shared" si="7"/>
        <v>1</v>
      </c>
      <c r="G181" t="b">
        <f t="shared" si="8"/>
        <v>1</v>
      </c>
      <c r="H181" s="213" t="s">
        <v>474</v>
      </c>
      <c r="I181" t="s">
        <v>125</v>
      </c>
    </row>
    <row r="182" spans="1:9" ht="27.6">
      <c r="A182" s="219" t="str">
        <f t="shared" si="6"/>
        <v>D 2.5</v>
      </c>
      <c r="B182" s="185" t="s">
        <v>130</v>
      </c>
      <c r="C182" s="185" t="s">
        <v>2185</v>
      </c>
      <c r="D182" s="185" t="s">
        <v>2186</v>
      </c>
      <c r="F182" s="216" t="b">
        <f t="shared" si="7"/>
        <v>1</v>
      </c>
      <c r="G182" t="b">
        <f t="shared" si="8"/>
        <v>1</v>
      </c>
      <c r="H182" s="213" t="s">
        <v>474</v>
      </c>
      <c r="I182" t="s">
        <v>125</v>
      </c>
    </row>
    <row r="183" spans="1:9" ht="27.6">
      <c r="A183" s="219" t="str">
        <f t="shared" si="6"/>
        <v>D 2.6</v>
      </c>
      <c r="B183" s="185" t="s">
        <v>131</v>
      </c>
      <c r="C183" s="185" t="s">
        <v>2189</v>
      </c>
      <c r="D183" s="185" t="s">
        <v>2190</v>
      </c>
      <c r="F183" s="216" t="b">
        <f t="shared" si="7"/>
        <v>1</v>
      </c>
      <c r="G183" t="b">
        <f t="shared" si="8"/>
        <v>1</v>
      </c>
      <c r="H183" s="213" t="s">
        <v>474</v>
      </c>
      <c r="I183" t="s">
        <v>125</v>
      </c>
    </row>
    <row r="184" spans="1:9" ht="55.2" hidden="1">
      <c r="A184" s="219" t="str">
        <f t="shared" si="6"/>
        <v>E</v>
      </c>
      <c r="B184" s="184" t="s">
        <v>132</v>
      </c>
      <c r="C184" s="184" t="s">
        <v>2193</v>
      </c>
      <c r="D184" s="185" t="s">
        <v>2194</v>
      </c>
      <c r="F184" s="216" t="b">
        <f t="shared" si="7"/>
        <v>1</v>
      </c>
      <c r="G184" t="b">
        <f t="shared" si="8"/>
        <v>0</v>
      </c>
      <c r="H184" s="213" t="s">
        <v>6163</v>
      </c>
    </row>
    <row r="185" spans="1:9" ht="41.4">
      <c r="A185" s="219" t="str">
        <f t="shared" si="6"/>
        <v>E 1</v>
      </c>
      <c r="B185" s="186" t="s">
        <v>133</v>
      </c>
      <c r="C185" s="186" t="s">
        <v>2197</v>
      </c>
      <c r="D185" s="185" t="s">
        <v>2198</v>
      </c>
      <c r="F185" s="216" t="b">
        <f t="shared" si="7"/>
        <v>1</v>
      </c>
      <c r="G185" t="b">
        <f t="shared" si="8"/>
        <v>1</v>
      </c>
      <c r="H185" s="213" t="s">
        <v>474</v>
      </c>
      <c r="I185" t="s">
        <v>137</v>
      </c>
    </row>
    <row r="186" spans="1:9" ht="27.6">
      <c r="A186" s="219" t="str">
        <f t="shared" si="6"/>
        <v>E 1.1</v>
      </c>
      <c r="B186" s="185" t="s">
        <v>134</v>
      </c>
      <c r="C186" s="185" t="s">
        <v>2201</v>
      </c>
      <c r="D186" s="185" t="s">
        <v>2202</v>
      </c>
      <c r="F186" s="216" t="b">
        <f t="shared" si="7"/>
        <v>1</v>
      </c>
      <c r="G186" t="b">
        <f t="shared" si="8"/>
        <v>1</v>
      </c>
      <c r="H186" s="213" t="s">
        <v>474</v>
      </c>
      <c r="I186" t="s">
        <v>137</v>
      </c>
    </row>
    <row r="187" spans="1:9" ht="27.6">
      <c r="A187" s="219" t="str">
        <f t="shared" si="6"/>
        <v>E 1.2</v>
      </c>
      <c r="B187" s="185" t="s">
        <v>135</v>
      </c>
      <c r="C187" s="185" t="s">
        <v>2205</v>
      </c>
      <c r="D187" s="185" t="s">
        <v>2206</v>
      </c>
      <c r="F187" s="216" t="b">
        <f t="shared" si="7"/>
        <v>1</v>
      </c>
      <c r="G187" t="b">
        <f t="shared" si="8"/>
        <v>1</v>
      </c>
      <c r="H187" s="213" t="s">
        <v>474</v>
      </c>
      <c r="I187" t="s">
        <v>137</v>
      </c>
    </row>
    <row r="188" spans="1:9" ht="41.4">
      <c r="A188" s="219" t="str">
        <f t="shared" si="6"/>
        <v>E 1.3</v>
      </c>
      <c r="B188" s="185" t="s">
        <v>136</v>
      </c>
      <c r="C188" s="185" t="s">
        <v>2209</v>
      </c>
      <c r="D188" s="185" t="s">
        <v>2210</v>
      </c>
      <c r="F188" s="216" t="b">
        <f t="shared" si="7"/>
        <v>1</v>
      </c>
      <c r="G188" t="b">
        <f t="shared" si="8"/>
        <v>1</v>
      </c>
      <c r="H188" s="213" t="s">
        <v>474</v>
      </c>
      <c r="I188" t="s">
        <v>137</v>
      </c>
    </row>
    <row r="189" spans="1:9" ht="41.4">
      <c r="A189" s="219" t="str">
        <f t="shared" si="6"/>
        <v>E 2</v>
      </c>
      <c r="B189" s="186" t="s">
        <v>137</v>
      </c>
      <c r="C189" s="186" t="s">
        <v>2213</v>
      </c>
      <c r="D189" s="185" t="s">
        <v>2214</v>
      </c>
      <c r="F189" s="216" t="b">
        <f t="shared" si="7"/>
        <v>1</v>
      </c>
      <c r="G189" t="b">
        <f t="shared" si="8"/>
        <v>1</v>
      </c>
      <c r="H189" s="213" t="s">
        <v>474</v>
      </c>
      <c r="I189" t="s">
        <v>137</v>
      </c>
    </row>
    <row r="190" spans="1:9" ht="41.4">
      <c r="A190" s="219" t="str">
        <f t="shared" si="6"/>
        <v>E 2.1</v>
      </c>
      <c r="B190" s="185" t="s">
        <v>138</v>
      </c>
      <c r="C190" s="185" t="s">
        <v>2217</v>
      </c>
      <c r="D190" s="185" t="s">
        <v>2218</v>
      </c>
      <c r="F190" s="216" t="b">
        <f t="shared" si="7"/>
        <v>1</v>
      </c>
      <c r="G190" t="b">
        <f t="shared" si="8"/>
        <v>1</v>
      </c>
      <c r="H190" s="213" t="s">
        <v>474</v>
      </c>
      <c r="I190" t="s">
        <v>137</v>
      </c>
    </row>
    <row r="191" spans="1:9" ht="69">
      <c r="A191" s="219" t="str">
        <f t="shared" si="6"/>
        <v>E 2.2</v>
      </c>
      <c r="B191" s="185" t="s">
        <v>139</v>
      </c>
      <c r="C191" s="185" t="s">
        <v>2221</v>
      </c>
      <c r="D191" s="185" t="s">
        <v>2222</v>
      </c>
      <c r="F191" s="216" t="b">
        <f t="shared" si="7"/>
        <v>1</v>
      </c>
      <c r="G191" t="b">
        <f t="shared" si="8"/>
        <v>1</v>
      </c>
      <c r="H191" s="213" t="s">
        <v>474</v>
      </c>
      <c r="I191" t="s">
        <v>137</v>
      </c>
    </row>
    <row r="192" spans="1:9" ht="41.4">
      <c r="A192" s="219" t="str">
        <f t="shared" si="6"/>
        <v>E 2.3</v>
      </c>
      <c r="B192" s="185" t="s">
        <v>140</v>
      </c>
      <c r="C192" s="185" t="s">
        <v>2225</v>
      </c>
      <c r="D192" s="185" t="s">
        <v>2226</v>
      </c>
      <c r="F192" s="216" t="b">
        <f t="shared" si="7"/>
        <v>1</v>
      </c>
      <c r="G192" t="b">
        <f t="shared" si="8"/>
        <v>1</v>
      </c>
      <c r="H192" s="213" t="s">
        <v>474</v>
      </c>
      <c r="I192" t="s">
        <v>137</v>
      </c>
    </row>
    <row r="193" spans="1:9" ht="41.4">
      <c r="A193" s="219" t="str">
        <f t="shared" si="6"/>
        <v>E 2.4</v>
      </c>
      <c r="B193" s="185" t="s">
        <v>141</v>
      </c>
      <c r="C193" s="185" t="s">
        <v>2229</v>
      </c>
      <c r="D193" s="185" t="s">
        <v>2230</v>
      </c>
      <c r="F193" s="216" t="b">
        <f t="shared" si="7"/>
        <v>1</v>
      </c>
      <c r="G193" t="b">
        <f t="shared" si="8"/>
        <v>1</v>
      </c>
      <c r="H193" s="213" t="s">
        <v>474</v>
      </c>
      <c r="I193" t="s">
        <v>137</v>
      </c>
    </row>
    <row r="194" spans="1:9" ht="27.6">
      <c r="A194" s="219" t="str">
        <f t="shared" si="6"/>
        <v>E 2.5</v>
      </c>
      <c r="B194" s="187" t="s">
        <v>142</v>
      </c>
      <c r="C194" s="185" t="s">
        <v>2233</v>
      </c>
      <c r="D194" s="185" t="s">
        <v>2234</v>
      </c>
      <c r="F194" s="216" t="b">
        <f t="shared" si="7"/>
        <v>1</v>
      </c>
      <c r="G194" t="b">
        <f t="shared" si="8"/>
        <v>1</v>
      </c>
      <c r="H194" s="213" t="s">
        <v>474</v>
      </c>
      <c r="I194" t="s">
        <v>137</v>
      </c>
    </row>
    <row r="195" spans="1:9" ht="41.4">
      <c r="A195" s="219" t="str">
        <f t="shared" ref="A195:A258" si="9">IF(IF(ISERROR(SEARCH(".",B195)),FALSE,TRUE),REPLACE(REPLACE(B195,2,1," "),IFERROR(FIND(".0",B195),""),2,"."),IF(LEN(B195)&gt;2,REPLACE(B195,2,1," "),B195))</f>
        <v>E 2.6</v>
      </c>
      <c r="B195" s="185" t="s">
        <v>143</v>
      </c>
      <c r="C195" s="185" t="s">
        <v>2237</v>
      </c>
      <c r="D195" s="185" t="s">
        <v>2238</v>
      </c>
      <c r="F195" s="216" t="b">
        <f t="shared" ref="F195:F258" si="10">IF(H195="nein / nur Anzeigen",TRUE, IF(H195="nein",FALSE,IF(H195="nein / Eingabe ZB neu mappen",FALSE,TRUE)))</f>
        <v>1</v>
      </c>
      <c r="G195" t="b">
        <f t="shared" ref="G195:G258" si="11">IF(H195="Ja",TRUE,FALSE)</f>
        <v>1</v>
      </c>
      <c r="H195" s="213" t="s">
        <v>474</v>
      </c>
      <c r="I195" t="s">
        <v>137</v>
      </c>
    </row>
    <row r="196" spans="1:9" ht="27.6">
      <c r="A196" s="219" t="str">
        <f t="shared" si="9"/>
        <v>E 3</v>
      </c>
      <c r="B196" s="186" t="s">
        <v>144</v>
      </c>
      <c r="C196" s="186" t="s">
        <v>2241</v>
      </c>
      <c r="D196" s="185" t="s">
        <v>2242</v>
      </c>
      <c r="F196" s="216" t="b">
        <f t="shared" si="10"/>
        <v>1</v>
      </c>
      <c r="G196" t="b">
        <f t="shared" si="11"/>
        <v>1</v>
      </c>
      <c r="H196" s="213" t="s">
        <v>474</v>
      </c>
      <c r="I196" t="s">
        <v>144</v>
      </c>
    </row>
    <row r="197" spans="1:9" ht="41.4">
      <c r="A197" s="219" t="str">
        <f t="shared" si="9"/>
        <v>E 3.1</v>
      </c>
      <c r="B197" s="185" t="s">
        <v>145</v>
      </c>
      <c r="C197" s="185" t="s">
        <v>2245</v>
      </c>
      <c r="D197" s="185" t="s">
        <v>2246</v>
      </c>
      <c r="F197" s="216" t="b">
        <f t="shared" si="10"/>
        <v>1</v>
      </c>
      <c r="G197" t="b">
        <f t="shared" si="11"/>
        <v>1</v>
      </c>
      <c r="H197" s="213" t="s">
        <v>474</v>
      </c>
      <c r="I197" t="s">
        <v>144</v>
      </c>
    </row>
    <row r="198" spans="1:9" ht="41.4">
      <c r="A198" s="219" t="str">
        <f t="shared" si="9"/>
        <v>E 3.2</v>
      </c>
      <c r="B198" s="185" t="s">
        <v>146</v>
      </c>
      <c r="C198" s="185" t="s">
        <v>2249</v>
      </c>
      <c r="D198" s="185" t="s">
        <v>2250</v>
      </c>
      <c r="F198" s="216" t="b">
        <f t="shared" si="10"/>
        <v>1</v>
      </c>
      <c r="G198" t="b">
        <f t="shared" si="11"/>
        <v>1</v>
      </c>
      <c r="H198" s="213" t="s">
        <v>474</v>
      </c>
      <c r="I198" t="s">
        <v>144</v>
      </c>
    </row>
    <row r="199" spans="1:9" ht="41.4">
      <c r="A199" s="219" t="str">
        <f t="shared" si="9"/>
        <v>E 3.3</v>
      </c>
      <c r="B199" s="185" t="s">
        <v>147</v>
      </c>
      <c r="C199" s="185" t="s">
        <v>2253</v>
      </c>
      <c r="D199" s="185" t="s">
        <v>2254</v>
      </c>
      <c r="F199" s="216" t="b">
        <f t="shared" si="10"/>
        <v>1</v>
      </c>
      <c r="G199" t="b">
        <f t="shared" si="11"/>
        <v>1</v>
      </c>
      <c r="H199" s="213" t="s">
        <v>474</v>
      </c>
      <c r="I199" t="s">
        <v>144</v>
      </c>
    </row>
    <row r="200" spans="1:9" ht="55.2">
      <c r="A200" s="219" t="str">
        <f t="shared" si="9"/>
        <v>E 3.4</v>
      </c>
      <c r="B200" s="185" t="s">
        <v>148</v>
      </c>
      <c r="C200" s="185" t="s">
        <v>2257</v>
      </c>
      <c r="D200" s="185" t="s">
        <v>2258</v>
      </c>
      <c r="F200" s="216" t="b">
        <f t="shared" si="10"/>
        <v>1</v>
      </c>
      <c r="G200" t="b">
        <f t="shared" si="11"/>
        <v>1</v>
      </c>
      <c r="H200" s="213" t="s">
        <v>474</v>
      </c>
      <c r="I200" t="s">
        <v>144</v>
      </c>
    </row>
    <row r="201" spans="1:9" ht="41.4">
      <c r="A201" s="219" t="str">
        <f t="shared" si="9"/>
        <v>E 3.5</v>
      </c>
      <c r="B201" s="185" t="s">
        <v>149</v>
      </c>
      <c r="C201" s="185" t="s">
        <v>2261</v>
      </c>
      <c r="D201" s="185" t="s">
        <v>2262</v>
      </c>
      <c r="F201" s="216" t="b">
        <f t="shared" si="10"/>
        <v>1</v>
      </c>
      <c r="G201" t="b">
        <f t="shared" si="11"/>
        <v>1</v>
      </c>
      <c r="H201" s="213" t="s">
        <v>474</v>
      </c>
      <c r="I201" t="s">
        <v>144</v>
      </c>
    </row>
    <row r="202" spans="1:9" ht="55.2" hidden="1">
      <c r="A202" s="219" t="str">
        <f t="shared" si="9"/>
        <v>F</v>
      </c>
      <c r="B202" s="184" t="s">
        <v>150</v>
      </c>
      <c r="C202" s="184" t="s">
        <v>2265</v>
      </c>
      <c r="D202" s="185" t="s">
        <v>2266</v>
      </c>
      <c r="F202" s="216" t="b">
        <f t="shared" si="10"/>
        <v>1</v>
      </c>
      <c r="G202" t="b">
        <f t="shared" si="11"/>
        <v>0</v>
      </c>
      <c r="H202" s="213" t="s">
        <v>6163</v>
      </c>
    </row>
    <row r="203" spans="1:9" ht="41.4">
      <c r="A203" s="219" t="str">
        <f t="shared" si="9"/>
        <v>F 1</v>
      </c>
      <c r="B203" s="186" t="s">
        <v>151</v>
      </c>
      <c r="C203" s="186" t="s">
        <v>2269</v>
      </c>
      <c r="D203" s="185" t="s">
        <v>2270</v>
      </c>
      <c r="F203" s="216" t="b">
        <f t="shared" si="10"/>
        <v>1</v>
      </c>
      <c r="G203" t="b">
        <f t="shared" si="11"/>
        <v>1</v>
      </c>
      <c r="H203" s="213" t="s">
        <v>474</v>
      </c>
      <c r="I203" t="s">
        <v>151</v>
      </c>
    </row>
    <row r="204" spans="1:9" ht="55.2">
      <c r="A204" s="219" t="str">
        <f t="shared" si="9"/>
        <v>F 1.1</v>
      </c>
      <c r="B204" s="185" t="s">
        <v>152</v>
      </c>
      <c r="C204" s="185" t="s">
        <v>2273</v>
      </c>
      <c r="D204" s="185" t="s">
        <v>2274</v>
      </c>
      <c r="F204" s="216" t="b">
        <f t="shared" si="10"/>
        <v>1</v>
      </c>
      <c r="G204" t="b">
        <f t="shared" si="11"/>
        <v>1</v>
      </c>
      <c r="H204" s="213" t="s">
        <v>474</v>
      </c>
      <c r="I204" t="s">
        <v>151</v>
      </c>
    </row>
    <row r="205" spans="1:9" ht="55.2">
      <c r="A205" s="219" t="str">
        <f t="shared" si="9"/>
        <v>F 1.2</v>
      </c>
      <c r="B205" s="185" t="s">
        <v>153</v>
      </c>
      <c r="C205" s="185" t="s">
        <v>2277</v>
      </c>
      <c r="D205" s="185" t="s">
        <v>2278</v>
      </c>
      <c r="F205" s="216" t="b">
        <f t="shared" si="10"/>
        <v>1</v>
      </c>
      <c r="G205" t="b">
        <f t="shared" si="11"/>
        <v>1</v>
      </c>
      <c r="H205" s="213" t="s">
        <v>474</v>
      </c>
      <c r="I205" t="s">
        <v>151</v>
      </c>
    </row>
    <row r="206" spans="1:9" ht="55.2">
      <c r="A206" s="219" t="str">
        <f t="shared" si="9"/>
        <v>F 1.3</v>
      </c>
      <c r="B206" s="185" t="s">
        <v>154</v>
      </c>
      <c r="C206" s="185" t="s">
        <v>2281</v>
      </c>
      <c r="D206" s="185" t="s">
        <v>2282</v>
      </c>
      <c r="F206" s="216" t="b">
        <f t="shared" si="10"/>
        <v>1</v>
      </c>
      <c r="G206" t="b">
        <f t="shared" si="11"/>
        <v>1</v>
      </c>
      <c r="H206" s="213" t="s">
        <v>474</v>
      </c>
      <c r="I206" t="s">
        <v>151</v>
      </c>
    </row>
    <row r="207" spans="1:9" ht="41.4">
      <c r="A207" s="219" t="str">
        <f t="shared" si="9"/>
        <v>F 1.4</v>
      </c>
      <c r="B207" s="185" t="s">
        <v>155</v>
      </c>
      <c r="C207" s="185" t="s">
        <v>2285</v>
      </c>
      <c r="D207" s="185" t="s">
        <v>2286</v>
      </c>
      <c r="F207" s="216" t="b">
        <f t="shared" si="10"/>
        <v>1</v>
      </c>
      <c r="G207" t="b">
        <f t="shared" si="11"/>
        <v>1</v>
      </c>
      <c r="H207" s="213" t="s">
        <v>474</v>
      </c>
      <c r="I207" t="s">
        <v>151</v>
      </c>
    </row>
    <row r="208" spans="1:9" ht="41.4">
      <c r="A208" s="219" t="str">
        <f t="shared" si="9"/>
        <v>F 2</v>
      </c>
      <c r="B208" s="186" t="s">
        <v>156</v>
      </c>
      <c r="C208" s="186" t="s">
        <v>2289</v>
      </c>
      <c r="D208" s="185" t="s">
        <v>2290</v>
      </c>
      <c r="F208" s="216" t="b">
        <f t="shared" si="10"/>
        <v>1</v>
      </c>
      <c r="G208" t="b">
        <f t="shared" si="11"/>
        <v>1</v>
      </c>
      <c r="H208" s="213" t="s">
        <v>474</v>
      </c>
      <c r="I208" t="s">
        <v>156</v>
      </c>
    </row>
    <row r="209" spans="1:9" ht="55.2">
      <c r="A209" s="219" t="str">
        <f t="shared" si="9"/>
        <v>F 2.1</v>
      </c>
      <c r="B209" s="185" t="s">
        <v>157</v>
      </c>
      <c r="C209" s="185" t="s">
        <v>2293</v>
      </c>
      <c r="D209" s="185" t="s">
        <v>2294</v>
      </c>
      <c r="F209" s="216" t="b">
        <f t="shared" si="10"/>
        <v>1</v>
      </c>
      <c r="G209" t="b">
        <f t="shared" si="11"/>
        <v>1</v>
      </c>
      <c r="H209" s="213" t="s">
        <v>474</v>
      </c>
      <c r="I209" t="s">
        <v>156</v>
      </c>
    </row>
    <row r="210" spans="1:9" ht="55.2">
      <c r="A210" s="219" t="str">
        <f t="shared" si="9"/>
        <v>F 2.2</v>
      </c>
      <c r="B210" s="185" t="s">
        <v>158</v>
      </c>
      <c r="C210" s="185" t="s">
        <v>2297</v>
      </c>
      <c r="D210" s="185" t="s">
        <v>2298</v>
      </c>
      <c r="F210" s="216" t="b">
        <f t="shared" si="10"/>
        <v>1</v>
      </c>
      <c r="G210" t="b">
        <f t="shared" si="11"/>
        <v>1</v>
      </c>
      <c r="H210" s="213" t="s">
        <v>474</v>
      </c>
      <c r="I210" t="s">
        <v>156</v>
      </c>
    </row>
    <row r="211" spans="1:9" ht="41.4">
      <c r="A211" s="219" t="str">
        <f t="shared" si="9"/>
        <v>F 2.3</v>
      </c>
      <c r="B211" s="185" t="s">
        <v>159</v>
      </c>
      <c r="C211" s="185" t="s">
        <v>2301</v>
      </c>
      <c r="D211" s="185" t="s">
        <v>2302</v>
      </c>
      <c r="F211" s="216" t="b">
        <f t="shared" si="10"/>
        <v>1</v>
      </c>
      <c r="G211" t="b">
        <f t="shared" si="11"/>
        <v>1</v>
      </c>
      <c r="H211" s="213" t="s">
        <v>474</v>
      </c>
      <c r="I211" t="s">
        <v>156</v>
      </c>
    </row>
    <row r="212" spans="1:9" ht="41.4" hidden="1">
      <c r="A212" s="219" t="str">
        <f t="shared" si="9"/>
        <v>G</v>
      </c>
      <c r="B212" s="184" t="s">
        <v>160</v>
      </c>
      <c r="C212" s="184" t="s">
        <v>2305</v>
      </c>
      <c r="D212" s="185" t="s">
        <v>2306</v>
      </c>
      <c r="F212" s="216" t="b">
        <f t="shared" si="10"/>
        <v>1</v>
      </c>
      <c r="G212" t="b">
        <f t="shared" si="11"/>
        <v>0</v>
      </c>
      <c r="H212" s="213" t="s">
        <v>6163</v>
      </c>
    </row>
    <row r="213" spans="1:9" ht="41.4">
      <c r="A213" s="219" t="str">
        <f t="shared" si="9"/>
        <v>G 1</v>
      </c>
      <c r="B213" s="186" t="s">
        <v>161</v>
      </c>
      <c r="C213" s="186" t="s">
        <v>2309</v>
      </c>
      <c r="D213" s="185" t="s">
        <v>2310</v>
      </c>
      <c r="F213" s="216" t="b">
        <f t="shared" si="10"/>
        <v>1</v>
      </c>
      <c r="G213" t="b">
        <f t="shared" si="11"/>
        <v>1</v>
      </c>
      <c r="H213" s="213" t="s">
        <v>474</v>
      </c>
      <c r="I213" t="s">
        <v>161</v>
      </c>
    </row>
    <row r="214" spans="1:9" ht="55.2">
      <c r="A214" s="219" t="str">
        <f t="shared" si="9"/>
        <v>G 1.1</v>
      </c>
      <c r="B214" s="187" t="s">
        <v>162</v>
      </c>
      <c r="C214" s="185" t="s">
        <v>2313</v>
      </c>
      <c r="D214" s="185" t="s">
        <v>2314</v>
      </c>
      <c r="F214" s="216" t="b">
        <f t="shared" si="10"/>
        <v>1</v>
      </c>
      <c r="G214" t="b">
        <f t="shared" si="11"/>
        <v>1</v>
      </c>
      <c r="H214" s="213" t="s">
        <v>474</v>
      </c>
      <c r="I214" t="s">
        <v>161</v>
      </c>
    </row>
    <row r="215" spans="1:9" ht="55.2">
      <c r="A215" s="219" t="str">
        <f t="shared" si="9"/>
        <v>G 1.2</v>
      </c>
      <c r="B215" s="187" t="s">
        <v>163</v>
      </c>
      <c r="C215" s="185" t="s">
        <v>2317</v>
      </c>
      <c r="D215" s="185" t="s">
        <v>2318</v>
      </c>
      <c r="F215" s="216" t="b">
        <f t="shared" si="10"/>
        <v>1</v>
      </c>
      <c r="G215" t="b">
        <f t="shared" si="11"/>
        <v>1</v>
      </c>
      <c r="H215" s="213" t="s">
        <v>474</v>
      </c>
      <c r="I215" t="s">
        <v>161</v>
      </c>
    </row>
    <row r="216" spans="1:9" ht="27.6">
      <c r="A216" s="219" t="str">
        <f t="shared" si="9"/>
        <v>G 1.3</v>
      </c>
      <c r="B216" s="185" t="s">
        <v>164</v>
      </c>
      <c r="C216" s="185" t="s">
        <v>2321</v>
      </c>
      <c r="D216" s="185" t="s">
        <v>2322</v>
      </c>
      <c r="F216" s="216" t="b">
        <f t="shared" si="10"/>
        <v>1</v>
      </c>
      <c r="G216" t="b">
        <f t="shared" si="11"/>
        <v>1</v>
      </c>
      <c r="H216" s="213" t="s">
        <v>474</v>
      </c>
      <c r="I216" t="s">
        <v>161</v>
      </c>
    </row>
    <row r="217" spans="1:9" ht="27.6">
      <c r="A217" s="219" t="str">
        <f t="shared" si="9"/>
        <v>G 1.4</v>
      </c>
      <c r="B217" s="185" t="s">
        <v>165</v>
      </c>
      <c r="C217" s="185" t="s">
        <v>2325</v>
      </c>
      <c r="D217" s="185" t="s">
        <v>2326</v>
      </c>
      <c r="F217" s="216" t="b">
        <f t="shared" si="10"/>
        <v>1</v>
      </c>
      <c r="G217" t="b">
        <f t="shared" si="11"/>
        <v>1</v>
      </c>
      <c r="H217" s="213" t="s">
        <v>474</v>
      </c>
      <c r="I217" t="s">
        <v>161</v>
      </c>
    </row>
    <row r="218" spans="1:9" ht="27.6">
      <c r="A218" s="219" t="str">
        <f t="shared" si="9"/>
        <v>G 1.5</v>
      </c>
      <c r="B218" s="187" t="s">
        <v>166</v>
      </c>
      <c r="C218" s="185" t="s">
        <v>2329</v>
      </c>
      <c r="D218" s="185" t="s">
        <v>2330</v>
      </c>
      <c r="F218" s="216" t="b">
        <f t="shared" si="10"/>
        <v>1</v>
      </c>
      <c r="G218" t="b">
        <f t="shared" si="11"/>
        <v>1</v>
      </c>
      <c r="H218" s="213" t="s">
        <v>474</v>
      </c>
      <c r="I218" t="s">
        <v>161</v>
      </c>
    </row>
    <row r="219" spans="1:9" ht="27.6">
      <c r="A219" s="219" t="str">
        <f t="shared" si="9"/>
        <v>G 1.6</v>
      </c>
      <c r="B219" s="187" t="s">
        <v>167</v>
      </c>
      <c r="C219" s="185" t="s">
        <v>2333</v>
      </c>
      <c r="D219" s="185" t="s">
        <v>2334</v>
      </c>
      <c r="F219" s="216" t="b">
        <f t="shared" si="10"/>
        <v>1</v>
      </c>
      <c r="G219" t="b">
        <f t="shared" si="11"/>
        <v>1</v>
      </c>
      <c r="H219" s="213" t="s">
        <v>474</v>
      </c>
      <c r="I219" t="s">
        <v>161</v>
      </c>
    </row>
    <row r="220" spans="1:9" ht="13.8">
      <c r="A220" s="219" t="str">
        <f t="shared" si="9"/>
        <v>G 2</v>
      </c>
      <c r="B220" s="188" t="s">
        <v>168</v>
      </c>
      <c r="C220" s="186" t="s">
        <v>2337</v>
      </c>
      <c r="D220" s="185" t="s">
        <v>2338</v>
      </c>
      <c r="F220" s="216" t="b">
        <f t="shared" si="10"/>
        <v>1</v>
      </c>
      <c r="G220" t="b">
        <f t="shared" si="11"/>
        <v>1</v>
      </c>
      <c r="H220" s="213" t="s">
        <v>474</v>
      </c>
      <c r="I220" t="s">
        <v>168</v>
      </c>
    </row>
    <row r="221" spans="1:9" ht="69">
      <c r="A221" s="219" t="str">
        <f t="shared" si="9"/>
        <v>G 2.1</v>
      </c>
      <c r="B221" s="187" t="s">
        <v>169</v>
      </c>
      <c r="C221" s="185" t="s">
        <v>2340</v>
      </c>
      <c r="D221" s="185" t="s">
        <v>2341</v>
      </c>
      <c r="F221" s="216" t="b">
        <f t="shared" si="10"/>
        <v>1</v>
      </c>
      <c r="G221" t="b">
        <f t="shared" si="11"/>
        <v>1</v>
      </c>
      <c r="H221" s="213" t="s">
        <v>474</v>
      </c>
      <c r="I221" t="s">
        <v>168</v>
      </c>
    </row>
    <row r="222" spans="1:9" ht="41.4">
      <c r="A222" s="219" t="str">
        <f t="shared" si="9"/>
        <v>G 2.2</v>
      </c>
      <c r="B222" s="187" t="s">
        <v>170</v>
      </c>
      <c r="C222" s="185" t="s">
        <v>2337</v>
      </c>
      <c r="D222" s="185" t="s">
        <v>2344</v>
      </c>
      <c r="F222" s="216" t="b">
        <f t="shared" si="10"/>
        <v>1</v>
      </c>
      <c r="G222" t="b">
        <f t="shared" si="11"/>
        <v>1</v>
      </c>
      <c r="H222" s="213" t="s">
        <v>474</v>
      </c>
      <c r="I222" t="s">
        <v>168</v>
      </c>
    </row>
    <row r="223" spans="1:9" ht="55.2">
      <c r="A223" s="219" t="str">
        <f t="shared" si="9"/>
        <v>G 3</v>
      </c>
      <c r="B223" s="188" t="s">
        <v>171</v>
      </c>
      <c r="C223" s="186" t="s">
        <v>2346</v>
      </c>
      <c r="D223" s="185" t="s">
        <v>2347</v>
      </c>
      <c r="F223" s="216" t="b">
        <f t="shared" si="10"/>
        <v>1</v>
      </c>
      <c r="G223" t="b">
        <f t="shared" si="11"/>
        <v>1</v>
      </c>
      <c r="H223" s="213" t="s">
        <v>474</v>
      </c>
      <c r="I223" t="s">
        <v>171</v>
      </c>
    </row>
    <row r="224" spans="1:9" ht="55.2">
      <c r="A224" s="219" t="str">
        <f t="shared" si="9"/>
        <v>G 3.1</v>
      </c>
      <c r="B224" s="185" t="s">
        <v>172</v>
      </c>
      <c r="C224" s="185" t="s">
        <v>2350</v>
      </c>
      <c r="D224" s="185" t="s">
        <v>2351</v>
      </c>
      <c r="F224" s="216" t="b">
        <f t="shared" si="10"/>
        <v>1</v>
      </c>
      <c r="G224" t="b">
        <f t="shared" si="11"/>
        <v>1</v>
      </c>
      <c r="H224" s="213" t="s">
        <v>474</v>
      </c>
      <c r="I224" t="s">
        <v>171</v>
      </c>
    </row>
    <row r="225" spans="1:9" ht="27.6">
      <c r="A225" s="219" t="str">
        <f t="shared" si="9"/>
        <v>G 3.2</v>
      </c>
      <c r="B225" s="185" t="s">
        <v>173</v>
      </c>
      <c r="C225" s="185" t="s">
        <v>2346</v>
      </c>
      <c r="D225" s="185" t="s">
        <v>2354</v>
      </c>
      <c r="F225" s="216" t="b">
        <f t="shared" si="10"/>
        <v>1</v>
      </c>
      <c r="G225" t="b">
        <f t="shared" si="11"/>
        <v>1</v>
      </c>
      <c r="H225" s="213" t="s">
        <v>474</v>
      </c>
      <c r="I225" t="s">
        <v>171</v>
      </c>
    </row>
    <row r="226" spans="1:9" ht="41.4">
      <c r="A226" s="219" t="str">
        <f t="shared" si="9"/>
        <v>G 4</v>
      </c>
      <c r="B226" s="186" t="s">
        <v>174</v>
      </c>
      <c r="C226" s="186" t="s">
        <v>2356</v>
      </c>
      <c r="D226" s="185" t="s">
        <v>2357</v>
      </c>
      <c r="F226" s="216" t="b">
        <f t="shared" si="10"/>
        <v>1</v>
      </c>
      <c r="G226" t="b">
        <f t="shared" si="11"/>
        <v>1</v>
      </c>
      <c r="H226" s="213" t="s">
        <v>474</v>
      </c>
      <c r="I226" t="s">
        <v>174</v>
      </c>
    </row>
    <row r="227" spans="1:9" ht="41.4">
      <c r="A227" s="219" t="str">
        <f t="shared" si="9"/>
        <v>G 4.1</v>
      </c>
      <c r="B227" s="185" t="s">
        <v>175</v>
      </c>
      <c r="C227" s="185" t="s">
        <v>2360</v>
      </c>
      <c r="D227" s="185" t="s">
        <v>2361</v>
      </c>
      <c r="F227" s="216" t="b">
        <f t="shared" si="10"/>
        <v>1</v>
      </c>
      <c r="G227" t="b">
        <f t="shared" si="11"/>
        <v>1</v>
      </c>
      <c r="H227" s="213" t="s">
        <v>474</v>
      </c>
      <c r="I227" t="s">
        <v>174</v>
      </c>
    </row>
    <row r="228" spans="1:9" ht="41.4">
      <c r="A228" s="219" t="str">
        <f t="shared" si="9"/>
        <v>G 4.2</v>
      </c>
      <c r="B228" s="185" t="s">
        <v>176</v>
      </c>
      <c r="C228" s="185" t="s">
        <v>2356</v>
      </c>
      <c r="D228" s="185" t="s">
        <v>2364</v>
      </c>
      <c r="F228" s="216" t="b">
        <f t="shared" si="10"/>
        <v>1</v>
      </c>
      <c r="G228" t="b">
        <f t="shared" si="11"/>
        <v>1</v>
      </c>
      <c r="H228" s="213" t="s">
        <v>474</v>
      </c>
      <c r="I228" t="s">
        <v>174</v>
      </c>
    </row>
    <row r="229" spans="1:9" ht="69">
      <c r="A229" s="219" t="str">
        <f t="shared" si="9"/>
        <v>G 5</v>
      </c>
      <c r="B229" s="186" t="s">
        <v>177</v>
      </c>
      <c r="C229" s="186" t="s">
        <v>2366</v>
      </c>
      <c r="D229" s="185" t="s">
        <v>2367</v>
      </c>
      <c r="F229" s="216" t="b">
        <f t="shared" si="10"/>
        <v>1</v>
      </c>
      <c r="G229" t="b">
        <f t="shared" si="11"/>
        <v>1</v>
      </c>
      <c r="H229" s="213" t="s">
        <v>474</v>
      </c>
      <c r="I229" t="s">
        <v>177</v>
      </c>
    </row>
    <row r="230" spans="1:9" ht="27.6">
      <c r="A230" s="219" t="str">
        <f t="shared" si="9"/>
        <v>G 5.1</v>
      </c>
      <c r="B230" s="185" t="s">
        <v>178</v>
      </c>
      <c r="C230" s="185" t="s">
        <v>2370</v>
      </c>
      <c r="D230" s="185" t="s">
        <v>2371</v>
      </c>
      <c r="F230" s="216" t="b">
        <f t="shared" si="10"/>
        <v>1</v>
      </c>
      <c r="G230" t="b">
        <f t="shared" si="11"/>
        <v>1</v>
      </c>
      <c r="H230" s="213" t="s">
        <v>474</v>
      </c>
      <c r="I230" t="s">
        <v>177</v>
      </c>
    </row>
    <row r="231" spans="1:9" ht="41.4">
      <c r="A231" s="219" t="str">
        <f t="shared" si="9"/>
        <v>G 5.2</v>
      </c>
      <c r="B231" s="185" t="s">
        <v>179</v>
      </c>
      <c r="C231" s="185" t="s">
        <v>2374</v>
      </c>
      <c r="D231" s="185" t="s">
        <v>2375</v>
      </c>
      <c r="F231" s="216" t="b">
        <f t="shared" si="10"/>
        <v>1</v>
      </c>
      <c r="G231" t="b">
        <f t="shared" si="11"/>
        <v>1</v>
      </c>
      <c r="H231" s="213" t="s">
        <v>474</v>
      </c>
      <c r="I231" t="s">
        <v>177</v>
      </c>
    </row>
    <row r="232" spans="1:9" ht="13.8">
      <c r="A232" s="219" t="str">
        <f t="shared" si="9"/>
        <v>G 5.3</v>
      </c>
      <c r="B232" s="185" t="s">
        <v>180</v>
      </c>
      <c r="C232" s="185" t="s">
        <v>2378</v>
      </c>
      <c r="D232" s="185" t="s">
        <v>2379</v>
      </c>
      <c r="F232" s="216" t="b">
        <f t="shared" si="10"/>
        <v>1</v>
      </c>
      <c r="G232" t="b">
        <f t="shared" si="11"/>
        <v>1</v>
      </c>
      <c r="H232" s="213" t="s">
        <v>474</v>
      </c>
      <c r="I232" t="s">
        <v>177</v>
      </c>
    </row>
    <row r="233" spans="1:9" ht="41.4">
      <c r="A233" s="219" t="str">
        <f t="shared" si="9"/>
        <v>G 5.4</v>
      </c>
      <c r="B233" s="185" t="s">
        <v>181</v>
      </c>
      <c r="C233" s="185" t="s">
        <v>2382</v>
      </c>
      <c r="D233" s="185" t="s">
        <v>2383</v>
      </c>
      <c r="F233" s="216" t="b">
        <f t="shared" si="10"/>
        <v>1</v>
      </c>
      <c r="G233" t="b">
        <f t="shared" si="11"/>
        <v>1</v>
      </c>
      <c r="H233" s="213" t="s">
        <v>474</v>
      </c>
      <c r="I233" t="s">
        <v>177</v>
      </c>
    </row>
    <row r="234" spans="1:9" ht="27.6">
      <c r="A234" s="219" t="str">
        <f t="shared" si="9"/>
        <v>G 5.5</v>
      </c>
      <c r="B234" s="185" t="s">
        <v>182</v>
      </c>
      <c r="C234" s="185" t="s">
        <v>2386</v>
      </c>
      <c r="D234" s="185" t="s">
        <v>2387</v>
      </c>
      <c r="F234" s="216" t="b">
        <f t="shared" si="10"/>
        <v>1</v>
      </c>
      <c r="G234" t="b">
        <f t="shared" si="11"/>
        <v>1</v>
      </c>
      <c r="H234" s="213" t="s">
        <v>474</v>
      </c>
      <c r="I234" t="s">
        <v>177</v>
      </c>
    </row>
    <row r="235" spans="1:9" ht="41.4">
      <c r="A235" s="219" t="str">
        <f t="shared" si="9"/>
        <v>G 5.6</v>
      </c>
      <c r="B235" s="185" t="s">
        <v>183</v>
      </c>
      <c r="C235" s="185" t="s">
        <v>2391</v>
      </c>
      <c r="D235" s="185" t="s">
        <v>2392</v>
      </c>
      <c r="F235" s="216" t="b">
        <f t="shared" si="10"/>
        <v>1</v>
      </c>
      <c r="G235" t="b">
        <f t="shared" si="11"/>
        <v>1</v>
      </c>
      <c r="H235" s="213" t="s">
        <v>474</v>
      </c>
      <c r="I235" t="s">
        <v>177</v>
      </c>
    </row>
    <row r="236" spans="1:9" ht="41.4">
      <c r="A236" s="219" t="str">
        <f t="shared" si="9"/>
        <v>G 5.7</v>
      </c>
      <c r="B236" s="185" t="s">
        <v>184</v>
      </c>
      <c r="C236" s="185" t="s">
        <v>2396</v>
      </c>
      <c r="D236" s="185" t="s">
        <v>2397</v>
      </c>
      <c r="F236" s="216" t="b">
        <f t="shared" si="10"/>
        <v>1</v>
      </c>
      <c r="G236" t="b">
        <f t="shared" si="11"/>
        <v>1</v>
      </c>
      <c r="H236" s="213" t="s">
        <v>474</v>
      </c>
      <c r="I236" t="s">
        <v>177</v>
      </c>
    </row>
    <row r="237" spans="1:9" ht="69">
      <c r="A237" s="219" t="str">
        <f t="shared" si="9"/>
        <v>G 6</v>
      </c>
      <c r="B237" s="186" t="s">
        <v>185</v>
      </c>
      <c r="C237" s="186" t="s">
        <v>2400</v>
      </c>
      <c r="D237" s="185" t="s">
        <v>2401</v>
      </c>
      <c r="F237" s="216" t="b">
        <f t="shared" si="10"/>
        <v>1</v>
      </c>
      <c r="G237" t="b">
        <f t="shared" si="11"/>
        <v>1</v>
      </c>
      <c r="H237" s="213" t="s">
        <v>474</v>
      </c>
      <c r="I237" t="s">
        <v>185</v>
      </c>
    </row>
    <row r="238" spans="1:9" ht="69">
      <c r="A238" s="219" t="str">
        <f t="shared" si="9"/>
        <v>G 6.1</v>
      </c>
      <c r="B238" s="185" t="s">
        <v>186</v>
      </c>
      <c r="C238" s="185" t="s">
        <v>2404</v>
      </c>
      <c r="D238" s="185" t="s">
        <v>2405</v>
      </c>
      <c r="F238" s="216" t="b">
        <f t="shared" si="10"/>
        <v>1</v>
      </c>
      <c r="G238" t="b">
        <f t="shared" si="11"/>
        <v>1</v>
      </c>
      <c r="H238" s="213" t="s">
        <v>474</v>
      </c>
      <c r="I238" t="s">
        <v>185</v>
      </c>
    </row>
    <row r="239" spans="1:9" ht="41.4">
      <c r="A239" s="219" t="str">
        <f t="shared" si="9"/>
        <v>G 6.2</v>
      </c>
      <c r="B239" s="185" t="s">
        <v>187</v>
      </c>
      <c r="C239" s="185" t="s">
        <v>2409</v>
      </c>
      <c r="D239" s="185" t="s">
        <v>2410</v>
      </c>
      <c r="F239" s="216" t="b">
        <f t="shared" si="10"/>
        <v>1</v>
      </c>
      <c r="G239" t="b">
        <f t="shared" si="11"/>
        <v>1</v>
      </c>
      <c r="H239" s="213" t="s">
        <v>474</v>
      </c>
      <c r="I239" t="s">
        <v>185</v>
      </c>
    </row>
    <row r="240" spans="1:9" ht="27.6">
      <c r="A240" s="219" t="str">
        <f t="shared" si="9"/>
        <v>G 6.3</v>
      </c>
      <c r="B240" s="185" t="s">
        <v>188</v>
      </c>
      <c r="C240" s="185" t="s">
        <v>2413</v>
      </c>
      <c r="D240" s="185" t="s">
        <v>2414</v>
      </c>
      <c r="F240" s="216" t="b">
        <f t="shared" si="10"/>
        <v>1</v>
      </c>
      <c r="G240" t="b">
        <f t="shared" si="11"/>
        <v>1</v>
      </c>
      <c r="H240" s="213" t="s">
        <v>474</v>
      </c>
      <c r="I240" t="s">
        <v>185</v>
      </c>
    </row>
    <row r="241" spans="1:9" ht="13.8">
      <c r="A241" s="219" t="str">
        <f t="shared" si="9"/>
        <v>G 6.4</v>
      </c>
      <c r="B241" s="185" t="s">
        <v>189</v>
      </c>
      <c r="C241" s="185" t="s">
        <v>2417</v>
      </c>
      <c r="D241" s="185" t="s">
        <v>2418</v>
      </c>
      <c r="F241" s="216" t="b">
        <f t="shared" si="10"/>
        <v>1</v>
      </c>
      <c r="G241" t="b">
        <f t="shared" si="11"/>
        <v>1</v>
      </c>
      <c r="H241" s="213" t="s">
        <v>474</v>
      </c>
      <c r="I241" t="s">
        <v>185</v>
      </c>
    </row>
    <row r="242" spans="1:9" ht="27.6">
      <c r="A242" s="219" t="str">
        <f t="shared" si="9"/>
        <v>H</v>
      </c>
      <c r="B242" s="184" t="s">
        <v>190</v>
      </c>
      <c r="C242" s="184" t="s">
        <v>2421</v>
      </c>
      <c r="D242" s="185" t="s">
        <v>2422</v>
      </c>
      <c r="F242" s="216" t="b">
        <f t="shared" si="10"/>
        <v>1</v>
      </c>
      <c r="G242" t="b">
        <f t="shared" si="11"/>
        <v>0</v>
      </c>
      <c r="H242" s="213" t="s">
        <v>6163</v>
      </c>
    </row>
    <row r="243" spans="1:9" ht="41.4">
      <c r="A243" s="219" t="str">
        <f t="shared" si="9"/>
        <v>H 1</v>
      </c>
      <c r="B243" s="186" t="s">
        <v>191</v>
      </c>
      <c r="C243" s="186" t="s">
        <v>2425</v>
      </c>
      <c r="D243" s="185" t="s">
        <v>2426</v>
      </c>
      <c r="F243" s="216" t="b">
        <f t="shared" si="10"/>
        <v>1</v>
      </c>
      <c r="G243" t="b">
        <f t="shared" si="11"/>
        <v>1</v>
      </c>
      <c r="H243" s="213" t="s">
        <v>474</v>
      </c>
      <c r="I243" t="s">
        <v>191</v>
      </c>
    </row>
    <row r="244" spans="1:9" ht="27.6" hidden="1">
      <c r="A244" s="219" t="str">
        <f t="shared" si="9"/>
        <v>H 1.1</v>
      </c>
      <c r="B244" s="185" t="s">
        <v>192</v>
      </c>
      <c r="C244" s="185" t="s">
        <v>2429</v>
      </c>
      <c r="D244" s="185" t="s">
        <v>2430</v>
      </c>
      <c r="F244" s="216" t="b">
        <f t="shared" si="10"/>
        <v>1</v>
      </c>
      <c r="G244" t="b">
        <f t="shared" si="11"/>
        <v>0</v>
      </c>
      <c r="H244" s="213" t="s">
        <v>6163</v>
      </c>
    </row>
    <row r="245" spans="1:9" ht="27.6" hidden="1">
      <c r="A245" s="219" t="str">
        <f t="shared" si="9"/>
        <v>H 1.2</v>
      </c>
      <c r="B245" s="185" t="s">
        <v>193</v>
      </c>
      <c r="C245" s="185" t="s">
        <v>2433</v>
      </c>
      <c r="D245" s="185" t="s">
        <v>2434</v>
      </c>
      <c r="F245" s="216" t="b">
        <f t="shared" si="10"/>
        <v>1</v>
      </c>
      <c r="G245" t="b">
        <f t="shared" si="11"/>
        <v>0</v>
      </c>
      <c r="H245" s="213" t="s">
        <v>6163</v>
      </c>
    </row>
    <row r="246" spans="1:9" ht="27.6" hidden="1">
      <c r="A246" s="219" t="str">
        <f t="shared" si="9"/>
        <v>H 1.3</v>
      </c>
      <c r="B246" s="185" t="s">
        <v>194</v>
      </c>
      <c r="C246" s="185" t="s">
        <v>2437</v>
      </c>
      <c r="D246" s="185" t="s">
        <v>2438</v>
      </c>
      <c r="F246" s="216" t="b">
        <f t="shared" si="10"/>
        <v>1</v>
      </c>
      <c r="G246" t="b">
        <f t="shared" si="11"/>
        <v>0</v>
      </c>
      <c r="H246" s="213" t="s">
        <v>6163</v>
      </c>
    </row>
    <row r="247" spans="1:9" ht="27.6" hidden="1">
      <c r="A247" s="219" t="str">
        <f t="shared" si="9"/>
        <v>H 1.4</v>
      </c>
      <c r="B247" s="185" t="s">
        <v>195</v>
      </c>
      <c r="C247" s="185" t="s">
        <v>2441</v>
      </c>
      <c r="D247" s="185" t="s">
        <v>2442</v>
      </c>
      <c r="F247" s="216" t="b">
        <f t="shared" si="10"/>
        <v>1</v>
      </c>
      <c r="G247" t="b">
        <f t="shared" si="11"/>
        <v>0</v>
      </c>
      <c r="H247" s="213" t="s">
        <v>6163</v>
      </c>
    </row>
    <row r="248" spans="1:9" ht="27.6" hidden="1">
      <c r="A248" s="219" t="str">
        <f t="shared" si="9"/>
        <v>H 1.5</v>
      </c>
      <c r="B248" s="185" t="s">
        <v>196</v>
      </c>
      <c r="C248" s="185" t="s">
        <v>2445</v>
      </c>
      <c r="D248" s="185" t="s">
        <v>2446</v>
      </c>
      <c r="F248" s="216" t="b">
        <f t="shared" si="10"/>
        <v>1</v>
      </c>
      <c r="G248" t="b">
        <f t="shared" si="11"/>
        <v>0</v>
      </c>
      <c r="H248" s="213" t="s">
        <v>6163</v>
      </c>
    </row>
    <row r="249" spans="1:9" ht="41.4">
      <c r="A249" s="219" t="str">
        <f t="shared" si="9"/>
        <v>H 2</v>
      </c>
      <c r="B249" s="186" t="s">
        <v>197</v>
      </c>
      <c r="C249" s="186" t="s">
        <v>2449</v>
      </c>
      <c r="D249" s="185" t="s">
        <v>2450</v>
      </c>
      <c r="F249" s="216" t="b">
        <f t="shared" si="10"/>
        <v>1</v>
      </c>
      <c r="G249" t="b">
        <f t="shared" si="11"/>
        <v>1</v>
      </c>
      <c r="H249" s="213" t="s">
        <v>474</v>
      </c>
      <c r="I249" t="s">
        <v>197</v>
      </c>
    </row>
    <row r="250" spans="1:9" ht="27.6" hidden="1">
      <c r="A250" s="219" t="str">
        <f t="shared" si="9"/>
        <v>H 2.1</v>
      </c>
      <c r="B250" s="185" t="s">
        <v>198</v>
      </c>
      <c r="C250" s="185" t="s">
        <v>2453</v>
      </c>
      <c r="D250" s="185" t="s">
        <v>2454</v>
      </c>
      <c r="F250" s="216" t="b">
        <f t="shared" si="10"/>
        <v>1</v>
      </c>
      <c r="G250" t="b">
        <f t="shared" si="11"/>
        <v>0</v>
      </c>
      <c r="H250" s="213" t="s">
        <v>6163</v>
      </c>
    </row>
    <row r="251" spans="1:9" ht="27.6" hidden="1">
      <c r="A251" s="219" t="str">
        <f t="shared" si="9"/>
        <v>H 2.2</v>
      </c>
      <c r="B251" s="185" t="s">
        <v>199</v>
      </c>
      <c r="C251" s="185" t="s">
        <v>2457</v>
      </c>
      <c r="D251" s="185" t="s">
        <v>2458</v>
      </c>
      <c r="F251" s="216" t="b">
        <f t="shared" si="10"/>
        <v>1</v>
      </c>
      <c r="G251" t="b">
        <f t="shared" si="11"/>
        <v>0</v>
      </c>
      <c r="H251" s="213" t="s">
        <v>6163</v>
      </c>
    </row>
    <row r="252" spans="1:9" ht="27.6" hidden="1">
      <c r="A252" s="219" t="str">
        <f t="shared" si="9"/>
        <v>H 2.3</v>
      </c>
      <c r="B252" s="185" t="s">
        <v>200</v>
      </c>
      <c r="C252" s="185" t="s">
        <v>2461</v>
      </c>
      <c r="D252" s="185" t="s">
        <v>2462</v>
      </c>
      <c r="F252" s="216" t="b">
        <f t="shared" si="10"/>
        <v>1</v>
      </c>
      <c r="G252" t="b">
        <f t="shared" si="11"/>
        <v>0</v>
      </c>
      <c r="H252" s="213" t="s">
        <v>6163</v>
      </c>
    </row>
    <row r="253" spans="1:9" ht="13.8" hidden="1">
      <c r="A253" s="219" t="str">
        <f t="shared" si="9"/>
        <v>H 2.4</v>
      </c>
      <c r="B253" s="185" t="s">
        <v>201</v>
      </c>
      <c r="C253" s="185" t="s">
        <v>2465</v>
      </c>
      <c r="D253" s="185" t="s">
        <v>2466</v>
      </c>
      <c r="F253" s="216" t="b">
        <f t="shared" si="10"/>
        <v>1</v>
      </c>
      <c r="G253" t="b">
        <f t="shared" si="11"/>
        <v>0</v>
      </c>
      <c r="H253" s="213" t="s">
        <v>6163</v>
      </c>
    </row>
    <row r="254" spans="1:9" ht="27.6" hidden="1">
      <c r="A254" s="219" t="str">
        <f t="shared" si="9"/>
        <v>H 2.5</v>
      </c>
      <c r="B254" s="185" t="s">
        <v>202</v>
      </c>
      <c r="C254" s="185" t="s">
        <v>2469</v>
      </c>
      <c r="D254" s="185" t="s">
        <v>2470</v>
      </c>
      <c r="F254" s="216" t="b">
        <f t="shared" si="10"/>
        <v>1</v>
      </c>
      <c r="G254" t="b">
        <f t="shared" si="11"/>
        <v>0</v>
      </c>
      <c r="H254" s="213" t="s">
        <v>6163</v>
      </c>
    </row>
    <row r="255" spans="1:9" ht="69">
      <c r="A255" s="219" t="str">
        <f t="shared" si="9"/>
        <v>H 3</v>
      </c>
      <c r="B255" s="186" t="s">
        <v>203</v>
      </c>
      <c r="C255" s="186" t="s">
        <v>2473</v>
      </c>
      <c r="D255" s="185" t="s">
        <v>2474</v>
      </c>
      <c r="F255" s="216" t="b">
        <f t="shared" si="10"/>
        <v>1</v>
      </c>
      <c r="G255" t="b">
        <f t="shared" si="11"/>
        <v>1</v>
      </c>
      <c r="H255" s="213" t="s">
        <v>474</v>
      </c>
      <c r="I255" t="s">
        <v>203</v>
      </c>
    </row>
    <row r="256" spans="1:9" ht="27.6">
      <c r="A256" s="219" t="str">
        <f t="shared" si="9"/>
        <v>H 3.1</v>
      </c>
      <c r="B256" s="185" t="s">
        <v>204</v>
      </c>
      <c r="C256" s="185" t="s">
        <v>2477</v>
      </c>
      <c r="D256" s="185" t="s">
        <v>2478</v>
      </c>
      <c r="F256" s="216" t="b">
        <f t="shared" si="10"/>
        <v>1</v>
      </c>
      <c r="G256" t="b">
        <f t="shared" si="11"/>
        <v>1</v>
      </c>
      <c r="H256" s="213" t="s">
        <v>474</v>
      </c>
      <c r="I256" t="s">
        <v>203</v>
      </c>
    </row>
    <row r="257" spans="1:9" ht="27.6">
      <c r="A257" s="219" t="str">
        <f t="shared" si="9"/>
        <v>H 3.2</v>
      </c>
      <c r="B257" s="185" t="s">
        <v>205</v>
      </c>
      <c r="C257" s="185" t="s">
        <v>2481</v>
      </c>
      <c r="D257" s="185" t="s">
        <v>2482</v>
      </c>
      <c r="F257" s="216" t="b">
        <f t="shared" si="10"/>
        <v>1</v>
      </c>
      <c r="G257" t="b">
        <f t="shared" si="11"/>
        <v>1</v>
      </c>
      <c r="H257" s="213" t="s">
        <v>474</v>
      </c>
      <c r="I257" t="s">
        <v>203</v>
      </c>
    </row>
    <row r="258" spans="1:9" ht="27.6">
      <c r="A258" s="219" t="str">
        <f t="shared" si="9"/>
        <v>H 3.3</v>
      </c>
      <c r="B258" s="185" t="s">
        <v>206</v>
      </c>
      <c r="C258" s="185" t="s">
        <v>2485</v>
      </c>
      <c r="D258" s="185" t="s">
        <v>2486</v>
      </c>
      <c r="F258" s="216" t="b">
        <f t="shared" si="10"/>
        <v>1</v>
      </c>
      <c r="G258" t="b">
        <f t="shared" si="11"/>
        <v>1</v>
      </c>
      <c r="H258" s="213" t="s">
        <v>474</v>
      </c>
      <c r="I258" t="s">
        <v>203</v>
      </c>
    </row>
    <row r="259" spans="1:9" ht="13.8">
      <c r="A259" s="219" t="str">
        <f t="shared" ref="A259:A322" si="12">IF(IF(ISERROR(SEARCH(".",B259)),FALSE,TRUE),REPLACE(REPLACE(B259,2,1," "),IFERROR(FIND(".0",B259),""),2,"."),IF(LEN(B259)&gt;2,REPLACE(B259,2,1," "),B259))</f>
        <v>H 3.4</v>
      </c>
      <c r="B259" s="185" t="s">
        <v>207</v>
      </c>
      <c r="C259" s="185" t="s">
        <v>2489</v>
      </c>
      <c r="D259" s="185" t="s">
        <v>2490</v>
      </c>
      <c r="F259" s="216" t="b">
        <f t="shared" ref="F259:F322" si="13">IF(H259="nein / nur Anzeigen",TRUE, IF(H259="nein",FALSE,IF(H259="nein / Eingabe ZB neu mappen",FALSE,TRUE)))</f>
        <v>1</v>
      </c>
      <c r="G259" t="b">
        <f t="shared" ref="G259:G322" si="14">IF(H259="Ja",TRUE,FALSE)</f>
        <v>1</v>
      </c>
      <c r="H259" s="213" t="s">
        <v>474</v>
      </c>
      <c r="I259" t="s">
        <v>203</v>
      </c>
    </row>
    <row r="260" spans="1:9" ht="27.6">
      <c r="A260" s="219" t="str">
        <f t="shared" si="12"/>
        <v>H 3.5</v>
      </c>
      <c r="B260" s="185" t="s">
        <v>208</v>
      </c>
      <c r="C260" s="185" t="s">
        <v>2493</v>
      </c>
      <c r="D260" s="185" t="s">
        <v>2494</v>
      </c>
      <c r="F260" s="216" t="b">
        <f t="shared" si="13"/>
        <v>1</v>
      </c>
      <c r="G260" t="b">
        <f t="shared" si="14"/>
        <v>1</v>
      </c>
      <c r="H260" s="213" t="s">
        <v>474</v>
      </c>
      <c r="I260" t="s">
        <v>203</v>
      </c>
    </row>
    <row r="261" spans="1:9" ht="55.2">
      <c r="A261" s="219" t="str">
        <f t="shared" si="12"/>
        <v>H 4</v>
      </c>
      <c r="B261" s="186" t="s">
        <v>209</v>
      </c>
      <c r="C261" s="186" t="s">
        <v>2497</v>
      </c>
      <c r="D261" s="185" t="s">
        <v>2498</v>
      </c>
      <c r="F261" s="216" t="b">
        <f t="shared" si="13"/>
        <v>1</v>
      </c>
      <c r="G261" t="b">
        <f t="shared" si="14"/>
        <v>1</v>
      </c>
      <c r="H261" s="213" t="s">
        <v>474</v>
      </c>
      <c r="I261" t="s">
        <v>209</v>
      </c>
    </row>
    <row r="262" spans="1:9" ht="41.4" hidden="1">
      <c r="A262" s="219" t="str">
        <f t="shared" si="12"/>
        <v>H 4.1</v>
      </c>
      <c r="B262" s="185" t="s">
        <v>210</v>
      </c>
      <c r="C262" s="185" t="s">
        <v>2501</v>
      </c>
      <c r="D262" s="185" t="s">
        <v>2502</v>
      </c>
      <c r="F262" s="216" t="b">
        <f t="shared" si="13"/>
        <v>1</v>
      </c>
      <c r="G262" t="b">
        <f t="shared" si="14"/>
        <v>0</v>
      </c>
      <c r="H262" s="213" t="s">
        <v>6163</v>
      </c>
    </row>
    <row r="263" spans="1:9" ht="41.4" hidden="1">
      <c r="A263" s="219" t="str">
        <f t="shared" si="12"/>
        <v>H 4.2</v>
      </c>
      <c r="B263" s="185" t="s">
        <v>211</v>
      </c>
      <c r="C263" s="185" t="s">
        <v>2505</v>
      </c>
      <c r="D263" s="185" t="s">
        <v>2506</v>
      </c>
      <c r="F263" s="216" t="b">
        <f t="shared" si="13"/>
        <v>1</v>
      </c>
      <c r="G263" t="b">
        <f t="shared" si="14"/>
        <v>0</v>
      </c>
      <c r="H263" s="213" t="s">
        <v>6163</v>
      </c>
    </row>
    <row r="264" spans="1:9" ht="41.4" hidden="1">
      <c r="A264" s="219" t="str">
        <f t="shared" si="12"/>
        <v>H 4.3</v>
      </c>
      <c r="B264" s="185" t="s">
        <v>212</v>
      </c>
      <c r="C264" s="185" t="s">
        <v>2509</v>
      </c>
      <c r="D264" s="185" t="s">
        <v>2510</v>
      </c>
      <c r="F264" s="216" t="b">
        <f t="shared" si="13"/>
        <v>1</v>
      </c>
      <c r="G264" t="b">
        <f t="shared" si="14"/>
        <v>0</v>
      </c>
      <c r="H264" s="213" t="s">
        <v>6163</v>
      </c>
    </row>
    <row r="265" spans="1:9" ht="41.4" hidden="1">
      <c r="A265" s="219" t="str">
        <f t="shared" si="12"/>
        <v>H 4.4</v>
      </c>
      <c r="B265" s="185" t="s">
        <v>213</v>
      </c>
      <c r="C265" s="185" t="s">
        <v>2513</v>
      </c>
      <c r="D265" s="185" t="s">
        <v>2514</v>
      </c>
      <c r="F265" s="216" t="b">
        <f t="shared" si="13"/>
        <v>1</v>
      </c>
      <c r="G265" t="b">
        <f t="shared" si="14"/>
        <v>0</v>
      </c>
      <c r="H265" s="213" t="s">
        <v>6163</v>
      </c>
    </row>
    <row r="266" spans="1:9" ht="41.4" hidden="1">
      <c r="A266" s="219" t="str">
        <f t="shared" si="12"/>
        <v>H 4.5</v>
      </c>
      <c r="B266" s="185" t="s">
        <v>214</v>
      </c>
      <c r="C266" s="185" t="s">
        <v>2518</v>
      </c>
      <c r="D266" s="185" t="s">
        <v>2519</v>
      </c>
      <c r="F266" s="216" t="b">
        <f t="shared" si="13"/>
        <v>1</v>
      </c>
      <c r="G266" t="b">
        <f t="shared" si="14"/>
        <v>0</v>
      </c>
      <c r="H266" s="213" t="s">
        <v>6163</v>
      </c>
    </row>
    <row r="267" spans="1:9" ht="41.4">
      <c r="A267" s="219" t="str">
        <f t="shared" si="12"/>
        <v>H 5</v>
      </c>
      <c r="B267" s="186" t="s">
        <v>215</v>
      </c>
      <c r="C267" s="186" t="s">
        <v>2522</v>
      </c>
      <c r="D267" s="185" t="s">
        <v>2523</v>
      </c>
      <c r="F267" s="216" t="b">
        <f t="shared" si="13"/>
        <v>1</v>
      </c>
      <c r="G267" t="b">
        <f t="shared" si="14"/>
        <v>1</v>
      </c>
      <c r="H267" s="213" t="s">
        <v>474</v>
      </c>
      <c r="I267" t="s">
        <v>215</v>
      </c>
    </row>
    <row r="268" spans="1:9" ht="27.6">
      <c r="A268" s="219" t="str">
        <f t="shared" si="12"/>
        <v>H 5.1</v>
      </c>
      <c r="B268" s="185" t="s">
        <v>216</v>
      </c>
      <c r="C268" s="185" t="s">
        <v>2526</v>
      </c>
      <c r="D268" s="185" t="s">
        <v>2527</v>
      </c>
      <c r="F268" s="216" t="b">
        <f t="shared" si="13"/>
        <v>1</v>
      </c>
      <c r="G268" t="b">
        <f t="shared" si="14"/>
        <v>1</v>
      </c>
      <c r="H268" s="213" t="s">
        <v>474</v>
      </c>
      <c r="I268" t="s">
        <v>215</v>
      </c>
    </row>
    <row r="269" spans="1:9" ht="27.6">
      <c r="A269" s="219" t="str">
        <f t="shared" si="12"/>
        <v>H 5.2</v>
      </c>
      <c r="B269" s="185" t="s">
        <v>217</v>
      </c>
      <c r="C269" s="185" t="s">
        <v>2530</v>
      </c>
      <c r="D269" s="185" t="s">
        <v>2531</v>
      </c>
      <c r="F269" s="216" t="b">
        <f t="shared" si="13"/>
        <v>1</v>
      </c>
      <c r="G269" t="b">
        <f t="shared" si="14"/>
        <v>1</v>
      </c>
      <c r="H269" s="213" t="s">
        <v>474</v>
      </c>
      <c r="I269" t="s">
        <v>215</v>
      </c>
    </row>
    <row r="270" spans="1:9" ht="55.2">
      <c r="A270" s="219" t="str">
        <f t="shared" si="12"/>
        <v>H 5.3</v>
      </c>
      <c r="B270" s="185" t="s">
        <v>218</v>
      </c>
      <c r="C270" s="185" t="s">
        <v>2534</v>
      </c>
      <c r="D270" s="185" t="s">
        <v>2535</v>
      </c>
      <c r="F270" s="216" t="b">
        <f t="shared" si="13"/>
        <v>1</v>
      </c>
      <c r="G270" t="b">
        <f t="shared" si="14"/>
        <v>1</v>
      </c>
      <c r="H270" s="213" t="s">
        <v>474</v>
      </c>
      <c r="I270" t="s">
        <v>215</v>
      </c>
    </row>
    <row r="271" spans="1:9" ht="69">
      <c r="A271" s="219" t="str">
        <f t="shared" si="12"/>
        <v>H 5.4</v>
      </c>
      <c r="B271" s="185" t="s">
        <v>219</v>
      </c>
      <c r="C271" s="185" t="s">
        <v>2538</v>
      </c>
      <c r="D271" s="185" t="s">
        <v>2539</v>
      </c>
      <c r="F271" s="216" t="b">
        <f t="shared" si="13"/>
        <v>1</v>
      </c>
      <c r="G271" t="b">
        <f t="shared" si="14"/>
        <v>1</v>
      </c>
      <c r="H271" s="213" t="s">
        <v>474</v>
      </c>
      <c r="I271" t="s">
        <v>215</v>
      </c>
    </row>
    <row r="272" spans="1:9" ht="41.4">
      <c r="A272" s="219" t="str">
        <f t="shared" si="12"/>
        <v>H 5.5</v>
      </c>
      <c r="B272" s="185" t="s">
        <v>220</v>
      </c>
      <c r="C272" s="185" t="s">
        <v>2542</v>
      </c>
      <c r="D272" s="185" t="s">
        <v>2543</v>
      </c>
      <c r="F272" s="216" t="b">
        <f t="shared" si="13"/>
        <v>1</v>
      </c>
      <c r="G272" t="b">
        <f t="shared" si="14"/>
        <v>1</v>
      </c>
      <c r="H272" s="213" t="s">
        <v>474</v>
      </c>
      <c r="I272" t="s">
        <v>215</v>
      </c>
    </row>
    <row r="273" spans="1:9" ht="55.2">
      <c r="A273" s="219" t="str">
        <f t="shared" si="12"/>
        <v>H 5.6</v>
      </c>
      <c r="B273" s="185" t="s">
        <v>221</v>
      </c>
      <c r="C273" s="185" t="s">
        <v>2547</v>
      </c>
      <c r="D273" s="185" t="s">
        <v>2548</v>
      </c>
      <c r="F273" s="216" t="b">
        <f t="shared" si="13"/>
        <v>1</v>
      </c>
      <c r="G273" t="b">
        <f t="shared" si="14"/>
        <v>1</v>
      </c>
      <c r="H273" s="213" t="s">
        <v>474</v>
      </c>
      <c r="I273" t="s">
        <v>215</v>
      </c>
    </row>
    <row r="274" spans="1:9" ht="41.4">
      <c r="A274" s="219" t="str">
        <f t="shared" si="12"/>
        <v>H 5.7</v>
      </c>
      <c r="B274" s="185" t="s">
        <v>222</v>
      </c>
      <c r="C274" s="185" t="s">
        <v>2551</v>
      </c>
      <c r="D274" s="185" t="s">
        <v>2552</v>
      </c>
      <c r="F274" s="216" t="b">
        <f t="shared" si="13"/>
        <v>1</v>
      </c>
      <c r="G274" t="b">
        <f t="shared" si="14"/>
        <v>1</v>
      </c>
      <c r="H274" s="213" t="s">
        <v>474</v>
      </c>
      <c r="I274" t="s">
        <v>215</v>
      </c>
    </row>
    <row r="275" spans="1:9" ht="27.6">
      <c r="A275" s="219" t="str">
        <f t="shared" si="12"/>
        <v>H 5.8</v>
      </c>
      <c r="B275" s="185" t="s">
        <v>223</v>
      </c>
      <c r="C275" s="185" t="s">
        <v>2555</v>
      </c>
      <c r="D275" s="185" t="s">
        <v>2556</v>
      </c>
      <c r="F275" s="216" t="b">
        <f t="shared" si="13"/>
        <v>1</v>
      </c>
      <c r="G275" t="b">
        <f t="shared" si="14"/>
        <v>1</v>
      </c>
      <c r="H275" s="213" t="s">
        <v>474</v>
      </c>
      <c r="I275" t="s">
        <v>215</v>
      </c>
    </row>
    <row r="276" spans="1:9" ht="41.4">
      <c r="A276" s="219" t="str">
        <f t="shared" si="12"/>
        <v>H 5.9</v>
      </c>
      <c r="B276" s="185" t="s">
        <v>224</v>
      </c>
      <c r="C276" s="185" t="s">
        <v>2559</v>
      </c>
      <c r="D276" s="185" t="s">
        <v>2560</v>
      </c>
      <c r="F276" s="216" t="b">
        <f t="shared" si="13"/>
        <v>1</v>
      </c>
      <c r="G276" t="b">
        <f t="shared" si="14"/>
        <v>1</v>
      </c>
      <c r="H276" s="213" t="s">
        <v>474</v>
      </c>
      <c r="I276" t="s">
        <v>215</v>
      </c>
    </row>
    <row r="277" spans="1:9" ht="27.6">
      <c r="A277" s="219" t="e">
        <f t="shared" si="12"/>
        <v>#VALUE!</v>
      </c>
      <c r="B277" s="185" t="s">
        <v>225</v>
      </c>
      <c r="C277" s="185" t="s">
        <v>2563</v>
      </c>
      <c r="D277" s="185" t="s">
        <v>2564</v>
      </c>
      <c r="F277" s="216" t="b">
        <f t="shared" si="13"/>
        <v>1</v>
      </c>
      <c r="G277" t="b">
        <f t="shared" si="14"/>
        <v>1</v>
      </c>
      <c r="H277" s="213" t="s">
        <v>474</v>
      </c>
      <c r="I277" t="s">
        <v>215</v>
      </c>
    </row>
    <row r="278" spans="1:9" ht="27.6">
      <c r="A278" s="219" t="e">
        <f t="shared" si="12"/>
        <v>#VALUE!</v>
      </c>
      <c r="B278" s="185" t="s">
        <v>226</v>
      </c>
      <c r="C278" s="185" t="s">
        <v>2567</v>
      </c>
      <c r="D278" s="185" t="s">
        <v>2568</v>
      </c>
      <c r="F278" s="216" t="b">
        <f t="shared" si="13"/>
        <v>1</v>
      </c>
      <c r="G278" t="b">
        <f t="shared" si="14"/>
        <v>1</v>
      </c>
      <c r="H278" s="213" t="s">
        <v>474</v>
      </c>
      <c r="I278" t="s">
        <v>215</v>
      </c>
    </row>
    <row r="279" spans="1:9" ht="27.6">
      <c r="A279" s="219" t="e">
        <f t="shared" si="12"/>
        <v>#VALUE!</v>
      </c>
      <c r="B279" s="185" t="s">
        <v>227</v>
      </c>
      <c r="C279" s="185" t="s">
        <v>2571</v>
      </c>
      <c r="D279" s="185" t="s">
        <v>2572</v>
      </c>
      <c r="F279" s="216" t="b">
        <f t="shared" si="13"/>
        <v>1</v>
      </c>
      <c r="G279" t="b">
        <f t="shared" si="14"/>
        <v>1</v>
      </c>
      <c r="H279" s="213" t="s">
        <v>474</v>
      </c>
      <c r="I279" t="s">
        <v>215</v>
      </c>
    </row>
    <row r="280" spans="1:9" ht="41.4">
      <c r="A280" s="219" t="str">
        <f t="shared" si="12"/>
        <v>H 6</v>
      </c>
      <c r="B280" s="186" t="s">
        <v>228</v>
      </c>
      <c r="C280" s="186" t="s">
        <v>2575</v>
      </c>
      <c r="D280" s="185" t="s">
        <v>2576</v>
      </c>
      <c r="F280" s="216" t="b">
        <f t="shared" si="13"/>
        <v>1</v>
      </c>
      <c r="G280" t="b">
        <f t="shared" si="14"/>
        <v>1</v>
      </c>
      <c r="H280" s="213" t="s">
        <v>474</v>
      </c>
      <c r="I280" t="s">
        <v>228</v>
      </c>
    </row>
    <row r="281" spans="1:9" ht="41.4" hidden="1">
      <c r="A281" s="219" t="str">
        <f t="shared" si="12"/>
        <v>H 6.1</v>
      </c>
      <c r="B281" s="185" t="s">
        <v>229</v>
      </c>
      <c r="C281" s="185" t="s">
        <v>2579</v>
      </c>
      <c r="D281" s="185" t="s">
        <v>2580</v>
      </c>
      <c r="F281" s="216" t="b">
        <f t="shared" si="13"/>
        <v>1</v>
      </c>
      <c r="G281" t="b">
        <f t="shared" si="14"/>
        <v>0</v>
      </c>
      <c r="H281" s="213" t="s">
        <v>6163</v>
      </c>
    </row>
    <row r="282" spans="1:9" ht="27.6" hidden="1">
      <c r="A282" s="219" t="str">
        <f t="shared" si="12"/>
        <v>H 6.2</v>
      </c>
      <c r="B282" s="185" t="s">
        <v>230</v>
      </c>
      <c r="C282" s="185" t="s">
        <v>2583</v>
      </c>
      <c r="D282" s="185" t="s">
        <v>2584</v>
      </c>
      <c r="F282" s="216" t="b">
        <f t="shared" si="13"/>
        <v>1</v>
      </c>
      <c r="G282" t="b">
        <f t="shared" si="14"/>
        <v>0</v>
      </c>
      <c r="H282" s="213" t="s">
        <v>6163</v>
      </c>
    </row>
    <row r="283" spans="1:9" ht="27.6" hidden="1">
      <c r="A283" s="219" t="str">
        <f t="shared" si="12"/>
        <v>H 6.3</v>
      </c>
      <c r="B283" s="185" t="s">
        <v>231</v>
      </c>
      <c r="C283" s="185" t="s">
        <v>2587</v>
      </c>
      <c r="D283" s="185" t="s">
        <v>2588</v>
      </c>
      <c r="F283" s="216" t="b">
        <f t="shared" si="13"/>
        <v>1</v>
      </c>
      <c r="G283" t="b">
        <f t="shared" si="14"/>
        <v>0</v>
      </c>
      <c r="H283" s="213" t="s">
        <v>6163</v>
      </c>
    </row>
    <row r="284" spans="1:9" ht="27.6" hidden="1">
      <c r="A284" s="219" t="str">
        <f t="shared" si="12"/>
        <v>H 6.4</v>
      </c>
      <c r="B284" s="185" t="s">
        <v>232</v>
      </c>
      <c r="C284" s="185" t="s">
        <v>2591</v>
      </c>
      <c r="D284" s="185" t="s">
        <v>2592</v>
      </c>
      <c r="F284" s="216" t="b">
        <f t="shared" si="13"/>
        <v>1</v>
      </c>
      <c r="G284" t="b">
        <f t="shared" si="14"/>
        <v>0</v>
      </c>
      <c r="H284" s="213" t="s">
        <v>6163</v>
      </c>
    </row>
    <row r="285" spans="1:9" ht="41.4">
      <c r="A285" s="219" t="str">
        <f t="shared" si="12"/>
        <v>H 7</v>
      </c>
      <c r="B285" s="186" t="s">
        <v>233</v>
      </c>
      <c r="C285" s="186" t="s">
        <v>2595</v>
      </c>
      <c r="D285" s="185" t="s">
        <v>2596</v>
      </c>
      <c r="F285" s="216" t="b">
        <f t="shared" si="13"/>
        <v>1</v>
      </c>
      <c r="G285" t="b">
        <f t="shared" si="14"/>
        <v>1</v>
      </c>
      <c r="H285" s="213" t="s">
        <v>474</v>
      </c>
      <c r="I285" t="s">
        <v>233</v>
      </c>
    </row>
    <row r="286" spans="1:9" ht="41.4" hidden="1">
      <c r="A286" s="219" t="str">
        <f t="shared" si="12"/>
        <v>H 7.1</v>
      </c>
      <c r="B286" s="185" t="s">
        <v>234</v>
      </c>
      <c r="C286" s="185" t="s">
        <v>2600</v>
      </c>
      <c r="D286" s="185" t="s">
        <v>2601</v>
      </c>
      <c r="F286" s="216" t="b">
        <f t="shared" si="13"/>
        <v>1</v>
      </c>
      <c r="G286" t="b">
        <f t="shared" si="14"/>
        <v>0</v>
      </c>
      <c r="H286" s="213" t="s">
        <v>6163</v>
      </c>
    </row>
    <row r="287" spans="1:9" ht="27.6" hidden="1">
      <c r="A287" s="219" t="str">
        <f t="shared" si="12"/>
        <v>H 7.2</v>
      </c>
      <c r="B287" s="185" t="s">
        <v>235</v>
      </c>
      <c r="C287" s="185" t="s">
        <v>2604</v>
      </c>
      <c r="D287" s="185" t="s">
        <v>2605</v>
      </c>
      <c r="F287" s="216" t="b">
        <f t="shared" si="13"/>
        <v>1</v>
      </c>
      <c r="G287" t="b">
        <f t="shared" si="14"/>
        <v>0</v>
      </c>
      <c r="H287" s="213" t="s">
        <v>6163</v>
      </c>
    </row>
    <row r="288" spans="1:9" ht="41.4" hidden="1">
      <c r="A288" s="219" t="str">
        <f t="shared" si="12"/>
        <v>H 7.3</v>
      </c>
      <c r="B288" s="27" t="s">
        <v>236</v>
      </c>
      <c r="C288" s="185" t="s">
        <v>2609</v>
      </c>
      <c r="D288" s="185" t="s">
        <v>2610</v>
      </c>
      <c r="F288" s="216" t="b">
        <f t="shared" si="13"/>
        <v>1</v>
      </c>
      <c r="G288" t="b">
        <f t="shared" si="14"/>
        <v>0</v>
      </c>
      <c r="H288" s="213" t="s">
        <v>6163</v>
      </c>
    </row>
    <row r="289" spans="1:9" ht="41.4" hidden="1">
      <c r="A289" s="219" t="str">
        <f t="shared" si="12"/>
        <v>H 7.4</v>
      </c>
      <c r="B289" s="27" t="s">
        <v>237</v>
      </c>
      <c r="C289" s="185" t="s">
        <v>2613</v>
      </c>
      <c r="D289" s="185" t="s">
        <v>2614</v>
      </c>
      <c r="F289" s="216" t="b">
        <f t="shared" si="13"/>
        <v>1</v>
      </c>
      <c r="G289" t="b">
        <f t="shared" si="14"/>
        <v>0</v>
      </c>
      <c r="H289" s="213" t="s">
        <v>6163</v>
      </c>
    </row>
    <row r="290" spans="1:9" ht="41.4">
      <c r="A290" s="219" t="str">
        <f t="shared" si="12"/>
        <v>H 8</v>
      </c>
      <c r="B290" s="26" t="s">
        <v>238</v>
      </c>
      <c r="C290" s="186" t="s">
        <v>2617</v>
      </c>
      <c r="D290" s="185" t="s">
        <v>2618</v>
      </c>
      <c r="F290" s="216" t="b">
        <f t="shared" si="13"/>
        <v>1</v>
      </c>
      <c r="G290" t="b">
        <f t="shared" si="14"/>
        <v>1</v>
      </c>
      <c r="H290" s="213" t="s">
        <v>474</v>
      </c>
      <c r="I290" t="s">
        <v>238</v>
      </c>
    </row>
    <row r="291" spans="1:9" ht="27.6" hidden="1">
      <c r="A291" s="219" t="str">
        <f t="shared" si="12"/>
        <v>H 8.1</v>
      </c>
      <c r="B291" s="27" t="s">
        <v>239</v>
      </c>
      <c r="C291" s="185" t="s">
        <v>2621</v>
      </c>
      <c r="D291" s="185" t="s">
        <v>2622</v>
      </c>
      <c r="F291" s="216" t="b">
        <f t="shared" si="13"/>
        <v>1</v>
      </c>
      <c r="G291" t="b">
        <f t="shared" si="14"/>
        <v>0</v>
      </c>
      <c r="H291" s="213" t="s">
        <v>6163</v>
      </c>
    </row>
    <row r="292" spans="1:9" ht="27.6" hidden="1">
      <c r="A292" s="219" t="str">
        <f t="shared" si="12"/>
        <v>H 8.2</v>
      </c>
      <c r="B292" s="27" t="s">
        <v>240</v>
      </c>
      <c r="C292" s="185" t="s">
        <v>2625</v>
      </c>
      <c r="D292" s="185" t="s">
        <v>2626</v>
      </c>
      <c r="F292" s="216" t="b">
        <f t="shared" si="13"/>
        <v>1</v>
      </c>
      <c r="G292" t="b">
        <f t="shared" si="14"/>
        <v>0</v>
      </c>
      <c r="H292" s="213" t="s">
        <v>6163</v>
      </c>
    </row>
    <row r="293" spans="1:9" ht="27.6" hidden="1">
      <c r="A293" s="219" t="str">
        <f t="shared" si="12"/>
        <v>H 8.3</v>
      </c>
      <c r="B293" s="27" t="s">
        <v>241</v>
      </c>
      <c r="C293" s="185" t="s">
        <v>2629</v>
      </c>
      <c r="D293" s="185" t="s">
        <v>2630</v>
      </c>
      <c r="F293" s="216" t="b">
        <f t="shared" si="13"/>
        <v>1</v>
      </c>
      <c r="G293" t="b">
        <f t="shared" si="14"/>
        <v>0</v>
      </c>
      <c r="H293" s="213" t="s">
        <v>6163</v>
      </c>
    </row>
    <row r="294" spans="1:9" ht="27.6" hidden="1">
      <c r="A294" s="219" t="str">
        <f t="shared" si="12"/>
        <v>H 8.4</v>
      </c>
      <c r="B294" s="27" t="s">
        <v>242</v>
      </c>
      <c r="C294" s="185" t="s">
        <v>2633</v>
      </c>
      <c r="D294" s="185" t="s">
        <v>2634</v>
      </c>
      <c r="F294" s="216" t="b">
        <f t="shared" si="13"/>
        <v>1</v>
      </c>
      <c r="G294" t="b">
        <f t="shared" si="14"/>
        <v>0</v>
      </c>
      <c r="H294" s="213" t="s">
        <v>6163</v>
      </c>
    </row>
    <row r="295" spans="1:9" ht="41.4">
      <c r="A295" s="219" t="str">
        <f t="shared" si="12"/>
        <v>H 9</v>
      </c>
      <c r="B295" s="26" t="s">
        <v>243</v>
      </c>
      <c r="C295" s="186" t="s">
        <v>2637</v>
      </c>
      <c r="D295" s="185" t="s">
        <v>2638</v>
      </c>
      <c r="F295" s="216" t="b">
        <f t="shared" si="13"/>
        <v>1</v>
      </c>
      <c r="G295" t="b">
        <f t="shared" si="14"/>
        <v>1</v>
      </c>
      <c r="H295" s="213" t="s">
        <v>474</v>
      </c>
      <c r="I295" t="s">
        <v>243</v>
      </c>
    </row>
    <row r="296" spans="1:9" ht="41.4" hidden="1">
      <c r="A296" s="219" t="str">
        <f t="shared" si="12"/>
        <v>H 9.1</v>
      </c>
      <c r="B296" s="27" t="s">
        <v>244</v>
      </c>
      <c r="C296" s="185" t="s">
        <v>2641</v>
      </c>
      <c r="D296" s="185" t="s">
        <v>2642</v>
      </c>
      <c r="F296" s="216" t="b">
        <f t="shared" si="13"/>
        <v>1</v>
      </c>
      <c r="G296" t="b">
        <f t="shared" si="14"/>
        <v>0</v>
      </c>
      <c r="H296" s="213" t="s">
        <v>6163</v>
      </c>
    </row>
    <row r="297" spans="1:9" ht="27.6" hidden="1">
      <c r="A297" s="219" t="str">
        <f t="shared" si="12"/>
        <v>H 9.2</v>
      </c>
      <c r="B297" s="27" t="s">
        <v>245</v>
      </c>
      <c r="C297" s="185" t="s">
        <v>2645</v>
      </c>
      <c r="D297" s="185" t="s">
        <v>2646</v>
      </c>
      <c r="F297" s="216" t="b">
        <f t="shared" si="13"/>
        <v>1</v>
      </c>
      <c r="G297" t="b">
        <f t="shared" si="14"/>
        <v>0</v>
      </c>
      <c r="H297" s="213" t="s">
        <v>6163</v>
      </c>
    </row>
    <row r="298" spans="1:9" ht="41.4" hidden="1">
      <c r="A298" s="219" t="str">
        <f t="shared" si="12"/>
        <v>H 9.3</v>
      </c>
      <c r="B298" s="27" t="s">
        <v>246</v>
      </c>
      <c r="C298" s="185" t="s">
        <v>2649</v>
      </c>
      <c r="D298" s="185" t="s">
        <v>2650</v>
      </c>
      <c r="F298" s="216" t="b">
        <f t="shared" si="13"/>
        <v>1</v>
      </c>
      <c r="G298" t="b">
        <f t="shared" si="14"/>
        <v>0</v>
      </c>
      <c r="H298" s="213" t="s">
        <v>6163</v>
      </c>
    </row>
    <row r="299" spans="1:9" ht="27.6" hidden="1">
      <c r="A299" s="219" t="str">
        <f t="shared" si="12"/>
        <v>H 9.4</v>
      </c>
      <c r="B299" s="27" t="s">
        <v>247</v>
      </c>
      <c r="C299" s="185" t="s">
        <v>2653</v>
      </c>
      <c r="D299" s="185" t="s">
        <v>2654</v>
      </c>
      <c r="F299" s="216" t="b">
        <f t="shared" si="13"/>
        <v>1</v>
      </c>
      <c r="G299" t="b">
        <f t="shared" si="14"/>
        <v>0</v>
      </c>
      <c r="H299" s="213" t="s">
        <v>6163</v>
      </c>
    </row>
    <row r="300" spans="1:9" ht="41.4" hidden="1">
      <c r="A300" s="219" t="str">
        <f t="shared" si="12"/>
        <v>H 9.5</v>
      </c>
      <c r="B300" s="27" t="s">
        <v>248</v>
      </c>
      <c r="C300" s="185" t="s">
        <v>2657</v>
      </c>
      <c r="D300" s="185" t="s">
        <v>2658</v>
      </c>
      <c r="F300" s="216" t="b">
        <f t="shared" si="13"/>
        <v>1</v>
      </c>
      <c r="G300" t="b">
        <f t="shared" si="14"/>
        <v>0</v>
      </c>
      <c r="H300" s="213" t="s">
        <v>6163</v>
      </c>
    </row>
    <row r="301" spans="1:9" ht="27.6" hidden="1">
      <c r="A301" s="219" t="str">
        <f t="shared" si="12"/>
        <v>H 9.6</v>
      </c>
      <c r="B301" s="27" t="s">
        <v>249</v>
      </c>
      <c r="C301" s="185" t="s">
        <v>2661</v>
      </c>
      <c r="D301" s="185" t="s">
        <v>2662</v>
      </c>
      <c r="F301" s="216" t="b">
        <f t="shared" si="13"/>
        <v>1</v>
      </c>
      <c r="G301" t="b">
        <f t="shared" si="14"/>
        <v>0</v>
      </c>
      <c r="H301" s="213" t="s">
        <v>6163</v>
      </c>
    </row>
    <row r="302" spans="1:9" ht="41.4" hidden="1">
      <c r="A302" s="219" t="str">
        <f t="shared" si="12"/>
        <v>H 9.7</v>
      </c>
      <c r="B302" s="27" t="s">
        <v>250</v>
      </c>
      <c r="C302" s="185" t="s">
        <v>2665</v>
      </c>
      <c r="D302" s="185" t="s">
        <v>2666</v>
      </c>
      <c r="F302" s="216" t="b">
        <f t="shared" si="13"/>
        <v>1</v>
      </c>
      <c r="G302" t="b">
        <f t="shared" si="14"/>
        <v>0</v>
      </c>
      <c r="H302" s="213" t="s">
        <v>6163</v>
      </c>
    </row>
    <row r="303" spans="1:9" ht="27.6" hidden="1">
      <c r="A303" s="219" t="str">
        <f t="shared" si="12"/>
        <v>H 9.8</v>
      </c>
      <c r="B303" s="27" t="s">
        <v>251</v>
      </c>
      <c r="C303" s="185" t="s">
        <v>2669</v>
      </c>
      <c r="D303" s="185" t="s">
        <v>2670</v>
      </c>
      <c r="F303" s="216" t="b">
        <f t="shared" si="13"/>
        <v>1</v>
      </c>
      <c r="G303" t="b">
        <f t="shared" si="14"/>
        <v>0</v>
      </c>
      <c r="H303" s="213" t="s">
        <v>6163</v>
      </c>
    </row>
    <row r="304" spans="1:9" ht="55.2" hidden="1">
      <c r="A304" s="219" t="str">
        <f t="shared" si="12"/>
        <v>H 9.9</v>
      </c>
      <c r="B304" s="27" t="s">
        <v>252</v>
      </c>
      <c r="C304" s="185" t="s">
        <v>2673</v>
      </c>
      <c r="D304" s="185" t="s">
        <v>2674</v>
      </c>
      <c r="F304" s="216" t="b">
        <f t="shared" si="13"/>
        <v>1</v>
      </c>
      <c r="G304" t="b">
        <f t="shared" si="14"/>
        <v>0</v>
      </c>
      <c r="H304" s="213" t="s">
        <v>6163</v>
      </c>
    </row>
    <row r="305" spans="1:9" ht="27.6" hidden="1">
      <c r="A305" s="219" t="str">
        <f t="shared" si="12"/>
        <v>I</v>
      </c>
      <c r="B305" s="28" t="s">
        <v>253</v>
      </c>
      <c r="C305" s="184" t="s">
        <v>2677</v>
      </c>
      <c r="D305" s="185" t="s">
        <v>2678</v>
      </c>
      <c r="F305" s="216" t="b">
        <f t="shared" si="13"/>
        <v>1</v>
      </c>
      <c r="G305" t="b">
        <f t="shared" si="14"/>
        <v>0</v>
      </c>
      <c r="H305" s="213" t="s">
        <v>6163</v>
      </c>
    </row>
    <row r="306" spans="1:9" ht="41.4">
      <c r="A306" s="219" t="str">
        <f t="shared" si="12"/>
        <v>I 1</v>
      </c>
      <c r="B306" s="26" t="s">
        <v>254</v>
      </c>
      <c r="C306" s="186" t="s">
        <v>2681</v>
      </c>
      <c r="D306" s="185" t="s">
        <v>2682</v>
      </c>
      <c r="F306" s="216" t="b">
        <f t="shared" si="13"/>
        <v>1</v>
      </c>
      <c r="G306" t="b">
        <f t="shared" si="14"/>
        <v>1</v>
      </c>
      <c r="H306" s="213" t="s">
        <v>474</v>
      </c>
      <c r="I306" t="s">
        <v>254</v>
      </c>
    </row>
    <row r="307" spans="1:9" ht="41.4" hidden="1">
      <c r="A307" s="219" t="str">
        <f t="shared" si="12"/>
        <v>I 1.1</v>
      </c>
      <c r="B307" s="27" t="s">
        <v>255</v>
      </c>
      <c r="C307" s="185" t="s">
        <v>2685</v>
      </c>
      <c r="D307" s="185" t="s">
        <v>2686</v>
      </c>
      <c r="F307" s="216" t="b">
        <f t="shared" si="13"/>
        <v>1</v>
      </c>
      <c r="G307" t="b">
        <f t="shared" si="14"/>
        <v>0</v>
      </c>
      <c r="H307" s="213" t="s">
        <v>6163</v>
      </c>
    </row>
    <row r="308" spans="1:9" ht="41.4" hidden="1">
      <c r="A308" s="219" t="str">
        <f t="shared" si="12"/>
        <v>I 1.2</v>
      </c>
      <c r="B308" s="27" t="s">
        <v>256</v>
      </c>
      <c r="C308" s="185" t="s">
        <v>2689</v>
      </c>
      <c r="D308" s="185" t="s">
        <v>2690</v>
      </c>
      <c r="F308" s="216" t="b">
        <f t="shared" si="13"/>
        <v>1</v>
      </c>
      <c r="G308" t="b">
        <f t="shared" si="14"/>
        <v>0</v>
      </c>
      <c r="H308" s="213" t="s">
        <v>6163</v>
      </c>
    </row>
    <row r="309" spans="1:9" ht="27.6">
      <c r="A309" s="219" t="str">
        <f t="shared" si="12"/>
        <v>I 2</v>
      </c>
      <c r="B309" s="26" t="s">
        <v>257</v>
      </c>
      <c r="C309" s="186" t="s">
        <v>2693</v>
      </c>
      <c r="D309" s="185" t="s">
        <v>2694</v>
      </c>
      <c r="F309" s="216" t="b">
        <f t="shared" si="13"/>
        <v>1</v>
      </c>
      <c r="G309" t="b">
        <f t="shared" si="14"/>
        <v>1</v>
      </c>
      <c r="H309" s="213" t="s">
        <v>474</v>
      </c>
      <c r="I309" t="s">
        <v>257</v>
      </c>
    </row>
    <row r="310" spans="1:9" ht="41.4">
      <c r="A310" s="219" t="str">
        <f t="shared" si="12"/>
        <v>I 2.1</v>
      </c>
      <c r="B310" s="27" t="s">
        <v>258</v>
      </c>
      <c r="C310" s="185" t="s">
        <v>2697</v>
      </c>
      <c r="D310" s="185" t="s">
        <v>2698</v>
      </c>
      <c r="F310" s="216" t="b">
        <f t="shared" si="13"/>
        <v>1</v>
      </c>
      <c r="G310" t="b">
        <f t="shared" si="14"/>
        <v>1</v>
      </c>
      <c r="H310" s="213" t="s">
        <v>474</v>
      </c>
      <c r="I310" t="s">
        <v>257</v>
      </c>
    </row>
    <row r="311" spans="1:9" ht="27.6">
      <c r="A311" s="219" t="str">
        <f t="shared" si="12"/>
        <v>I 2.2</v>
      </c>
      <c r="B311" s="27" t="s">
        <v>259</v>
      </c>
      <c r="C311" s="185" t="s">
        <v>2701</v>
      </c>
      <c r="D311" s="185" t="s">
        <v>2702</v>
      </c>
      <c r="F311" s="216" t="b">
        <f t="shared" si="13"/>
        <v>1</v>
      </c>
      <c r="G311" t="b">
        <f t="shared" si="14"/>
        <v>1</v>
      </c>
      <c r="H311" s="213" t="s">
        <v>474</v>
      </c>
      <c r="I311" t="s">
        <v>257</v>
      </c>
    </row>
    <row r="312" spans="1:9" ht="41.4">
      <c r="A312" s="219" t="str">
        <f t="shared" si="12"/>
        <v>I 2.3</v>
      </c>
      <c r="B312" s="27" t="s">
        <v>260</v>
      </c>
      <c r="C312" s="185" t="s">
        <v>2705</v>
      </c>
      <c r="D312" s="185" t="s">
        <v>2706</v>
      </c>
      <c r="F312" s="216" t="b">
        <f t="shared" si="13"/>
        <v>1</v>
      </c>
      <c r="G312" t="b">
        <f t="shared" si="14"/>
        <v>1</v>
      </c>
      <c r="H312" s="213" t="s">
        <v>474</v>
      </c>
      <c r="I312" t="s">
        <v>257</v>
      </c>
    </row>
    <row r="313" spans="1:9" ht="41.4">
      <c r="A313" s="219" t="str">
        <f t="shared" si="12"/>
        <v>I 2.4</v>
      </c>
      <c r="B313" s="27" t="s">
        <v>261</v>
      </c>
      <c r="C313" s="185" t="s">
        <v>2709</v>
      </c>
      <c r="D313" s="185" t="s">
        <v>2710</v>
      </c>
      <c r="F313" s="216" t="b">
        <f t="shared" si="13"/>
        <v>1</v>
      </c>
      <c r="G313" t="b">
        <f t="shared" si="14"/>
        <v>1</v>
      </c>
      <c r="H313" s="213" t="s">
        <v>474</v>
      </c>
      <c r="I313" t="s">
        <v>257</v>
      </c>
    </row>
    <row r="314" spans="1:9" ht="55.2">
      <c r="A314" s="219" t="str">
        <f t="shared" si="12"/>
        <v>I 2.5</v>
      </c>
      <c r="B314" s="27" t="s">
        <v>262</v>
      </c>
      <c r="C314" s="185" t="s">
        <v>2712</v>
      </c>
      <c r="D314" s="185" t="s">
        <v>2713</v>
      </c>
      <c r="F314" s="216" t="b">
        <f t="shared" si="13"/>
        <v>1</v>
      </c>
      <c r="G314" t="b">
        <f t="shared" si="14"/>
        <v>1</v>
      </c>
      <c r="H314" s="213" t="s">
        <v>474</v>
      </c>
      <c r="I314" t="s">
        <v>257</v>
      </c>
    </row>
    <row r="315" spans="1:9" ht="55.2">
      <c r="A315" s="219" t="str">
        <f t="shared" si="12"/>
        <v>I 2.6</v>
      </c>
      <c r="B315" s="27" t="s">
        <v>263</v>
      </c>
      <c r="C315" s="185" t="s">
        <v>2716</v>
      </c>
      <c r="D315" s="185" t="s">
        <v>2717</v>
      </c>
      <c r="F315" s="216" t="b">
        <f t="shared" si="13"/>
        <v>1</v>
      </c>
      <c r="G315" t="b">
        <f t="shared" si="14"/>
        <v>1</v>
      </c>
      <c r="H315" s="213" t="s">
        <v>474</v>
      </c>
      <c r="I315" t="s">
        <v>257</v>
      </c>
    </row>
    <row r="316" spans="1:9" ht="41.4">
      <c r="A316" s="219" t="str">
        <f t="shared" si="12"/>
        <v>I 2.7</v>
      </c>
      <c r="B316" s="27" t="s">
        <v>264</v>
      </c>
      <c r="C316" s="185" t="s">
        <v>2720</v>
      </c>
      <c r="D316" s="185" t="s">
        <v>2721</v>
      </c>
      <c r="F316" s="216" t="b">
        <f t="shared" si="13"/>
        <v>1</v>
      </c>
      <c r="G316" t="b">
        <f t="shared" si="14"/>
        <v>1</v>
      </c>
      <c r="H316" s="213" t="s">
        <v>474</v>
      </c>
      <c r="I316" t="s">
        <v>257</v>
      </c>
    </row>
    <row r="317" spans="1:9" ht="41.4">
      <c r="A317" s="219" t="str">
        <f t="shared" si="12"/>
        <v>I 2.8</v>
      </c>
      <c r="B317" s="27" t="s">
        <v>265</v>
      </c>
      <c r="C317" s="185" t="s">
        <v>2724</v>
      </c>
      <c r="D317" s="185" t="s">
        <v>2725</v>
      </c>
      <c r="F317" s="216" t="b">
        <f t="shared" si="13"/>
        <v>1</v>
      </c>
      <c r="G317" t="b">
        <f t="shared" si="14"/>
        <v>1</v>
      </c>
      <c r="H317" s="213" t="s">
        <v>474</v>
      </c>
      <c r="I317" t="s">
        <v>257</v>
      </c>
    </row>
    <row r="318" spans="1:9" ht="27.6">
      <c r="A318" s="219" t="str">
        <f t="shared" si="12"/>
        <v>I 3</v>
      </c>
      <c r="B318" s="26" t="s">
        <v>266</v>
      </c>
      <c r="C318" s="186" t="s">
        <v>2728</v>
      </c>
      <c r="D318" s="185" t="s">
        <v>2729</v>
      </c>
      <c r="F318" s="216" t="b">
        <f t="shared" si="13"/>
        <v>1</v>
      </c>
      <c r="G318" t="b">
        <f t="shared" si="14"/>
        <v>1</v>
      </c>
      <c r="H318" s="213" t="s">
        <v>474</v>
      </c>
      <c r="I318" t="s">
        <v>266</v>
      </c>
    </row>
    <row r="319" spans="1:9" ht="41.4" hidden="1">
      <c r="A319" s="219" t="str">
        <f t="shared" si="12"/>
        <v>I 3.1</v>
      </c>
      <c r="B319" s="27" t="s">
        <v>267</v>
      </c>
      <c r="C319" s="185" t="s">
        <v>2732</v>
      </c>
      <c r="D319" s="185" t="s">
        <v>2733</v>
      </c>
      <c r="F319" s="216" t="b">
        <f t="shared" si="13"/>
        <v>1</v>
      </c>
      <c r="G319" t="b">
        <f t="shared" si="14"/>
        <v>0</v>
      </c>
      <c r="H319" s="213" t="s">
        <v>6163</v>
      </c>
    </row>
    <row r="320" spans="1:9" ht="41.4" hidden="1">
      <c r="A320" s="219" t="str">
        <f t="shared" si="12"/>
        <v>I 3.2</v>
      </c>
      <c r="B320" s="27" t="s">
        <v>268</v>
      </c>
      <c r="C320" s="185" t="s">
        <v>2736</v>
      </c>
      <c r="D320" s="185" t="s">
        <v>2737</v>
      </c>
      <c r="F320" s="216" t="b">
        <f t="shared" si="13"/>
        <v>1</v>
      </c>
      <c r="G320" t="b">
        <f t="shared" si="14"/>
        <v>0</v>
      </c>
      <c r="H320" s="213" t="s">
        <v>6163</v>
      </c>
    </row>
    <row r="321" spans="1:9" ht="27.6" hidden="1">
      <c r="A321" s="219" t="str">
        <f t="shared" si="12"/>
        <v>I 3.3</v>
      </c>
      <c r="B321" s="27" t="s">
        <v>269</v>
      </c>
      <c r="C321" s="185" t="s">
        <v>2740</v>
      </c>
      <c r="D321" s="185" t="s">
        <v>2741</v>
      </c>
      <c r="F321" s="216" t="b">
        <f t="shared" si="13"/>
        <v>1</v>
      </c>
      <c r="G321" t="b">
        <f t="shared" si="14"/>
        <v>0</v>
      </c>
      <c r="H321" s="213" t="s">
        <v>6163</v>
      </c>
    </row>
    <row r="322" spans="1:9" ht="27.6" hidden="1">
      <c r="A322" s="219" t="str">
        <f t="shared" si="12"/>
        <v>I 3.4</v>
      </c>
      <c r="B322" s="27" t="s">
        <v>270</v>
      </c>
      <c r="C322" s="185" t="s">
        <v>2744</v>
      </c>
      <c r="D322" s="185" t="s">
        <v>2745</v>
      </c>
      <c r="F322" s="216" t="b">
        <f t="shared" si="13"/>
        <v>1</v>
      </c>
      <c r="G322" t="b">
        <f t="shared" si="14"/>
        <v>0</v>
      </c>
      <c r="H322" s="213" t="s">
        <v>6163</v>
      </c>
    </row>
    <row r="323" spans="1:9" ht="41.4" hidden="1">
      <c r="A323" s="219" t="str">
        <f t="shared" ref="A323:A386" si="15">IF(IF(ISERROR(SEARCH(".",B323)),FALSE,TRUE),REPLACE(REPLACE(B323,2,1," "),IFERROR(FIND(".0",B323),""),2,"."),IF(LEN(B323)&gt;2,REPLACE(B323,2,1," "),B323))</f>
        <v>I 3.5</v>
      </c>
      <c r="B323" s="27" t="s">
        <v>271</v>
      </c>
      <c r="C323" s="185" t="s">
        <v>2748</v>
      </c>
      <c r="D323" s="185" t="s">
        <v>2749</v>
      </c>
      <c r="F323" s="216" t="b">
        <f t="shared" ref="F323:F386" si="16">IF(H323="nein / nur Anzeigen",TRUE, IF(H323="nein",FALSE,IF(H323="nein / Eingabe ZB neu mappen",FALSE,TRUE)))</f>
        <v>1</v>
      </c>
      <c r="G323" t="b">
        <f t="shared" ref="G323:G386" si="17">IF(H323="Ja",TRUE,FALSE)</f>
        <v>0</v>
      </c>
      <c r="H323" s="213" t="s">
        <v>6163</v>
      </c>
    </row>
    <row r="324" spans="1:9" ht="27.6">
      <c r="A324" s="219" t="str">
        <f t="shared" si="15"/>
        <v>I 3.6</v>
      </c>
      <c r="B324" s="27" t="s">
        <v>272</v>
      </c>
      <c r="C324" s="185" t="s">
        <v>2752</v>
      </c>
      <c r="D324" s="185" t="s">
        <v>2753</v>
      </c>
      <c r="F324" s="216" t="b">
        <f t="shared" si="16"/>
        <v>1</v>
      </c>
      <c r="G324" t="b">
        <f t="shared" si="17"/>
        <v>0</v>
      </c>
      <c r="H324" s="213" t="s">
        <v>6163</v>
      </c>
    </row>
    <row r="325" spans="1:9" ht="27.6">
      <c r="A325" s="219" t="str">
        <f t="shared" si="15"/>
        <v>I 3.7</v>
      </c>
      <c r="B325" s="27" t="s">
        <v>273</v>
      </c>
      <c r="C325" s="185" t="s">
        <v>2755</v>
      </c>
      <c r="D325" s="185" t="s">
        <v>2756</v>
      </c>
      <c r="F325" s="216" t="b">
        <f t="shared" si="16"/>
        <v>1</v>
      </c>
      <c r="G325" t="b">
        <f t="shared" si="17"/>
        <v>0</v>
      </c>
      <c r="H325" s="213" t="s">
        <v>6163</v>
      </c>
    </row>
    <row r="326" spans="1:9" ht="27.6">
      <c r="A326" s="219" t="str">
        <f t="shared" si="15"/>
        <v>I 3.8</v>
      </c>
      <c r="B326" s="27" t="s">
        <v>274</v>
      </c>
      <c r="C326" s="185" t="s">
        <v>2759</v>
      </c>
      <c r="D326" s="185" t="s">
        <v>2760</v>
      </c>
      <c r="F326" s="216" t="b">
        <f t="shared" si="16"/>
        <v>1</v>
      </c>
      <c r="G326" t="b">
        <f t="shared" si="17"/>
        <v>0</v>
      </c>
      <c r="H326" s="213" t="s">
        <v>6163</v>
      </c>
    </row>
    <row r="327" spans="1:9" ht="27.6">
      <c r="A327" s="219" t="str">
        <f t="shared" si="15"/>
        <v>I 3.9</v>
      </c>
      <c r="B327" s="27" t="s">
        <v>275</v>
      </c>
      <c r="C327" s="185" t="s">
        <v>2763</v>
      </c>
      <c r="D327" s="185" t="s">
        <v>2764</v>
      </c>
      <c r="F327" s="216" t="b">
        <f t="shared" si="16"/>
        <v>1</v>
      </c>
      <c r="G327" t="b">
        <f t="shared" si="17"/>
        <v>0</v>
      </c>
      <c r="H327" s="213" t="s">
        <v>6163</v>
      </c>
    </row>
    <row r="328" spans="1:9" ht="13.8">
      <c r="A328" s="219" t="str">
        <f t="shared" si="15"/>
        <v>I 4</v>
      </c>
      <c r="B328" s="26" t="s">
        <v>276</v>
      </c>
      <c r="C328" s="186" t="s">
        <v>2767</v>
      </c>
      <c r="D328" s="185" t="s">
        <v>2768</v>
      </c>
      <c r="F328" s="216" t="b">
        <f t="shared" si="16"/>
        <v>1</v>
      </c>
      <c r="G328" t="b">
        <f t="shared" si="17"/>
        <v>1</v>
      </c>
      <c r="H328" s="213" t="s">
        <v>474</v>
      </c>
      <c r="I328" t="s">
        <v>276</v>
      </c>
    </row>
    <row r="329" spans="1:9" ht="41.4">
      <c r="A329" s="219" t="str">
        <f t="shared" si="15"/>
        <v>I 4.1</v>
      </c>
      <c r="B329" s="27" t="s">
        <v>277</v>
      </c>
      <c r="C329" s="185" t="s">
        <v>2771</v>
      </c>
      <c r="D329" s="185" t="s">
        <v>2772</v>
      </c>
      <c r="F329" s="216" t="b">
        <f t="shared" si="16"/>
        <v>1</v>
      </c>
      <c r="G329" t="b">
        <f t="shared" si="17"/>
        <v>1</v>
      </c>
      <c r="H329" s="213" t="s">
        <v>474</v>
      </c>
      <c r="I329" t="s">
        <v>276</v>
      </c>
    </row>
    <row r="330" spans="1:9" ht="27.6">
      <c r="A330" s="219" t="str">
        <f t="shared" si="15"/>
        <v>I 4.2</v>
      </c>
      <c r="B330" s="27" t="s">
        <v>278</v>
      </c>
      <c r="C330" s="185" t="s">
        <v>2775</v>
      </c>
      <c r="D330" s="185" t="s">
        <v>2776</v>
      </c>
      <c r="F330" s="216" t="b">
        <f t="shared" si="16"/>
        <v>1</v>
      </c>
      <c r="G330" t="b">
        <f t="shared" si="17"/>
        <v>1</v>
      </c>
      <c r="H330" s="213" t="s">
        <v>474</v>
      </c>
      <c r="I330" t="s">
        <v>276</v>
      </c>
    </row>
    <row r="331" spans="1:9" ht="13.8">
      <c r="A331" s="219" t="str">
        <f t="shared" si="15"/>
        <v>I 4.3</v>
      </c>
      <c r="B331" s="27" t="s">
        <v>279</v>
      </c>
      <c r="C331" s="185" t="s">
        <v>2779</v>
      </c>
      <c r="D331" s="185" t="s">
        <v>2780</v>
      </c>
      <c r="F331" s="216" t="b">
        <f t="shared" si="16"/>
        <v>1</v>
      </c>
      <c r="G331" t="b">
        <f t="shared" si="17"/>
        <v>1</v>
      </c>
      <c r="H331" s="213" t="s">
        <v>474</v>
      </c>
      <c r="I331" t="s">
        <v>276</v>
      </c>
    </row>
    <row r="332" spans="1:9" ht="27.6">
      <c r="A332" s="219" t="str">
        <f t="shared" si="15"/>
        <v>I 4.4</v>
      </c>
      <c r="B332" s="27" t="s">
        <v>280</v>
      </c>
      <c r="C332" s="185" t="s">
        <v>2783</v>
      </c>
      <c r="D332" s="185" t="s">
        <v>2784</v>
      </c>
      <c r="F332" s="216" t="b">
        <f t="shared" si="16"/>
        <v>1</v>
      </c>
      <c r="G332" t="b">
        <f t="shared" si="17"/>
        <v>1</v>
      </c>
      <c r="H332" s="213" t="s">
        <v>474</v>
      </c>
      <c r="I332" t="s">
        <v>276</v>
      </c>
    </row>
    <row r="333" spans="1:9" ht="13.8">
      <c r="A333" s="219" t="str">
        <f t="shared" si="15"/>
        <v>I 5</v>
      </c>
      <c r="B333" s="26" t="s">
        <v>281</v>
      </c>
      <c r="C333" s="186" t="s">
        <v>2787</v>
      </c>
      <c r="D333" s="185" t="s">
        <v>2788</v>
      </c>
      <c r="F333" s="216" t="b">
        <f t="shared" si="16"/>
        <v>1</v>
      </c>
      <c r="G333" t="b">
        <f t="shared" si="17"/>
        <v>1</v>
      </c>
      <c r="H333" s="213" t="s">
        <v>474</v>
      </c>
      <c r="I333" t="s">
        <v>281</v>
      </c>
    </row>
    <row r="334" spans="1:9" ht="69" hidden="1">
      <c r="A334" s="219" t="str">
        <f t="shared" si="15"/>
        <v>I 5.1</v>
      </c>
      <c r="B334" s="27" t="s">
        <v>282</v>
      </c>
      <c r="C334" s="185" t="s">
        <v>2791</v>
      </c>
      <c r="D334" s="185" t="s">
        <v>2792</v>
      </c>
      <c r="F334" s="216" t="b">
        <f t="shared" si="16"/>
        <v>1</v>
      </c>
      <c r="G334" t="b">
        <f t="shared" si="17"/>
        <v>0</v>
      </c>
      <c r="H334" s="213" t="s">
        <v>6163</v>
      </c>
    </row>
    <row r="335" spans="1:9" ht="41.4" hidden="1">
      <c r="A335" s="219" t="str">
        <f t="shared" si="15"/>
        <v>I 5.2</v>
      </c>
      <c r="B335" s="27" t="s">
        <v>283</v>
      </c>
      <c r="C335" s="185" t="s">
        <v>2795</v>
      </c>
      <c r="D335" s="185" t="s">
        <v>2796</v>
      </c>
      <c r="F335" s="216" t="b">
        <f t="shared" si="16"/>
        <v>1</v>
      </c>
      <c r="G335" t="b">
        <f t="shared" si="17"/>
        <v>0</v>
      </c>
      <c r="H335" s="213" t="s">
        <v>6163</v>
      </c>
    </row>
    <row r="336" spans="1:9" ht="41.4" hidden="1">
      <c r="A336" s="219" t="str">
        <f t="shared" si="15"/>
        <v>I 5.3</v>
      </c>
      <c r="B336" s="27" t="s">
        <v>284</v>
      </c>
      <c r="C336" s="185" t="s">
        <v>2799</v>
      </c>
      <c r="D336" s="185" t="s">
        <v>2800</v>
      </c>
      <c r="F336" s="216" t="b">
        <f t="shared" si="16"/>
        <v>1</v>
      </c>
      <c r="G336" t="b">
        <f t="shared" si="17"/>
        <v>0</v>
      </c>
      <c r="H336" s="213" t="s">
        <v>6163</v>
      </c>
    </row>
    <row r="337" spans="1:9" ht="41.4" hidden="1">
      <c r="A337" s="219" t="str">
        <f t="shared" si="15"/>
        <v>I 5.4</v>
      </c>
      <c r="B337" s="27" t="s">
        <v>285</v>
      </c>
      <c r="C337" s="185" t="s">
        <v>2803</v>
      </c>
      <c r="D337" s="185" t="s">
        <v>2804</v>
      </c>
      <c r="F337" s="216" t="b">
        <f t="shared" si="16"/>
        <v>1</v>
      </c>
      <c r="G337" t="b">
        <f t="shared" si="17"/>
        <v>0</v>
      </c>
      <c r="H337" s="213" t="s">
        <v>6163</v>
      </c>
    </row>
    <row r="338" spans="1:9" ht="27.6" hidden="1">
      <c r="A338" s="219" t="str">
        <f t="shared" si="15"/>
        <v>I 5.5</v>
      </c>
      <c r="B338" s="27" t="s">
        <v>286</v>
      </c>
      <c r="C338" s="185" t="s">
        <v>2807</v>
      </c>
      <c r="D338" s="185" t="s">
        <v>2808</v>
      </c>
      <c r="F338" s="216" t="b">
        <f t="shared" si="16"/>
        <v>1</v>
      </c>
      <c r="G338" t="b">
        <f t="shared" si="17"/>
        <v>0</v>
      </c>
      <c r="H338" s="213" t="s">
        <v>6163</v>
      </c>
    </row>
    <row r="339" spans="1:9" ht="41.4" hidden="1">
      <c r="A339" s="219" t="str">
        <f t="shared" si="15"/>
        <v>I 5.6</v>
      </c>
      <c r="B339" s="27" t="s">
        <v>287</v>
      </c>
      <c r="C339" s="185" t="s">
        <v>2811</v>
      </c>
      <c r="D339" s="185" t="s">
        <v>2812</v>
      </c>
      <c r="F339" s="216" t="b">
        <f t="shared" si="16"/>
        <v>1</v>
      </c>
      <c r="G339" t="b">
        <f t="shared" si="17"/>
        <v>0</v>
      </c>
      <c r="H339" s="213" t="s">
        <v>6163</v>
      </c>
    </row>
    <row r="340" spans="1:9" ht="41.4" hidden="1">
      <c r="A340" s="219" t="str">
        <f t="shared" si="15"/>
        <v>I 5.7</v>
      </c>
      <c r="B340" s="27" t="s">
        <v>288</v>
      </c>
      <c r="C340" s="185" t="s">
        <v>2815</v>
      </c>
      <c r="D340" s="185" t="s">
        <v>2816</v>
      </c>
      <c r="F340" s="216" t="b">
        <f t="shared" si="16"/>
        <v>1</v>
      </c>
      <c r="G340" t="b">
        <f t="shared" si="17"/>
        <v>0</v>
      </c>
      <c r="H340" s="213" t="s">
        <v>6163</v>
      </c>
    </row>
    <row r="341" spans="1:9" ht="41.4" hidden="1">
      <c r="A341" s="219" t="str">
        <f t="shared" si="15"/>
        <v>I 5.8</v>
      </c>
      <c r="B341" s="27" t="s">
        <v>289</v>
      </c>
      <c r="C341" s="185" t="s">
        <v>2819</v>
      </c>
      <c r="D341" s="185" t="s">
        <v>2820</v>
      </c>
      <c r="F341" s="216" t="b">
        <f t="shared" si="16"/>
        <v>1</v>
      </c>
      <c r="G341" t="b">
        <f t="shared" si="17"/>
        <v>0</v>
      </c>
      <c r="H341" s="213" t="s">
        <v>6163</v>
      </c>
    </row>
    <row r="342" spans="1:9" ht="27.6">
      <c r="A342" s="219" t="str">
        <f t="shared" si="15"/>
        <v>I 6</v>
      </c>
      <c r="B342" s="26" t="s">
        <v>290</v>
      </c>
      <c r="C342" s="186" t="s">
        <v>2823</v>
      </c>
      <c r="D342" s="185" t="s">
        <v>2824</v>
      </c>
      <c r="F342" s="216" t="b">
        <f t="shared" si="16"/>
        <v>1</v>
      </c>
      <c r="G342" t="b">
        <f t="shared" si="17"/>
        <v>1</v>
      </c>
      <c r="H342" s="213" t="s">
        <v>474</v>
      </c>
      <c r="I342" t="s">
        <v>290</v>
      </c>
    </row>
    <row r="343" spans="1:9" ht="27.6" hidden="1">
      <c r="A343" s="219" t="str">
        <f t="shared" si="15"/>
        <v>I 6.1</v>
      </c>
      <c r="B343" s="27" t="s">
        <v>291</v>
      </c>
      <c r="C343" s="185" t="s">
        <v>2827</v>
      </c>
      <c r="D343" s="185" t="s">
        <v>2828</v>
      </c>
      <c r="F343" s="216" t="b">
        <f t="shared" si="16"/>
        <v>1</v>
      </c>
      <c r="G343" t="b">
        <f t="shared" si="17"/>
        <v>0</v>
      </c>
      <c r="H343" s="213" t="s">
        <v>6163</v>
      </c>
    </row>
    <row r="344" spans="1:9" ht="41.4" hidden="1">
      <c r="A344" s="219" t="str">
        <f t="shared" si="15"/>
        <v>I 6.2</v>
      </c>
      <c r="B344" s="27" t="s">
        <v>292</v>
      </c>
      <c r="C344" s="185" t="s">
        <v>2831</v>
      </c>
      <c r="D344" s="185" t="s">
        <v>2832</v>
      </c>
      <c r="F344" s="216" t="b">
        <f t="shared" si="16"/>
        <v>1</v>
      </c>
      <c r="G344" t="b">
        <f t="shared" si="17"/>
        <v>0</v>
      </c>
      <c r="H344" s="213" t="s">
        <v>6163</v>
      </c>
    </row>
    <row r="345" spans="1:9" ht="27.6" hidden="1">
      <c r="A345" s="219" t="str">
        <f t="shared" si="15"/>
        <v>I 6.3</v>
      </c>
      <c r="B345" s="27" t="s">
        <v>293</v>
      </c>
      <c r="C345" s="185" t="s">
        <v>2835</v>
      </c>
      <c r="D345" s="185" t="s">
        <v>2836</v>
      </c>
      <c r="F345" s="216" t="b">
        <f t="shared" si="16"/>
        <v>1</v>
      </c>
      <c r="G345" t="b">
        <f t="shared" si="17"/>
        <v>0</v>
      </c>
      <c r="H345" s="213" t="s">
        <v>6163</v>
      </c>
    </row>
    <row r="346" spans="1:9" ht="41.4" hidden="1">
      <c r="A346" s="219" t="str">
        <f t="shared" si="15"/>
        <v>I 6.4</v>
      </c>
      <c r="B346" s="27" t="s">
        <v>294</v>
      </c>
      <c r="C346" s="185" t="s">
        <v>2839</v>
      </c>
      <c r="D346" s="185" t="s">
        <v>2840</v>
      </c>
      <c r="F346" s="216" t="b">
        <f t="shared" si="16"/>
        <v>1</v>
      </c>
      <c r="G346" t="b">
        <f t="shared" si="17"/>
        <v>0</v>
      </c>
      <c r="H346" s="213" t="s">
        <v>6163</v>
      </c>
    </row>
    <row r="347" spans="1:9" ht="27.6" hidden="1">
      <c r="A347" s="219" t="str">
        <f t="shared" si="15"/>
        <v>J</v>
      </c>
      <c r="B347" s="28" t="s">
        <v>473</v>
      </c>
      <c r="C347" s="184" t="s">
        <v>2843</v>
      </c>
      <c r="D347" s="185" t="s">
        <v>2844</v>
      </c>
      <c r="F347" s="216" t="b">
        <f t="shared" si="16"/>
        <v>0</v>
      </c>
      <c r="G347" t="b">
        <f t="shared" si="17"/>
        <v>0</v>
      </c>
      <c r="H347" s="213" t="s">
        <v>475</v>
      </c>
    </row>
    <row r="348" spans="1:9" ht="27.6">
      <c r="A348" s="219" t="str">
        <f t="shared" si="15"/>
        <v>J 0</v>
      </c>
      <c r="B348" s="26" t="s">
        <v>295</v>
      </c>
      <c r="C348" s="186" t="s">
        <v>2843</v>
      </c>
      <c r="D348" s="185" t="s">
        <v>2844</v>
      </c>
      <c r="F348" s="216" t="b">
        <f t="shared" si="16"/>
        <v>1</v>
      </c>
      <c r="G348" t="b">
        <f t="shared" si="17"/>
        <v>1</v>
      </c>
      <c r="H348" s="213" t="s">
        <v>474</v>
      </c>
      <c r="I348" t="s">
        <v>295</v>
      </c>
    </row>
    <row r="349" spans="1:9" ht="13.8">
      <c r="A349" s="219" t="str">
        <f t="shared" si="15"/>
        <v>J 1</v>
      </c>
      <c r="B349" s="26" t="s">
        <v>296</v>
      </c>
      <c r="C349" s="186" t="s">
        <v>2846</v>
      </c>
      <c r="D349" s="185" t="s">
        <v>2847</v>
      </c>
      <c r="F349" s="216" t="b">
        <f t="shared" si="16"/>
        <v>1</v>
      </c>
      <c r="G349" t="b">
        <f t="shared" si="17"/>
        <v>1</v>
      </c>
      <c r="H349" s="213" t="s">
        <v>474</v>
      </c>
      <c r="I349" t="s">
        <v>295</v>
      </c>
    </row>
    <row r="350" spans="1:9" ht="27.6" hidden="1">
      <c r="A350" s="219" t="str">
        <f t="shared" si="15"/>
        <v>J 1.1</v>
      </c>
      <c r="B350" s="27" t="s">
        <v>297</v>
      </c>
      <c r="C350" s="185" t="s">
        <v>2850</v>
      </c>
      <c r="D350" s="185" t="s">
        <v>2851</v>
      </c>
      <c r="F350" s="216" t="b">
        <f t="shared" si="16"/>
        <v>1</v>
      </c>
      <c r="G350" t="b">
        <f t="shared" si="17"/>
        <v>0</v>
      </c>
      <c r="H350" s="213" t="s">
        <v>6163</v>
      </c>
    </row>
    <row r="351" spans="1:9" ht="27.6" hidden="1">
      <c r="A351" s="219" t="str">
        <f t="shared" si="15"/>
        <v>J 1.2</v>
      </c>
      <c r="B351" s="27" t="s">
        <v>298</v>
      </c>
      <c r="C351" s="185" t="s">
        <v>2854</v>
      </c>
      <c r="D351" s="185" t="s">
        <v>2855</v>
      </c>
      <c r="F351" s="216" t="b">
        <f t="shared" si="16"/>
        <v>1</v>
      </c>
      <c r="G351" t="b">
        <f t="shared" si="17"/>
        <v>0</v>
      </c>
      <c r="H351" s="213" t="s">
        <v>6163</v>
      </c>
    </row>
    <row r="352" spans="1:9" ht="27.6" hidden="1">
      <c r="A352" s="219" t="str">
        <f t="shared" si="15"/>
        <v>J 1.3</v>
      </c>
      <c r="B352" s="27" t="s">
        <v>299</v>
      </c>
      <c r="C352" s="185" t="s">
        <v>2858</v>
      </c>
      <c r="D352" s="185" t="s">
        <v>2859</v>
      </c>
      <c r="F352" s="216" t="b">
        <f t="shared" si="16"/>
        <v>1</v>
      </c>
      <c r="G352" t="b">
        <f t="shared" si="17"/>
        <v>0</v>
      </c>
      <c r="H352" s="213" t="s">
        <v>6163</v>
      </c>
    </row>
    <row r="353" spans="1:9" ht="27.6" hidden="1">
      <c r="A353" s="219" t="str">
        <f t="shared" si="15"/>
        <v>J 1.4</v>
      </c>
      <c r="B353" s="27" t="s">
        <v>300</v>
      </c>
      <c r="C353" s="185" t="s">
        <v>2862</v>
      </c>
      <c r="D353" s="185" t="s">
        <v>2863</v>
      </c>
      <c r="F353" s="216" t="b">
        <f t="shared" si="16"/>
        <v>1</v>
      </c>
      <c r="G353" t="b">
        <f t="shared" si="17"/>
        <v>0</v>
      </c>
      <c r="H353" s="213" t="s">
        <v>6163</v>
      </c>
    </row>
    <row r="354" spans="1:9" ht="27.6">
      <c r="A354" s="219" t="str">
        <f t="shared" si="15"/>
        <v>J 2</v>
      </c>
      <c r="B354" s="26" t="s">
        <v>301</v>
      </c>
      <c r="C354" s="186" t="s">
        <v>2866</v>
      </c>
      <c r="D354" s="185" t="s">
        <v>2867</v>
      </c>
      <c r="F354" s="216" t="b">
        <f t="shared" si="16"/>
        <v>1</v>
      </c>
      <c r="G354" t="b">
        <f t="shared" si="17"/>
        <v>1</v>
      </c>
      <c r="H354" s="213" t="s">
        <v>474</v>
      </c>
      <c r="I354" t="s">
        <v>295</v>
      </c>
    </row>
    <row r="355" spans="1:9" ht="27.6" hidden="1">
      <c r="A355" s="219" t="str">
        <f t="shared" si="15"/>
        <v>J 2.1</v>
      </c>
      <c r="B355" s="27" t="s">
        <v>302</v>
      </c>
      <c r="C355" s="185" t="s">
        <v>2870</v>
      </c>
      <c r="D355" s="185" t="s">
        <v>2871</v>
      </c>
      <c r="F355" s="216" t="b">
        <f t="shared" si="16"/>
        <v>1</v>
      </c>
      <c r="G355" t="b">
        <f t="shared" si="17"/>
        <v>0</v>
      </c>
      <c r="H355" s="213" t="s">
        <v>6163</v>
      </c>
    </row>
    <row r="356" spans="1:9" ht="41.4" hidden="1">
      <c r="A356" s="219" t="str">
        <f t="shared" si="15"/>
        <v>J 2.2</v>
      </c>
      <c r="B356" s="27" t="s">
        <v>303</v>
      </c>
      <c r="C356" s="185" t="s">
        <v>2874</v>
      </c>
      <c r="D356" s="185" t="s">
        <v>2875</v>
      </c>
      <c r="F356" s="216" t="b">
        <f t="shared" si="16"/>
        <v>1</v>
      </c>
      <c r="G356" t="b">
        <f t="shared" si="17"/>
        <v>0</v>
      </c>
      <c r="H356" s="213" t="s">
        <v>6163</v>
      </c>
    </row>
    <row r="357" spans="1:9" ht="27.6" hidden="1">
      <c r="A357" s="219" t="str">
        <f t="shared" si="15"/>
        <v>J 2.3</v>
      </c>
      <c r="B357" s="27" t="s">
        <v>304</v>
      </c>
      <c r="C357" s="185" t="s">
        <v>2878</v>
      </c>
      <c r="D357" s="185" t="s">
        <v>2879</v>
      </c>
      <c r="F357" s="216" t="b">
        <f t="shared" si="16"/>
        <v>1</v>
      </c>
      <c r="G357" t="b">
        <f t="shared" si="17"/>
        <v>0</v>
      </c>
      <c r="H357" s="213" t="s">
        <v>6163</v>
      </c>
    </row>
    <row r="358" spans="1:9" ht="27.6">
      <c r="A358" s="219" t="str">
        <f t="shared" si="15"/>
        <v>J 3</v>
      </c>
      <c r="B358" s="26" t="s">
        <v>305</v>
      </c>
      <c r="C358" s="186" t="s">
        <v>2882</v>
      </c>
      <c r="D358" s="189" t="s">
        <v>2883</v>
      </c>
      <c r="F358" s="216" t="b">
        <f t="shared" si="16"/>
        <v>1</v>
      </c>
      <c r="G358" t="b">
        <f t="shared" si="17"/>
        <v>1</v>
      </c>
      <c r="H358" s="213" t="s">
        <v>474</v>
      </c>
      <c r="I358" t="s">
        <v>295</v>
      </c>
    </row>
    <row r="359" spans="1:9" ht="55.2" hidden="1">
      <c r="A359" s="219" t="str">
        <f t="shared" si="15"/>
        <v>J 3.1</v>
      </c>
      <c r="B359" s="27" t="s">
        <v>306</v>
      </c>
      <c r="C359" s="185" t="s">
        <v>2886</v>
      </c>
      <c r="D359" s="185" t="s">
        <v>2887</v>
      </c>
      <c r="F359" s="216" t="b">
        <f t="shared" si="16"/>
        <v>1</v>
      </c>
      <c r="G359" t="b">
        <f t="shared" si="17"/>
        <v>0</v>
      </c>
      <c r="H359" s="213" t="s">
        <v>6163</v>
      </c>
    </row>
    <row r="360" spans="1:9" ht="69" hidden="1">
      <c r="A360" s="219" t="str">
        <f t="shared" si="15"/>
        <v>J 3.2</v>
      </c>
      <c r="B360" s="27" t="s">
        <v>307</v>
      </c>
      <c r="C360" s="185" t="s">
        <v>2890</v>
      </c>
      <c r="D360" s="185" t="s">
        <v>2891</v>
      </c>
      <c r="F360" s="216" t="b">
        <f t="shared" si="16"/>
        <v>1</v>
      </c>
      <c r="G360" t="b">
        <f t="shared" si="17"/>
        <v>0</v>
      </c>
      <c r="H360" s="213" t="s">
        <v>6163</v>
      </c>
    </row>
    <row r="361" spans="1:9" ht="13.8">
      <c r="A361" s="219" t="str">
        <f t="shared" si="15"/>
        <v>J 4</v>
      </c>
      <c r="B361" s="26" t="s">
        <v>308</v>
      </c>
      <c r="C361" s="186" t="s">
        <v>2894</v>
      </c>
      <c r="D361" s="185" t="s">
        <v>2895</v>
      </c>
      <c r="F361" s="216" t="b">
        <f t="shared" si="16"/>
        <v>1</v>
      </c>
      <c r="G361" t="b">
        <f t="shared" si="17"/>
        <v>1</v>
      </c>
      <c r="H361" s="213" t="s">
        <v>474</v>
      </c>
      <c r="I361" t="s">
        <v>295</v>
      </c>
    </row>
    <row r="362" spans="1:9" ht="41.4" hidden="1">
      <c r="A362" s="219" t="str">
        <f t="shared" si="15"/>
        <v>J 4.1</v>
      </c>
      <c r="B362" s="27" t="s">
        <v>309</v>
      </c>
      <c r="C362" s="185" t="s">
        <v>2898</v>
      </c>
      <c r="D362" s="185" t="s">
        <v>2899</v>
      </c>
      <c r="F362" s="216" t="b">
        <f t="shared" si="16"/>
        <v>1</v>
      </c>
      <c r="G362" t="b">
        <f t="shared" si="17"/>
        <v>0</v>
      </c>
      <c r="H362" s="213" t="s">
        <v>6163</v>
      </c>
    </row>
    <row r="363" spans="1:9" ht="41.4" hidden="1">
      <c r="A363" s="219" t="str">
        <f t="shared" si="15"/>
        <v>J 4.2</v>
      </c>
      <c r="B363" s="27" t="s">
        <v>310</v>
      </c>
      <c r="C363" s="185" t="s">
        <v>2902</v>
      </c>
      <c r="D363" s="185" t="s">
        <v>2903</v>
      </c>
      <c r="F363" s="216" t="b">
        <f t="shared" si="16"/>
        <v>1</v>
      </c>
      <c r="G363" t="b">
        <f t="shared" si="17"/>
        <v>0</v>
      </c>
      <c r="H363" s="213" t="s">
        <v>6163</v>
      </c>
    </row>
    <row r="364" spans="1:9" ht="13.8" hidden="1">
      <c r="A364" s="219" t="str">
        <f t="shared" si="15"/>
        <v>L</v>
      </c>
      <c r="B364" s="28" t="s">
        <v>311</v>
      </c>
      <c r="C364" s="28" t="s">
        <v>2906</v>
      </c>
      <c r="D364" s="27" t="s">
        <v>1432</v>
      </c>
      <c r="F364" s="216" t="b">
        <f t="shared" si="16"/>
        <v>1</v>
      </c>
      <c r="G364" t="b">
        <f t="shared" si="17"/>
        <v>0</v>
      </c>
      <c r="H364" s="213" t="s">
        <v>6163</v>
      </c>
    </row>
    <row r="365" spans="1:9" ht="27.6" hidden="1">
      <c r="A365" s="219" t="str">
        <f t="shared" si="15"/>
        <v>L 1</v>
      </c>
      <c r="B365" s="26" t="s">
        <v>2908</v>
      </c>
      <c r="C365" s="26" t="s">
        <v>1437</v>
      </c>
      <c r="D365" s="27" t="s">
        <v>2909</v>
      </c>
      <c r="F365" s="216" t="b">
        <f t="shared" si="16"/>
        <v>0</v>
      </c>
      <c r="G365" t="b">
        <f t="shared" si="17"/>
        <v>0</v>
      </c>
      <c r="H365" s="214" t="s">
        <v>6164</v>
      </c>
    </row>
    <row r="366" spans="1:9" ht="69" hidden="1">
      <c r="A366" s="219" t="str">
        <f t="shared" si="15"/>
        <v>L 1.1</v>
      </c>
      <c r="B366" s="27" t="s">
        <v>2911</v>
      </c>
      <c r="C366" s="27" t="s">
        <v>1442</v>
      </c>
      <c r="D366" s="27" t="s">
        <v>2912</v>
      </c>
      <c r="F366" s="216" t="b">
        <f t="shared" si="16"/>
        <v>0</v>
      </c>
      <c r="G366" t="b">
        <f t="shared" si="17"/>
        <v>0</v>
      </c>
      <c r="H366" s="214" t="s">
        <v>6164</v>
      </c>
    </row>
    <row r="367" spans="1:9" ht="82.8" hidden="1">
      <c r="A367" s="219" t="str">
        <f t="shared" si="15"/>
        <v>L 1.2</v>
      </c>
      <c r="B367" s="27" t="s">
        <v>2914</v>
      </c>
      <c r="C367" s="27" t="s">
        <v>2915</v>
      </c>
      <c r="D367" s="27" t="s">
        <v>2916</v>
      </c>
      <c r="F367" s="216" t="b">
        <f t="shared" si="16"/>
        <v>0</v>
      </c>
      <c r="G367" t="b">
        <f t="shared" si="17"/>
        <v>0</v>
      </c>
      <c r="H367" s="214" t="s">
        <v>6164</v>
      </c>
    </row>
    <row r="368" spans="1:9" ht="27.6" hidden="1">
      <c r="A368" s="219" t="str">
        <f t="shared" si="15"/>
        <v>L 1.3</v>
      </c>
      <c r="B368" s="27" t="s">
        <v>2919</v>
      </c>
      <c r="C368" s="27" t="s">
        <v>1452</v>
      </c>
      <c r="D368" s="27" t="s">
        <v>2920</v>
      </c>
      <c r="F368" s="216" t="b">
        <f t="shared" si="16"/>
        <v>0</v>
      </c>
      <c r="G368" t="b">
        <f t="shared" si="17"/>
        <v>0</v>
      </c>
      <c r="H368" s="214" t="s">
        <v>6164</v>
      </c>
    </row>
    <row r="369" spans="1:8" ht="41.4" hidden="1">
      <c r="A369" s="219" t="str">
        <f t="shared" si="15"/>
        <v>L 1.4</v>
      </c>
      <c r="B369" s="27" t="s">
        <v>2922</v>
      </c>
      <c r="C369" s="27" t="s">
        <v>1458</v>
      </c>
      <c r="D369" s="27" t="s">
        <v>2923</v>
      </c>
      <c r="F369" s="216" t="b">
        <f t="shared" si="16"/>
        <v>0</v>
      </c>
      <c r="G369" t="b">
        <f t="shared" si="17"/>
        <v>0</v>
      </c>
      <c r="H369" s="214" t="s">
        <v>6164</v>
      </c>
    </row>
    <row r="370" spans="1:8" ht="27.6" hidden="1">
      <c r="A370" s="219" t="str">
        <f t="shared" si="15"/>
        <v>L 2</v>
      </c>
      <c r="B370" s="26" t="s">
        <v>2925</v>
      </c>
      <c r="C370" s="26" t="s">
        <v>1464</v>
      </c>
      <c r="D370" s="27" t="s">
        <v>2926</v>
      </c>
      <c r="F370" s="216" t="b">
        <f t="shared" si="16"/>
        <v>0</v>
      </c>
      <c r="G370" t="b">
        <f t="shared" si="17"/>
        <v>0</v>
      </c>
      <c r="H370" s="214" t="s">
        <v>6164</v>
      </c>
    </row>
    <row r="371" spans="1:8" ht="55.2" hidden="1">
      <c r="A371" s="219" t="str">
        <f t="shared" si="15"/>
        <v>L 2.1</v>
      </c>
      <c r="B371" s="27" t="s">
        <v>2928</v>
      </c>
      <c r="C371" s="27" t="s">
        <v>1469</v>
      </c>
      <c r="D371" s="27" t="s">
        <v>2929</v>
      </c>
      <c r="F371" s="216" t="b">
        <f t="shared" si="16"/>
        <v>0</v>
      </c>
      <c r="G371" t="b">
        <f t="shared" si="17"/>
        <v>0</v>
      </c>
      <c r="H371" s="214" t="s">
        <v>6164</v>
      </c>
    </row>
    <row r="372" spans="1:8" ht="124.2" hidden="1">
      <c r="A372" s="219" t="str">
        <f t="shared" si="15"/>
        <v>L 2.2</v>
      </c>
      <c r="B372" s="27" t="s">
        <v>2931</v>
      </c>
      <c r="C372" s="27" t="s">
        <v>1475</v>
      </c>
      <c r="D372" s="27" t="s">
        <v>2932</v>
      </c>
      <c r="F372" s="216" t="b">
        <f t="shared" si="16"/>
        <v>0</v>
      </c>
      <c r="G372" t="b">
        <f t="shared" si="17"/>
        <v>0</v>
      </c>
      <c r="H372" s="214" t="s">
        <v>6164</v>
      </c>
    </row>
    <row r="373" spans="1:8" ht="27.6" hidden="1">
      <c r="A373" s="219" t="str">
        <f t="shared" si="15"/>
        <v>L 2.3</v>
      </c>
      <c r="B373" s="27" t="s">
        <v>2935</v>
      </c>
      <c r="C373" s="27" t="s">
        <v>2936</v>
      </c>
      <c r="D373" s="27" t="s">
        <v>2937</v>
      </c>
      <c r="F373" s="216" t="b">
        <f t="shared" si="16"/>
        <v>0</v>
      </c>
      <c r="G373" t="b">
        <f t="shared" si="17"/>
        <v>0</v>
      </c>
      <c r="H373" s="214" t="s">
        <v>6164</v>
      </c>
    </row>
    <row r="374" spans="1:8" ht="41.4" hidden="1">
      <c r="A374" s="219" t="str">
        <f t="shared" si="15"/>
        <v>L 2.4</v>
      </c>
      <c r="B374" s="27" t="s">
        <v>2940</v>
      </c>
      <c r="C374" s="27" t="s">
        <v>2941</v>
      </c>
      <c r="D374" s="27" t="s">
        <v>2942</v>
      </c>
      <c r="F374" s="216" t="b">
        <f t="shared" si="16"/>
        <v>0</v>
      </c>
      <c r="G374" t="b">
        <f t="shared" si="17"/>
        <v>0</v>
      </c>
      <c r="H374" s="214" t="s">
        <v>6164</v>
      </c>
    </row>
    <row r="375" spans="1:8" ht="55.2" hidden="1">
      <c r="A375" s="219" t="str">
        <f t="shared" si="15"/>
        <v>L 2.5</v>
      </c>
      <c r="B375" s="27" t="s">
        <v>2944</v>
      </c>
      <c r="C375" s="27" t="s">
        <v>1492</v>
      </c>
      <c r="D375" s="27" t="s">
        <v>2945</v>
      </c>
      <c r="F375" s="216" t="b">
        <f t="shared" si="16"/>
        <v>0</v>
      </c>
      <c r="G375" t="b">
        <f t="shared" si="17"/>
        <v>0</v>
      </c>
      <c r="H375" s="214" t="s">
        <v>6164</v>
      </c>
    </row>
    <row r="376" spans="1:8" ht="55.2" hidden="1">
      <c r="A376" s="219" t="str">
        <f t="shared" si="15"/>
        <v>L 2.6</v>
      </c>
      <c r="B376" s="27" t="s">
        <v>2947</v>
      </c>
      <c r="C376" s="27" t="s">
        <v>2948</v>
      </c>
      <c r="D376" s="27" t="s">
        <v>2949</v>
      </c>
      <c r="F376" s="216" t="b">
        <f t="shared" si="16"/>
        <v>0</v>
      </c>
      <c r="G376" t="b">
        <f t="shared" si="17"/>
        <v>0</v>
      </c>
      <c r="H376" s="214" t="s">
        <v>6164</v>
      </c>
    </row>
    <row r="377" spans="1:8" ht="41.4" hidden="1">
      <c r="A377" s="219" t="str">
        <f t="shared" si="15"/>
        <v>L 2.7</v>
      </c>
      <c r="B377" s="27" t="s">
        <v>2952</v>
      </c>
      <c r="C377" s="27" t="s">
        <v>2953</v>
      </c>
      <c r="D377" s="27" t="s">
        <v>2954</v>
      </c>
      <c r="F377" s="216" t="b">
        <f t="shared" si="16"/>
        <v>0</v>
      </c>
      <c r="G377" t="b">
        <f t="shared" si="17"/>
        <v>0</v>
      </c>
      <c r="H377" s="214" t="s">
        <v>6164</v>
      </c>
    </row>
    <row r="378" spans="1:8" ht="69" hidden="1">
      <c r="A378" s="219" t="str">
        <f t="shared" si="15"/>
        <v>L 2.8</v>
      </c>
      <c r="B378" s="27" t="s">
        <v>2956</v>
      </c>
      <c r="C378" s="27" t="s">
        <v>2957</v>
      </c>
      <c r="D378" s="27" t="s">
        <v>2958</v>
      </c>
      <c r="F378" s="216" t="b">
        <f t="shared" si="16"/>
        <v>0</v>
      </c>
      <c r="G378" t="b">
        <f t="shared" si="17"/>
        <v>0</v>
      </c>
      <c r="H378" s="214" t="s">
        <v>6164</v>
      </c>
    </row>
    <row r="379" spans="1:8" ht="96.6" hidden="1">
      <c r="A379" s="219" t="str">
        <f t="shared" si="15"/>
        <v>L 3</v>
      </c>
      <c r="B379" s="26" t="s">
        <v>2961</v>
      </c>
      <c r="C379" s="26" t="s">
        <v>1515</v>
      </c>
      <c r="D379" s="27" t="s">
        <v>2962</v>
      </c>
      <c r="F379" s="216" t="b">
        <f t="shared" si="16"/>
        <v>0</v>
      </c>
      <c r="G379" t="b">
        <f t="shared" si="17"/>
        <v>0</v>
      </c>
      <c r="H379" s="214" t="s">
        <v>6164</v>
      </c>
    </row>
    <row r="380" spans="1:8" ht="55.2" hidden="1">
      <c r="A380" s="219" t="str">
        <f t="shared" si="15"/>
        <v>L 3.1</v>
      </c>
      <c r="B380" s="27" t="s">
        <v>2964</v>
      </c>
      <c r="C380" s="27" t="s">
        <v>1535</v>
      </c>
      <c r="D380" s="27" t="s">
        <v>2965</v>
      </c>
      <c r="F380" s="216" t="b">
        <f t="shared" si="16"/>
        <v>0</v>
      </c>
      <c r="G380" t="b">
        <f t="shared" si="17"/>
        <v>0</v>
      </c>
      <c r="H380" s="214" t="s">
        <v>6164</v>
      </c>
    </row>
    <row r="381" spans="1:8" ht="55.2" hidden="1">
      <c r="A381" s="219" t="str">
        <f t="shared" si="15"/>
        <v>L 3.2</v>
      </c>
      <c r="B381" s="27" t="s">
        <v>2967</v>
      </c>
      <c r="C381" s="27" t="s">
        <v>1530</v>
      </c>
      <c r="D381" s="27" t="s">
        <v>2968</v>
      </c>
      <c r="F381" s="216" t="b">
        <f t="shared" si="16"/>
        <v>0</v>
      </c>
      <c r="G381" t="b">
        <f t="shared" si="17"/>
        <v>0</v>
      </c>
      <c r="H381" s="214" t="s">
        <v>6164</v>
      </c>
    </row>
    <row r="382" spans="1:8" ht="41.4" hidden="1">
      <c r="A382" s="219" t="str">
        <f t="shared" si="15"/>
        <v>L 3.3</v>
      </c>
      <c r="B382" s="27" t="s">
        <v>2970</v>
      </c>
      <c r="C382" s="27" t="s">
        <v>2971</v>
      </c>
      <c r="D382" s="27" t="s">
        <v>2972</v>
      </c>
      <c r="F382" s="216" t="b">
        <f t="shared" si="16"/>
        <v>0</v>
      </c>
      <c r="G382" t="b">
        <f t="shared" si="17"/>
        <v>0</v>
      </c>
      <c r="H382" s="214" t="s">
        <v>6164</v>
      </c>
    </row>
    <row r="383" spans="1:8" ht="82.8" hidden="1">
      <c r="A383" s="219" t="str">
        <f t="shared" si="15"/>
        <v>L 3.4</v>
      </c>
      <c r="B383" s="27" t="s">
        <v>2975</v>
      </c>
      <c r="C383" s="27" t="s">
        <v>2976</v>
      </c>
      <c r="D383" s="27" t="s">
        <v>2977</v>
      </c>
      <c r="F383" s="216" t="b">
        <f t="shared" si="16"/>
        <v>0</v>
      </c>
      <c r="G383" t="b">
        <f t="shared" si="17"/>
        <v>0</v>
      </c>
      <c r="H383" s="214" t="s">
        <v>6164</v>
      </c>
    </row>
    <row r="384" spans="1:8" ht="41.4" hidden="1">
      <c r="A384" s="219" t="str">
        <f t="shared" si="15"/>
        <v>L 3.5</v>
      </c>
      <c r="B384" s="27" t="s">
        <v>2980</v>
      </c>
      <c r="C384" s="27" t="s">
        <v>2981</v>
      </c>
      <c r="D384" s="27" t="s">
        <v>2982</v>
      </c>
      <c r="F384" s="216" t="b">
        <f t="shared" si="16"/>
        <v>0</v>
      </c>
      <c r="G384" t="b">
        <f t="shared" si="17"/>
        <v>0</v>
      </c>
      <c r="H384" s="214" t="s">
        <v>6164</v>
      </c>
    </row>
    <row r="385" spans="1:8" ht="55.2" hidden="1">
      <c r="A385" s="219" t="str">
        <f t="shared" si="15"/>
        <v>L 3.6</v>
      </c>
      <c r="B385" s="27" t="s">
        <v>2985</v>
      </c>
      <c r="C385" s="27" t="s">
        <v>2986</v>
      </c>
      <c r="D385" s="27" t="s">
        <v>2987</v>
      </c>
      <c r="F385" s="216" t="b">
        <f t="shared" si="16"/>
        <v>0</v>
      </c>
      <c r="G385" t="b">
        <f t="shared" si="17"/>
        <v>0</v>
      </c>
      <c r="H385" s="214" t="s">
        <v>6164</v>
      </c>
    </row>
    <row r="386" spans="1:8" ht="41.4" hidden="1">
      <c r="A386" s="219" t="str">
        <f t="shared" si="15"/>
        <v>L 3.7</v>
      </c>
      <c r="B386" s="27" t="s">
        <v>2990</v>
      </c>
      <c r="C386" s="27" t="s">
        <v>2991</v>
      </c>
      <c r="D386" s="27" t="s">
        <v>2992</v>
      </c>
      <c r="F386" s="216" t="b">
        <f t="shared" si="16"/>
        <v>0</v>
      </c>
      <c r="G386" t="b">
        <f t="shared" si="17"/>
        <v>0</v>
      </c>
      <c r="H386" s="214" t="s">
        <v>6164</v>
      </c>
    </row>
    <row r="387" spans="1:8" ht="41.4" hidden="1">
      <c r="A387" s="219" t="str">
        <f t="shared" ref="A387:A450" si="18">IF(IF(ISERROR(SEARCH(".",B387)),FALSE,TRUE),REPLACE(REPLACE(B387,2,1," "),IFERROR(FIND(".0",B387),""),2,"."),IF(LEN(B387)&gt;2,REPLACE(B387,2,1," "),B387))</f>
        <v>L 3.8</v>
      </c>
      <c r="B387" s="27" t="s">
        <v>2995</v>
      </c>
      <c r="C387" s="27" t="s">
        <v>2996</v>
      </c>
      <c r="D387" s="27" t="s">
        <v>2997</v>
      </c>
      <c r="F387" s="216" t="b">
        <f t="shared" ref="F387:F450" si="19">IF(H387="nein / nur Anzeigen",TRUE, IF(H387="nein",FALSE,IF(H387="nein / Eingabe ZB neu mappen",FALSE,TRUE)))</f>
        <v>0</v>
      </c>
      <c r="G387" t="b">
        <f t="shared" ref="G387:G450" si="20">IF(H387="Ja",TRUE,FALSE)</f>
        <v>0</v>
      </c>
      <c r="H387" s="214" t="s">
        <v>6164</v>
      </c>
    </row>
    <row r="388" spans="1:8" ht="27.6" hidden="1">
      <c r="A388" s="219" t="str">
        <f t="shared" si="18"/>
        <v>L 3.9</v>
      </c>
      <c r="B388" s="27" t="s">
        <v>3000</v>
      </c>
      <c r="C388" s="27" t="s">
        <v>3001</v>
      </c>
      <c r="D388" s="27" t="s">
        <v>3002</v>
      </c>
      <c r="F388" s="216" t="b">
        <f t="shared" si="19"/>
        <v>0</v>
      </c>
      <c r="G388" t="b">
        <f t="shared" si="20"/>
        <v>0</v>
      </c>
      <c r="H388" s="214" t="s">
        <v>6164</v>
      </c>
    </row>
    <row r="389" spans="1:8" ht="41.4" hidden="1">
      <c r="A389" s="219" t="str">
        <f t="shared" si="18"/>
        <v>L 4</v>
      </c>
      <c r="B389" s="26" t="s">
        <v>3005</v>
      </c>
      <c r="C389" s="26" t="s">
        <v>3006</v>
      </c>
      <c r="D389" s="27" t="s">
        <v>3007</v>
      </c>
      <c r="F389" s="216" t="b">
        <f t="shared" si="19"/>
        <v>0</v>
      </c>
      <c r="G389" t="b">
        <f t="shared" si="20"/>
        <v>0</v>
      </c>
      <c r="H389" s="214" t="s">
        <v>6164</v>
      </c>
    </row>
    <row r="390" spans="1:8" ht="41.4" hidden="1">
      <c r="A390" s="219" t="str">
        <f t="shared" si="18"/>
        <v>L 4.1</v>
      </c>
      <c r="B390" s="27" t="s">
        <v>3010</v>
      </c>
      <c r="C390" s="27" t="s">
        <v>3011</v>
      </c>
      <c r="D390" s="27" t="s">
        <v>3012</v>
      </c>
      <c r="F390" s="216" t="b">
        <f t="shared" si="19"/>
        <v>0</v>
      </c>
      <c r="G390" t="b">
        <f t="shared" si="20"/>
        <v>0</v>
      </c>
      <c r="H390" s="214" t="s">
        <v>6164</v>
      </c>
    </row>
    <row r="391" spans="1:8" ht="41.4" hidden="1">
      <c r="A391" s="219" t="str">
        <f t="shared" si="18"/>
        <v>L 4.2</v>
      </c>
      <c r="B391" s="27" t="s">
        <v>3015</v>
      </c>
      <c r="C391" s="27" t="s">
        <v>3016</v>
      </c>
      <c r="D391" s="27" t="s">
        <v>3017</v>
      </c>
      <c r="F391" s="216" t="b">
        <f t="shared" si="19"/>
        <v>0</v>
      </c>
      <c r="G391" t="b">
        <f t="shared" si="20"/>
        <v>0</v>
      </c>
      <c r="H391" s="214" t="s">
        <v>6164</v>
      </c>
    </row>
    <row r="392" spans="1:8" ht="41.4" hidden="1">
      <c r="A392" s="219" t="str">
        <f t="shared" si="18"/>
        <v>L 5</v>
      </c>
      <c r="B392" s="26" t="s">
        <v>3020</v>
      </c>
      <c r="C392" s="26" t="s">
        <v>3021</v>
      </c>
      <c r="D392" s="27" t="s">
        <v>3022</v>
      </c>
      <c r="F392" s="216" t="b">
        <f t="shared" si="19"/>
        <v>0</v>
      </c>
      <c r="G392" t="b">
        <f t="shared" si="20"/>
        <v>0</v>
      </c>
      <c r="H392" s="214" t="s">
        <v>6164</v>
      </c>
    </row>
    <row r="393" spans="1:8" ht="41.4" hidden="1">
      <c r="A393" s="219" t="str">
        <f t="shared" si="18"/>
        <v>L 5.1</v>
      </c>
      <c r="B393" s="27" t="s">
        <v>3025</v>
      </c>
      <c r="C393" s="27" t="s">
        <v>3026</v>
      </c>
      <c r="D393" s="27" t="s">
        <v>3027</v>
      </c>
      <c r="F393" s="216" t="b">
        <f t="shared" si="19"/>
        <v>0</v>
      </c>
      <c r="G393" t="b">
        <f t="shared" si="20"/>
        <v>0</v>
      </c>
      <c r="H393" s="214" t="s">
        <v>6164</v>
      </c>
    </row>
    <row r="394" spans="1:8" ht="41.4" hidden="1">
      <c r="A394" s="219" t="str">
        <f t="shared" si="18"/>
        <v>L 5.2</v>
      </c>
      <c r="B394" s="27" t="s">
        <v>3030</v>
      </c>
      <c r="C394" s="27" t="s">
        <v>3031</v>
      </c>
      <c r="D394" s="27" t="s">
        <v>3032</v>
      </c>
      <c r="F394" s="216" t="b">
        <f t="shared" si="19"/>
        <v>0</v>
      </c>
      <c r="G394" t="b">
        <f t="shared" si="20"/>
        <v>0</v>
      </c>
      <c r="H394" s="214" t="s">
        <v>6164</v>
      </c>
    </row>
    <row r="395" spans="1:8" ht="20.399999999999999" hidden="1">
      <c r="A395" s="219" t="str">
        <f t="shared" si="18"/>
        <v>L 6</v>
      </c>
      <c r="B395" s="26" t="s">
        <v>3035</v>
      </c>
      <c r="C395" s="26" t="s">
        <v>1668</v>
      </c>
      <c r="D395" s="27" t="s">
        <v>3036</v>
      </c>
      <c r="F395" s="216" t="b">
        <f t="shared" si="19"/>
        <v>0</v>
      </c>
      <c r="G395" t="b">
        <f t="shared" si="20"/>
        <v>0</v>
      </c>
      <c r="H395" s="214" t="s">
        <v>6164</v>
      </c>
    </row>
    <row r="396" spans="1:8" ht="55.2" hidden="1">
      <c r="A396" s="219" t="str">
        <f t="shared" si="18"/>
        <v>L 6.1</v>
      </c>
      <c r="B396" s="27" t="s">
        <v>3038</v>
      </c>
      <c r="C396" s="27" t="s">
        <v>1673</v>
      </c>
      <c r="D396" s="27" t="s">
        <v>1674</v>
      </c>
      <c r="F396" s="216" t="b">
        <f t="shared" si="19"/>
        <v>0</v>
      </c>
      <c r="G396" t="b">
        <f t="shared" si="20"/>
        <v>0</v>
      </c>
      <c r="H396" s="214" t="s">
        <v>6164</v>
      </c>
    </row>
    <row r="397" spans="1:8" ht="69" hidden="1">
      <c r="A397" s="219" t="str">
        <f t="shared" si="18"/>
        <v>L 6.2</v>
      </c>
      <c r="B397" s="27" t="s">
        <v>3040</v>
      </c>
      <c r="C397" s="27" t="s">
        <v>1679</v>
      </c>
      <c r="D397" s="27" t="s">
        <v>3041</v>
      </c>
      <c r="F397" s="216" t="b">
        <f t="shared" si="19"/>
        <v>0</v>
      </c>
      <c r="G397" t="b">
        <f t="shared" si="20"/>
        <v>0</v>
      </c>
      <c r="H397" s="214" t="s">
        <v>6164</v>
      </c>
    </row>
    <row r="398" spans="1:8" ht="69" hidden="1">
      <c r="A398" s="219" t="str">
        <f t="shared" si="18"/>
        <v>L 6.3</v>
      </c>
      <c r="B398" s="27" t="s">
        <v>3043</v>
      </c>
      <c r="C398" s="27" t="s">
        <v>1691</v>
      </c>
      <c r="D398" s="27" t="s">
        <v>3044</v>
      </c>
      <c r="F398" s="216" t="b">
        <f t="shared" si="19"/>
        <v>0</v>
      </c>
      <c r="G398" t="b">
        <f t="shared" si="20"/>
        <v>0</v>
      </c>
      <c r="H398" s="214" t="s">
        <v>6164</v>
      </c>
    </row>
    <row r="399" spans="1:8" ht="110.4" hidden="1">
      <c r="A399" s="219" t="str">
        <f t="shared" si="18"/>
        <v>L 6.4</v>
      </c>
      <c r="B399" s="27" t="s">
        <v>3046</v>
      </c>
      <c r="C399" s="27" t="s">
        <v>3047</v>
      </c>
      <c r="D399" s="27" t="s">
        <v>3048</v>
      </c>
      <c r="F399" s="216" t="b">
        <f t="shared" si="19"/>
        <v>0</v>
      </c>
      <c r="G399" t="b">
        <f t="shared" si="20"/>
        <v>0</v>
      </c>
      <c r="H399" s="214" t="s">
        <v>6164</v>
      </c>
    </row>
    <row r="400" spans="1:8" ht="27.6" hidden="1">
      <c r="A400" s="219" t="str">
        <f t="shared" si="18"/>
        <v>M</v>
      </c>
      <c r="B400" s="28" t="s">
        <v>312</v>
      </c>
      <c r="C400" s="28" t="s">
        <v>3051</v>
      </c>
      <c r="D400" s="27" t="s">
        <v>3052</v>
      </c>
      <c r="F400" s="216" t="b">
        <f t="shared" si="19"/>
        <v>1</v>
      </c>
      <c r="G400" t="b">
        <f t="shared" si="20"/>
        <v>0</v>
      </c>
      <c r="H400" s="213" t="s">
        <v>6163</v>
      </c>
    </row>
    <row r="401" spans="1:9" ht="41.4" hidden="1">
      <c r="A401" s="219" t="str">
        <f t="shared" si="18"/>
        <v>M 1</v>
      </c>
      <c r="B401" s="26" t="s">
        <v>3055</v>
      </c>
      <c r="C401" s="26" t="s">
        <v>3056</v>
      </c>
      <c r="D401" s="27" t="s">
        <v>3057</v>
      </c>
      <c r="F401" s="216" t="b">
        <f t="shared" si="19"/>
        <v>1</v>
      </c>
      <c r="G401" t="b">
        <f t="shared" si="20"/>
        <v>0</v>
      </c>
      <c r="H401" s="213" t="s">
        <v>6163</v>
      </c>
    </row>
    <row r="402" spans="1:9" ht="69" hidden="1">
      <c r="A402" s="219" t="str">
        <f t="shared" si="18"/>
        <v>M 1.1</v>
      </c>
      <c r="B402" s="27" t="s">
        <v>3060</v>
      </c>
      <c r="C402" s="27" t="s">
        <v>3061</v>
      </c>
      <c r="D402" s="27" t="s">
        <v>3062</v>
      </c>
      <c r="F402" s="216" t="b">
        <f t="shared" si="19"/>
        <v>0</v>
      </c>
      <c r="G402" t="b">
        <f t="shared" si="20"/>
        <v>0</v>
      </c>
      <c r="H402" s="213" t="s">
        <v>475</v>
      </c>
    </row>
    <row r="403" spans="1:9" ht="41.4" hidden="1">
      <c r="A403" s="219" t="str">
        <f t="shared" si="18"/>
        <v>M 1.2</v>
      </c>
      <c r="B403" s="27" t="s">
        <v>3065</v>
      </c>
      <c r="C403" s="27" t="s">
        <v>3066</v>
      </c>
      <c r="D403" s="27" t="s">
        <v>3067</v>
      </c>
      <c r="F403" s="216" t="b">
        <f t="shared" si="19"/>
        <v>0</v>
      </c>
      <c r="G403" t="b">
        <f t="shared" si="20"/>
        <v>0</v>
      </c>
      <c r="H403" s="213" t="s">
        <v>475</v>
      </c>
    </row>
    <row r="404" spans="1:9" ht="55.2" hidden="1">
      <c r="A404" s="219" t="str">
        <f t="shared" si="18"/>
        <v>M 1.3</v>
      </c>
      <c r="B404" s="27" t="s">
        <v>3070</v>
      </c>
      <c r="C404" s="27" t="s">
        <v>3071</v>
      </c>
      <c r="D404" s="27" t="s">
        <v>3072</v>
      </c>
      <c r="F404" s="216" t="b">
        <f t="shared" si="19"/>
        <v>0</v>
      </c>
      <c r="G404" t="b">
        <f t="shared" si="20"/>
        <v>0</v>
      </c>
      <c r="H404" s="213" t="s">
        <v>475</v>
      </c>
    </row>
    <row r="405" spans="1:9" ht="55.2" hidden="1">
      <c r="A405" s="219" t="str">
        <f t="shared" si="18"/>
        <v>M 1.4</v>
      </c>
      <c r="B405" s="27" t="s">
        <v>3075</v>
      </c>
      <c r="C405" s="27" t="s">
        <v>3076</v>
      </c>
      <c r="D405" s="27" t="s">
        <v>3077</v>
      </c>
      <c r="F405" s="216" t="b">
        <f t="shared" si="19"/>
        <v>0</v>
      </c>
      <c r="G405" t="b">
        <f t="shared" si="20"/>
        <v>0</v>
      </c>
      <c r="H405" s="213" t="s">
        <v>475</v>
      </c>
    </row>
    <row r="406" spans="1:9" ht="55.2" hidden="1">
      <c r="A406" s="219" t="str">
        <f t="shared" si="18"/>
        <v>M 1.5</v>
      </c>
      <c r="B406" s="27" t="s">
        <v>3080</v>
      </c>
      <c r="C406" s="27" t="s">
        <v>3081</v>
      </c>
      <c r="D406" s="27" t="s">
        <v>3082</v>
      </c>
      <c r="F406" s="216" t="b">
        <f t="shared" si="19"/>
        <v>0</v>
      </c>
      <c r="G406" t="b">
        <f t="shared" si="20"/>
        <v>0</v>
      </c>
      <c r="H406" s="213" t="s">
        <v>475</v>
      </c>
    </row>
    <row r="407" spans="1:9" ht="41.4" hidden="1">
      <c r="A407" s="219" t="str">
        <f t="shared" si="18"/>
        <v>M 1.6</v>
      </c>
      <c r="B407" s="27" t="s">
        <v>3084</v>
      </c>
      <c r="C407" s="27" t="s">
        <v>3085</v>
      </c>
      <c r="D407" s="27" t="s">
        <v>3086</v>
      </c>
      <c r="F407" s="216" t="b">
        <f t="shared" si="19"/>
        <v>0</v>
      </c>
      <c r="G407" t="b">
        <f t="shared" si="20"/>
        <v>0</v>
      </c>
      <c r="H407" s="213" t="s">
        <v>475</v>
      </c>
    </row>
    <row r="408" spans="1:9" ht="27.6" hidden="1">
      <c r="A408" s="219" t="str">
        <f t="shared" si="18"/>
        <v>M 1.7</v>
      </c>
      <c r="B408" s="27" t="s">
        <v>3089</v>
      </c>
      <c r="C408" s="27" t="s">
        <v>3090</v>
      </c>
      <c r="D408" s="27" t="s">
        <v>3091</v>
      </c>
      <c r="F408" s="216" t="b">
        <f t="shared" si="19"/>
        <v>0</v>
      </c>
      <c r="G408" t="b">
        <f t="shared" si="20"/>
        <v>0</v>
      </c>
      <c r="H408" s="213" t="s">
        <v>475</v>
      </c>
    </row>
    <row r="409" spans="1:9" ht="69" hidden="1">
      <c r="A409" s="219" t="str">
        <f t="shared" si="18"/>
        <v>M 1.8</v>
      </c>
      <c r="B409" s="27" t="s">
        <v>3094</v>
      </c>
      <c r="C409" s="27" t="s">
        <v>1636</v>
      </c>
      <c r="D409" s="27" t="s">
        <v>3095</v>
      </c>
      <c r="F409" s="216" t="b">
        <f t="shared" si="19"/>
        <v>0</v>
      </c>
      <c r="G409" t="b">
        <f t="shared" si="20"/>
        <v>0</v>
      </c>
      <c r="H409" s="213" t="s">
        <v>475</v>
      </c>
    </row>
    <row r="410" spans="1:9" ht="27.6" hidden="1">
      <c r="A410" s="219" t="str">
        <f t="shared" si="18"/>
        <v>M 2</v>
      </c>
      <c r="B410" s="26" t="s">
        <v>3097</v>
      </c>
      <c r="C410" s="26" t="s">
        <v>3098</v>
      </c>
      <c r="D410" s="27" t="s">
        <v>3099</v>
      </c>
      <c r="F410" s="216" t="b">
        <f t="shared" si="19"/>
        <v>1</v>
      </c>
      <c r="G410" t="b">
        <f t="shared" si="20"/>
        <v>0</v>
      </c>
      <c r="H410" s="213" t="s">
        <v>6163</v>
      </c>
    </row>
    <row r="411" spans="1:9" ht="41.4" hidden="1">
      <c r="A411" s="219" t="str">
        <f t="shared" si="18"/>
        <v>M 2.1</v>
      </c>
      <c r="B411" s="27" t="s">
        <v>3102</v>
      </c>
      <c r="C411" s="27" t="s">
        <v>3103</v>
      </c>
      <c r="D411" s="27" t="s">
        <v>3104</v>
      </c>
      <c r="F411" s="216" t="b">
        <f t="shared" si="19"/>
        <v>0</v>
      </c>
      <c r="G411" t="b">
        <f t="shared" si="20"/>
        <v>0</v>
      </c>
      <c r="H411" s="213" t="s">
        <v>475</v>
      </c>
    </row>
    <row r="412" spans="1:9" ht="27.6" hidden="1">
      <c r="A412" s="219" t="str">
        <f t="shared" si="18"/>
        <v>M 2.2</v>
      </c>
      <c r="B412" s="27" t="s">
        <v>3107</v>
      </c>
      <c r="C412" s="27" t="s">
        <v>3108</v>
      </c>
      <c r="D412" s="27" t="s">
        <v>3109</v>
      </c>
      <c r="F412" s="216" t="b">
        <f t="shared" si="19"/>
        <v>0</v>
      </c>
      <c r="G412" t="b">
        <f t="shared" si="20"/>
        <v>0</v>
      </c>
      <c r="H412" s="213" t="s">
        <v>475</v>
      </c>
    </row>
    <row r="413" spans="1:9" ht="55.2" hidden="1">
      <c r="A413" s="219" t="str">
        <f t="shared" si="18"/>
        <v>M 2.3</v>
      </c>
      <c r="B413" s="27" t="s">
        <v>3112</v>
      </c>
      <c r="C413" s="27" t="s">
        <v>3113</v>
      </c>
      <c r="D413" s="27" t="s">
        <v>3114</v>
      </c>
      <c r="F413" s="216" t="b">
        <f t="shared" si="19"/>
        <v>0</v>
      </c>
      <c r="G413" t="b">
        <f t="shared" si="20"/>
        <v>0</v>
      </c>
      <c r="H413" s="213" t="s">
        <v>475</v>
      </c>
    </row>
    <row r="414" spans="1:9" ht="55.2" hidden="1">
      <c r="A414" s="219" t="str">
        <f t="shared" si="18"/>
        <v>M 2.4</v>
      </c>
      <c r="B414" s="27" t="s">
        <v>3117</v>
      </c>
      <c r="C414" s="27" t="s">
        <v>3118</v>
      </c>
      <c r="D414" s="27" t="s">
        <v>3119</v>
      </c>
      <c r="F414" s="216" t="b">
        <f t="shared" si="19"/>
        <v>0</v>
      </c>
      <c r="G414" t="b">
        <f t="shared" si="20"/>
        <v>0</v>
      </c>
      <c r="H414" s="213" t="s">
        <v>475</v>
      </c>
    </row>
    <row r="415" spans="1:9" ht="55.2" hidden="1">
      <c r="A415" s="219" t="str">
        <f t="shared" si="18"/>
        <v>M 2.5</v>
      </c>
      <c r="B415" s="27" t="s">
        <v>3122</v>
      </c>
      <c r="C415" s="27" t="s">
        <v>3123</v>
      </c>
      <c r="D415" s="27" t="s">
        <v>3124</v>
      </c>
      <c r="F415" s="216" t="b">
        <f t="shared" si="19"/>
        <v>0</v>
      </c>
      <c r="G415" t="b">
        <f t="shared" si="20"/>
        <v>0</v>
      </c>
      <c r="H415" s="213" t="s">
        <v>475</v>
      </c>
    </row>
    <row r="416" spans="1:9" ht="69">
      <c r="A416" s="219" t="str">
        <f t="shared" si="18"/>
        <v>M 3</v>
      </c>
      <c r="B416" s="26" t="s">
        <v>3126</v>
      </c>
      <c r="C416" s="26" t="s">
        <v>3127</v>
      </c>
      <c r="D416" s="27" t="s">
        <v>3128</v>
      </c>
      <c r="F416" s="216" t="b">
        <f t="shared" si="19"/>
        <v>0</v>
      </c>
      <c r="G416" t="b">
        <f t="shared" si="20"/>
        <v>0</v>
      </c>
      <c r="H416" s="213" t="s">
        <v>475</v>
      </c>
      <c r="I416" t="s">
        <v>313</v>
      </c>
    </row>
    <row r="417" spans="1:9" ht="27.6" hidden="1">
      <c r="A417" s="219" t="str">
        <f t="shared" si="18"/>
        <v>M 3.1</v>
      </c>
      <c r="B417" s="27" t="s">
        <v>3131</v>
      </c>
      <c r="C417" s="27" t="s">
        <v>3132</v>
      </c>
      <c r="D417" s="27" t="s">
        <v>3133</v>
      </c>
      <c r="F417" s="216" t="b">
        <f t="shared" si="19"/>
        <v>0</v>
      </c>
      <c r="G417" t="b">
        <f t="shared" si="20"/>
        <v>0</v>
      </c>
      <c r="H417" s="213" t="s">
        <v>475</v>
      </c>
    </row>
    <row r="418" spans="1:9" ht="69" hidden="1">
      <c r="A418" s="219" t="str">
        <f t="shared" si="18"/>
        <v>M 3.2</v>
      </c>
      <c r="B418" s="27" t="s">
        <v>3136</v>
      </c>
      <c r="C418" s="27" t="s">
        <v>3137</v>
      </c>
      <c r="D418" s="27" t="s">
        <v>3138</v>
      </c>
      <c r="F418" s="216" t="b">
        <f t="shared" si="19"/>
        <v>0</v>
      </c>
      <c r="G418" t="b">
        <f t="shared" si="20"/>
        <v>0</v>
      </c>
      <c r="H418" s="213" t="s">
        <v>475</v>
      </c>
    </row>
    <row r="419" spans="1:9" ht="69" hidden="1">
      <c r="A419" s="219" t="str">
        <f t="shared" si="18"/>
        <v>M 3.3</v>
      </c>
      <c r="B419" s="27" t="s">
        <v>3141</v>
      </c>
      <c r="C419" s="27" t="s">
        <v>3142</v>
      </c>
      <c r="D419" s="27" t="s">
        <v>3143</v>
      </c>
      <c r="F419" s="216" t="b">
        <f t="shared" si="19"/>
        <v>0</v>
      </c>
      <c r="G419" t="b">
        <f t="shared" si="20"/>
        <v>0</v>
      </c>
      <c r="H419" s="213" t="s">
        <v>475</v>
      </c>
    </row>
    <row r="420" spans="1:9" ht="96.6" hidden="1">
      <c r="A420" s="219" t="str">
        <f t="shared" si="18"/>
        <v>M 3.4</v>
      </c>
      <c r="B420" s="27" t="s">
        <v>3146</v>
      </c>
      <c r="C420" s="27" t="s">
        <v>3147</v>
      </c>
      <c r="D420" s="27" t="s">
        <v>3148</v>
      </c>
      <c r="F420" s="216" t="b">
        <f t="shared" si="19"/>
        <v>0</v>
      </c>
      <c r="G420" t="b">
        <f t="shared" si="20"/>
        <v>0</v>
      </c>
      <c r="H420" s="213" t="s">
        <v>475</v>
      </c>
    </row>
    <row r="421" spans="1:9" ht="41.4" hidden="1">
      <c r="A421" s="219" t="str">
        <f t="shared" si="18"/>
        <v>M 3.5</v>
      </c>
      <c r="B421" s="27" t="s">
        <v>3151</v>
      </c>
      <c r="C421" s="27" t="s">
        <v>3152</v>
      </c>
      <c r="D421" s="27" t="s">
        <v>3153</v>
      </c>
      <c r="F421" s="216" t="b">
        <f t="shared" si="19"/>
        <v>0</v>
      </c>
      <c r="G421" t="b">
        <f t="shared" si="20"/>
        <v>0</v>
      </c>
      <c r="H421" s="213" t="s">
        <v>475</v>
      </c>
    </row>
    <row r="422" spans="1:9" ht="41.4" hidden="1">
      <c r="A422" s="219" t="str">
        <f t="shared" si="18"/>
        <v>M 3.6</v>
      </c>
      <c r="B422" s="27" t="s">
        <v>3156</v>
      </c>
      <c r="C422" s="27" t="s">
        <v>3157</v>
      </c>
      <c r="D422" s="27" t="s">
        <v>3158</v>
      </c>
      <c r="F422" s="216" t="b">
        <f t="shared" si="19"/>
        <v>0</v>
      </c>
      <c r="G422" t="b">
        <f t="shared" si="20"/>
        <v>0</v>
      </c>
      <c r="H422" s="213" t="s">
        <v>475</v>
      </c>
    </row>
    <row r="423" spans="1:9" ht="27.6" hidden="1">
      <c r="A423" s="219" t="str">
        <f t="shared" si="18"/>
        <v>M 3.7</v>
      </c>
      <c r="B423" s="27" t="s">
        <v>3161</v>
      </c>
      <c r="C423" s="27" t="s">
        <v>3162</v>
      </c>
      <c r="D423" s="27" t="s">
        <v>3163</v>
      </c>
      <c r="F423" s="216" t="b">
        <f t="shared" si="19"/>
        <v>0</v>
      </c>
      <c r="G423" t="b">
        <f t="shared" si="20"/>
        <v>0</v>
      </c>
      <c r="H423" s="213" t="s">
        <v>475</v>
      </c>
    </row>
    <row r="424" spans="1:9" ht="27.6">
      <c r="A424" s="219" t="str">
        <f t="shared" si="18"/>
        <v>M 4</v>
      </c>
      <c r="B424" s="26" t="s">
        <v>3166</v>
      </c>
      <c r="C424" s="26" t="s">
        <v>3167</v>
      </c>
      <c r="D424" s="27" t="s">
        <v>3168</v>
      </c>
      <c r="F424" s="216" t="b">
        <f t="shared" si="19"/>
        <v>0</v>
      </c>
      <c r="G424" t="b">
        <f t="shared" si="20"/>
        <v>0</v>
      </c>
      <c r="H424" s="213" t="s">
        <v>475</v>
      </c>
      <c r="I424" t="s">
        <v>313</v>
      </c>
    </row>
    <row r="425" spans="1:9" ht="69" hidden="1">
      <c r="A425" s="219" t="str">
        <f t="shared" si="18"/>
        <v>M 4.1</v>
      </c>
      <c r="B425" s="27" t="s">
        <v>3171</v>
      </c>
      <c r="C425" s="27" t="s">
        <v>1626</v>
      </c>
      <c r="D425" s="27" t="s">
        <v>3172</v>
      </c>
      <c r="F425" s="216" t="b">
        <f t="shared" si="19"/>
        <v>1</v>
      </c>
      <c r="G425" t="b">
        <f t="shared" si="20"/>
        <v>0</v>
      </c>
      <c r="H425" s="213" t="s">
        <v>6163</v>
      </c>
    </row>
    <row r="426" spans="1:9" ht="27.6" hidden="1">
      <c r="A426" s="219" t="str">
        <f t="shared" si="18"/>
        <v>M 4.2</v>
      </c>
      <c r="B426" s="27" t="s">
        <v>3174</v>
      </c>
      <c r="C426" s="27" t="s">
        <v>1658</v>
      </c>
      <c r="D426" s="27" t="s">
        <v>3175</v>
      </c>
      <c r="F426" s="216" t="b">
        <f t="shared" si="19"/>
        <v>1</v>
      </c>
      <c r="G426" t="b">
        <f t="shared" si="20"/>
        <v>0</v>
      </c>
      <c r="H426" s="213" t="s">
        <v>6163</v>
      </c>
    </row>
    <row r="427" spans="1:9" ht="27.6" hidden="1">
      <c r="A427" s="219" t="str">
        <f t="shared" si="18"/>
        <v>M 4.3</v>
      </c>
      <c r="B427" s="27" t="s">
        <v>3178</v>
      </c>
      <c r="C427" s="27" t="s">
        <v>1663</v>
      </c>
      <c r="D427" s="27" t="s">
        <v>3179</v>
      </c>
      <c r="F427" s="216" t="b">
        <f t="shared" si="19"/>
        <v>1</v>
      </c>
      <c r="G427" t="b">
        <f t="shared" si="20"/>
        <v>0</v>
      </c>
      <c r="H427" s="213" t="s">
        <v>6163</v>
      </c>
    </row>
    <row r="428" spans="1:9" ht="69">
      <c r="A428" s="219" t="str">
        <f t="shared" si="18"/>
        <v>M 5</v>
      </c>
      <c r="B428" s="26" t="s">
        <v>3182</v>
      </c>
      <c r="C428" s="26" t="s">
        <v>3183</v>
      </c>
      <c r="D428" s="27" t="s">
        <v>3184</v>
      </c>
      <c r="F428" s="216" t="b">
        <f t="shared" si="19"/>
        <v>0</v>
      </c>
      <c r="G428" t="b">
        <f t="shared" si="20"/>
        <v>0</v>
      </c>
      <c r="H428" s="213" t="s">
        <v>475</v>
      </c>
      <c r="I428" t="s">
        <v>313</v>
      </c>
    </row>
    <row r="429" spans="1:9" ht="27.6" hidden="1">
      <c r="A429" s="219" t="str">
        <f t="shared" si="18"/>
        <v>M 5.1</v>
      </c>
      <c r="B429" s="27" t="s">
        <v>3186</v>
      </c>
      <c r="C429" s="27" t="s">
        <v>3187</v>
      </c>
      <c r="D429" s="27" t="s">
        <v>3188</v>
      </c>
      <c r="F429" s="216" t="b">
        <f t="shared" si="19"/>
        <v>1</v>
      </c>
      <c r="G429" t="b">
        <f t="shared" si="20"/>
        <v>0</v>
      </c>
      <c r="H429" s="213" t="s">
        <v>6163</v>
      </c>
    </row>
    <row r="430" spans="1:9" ht="27.6" hidden="1">
      <c r="A430" s="219" t="str">
        <f t="shared" si="18"/>
        <v>M 5.2</v>
      </c>
      <c r="B430" s="27" t="s">
        <v>3191</v>
      </c>
      <c r="C430" s="27" t="s">
        <v>3192</v>
      </c>
      <c r="D430" s="27" t="s">
        <v>3193</v>
      </c>
      <c r="F430" s="216" t="b">
        <f t="shared" si="19"/>
        <v>1</v>
      </c>
      <c r="G430" t="b">
        <f t="shared" si="20"/>
        <v>0</v>
      </c>
      <c r="H430" s="213" t="s">
        <v>6163</v>
      </c>
    </row>
    <row r="431" spans="1:9" ht="27.6" hidden="1">
      <c r="A431" s="219" t="str">
        <f t="shared" si="18"/>
        <v>M 5.3</v>
      </c>
      <c r="B431" s="27" t="s">
        <v>3196</v>
      </c>
      <c r="C431" s="27" t="s">
        <v>3197</v>
      </c>
      <c r="D431" s="27" t="s">
        <v>3198</v>
      </c>
      <c r="F431" s="216" t="b">
        <f t="shared" si="19"/>
        <v>1</v>
      </c>
      <c r="G431" t="b">
        <f t="shared" si="20"/>
        <v>0</v>
      </c>
      <c r="H431" s="213" t="s">
        <v>6163</v>
      </c>
    </row>
    <row r="432" spans="1:9" ht="41.4" hidden="1">
      <c r="A432" s="219" t="str">
        <f t="shared" si="18"/>
        <v>M 5.4</v>
      </c>
      <c r="B432" s="27" t="s">
        <v>3201</v>
      </c>
      <c r="C432" s="27" t="s">
        <v>3202</v>
      </c>
      <c r="D432" s="27" t="s">
        <v>3203</v>
      </c>
      <c r="F432" s="216" t="b">
        <f t="shared" si="19"/>
        <v>1</v>
      </c>
      <c r="G432" t="b">
        <f t="shared" si="20"/>
        <v>0</v>
      </c>
      <c r="H432" s="213" t="s">
        <v>6163</v>
      </c>
    </row>
    <row r="433" spans="1:9" ht="27.6" hidden="1">
      <c r="A433" s="219" t="str">
        <f t="shared" si="18"/>
        <v>M 5.5</v>
      </c>
      <c r="B433" s="27" t="s">
        <v>3206</v>
      </c>
      <c r="C433" s="27" t="s">
        <v>1653</v>
      </c>
      <c r="D433" s="27" t="s">
        <v>3207</v>
      </c>
      <c r="F433" s="216" t="b">
        <f t="shared" si="19"/>
        <v>1</v>
      </c>
      <c r="G433" t="b">
        <f t="shared" si="20"/>
        <v>0</v>
      </c>
      <c r="H433" s="213" t="s">
        <v>6163</v>
      </c>
    </row>
    <row r="434" spans="1:9" ht="27.6" hidden="1">
      <c r="A434" s="219" t="str">
        <f t="shared" si="18"/>
        <v>M 5.6</v>
      </c>
      <c r="B434" s="27" t="s">
        <v>3210</v>
      </c>
      <c r="C434" s="27" t="s">
        <v>3211</v>
      </c>
      <c r="D434" s="27" t="s">
        <v>3212</v>
      </c>
      <c r="F434" s="216" t="b">
        <f t="shared" si="19"/>
        <v>1</v>
      </c>
      <c r="G434" t="b">
        <f t="shared" si="20"/>
        <v>0</v>
      </c>
      <c r="H434" s="213" t="s">
        <v>6163</v>
      </c>
    </row>
    <row r="435" spans="1:9" ht="27.6">
      <c r="A435" s="219" t="str">
        <f t="shared" si="18"/>
        <v>M 6</v>
      </c>
      <c r="B435" s="26" t="s">
        <v>313</v>
      </c>
      <c r="C435" s="26" t="s">
        <v>3215</v>
      </c>
      <c r="D435" s="27" t="s">
        <v>3216</v>
      </c>
      <c r="F435" s="216" t="b">
        <f t="shared" si="19"/>
        <v>1</v>
      </c>
      <c r="G435" t="b">
        <f t="shared" si="20"/>
        <v>1</v>
      </c>
      <c r="H435" s="213" t="s">
        <v>474</v>
      </c>
      <c r="I435" t="s">
        <v>313</v>
      </c>
    </row>
    <row r="436" spans="1:9" ht="96.6" hidden="1">
      <c r="A436" s="219" t="str">
        <f t="shared" si="18"/>
        <v>M 6.1</v>
      </c>
      <c r="B436" s="27" t="s">
        <v>314</v>
      </c>
      <c r="C436" s="27" t="s">
        <v>3219</v>
      </c>
      <c r="D436" s="27" t="s">
        <v>3220</v>
      </c>
      <c r="F436" s="216" t="b">
        <f t="shared" si="19"/>
        <v>1</v>
      </c>
      <c r="G436" t="b">
        <f t="shared" si="20"/>
        <v>0</v>
      </c>
      <c r="H436" s="213" t="s">
        <v>6163</v>
      </c>
    </row>
    <row r="437" spans="1:9" ht="41.4" hidden="1">
      <c r="A437" s="219" t="str">
        <f t="shared" si="18"/>
        <v>M 6.2</v>
      </c>
      <c r="B437" s="27" t="s">
        <v>315</v>
      </c>
      <c r="C437" s="27" t="s">
        <v>3223</v>
      </c>
      <c r="D437" s="27" t="s">
        <v>3224</v>
      </c>
      <c r="F437" s="216" t="b">
        <f t="shared" si="19"/>
        <v>1</v>
      </c>
      <c r="G437" t="b">
        <f t="shared" si="20"/>
        <v>0</v>
      </c>
      <c r="H437" s="213" t="s">
        <v>6163</v>
      </c>
    </row>
    <row r="438" spans="1:9" ht="55.2" hidden="1">
      <c r="A438" s="219" t="str">
        <f t="shared" si="18"/>
        <v>M 6.3</v>
      </c>
      <c r="B438" s="27" t="s">
        <v>316</v>
      </c>
      <c r="C438" s="27" t="s">
        <v>3227</v>
      </c>
      <c r="D438" s="27" t="s">
        <v>3228</v>
      </c>
      <c r="F438" s="216" t="b">
        <f t="shared" si="19"/>
        <v>1</v>
      </c>
      <c r="G438" t="b">
        <f t="shared" si="20"/>
        <v>0</v>
      </c>
      <c r="H438" s="213" t="s">
        <v>6163</v>
      </c>
    </row>
    <row r="439" spans="1:9" ht="27.6" hidden="1">
      <c r="A439" s="219" t="str">
        <f t="shared" si="18"/>
        <v>M 6.4</v>
      </c>
      <c r="B439" s="27" t="s">
        <v>317</v>
      </c>
      <c r="C439" s="27" t="s">
        <v>3231</v>
      </c>
      <c r="D439" s="27" t="s">
        <v>3232</v>
      </c>
      <c r="F439" s="216" t="b">
        <f t="shared" si="19"/>
        <v>1</v>
      </c>
      <c r="G439" t="b">
        <f t="shared" si="20"/>
        <v>0</v>
      </c>
      <c r="H439" s="213" t="s">
        <v>6163</v>
      </c>
    </row>
    <row r="440" spans="1:9" ht="41.4" hidden="1">
      <c r="A440" s="219" t="str">
        <f t="shared" si="18"/>
        <v>M 6.5</v>
      </c>
      <c r="B440" s="27" t="s">
        <v>318</v>
      </c>
      <c r="C440" s="27" t="s">
        <v>3235</v>
      </c>
      <c r="D440" s="27" t="s">
        <v>3236</v>
      </c>
      <c r="F440" s="216" t="b">
        <f t="shared" si="19"/>
        <v>1</v>
      </c>
      <c r="G440" t="b">
        <f t="shared" si="20"/>
        <v>0</v>
      </c>
      <c r="H440" s="213" t="s">
        <v>6163</v>
      </c>
    </row>
    <row r="441" spans="1:9" ht="27.6" hidden="1">
      <c r="A441" s="219" t="str">
        <f t="shared" si="18"/>
        <v>M 7</v>
      </c>
      <c r="B441" s="26" t="s">
        <v>319</v>
      </c>
      <c r="C441" s="26" t="s">
        <v>3239</v>
      </c>
      <c r="D441" s="27" t="s">
        <v>3240</v>
      </c>
      <c r="F441" s="216" t="b">
        <f t="shared" si="19"/>
        <v>1</v>
      </c>
      <c r="G441" t="b">
        <f t="shared" si="20"/>
        <v>0</v>
      </c>
      <c r="H441" s="213" t="s">
        <v>6163</v>
      </c>
    </row>
    <row r="442" spans="1:9" ht="27.6" hidden="1">
      <c r="A442" s="219" t="str">
        <f t="shared" si="18"/>
        <v>M 7.1</v>
      </c>
      <c r="B442" s="27" t="s">
        <v>3243</v>
      </c>
      <c r="C442" s="27" t="s">
        <v>3244</v>
      </c>
      <c r="D442" s="27" t="s">
        <v>3245</v>
      </c>
      <c r="F442" s="216" t="b">
        <f t="shared" si="19"/>
        <v>0</v>
      </c>
      <c r="G442" t="b">
        <f t="shared" si="20"/>
        <v>0</v>
      </c>
      <c r="H442" s="213" t="s">
        <v>475</v>
      </c>
    </row>
    <row r="443" spans="1:9" ht="41.4" hidden="1">
      <c r="A443" s="219" t="str">
        <f t="shared" si="18"/>
        <v>M 7.2</v>
      </c>
      <c r="B443" s="27" t="s">
        <v>3248</v>
      </c>
      <c r="C443" s="27" t="s">
        <v>3249</v>
      </c>
      <c r="D443" s="27" t="s">
        <v>3250</v>
      </c>
      <c r="F443" s="216" t="b">
        <f t="shared" si="19"/>
        <v>0</v>
      </c>
      <c r="G443" t="b">
        <f t="shared" si="20"/>
        <v>0</v>
      </c>
      <c r="H443" s="213" t="s">
        <v>475</v>
      </c>
    </row>
    <row r="444" spans="1:9" ht="27.6" hidden="1">
      <c r="A444" s="219" t="str">
        <f t="shared" si="18"/>
        <v>M 7.3</v>
      </c>
      <c r="B444" s="27" t="s">
        <v>3253</v>
      </c>
      <c r="C444" s="27" t="s">
        <v>3254</v>
      </c>
      <c r="D444" s="27" t="s">
        <v>3255</v>
      </c>
      <c r="F444" s="216" t="b">
        <f t="shared" si="19"/>
        <v>0</v>
      </c>
      <c r="G444" t="b">
        <f t="shared" si="20"/>
        <v>0</v>
      </c>
      <c r="H444" s="213" t="s">
        <v>475</v>
      </c>
    </row>
    <row r="445" spans="1:9" ht="27.6" hidden="1">
      <c r="A445" s="219" t="str">
        <f t="shared" si="18"/>
        <v>M 7.4</v>
      </c>
      <c r="B445" s="27" t="s">
        <v>3257</v>
      </c>
      <c r="C445" s="27" t="s">
        <v>3258</v>
      </c>
      <c r="D445" s="27" t="s">
        <v>3259</v>
      </c>
      <c r="F445" s="216" t="b">
        <f t="shared" si="19"/>
        <v>0</v>
      </c>
      <c r="G445" t="b">
        <f t="shared" si="20"/>
        <v>0</v>
      </c>
      <c r="H445" s="213" t="s">
        <v>475</v>
      </c>
    </row>
    <row r="446" spans="1:9" ht="27.6" hidden="1">
      <c r="A446" s="219" t="str">
        <f t="shared" si="18"/>
        <v>N</v>
      </c>
      <c r="B446" s="28" t="s">
        <v>320</v>
      </c>
      <c r="C446" s="28" t="s">
        <v>3262</v>
      </c>
      <c r="D446" s="27" t="s">
        <v>3263</v>
      </c>
      <c r="F446" s="216" t="b">
        <f t="shared" si="19"/>
        <v>1</v>
      </c>
      <c r="G446" t="b">
        <f t="shared" si="20"/>
        <v>0</v>
      </c>
      <c r="H446" s="213" t="s">
        <v>6163</v>
      </c>
    </row>
    <row r="447" spans="1:9" ht="55.2" hidden="1">
      <c r="A447" s="219" t="str">
        <f t="shared" si="18"/>
        <v>N 1</v>
      </c>
      <c r="B447" s="26" t="s">
        <v>3266</v>
      </c>
      <c r="C447" s="26" t="s">
        <v>3267</v>
      </c>
      <c r="D447" s="27" t="s">
        <v>3268</v>
      </c>
      <c r="F447" s="216" t="b">
        <f t="shared" si="19"/>
        <v>1</v>
      </c>
      <c r="G447" t="b">
        <f t="shared" si="20"/>
        <v>0</v>
      </c>
      <c r="H447" s="213" t="s">
        <v>6163</v>
      </c>
    </row>
    <row r="448" spans="1:9" ht="41.4" hidden="1">
      <c r="A448" s="219" t="str">
        <f t="shared" si="18"/>
        <v>N 1.1</v>
      </c>
      <c r="B448" s="27" t="s">
        <v>3271</v>
      </c>
      <c r="C448" s="27" t="s">
        <v>3272</v>
      </c>
      <c r="D448" s="27" t="s">
        <v>3273</v>
      </c>
      <c r="F448" s="216" t="b">
        <f t="shared" si="19"/>
        <v>0</v>
      </c>
      <c r="G448" t="b">
        <f t="shared" si="20"/>
        <v>0</v>
      </c>
      <c r="H448" s="213" t="s">
        <v>475</v>
      </c>
    </row>
    <row r="449" spans="1:9" ht="41.4" hidden="1">
      <c r="A449" s="219" t="str">
        <f t="shared" si="18"/>
        <v>N 1.2</v>
      </c>
      <c r="B449" s="27" t="s">
        <v>3276</v>
      </c>
      <c r="C449" s="27" t="s">
        <v>3277</v>
      </c>
      <c r="D449" s="27" t="s">
        <v>3278</v>
      </c>
      <c r="F449" s="216" t="b">
        <f t="shared" si="19"/>
        <v>0</v>
      </c>
      <c r="G449" t="b">
        <f t="shared" si="20"/>
        <v>0</v>
      </c>
      <c r="H449" s="213" t="s">
        <v>475</v>
      </c>
    </row>
    <row r="450" spans="1:9" ht="55.2" hidden="1">
      <c r="A450" s="219" t="str">
        <f t="shared" si="18"/>
        <v>N 1.3</v>
      </c>
      <c r="B450" s="27" t="s">
        <v>3281</v>
      </c>
      <c r="C450" s="27" t="s">
        <v>3282</v>
      </c>
      <c r="D450" s="27" t="s">
        <v>3283</v>
      </c>
      <c r="F450" s="216" t="b">
        <f t="shared" si="19"/>
        <v>0</v>
      </c>
      <c r="G450" t="b">
        <f t="shared" si="20"/>
        <v>0</v>
      </c>
      <c r="H450" s="213" t="s">
        <v>475</v>
      </c>
    </row>
    <row r="451" spans="1:9" ht="55.2" hidden="1">
      <c r="A451" s="219" t="str">
        <f t="shared" ref="A451:A514" si="21">IF(IF(ISERROR(SEARCH(".",B451)),FALSE,TRUE),REPLACE(REPLACE(B451,2,1," "),IFERROR(FIND(".0",B451),""),2,"."),IF(LEN(B451)&gt;2,REPLACE(B451,2,1," "),B451))</f>
        <v>N 1.4</v>
      </c>
      <c r="B451" s="27" t="s">
        <v>3286</v>
      </c>
      <c r="C451" s="27" t="s">
        <v>3287</v>
      </c>
      <c r="D451" s="27" t="s">
        <v>3288</v>
      </c>
      <c r="F451" s="216" t="b">
        <f t="shared" ref="F451:F514" si="22">IF(H451="nein / nur Anzeigen",TRUE, IF(H451="nein",FALSE,IF(H451="nein / Eingabe ZB neu mappen",FALSE,TRUE)))</f>
        <v>0</v>
      </c>
      <c r="G451" t="b">
        <f t="shared" ref="G451:G514" si="23">IF(H451="Ja",TRUE,FALSE)</f>
        <v>0</v>
      </c>
      <c r="H451" s="213" t="s">
        <v>475</v>
      </c>
    </row>
    <row r="452" spans="1:9" ht="55.2" hidden="1">
      <c r="A452" s="219" t="str">
        <f t="shared" si="21"/>
        <v>N 1.5</v>
      </c>
      <c r="B452" s="27" t="s">
        <v>3291</v>
      </c>
      <c r="C452" s="27" t="s">
        <v>3292</v>
      </c>
      <c r="D452" s="27" t="s">
        <v>3293</v>
      </c>
      <c r="F452" s="216" t="b">
        <f t="shared" si="22"/>
        <v>0</v>
      </c>
      <c r="G452" t="b">
        <f t="shared" si="23"/>
        <v>0</v>
      </c>
      <c r="H452" s="213" t="s">
        <v>475</v>
      </c>
    </row>
    <row r="453" spans="1:9" ht="55.2" hidden="1">
      <c r="A453" s="219" t="str">
        <f t="shared" si="21"/>
        <v>N 1.6</v>
      </c>
      <c r="B453" s="27" t="s">
        <v>3296</v>
      </c>
      <c r="C453" s="27" t="s">
        <v>3297</v>
      </c>
      <c r="D453" s="27" t="s">
        <v>3298</v>
      </c>
      <c r="F453" s="216" t="b">
        <f t="shared" si="22"/>
        <v>0</v>
      </c>
      <c r="G453" t="b">
        <f t="shared" si="23"/>
        <v>0</v>
      </c>
      <c r="H453" s="213" t="s">
        <v>475</v>
      </c>
    </row>
    <row r="454" spans="1:9" ht="41.4" hidden="1">
      <c r="A454" s="219" t="str">
        <f t="shared" si="21"/>
        <v>N 1.7</v>
      </c>
      <c r="B454" s="27" t="s">
        <v>3301</v>
      </c>
      <c r="C454" s="27" t="s">
        <v>3302</v>
      </c>
      <c r="D454" s="27" t="s">
        <v>3303</v>
      </c>
      <c r="F454" s="216" t="b">
        <f t="shared" si="22"/>
        <v>0</v>
      </c>
      <c r="G454" t="b">
        <f t="shared" si="23"/>
        <v>0</v>
      </c>
      <c r="H454" s="213" t="s">
        <v>475</v>
      </c>
    </row>
    <row r="455" spans="1:9" ht="27.6" hidden="1">
      <c r="A455" s="219" t="str">
        <f t="shared" si="21"/>
        <v>N 2</v>
      </c>
      <c r="B455" s="26" t="s">
        <v>3306</v>
      </c>
      <c r="C455" s="26" t="s">
        <v>3307</v>
      </c>
      <c r="D455" s="27" t="s">
        <v>3308</v>
      </c>
      <c r="F455" s="216" t="b">
        <f t="shared" si="22"/>
        <v>1</v>
      </c>
      <c r="G455" t="b">
        <f t="shared" si="23"/>
        <v>0</v>
      </c>
      <c r="H455" s="213" t="s">
        <v>6163</v>
      </c>
    </row>
    <row r="456" spans="1:9" ht="69" hidden="1">
      <c r="A456" s="219" t="str">
        <f t="shared" si="21"/>
        <v>N 2.1</v>
      </c>
      <c r="B456" s="27" t="s">
        <v>3311</v>
      </c>
      <c r="C456" s="27" t="s">
        <v>3312</v>
      </c>
      <c r="D456" s="27" t="s">
        <v>3313</v>
      </c>
      <c r="F456" s="216" t="b">
        <f t="shared" si="22"/>
        <v>0</v>
      </c>
      <c r="G456" t="b">
        <f t="shared" si="23"/>
        <v>0</v>
      </c>
      <c r="H456" s="213" t="s">
        <v>475</v>
      </c>
    </row>
    <row r="457" spans="1:9" ht="82.8" hidden="1">
      <c r="A457" s="219" t="str">
        <f t="shared" si="21"/>
        <v>N 2.2</v>
      </c>
      <c r="B457" s="27" t="s">
        <v>3316</v>
      </c>
      <c r="C457" s="27" t="s">
        <v>3317</v>
      </c>
      <c r="D457" s="27" t="s">
        <v>3318</v>
      </c>
      <c r="F457" s="216" t="b">
        <f t="shared" si="22"/>
        <v>0</v>
      </c>
      <c r="G457" t="b">
        <f t="shared" si="23"/>
        <v>0</v>
      </c>
      <c r="H457" s="213" t="s">
        <v>475</v>
      </c>
    </row>
    <row r="458" spans="1:9" ht="41.4" hidden="1">
      <c r="A458" s="219" t="str">
        <f t="shared" si="21"/>
        <v>N 3</v>
      </c>
      <c r="B458" s="26" t="s">
        <v>3321</v>
      </c>
      <c r="C458" s="26" t="s">
        <v>3322</v>
      </c>
      <c r="D458" s="27" t="s">
        <v>3323</v>
      </c>
      <c r="F458" s="216" t="b">
        <f t="shared" si="22"/>
        <v>1</v>
      </c>
      <c r="G458" t="b">
        <f t="shared" si="23"/>
        <v>0</v>
      </c>
      <c r="H458" s="213" t="s">
        <v>6163</v>
      </c>
    </row>
    <row r="459" spans="1:9" ht="41.4" hidden="1">
      <c r="A459" s="219" t="str">
        <f t="shared" si="21"/>
        <v>N 3.1</v>
      </c>
      <c r="B459" s="27" t="s">
        <v>3326</v>
      </c>
      <c r="C459" s="27" t="s">
        <v>3327</v>
      </c>
      <c r="D459" s="27" t="s">
        <v>3328</v>
      </c>
      <c r="F459" s="216" t="b">
        <f t="shared" si="22"/>
        <v>0</v>
      </c>
      <c r="G459" t="b">
        <f t="shared" si="23"/>
        <v>0</v>
      </c>
      <c r="H459" s="213" t="s">
        <v>475</v>
      </c>
    </row>
    <row r="460" spans="1:9" ht="27.6" hidden="1">
      <c r="A460" s="219" t="str">
        <f t="shared" si="21"/>
        <v>N 3.2</v>
      </c>
      <c r="B460" s="27" t="s">
        <v>3331</v>
      </c>
      <c r="C460" s="27" t="s">
        <v>3332</v>
      </c>
      <c r="D460" s="27" t="s">
        <v>3333</v>
      </c>
      <c r="F460" s="216" t="b">
        <f t="shared" si="22"/>
        <v>0</v>
      </c>
      <c r="G460" t="b">
        <f t="shared" si="23"/>
        <v>0</v>
      </c>
      <c r="H460" s="213" t="s">
        <v>475</v>
      </c>
    </row>
    <row r="461" spans="1:9" ht="27.6">
      <c r="A461" s="219" t="str">
        <f t="shared" si="21"/>
        <v>N 4</v>
      </c>
      <c r="B461" s="26" t="s">
        <v>321</v>
      </c>
      <c r="C461" s="26" t="s">
        <v>3336</v>
      </c>
      <c r="D461" s="27" t="s">
        <v>3337</v>
      </c>
      <c r="F461" s="216" t="b">
        <f t="shared" si="22"/>
        <v>1</v>
      </c>
      <c r="G461" t="b">
        <f t="shared" si="23"/>
        <v>1</v>
      </c>
      <c r="H461" s="213" t="s">
        <v>474</v>
      </c>
      <c r="I461" t="s">
        <v>321</v>
      </c>
    </row>
    <row r="462" spans="1:9" ht="69" hidden="1">
      <c r="A462" s="219" t="str">
        <f t="shared" si="21"/>
        <v>N 4.1</v>
      </c>
      <c r="B462" s="27" t="s">
        <v>322</v>
      </c>
      <c r="C462" s="27" t="s">
        <v>3340</v>
      </c>
      <c r="D462" s="27" t="s">
        <v>3341</v>
      </c>
      <c r="F462" s="216" t="b">
        <f t="shared" si="22"/>
        <v>1</v>
      </c>
      <c r="G462" t="b">
        <f t="shared" si="23"/>
        <v>0</v>
      </c>
      <c r="H462" s="213" t="s">
        <v>6163</v>
      </c>
    </row>
    <row r="463" spans="1:9" ht="69" hidden="1">
      <c r="A463" s="219" t="str">
        <f t="shared" si="21"/>
        <v>N 4.2</v>
      </c>
      <c r="B463" s="27" t="s">
        <v>323</v>
      </c>
      <c r="C463" s="27" t="s">
        <v>3344</v>
      </c>
      <c r="D463" s="27" t="s">
        <v>3345</v>
      </c>
      <c r="F463" s="216" t="b">
        <f t="shared" si="22"/>
        <v>1</v>
      </c>
      <c r="G463" t="b">
        <f t="shared" si="23"/>
        <v>0</v>
      </c>
      <c r="H463" s="213" t="s">
        <v>6163</v>
      </c>
    </row>
    <row r="464" spans="1:9" ht="69" hidden="1">
      <c r="A464" s="219" t="str">
        <f t="shared" si="21"/>
        <v>N 4.3</v>
      </c>
      <c r="B464" s="27" t="s">
        <v>324</v>
      </c>
      <c r="C464" s="27" t="s">
        <v>3348</v>
      </c>
      <c r="D464" s="27" t="s">
        <v>3349</v>
      </c>
      <c r="F464" s="216" t="b">
        <f t="shared" si="22"/>
        <v>1</v>
      </c>
      <c r="G464" t="b">
        <f t="shared" si="23"/>
        <v>0</v>
      </c>
      <c r="H464" s="213" t="s">
        <v>6163</v>
      </c>
    </row>
    <row r="465" spans="1:9" ht="27.6">
      <c r="A465" s="219" t="str">
        <f t="shared" si="21"/>
        <v>N 5</v>
      </c>
      <c r="B465" s="26" t="s">
        <v>325</v>
      </c>
      <c r="C465" s="26" t="s">
        <v>3352</v>
      </c>
      <c r="D465" s="27" t="s">
        <v>3353</v>
      </c>
      <c r="F465" s="216" t="b">
        <f t="shared" si="22"/>
        <v>1</v>
      </c>
      <c r="G465" t="b">
        <f t="shared" si="23"/>
        <v>1</v>
      </c>
      <c r="H465" s="213" t="s">
        <v>474</v>
      </c>
      <c r="I465" t="s">
        <v>325</v>
      </c>
    </row>
    <row r="466" spans="1:9" ht="55.2" hidden="1">
      <c r="A466" s="219" t="str">
        <f t="shared" si="21"/>
        <v>N 5.1</v>
      </c>
      <c r="B466" s="27" t="s">
        <v>326</v>
      </c>
      <c r="C466" s="27" t="s">
        <v>3356</v>
      </c>
      <c r="D466" s="27" t="s">
        <v>3357</v>
      </c>
      <c r="F466" s="216" t="b">
        <f t="shared" si="22"/>
        <v>1</v>
      </c>
      <c r="G466" t="b">
        <f t="shared" si="23"/>
        <v>0</v>
      </c>
      <c r="H466" s="213" t="s">
        <v>6163</v>
      </c>
    </row>
    <row r="467" spans="1:9" ht="27.6" hidden="1">
      <c r="A467" s="219" t="str">
        <f t="shared" si="21"/>
        <v>N 5.2</v>
      </c>
      <c r="B467" s="27" t="s">
        <v>327</v>
      </c>
      <c r="C467" s="27" t="s">
        <v>3360</v>
      </c>
      <c r="D467" s="27" t="s">
        <v>3361</v>
      </c>
      <c r="F467" s="216" t="b">
        <f t="shared" si="22"/>
        <v>1</v>
      </c>
      <c r="G467" t="b">
        <f t="shared" si="23"/>
        <v>0</v>
      </c>
      <c r="H467" s="213" t="s">
        <v>6163</v>
      </c>
    </row>
    <row r="468" spans="1:9" ht="41.4" hidden="1">
      <c r="A468" s="219" t="str">
        <f t="shared" si="21"/>
        <v>N 5.3</v>
      </c>
      <c r="B468" s="27" t="s">
        <v>328</v>
      </c>
      <c r="C468" s="27" t="s">
        <v>3364</v>
      </c>
      <c r="D468" s="27" t="s">
        <v>3365</v>
      </c>
      <c r="F468" s="216" t="b">
        <f t="shared" si="22"/>
        <v>1</v>
      </c>
      <c r="G468" t="b">
        <f t="shared" si="23"/>
        <v>0</v>
      </c>
      <c r="H468" s="213" t="s">
        <v>6163</v>
      </c>
    </row>
    <row r="469" spans="1:9" ht="27.6" hidden="1">
      <c r="A469" s="219" t="str">
        <f t="shared" si="21"/>
        <v>O</v>
      </c>
      <c r="B469" s="28" t="s">
        <v>329</v>
      </c>
      <c r="C469" s="28" t="s">
        <v>3368</v>
      </c>
      <c r="D469" s="27" t="s">
        <v>3369</v>
      </c>
      <c r="F469" s="216" t="b">
        <f t="shared" si="22"/>
        <v>1</v>
      </c>
      <c r="G469" t="b">
        <f t="shared" si="23"/>
        <v>0</v>
      </c>
      <c r="H469" s="213" t="s">
        <v>6163</v>
      </c>
    </row>
    <row r="470" spans="1:9" ht="27.6">
      <c r="A470" s="219" t="str">
        <f t="shared" si="21"/>
        <v>O 1</v>
      </c>
      <c r="B470" s="26" t="s">
        <v>330</v>
      </c>
      <c r="C470" s="26" t="s">
        <v>1732</v>
      </c>
      <c r="D470" s="27" t="s">
        <v>3371</v>
      </c>
      <c r="F470" s="216" t="b">
        <f t="shared" si="22"/>
        <v>1</v>
      </c>
      <c r="G470" t="b">
        <f t="shared" si="23"/>
        <v>1</v>
      </c>
      <c r="H470" s="213" t="s">
        <v>474</v>
      </c>
      <c r="I470" t="s">
        <v>330</v>
      </c>
    </row>
    <row r="471" spans="1:9" ht="27.6">
      <c r="A471" s="219" t="str">
        <f t="shared" si="21"/>
        <v>O 1.1</v>
      </c>
      <c r="B471" s="27" t="s">
        <v>331</v>
      </c>
      <c r="C471" s="27" t="s">
        <v>3373</v>
      </c>
      <c r="D471" s="27" t="s">
        <v>3374</v>
      </c>
      <c r="F471" s="216" t="b">
        <f t="shared" si="22"/>
        <v>1</v>
      </c>
      <c r="G471" t="b">
        <f t="shared" si="23"/>
        <v>1</v>
      </c>
      <c r="H471" s="213" t="s">
        <v>474</v>
      </c>
      <c r="I471" t="s">
        <v>330</v>
      </c>
    </row>
    <row r="472" spans="1:9" ht="27.6">
      <c r="A472" s="219" t="str">
        <f t="shared" si="21"/>
        <v>O 1.2</v>
      </c>
      <c r="B472" s="27" t="s">
        <v>332</v>
      </c>
      <c r="C472" s="27" t="s">
        <v>3377</v>
      </c>
      <c r="D472" s="27" t="s">
        <v>3378</v>
      </c>
      <c r="F472" s="216" t="b">
        <f t="shared" si="22"/>
        <v>1</v>
      </c>
      <c r="G472" t="b">
        <f t="shared" si="23"/>
        <v>1</v>
      </c>
      <c r="H472" s="213" t="s">
        <v>474</v>
      </c>
      <c r="I472" t="s">
        <v>330</v>
      </c>
    </row>
    <row r="473" spans="1:9" ht="27.6">
      <c r="A473" s="219" t="str">
        <f t="shared" si="21"/>
        <v>O 1.3</v>
      </c>
      <c r="B473" s="27" t="s">
        <v>333</v>
      </c>
      <c r="C473" s="27" t="s">
        <v>3381</v>
      </c>
      <c r="D473" s="27" t="s">
        <v>3382</v>
      </c>
      <c r="F473" s="216" t="b">
        <f t="shared" si="22"/>
        <v>1</v>
      </c>
      <c r="G473" t="b">
        <f t="shared" si="23"/>
        <v>1</v>
      </c>
      <c r="H473" s="213" t="s">
        <v>474</v>
      </c>
      <c r="I473" t="s">
        <v>330</v>
      </c>
    </row>
    <row r="474" spans="1:9" ht="27.6">
      <c r="A474" s="219" t="str">
        <f t="shared" si="21"/>
        <v>O 1.4</v>
      </c>
      <c r="B474" s="27" t="s">
        <v>334</v>
      </c>
      <c r="C474" s="27" t="s">
        <v>3385</v>
      </c>
      <c r="D474" s="27" t="s">
        <v>3386</v>
      </c>
      <c r="F474" s="216" t="b">
        <f t="shared" si="22"/>
        <v>1</v>
      </c>
      <c r="G474" t="b">
        <f t="shared" si="23"/>
        <v>1</v>
      </c>
      <c r="H474" s="213" t="s">
        <v>474</v>
      </c>
      <c r="I474" t="s">
        <v>330</v>
      </c>
    </row>
    <row r="475" spans="1:9" ht="27.6">
      <c r="A475" s="219" t="str">
        <f t="shared" si="21"/>
        <v>O 2</v>
      </c>
      <c r="B475" s="26" t="s">
        <v>335</v>
      </c>
      <c r="C475" s="26" t="s">
        <v>3389</v>
      </c>
      <c r="D475" s="27" t="s">
        <v>3390</v>
      </c>
      <c r="F475" s="216" t="b">
        <f t="shared" si="22"/>
        <v>1</v>
      </c>
      <c r="G475" t="b">
        <f t="shared" si="23"/>
        <v>1</v>
      </c>
      <c r="H475" s="213" t="s">
        <v>474</v>
      </c>
      <c r="I475" t="s">
        <v>335</v>
      </c>
    </row>
    <row r="476" spans="1:9" ht="41.4">
      <c r="A476" s="219" t="str">
        <f t="shared" si="21"/>
        <v>O 2.1</v>
      </c>
      <c r="B476" s="27" t="s">
        <v>336</v>
      </c>
      <c r="C476" s="27" t="s">
        <v>3393</v>
      </c>
      <c r="D476" s="27" t="s">
        <v>3394</v>
      </c>
      <c r="F476" s="216" t="b">
        <f t="shared" si="22"/>
        <v>1</v>
      </c>
      <c r="G476" t="b">
        <f t="shared" si="23"/>
        <v>1</v>
      </c>
      <c r="H476" s="213" t="s">
        <v>474</v>
      </c>
      <c r="I476" t="s">
        <v>335</v>
      </c>
    </row>
    <row r="477" spans="1:9" ht="27.6">
      <c r="A477" s="219" t="str">
        <f t="shared" si="21"/>
        <v>O 2.2</v>
      </c>
      <c r="B477" s="27" t="s">
        <v>337</v>
      </c>
      <c r="C477" s="27" t="s">
        <v>3397</v>
      </c>
      <c r="D477" s="27" t="s">
        <v>3398</v>
      </c>
      <c r="F477" s="216" t="b">
        <f t="shared" si="22"/>
        <v>1</v>
      </c>
      <c r="G477" t="b">
        <f t="shared" si="23"/>
        <v>1</v>
      </c>
      <c r="H477" s="213" t="s">
        <v>474</v>
      </c>
      <c r="I477" t="s">
        <v>335</v>
      </c>
    </row>
    <row r="478" spans="1:9" ht="13.8">
      <c r="A478" s="219" t="str">
        <f t="shared" si="21"/>
        <v>O 3</v>
      </c>
      <c r="B478" s="26" t="s">
        <v>3400</v>
      </c>
      <c r="C478" s="26" t="s">
        <v>3401</v>
      </c>
      <c r="D478" s="27" t="s">
        <v>3402</v>
      </c>
      <c r="F478" s="216" t="b">
        <f t="shared" si="22"/>
        <v>0</v>
      </c>
      <c r="G478" t="b">
        <f t="shared" si="23"/>
        <v>0</v>
      </c>
      <c r="H478" s="213" t="s">
        <v>475</v>
      </c>
      <c r="I478" t="s">
        <v>3400</v>
      </c>
    </row>
    <row r="479" spans="1:9" ht="41.4">
      <c r="A479" s="219" t="str">
        <f t="shared" si="21"/>
        <v>O 3.1</v>
      </c>
      <c r="B479" s="27" t="s">
        <v>3405</v>
      </c>
      <c r="C479" s="27" t="s">
        <v>3406</v>
      </c>
      <c r="D479" s="27" t="s">
        <v>3407</v>
      </c>
      <c r="F479" s="216" t="b">
        <f t="shared" si="22"/>
        <v>0</v>
      </c>
      <c r="G479" t="b">
        <f t="shared" si="23"/>
        <v>0</v>
      </c>
      <c r="H479" s="213" t="s">
        <v>475</v>
      </c>
      <c r="I479" t="s">
        <v>3400</v>
      </c>
    </row>
    <row r="480" spans="1:9" ht="41.4">
      <c r="A480" s="219" t="str">
        <f t="shared" si="21"/>
        <v>O 3.2</v>
      </c>
      <c r="B480" s="27" t="s">
        <v>3410</v>
      </c>
      <c r="C480" s="27" t="s">
        <v>3411</v>
      </c>
      <c r="D480" s="27" t="s">
        <v>3412</v>
      </c>
      <c r="F480" s="216" t="b">
        <f t="shared" si="22"/>
        <v>0</v>
      </c>
      <c r="G480" t="b">
        <f t="shared" si="23"/>
        <v>0</v>
      </c>
      <c r="H480" s="213" t="s">
        <v>475</v>
      </c>
      <c r="I480" t="s">
        <v>3400</v>
      </c>
    </row>
    <row r="481" spans="1:9" ht="27.6">
      <c r="A481" s="219" t="str">
        <f t="shared" si="21"/>
        <v>O 3.3</v>
      </c>
      <c r="B481" s="27" t="s">
        <v>3415</v>
      </c>
      <c r="C481" s="27" t="s">
        <v>3416</v>
      </c>
      <c r="D481" s="27" t="s">
        <v>3417</v>
      </c>
      <c r="F481" s="216" t="b">
        <f t="shared" si="22"/>
        <v>0</v>
      </c>
      <c r="G481" t="b">
        <f t="shared" si="23"/>
        <v>0</v>
      </c>
      <c r="H481" s="213" t="s">
        <v>475</v>
      </c>
      <c r="I481" t="s">
        <v>3400</v>
      </c>
    </row>
    <row r="482" spans="1:9" ht="41.4">
      <c r="A482" s="219" t="str">
        <f t="shared" si="21"/>
        <v>O 4</v>
      </c>
      <c r="B482" s="26" t="s">
        <v>338</v>
      </c>
      <c r="C482" s="26" t="s">
        <v>3420</v>
      </c>
      <c r="D482" s="27" t="s">
        <v>3421</v>
      </c>
      <c r="F482" s="216" t="b">
        <f t="shared" si="22"/>
        <v>1</v>
      </c>
      <c r="G482" t="b">
        <f t="shared" si="23"/>
        <v>1</v>
      </c>
      <c r="H482" s="213" t="s">
        <v>474</v>
      </c>
      <c r="I482" t="s">
        <v>338</v>
      </c>
    </row>
    <row r="483" spans="1:9" ht="27.6">
      <c r="A483" s="219" t="str">
        <f t="shared" si="21"/>
        <v>O 4.1</v>
      </c>
      <c r="B483" s="27" t="s">
        <v>339</v>
      </c>
      <c r="C483" s="27" t="s">
        <v>3424</v>
      </c>
      <c r="D483" s="27" t="s">
        <v>3425</v>
      </c>
      <c r="F483" s="216" t="b">
        <f t="shared" si="22"/>
        <v>1</v>
      </c>
      <c r="G483" t="b">
        <f t="shared" si="23"/>
        <v>1</v>
      </c>
      <c r="H483" s="213" t="s">
        <v>474</v>
      </c>
      <c r="I483" t="s">
        <v>338</v>
      </c>
    </row>
    <row r="484" spans="1:9" ht="13.8">
      <c r="A484" s="219" t="str">
        <f t="shared" si="21"/>
        <v>O 4.2</v>
      </c>
      <c r="B484" s="27" t="s">
        <v>340</v>
      </c>
      <c r="C484" s="27" t="s">
        <v>3428</v>
      </c>
      <c r="D484" s="27" t="s">
        <v>3429</v>
      </c>
      <c r="F484" s="216" t="b">
        <f t="shared" si="22"/>
        <v>1</v>
      </c>
      <c r="G484" t="b">
        <f t="shared" si="23"/>
        <v>1</v>
      </c>
      <c r="H484" s="213" t="s">
        <v>474</v>
      </c>
      <c r="I484" t="s">
        <v>338</v>
      </c>
    </row>
    <row r="485" spans="1:9" ht="55.2">
      <c r="A485" s="219" t="str">
        <f t="shared" si="21"/>
        <v>O 4.3</v>
      </c>
      <c r="B485" s="27" t="s">
        <v>341</v>
      </c>
      <c r="C485" s="27" t="s">
        <v>3432</v>
      </c>
      <c r="D485" s="27" t="s">
        <v>3433</v>
      </c>
      <c r="F485" s="216" t="b">
        <f t="shared" si="22"/>
        <v>1</v>
      </c>
      <c r="G485" t="b">
        <f t="shared" si="23"/>
        <v>1</v>
      </c>
      <c r="H485" s="213" t="s">
        <v>474</v>
      </c>
      <c r="I485" t="s">
        <v>338</v>
      </c>
    </row>
    <row r="486" spans="1:9" ht="55.2">
      <c r="A486" s="219" t="str">
        <f t="shared" si="21"/>
        <v>O 4.4</v>
      </c>
      <c r="B486" s="27" t="s">
        <v>342</v>
      </c>
      <c r="C486" s="27" t="s">
        <v>3436</v>
      </c>
      <c r="D486" s="27" t="s">
        <v>3437</v>
      </c>
      <c r="F486" s="216" t="b">
        <f t="shared" si="22"/>
        <v>1</v>
      </c>
      <c r="G486" t="b">
        <f t="shared" si="23"/>
        <v>1</v>
      </c>
      <c r="H486" s="213" t="s">
        <v>474</v>
      </c>
      <c r="I486" t="s">
        <v>338</v>
      </c>
    </row>
    <row r="487" spans="1:9" ht="13.8">
      <c r="A487" s="219" t="str">
        <f t="shared" si="21"/>
        <v>O 4.5</v>
      </c>
      <c r="B487" s="27" t="s">
        <v>343</v>
      </c>
      <c r="C487" s="27" t="s">
        <v>3440</v>
      </c>
      <c r="D487" s="27" t="s">
        <v>3441</v>
      </c>
      <c r="F487" s="216" t="b">
        <f t="shared" si="22"/>
        <v>1</v>
      </c>
      <c r="G487" t="b">
        <f t="shared" si="23"/>
        <v>1</v>
      </c>
      <c r="H487" s="213" t="s">
        <v>474</v>
      </c>
      <c r="I487" t="s">
        <v>338</v>
      </c>
    </row>
    <row r="488" spans="1:9" ht="41.4">
      <c r="A488" s="219" t="str">
        <f t="shared" si="21"/>
        <v>O 5</v>
      </c>
      <c r="B488" s="26" t="s">
        <v>344</v>
      </c>
      <c r="C488" s="26" t="s">
        <v>3444</v>
      </c>
      <c r="D488" s="27" t="s">
        <v>3445</v>
      </c>
      <c r="F488" s="216" t="b">
        <f t="shared" si="22"/>
        <v>1</v>
      </c>
      <c r="G488" t="b">
        <f t="shared" si="23"/>
        <v>1</v>
      </c>
      <c r="H488" s="213" t="s">
        <v>474</v>
      </c>
      <c r="I488" t="s">
        <v>344</v>
      </c>
    </row>
    <row r="489" spans="1:9" ht="41.4">
      <c r="A489" s="219" t="str">
        <f t="shared" si="21"/>
        <v>O 5.1</v>
      </c>
      <c r="B489" s="27" t="s">
        <v>345</v>
      </c>
      <c r="C489" s="27" t="s">
        <v>3448</v>
      </c>
      <c r="D489" s="27" t="s">
        <v>3449</v>
      </c>
      <c r="F489" s="216" t="b">
        <f t="shared" si="22"/>
        <v>1</v>
      </c>
      <c r="G489" t="b">
        <f t="shared" si="23"/>
        <v>1</v>
      </c>
      <c r="H489" s="213" t="s">
        <v>474</v>
      </c>
      <c r="I489" t="s">
        <v>344</v>
      </c>
    </row>
    <row r="490" spans="1:9" ht="27.6">
      <c r="A490" s="219" t="str">
        <f t="shared" si="21"/>
        <v>O 5.2</v>
      </c>
      <c r="B490" s="27" t="s">
        <v>346</v>
      </c>
      <c r="C490" s="27" t="s">
        <v>3452</v>
      </c>
      <c r="D490" s="27" t="s">
        <v>3453</v>
      </c>
      <c r="F490" s="216" t="b">
        <f t="shared" si="22"/>
        <v>1</v>
      </c>
      <c r="G490" t="b">
        <f t="shared" si="23"/>
        <v>1</v>
      </c>
      <c r="H490" s="213" t="s">
        <v>474</v>
      </c>
      <c r="I490" t="s">
        <v>344</v>
      </c>
    </row>
    <row r="491" spans="1:9" ht="41.4">
      <c r="A491" s="219" t="str">
        <f t="shared" si="21"/>
        <v>O 5.3</v>
      </c>
      <c r="B491" s="27" t="s">
        <v>347</v>
      </c>
      <c r="C491" s="27" t="s">
        <v>3456</v>
      </c>
      <c r="D491" s="27" t="s">
        <v>3457</v>
      </c>
      <c r="F491" s="216" t="b">
        <f t="shared" si="22"/>
        <v>1</v>
      </c>
      <c r="G491" t="b">
        <f t="shared" si="23"/>
        <v>1</v>
      </c>
      <c r="H491" s="213" t="s">
        <v>474</v>
      </c>
      <c r="I491" t="s">
        <v>344</v>
      </c>
    </row>
    <row r="492" spans="1:9" ht="41.4">
      <c r="A492" s="219" t="str">
        <f t="shared" si="21"/>
        <v>O 5.4</v>
      </c>
      <c r="B492" s="27" t="s">
        <v>348</v>
      </c>
      <c r="C492" s="27" t="s">
        <v>3460</v>
      </c>
      <c r="D492" s="27" t="s">
        <v>3461</v>
      </c>
      <c r="F492" s="216" t="b">
        <f t="shared" si="22"/>
        <v>1</v>
      </c>
      <c r="G492" t="b">
        <f t="shared" si="23"/>
        <v>1</v>
      </c>
      <c r="H492" s="213" t="s">
        <v>474</v>
      </c>
      <c r="I492" t="s">
        <v>344</v>
      </c>
    </row>
    <row r="493" spans="1:9" ht="41.4">
      <c r="A493" s="219" t="str">
        <f t="shared" si="21"/>
        <v>O 5.5</v>
      </c>
      <c r="B493" s="27" t="s">
        <v>349</v>
      </c>
      <c r="C493" s="27" t="s">
        <v>3464</v>
      </c>
      <c r="D493" s="27" t="s">
        <v>3465</v>
      </c>
      <c r="F493" s="216" t="b">
        <f t="shared" si="22"/>
        <v>1</v>
      </c>
      <c r="G493" t="b">
        <f t="shared" si="23"/>
        <v>1</v>
      </c>
      <c r="H493" s="213" t="s">
        <v>474</v>
      </c>
      <c r="I493" t="s">
        <v>344</v>
      </c>
    </row>
    <row r="494" spans="1:9" ht="27.6">
      <c r="A494" s="219" t="str">
        <f t="shared" si="21"/>
        <v>O 6</v>
      </c>
      <c r="B494" s="26" t="s">
        <v>350</v>
      </c>
      <c r="C494" s="26" t="s">
        <v>3468</v>
      </c>
      <c r="D494" s="27" t="s">
        <v>3469</v>
      </c>
      <c r="F494" s="216" t="b">
        <f t="shared" si="22"/>
        <v>1</v>
      </c>
      <c r="G494" t="b">
        <f t="shared" si="23"/>
        <v>1</v>
      </c>
      <c r="H494" s="213" t="s">
        <v>474</v>
      </c>
      <c r="I494" t="s">
        <v>350</v>
      </c>
    </row>
    <row r="495" spans="1:9" ht="13.8">
      <c r="A495" s="219" t="str">
        <f t="shared" si="21"/>
        <v>O 6.1</v>
      </c>
      <c r="B495" s="27" t="s">
        <v>351</v>
      </c>
      <c r="C495" s="27" t="s">
        <v>3472</v>
      </c>
      <c r="D495" s="27" t="s">
        <v>3473</v>
      </c>
      <c r="F495" s="216" t="b">
        <f t="shared" si="22"/>
        <v>1</v>
      </c>
      <c r="G495" t="b">
        <f t="shared" si="23"/>
        <v>1</v>
      </c>
      <c r="H495" s="213" t="s">
        <v>474</v>
      </c>
      <c r="I495" t="s">
        <v>350</v>
      </c>
    </row>
    <row r="496" spans="1:9" ht="27.6">
      <c r="A496" s="219" t="str">
        <f t="shared" si="21"/>
        <v>O 6.2</v>
      </c>
      <c r="B496" s="27" t="s">
        <v>352</v>
      </c>
      <c r="C496" s="27" t="s">
        <v>3476</v>
      </c>
      <c r="D496" s="27" t="s">
        <v>3477</v>
      </c>
      <c r="F496" s="216" t="b">
        <f t="shared" si="22"/>
        <v>1</v>
      </c>
      <c r="G496" t="b">
        <f t="shared" si="23"/>
        <v>1</v>
      </c>
      <c r="H496" s="213" t="s">
        <v>474</v>
      </c>
      <c r="I496" t="s">
        <v>350</v>
      </c>
    </row>
    <row r="497" spans="1:9" ht="27.6">
      <c r="A497" s="219" t="str">
        <f t="shared" si="21"/>
        <v>O 7</v>
      </c>
      <c r="B497" s="26" t="s">
        <v>353</v>
      </c>
      <c r="C497" s="26" t="s">
        <v>3480</v>
      </c>
      <c r="D497" s="27" t="s">
        <v>3481</v>
      </c>
      <c r="F497" s="216" t="b">
        <f t="shared" si="22"/>
        <v>1</v>
      </c>
      <c r="G497" t="b">
        <f t="shared" si="23"/>
        <v>1</v>
      </c>
      <c r="H497" s="213" t="s">
        <v>474</v>
      </c>
      <c r="I497" t="s">
        <v>353</v>
      </c>
    </row>
    <row r="498" spans="1:9" ht="55.2">
      <c r="A498" s="219" t="str">
        <f t="shared" si="21"/>
        <v>O 7.1</v>
      </c>
      <c r="B498" s="27" t="s">
        <v>354</v>
      </c>
      <c r="C498" s="27" t="s">
        <v>3484</v>
      </c>
      <c r="D498" s="27" t="s">
        <v>3485</v>
      </c>
      <c r="F498" s="216" t="b">
        <f t="shared" si="22"/>
        <v>1</v>
      </c>
      <c r="G498" t="b">
        <f t="shared" si="23"/>
        <v>1</v>
      </c>
      <c r="H498" s="213" t="s">
        <v>474</v>
      </c>
      <c r="I498" t="s">
        <v>353</v>
      </c>
    </row>
    <row r="499" spans="1:9" ht="13.8">
      <c r="A499" s="219" t="str">
        <f t="shared" si="21"/>
        <v>O 7.2</v>
      </c>
      <c r="B499" s="27" t="s">
        <v>355</v>
      </c>
      <c r="C499" s="27" t="s">
        <v>3488</v>
      </c>
      <c r="D499" s="27" t="s">
        <v>3489</v>
      </c>
      <c r="F499" s="216" t="b">
        <f t="shared" si="22"/>
        <v>1</v>
      </c>
      <c r="G499" t="b">
        <f t="shared" si="23"/>
        <v>1</v>
      </c>
      <c r="H499" s="213" t="s">
        <v>474</v>
      </c>
      <c r="I499" t="s">
        <v>353</v>
      </c>
    </row>
    <row r="500" spans="1:9" ht="13.8">
      <c r="A500" s="219" t="str">
        <f t="shared" si="21"/>
        <v>O 7.3</v>
      </c>
      <c r="B500" s="27" t="s">
        <v>356</v>
      </c>
      <c r="C500" s="27" t="s">
        <v>3492</v>
      </c>
      <c r="D500" s="27" t="s">
        <v>3493</v>
      </c>
      <c r="F500" s="216" t="b">
        <f t="shared" si="22"/>
        <v>1</v>
      </c>
      <c r="G500" t="b">
        <f t="shared" si="23"/>
        <v>1</v>
      </c>
      <c r="H500" s="213" t="s">
        <v>474</v>
      </c>
      <c r="I500" t="s">
        <v>353</v>
      </c>
    </row>
    <row r="501" spans="1:9" ht="13.8">
      <c r="A501" s="219" t="str">
        <f t="shared" si="21"/>
        <v>O 7.4</v>
      </c>
      <c r="B501" s="27" t="s">
        <v>357</v>
      </c>
      <c r="C501" s="27" t="s">
        <v>3496</v>
      </c>
      <c r="D501" s="27" t="s">
        <v>3497</v>
      </c>
      <c r="F501" s="216" t="b">
        <f t="shared" si="22"/>
        <v>1</v>
      </c>
      <c r="G501" t="b">
        <f t="shared" si="23"/>
        <v>1</v>
      </c>
      <c r="H501" s="213" t="s">
        <v>474</v>
      </c>
      <c r="I501" t="s">
        <v>353</v>
      </c>
    </row>
    <row r="502" spans="1:9" ht="55.2" hidden="1">
      <c r="A502" s="219" t="str">
        <f t="shared" si="21"/>
        <v>O 8</v>
      </c>
      <c r="B502" s="26" t="s">
        <v>3500</v>
      </c>
      <c r="C502" s="26" t="s">
        <v>3501</v>
      </c>
      <c r="D502" s="27" t="s">
        <v>3502</v>
      </c>
      <c r="F502" s="216" t="b">
        <f t="shared" si="22"/>
        <v>1</v>
      </c>
      <c r="G502" t="b">
        <f t="shared" si="23"/>
        <v>0</v>
      </c>
      <c r="H502" s="213" t="s">
        <v>6163</v>
      </c>
    </row>
    <row r="503" spans="1:9" ht="41.4" hidden="1">
      <c r="A503" s="219" t="str">
        <f t="shared" si="21"/>
        <v>O 8.1</v>
      </c>
      <c r="B503" s="27" t="s">
        <v>3505</v>
      </c>
      <c r="C503" s="27" t="s">
        <v>3506</v>
      </c>
      <c r="D503" s="27" t="s">
        <v>3507</v>
      </c>
      <c r="F503" s="216" t="b">
        <f t="shared" si="22"/>
        <v>0</v>
      </c>
      <c r="G503" t="b">
        <f t="shared" si="23"/>
        <v>0</v>
      </c>
      <c r="H503" s="213" t="s">
        <v>475</v>
      </c>
    </row>
    <row r="504" spans="1:9" ht="41.4" hidden="1">
      <c r="A504" s="219" t="str">
        <f t="shared" si="21"/>
        <v>O 8.2</v>
      </c>
      <c r="B504" s="27" t="s">
        <v>3510</v>
      </c>
      <c r="C504" s="27" t="s">
        <v>3511</v>
      </c>
      <c r="D504" s="27" t="s">
        <v>3512</v>
      </c>
      <c r="F504" s="216" t="b">
        <f t="shared" si="22"/>
        <v>0</v>
      </c>
      <c r="G504" t="b">
        <f t="shared" si="23"/>
        <v>0</v>
      </c>
      <c r="H504" s="213" t="s">
        <v>475</v>
      </c>
    </row>
    <row r="505" spans="1:9" ht="27.6" hidden="1">
      <c r="A505" s="219" t="str">
        <f t="shared" si="21"/>
        <v>P</v>
      </c>
      <c r="B505" s="28" t="s">
        <v>358</v>
      </c>
      <c r="C505" s="28" t="s">
        <v>3515</v>
      </c>
      <c r="D505" s="27" t="s">
        <v>3516</v>
      </c>
      <c r="F505" s="216" t="b">
        <f t="shared" si="22"/>
        <v>1</v>
      </c>
      <c r="G505" t="b">
        <f t="shared" si="23"/>
        <v>0</v>
      </c>
      <c r="H505" s="213" t="s">
        <v>6163</v>
      </c>
    </row>
    <row r="506" spans="1:9" ht="13.8">
      <c r="A506" s="219" t="str">
        <f t="shared" si="21"/>
        <v>P 1</v>
      </c>
      <c r="B506" s="26" t="s">
        <v>359</v>
      </c>
      <c r="C506" s="26" t="s">
        <v>3519</v>
      </c>
      <c r="D506" s="27" t="s">
        <v>3520</v>
      </c>
      <c r="F506" s="216" t="b">
        <f t="shared" si="22"/>
        <v>1</v>
      </c>
      <c r="G506" t="b">
        <f t="shared" si="23"/>
        <v>1</v>
      </c>
      <c r="H506" s="213" t="s">
        <v>474</v>
      </c>
      <c r="I506" t="s">
        <v>359</v>
      </c>
    </row>
    <row r="507" spans="1:9" ht="55.2">
      <c r="A507" s="219" t="str">
        <f t="shared" si="21"/>
        <v>P 1.1</v>
      </c>
      <c r="B507" s="27" t="s">
        <v>360</v>
      </c>
      <c r="C507" s="27" t="s">
        <v>3523</v>
      </c>
      <c r="D507" s="27" t="s">
        <v>3524</v>
      </c>
      <c r="F507" s="216" t="b">
        <f t="shared" si="22"/>
        <v>1</v>
      </c>
      <c r="G507" t="b">
        <f t="shared" si="23"/>
        <v>1</v>
      </c>
      <c r="H507" s="213" t="s">
        <v>474</v>
      </c>
      <c r="I507" t="s">
        <v>359</v>
      </c>
    </row>
    <row r="508" spans="1:9" ht="55.2">
      <c r="A508" s="219" t="str">
        <f t="shared" si="21"/>
        <v>P 1.2</v>
      </c>
      <c r="B508" s="27" t="s">
        <v>361</v>
      </c>
      <c r="C508" s="27" t="s">
        <v>3527</v>
      </c>
      <c r="D508" s="27" t="s">
        <v>3528</v>
      </c>
      <c r="F508" s="216" t="b">
        <f t="shared" si="22"/>
        <v>1</v>
      </c>
      <c r="G508" t="b">
        <f t="shared" si="23"/>
        <v>1</v>
      </c>
      <c r="H508" s="213" t="s">
        <v>474</v>
      </c>
      <c r="I508" t="s">
        <v>359</v>
      </c>
    </row>
    <row r="509" spans="1:9" ht="55.2">
      <c r="A509" s="219" t="str">
        <f t="shared" si="21"/>
        <v>P 1.3</v>
      </c>
      <c r="B509" s="27" t="s">
        <v>362</v>
      </c>
      <c r="C509" s="27" t="s">
        <v>2217</v>
      </c>
      <c r="D509" s="27" t="s">
        <v>3531</v>
      </c>
      <c r="F509" s="216" t="b">
        <f t="shared" si="22"/>
        <v>1</v>
      </c>
      <c r="G509" t="b">
        <f t="shared" si="23"/>
        <v>1</v>
      </c>
      <c r="H509" s="213" t="s">
        <v>474</v>
      </c>
      <c r="I509" t="s">
        <v>359</v>
      </c>
    </row>
    <row r="510" spans="1:9" ht="55.2">
      <c r="A510" s="219" t="str">
        <f t="shared" si="21"/>
        <v>P 1.4</v>
      </c>
      <c r="B510" s="27" t="s">
        <v>363</v>
      </c>
      <c r="C510" s="27" t="s">
        <v>3534</v>
      </c>
      <c r="D510" s="27" t="s">
        <v>3535</v>
      </c>
      <c r="F510" s="216" t="b">
        <f t="shared" si="22"/>
        <v>1</v>
      </c>
      <c r="G510" t="b">
        <f t="shared" si="23"/>
        <v>1</v>
      </c>
      <c r="H510" s="213" t="s">
        <v>474</v>
      </c>
      <c r="I510" t="s">
        <v>359</v>
      </c>
    </row>
    <row r="511" spans="1:9" ht="55.2">
      <c r="A511" s="219" t="str">
        <f t="shared" si="21"/>
        <v>P 1.5</v>
      </c>
      <c r="B511" s="27" t="s">
        <v>364</v>
      </c>
      <c r="C511" s="27" t="s">
        <v>3538</v>
      </c>
      <c r="D511" s="27" t="s">
        <v>3539</v>
      </c>
      <c r="F511" s="216" t="b">
        <f t="shared" si="22"/>
        <v>1</v>
      </c>
      <c r="G511" t="b">
        <f t="shared" si="23"/>
        <v>1</v>
      </c>
      <c r="H511" s="213" t="s">
        <v>474</v>
      </c>
      <c r="I511" t="s">
        <v>359</v>
      </c>
    </row>
    <row r="512" spans="1:9" ht="69">
      <c r="A512" s="219" t="str">
        <f t="shared" si="21"/>
        <v>P 1.6</v>
      </c>
      <c r="B512" s="27" t="s">
        <v>365</v>
      </c>
      <c r="C512" s="27" t="s">
        <v>2269</v>
      </c>
      <c r="D512" s="27" t="s">
        <v>3542</v>
      </c>
      <c r="F512" s="216" t="b">
        <f t="shared" si="22"/>
        <v>1</v>
      </c>
      <c r="G512" t="b">
        <f t="shared" si="23"/>
        <v>1</v>
      </c>
      <c r="H512" s="213" t="s">
        <v>474</v>
      </c>
      <c r="I512" t="s">
        <v>359</v>
      </c>
    </row>
    <row r="513" spans="1:9" ht="41.4">
      <c r="A513" s="219" t="str">
        <f t="shared" si="21"/>
        <v>P 1.7</v>
      </c>
      <c r="B513" s="27" t="s">
        <v>366</v>
      </c>
      <c r="C513" s="27" t="s">
        <v>3545</v>
      </c>
      <c r="D513" s="27" t="s">
        <v>3546</v>
      </c>
      <c r="F513" s="216" t="b">
        <f t="shared" si="22"/>
        <v>1</v>
      </c>
      <c r="G513" t="b">
        <f t="shared" si="23"/>
        <v>1</v>
      </c>
      <c r="H513" s="213" t="s">
        <v>474</v>
      </c>
      <c r="I513" t="s">
        <v>359</v>
      </c>
    </row>
    <row r="514" spans="1:9" ht="27.6" hidden="1">
      <c r="A514" s="219" t="str">
        <f t="shared" si="21"/>
        <v>P 2</v>
      </c>
      <c r="B514" s="26" t="s">
        <v>3549</v>
      </c>
      <c r="C514" s="26" t="s">
        <v>3550</v>
      </c>
      <c r="D514" s="27" t="s">
        <v>3551</v>
      </c>
      <c r="F514" s="216" t="b">
        <f t="shared" si="22"/>
        <v>1</v>
      </c>
      <c r="G514" t="b">
        <f t="shared" si="23"/>
        <v>0</v>
      </c>
      <c r="H514" s="213" t="s">
        <v>6163</v>
      </c>
    </row>
    <row r="515" spans="1:9" ht="55.2" hidden="1">
      <c r="A515" s="219" t="str">
        <f t="shared" ref="A515:A578" si="24">IF(IF(ISERROR(SEARCH(".",B515)),FALSE,TRUE),REPLACE(REPLACE(B515,2,1," "),IFERROR(FIND(".0",B515),""),2,"."),IF(LEN(B515)&gt;2,REPLACE(B515,2,1," "),B515))</f>
        <v>P 2.1</v>
      </c>
      <c r="B515" s="27" t="s">
        <v>3554</v>
      </c>
      <c r="C515" s="27" t="s">
        <v>2337</v>
      </c>
      <c r="D515" s="27" t="s">
        <v>3555</v>
      </c>
      <c r="F515" s="216" t="b">
        <f t="shared" ref="F515:F578" si="25">IF(H515="nein / nur Anzeigen",TRUE, IF(H515="nein",FALSE,IF(H515="nein / Eingabe ZB neu mappen",FALSE,TRUE)))</f>
        <v>0</v>
      </c>
      <c r="G515" t="b">
        <f t="shared" ref="G515:G578" si="26">IF(H515="Ja",TRUE,FALSE)</f>
        <v>0</v>
      </c>
      <c r="H515" s="214" t="s">
        <v>6164</v>
      </c>
    </row>
    <row r="516" spans="1:9" ht="96.6" hidden="1">
      <c r="A516" s="219" t="str">
        <f t="shared" si="24"/>
        <v>P 2.2</v>
      </c>
      <c r="B516" s="27" t="s">
        <v>3557</v>
      </c>
      <c r="C516" s="27" t="s">
        <v>3558</v>
      </c>
      <c r="D516" s="27" t="s">
        <v>3559</v>
      </c>
      <c r="F516" s="216" t="b">
        <f t="shared" si="25"/>
        <v>0</v>
      </c>
      <c r="G516" t="b">
        <f t="shared" si="26"/>
        <v>0</v>
      </c>
      <c r="H516" s="214" t="s">
        <v>6164</v>
      </c>
    </row>
    <row r="517" spans="1:9" ht="96.6" hidden="1">
      <c r="A517" s="219" t="str">
        <f t="shared" si="24"/>
        <v>P 2.3</v>
      </c>
      <c r="B517" s="27" t="s">
        <v>3562</v>
      </c>
      <c r="C517" s="27" t="s">
        <v>3563</v>
      </c>
      <c r="D517" s="27" t="s">
        <v>3564</v>
      </c>
      <c r="F517" s="216" t="b">
        <f t="shared" si="25"/>
        <v>0</v>
      </c>
      <c r="G517" t="b">
        <f t="shared" si="26"/>
        <v>0</v>
      </c>
      <c r="H517" s="214" t="s">
        <v>6164</v>
      </c>
    </row>
    <row r="518" spans="1:9" ht="41.4" hidden="1">
      <c r="A518" s="219" t="str">
        <f t="shared" si="24"/>
        <v>P 2.4</v>
      </c>
      <c r="B518" s="27" t="s">
        <v>3567</v>
      </c>
      <c r="C518" s="27" t="s">
        <v>3568</v>
      </c>
      <c r="D518" s="27" t="s">
        <v>3546</v>
      </c>
      <c r="F518" s="216" t="b">
        <f t="shared" si="25"/>
        <v>0</v>
      </c>
      <c r="G518" t="b">
        <f t="shared" si="26"/>
        <v>0</v>
      </c>
      <c r="H518" s="214" t="s">
        <v>6164</v>
      </c>
    </row>
    <row r="519" spans="1:9" ht="41.4" hidden="1">
      <c r="A519" s="219" t="str">
        <f t="shared" si="24"/>
        <v>P 3</v>
      </c>
      <c r="B519" s="26" t="s">
        <v>3570</v>
      </c>
      <c r="C519" s="26" t="s">
        <v>3571</v>
      </c>
      <c r="D519" s="27" t="s">
        <v>3572</v>
      </c>
      <c r="F519" s="216" t="b">
        <f t="shared" si="25"/>
        <v>1</v>
      </c>
      <c r="G519" t="b">
        <f t="shared" si="26"/>
        <v>0</v>
      </c>
      <c r="H519" s="213" t="s">
        <v>6163</v>
      </c>
    </row>
    <row r="520" spans="1:9" ht="41.4" hidden="1">
      <c r="A520" s="219" t="str">
        <f t="shared" si="24"/>
        <v>P 3.1</v>
      </c>
      <c r="B520" s="27" t="s">
        <v>3575</v>
      </c>
      <c r="C520" s="27" t="s">
        <v>2245</v>
      </c>
      <c r="D520" s="27" t="s">
        <v>3576</v>
      </c>
      <c r="F520" s="216" t="b">
        <f t="shared" si="25"/>
        <v>0</v>
      </c>
      <c r="G520" t="b">
        <f t="shared" si="26"/>
        <v>0</v>
      </c>
      <c r="H520" s="214" t="s">
        <v>6164</v>
      </c>
    </row>
    <row r="521" spans="1:9" ht="41.4" hidden="1">
      <c r="A521" s="219" t="str">
        <f t="shared" si="24"/>
        <v>P 3.2</v>
      </c>
      <c r="B521" s="27" t="s">
        <v>3578</v>
      </c>
      <c r="C521" s="27" t="s">
        <v>3579</v>
      </c>
      <c r="D521" s="27" t="s">
        <v>3580</v>
      </c>
      <c r="F521" s="216" t="b">
        <f t="shared" si="25"/>
        <v>0</v>
      </c>
      <c r="G521" t="b">
        <f t="shared" si="26"/>
        <v>0</v>
      </c>
      <c r="H521" s="214" t="s">
        <v>6164</v>
      </c>
    </row>
    <row r="522" spans="1:9" ht="41.4" hidden="1">
      <c r="A522" s="219" t="str">
        <f t="shared" si="24"/>
        <v>P 3.3</v>
      </c>
      <c r="B522" s="27" t="s">
        <v>3583</v>
      </c>
      <c r="C522" s="27" t="s">
        <v>3584</v>
      </c>
      <c r="D522" s="27" t="s">
        <v>3585</v>
      </c>
      <c r="F522" s="216" t="b">
        <f t="shared" si="25"/>
        <v>0</v>
      </c>
      <c r="G522" t="b">
        <f t="shared" si="26"/>
        <v>0</v>
      </c>
      <c r="H522" s="214" t="s">
        <v>6164</v>
      </c>
    </row>
    <row r="523" spans="1:9" ht="27.6" hidden="1">
      <c r="A523" s="219" t="str">
        <f t="shared" si="24"/>
        <v>P 3.4</v>
      </c>
      <c r="B523" s="27" t="s">
        <v>3588</v>
      </c>
      <c r="C523" s="27" t="s">
        <v>3589</v>
      </c>
      <c r="D523" s="27" t="s">
        <v>3590</v>
      </c>
      <c r="F523" s="216" t="b">
        <f t="shared" si="25"/>
        <v>0</v>
      </c>
      <c r="G523" t="b">
        <f t="shared" si="26"/>
        <v>0</v>
      </c>
      <c r="H523" s="214" t="s">
        <v>6164</v>
      </c>
    </row>
    <row r="524" spans="1:9" ht="55.2" hidden="1">
      <c r="A524" s="219" t="str">
        <f t="shared" si="24"/>
        <v>P 3.5</v>
      </c>
      <c r="B524" s="27" t="s">
        <v>3593</v>
      </c>
      <c r="C524" s="27" t="s">
        <v>3594</v>
      </c>
      <c r="D524" s="27" t="s">
        <v>3595</v>
      </c>
      <c r="F524" s="216" t="b">
        <f t="shared" si="25"/>
        <v>0</v>
      </c>
      <c r="G524" t="b">
        <f t="shared" si="26"/>
        <v>0</v>
      </c>
      <c r="H524" s="214" t="s">
        <v>6164</v>
      </c>
    </row>
    <row r="525" spans="1:9" ht="27.6" hidden="1">
      <c r="A525" s="219" t="str">
        <f t="shared" si="24"/>
        <v>P 4</v>
      </c>
      <c r="B525" s="26" t="s">
        <v>3598</v>
      </c>
      <c r="C525" s="26" t="s">
        <v>3599</v>
      </c>
      <c r="D525" s="27" t="s">
        <v>3600</v>
      </c>
      <c r="F525" s="216" t="b">
        <f t="shared" si="25"/>
        <v>1</v>
      </c>
      <c r="G525" t="b">
        <f t="shared" si="26"/>
        <v>0</v>
      </c>
      <c r="H525" s="213" t="s">
        <v>6163</v>
      </c>
    </row>
    <row r="526" spans="1:9" ht="55.2" hidden="1">
      <c r="A526" s="219" t="str">
        <f t="shared" si="24"/>
        <v>P 4.1</v>
      </c>
      <c r="B526" s="27" t="s">
        <v>3603</v>
      </c>
      <c r="C526" s="27" t="s">
        <v>3604</v>
      </c>
      <c r="D526" s="27" t="s">
        <v>3605</v>
      </c>
      <c r="F526" s="216" t="b">
        <f t="shared" si="25"/>
        <v>0</v>
      </c>
      <c r="G526" t="b">
        <f t="shared" si="26"/>
        <v>0</v>
      </c>
      <c r="H526" s="214" t="s">
        <v>6164</v>
      </c>
    </row>
    <row r="527" spans="1:9" ht="41.4" hidden="1">
      <c r="A527" s="219" t="str">
        <f t="shared" si="24"/>
        <v>P 4.2</v>
      </c>
      <c r="B527" s="27" t="s">
        <v>3608</v>
      </c>
      <c r="C527" s="27" t="s">
        <v>3609</v>
      </c>
      <c r="D527" s="27" t="s">
        <v>3610</v>
      </c>
      <c r="F527" s="216" t="b">
        <f t="shared" si="25"/>
        <v>0</v>
      </c>
      <c r="G527" t="b">
        <f t="shared" si="26"/>
        <v>0</v>
      </c>
      <c r="H527" s="214" t="s">
        <v>6164</v>
      </c>
    </row>
    <row r="528" spans="1:9" ht="41.4" hidden="1">
      <c r="A528" s="219" t="str">
        <f t="shared" si="24"/>
        <v>P 4.3</v>
      </c>
      <c r="B528" s="27" t="s">
        <v>3613</v>
      </c>
      <c r="C528" s="27" t="s">
        <v>2404</v>
      </c>
      <c r="D528" s="27" t="s">
        <v>3614</v>
      </c>
      <c r="F528" s="216" t="b">
        <f t="shared" si="25"/>
        <v>0</v>
      </c>
      <c r="G528" t="b">
        <f t="shared" si="26"/>
        <v>0</v>
      </c>
      <c r="H528" s="214" t="s">
        <v>6164</v>
      </c>
    </row>
    <row r="529" spans="1:9" ht="41.4" hidden="1">
      <c r="A529" s="219" t="str">
        <f t="shared" si="24"/>
        <v>P 4.4</v>
      </c>
      <c r="B529" s="27" t="s">
        <v>3617</v>
      </c>
      <c r="C529" s="27" t="s">
        <v>2409</v>
      </c>
      <c r="D529" s="27" t="s">
        <v>3618</v>
      </c>
      <c r="F529" s="216" t="b">
        <f t="shared" si="25"/>
        <v>0</v>
      </c>
      <c r="G529" t="b">
        <f t="shared" si="26"/>
        <v>0</v>
      </c>
      <c r="H529" s="214" t="s">
        <v>6164</v>
      </c>
    </row>
    <row r="530" spans="1:9" ht="27.6" hidden="1">
      <c r="A530" s="219" t="str">
        <f t="shared" si="24"/>
        <v>P 4.5</v>
      </c>
      <c r="B530" s="27" t="s">
        <v>3621</v>
      </c>
      <c r="C530" s="27" t="s">
        <v>2413</v>
      </c>
      <c r="D530" s="27" t="s">
        <v>3622</v>
      </c>
      <c r="F530" s="216" t="b">
        <f t="shared" si="25"/>
        <v>0</v>
      </c>
      <c r="G530" t="b">
        <f t="shared" si="26"/>
        <v>0</v>
      </c>
      <c r="H530" s="214" t="s">
        <v>6164</v>
      </c>
    </row>
    <row r="531" spans="1:9" ht="27.6" hidden="1">
      <c r="A531" s="219" t="str">
        <f t="shared" si="24"/>
        <v>Q</v>
      </c>
      <c r="B531" s="28" t="s">
        <v>367</v>
      </c>
      <c r="C531" s="28" t="s">
        <v>3624</v>
      </c>
      <c r="D531" s="27" t="s">
        <v>3625</v>
      </c>
      <c r="F531" s="216" t="b">
        <f t="shared" si="25"/>
        <v>1</v>
      </c>
      <c r="G531" t="b">
        <f t="shared" si="26"/>
        <v>0</v>
      </c>
      <c r="H531" s="213" t="s">
        <v>6163</v>
      </c>
    </row>
    <row r="532" spans="1:9" ht="41.4">
      <c r="A532" s="219" t="str">
        <f t="shared" si="24"/>
        <v>Q 1</v>
      </c>
      <c r="B532" s="26" t="s">
        <v>368</v>
      </c>
      <c r="C532" s="26" t="s">
        <v>3628</v>
      </c>
      <c r="D532" s="27" t="s">
        <v>3629</v>
      </c>
      <c r="F532" s="216" t="b">
        <f t="shared" si="25"/>
        <v>1</v>
      </c>
      <c r="G532" t="b">
        <f t="shared" si="26"/>
        <v>1</v>
      </c>
      <c r="H532" s="213" t="s">
        <v>474</v>
      </c>
      <c r="I532" t="s">
        <v>368</v>
      </c>
    </row>
    <row r="533" spans="1:9" ht="27.6">
      <c r="A533" s="219" t="str">
        <f t="shared" si="24"/>
        <v>Q 1.1</v>
      </c>
      <c r="B533" s="27" t="s">
        <v>369</v>
      </c>
      <c r="C533" s="27" t="s">
        <v>3632</v>
      </c>
      <c r="D533" s="27" t="s">
        <v>3633</v>
      </c>
      <c r="F533" s="216" t="b">
        <f t="shared" si="25"/>
        <v>1</v>
      </c>
      <c r="G533" t="b">
        <f t="shared" si="26"/>
        <v>1</v>
      </c>
      <c r="H533" s="213" t="s">
        <v>474</v>
      </c>
      <c r="I533" t="s">
        <v>368</v>
      </c>
    </row>
    <row r="534" spans="1:9" ht="41.4">
      <c r="A534" s="219" t="str">
        <f t="shared" si="24"/>
        <v>Q 1.2</v>
      </c>
      <c r="B534" s="27" t="s">
        <v>370</v>
      </c>
      <c r="C534" s="27" t="s">
        <v>3636</v>
      </c>
      <c r="D534" s="27" t="s">
        <v>3637</v>
      </c>
      <c r="F534" s="216" t="b">
        <f t="shared" si="25"/>
        <v>1</v>
      </c>
      <c r="G534" t="b">
        <f t="shared" si="26"/>
        <v>1</v>
      </c>
      <c r="H534" s="213" t="s">
        <v>474</v>
      </c>
      <c r="I534" t="s">
        <v>368</v>
      </c>
    </row>
    <row r="535" spans="1:9" ht="41.4">
      <c r="A535" s="219" t="str">
        <f t="shared" si="24"/>
        <v>Q 1.3</v>
      </c>
      <c r="B535" s="27" t="s">
        <v>371</v>
      </c>
      <c r="C535" s="27" t="s">
        <v>3640</v>
      </c>
      <c r="D535" s="27" t="s">
        <v>3641</v>
      </c>
      <c r="F535" s="216" t="b">
        <f t="shared" si="25"/>
        <v>1</v>
      </c>
      <c r="G535" t="b">
        <f t="shared" si="26"/>
        <v>1</v>
      </c>
      <c r="H535" s="213" t="s">
        <v>474</v>
      </c>
      <c r="I535" t="s">
        <v>368</v>
      </c>
    </row>
    <row r="536" spans="1:9" ht="69">
      <c r="A536" s="219" t="str">
        <f t="shared" si="24"/>
        <v>Q 1.4</v>
      </c>
      <c r="B536" s="27" t="s">
        <v>372</v>
      </c>
      <c r="C536" s="27" t="s">
        <v>3644</v>
      </c>
      <c r="D536" s="27" t="s">
        <v>3645</v>
      </c>
      <c r="F536" s="216" t="b">
        <f t="shared" si="25"/>
        <v>1</v>
      </c>
      <c r="G536" t="b">
        <f t="shared" si="26"/>
        <v>1</v>
      </c>
      <c r="H536" s="213" t="s">
        <v>474</v>
      </c>
      <c r="I536" t="s">
        <v>368</v>
      </c>
    </row>
    <row r="537" spans="1:9" ht="41.4">
      <c r="A537" s="219" t="str">
        <f t="shared" si="24"/>
        <v>Q 1.5</v>
      </c>
      <c r="B537" s="27" t="s">
        <v>373</v>
      </c>
      <c r="C537" s="27" t="s">
        <v>3648</v>
      </c>
      <c r="D537" s="27" t="s">
        <v>3649</v>
      </c>
      <c r="F537" s="216" t="b">
        <f t="shared" si="25"/>
        <v>1</v>
      </c>
      <c r="G537" t="b">
        <f t="shared" si="26"/>
        <v>1</v>
      </c>
      <c r="H537" s="213" t="s">
        <v>474</v>
      </c>
      <c r="I537" t="s">
        <v>368</v>
      </c>
    </row>
    <row r="538" spans="1:9" ht="27.6">
      <c r="A538" s="219" t="str">
        <f t="shared" si="24"/>
        <v>Q 2</v>
      </c>
      <c r="B538" s="26" t="s">
        <v>374</v>
      </c>
      <c r="C538" s="26" t="s">
        <v>2065</v>
      </c>
      <c r="D538" s="27" t="s">
        <v>3652</v>
      </c>
      <c r="F538" s="216" t="b">
        <f t="shared" si="25"/>
        <v>1</v>
      </c>
      <c r="G538" t="b">
        <f t="shared" si="26"/>
        <v>1</v>
      </c>
      <c r="H538" s="213" t="s">
        <v>474</v>
      </c>
      <c r="I538" t="s">
        <v>374</v>
      </c>
    </row>
    <row r="539" spans="1:9" ht="41.4">
      <c r="A539" s="219" t="str">
        <f t="shared" si="24"/>
        <v>Q 2.1</v>
      </c>
      <c r="B539" s="27" t="s">
        <v>375</v>
      </c>
      <c r="C539" s="27" t="s">
        <v>3654</v>
      </c>
      <c r="D539" s="27" t="s">
        <v>3655</v>
      </c>
      <c r="F539" s="216" t="b">
        <f t="shared" si="25"/>
        <v>1</v>
      </c>
      <c r="G539" t="b">
        <f t="shared" si="26"/>
        <v>1</v>
      </c>
      <c r="H539" s="213" t="s">
        <v>474</v>
      </c>
      <c r="I539" t="s">
        <v>374</v>
      </c>
    </row>
    <row r="540" spans="1:9" ht="27.6">
      <c r="A540" s="219" t="str">
        <f t="shared" si="24"/>
        <v>Q 2.2</v>
      </c>
      <c r="B540" s="27" t="s">
        <v>376</v>
      </c>
      <c r="C540" s="27" t="s">
        <v>3658</v>
      </c>
      <c r="D540" s="27" t="s">
        <v>3659</v>
      </c>
      <c r="F540" s="216" t="b">
        <f t="shared" si="25"/>
        <v>1</v>
      </c>
      <c r="G540" t="b">
        <f t="shared" si="26"/>
        <v>1</v>
      </c>
      <c r="H540" s="213" t="s">
        <v>474</v>
      </c>
      <c r="I540" t="s">
        <v>374</v>
      </c>
    </row>
    <row r="541" spans="1:9" ht="27.6">
      <c r="A541" s="219" t="str">
        <f t="shared" si="24"/>
        <v>Q 2.3</v>
      </c>
      <c r="B541" s="27" t="s">
        <v>377</v>
      </c>
      <c r="C541" s="27" t="s">
        <v>3662</v>
      </c>
      <c r="D541" s="27" t="s">
        <v>3663</v>
      </c>
      <c r="F541" s="216" t="b">
        <f t="shared" si="25"/>
        <v>1</v>
      </c>
      <c r="G541" t="b">
        <f t="shared" si="26"/>
        <v>1</v>
      </c>
      <c r="H541" s="213" t="s">
        <v>474</v>
      </c>
      <c r="I541" t="s">
        <v>374</v>
      </c>
    </row>
    <row r="542" spans="1:9" ht="27.6">
      <c r="A542" s="219" t="str">
        <f t="shared" si="24"/>
        <v>Q 2.4</v>
      </c>
      <c r="B542" s="27" t="s">
        <v>378</v>
      </c>
      <c r="C542" s="27" t="s">
        <v>3666</v>
      </c>
      <c r="D542" s="27" t="s">
        <v>3667</v>
      </c>
      <c r="F542" s="216" t="b">
        <f t="shared" si="25"/>
        <v>1</v>
      </c>
      <c r="G542" t="b">
        <f t="shared" si="26"/>
        <v>1</v>
      </c>
      <c r="H542" s="213" t="s">
        <v>474</v>
      </c>
      <c r="I542" t="s">
        <v>374</v>
      </c>
    </row>
    <row r="543" spans="1:9" ht="27.6">
      <c r="A543" s="219" t="str">
        <f t="shared" si="24"/>
        <v>Q 3</v>
      </c>
      <c r="B543" s="26" t="s">
        <v>379</v>
      </c>
      <c r="C543" s="26" t="s">
        <v>2119</v>
      </c>
      <c r="D543" s="27" t="s">
        <v>3670</v>
      </c>
      <c r="F543" s="216" t="b">
        <f t="shared" si="25"/>
        <v>1</v>
      </c>
      <c r="G543" t="b">
        <f t="shared" si="26"/>
        <v>1</v>
      </c>
      <c r="H543" s="213" t="s">
        <v>474</v>
      </c>
      <c r="I543" t="s">
        <v>379</v>
      </c>
    </row>
    <row r="544" spans="1:9" ht="41.4">
      <c r="A544" s="219" t="str">
        <f t="shared" si="24"/>
        <v>Q 3.1</v>
      </c>
      <c r="B544" s="27" t="s">
        <v>380</v>
      </c>
      <c r="C544" s="27" t="s">
        <v>3672</v>
      </c>
      <c r="D544" s="27" t="s">
        <v>3673</v>
      </c>
      <c r="F544" s="216" t="b">
        <f t="shared" si="25"/>
        <v>1</v>
      </c>
      <c r="G544" t="b">
        <f t="shared" si="26"/>
        <v>1</v>
      </c>
      <c r="H544" s="213" t="s">
        <v>474</v>
      </c>
      <c r="I544" t="s">
        <v>379</v>
      </c>
    </row>
    <row r="545" spans="1:9" ht="27.6">
      <c r="A545" s="219" t="str">
        <f t="shared" si="24"/>
        <v>Q 3.2</v>
      </c>
      <c r="B545" s="27" t="s">
        <v>381</v>
      </c>
      <c r="C545" s="27" t="s">
        <v>3676</v>
      </c>
      <c r="D545" s="27" t="s">
        <v>3677</v>
      </c>
      <c r="F545" s="216" t="b">
        <f t="shared" si="25"/>
        <v>1</v>
      </c>
      <c r="G545" t="b">
        <f t="shared" si="26"/>
        <v>1</v>
      </c>
      <c r="H545" s="213" t="s">
        <v>474</v>
      </c>
      <c r="I545" t="s">
        <v>379</v>
      </c>
    </row>
    <row r="546" spans="1:9" ht="27.6">
      <c r="A546" s="219" t="str">
        <f t="shared" si="24"/>
        <v>Q 3.3</v>
      </c>
      <c r="B546" s="27" t="s">
        <v>382</v>
      </c>
      <c r="C546" s="27" t="s">
        <v>3680</v>
      </c>
      <c r="D546" s="27" t="s">
        <v>3681</v>
      </c>
      <c r="F546" s="216" t="b">
        <f t="shared" si="25"/>
        <v>1</v>
      </c>
      <c r="G546" t="b">
        <f t="shared" si="26"/>
        <v>1</v>
      </c>
      <c r="H546" s="213" t="s">
        <v>474</v>
      </c>
      <c r="I546" t="s">
        <v>379</v>
      </c>
    </row>
    <row r="547" spans="1:9" ht="27.6">
      <c r="A547" s="219" t="str">
        <f t="shared" si="24"/>
        <v>Q 3.4</v>
      </c>
      <c r="B547" s="27" t="s">
        <v>383</v>
      </c>
      <c r="C547" s="27" t="s">
        <v>3684</v>
      </c>
      <c r="D547" s="27" t="s">
        <v>3685</v>
      </c>
      <c r="F547" s="216" t="b">
        <f t="shared" si="25"/>
        <v>1</v>
      </c>
      <c r="G547" t="b">
        <f t="shared" si="26"/>
        <v>1</v>
      </c>
      <c r="H547" s="213" t="s">
        <v>474</v>
      </c>
      <c r="I547" t="s">
        <v>379</v>
      </c>
    </row>
    <row r="548" spans="1:9" ht="27.6">
      <c r="A548" s="219" t="str">
        <f t="shared" si="24"/>
        <v>Q 4</v>
      </c>
      <c r="B548" s="26" t="s">
        <v>384</v>
      </c>
      <c r="C548" s="26" t="s">
        <v>3688</v>
      </c>
      <c r="D548" s="27" t="s">
        <v>3689</v>
      </c>
      <c r="F548" s="216" t="b">
        <f t="shared" si="25"/>
        <v>1</v>
      </c>
      <c r="G548" t="b">
        <f t="shared" si="26"/>
        <v>1</v>
      </c>
      <c r="H548" s="213" t="s">
        <v>474</v>
      </c>
      <c r="I548" t="s">
        <v>384</v>
      </c>
    </row>
    <row r="549" spans="1:9" ht="41.4">
      <c r="A549" s="219" t="str">
        <f t="shared" si="24"/>
        <v>Q 4.1</v>
      </c>
      <c r="B549" s="27" t="s">
        <v>385</v>
      </c>
      <c r="C549" s="27" t="s">
        <v>3692</v>
      </c>
      <c r="D549" s="27" t="s">
        <v>3693</v>
      </c>
      <c r="F549" s="216" t="b">
        <f t="shared" si="25"/>
        <v>1</v>
      </c>
      <c r="G549" t="b">
        <f t="shared" si="26"/>
        <v>1</v>
      </c>
      <c r="H549" s="213" t="s">
        <v>474</v>
      </c>
      <c r="I549" t="s">
        <v>384</v>
      </c>
    </row>
    <row r="550" spans="1:9" ht="27.6">
      <c r="A550" s="219" t="str">
        <f t="shared" si="24"/>
        <v>Q 4.2</v>
      </c>
      <c r="B550" s="27" t="s">
        <v>386</v>
      </c>
      <c r="C550" s="27" t="s">
        <v>3696</v>
      </c>
      <c r="D550" s="27" t="s">
        <v>3677</v>
      </c>
      <c r="F550" s="216" t="b">
        <f t="shared" si="25"/>
        <v>1</v>
      </c>
      <c r="G550" t="b">
        <f t="shared" si="26"/>
        <v>1</v>
      </c>
      <c r="H550" s="213" t="s">
        <v>474</v>
      </c>
      <c r="I550" t="s">
        <v>384</v>
      </c>
    </row>
    <row r="551" spans="1:9" ht="41.4">
      <c r="A551" s="219" t="str">
        <f t="shared" si="24"/>
        <v>Q 4.3</v>
      </c>
      <c r="B551" s="27" t="s">
        <v>387</v>
      </c>
      <c r="C551" s="27" t="s">
        <v>3699</v>
      </c>
      <c r="D551" s="27" t="s">
        <v>3700</v>
      </c>
      <c r="F551" s="216" t="b">
        <f t="shared" si="25"/>
        <v>1</v>
      </c>
      <c r="G551" t="b">
        <f t="shared" si="26"/>
        <v>1</v>
      </c>
      <c r="H551" s="213" t="s">
        <v>474</v>
      </c>
      <c r="I551" t="s">
        <v>384</v>
      </c>
    </row>
    <row r="552" spans="1:9" ht="27.6">
      <c r="A552" s="219" t="str">
        <f t="shared" si="24"/>
        <v>Q 4.4</v>
      </c>
      <c r="B552" s="27" t="s">
        <v>388</v>
      </c>
      <c r="C552" s="27" t="s">
        <v>3703</v>
      </c>
      <c r="D552" s="27" t="s">
        <v>3704</v>
      </c>
      <c r="F552" s="216" t="b">
        <f t="shared" si="25"/>
        <v>1</v>
      </c>
      <c r="G552" t="b">
        <f t="shared" si="26"/>
        <v>1</v>
      </c>
      <c r="H552" s="213" t="s">
        <v>474</v>
      </c>
      <c r="I552" t="s">
        <v>384</v>
      </c>
    </row>
    <row r="553" spans="1:9" ht="55.2">
      <c r="A553" s="219" t="str">
        <f t="shared" si="24"/>
        <v>Q 5</v>
      </c>
      <c r="B553" s="26" t="s">
        <v>389</v>
      </c>
      <c r="C553" s="26" t="s">
        <v>3707</v>
      </c>
      <c r="D553" s="27" t="s">
        <v>3708</v>
      </c>
      <c r="F553" s="216" t="b">
        <f t="shared" si="25"/>
        <v>1</v>
      </c>
      <c r="G553" t="b">
        <f t="shared" si="26"/>
        <v>1</v>
      </c>
      <c r="H553" s="213" t="s">
        <v>474</v>
      </c>
      <c r="I553" t="s">
        <v>389</v>
      </c>
    </row>
    <row r="554" spans="1:9" ht="27.6">
      <c r="A554" s="219" t="str">
        <f t="shared" si="24"/>
        <v>Q 5.1</v>
      </c>
      <c r="B554" s="27" t="s">
        <v>390</v>
      </c>
      <c r="C554" s="27" t="s">
        <v>3711</v>
      </c>
      <c r="D554" s="27" t="s">
        <v>3712</v>
      </c>
      <c r="F554" s="216" t="b">
        <f t="shared" si="25"/>
        <v>1</v>
      </c>
      <c r="G554" t="b">
        <f t="shared" si="26"/>
        <v>1</v>
      </c>
      <c r="H554" s="213" t="s">
        <v>474</v>
      </c>
      <c r="I554" t="s">
        <v>389</v>
      </c>
    </row>
    <row r="555" spans="1:9" ht="27.6">
      <c r="A555" s="219" t="str">
        <f t="shared" si="24"/>
        <v>Q 5.2</v>
      </c>
      <c r="B555" s="27" t="s">
        <v>391</v>
      </c>
      <c r="C555" s="27" t="s">
        <v>3715</v>
      </c>
      <c r="D555" s="27" t="s">
        <v>3716</v>
      </c>
      <c r="F555" s="216" t="b">
        <f t="shared" si="25"/>
        <v>1</v>
      </c>
      <c r="G555" t="b">
        <f t="shared" si="26"/>
        <v>1</v>
      </c>
      <c r="H555" s="213" t="s">
        <v>474</v>
      </c>
      <c r="I555" t="s">
        <v>389</v>
      </c>
    </row>
    <row r="556" spans="1:9" ht="27.6">
      <c r="A556" s="219" t="str">
        <f t="shared" si="24"/>
        <v>Q 5.3</v>
      </c>
      <c r="B556" s="27" t="s">
        <v>392</v>
      </c>
      <c r="C556" s="27" t="s">
        <v>3719</v>
      </c>
      <c r="D556" s="27" t="s">
        <v>3720</v>
      </c>
      <c r="F556" s="216" t="b">
        <f t="shared" si="25"/>
        <v>1</v>
      </c>
      <c r="G556" t="b">
        <f t="shared" si="26"/>
        <v>1</v>
      </c>
      <c r="H556" s="213" t="s">
        <v>474</v>
      </c>
      <c r="I556" t="s">
        <v>389</v>
      </c>
    </row>
    <row r="557" spans="1:9" ht="55.2">
      <c r="A557" s="219" t="str">
        <f t="shared" si="24"/>
        <v>Q 6</v>
      </c>
      <c r="B557" s="26" t="s">
        <v>393</v>
      </c>
      <c r="C557" s="26" t="s">
        <v>3723</v>
      </c>
      <c r="D557" s="27" t="s">
        <v>3724</v>
      </c>
      <c r="F557" s="216" t="b">
        <f t="shared" si="25"/>
        <v>1</v>
      </c>
      <c r="G557" t="b">
        <f t="shared" si="26"/>
        <v>1</v>
      </c>
      <c r="H557" s="213" t="s">
        <v>474</v>
      </c>
      <c r="I557" t="s">
        <v>393</v>
      </c>
    </row>
    <row r="558" spans="1:9" ht="55.2">
      <c r="A558" s="219" t="str">
        <f t="shared" si="24"/>
        <v>Q 6.1</v>
      </c>
      <c r="B558" s="27" t="s">
        <v>394</v>
      </c>
      <c r="C558" s="27" t="s">
        <v>3727</v>
      </c>
      <c r="D558" s="27" t="s">
        <v>3728</v>
      </c>
      <c r="F558" s="216" t="b">
        <f t="shared" si="25"/>
        <v>1</v>
      </c>
      <c r="G558" t="b">
        <f t="shared" si="26"/>
        <v>1</v>
      </c>
      <c r="H558" s="213" t="s">
        <v>474</v>
      </c>
      <c r="I558" t="s">
        <v>393</v>
      </c>
    </row>
    <row r="559" spans="1:9" ht="55.2">
      <c r="A559" s="219" t="str">
        <f t="shared" si="24"/>
        <v>Q 6.2</v>
      </c>
      <c r="B559" s="27" t="s">
        <v>395</v>
      </c>
      <c r="C559" s="27" t="s">
        <v>3731</v>
      </c>
      <c r="D559" s="27" t="s">
        <v>3732</v>
      </c>
      <c r="F559" s="216" t="b">
        <f t="shared" si="25"/>
        <v>1</v>
      </c>
      <c r="G559" t="b">
        <f t="shared" si="26"/>
        <v>1</v>
      </c>
      <c r="H559" s="213" t="s">
        <v>474</v>
      </c>
      <c r="I559" t="s">
        <v>393</v>
      </c>
    </row>
    <row r="560" spans="1:9" ht="55.2">
      <c r="A560" s="219" t="str">
        <f t="shared" si="24"/>
        <v>Q 6.3</v>
      </c>
      <c r="B560" s="27" t="s">
        <v>396</v>
      </c>
      <c r="C560" s="27" t="s">
        <v>3735</v>
      </c>
      <c r="D560" s="27" t="s">
        <v>3736</v>
      </c>
      <c r="F560" s="216" t="b">
        <f t="shared" si="25"/>
        <v>1</v>
      </c>
      <c r="G560" t="b">
        <f t="shared" si="26"/>
        <v>1</v>
      </c>
      <c r="H560" s="213" t="s">
        <v>474</v>
      </c>
      <c r="I560" t="s">
        <v>393</v>
      </c>
    </row>
    <row r="561" spans="1:9" ht="41.4" hidden="1">
      <c r="A561" s="219" t="str">
        <f t="shared" si="24"/>
        <v>R</v>
      </c>
      <c r="B561" s="28" t="s">
        <v>397</v>
      </c>
      <c r="C561" s="28" t="s">
        <v>3739</v>
      </c>
      <c r="D561" s="27" t="s">
        <v>3740</v>
      </c>
      <c r="F561" s="216" t="b">
        <f t="shared" si="25"/>
        <v>1</v>
      </c>
      <c r="G561" t="b">
        <f t="shared" si="26"/>
        <v>0</v>
      </c>
      <c r="H561" s="213" t="s">
        <v>6163</v>
      </c>
    </row>
    <row r="562" spans="1:9" ht="41.4">
      <c r="A562" s="219" t="str">
        <f t="shared" si="24"/>
        <v>R 1</v>
      </c>
      <c r="B562" s="26" t="s">
        <v>398</v>
      </c>
      <c r="C562" s="26" t="s">
        <v>3743</v>
      </c>
      <c r="D562" s="27" t="s">
        <v>3744</v>
      </c>
      <c r="F562" s="216" t="b">
        <f t="shared" si="25"/>
        <v>1</v>
      </c>
      <c r="G562" t="b">
        <f t="shared" si="26"/>
        <v>1</v>
      </c>
      <c r="H562" s="213" t="s">
        <v>474</v>
      </c>
      <c r="I562" t="s">
        <v>398</v>
      </c>
    </row>
    <row r="563" spans="1:9" ht="41.4">
      <c r="A563" s="219" t="str">
        <f t="shared" si="24"/>
        <v>R 1.1</v>
      </c>
      <c r="B563" s="27" t="s">
        <v>399</v>
      </c>
      <c r="C563" s="27" t="s">
        <v>3747</v>
      </c>
      <c r="D563" s="27" t="s">
        <v>3748</v>
      </c>
      <c r="F563" s="216" t="b">
        <f t="shared" si="25"/>
        <v>1</v>
      </c>
      <c r="G563" t="b">
        <f t="shared" si="26"/>
        <v>1</v>
      </c>
      <c r="H563" s="213" t="s">
        <v>474</v>
      </c>
      <c r="I563" t="s">
        <v>398</v>
      </c>
    </row>
    <row r="564" spans="1:9" ht="27.6">
      <c r="A564" s="219" t="str">
        <f t="shared" si="24"/>
        <v>R 1.2</v>
      </c>
      <c r="B564" s="27" t="s">
        <v>400</v>
      </c>
      <c r="C564" s="27" t="s">
        <v>3751</v>
      </c>
      <c r="D564" s="27" t="s">
        <v>3752</v>
      </c>
      <c r="F564" s="216" t="b">
        <f t="shared" si="25"/>
        <v>1</v>
      </c>
      <c r="G564" t="b">
        <f t="shared" si="26"/>
        <v>1</v>
      </c>
      <c r="H564" s="213" t="s">
        <v>474</v>
      </c>
      <c r="I564" t="s">
        <v>398</v>
      </c>
    </row>
    <row r="565" spans="1:9" ht="55.2">
      <c r="A565" s="219" t="str">
        <f t="shared" si="24"/>
        <v>R 1.3</v>
      </c>
      <c r="B565" s="27" t="s">
        <v>401</v>
      </c>
      <c r="C565" s="27" t="s">
        <v>3755</v>
      </c>
      <c r="D565" s="27" t="s">
        <v>3756</v>
      </c>
      <c r="F565" s="216" t="b">
        <f t="shared" si="25"/>
        <v>1</v>
      </c>
      <c r="G565" t="b">
        <f t="shared" si="26"/>
        <v>1</v>
      </c>
      <c r="H565" s="213" t="s">
        <v>474</v>
      </c>
      <c r="I565" t="s">
        <v>398</v>
      </c>
    </row>
    <row r="566" spans="1:9" ht="41.4">
      <c r="A566" s="219" t="str">
        <f t="shared" si="24"/>
        <v>R 1.4</v>
      </c>
      <c r="B566" s="27" t="s">
        <v>402</v>
      </c>
      <c r="C566" s="27" t="s">
        <v>2779</v>
      </c>
      <c r="D566" s="27" t="s">
        <v>3759</v>
      </c>
      <c r="F566" s="216" t="b">
        <f t="shared" si="25"/>
        <v>1</v>
      </c>
      <c r="G566" t="b">
        <f t="shared" si="26"/>
        <v>1</v>
      </c>
      <c r="H566" s="213" t="s">
        <v>474</v>
      </c>
      <c r="I566" t="s">
        <v>398</v>
      </c>
    </row>
    <row r="567" spans="1:9" ht="27.6">
      <c r="A567" s="219" t="str">
        <f t="shared" si="24"/>
        <v>R 1.5</v>
      </c>
      <c r="B567" s="27" t="s">
        <v>403</v>
      </c>
      <c r="C567" s="27" t="s">
        <v>3762</v>
      </c>
      <c r="D567" s="27" t="s">
        <v>3763</v>
      </c>
      <c r="F567" s="216" t="b">
        <f t="shared" si="25"/>
        <v>1</v>
      </c>
      <c r="G567" t="b">
        <f t="shared" si="26"/>
        <v>1</v>
      </c>
      <c r="H567" s="213" t="s">
        <v>474</v>
      </c>
      <c r="I567" t="s">
        <v>398</v>
      </c>
    </row>
    <row r="568" spans="1:9" ht="20.399999999999999" hidden="1">
      <c r="A568" s="219" t="str">
        <f t="shared" si="24"/>
        <v>R 2</v>
      </c>
      <c r="B568" s="26" t="s">
        <v>3766</v>
      </c>
      <c r="C568" s="26" t="s">
        <v>3767</v>
      </c>
      <c r="D568" s="27" t="s">
        <v>3768</v>
      </c>
      <c r="F568" s="216" t="b">
        <f t="shared" si="25"/>
        <v>0</v>
      </c>
      <c r="G568" t="b">
        <f t="shared" si="26"/>
        <v>0</v>
      </c>
      <c r="H568" s="214" t="s">
        <v>6164</v>
      </c>
    </row>
    <row r="569" spans="1:9" ht="41.4" hidden="1">
      <c r="A569" s="219" t="str">
        <f t="shared" si="24"/>
        <v>R 2.1</v>
      </c>
      <c r="B569" s="27" t="s">
        <v>3771</v>
      </c>
      <c r="C569" s="27" t="s">
        <v>3772</v>
      </c>
      <c r="D569" s="27" t="s">
        <v>3773</v>
      </c>
      <c r="F569" s="216" t="b">
        <f t="shared" si="25"/>
        <v>0</v>
      </c>
      <c r="G569" t="b">
        <f t="shared" si="26"/>
        <v>0</v>
      </c>
      <c r="H569" s="214" t="s">
        <v>6164</v>
      </c>
    </row>
    <row r="570" spans="1:9" ht="27.6" hidden="1">
      <c r="A570" s="219" t="str">
        <f t="shared" si="24"/>
        <v>R 2.2</v>
      </c>
      <c r="B570" s="27" t="s">
        <v>3776</v>
      </c>
      <c r="C570" s="27" t="s">
        <v>3777</v>
      </c>
      <c r="D570" s="27" t="s">
        <v>3778</v>
      </c>
      <c r="F570" s="216" t="b">
        <f t="shared" si="25"/>
        <v>0</v>
      </c>
      <c r="G570" t="b">
        <f t="shared" si="26"/>
        <v>0</v>
      </c>
      <c r="H570" s="214" t="s">
        <v>6164</v>
      </c>
    </row>
    <row r="571" spans="1:9" ht="27.6" hidden="1">
      <c r="A571" s="219" t="str">
        <f t="shared" si="24"/>
        <v>R 2.3</v>
      </c>
      <c r="B571" s="27" t="s">
        <v>3781</v>
      </c>
      <c r="C571" s="27" t="s">
        <v>3782</v>
      </c>
      <c r="D571" s="27" t="s">
        <v>3783</v>
      </c>
      <c r="F571" s="216" t="b">
        <f t="shared" si="25"/>
        <v>0</v>
      </c>
      <c r="G571" t="b">
        <f t="shared" si="26"/>
        <v>0</v>
      </c>
      <c r="H571" s="214" t="s">
        <v>6164</v>
      </c>
    </row>
    <row r="572" spans="1:9" ht="41.4" hidden="1">
      <c r="A572" s="219" t="str">
        <f t="shared" si="24"/>
        <v>R 2.4</v>
      </c>
      <c r="B572" s="27" t="s">
        <v>3785</v>
      </c>
      <c r="C572" s="27" t="s">
        <v>3786</v>
      </c>
      <c r="D572" s="27" t="s">
        <v>3787</v>
      </c>
      <c r="F572" s="216" t="b">
        <f t="shared" si="25"/>
        <v>0</v>
      </c>
      <c r="G572" t="b">
        <f t="shared" si="26"/>
        <v>0</v>
      </c>
      <c r="H572" s="214" t="s">
        <v>6164</v>
      </c>
    </row>
    <row r="573" spans="1:9" ht="27.6">
      <c r="A573" s="219" t="str">
        <f t="shared" si="24"/>
        <v>R 3</v>
      </c>
      <c r="B573" s="26" t="s">
        <v>404</v>
      </c>
      <c r="C573" s="26" t="s">
        <v>3790</v>
      </c>
      <c r="D573" s="27" t="s">
        <v>3791</v>
      </c>
      <c r="F573" s="216" t="b">
        <f t="shared" si="25"/>
        <v>1</v>
      </c>
      <c r="G573" t="b">
        <f t="shared" si="26"/>
        <v>1</v>
      </c>
      <c r="H573" s="213" t="s">
        <v>474</v>
      </c>
      <c r="I573" t="s">
        <v>404</v>
      </c>
    </row>
    <row r="574" spans="1:9" ht="55.2">
      <c r="A574" s="219" t="str">
        <f t="shared" si="24"/>
        <v>R 3.1</v>
      </c>
      <c r="B574" s="27" t="s">
        <v>405</v>
      </c>
      <c r="C574" s="27" t="s">
        <v>3794</v>
      </c>
      <c r="D574" s="27" t="s">
        <v>3795</v>
      </c>
      <c r="F574" s="216" t="b">
        <f t="shared" si="25"/>
        <v>1</v>
      </c>
      <c r="G574" t="b">
        <f t="shared" si="26"/>
        <v>1</v>
      </c>
      <c r="H574" s="213" t="s">
        <v>474</v>
      </c>
      <c r="I574" t="s">
        <v>404</v>
      </c>
    </row>
    <row r="575" spans="1:9" ht="13.8">
      <c r="A575" s="219" t="str">
        <f t="shared" si="24"/>
        <v>R 3.2</v>
      </c>
      <c r="B575" s="27" t="s">
        <v>406</v>
      </c>
      <c r="C575" s="27" t="s">
        <v>3797</v>
      </c>
      <c r="D575" s="27" t="s">
        <v>3798</v>
      </c>
      <c r="F575" s="216" t="b">
        <f t="shared" si="25"/>
        <v>1</v>
      </c>
      <c r="G575" t="b">
        <f t="shared" si="26"/>
        <v>1</v>
      </c>
      <c r="H575" s="213" t="s">
        <v>474</v>
      </c>
      <c r="I575" t="s">
        <v>404</v>
      </c>
    </row>
    <row r="576" spans="1:9" ht="41.4">
      <c r="A576" s="219" t="str">
        <f t="shared" si="24"/>
        <v>R 3.3</v>
      </c>
      <c r="B576" s="27" t="s">
        <v>407</v>
      </c>
      <c r="C576" s="27" t="s">
        <v>3801</v>
      </c>
      <c r="D576" s="27" t="s">
        <v>3802</v>
      </c>
      <c r="F576" s="216" t="b">
        <f t="shared" si="25"/>
        <v>1</v>
      </c>
      <c r="G576" t="b">
        <f t="shared" si="26"/>
        <v>1</v>
      </c>
      <c r="H576" s="213" t="s">
        <v>474</v>
      </c>
      <c r="I576" t="s">
        <v>404</v>
      </c>
    </row>
    <row r="577" spans="1:9" ht="41.4">
      <c r="A577" s="219" t="str">
        <f t="shared" si="24"/>
        <v>R 3.4</v>
      </c>
      <c r="B577" s="27" t="s">
        <v>408</v>
      </c>
      <c r="C577" s="27" t="s">
        <v>3805</v>
      </c>
      <c r="D577" s="27" t="s">
        <v>3806</v>
      </c>
      <c r="F577" s="216" t="b">
        <f t="shared" si="25"/>
        <v>1</v>
      </c>
      <c r="G577" t="b">
        <f t="shared" si="26"/>
        <v>1</v>
      </c>
      <c r="H577" s="213" t="s">
        <v>474</v>
      </c>
      <c r="I577" t="s">
        <v>404</v>
      </c>
    </row>
    <row r="578" spans="1:9" ht="55.2">
      <c r="A578" s="219" t="str">
        <f t="shared" si="24"/>
        <v>R 3.5</v>
      </c>
      <c r="B578" s="27" t="s">
        <v>409</v>
      </c>
      <c r="C578" s="27" t="s">
        <v>3809</v>
      </c>
      <c r="D578" s="27" t="s">
        <v>3810</v>
      </c>
      <c r="F578" s="216" t="b">
        <f t="shared" si="25"/>
        <v>1</v>
      </c>
      <c r="G578" t="b">
        <f t="shared" si="26"/>
        <v>1</v>
      </c>
      <c r="H578" s="213" t="s">
        <v>474</v>
      </c>
      <c r="I578" t="s">
        <v>404</v>
      </c>
    </row>
    <row r="579" spans="1:9" ht="27.6">
      <c r="A579" s="219" t="str">
        <f t="shared" ref="A579:A642" si="27">IF(IF(ISERROR(SEARCH(".",B579)),FALSE,TRUE),REPLACE(REPLACE(B579,2,1," "),IFERROR(FIND(".0",B579),""),2,"."),IF(LEN(B579)&gt;2,REPLACE(B579,2,1," "),B579))</f>
        <v>R 3.6</v>
      </c>
      <c r="B579" s="27" t="s">
        <v>410</v>
      </c>
      <c r="C579" s="27" t="s">
        <v>3813</v>
      </c>
      <c r="D579" s="27" t="s">
        <v>3814</v>
      </c>
      <c r="F579" s="216" t="b">
        <f t="shared" ref="F579:F642" si="28">IF(H579="nein / nur Anzeigen",TRUE, IF(H579="nein",FALSE,IF(H579="nein / Eingabe ZB neu mappen",FALSE,TRUE)))</f>
        <v>1</v>
      </c>
      <c r="G579" t="b">
        <f t="shared" ref="G579:G642" si="29">IF(H579="Ja",TRUE,FALSE)</f>
        <v>1</v>
      </c>
      <c r="H579" s="213" t="s">
        <v>474</v>
      </c>
      <c r="I579" t="s">
        <v>404</v>
      </c>
    </row>
    <row r="580" spans="1:9" ht="27.6">
      <c r="A580" s="219" t="str">
        <f t="shared" si="27"/>
        <v>R 3.7</v>
      </c>
      <c r="B580" s="27" t="s">
        <v>411</v>
      </c>
      <c r="C580" s="27" t="s">
        <v>3817</v>
      </c>
      <c r="D580" s="27" t="s">
        <v>3818</v>
      </c>
      <c r="F580" s="216" t="b">
        <f t="shared" si="28"/>
        <v>1</v>
      </c>
      <c r="G580" t="b">
        <f t="shared" si="29"/>
        <v>1</v>
      </c>
      <c r="H580" s="213" t="s">
        <v>474</v>
      </c>
      <c r="I580" t="s">
        <v>404</v>
      </c>
    </row>
    <row r="581" spans="1:9" ht="41.4">
      <c r="A581" s="219" t="str">
        <f t="shared" si="27"/>
        <v>R 4</v>
      </c>
      <c r="B581" s="26" t="s">
        <v>412</v>
      </c>
      <c r="C581" s="26" t="s">
        <v>3821</v>
      </c>
      <c r="D581" s="27" t="s">
        <v>3822</v>
      </c>
      <c r="F581" s="216" t="b">
        <f t="shared" si="28"/>
        <v>1</v>
      </c>
      <c r="G581" t="b">
        <f t="shared" si="29"/>
        <v>1</v>
      </c>
      <c r="H581" s="213" t="s">
        <v>474</v>
      </c>
      <c r="I581" t="s">
        <v>412</v>
      </c>
    </row>
    <row r="582" spans="1:9" ht="27.6">
      <c r="A582" s="219" t="str">
        <f t="shared" si="27"/>
        <v>R 4.1</v>
      </c>
      <c r="B582" s="27" t="s">
        <v>413</v>
      </c>
      <c r="C582" s="27" t="s">
        <v>3825</v>
      </c>
      <c r="D582" s="27" t="s">
        <v>3826</v>
      </c>
      <c r="F582" s="216" t="b">
        <f t="shared" si="28"/>
        <v>1</v>
      </c>
      <c r="G582" t="b">
        <f t="shared" si="29"/>
        <v>1</v>
      </c>
      <c r="H582" s="213" t="s">
        <v>474</v>
      </c>
      <c r="I582" t="s">
        <v>412</v>
      </c>
    </row>
    <row r="583" spans="1:9" ht="41.4">
      <c r="A583" s="219" t="str">
        <f t="shared" si="27"/>
        <v>R 4.2</v>
      </c>
      <c r="B583" s="27" t="s">
        <v>414</v>
      </c>
      <c r="C583" s="27" t="s">
        <v>3829</v>
      </c>
      <c r="D583" s="27" t="s">
        <v>3830</v>
      </c>
      <c r="F583" s="216" t="b">
        <f t="shared" si="28"/>
        <v>1</v>
      </c>
      <c r="G583" t="b">
        <f t="shared" si="29"/>
        <v>1</v>
      </c>
      <c r="H583" s="213" t="s">
        <v>474</v>
      </c>
      <c r="I583" t="s">
        <v>412</v>
      </c>
    </row>
    <row r="584" spans="1:9" ht="27.6">
      <c r="A584" s="219" t="str">
        <f t="shared" si="27"/>
        <v>R 4.3</v>
      </c>
      <c r="B584" s="27" t="s">
        <v>415</v>
      </c>
      <c r="C584" s="27" t="s">
        <v>3833</v>
      </c>
      <c r="D584" s="27" t="s">
        <v>3834</v>
      </c>
      <c r="F584" s="216" t="b">
        <f t="shared" si="28"/>
        <v>1</v>
      </c>
      <c r="G584" t="b">
        <f t="shared" si="29"/>
        <v>1</v>
      </c>
      <c r="H584" s="213" t="s">
        <v>474</v>
      </c>
      <c r="I584" t="s">
        <v>412</v>
      </c>
    </row>
    <row r="585" spans="1:9" ht="27.6">
      <c r="A585" s="219" t="str">
        <f t="shared" si="27"/>
        <v>R 4.4</v>
      </c>
      <c r="B585" s="27" t="s">
        <v>416</v>
      </c>
      <c r="C585" s="27" t="s">
        <v>3837</v>
      </c>
      <c r="D585" s="27" t="s">
        <v>3838</v>
      </c>
      <c r="F585" s="216" t="b">
        <f t="shared" si="28"/>
        <v>1</v>
      </c>
      <c r="G585" t="b">
        <f t="shared" si="29"/>
        <v>1</v>
      </c>
      <c r="H585" s="213" t="s">
        <v>474</v>
      </c>
      <c r="I585" t="s">
        <v>412</v>
      </c>
    </row>
    <row r="586" spans="1:9" ht="82.8" hidden="1">
      <c r="A586" s="219" t="str">
        <f t="shared" si="27"/>
        <v>R 5</v>
      </c>
      <c r="B586" s="26" t="s">
        <v>3841</v>
      </c>
      <c r="C586" s="26" t="s">
        <v>3842</v>
      </c>
      <c r="D586" s="27" t="s">
        <v>3843</v>
      </c>
      <c r="F586" s="216" t="b">
        <f t="shared" si="28"/>
        <v>1</v>
      </c>
      <c r="G586" t="b">
        <f t="shared" si="29"/>
        <v>0</v>
      </c>
      <c r="H586" s="213" t="s">
        <v>6163</v>
      </c>
    </row>
    <row r="587" spans="1:9" ht="27.6" hidden="1">
      <c r="A587" s="219" t="str">
        <f t="shared" si="27"/>
        <v>R 5.1</v>
      </c>
      <c r="B587" s="27" t="s">
        <v>3845</v>
      </c>
      <c r="C587" s="27" t="s">
        <v>3846</v>
      </c>
      <c r="D587" s="27" t="s">
        <v>3847</v>
      </c>
      <c r="F587" s="216" t="b">
        <f t="shared" si="28"/>
        <v>0</v>
      </c>
      <c r="G587" t="b">
        <f t="shared" si="29"/>
        <v>0</v>
      </c>
      <c r="H587" s="214" t="s">
        <v>6164</v>
      </c>
    </row>
    <row r="588" spans="1:9" ht="41.4" hidden="1">
      <c r="A588" s="219" t="str">
        <f t="shared" si="27"/>
        <v>R 5.2</v>
      </c>
      <c r="B588" s="27" t="s">
        <v>3850</v>
      </c>
      <c r="C588" s="27" t="s">
        <v>3851</v>
      </c>
      <c r="D588" s="27" t="s">
        <v>3852</v>
      </c>
      <c r="F588" s="216" t="b">
        <f t="shared" si="28"/>
        <v>0</v>
      </c>
      <c r="G588" t="b">
        <f t="shared" si="29"/>
        <v>0</v>
      </c>
      <c r="H588" s="214" t="s">
        <v>6164</v>
      </c>
    </row>
    <row r="589" spans="1:9" ht="20.399999999999999" hidden="1">
      <c r="A589" s="219" t="str">
        <f t="shared" si="27"/>
        <v>R 5.3</v>
      </c>
      <c r="B589" s="27" t="s">
        <v>3855</v>
      </c>
      <c r="C589" s="27" t="s">
        <v>3856</v>
      </c>
      <c r="D589" s="27" t="s">
        <v>3857</v>
      </c>
      <c r="F589" s="216" t="b">
        <f t="shared" si="28"/>
        <v>0</v>
      </c>
      <c r="G589" t="b">
        <f t="shared" si="29"/>
        <v>0</v>
      </c>
      <c r="H589" s="214" t="s">
        <v>6164</v>
      </c>
    </row>
    <row r="590" spans="1:9" ht="55.2" hidden="1">
      <c r="A590" s="219" t="str">
        <f t="shared" si="27"/>
        <v>R 5.4</v>
      </c>
      <c r="B590" s="27" t="s">
        <v>3860</v>
      </c>
      <c r="C590" s="27" t="s">
        <v>3861</v>
      </c>
      <c r="D590" s="27" t="s">
        <v>3862</v>
      </c>
      <c r="F590" s="216" t="b">
        <f t="shared" si="28"/>
        <v>0</v>
      </c>
      <c r="G590" t="b">
        <f t="shared" si="29"/>
        <v>0</v>
      </c>
      <c r="H590" s="214" t="s">
        <v>6164</v>
      </c>
    </row>
    <row r="591" spans="1:9" ht="27.6" hidden="1">
      <c r="A591" s="219" t="str">
        <f t="shared" si="27"/>
        <v>R 6</v>
      </c>
      <c r="B591" s="26" t="s">
        <v>3865</v>
      </c>
      <c r="C591" s="26" t="s">
        <v>3866</v>
      </c>
      <c r="D591" s="27" t="s">
        <v>3867</v>
      </c>
      <c r="F591" s="216" t="b">
        <f t="shared" si="28"/>
        <v>1</v>
      </c>
      <c r="G591" t="b">
        <f t="shared" si="29"/>
        <v>0</v>
      </c>
      <c r="H591" s="213" t="s">
        <v>6163</v>
      </c>
    </row>
    <row r="592" spans="1:9" ht="27.6" hidden="1">
      <c r="A592" s="219" t="str">
        <f t="shared" si="27"/>
        <v>R 6.1</v>
      </c>
      <c r="B592" s="27" t="s">
        <v>3870</v>
      </c>
      <c r="C592" s="27" t="s">
        <v>3871</v>
      </c>
      <c r="D592" s="27" t="s">
        <v>3872</v>
      </c>
      <c r="F592" s="216" t="b">
        <f t="shared" si="28"/>
        <v>0</v>
      </c>
      <c r="G592" t="b">
        <f t="shared" si="29"/>
        <v>0</v>
      </c>
      <c r="H592" s="214" t="s">
        <v>6164</v>
      </c>
    </row>
    <row r="593" spans="1:9" ht="55.2" hidden="1">
      <c r="A593" s="219" t="str">
        <f t="shared" si="27"/>
        <v>R 6.2</v>
      </c>
      <c r="B593" s="27" t="s">
        <v>3875</v>
      </c>
      <c r="C593" s="27" t="s">
        <v>3876</v>
      </c>
      <c r="D593" s="27" t="s">
        <v>3877</v>
      </c>
      <c r="F593" s="216" t="b">
        <f t="shared" si="28"/>
        <v>0</v>
      </c>
      <c r="G593" t="b">
        <f t="shared" si="29"/>
        <v>0</v>
      </c>
      <c r="H593" s="214" t="s">
        <v>6164</v>
      </c>
    </row>
    <row r="594" spans="1:9" ht="27.6" hidden="1">
      <c r="A594" s="219" t="str">
        <f t="shared" si="27"/>
        <v>S</v>
      </c>
      <c r="B594" s="28" t="s">
        <v>3880</v>
      </c>
      <c r="C594" s="28" t="s">
        <v>3881</v>
      </c>
      <c r="D594" s="27" t="s">
        <v>3882</v>
      </c>
      <c r="F594" s="216" t="b">
        <f t="shared" si="28"/>
        <v>0</v>
      </c>
      <c r="G594" t="b">
        <f t="shared" si="29"/>
        <v>0</v>
      </c>
      <c r="H594" s="213" t="s">
        <v>475</v>
      </c>
    </row>
    <row r="595" spans="1:9" ht="27.6">
      <c r="A595" s="219" t="str">
        <f t="shared" si="27"/>
        <v>S 0</v>
      </c>
      <c r="B595" s="26" t="s">
        <v>417</v>
      </c>
      <c r="C595" s="26" t="s">
        <v>3881</v>
      </c>
      <c r="D595" s="27" t="s">
        <v>3882</v>
      </c>
      <c r="F595" s="216" t="b">
        <f t="shared" si="28"/>
        <v>1</v>
      </c>
      <c r="G595" t="b">
        <f t="shared" si="29"/>
        <v>1</v>
      </c>
      <c r="H595" s="213" t="s">
        <v>474</v>
      </c>
      <c r="I595" t="s">
        <v>417</v>
      </c>
    </row>
    <row r="596" spans="1:9" ht="41.4">
      <c r="A596" s="219" t="str">
        <f t="shared" si="27"/>
        <v>S 1</v>
      </c>
      <c r="B596" s="26" t="s">
        <v>418</v>
      </c>
      <c r="C596" s="26" t="s">
        <v>3885</v>
      </c>
      <c r="D596" s="27" t="s">
        <v>3886</v>
      </c>
      <c r="F596" s="216" t="b">
        <f t="shared" si="28"/>
        <v>1</v>
      </c>
      <c r="G596" t="b">
        <f t="shared" si="29"/>
        <v>1</v>
      </c>
      <c r="H596" s="213" t="s">
        <v>474</v>
      </c>
      <c r="I596" t="s">
        <v>417</v>
      </c>
    </row>
    <row r="597" spans="1:9" ht="55.2" hidden="1">
      <c r="A597" s="219" t="str">
        <f t="shared" si="27"/>
        <v>S 1.1</v>
      </c>
      <c r="B597" s="27" t="s">
        <v>419</v>
      </c>
      <c r="C597" s="27" t="s">
        <v>3889</v>
      </c>
      <c r="D597" s="27" t="s">
        <v>3890</v>
      </c>
      <c r="F597" s="216" t="b">
        <f t="shared" si="28"/>
        <v>1</v>
      </c>
      <c r="G597" t="b">
        <f t="shared" si="29"/>
        <v>0</v>
      </c>
      <c r="H597" s="213" t="s">
        <v>6163</v>
      </c>
    </row>
    <row r="598" spans="1:9" ht="55.2" hidden="1">
      <c r="A598" s="219" t="str">
        <f t="shared" si="27"/>
        <v>S 1.2</v>
      </c>
      <c r="B598" s="27" t="s">
        <v>420</v>
      </c>
      <c r="C598" s="27" t="s">
        <v>3893</v>
      </c>
      <c r="D598" s="27" t="s">
        <v>3894</v>
      </c>
      <c r="F598" s="216" t="b">
        <f t="shared" si="28"/>
        <v>1</v>
      </c>
      <c r="G598" t="b">
        <f t="shared" si="29"/>
        <v>0</v>
      </c>
      <c r="H598" s="213" t="s">
        <v>6163</v>
      </c>
    </row>
    <row r="599" spans="1:9" ht="82.8" hidden="1">
      <c r="A599" s="219" t="str">
        <f t="shared" si="27"/>
        <v>S 1.3</v>
      </c>
      <c r="B599" s="27" t="s">
        <v>421</v>
      </c>
      <c r="C599" s="27" t="s">
        <v>3897</v>
      </c>
      <c r="D599" s="27" t="s">
        <v>3898</v>
      </c>
      <c r="F599" s="216" t="b">
        <f t="shared" si="28"/>
        <v>1</v>
      </c>
      <c r="G599" t="b">
        <f t="shared" si="29"/>
        <v>0</v>
      </c>
      <c r="H599" s="213" t="s">
        <v>6163</v>
      </c>
    </row>
    <row r="600" spans="1:9" ht="55.2" hidden="1">
      <c r="A600" s="219" t="str">
        <f t="shared" si="27"/>
        <v>S 1.4</v>
      </c>
      <c r="B600" s="27" t="s">
        <v>422</v>
      </c>
      <c r="C600" s="27" t="s">
        <v>3901</v>
      </c>
      <c r="D600" s="27" t="s">
        <v>3902</v>
      </c>
      <c r="F600" s="216" t="b">
        <f t="shared" si="28"/>
        <v>1</v>
      </c>
      <c r="G600" t="b">
        <f t="shared" si="29"/>
        <v>0</v>
      </c>
      <c r="H600" s="213" t="s">
        <v>6163</v>
      </c>
    </row>
    <row r="601" spans="1:9" ht="55.2">
      <c r="A601" s="219" t="str">
        <f t="shared" si="27"/>
        <v>S 2</v>
      </c>
      <c r="B601" s="26" t="s">
        <v>423</v>
      </c>
      <c r="C601" s="26" t="s">
        <v>3905</v>
      </c>
      <c r="D601" s="27" t="s">
        <v>3906</v>
      </c>
      <c r="F601" s="216" t="b">
        <f t="shared" si="28"/>
        <v>1</v>
      </c>
      <c r="G601" t="b">
        <f t="shared" si="29"/>
        <v>1</v>
      </c>
      <c r="H601" s="213" t="s">
        <v>474</v>
      </c>
      <c r="I601" t="s">
        <v>417</v>
      </c>
    </row>
    <row r="602" spans="1:9" ht="69" hidden="1">
      <c r="A602" s="219" t="str">
        <f t="shared" si="27"/>
        <v>S 2.1</v>
      </c>
      <c r="B602" s="27" t="s">
        <v>424</v>
      </c>
      <c r="C602" s="27" t="s">
        <v>3909</v>
      </c>
      <c r="D602" s="27" t="s">
        <v>3910</v>
      </c>
      <c r="F602" s="216" t="b">
        <f t="shared" si="28"/>
        <v>1</v>
      </c>
      <c r="G602" t="b">
        <f t="shared" si="29"/>
        <v>0</v>
      </c>
      <c r="H602" s="213" t="s">
        <v>6163</v>
      </c>
    </row>
    <row r="603" spans="1:9" ht="82.8" hidden="1">
      <c r="A603" s="219" t="str">
        <f t="shared" si="27"/>
        <v>S 2.2</v>
      </c>
      <c r="B603" s="27" t="s">
        <v>425</v>
      </c>
      <c r="C603" s="27" t="s">
        <v>3913</v>
      </c>
      <c r="D603" s="27" t="s">
        <v>3914</v>
      </c>
      <c r="F603" s="216" t="b">
        <f t="shared" si="28"/>
        <v>1</v>
      </c>
      <c r="G603" t="b">
        <f t="shared" si="29"/>
        <v>0</v>
      </c>
      <c r="H603" s="213" t="s">
        <v>6163</v>
      </c>
    </row>
    <row r="604" spans="1:9" ht="96.6" hidden="1">
      <c r="A604" s="219" t="str">
        <f t="shared" si="27"/>
        <v>S 2.3</v>
      </c>
      <c r="B604" s="27" t="s">
        <v>426</v>
      </c>
      <c r="C604" s="27" t="s">
        <v>3917</v>
      </c>
      <c r="D604" s="27" t="s">
        <v>3918</v>
      </c>
      <c r="F604" s="216" t="b">
        <f t="shared" si="28"/>
        <v>1</v>
      </c>
      <c r="G604" t="b">
        <f t="shared" si="29"/>
        <v>0</v>
      </c>
      <c r="H604" s="213" t="s">
        <v>6163</v>
      </c>
    </row>
    <row r="605" spans="1:9" ht="82.8" hidden="1">
      <c r="A605" s="219" t="str">
        <f t="shared" si="27"/>
        <v>S 2.4</v>
      </c>
      <c r="B605" s="27" t="s">
        <v>427</v>
      </c>
      <c r="C605" s="27" t="s">
        <v>3921</v>
      </c>
      <c r="D605" s="27" t="s">
        <v>3922</v>
      </c>
      <c r="F605" s="216" t="b">
        <f t="shared" si="28"/>
        <v>1</v>
      </c>
      <c r="G605" t="b">
        <f t="shared" si="29"/>
        <v>0</v>
      </c>
      <c r="H605" s="213" t="s">
        <v>6163</v>
      </c>
    </row>
    <row r="606" spans="1:9" ht="96.6">
      <c r="A606" s="219" t="str">
        <f t="shared" si="27"/>
        <v>S 3</v>
      </c>
      <c r="B606" s="26" t="s">
        <v>428</v>
      </c>
      <c r="C606" s="26" t="s">
        <v>3925</v>
      </c>
      <c r="D606" s="27" t="s">
        <v>3926</v>
      </c>
      <c r="F606" s="216" t="b">
        <f t="shared" si="28"/>
        <v>1</v>
      </c>
      <c r="G606" t="b">
        <f t="shared" si="29"/>
        <v>1</v>
      </c>
      <c r="H606" s="213" t="s">
        <v>474</v>
      </c>
      <c r="I606" t="s">
        <v>417</v>
      </c>
    </row>
    <row r="607" spans="1:9" ht="69" hidden="1">
      <c r="A607" s="219" t="str">
        <f t="shared" si="27"/>
        <v>S 3.1</v>
      </c>
      <c r="B607" s="27" t="s">
        <v>429</v>
      </c>
      <c r="C607" s="27" t="s">
        <v>3929</v>
      </c>
      <c r="D607" s="27" t="s">
        <v>3930</v>
      </c>
      <c r="F607" s="216" t="b">
        <f t="shared" si="28"/>
        <v>1</v>
      </c>
      <c r="G607" t="b">
        <f t="shared" si="29"/>
        <v>0</v>
      </c>
      <c r="H607" s="213" t="s">
        <v>6163</v>
      </c>
    </row>
    <row r="608" spans="1:9" ht="69" hidden="1">
      <c r="A608" s="219" t="str">
        <f t="shared" si="27"/>
        <v>S 3.2</v>
      </c>
      <c r="B608" s="27" t="s">
        <v>430</v>
      </c>
      <c r="C608" s="27" t="s">
        <v>3932</v>
      </c>
      <c r="D608" s="27" t="s">
        <v>3933</v>
      </c>
      <c r="F608" s="216" t="b">
        <f t="shared" si="28"/>
        <v>1</v>
      </c>
      <c r="G608" t="b">
        <f t="shared" si="29"/>
        <v>0</v>
      </c>
      <c r="H608" s="213" t="s">
        <v>6163</v>
      </c>
    </row>
    <row r="609" spans="1:9" ht="55.2" hidden="1">
      <c r="A609" s="219" t="str">
        <f t="shared" si="27"/>
        <v>S 3.3</v>
      </c>
      <c r="B609" s="27" t="s">
        <v>431</v>
      </c>
      <c r="C609" s="27" t="s">
        <v>3936</v>
      </c>
      <c r="D609" s="27" t="s">
        <v>3937</v>
      </c>
      <c r="F609" s="216" t="b">
        <f t="shared" si="28"/>
        <v>1</v>
      </c>
      <c r="G609" t="b">
        <f t="shared" si="29"/>
        <v>0</v>
      </c>
      <c r="H609" s="213" t="s">
        <v>6163</v>
      </c>
    </row>
    <row r="610" spans="1:9" ht="55.2" hidden="1">
      <c r="A610" s="219" t="str">
        <f t="shared" si="27"/>
        <v>S 3.4</v>
      </c>
      <c r="B610" s="27" t="s">
        <v>432</v>
      </c>
      <c r="C610" s="27" t="s">
        <v>3940</v>
      </c>
      <c r="D610" s="27" t="s">
        <v>3941</v>
      </c>
      <c r="F610" s="216" t="b">
        <f t="shared" si="28"/>
        <v>1</v>
      </c>
      <c r="G610" t="b">
        <f t="shared" si="29"/>
        <v>0</v>
      </c>
      <c r="H610" s="213" t="s">
        <v>6163</v>
      </c>
    </row>
    <row r="611" spans="1:9" ht="55.2" hidden="1">
      <c r="A611" s="219" t="str">
        <f t="shared" si="27"/>
        <v>S 3.5</v>
      </c>
      <c r="B611" s="27" t="s">
        <v>433</v>
      </c>
      <c r="C611" s="27" t="s">
        <v>3944</v>
      </c>
      <c r="D611" s="27" t="s">
        <v>3945</v>
      </c>
      <c r="F611" s="216" t="b">
        <f t="shared" si="28"/>
        <v>1</v>
      </c>
      <c r="G611" t="b">
        <f t="shared" si="29"/>
        <v>0</v>
      </c>
      <c r="H611" s="213" t="s">
        <v>6163</v>
      </c>
    </row>
    <row r="612" spans="1:9" ht="27.6">
      <c r="A612" s="219" t="str">
        <f t="shared" si="27"/>
        <v>S 4</v>
      </c>
      <c r="B612" s="26" t="s">
        <v>434</v>
      </c>
      <c r="C612" s="26" t="s">
        <v>2031</v>
      </c>
      <c r="D612" s="27" t="s">
        <v>3948</v>
      </c>
      <c r="F612" s="216" t="b">
        <f t="shared" si="28"/>
        <v>1</v>
      </c>
      <c r="G612" t="b">
        <f t="shared" si="29"/>
        <v>1</v>
      </c>
      <c r="H612" s="213" t="s">
        <v>474</v>
      </c>
      <c r="I612" t="s">
        <v>417</v>
      </c>
    </row>
    <row r="613" spans="1:9" ht="55.2" hidden="1">
      <c r="A613" s="219" t="str">
        <f t="shared" si="27"/>
        <v>S 4.1</v>
      </c>
      <c r="B613" s="27" t="s">
        <v>435</v>
      </c>
      <c r="C613" s="27" t="s">
        <v>3950</v>
      </c>
      <c r="D613" s="27" t="s">
        <v>3951</v>
      </c>
      <c r="F613" s="216" t="b">
        <f t="shared" si="28"/>
        <v>1</v>
      </c>
      <c r="G613" t="b">
        <f t="shared" si="29"/>
        <v>0</v>
      </c>
      <c r="H613" s="213" t="s">
        <v>6163</v>
      </c>
    </row>
    <row r="614" spans="1:9" ht="69" hidden="1">
      <c r="A614" s="219" t="str">
        <f t="shared" si="27"/>
        <v>S 4.2</v>
      </c>
      <c r="B614" s="27" t="s">
        <v>436</v>
      </c>
      <c r="C614" s="27" t="s">
        <v>3954</v>
      </c>
      <c r="D614" s="27" t="s">
        <v>3955</v>
      </c>
      <c r="F614" s="216" t="b">
        <f t="shared" si="28"/>
        <v>1</v>
      </c>
      <c r="G614" t="b">
        <f t="shared" si="29"/>
        <v>0</v>
      </c>
      <c r="H614" s="213" t="s">
        <v>6163</v>
      </c>
    </row>
    <row r="615" spans="1:9" ht="41.4" hidden="1">
      <c r="A615" s="219" t="str">
        <f t="shared" si="27"/>
        <v>S 4.3</v>
      </c>
      <c r="B615" s="27" t="s">
        <v>437</v>
      </c>
      <c r="C615" s="27" t="s">
        <v>2039</v>
      </c>
      <c r="D615" s="27" t="s">
        <v>3958</v>
      </c>
      <c r="F615" s="216" t="b">
        <f t="shared" si="28"/>
        <v>1</v>
      </c>
      <c r="G615" t="b">
        <f t="shared" si="29"/>
        <v>0</v>
      </c>
      <c r="H615" s="213" t="s">
        <v>6163</v>
      </c>
    </row>
    <row r="616" spans="1:9" ht="55.2" hidden="1">
      <c r="A616" s="219" t="str">
        <f t="shared" si="27"/>
        <v>S 4.4</v>
      </c>
      <c r="B616" s="27" t="s">
        <v>438</v>
      </c>
      <c r="C616" s="27" t="s">
        <v>3960</v>
      </c>
      <c r="D616" s="27" t="s">
        <v>3961</v>
      </c>
      <c r="F616" s="216" t="b">
        <f t="shared" si="28"/>
        <v>1</v>
      </c>
      <c r="G616" t="b">
        <f t="shared" si="29"/>
        <v>0</v>
      </c>
      <c r="H616" s="213" t="s">
        <v>6163</v>
      </c>
    </row>
    <row r="617" spans="1:9" ht="41.4">
      <c r="A617" s="219" t="str">
        <f t="shared" si="27"/>
        <v>S 5</v>
      </c>
      <c r="B617" s="26" t="s">
        <v>439</v>
      </c>
      <c r="C617" s="26" t="s">
        <v>3964</v>
      </c>
      <c r="D617" s="27" t="s">
        <v>3965</v>
      </c>
      <c r="F617" s="216" t="b">
        <f t="shared" si="28"/>
        <v>1</v>
      </c>
      <c r="G617" t="b">
        <f t="shared" si="29"/>
        <v>1</v>
      </c>
      <c r="H617" s="213" t="s">
        <v>474</v>
      </c>
      <c r="I617" t="s">
        <v>417</v>
      </c>
    </row>
    <row r="618" spans="1:9" ht="41.4" hidden="1">
      <c r="A618" s="219" t="str">
        <f t="shared" si="27"/>
        <v>S 5.1</v>
      </c>
      <c r="B618" s="27" t="s">
        <v>440</v>
      </c>
      <c r="C618" s="27" t="s">
        <v>1886</v>
      </c>
      <c r="D618" s="27" t="s">
        <v>3968</v>
      </c>
      <c r="F618" s="216" t="b">
        <f t="shared" si="28"/>
        <v>1</v>
      </c>
      <c r="G618" t="b">
        <f t="shared" si="29"/>
        <v>0</v>
      </c>
      <c r="H618" s="213" t="s">
        <v>6163</v>
      </c>
    </row>
    <row r="619" spans="1:9" ht="41.4" hidden="1">
      <c r="A619" s="219" t="str">
        <f t="shared" si="27"/>
        <v>S 5.2</v>
      </c>
      <c r="B619" s="27" t="s">
        <v>441</v>
      </c>
      <c r="C619" s="27" t="s">
        <v>3971</v>
      </c>
      <c r="D619" s="27" t="s">
        <v>3972</v>
      </c>
      <c r="F619" s="216" t="b">
        <f t="shared" si="28"/>
        <v>1</v>
      </c>
      <c r="G619" t="b">
        <f t="shared" si="29"/>
        <v>0</v>
      </c>
      <c r="H619" s="213" t="s">
        <v>6163</v>
      </c>
    </row>
    <row r="620" spans="1:9" ht="27.6" hidden="1">
      <c r="A620" s="219" t="str">
        <f t="shared" si="27"/>
        <v>S 5.3</v>
      </c>
      <c r="B620" s="27" t="s">
        <v>442</v>
      </c>
      <c r="C620" s="27" t="s">
        <v>3975</v>
      </c>
      <c r="D620" s="27" t="s">
        <v>3976</v>
      </c>
      <c r="F620" s="216" t="b">
        <f t="shared" si="28"/>
        <v>1</v>
      </c>
      <c r="G620" t="b">
        <f t="shared" si="29"/>
        <v>0</v>
      </c>
      <c r="H620" s="213" t="s">
        <v>6163</v>
      </c>
    </row>
    <row r="621" spans="1:9" ht="27.6" hidden="1">
      <c r="A621" s="219" t="str">
        <f t="shared" si="27"/>
        <v>S 5.4</v>
      </c>
      <c r="B621" s="27" t="s">
        <v>443</v>
      </c>
      <c r="C621" s="27" t="s">
        <v>3979</v>
      </c>
      <c r="D621" s="27" t="s">
        <v>3980</v>
      </c>
      <c r="F621" s="216" t="b">
        <f t="shared" si="28"/>
        <v>1</v>
      </c>
      <c r="G621" t="b">
        <f t="shared" si="29"/>
        <v>0</v>
      </c>
      <c r="H621" s="213" t="s">
        <v>6163</v>
      </c>
    </row>
    <row r="622" spans="1:9" ht="27.6">
      <c r="A622" s="219" t="str">
        <f t="shared" si="27"/>
        <v>S 6</v>
      </c>
      <c r="B622" s="26" t="s">
        <v>444</v>
      </c>
      <c r="C622" s="26" t="s">
        <v>1919</v>
      </c>
      <c r="D622" s="27" t="s">
        <v>3983</v>
      </c>
      <c r="F622" s="216" t="b">
        <f t="shared" si="28"/>
        <v>1</v>
      </c>
      <c r="G622" t="b">
        <f t="shared" si="29"/>
        <v>1</v>
      </c>
      <c r="H622" s="213" t="s">
        <v>474</v>
      </c>
      <c r="I622" t="s">
        <v>417</v>
      </c>
    </row>
    <row r="623" spans="1:9" ht="41.4" hidden="1">
      <c r="A623" s="219" t="str">
        <f t="shared" si="27"/>
        <v>S 6.1</v>
      </c>
      <c r="B623" s="27" t="s">
        <v>445</v>
      </c>
      <c r="C623" s="27" t="s">
        <v>3985</v>
      </c>
      <c r="D623" s="27" t="s">
        <v>3986</v>
      </c>
      <c r="F623" s="216" t="b">
        <f t="shared" si="28"/>
        <v>1</v>
      </c>
      <c r="G623" t="b">
        <f t="shared" si="29"/>
        <v>0</v>
      </c>
      <c r="H623" s="213" t="s">
        <v>6163</v>
      </c>
    </row>
    <row r="624" spans="1:9" ht="27.6" hidden="1">
      <c r="A624" s="219" t="str">
        <f t="shared" si="27"/>
        <v>S 6.2</v>
      </c>
      <c r="B624" s="27" t="s">
        <v>446</v>
      </c>
      <c r="C624" s="27" t="s">
        <v>1927</v>
      </c>
      <c r="D624" s="27" t="s">
        <v>3989</v>
      </c>
      <c r="F624" s="216" t="b">
        <f t="shared" si="28"/>
        <v>1</v>
      </c>
      <c r="G624" t="b">
        <f t="shared" si="29"/>
        <v>0</v>
      </c>
      <c r="H624" s="213" t="s">
        <v>6163</v>
      </c>
    </row>
    <row r="625" spans="1:9" ht="27.6" hidden="1">
      <c r="A625" s="219" t="str">
        <f t="shared" si="27"/>
        <v>S 6.3</v>
      </c>
      <c r="B625" s="27" t="s">
        <v>447</v>
      </c>
      <c r="C625" s="27" t="s">
        <v>1931</v>
      </c>
      <c r="D625" s="27" t="s">
        <v>3991</v>
      </c>
      <c r="F625" s="216" t="b">
        <f t="shared" si="28"/>
        <v>1</v>
      </c>
      <c r="G625" t="b">
        <f t="shared" si="29"/>
        <v>0</v>
      </c>
      <c r="H625" s="213" t="s">
        <v>6163</v>
      </c>
    </row>
    <row r="626" spans="1:9" ht="55.2" hidden="1">
      <c r="A626" s="219" t="str">
        <f t="shared" si="27"/>
        <v>S 6.4</v>
      </c>
      <c r="B626" s="27" t="s">
        <v>448</v>
      </c>
      <c r="C626" s="27" t="s">
        <v>3993</v>
      </c>
      <c r="D626" s="27" t="s">
        <v>3994</v>
      </c>
      <c r="F626" s="216" t="b">
        <f t="shared" si="28"/>
        <v>1</v>
      </c>
      <c r="G626" t="b">
        <f t="shared" si="29"/>
        <v>0</v>
      </c>
      <c r="H626" s="213" t="s">
        <v>6163</v>
      </c>
    </row>
    <row r="627" spans="1:9" ht="55.2" hidden="1">
      <c r="A627" s="219" t="str">
        <f t="shared" si="27"/>
        <v>S 6.5</v>
      </c>
      <c r="B627" s="27" t="s">
        <v>449</v>
      </c>
      <c r="C627" s="27" t="s">
        <v>3997</v>
      </c>
      <c r="D627" s="27" t="s">
        <v>3998</v>
      </c>
      <c r="F627" s="216" t="b">
        <f t="shared" si="28"/>
        <v>1</v>
      </c>
      <c r="G627" t="b">
        <f t="shared" si="29"/>
        <v>0</v>
      </c>
      <c r="H627" s="213" t="s">
        <v>6163</v>
      </c>
    </row>
    <row r="628" spans="1:9" ht="27.6" hidden="1">
      <c r="A628" s="219" t="str">
        <f t="shared" si="27"/>
        <v>S 6.6</v>
      </c>
      <c r="B628" s="27" t="s">
        <v>450</v>
      </c>
      <c r="C628" s="27" t="s">
        <v>2819</v>
      </c>
      <c r="D628" s="27" t="s">
        <v>4001</v>
      </c>
      <c r="F628" s="216" t="b">
        <f t="shared" si="28"/>
        <v>1</v>
      </c>
      <c r="G628" t="b">
        <f t="shared" si="29"/>
        <v>0</v>
      </c>
      <c r="H628" s="213" t="s">
        <v>6163</v>
      </c>
    </row>
    <row r="629" spans="1:9" ht="27.6">
      <c r="A629" s="219" t="str">
        <f t="shared" si="27"/>
        <v>S 7</v>
      </c>
      <c r="B629" s="26" t="s">
        <v>451</v>
      </c>
      <c r="C629" s="26" t="s">
        <v>4003</v>
      </c>
      <c r="D629" s="27" t="s">
        <v>4004</v>
      </c>
      <c r="F629" s="216" t="b">
        <f t="shared" si="28"/>
        <v>1</v>
      </c>
      <c r="G629" t="b">
        <f t="shared" si="29"/>
        <v>1</v>
      </c>
      <c r="H629" s="213" t="s">
        <v>474</v>
      </c>
      <c r="I629" t="s">
        <v>417</v>
      </c>
    </row>
    <row r="630" spans="1:9" ht="55.2" hidden="1">
      <c r="A630" s="219" t="str">
        <f t="shared" si="27"/>
        <v>S 7.1</v>
      </c>
      <c r="B630" s="27" t="s">
        <v>452</v>
      </c>
      <c r="C630" s="27" t="s">
        <v>1944</v>
      </c>
      <c r="D630" s="27" t="s">
        <v>4007</v>
      </c>
      <c r="F630" s="216" t="b">
        <f t="shared" si="28"/>
        <v>1</v>
      </c>
      <c r="G630" t="b">
        <f t="shared" si="29"/>
        <v>0</v>
      </c>
      <c r="H630" s="213" t="s">
        <v>6163</v>
      </c>
    </row>
    <row r="631" spans="1:9" ht="55.2" hidden="1">
      <c r="A631" s="219" t="str">
        <f t="shared" si="27"/>
        <v>S 7.2</v>
      </c>
      <c r="B631" s="27" t="s">
        <v>453</v>
      </c>
      <c r="C631" s="27" t="s">
        <v>4009</v>
      </c>
      <c r="D631" s="27" t="s">
        <v>4010</v>
      </c>
      <c r="F631" s="216" t="b">
        <f t="shared" si="28"/>
        <v>1</v>
      </c>
      <c r="G631" t="b">
        <f t="shared" si="29"/>
        <v>0</v>
      </c>
      <c r="H631" s="213" t="s">
        <v>6163</v>
      </c>
    </row>
    <row r="632" spans="1:9" ht="27.6" hidden="1">
      <c r="A632" s="219" t="str">
        <f t="shared" si="27"/>
        <v>S 7.3</v>
      </c>
      <c r="B632" s="27" t="s">
        <v>454</v>
      </c>
      <c r="C632" s="27" t="s">
        <v>1953</v>
      </c>
      <c r="D632" s="27" t="s">
        <v>4012</v>
      </c>
      <c r="F632" s="216" t="b">
        <f t="shared" si="28"/>
        <v>1</v>
      </c>
      <c r="G632" t="b">
        <f t="shared" si="29"/>
        <v>0</v>
      </c>
      <c r="H632" s="213" t="s">
        <v>6163</v>
      </c>
    </row>
    <row r="633" spans="1:9" ht="41.4" hidden="1">
      <c r="A633" s="219" t="str">
        <f t="shared" si="27"/>
        <v>S 7.4</v>
      </c>
      <c r="B633" s="27" t="s">
        <v>455</v>
      </c>
      <c r="C633" s="27" t="s">
        <v>1957</v>
      </c>
      <c r="D633" s="27" t="s">
        <v>4014</v>
      </c>
      <c r="F633" s="216" t="b">
        <f t="shared" si="28"/>
        <v>1</v>
      </c>
      <c r="G633" t="b">
        <f t="shared" si="29"/>
        <v>0</v>
      </c>
      <c r="H633" s="213" t="s">
        <v>6163</v>
      </c>
    </row>
    <row r="634" spans="1:9" ht="13.8" hidden="1">
      <c r="A634" s="219" t="str">
        <f t="shared" si="27"/>
        <v>S 7.5</v>
      </c>
      <c r="B634" s="27" t="s">
        <v>456</v>
      </c>
      <c r="C634" s="27" t="s">
        <v>1961</v>
      </c>
      <c r="D634" s="27" t="s">
        <v>4016</v>
      </c>
      <c r="F634" s="216" t="b">
        <f t="shared" si="28"/>
        <v>1</v>
      </c>
      <c r="G634" t="b">
        <f t="shared" si="29"/>
        <v>0</v>
      </c>
      <c r="H634" s="213" t="s">
        <v>6163</v>
      </c>
    </row>
    <row r="635" spans="1:9" ht="13.8" hidden="1">
      <c r="A635" s="219" t="str">
        <f t="shared" si="27"/>
        <v>T</v>
      </c>
      <c r="B635" s="28" t="s">
        <v>457</v>
      </c>
      <c r="C635" s="28" t="s">
        <v>4018</v>
      </c>
      <c r="D635" s="27" t="s">
        <v>4019</v>
      </c>
      <c r="F635" s="216" t="b">
        <f t="shared" si="28"/>
        <v>1</v>
      </c>
      <c r="G635" t="b">
        <f t="shared" si="29"/>
        <v>0</v>
      </c>
      <c r="H635" s="213" t="s">
        <v>6163</v>
      </c>
    </row>
    <row r="636" spans="1:9" ht="27.6">
      <c r="A636" s="219" t="str">
        <f t="shared" si="27"/>
        <v>T 1</v>
      </c>
      <c r="B636" s="26" t="s">
        <v>458</v>
      </c>
      <c r="C636" s="26" t="s">
        <v>4022</v>
      </c>
      <c r="D636" s="27" t="s">
        <v>4023</v>
      </c>
      <c r="F636" s="216" t="b">
        <f t="shared" si="28"/>
        <v>1</v>
      </c>
      <c r="G636" t="b">
        <f t="shared" si="29"/>
        <v>1</v>
      </c>
      <c r="H636" s="213" t="s">
        <v>474</v>
      </c>
      <c r="I636" t="s">
        <v>458</v>
      </c>
    </row>
    <row r="637" spans="1:9" ht="41.4">
      <c r="A637" s="219" t="str">
        <f t="shared" si="27"/>
        <v>T 1.1</v>
      </c>
      <c r="B637" s="27" t="s">
        <v>459</v>
      </c>
      <c r="C637" s="190" t="s">
        <v>4026</v>
      </c>
      <c r="D637" s="27" t="s">
        <v>4027</v>
      </c>
      <c r="F637" s="216" t="b">
        <f t="shared" si="28"/>
        <v>1</v>
      </c>
      <c r="G637" t="b">
        <f t="shared" si="29"/>
        <v>1</v>
      </c>
      <c r="H637" s="213" t="s">
        <v>474</v>
      </c>
      <c r="I637" t="s">
        <v>458</v>
      </c>
    </row>
    <row r="638" spans="1:9" ht="41.4">
      <c r="A638" s="219" t="str">
        <f t="shared" si="27"/>
        <v>T 1.2</v>
      </c>
      <c r="B638" s="27" t="s">
        <v>460</v>
      </c>
      <c r="C638" s="27" t="s">
        <v>4030</v>
      </c>
      <c r="D638" s="27" t="s">
        <v>4031</v>
      </c>
      <c r="F638" s="216" t="b">
        <f t="shared" si="28"/>
        <v>1</v>
      </c>
      <c r="G638" t="b">
        <f t="shared" si="29"/>
        <v>1</v>
      </c>
      <c r="H638" s="213" t="s">
        <v>474</v>
      </c>
      <c r="I638" t="s">
        <v>458</v>
      </c>
    </row>
    <row r="639" spans="1:9" ht="27.6" hidden="1">
      <c r="A639" s="219" t="str">
        <f t="shared" si="27"/>
        <v>T 2</v>
      </c>
      <c r="B639" s="26" t="s">
        <v>4034</v>
      </c>
      <c r="C639" s="26" t="s">
        <v>4035</v>
      </c>
      <c r="D639" s="27" t="s">
        <v>4036</v>
      </c>
      <c r="F639" s="216" t="b">
        <f t="shared" si="28"/>
        <v>1</v>
      </c>
      <c r="G639" t="b">
        <f t="shared" si="29"/>
        <v>0</v>
      </c>
      <c r="H639" s="213" t="s">
        <v>6163</v>
      </c>
    </row>
    <row r="640" spans="1:9" ht="13.8" hidden="1">
      <c r="A640" s="219" t="str">
        <f t="shared" si="27"/>
        <v>T 2.1</v>
      </c>
      <c r="B640" s="27" t="s">
        <v>4039</v>
      </c>
      <c r="C640" s="27" t="s">
        <v>4040</v>
      </c>
      <c r="D640" s="27" t="s">
        <v>4041</v>
      </c>
      <c r="F640" s="216" t="b">
        <f t="shared" si="28"/>
        <v>0</v>
      </c>
      <c r="G640" t="b">
        <f t="shared" si="29"/>
        <v>0</v>
      </c>
      <c r="H640" s="213" t="s">
        <v>475</v>
      </c>
    </row>
    <row r="641" spans="1:8" ht="41.4" hidden="1">
      <c r="A641" s="219" t="str">
        <f t="shared" si="27"/>
        <v>T 2.2</v>
      </c>
      <c r="B641" s="27" t="s">
        <v>4043</v>
      </c>
      <c r="C641" s="27" t="s">
        <v>4044</v>
      </c>
      <c r="D641" s="27" t="s">
        <v>4045</v>
      </c>
      <c r="F641" s="216" t="b">
        <f t="shared" si="28"/>
        <v>0</v>
      </c>
      <c r="G641" t="b">
        <f t="shared" si="29"/>
        <v>0</v>
      </c>
      <c r="H641" s="213" t="s">
        <v>475</v>
      </c>
    </row>
    <row r="642" spans="1:8" ht="27.6" hidden="1">
      <c r="A642" s="219" t="str">
        <f t="shared" si="27"/>
        <v>T 2.3</v>
      </c>
      <c r="B642" s="27" t="s">
        <v>4048</v>
      </c>
      <c r="C642" s="27" t="s">
        <v>4049</v>
      </c>
      <c r="D642" s="27" t="s">
        <v>4050</v>
      </c>
      <c r="F642" s="216" t="b">
        <f t="shared" si="28"/>
        <v>0</v>
      </c>
      <c r="G642" t="b">
        <f t="shared" si="29"/>
        <v>0</v>
      </c>
      <c r="H642" s="213" t="s">
        <v>475</v>
      </c>
    </row>
    <row r="643" spans="1:8" ht="13.8" hidden="1">
      <c r="A643" s="219" t="str">
        <f t="shared" ref="A643:A706" si="30">IF(IF(ISERROR(SEARCH(".",B643)),FALSE,TRUE),REPLACE(REPLACE(B643,2,1," "),IFERROR(FIND(".0",B643),""),2,"."),IF(LEN(B643)&gt;2,REPLACE(B643,2,1," "),B643))</f>
        <v>T 2.4</v>
      </c>
      <c r="B643" s="27" t="s">
        <v>4053</v>
      </c>
      <c r="C643" s="27" t="s">
        <v>4054</v>
      </c>
      <c r="D643" s="27" t="s">
        <v>4055</v>
      </c>
      <c r="F643" s="216" t="b">
        <f t="shared" ref="F643:F706" si="31">IF(H643="nein / nur Anzeigen",TRUE, IF(H643="nein",FALSE,IF(H643="nein / Eingabe ZB neu mappen",FALSE,TRUE)))</f>
        <v>0</v>
      </c>
      <c r="G643" t="b">
        <f t="shared" ref="G643:G706" si="32">IF(H643="Ja",TRUE,FALSE)</f>
        <v>0</v>
      </c>
      <c r="H643" s="213" t="s">
        <v>475</v>
      </c>
    </row>
    <row r="644" spans="1:8" ht="27.6" hidden="1">
      <c r="A644" s="219" t="str">
        <f t="shared" si="30"/>
        <v>T 2.5</v>
      </c>
      <c r="B644" s="27" t="s">
        <v>4058</v>
      </c>
      <c r="C644" s="27" t="s">
        <v>4059</v>
      </c>
      <c r="D644" s="27" t="s">
        <v>4060</v>
      </c>
      <c r="F644" s="216" t="b">
        <f t="shared" si="31"/>
        <v>0</v>
      </c>
      <c r="G644" t="b">
        <f t="shared" si="32"/>
        <v>0</v>
      </c>
      <c r="H644" s="213" t="s">
        <v>475</v>
      </c>
    </row>
    <row r="645" spans="1:8" ht="41.4" hidden="1">
      <c r="A645" s="219" t="str">
        <f t="shared" si="30"/>
        <v>T 3</v>
      </c>
      <c r="B645" s="26" t="s">
        <v>4063</v>
      </c>
      <c r="C645" s="26" t="s">
        <v>4064</v>
      </c>
      <c r="D645" s="27" t="s">
        <v>4065</v>
      </c>
      <c r="F645" s="216" t="b">
        <f t="shared" si="31"/>
        <v>1</v>
      </c>
      <c r="G645" t="b">
        <f t="shared" si="32"/>
        <v>0</v>
      </c>
      <c r="H645" s="213" t="s">
        <v>6163</v>
      </c>
    </row>
    <row r="646" spans="1:8" ht="55.2" hidden="1">
      <c r="A646" s="219" t="str">
        <f t="shared" si="30"/>
        <v>T 3.1</v>
      </c>
      <c r="B646" s="27" t="s">
        <v>4068</v>
      </c>
      <c r="C646" s="27" t="s">
        <v>4069</v>
      </c>
      <c r="D646" s="27" t="s">
        <v>4070</v>
      </c>
      <c r="F646" s="216" t="b">
        <f t="shared" si="31"/>
        <v>0</v>
      </c>
      <c r="G646" t="b">
        <f t="shared" si="32"/>
        <v>0</v>
      </c>
      <c r="H646" s="213" t="s">
        <v>475</v>
      </c>
    </row>
    <row r="647" spans="1:8" ht="55.2" hidden="1">
      <c r="A647" s="219" t="str">
        <f t="shared" si="30"/>
        <v>T 3.2</v>
      </c>
      <c r="B647" s="27" t="s">
        <v>4073</v>
      </c>
      <c r="C647" s="27" t="s">
        <v>1982</v>
      </c>
      <c r="D647" s="27" t="s">
        <v>4074</v>
      </c>
      <c r="F647" s="216" t="b">
        <f t="shared" si="31"/>
        <v>0</v>
      </c>
      <c r="G647" t="b">
        <f t="shared" si="32"/>
        <v>0</v>
      </c>
      <c r="H647" s="213" t="s">
        <v>475</v>
      </c>
    </row>
    <row r="648" spans="1:8" ht="41.4" hidden="1">
      <c r="A648" s="219" t="str">
        <f t="shared" si="30"/>
        <v>T 3.3</v>
      </c>
      <c r="B648" s="27" t="s">
        <v>4076</v>
      </c>
      <c r="C648" s="27" t="s">
        <v>4077</v>
      </c>
      <c r="D648" s="27" t="s">
        <v>4078</v>
      </c>
      <c r="F648" s="216" t="b">
        <f t="shared" si="31"/>
        <v>0</v>
      </c>
      <c r="G648" t="b">
        <f t="shared" si="32"/>
        <v>0</v>
      </c>
      <c r="H648" s="213" t="s">
        <v>475</v>
      </c>
    </row>
    <row r="649" spans="1:8" ht="41.4" hidden="1">
      <c r="A649" s="219" t="str">
        <f t="shared" si="30"/>
        <v>T 3.4</v>
      </c>
      <c r="B649" s="27" t="s">
        <v>4080</v>
      </c>
      <c r="C649" s="27" t="s">
        <v>1995</v>
      </c>
      <c r="D649" s="27" t="s">
        <v>4081</v>
      </c>
      <c r="F649" s="216" t="b">
        <f t="shared" si="31"/>
        <v>0</v>
      </c>
      <c r="G649" t="b">
        <f t="shared" si="32"/>
        <v>0</v>
      </c>
      <c r="H649" s="213" t="s">
        <v>475</v>
      </c>
    </row>
    <row r="650" spans="1:8" ht="55.2" hidden="1">
      <c r="A650" s="219" t="str">
        <f t="shared" si="30"/>
        <v>T 3.5</v>
      </c>
      <c r="B650" s="27" t="s">
        <v>4083</v>
      </c>
      <c r="C650" s="27" t="s">
        <v>4084</v>
      </c>
      <c r="D650" s="27" t="s">
        <v>4085</v>
      </c>
      <c r="F650" s="216" t="b">
        <f t="shared" si="31"/>
        <v>0</v>
      </c>
      <c r="G650" t="b">
        <f t="shared" si="32"/>
        <v>0</v>
      </c>
      <c r="H650" s="213" t="s">
        <v>475</v>
      </c>
    </row>
    <row r="651" spans="1:8" ht="41.4" hidden="1">
      <c r="A651" s="219" t="str">
        <f t="shared" si="30"/>
        <v>T 3.6</v>
      </c>
      <c r="B651" s="27" t="s">
        <v>4088</v>
      </c>
      <c r="C651" s="27" t="s">
        <v>2011</v>
      </c>
      <c r="D651" s="27" t="s">
        <v>4089</v>
      </c>
      <c r="F651" s="216" t="b">
        <f t="shared" si="31"/>
        <v>0</v>
      </c>
      <c r="G651" t="b">
        <f t="shared" si="32"/>
        <v>0</v>
      </c>
      <c r="H651" s="213" t="s">
        <v>475</v>
      </c>
    </row>
    <row r="652" spans="1:8" ht="41.4" hidden="1">
      <c r="A652" s="219" t="str">
        <f t="shared" si="30"/>
        <v>T 3.7</v>
      </c>
      <c r="B652" s="27" t="s">
        <v>4091</v>
      </c>
      <c r="C652" s="27" t="s">
        <v>4092</v>
      </c>
      <c r="D652" s="27" t="s">
        <v>4093</v>
      </c>
      <c r="F652" s="216" t="b">
        <f t="shared" si="31"/>
        <v>0</v>
      </c>
      <c r="G652" t="b">
        <f t="shared" si="32"/>
        <v>0</v>
      </c>
      <c r="H652" s="213" t="s">
        <v>475</v>
      </c>
    </row>
    <row r="653" spans="1:8" ht="41.4" hidden="1">
      <c r="A653" s="219" t="str">
        <f t="shared" si="30"/>
        <v>T 3.8</v>
      </c>
      <c r="B653" s="27" t="s">
        <v>4095</v>
      </c>
      <c r="C653" s="27" t="s">
        <v>2023</v>
      </c>
      <c r="D653" s="27" t="s">
        <v>4096</v>
      </c>
      <c r="F653" s="216" t="b">
        <f t="shared" si="31"/>
        <v>0</v>
      </c>
      <c r="G653" t="b">
        <f t="shared" si="32"/>
        <v>0</v>
      </c>
      <c r="H653" s="213" t="s">
        <v>475</v>
      </c>
    </row>
    <row r="654" spans="1:8" ht="41.4" hidden="1">
      <c r="A654" s="219" t="str">
        <f t="shared" si="30"/>
        <v>T 4</v>
      </c>
      <c r="B654" s="26" t="s">
        <v>4098</v>
      </c>
      <c r="C654" s="26" t="s">
        <v>4099</v>
      </c>
      <c r="D654" s="27" t="s">
        <v>4100</v>
      </c>
      <c r="F654" s="216" t="b">
        <f t="shared" si="31"/>
        <v>1</v>
      </c>
      <c r="G654" t="b">
        <f t="shared" si="32"/>
        <v>0</v>
      </c>
      <c r="H654" s="213" t="s">
        <v>6163</v>
      </c>
    </row>
    <row r="655" spans="1:8" ht="41.4" hidden="1">
      <c r="A655" s="219" t="str">
        <f t="shared" si="30"/>
        <v>T 4.1</v>
      </c>
      <c r="B655" s="27" t="s">
        <v>4103</v>
      </c>
      <c r="C655" s="27" t="s">
        <v>4104</v>
      </c>
      <c r="D655" s="27" t="s">
        <v>4105</v>
      </c>
      <c r="F655" s="216" t="b">
        <f t="shared" si="31"/>
        <v>0</v>
      </c>
      <c r="G655" t="b">
        <f t="shared" si="32"/>
        <v>0</v>
      </c>
      <c r="H655" s="213" t="s">
        <v>475</v>
      </c>
    </row>
    <row r="656" spans="1:8" ht="27.6" hidden="1">
      <c r="A656" s="219" t="str">
        <f t="shared" si="30"/>
        <v>T 4.2</v>
      </c>
      <c r="B656" s="27" t="s">
        <v>4108</v>
      </c>
      <c r="C656" s="27" t="s">
        <v>4109</v>
      </c>
      <c r="D656" s="27" t="s">
        <v>2087</v>
      </c>
      <c r="F656" s="216" t="b">
        <f t="shared" si="31"/>
        <v>0</v>
      </c>
      <c r="G656" t="b">
        <f t="shared" si="32"/>
        <v>0</v>
      </c>
      <c r="H656" s="213" t="s">
        <v>475</v>
      </c>
    </row>
    <row r="657" spans="1:9" ht="110.4" hidden="1">
      <c r="A657" s="219" t="str">
        <f t="shared" si="30"/>
        <v>T 4.3</v>
      </c>
      <c r="B657" s="27" t="s">
        <v>4112</v>
      </c>
      <c r="C657" s="27" t="s">
        <v>4113</v>
      </c>
      <c r="D657" s="27" t="s">
        <v>4114</v>
      </c>
      <c r="F657" s="216" t="b">
        <f t="shared" si="31"/>
        <v>0</v>
      </c>
      <c r="G657" t="b">
        <f t="shared" si="32"/>
        <v>0</v>
      </c>
      <c r="H657" s="213" t="s">
        <v>475</v>
      </c>
    </row>
    <row r="658" spans="1:9" ht="41.4" hidden="1">
      <c r="A658" s="219" t="str">
        <f t="shared" si="30"/>
        <v>T 4.4</v>
      </c>
      <c r="B658" s="27" t="s">
        <v>4117</v>
      </c>
      <c r="C658" s="27" t="s">
        <v>1565</v>
      </c>
      <c r="D658" s="27" t="s">
        <v>4118</v>
      </c>
      <c r="F658" s="216" t="b">
        <f t="shared" si="31"/>
        <v>0</v>
      </c>
      <c r="G658" t="b">
        <f t="shared" si="32"/>
        <v>0</v>
      </c>
      <c r="H658" s="213" t="s">
        <v>475</v>
      </c>
    </row>
    <row r="659" spans="1:9" ht="55.2" hidden="1">
      <c r="A659" s="219" t="str">
        <f t="shared" si="30"/>
        <v>T 4.5</v>
      </c>
      <c r="B659" s="27" t="s">
        <v>4120</v>
      </c>
      <c r="C659" s="27" t="s">
        <v>4121</v>
      </c>
      <c r="D659" s="27" t="s">
        <v>4122</v>
      </c>
      <c r="F659" s="216" t="b">
        <f t="shared" si="31"/>
        <v>0</v>
      </c>
      <c r="G659" t="b">
        <f t="shared" si="32"/>
        <v>0</v>
      </c>
      <c r="H659" s="213" t="s">
        <v>475</v>
      </c>
    </row>
    <row r="660" spans="1:9" ht="13.8" hidden="1">
      <c r="A660" s="219" t="str">
        <f t="shared" si="30"/>
        <v>T 4.6</v>
      </c>
      <c r="B660" s="27" t="s">
        <v>4125</v>
      </c>
      <c r="C660" s="27" t="s">
        <v>4126</v>
      </c>
      <c r="D660" s="27" t="s">
        <v>4127</v>
      </c>
      <c r="F660" s="216" t="b">
        <f t="shared" si="31"/>
        <v>0</v>
      </c>
      <c r="G660" t="b">
        <f t="shared" si="32"/>
        <v>0</v>
      </c>
      <c r="H660" s="213" t="s">
        <v>475</v>
      </c>
    </row>
    <row r="661" spans="1:9" ht="27.6" hidden="1">
      <c r="A661" s="219" t="str">
        <f t="shared" si="30"/>
        <v>T 4.7</v>
      </c>
      <c r="B661" s="27" t="s">
        <v>4129</v>
      </c>
      <c r="C661" s="27" t="s">
        <v>4130</v>
      </c>
      <c r="D661" s="27" t="s">
        <v>4131</v>
      </c>
      <c r="F661" s="216" t="b">
        <f t="shared" si="31"/>
        <v>0</v>
      </c>
      <c r="G661" t="b">
        <f t="shared" si="32"/>
        <v>0</v>
      </c>
      <c r="H661" s="213" t="s">
        <v>475</v>
      </c>
    </row>
    <row r="662" spans="1:9" ht="27.6">
      <c r="A662" s="219" t="str">
        <f t="shared" si="30"/>
        <v>T 5</v>
      </c>
      <c r="B662" s="26" t="s">
        <v>461</v>
      </c>
      <c r="C662" s="26" t="s">
        <v>4134</v>
      </c>
      <c r="D662" s="27" t="s">
        <v>4135</v>
      </c>
      <c r="F662" s="216" t="b">
        <f t="shared" si="31"/>
        <v>1</v>
      </c>
      <c r="G662" t="b">
        <f t="shared" si="32"/>
        <v>1</v>
      </c>
      <c r="H662" s="213" t="s">
        <v>474</v>
      </c>
      <c r="I662" t="s">
        <v>461</v>
      </c>
    </row>
    <row r="663" spans="1:9" ht="41.4">
      <c r="A663" s="219" t="str">
        <f t="shared" si="30"/>
        <v>T 5.1</v>
      </c>
      <c r="B663" s="27" t="s">
        <v>462</v>
      </c>
      <c r="C663" s="27" t="s">
        <v>4137</v>
      </c>
      <c r="D663" s="27" t="s">
        <v>4138</v>
      </c>
      <c r="F663" s="216" t="b">
        <f t="shared" si="31"/>
        <v>1</v>
      </c>
      <c r="G663" t="b">
        <f t="shared" si="32"/>
        <v>1</v>
      </c>
      <c r="H663" s="213" t="s">
        <v>474</v>
      </c>
      <c r="I663" t="s">
        <v>461</v>
      </c>
    </row>
    <row r="664" spans="1:9" ht="41.4">
      <c r="A664" s="219" t="str">
        <f t="shared" si="30"/>
        <v>T 5.2</v>
      </c>
      <c r="B664" s="27" t="s">
        <v>463</v>
      </c>
      <c r="C664" s="27" t="s">
        <v>4141</v>
      </c>
      <c r="D664" s="27" t="s">
        <v>4142</v>
      </c>
      <c r="F664" s="216" t="b">
        <f t="shared" si="31"/>
        <v>1</v>
      </c>
      <c r="G664" t="b">
        <f t="shared" si="32"/>
        <v>1</v>
      </c>
      <c r="H664" s="213" t="s">
        <v>474</v>
      </c>
      <c r="I664" t="s">
        <v>461</v>
      </c>
    </row>
    <row r="665" spans="1:9" ht="55.2">
      <c r="A665" s="219" t="str">
        <f t="shared" si="30"/>
        <v>T 5.3</v>
      </c>
      <c r="B665" s="27" t="s">
        <v>464</v>
      </c>
      <c r="C665" s="27" t="s">
        <v>4145</v>
      </c>
      <c r="D665" s="27" t="s">
        <v>4146</v>
      </c>
      <c r="F665" s="216" t="b">
        <f t="shared" si="31"/>
        <v>1</v>
      </c>
      <c r="G665" t="b">
        <f t="shared" si="32"/>
        <v>1</v>
      </c>
      <c r="H665" s="213" t="s">
        <v>474</v>
      </c>
      <c r="I665" t="s">
        <v>461</v>
      </c>
    </row>
    <row r="666" spans="1:9" ht="27.6">
      <c r="A666" s="219" t="str">
        <f t="shared" si="30"/>
        <v>T 5.4</v>
      </c>
      <c r="B666" s="27" t="s">
        <v>465</v>
      </c>
      <c r="C666" s="27" t="s">
        <v>2661</v>
      </c>
      <c r="D666" s="27" t="s">
        <v>2662</v>
      </c>
      <c r="F666" s="216" t="b">
        <f t="shared" si="31"/>
        <v>1</v>
      </c>
      <c r="G666" t="b">
        <f t="shared" si="32"/>
        <v>1</v>
      </c>
      <c r="H666" s="213" t="s">
        <v>474</v>
      </c>
      <c r="I666" t="s">
        <v>461</v>
      </c>
    </row>
    <row r="667" spans="1:9" ht="27.6">
      <c r="A667" s="219" t="str">
        <f t="shared" si="30"/>
        <v>T 5.5</v>
      </c>
      <c r="B667" s="27" t="s">
        <v>466</v>
      </c>
      <c r="C667" s="27" t="s">
        <v>4150</v>
      </c>
      <c r="D667" s="27" t="s">
        <v>4151</v>
      </c>
      <c r="F667" s="216" t="b">
        <f t="shared" si="31"/>
        <v>1</v>
      </c>
      <c r="G667" t="b">
        <f t="shared" si="32"/>
        <v>1</v>
      </c>
      <c r="H667" s="213" t="s">
        <v>474</v>
      </c>
      <c r="I667" t="s">
        <v>461</v>
      </c>
    </row>
    <row r="668" spans="1:9" ht="69">
      <c r="A668" s="219" t="str">
        <f t="shared" si="30"/>
        <v>T 5.6</v>
      </c>
      <c r="B668" s="27" t="s">
        <v>467</v>
      </c>
      <c r="C668" s="27" t="s">
        <v>4154</v>
      </c>
      <c r="D668" s="27" t="s">
        <v>4155</v>
      </c>
      <c r="F668" s="216" t="b">
        <f t="shared" si="31"/>
        <v>1</v>
      </c>
      <c r="G668" t="b">
        <f t="shared" si="32"/>
        <v>1</v>
      </c>
      <c r="H668" s="213" t="s">
        <v>474</v>
      </c>
      <c r="I668" t="s">
        <v>461</v>
      </c>
    </row>
    <row r="669" spans="1:9" ht="13.8" hidden="1">
      <c r="A669" s="219" t="str">
        <f t="shared" si="30"/>
        <v>T 6</v>
      </c>
      <c r="B669" s="26" t="s">
        <v>468</v>
      </c>
      <c r="C669" s="26" t="s">
        <v>4158</v>
      </c>
      <c r="D669" s="27" t="s">
        <v>4159</v>
      </c>
      <c r="F669" s="216" t="b">
        <f t="shared" si="31"/>
        <v>1</v>
      </c>
      <c r="G669" t="b">
        <f t="shared" si="32"/>
        <v>0</v>
      </c>
      <c r="H669" s="213" t="s">
        <v>6163</v>
      </c>
    </row>
    <row r="670" spans="1:9" ht="27.6" hidden="1">
      <c r="A670" s="219" t="str">
        <f t="shared" si="30"/>
        <v>T 6.1</v>
      </c>
      <c r="B670" s="27" t="s">
        <v>4162</v>
      </c>
      <c r="C670" s="27" t="s">
        <v>2898</v>
      </c>
      <c r="D670" s="27" t="s">
        <v>4163</v>
      </c>
      <c r="F670" s="216" t="b">
        <f t="shared" si="31"/>
        <v>0</v>
      </c>
      <c r="G670" t="b">
        <f t="shared" si="32"/>
        <v>0</v>
      </c>
      <c r="H670" s="213" t="s">
        <v>475</v>
      </c>
    </row>
    <row r="671" spans="1:9" ht="41.4" hidden="1">
      <c r="A671" s="219" t="str">
        <f t="shared" si="30"/>
        <v>T 6.2</v>
      </c>
      <c r="B671" s="27" t="s">
        <v>4166</v>
      </c>
      <c r="C671" s="27" t="s">
        <v>4167</v>
      </c>
      <c r="D671" s="27" t="s">
        <v>4168</v>
      </c>
      <c r="F671" s="216" t="b">
        <f t="shared" si="31"/>
        <v>0</v>
      </c>
      <c r="G671" t="b">
        <f t="shared" si="32"/>
        <v>0</v>
      </c>
      <c r="H671" s="213" t="s">
        <v>475</v>
      </c>
    </row>
    <row r="672" spans="1:9" ht="27.6" hidden="1">
      <c r="A672" s="219" t="str">
        <f t="shared" si="30"/>
        <v>V</v>
      </c>
      <c r="B672" s="28" t="s">
        <v>4171</v>
      </c>
      <c r="C672" s="28" t="s">
        <v>4172</v>
      </c>
      <c r="D672" s="27" t="s">
        <v>4173</v>
      </c>
      <c r="F672" s="216" t="b">
        <f t="shared" si="31"/>
        <v>1</v>
      </c>
      <c r="G672" t="b">
        <f t="shared" si="32"/>
        <v>0</v>
      </c>
      <c r="H672" s="213" t="s">
        <v>6163</v>
      </c>
    </row>
    <row r="673" spans="1:8" ht="41.4" hidden="1">
      <c r="A673" s="219" t="str">
        <f t="shared" si="30"/>
        <v>V 1</v>
      </c>
      <c r="B673" s="26" t="s">
        <v>4176</v>
      </c>
      <c r="C673" s="26" t="s">
        <v>4177</v>
      </c>
      <c r="D673" s="27" t="s">
        <v>4178</v>
      </c>
      <c r="F673" s="216" t="b">
        <f t="shared" si="31"/>
        <v>0</v>
      </c>
      <c r="G673" t="b">
        <f t="shared" si="32"/>
        <v>0</v>
      </c>
      <c r="H673" s="213" t="s">
        <v>475</v>
      </c>
    </row>
    <row r="674" spans="1:8" ht="13.8" hidden="1">
      <c r="A674" s="219" t="str">
        <f t="shared" si="30"/>
        <v>V 1.1</v>
      </c>
      <c r="B674" s="27" t="s">
        <v>4181</v>
      </c>
      <c r="C674" s="27" t="s">
        <v>4182</v>
      </c>
      <c r="D674" s="27" t="s">
        <v>4183</v>
      </c>
      <c r="F674" s="216" t="b">
        <f t="shared" si="31"/>
        <v>0</v>
      </c>
      <c r="G674" t="b">
        <f t="shared" si="32"/>
        <v>0</v>
      </c>
      <c r="H674" s="213" t="s">
        <v>475</v>
      </c>
    </row>
    <row r="675" spans="1:8" ht="13.8" hidden="1">
      <c r="A675" s="219" t="str">
        <f t="shared" si="30"/>
        <v>V 1.2</v>
      </c>
      <c r="B675" s="27" t="s">
        <v>4186</v>
      </c>
      <c r="C675" s="27" t="s">
        <v>4187</v>
      </c>
      <c r="D675" s="27" t="s">
        <v>4188</v>
      </c>
      <c r="F675" s="216" t="b">
        <f t="shared" si="31"/>
        <v>0</v>
      </c>
      <c r="G675" t="b">
        <f t="shared" si="32"/>
        <v>0</v>
      </c>
      <c r="H675" s="213" t="s">
        <v>475</v>
      </c>
    </row>
    <row r="676" spans="1:8" ht="13.8" hidden="1">
      <c r="A676" s="219" t="str">
        <f t="shared" si="30"/>
        <v>V 1.3</v>
      </c>
      <c r="B676" s="27" t="s">
        <v>4191</v>
      </c>
      <c r="C676" s="27" t="s">
        <v>4192</v>
      </c>
      <c r="D676" s="27" t="s">
        <v>4193</v>
      </c>
      <c r="F676" s="216" t="b">
        <f t="shared" si="31"/>
        <v>0</v>
      </c>
      <c r="G676" t="b">
        <f t="shared" si="32"/>
        <v>0</v>
      </c>
      <c r="H676" s="213" t="s">
        <v>475</v>
      </c>
    </row>
    <row r="677" spans="1:8" ht="27.6" hidden="1">
      <c r="A677" s="219" t="str">
        <f t="shared" si="30"/>
        <v>V 1.4</v>
      </c>
      <c r="B677" s="27" t="s">
        <v>4196</v>
      </c>
      <c r="C677" s="27" t="s">
        <v>4197</v>
      </c>
      <c r="D677" s="27" t="s">
        <v>4198</v>
      </c>
      <c r="F677" s="216" t="b">
        <f t="shared" si="31"/>
        <v>0</v>
      </c>
      <c r="G677" t="b">
        <f t="shared" si="32"/>
        <v>0</v>
      </c>
      <c r="H677" s="213" t="s">
        <v>475</v>
      </c>
    </row>
    <row r="678" spans="1:8" ht="13.8" hidden="1">
      <c r="A678" s="219" t="str">
        <f t="shared" si="30"/>
        <v>V 1.5</v>
      </c>
      <c r="B678" s="27" t="s">
        <v>4201</v>
      </c>
      <c r="C678" s="27" t="s">
        <v>4202</v>
      </c>
      <c r="D678" s="27" t="s">
        <v>4203</v>
      </c>
      <c r="F678" s="216" t="b">
        <f t="shared" si="31"/>
        <v>0</v>
      </c>
      <c r="G678" t="b">
        <f t="shared" si="32"/>
        <v>0</v>
      </c>
      <c r="H678" s="213" t="s">
        <v>475</v>
      </c>
    </row>
    <row r="679" spans="1:8" ht="27.6" hidden="1">
      <c r="A679" s="219" t="str">
        <f t="shared" si="30"/>
        <v>V 1.6</v>
      </c>
      <c r="B679" s="27" t="s">
        <v>4206</v>
      </c>
      <c r="C679" s="27" t="s">
        <v>4207</v>
      </c>
      <c r="D679" s="27" t="s">
        <v>4208</v>
      </c>
      <c r="F679" s="216" t="b">
        <f t="shared" si="31"/>
        <v>0</v>
      </c>
      <c r="G679" t="b">
        <f t="shared" si="32"/>
        <v>0</v>
      </c>
      <c r="H679" s="213" t="s">
        <v>475</v>
      </c>
    </row>
    <row r="680" spans="1:8" ht="27.6" hidden="1">
      <c r="A680" s="219" t="str">
        <f t="shared" si="30"/>
        <v>V 1.7</v>
      </c>
      <c r="B680" s="27" t="s">
        <v>4211</v>
      </c>
      <c r="C680" s="27" t="s">
        <v>4212</v>
      </c>
      <c r="D680" s="27" t="s">
        <v>4213</v>
      </c>
      <c r="F680" s="216" t="b">
        <f t="shared" si="31"/>
        <v>0</v>
      </c>
      <c r="G680" t="b">
        <f t="shared" si="32"/>
        <v>0</v>
      </c>
      <c r="H680" s="213" t="s">
        <v>475</v>
      </c>
    </row>
    <row r="681" spans="1:8" ht="41.4" hidden="1">
      <c r="A681" s="219" t="str">
        <f t="shared" si="30"/>
        <v>V 2</v>
      </c>
      <c r="B681" s="26" t="s">
        <v>4216</v>
      </c>
      <c r="C681" s="26" t="s">
        <v>4217</v>
      </c>
      <c r="D681" s="27" t="s">
        <v>4218</v>
      </c>
      <c r="F681" s="216" t="b">
        <f t="shared" si="31"/>
        <v>0</v>
      </c>
      <c r="G681" t="b">
        <f t="shared" si="32"/>
        <v>0</v>
      </c>
      <c r="H681" s="213" t="s">
        <v>475</v>
      </c>
    </row>
    <row r="682" spans="1:8" ht="27.6" hidden="1">
      <c r="A682" s="219" t="str">
        <f t="shared" si="30"/>
        <v>V 2.1</v>
      </c>
      <c r="B682" s="27" t="s">
        <v>4221</v>
      </c>
      <c r="C682" s="27" t="s">
        <v>4222</v>
      </c>
      <c r="D682" s="27" t="s">
        <v>4223</v>
      </c>
      <c r="F682" s="216" t="b">
        <f t="shared" si="31"/>
        <v>0</v>
      </c>
      <c r="G682" t="b">
        <f t="shared" si="32"/>
        <v>0</v>
      </c>
      <c r="H682" s="213" t="s">
        <v>475</v>
      </c>
    </row>
    <row r="683" spans="1:8" ht="27.6" hidden="1">
      <c r="A683" s="219" t="str">
        <f t="shared" si="30"/>
        <v>V 2.2</v>
      </c>
      <c r="B683" s="27" t="s">
        <v>4226</v>
      </c>
      <c r="C683" s="27" t="s">
        <v>4227</v>
      </c>
      <c r="D683" s="27" t="s">
        <v>4228</v>
      </c>
      <c r="F683" s="216" t="b">
        <f t="shared" si="31"/>
        <v>0</v>
      </c>
      <c r="G683" t="b">
        <f t="shared" si="32"/>
        <v>0</v>
      </c>
      <c r="H683" s="213" t="s">
        <v>475</v>
      </c>
    </row>
    <row r="684" spans="1:8" ht="41.4" hidden="1">
      <c r="A684" s="219" t="str">
        <f t="shared" si="30"/>
        <v>V 3</v>
      </c>
      <c r="B684" s="26" t="s">
        <v>4231</v>
      </c>
      <c r="C684" s="26" t="s">
        <v>4232</v>
      </c>
      <c r="D684" s="27" t="s">
        <v>4233</v>
      </c>
      <c r="F684" s="216" t="b">
        <f t="shared" si="31"/>
        <v>0</v>
      </c>
      <c r="G684" t="b">
        <f t="shared" si="32"/>
        <v>0</v>
      </c>
      <c r="H684" s="213" t="s">
        <v>475</v>
      </c>
    </row>
    <row r="685" spans="1:8" ht="55.2" hidden="1">
      <c r="A685" s="219" t="str">
        <f t="shared" si="30"/>
        <v>V 3.1</v>
      </c>
      <c r="B685" s="27" t="s">
        <v>4236</v>
      </c>
      <c r="C685" s="27" t="s">
        <v>4237</v>
      </c>
      <c r="D685" s="27" t="s">
        <v>4238</v>
      </c>
      <c r="F685" s="216" t="b">
        <f t="shared" si="31"/>
        <v>0</v>
      </c>
      <c r="G685" t="b">
        <f t="shared" si="32"/>
        <v>0</v>
      </c>
      <c r="H685" s="213" t="s">
        <v>475</v>
      </c>
    </row>
    <row r="686" spans="1:8" ht="55.2" hidden="1">
      <c r="A686" s="219" t="str">
        <f t="shared" si="30"/>
        <v>V 3.2</v>
      </c>
      <c r="B686" s="27" t="s">
        <v>4241</v>
      </c>
      <c r="C686" s="27" t="s">
        <v>1111</v>
      </c>
      <c r="D686" s="27" t="s">
        <v>4242</v>
      </c>
      <c r="F686" s="216" t="b">
        <f t="shared" si="31"/>
        <v>0</v>
      </c>
      <c r="G686" t="b">
        <f t="shared" si="32"/>
        <v>0</v>
      </c>
      <c r="H686" s="213" t="s">
        <v>475</v>
      </c>
    </row>
    <row r="687" spans="1:8" ht="41.4" hidden="1">
      <c r="A687" s="219" t="str">
        <f t="shared" si="30"/>
        <v>V 3.3</v>
      </c>
      <c r="B687" s="27" t="s">
        <v>4245</v>
      </c>
      <c r="C687" s="27" t="s">
        <v>4246</v>
      </c>
      <c r="D687" s="27" t="s">
        <v>4247</v>
      </c>
      <c r="F687" s="216" t="b">
        <f t="shared" si="31"/>
        <v>0</v>
      </c>
      <c r="G687" t="b">
        <f t="shared" si="32"/>
        <v>0</v>
      </c>
      <c r="H687" s="213" t="s">
        <v>475</v>
      </c>
    </row>
    <row r="688" spans="1:8" ht="41.4" hidden="1">
      <c r="A688" s="219" t="str">
        <f t="shared" si="30"/>
        <v>V 3.4</v>
      </c>
      <c r="B688" s="27" t="s">
        <v>4250</v>
      </c>
      <c r="C688" s="27" t="s">
        <v>4251</v>
      </c>
      <c r="D688" s="27" t="s">
        <v>4252</v>
      </c>
      <c r="F688" s="216" t="b">
        <f t="shared" si="31"/>
        <v>0</v>
      </c>
      <c r="G688" t="b">
        <f t="shared" si="32"/>
        <v>0</v>
      </c>
      <c r="H688" s="213" t="s">
        <v>475</v>
      </c>
    </row>
    <row r="689" spans="1:8" ht="41.4" hidden="1">
      <c r="A689" s="219" t="str">
        <f t="shared" si="30"/>
        <v>V 3.5</v>
      </c>
      <c r="B689" s="27" t="s">
        <v>4254</v>
      </c>
      <c r="C689" s="27" t="s">
        <v>4255</v>
      </c>
      <c r="D689" s="27" t="s">
        <v>4256</v>
      </c>
      <c r="F689" s="216" t="b">
        <f t="shared" si="31"/>
        <v>0</v>
      </c>
      <c r="G689" t="b">
        <f t="shared" si="32"/>
        <v>0</v>
      </c>
      <c r="H689" s="213" t="s">
        <v>475</v>
      </c>
    </row>
    <row r="690" spans="1:8" ht="41.4" hidden="1">
      <c r="A690" s="219" t="str">
        <f t="shared" si="30"/>
        <v>V 3.6</v>
      </c>
      <c r="B690" s="27" t="s">
        <v>4259</v>
      </c>
      <c r="C690" s="27" t="s">
        <v>4260</v>
      </c>
      <c r="D690" s="27" t="s">
        <v>4261</v>
      </c>
      <c r="F690" s="216" t="b">
        <f t="shared" si="31"/>
        <v>0</v>
      </c>
      <c r="G690" t="b">
        <f t="shared" si="32"/>
        <v>0</v>
      </c>
      <c r="H690" s="213" t="s">
        <v>475</v>
      </c>
    </row>
    <row r="691" spans="1:8" ht="41.4" hidden="1">
      <c r="A691" s="219" t="str">
        <f t="shared" si="30"/>
        <v>V 3.7</v>
      </c>
      <c r="B691" s="27" t="s">
        <v>4264</v>
      </c>
      <c r="C691" s="27" t="s">
        <v>4265</v>
      </c>
      <c r="D691" s="27" t="s">
        <v>4266</v>
      </c>
      <c r="F691" s="216" t="b">
        <f t="shared" si="31"/>
        <v>0</v>
      </c>
      <c r="G691" t="b">
        <f t="shared" si="32"/>
        <v>0</v>
      </c>
      <c r="H691" s="213" t="s">
        <v>475</v>
      </c>
    </row>
    <row r="692" spans="1:8" ht="55.2" hidden="1">
      <c r="A692" s="219" t="str">
        <f t="shared" si="30"/>
        <v>W</v>
      </c>
      <c r="B692" s="28" t="s">
        <v>4269</v>
      </c>
      <c r="C692" s="28" t="s">
        <v>4270</v>
      </c>
      <c r="D692" s="27" t="s">
        <v>4271</v>
      </c>
      <c r="F692" s="216" t="b">
        <f t="shared" si="31"/>
        <v>1</v>
      </c>
      <c r="G692" t="b">
        <f t="shared" si="32"/>
        <v>0</v>
      </c>
      <c r="H692" s="213" t="s">
        <v>6163</v>
      </c>
    </row>
    <row r="693" spans="1:8" ht="41.4" hidden="1">
      <c r="A693" s="219" t="str">
        <f t="shared" si="30"/>
        <v>W 1</v>
      </c>
      <c r="B693" s="26" t="s">
        <v>4274</v>
      </c>
      <c r="C693" s="26" t="s">
        <v>4275</v>
      </c>
      <c r="D693" s="27" t="s">
        <v>4276</v>
      </c>
      <c r="F693" s="216" t="b">
        <f t="shared" si="31"/>
        <v>1</v>
      </c>
      <c r="G693" t="b">
        <f t="shared" si="32"/>
        <v>0</v>
      </c>
      <c r="H693" s="213" t="s">
        <v>6163</v>
      </c>
    </row>
    <row r="694" spans="1:8" ht="27.6" hidden="1">
      <c r="A694" s="219" t="str">
        <f t="shared" si="30"/>
        <v>W 1.1</v>
      </c>
      <c r="B694" s="27" t="s">
        <v>4279</v>
      </c>
      <c r="C694" s="27" t="s">
        <v>4280</v>
      </c>
      <c r="D694" s="27" t="s">
        <v>4281</v>
      </c>
      <c r="F694" s="216" t="b">
        <f t="shared" si="31"/>
        <v>0</v>
      </c>
      <c r="G694" t="b">
        <f t="shared" si="32"/>
        <v>0</v>
      </c>
      <c r="H694" s="213" t="s">
        <v>475</v>
      </c>
    </row>
    <row r="695" spans="1:8" ht="27.6" hidden="1">
      <c r="A695" s="219" t="str">
        <f t="shared" si="30"/>
        <v>W 1.2</v>
      </c>
      <c r="B695" s="27" t="s">
        <v>4284</v>
      </c>
      <c r="C695" s="27" t="s">
        <v>4285</v>
      </c>
      <c r="D695" s="27" t="s">
        <v>4286</v>
      </c>
      <c r="F695" s="216" t="b">
        <f t="shared" si="31"/>
        <v>0</v>
      </c>
      <c r="G695" t="b">
        <f t="shared" si="32"/>
        <v>0</v>
      </c>
      <c r="H695" s="213" t="s">
        <v>475</v>
      </c>
    </row>
    <row r="696" spans="1:8" ht="27.6" hidden="1">
      <c r="A696" s="219" t="str">
        <f t="shared" si="30"/>
        <v>W 2</v>
      </c>
      <c r="B696" s="26" t="s">
        <v>4289</v>
      </c>
      <c r="C696" s="26" t="s">
        <v>4290</v>
      </c>
      <c r="D696" s="27" t="s">
        <v>4291</v>
      </c>
      <c r="F696" s="216" t="b">
        <f t="shared" si="31"/>
        <v>0</v>
      </c>
      <c r="G696" t="b">
        <f t="shared" si="32"/>
        <v>0</v>
      </c>
      <c r="H696" s="213" t="s">
        <v>475</v>
      </c>
    </row>
    <row r="697" spans="1:8" ht="27.6" hidden="1">
      <c r="A697" s="219" t="str">
        <f t="shared" si="30"/>
        <v>W 2.1</v>
      </c>
      <c r="B697" s="27" t="s">
        <v>4294</v>
      </c>
      <c r="C697" s="27" t="s">
        <v>4295</v>
      </c>
      <c r="D697" s="27" t="s">
        <v>4296</v>
      </c>
      <c r="F697" s="216" t="b">
        <f t="shared" si="31"/>
        <v>0</v>
      </c>
      <c r="G697" t="b">
        <f t="shared" si="32"/>
        <v>0</v>
      </c>
      <c r="H697" s="213" t="s">
        <v>475</v>
      </c>
    </row>
    <row r="698" spans="1:8" ht="27.6" hidden="1">
      <c r="A698" s="219" t="str">
        <f t="shared" si="30"/>
        <v>W 2.2</v>
      </c>
      <c r="B698" s="27" t="s">
        <v>4299</v>
      </c>
      <c r="C698" s="27" t="s">
        <v>4300</v>
      </c>
      <c r="D698" s="27" t="s">
        <v>4301</v>
      </c>
      <c r="F698" s="216" t="b">
        <f t="shared" si="31"/>
        <v>0</v>
      </c>
      <c r="G698" t="b">
        <f t="shared" si="32"/>
        <v>0</v>
      </c>
      <c r="H698" s="213" t="s">
        <v>475</v>
      </c>
    </row>
    <row r="699" spans="1:8" ht="13.8" hidden="1">
      <c r="A699" s="219" t="str">
        <f t="shared" si="30"/>
        <v>W 2.3</v>
      </c>
      <c r="B699" s="27" t="s">
        <v>4304</v>
      </c>
      <c r="C699" s="27" t="s">
        <v>4305</v>
      </c>
      <c r="D699" s="27" t="s">
        <v>4306</v>
      </c>
      <c r="F699" s="216" t="b">
        <f t="shared" si="31"/>
        <v>0</v>
      </c>
      <c r="G699" t="b">
        <f t="shared" si="32"/>
        <v>0</v>
      </c>
      <c r="H699" s="213" t="s">
        <v>475</v>
      </c>
    </row>
    <row r="700" spans="1:8" ht="13.8" hidden="1">
      <c r="A700" s="219" t="str">
        <f t="shared" si="30"/>
        <v>W 3</v>
      </c>
      <c r="B700" s="26" t="s">
        <v>4309</v>
      </c>
      <c r="C700" s="26" t="s">
        <v>4310</v>
      </c>
      <c r="D700" s="27" t="s">
        <v>4311</v>
      </c>
      <c r="F700" s="216" t="b">
        <f t="shared" si="31"/>
        <v>0</v>
      </c>
      <c r="G700" t="b">
        <f t="shared" si="32"/>
        <v>0</v>
      </c>
      <c r="H700" s="213" t="s">
        <v>475</v>
      </c>
    </row>
    <row r="701" spans="1:8" ht="27.6" hidden="1">
      <c r="A701" s="219" t="str">
        <f t="shared" si="30"/>
        <v>W 3.1</v>
      </c>
      <c r="B701" s="27" t="s">
        <v>4314</v>
      </c>
      <c r="C701" s="27" t="s">
        <v>4315</v>
      </c>
      <c r="D701" s="27" t="s">
        <v>4316</v>
      </c>
      <c r="F701" s="216" t="b">
        <f t="shared" si="31"/>
        <v>0</v>
      </c>
      <c r="G701" t="b">
        <f t="shared" si="32"/>
        <v>0</v>
      </c>
      <c r="H701" s="213" t="s">
        <v>475</v>
      </c>
    </row>
    <row r="702" spans="1:8" ht="41.4" hidden="1">
      <c r="A702" s="219" t="str">
        <f t="shared" si="30"/>
        <v>W 3.2</v>
      </c>
      <c r="B702" s="27" t="s">
        <v>4319</v>
      </c>
      <c r="C702" s="27" t="s">
        <v>4320</v>
      </c>
      <c r="D702" s="27" t="s">
        <v>4321</v>
      </c>
      <c r="F702" s="216" t="b">
        <f t="shared" si="31"/>
        <v>0</v>
      </c>
      <c r="G702" t="b">
        <f t="shared" si="32"/>
        <v>0</v>
      </c>
      <c r="H702" s="213" t="s">
        <v>475</v>
      </c>
    </row>
    <row r="703" spans="1:8" ht="41.4" hidden="1">
      <c r="A703" s="219" t="str">
        <f t="shared" si="30"/>
        <v>W 4</v>
      </c>
      <c r="B703" s="26" t="s">
        <v>4324</v>
      </c>
      <c r="C703" s="26" t="s">
        <v>4325</v>
      </c>
      <c r="D703" s="27" t="s">
        <v>4326</v>
      </c>
      <c r="F703" s="216" t="b">
        <f t="shared" si="31"/>
        <v>0</v>
      </c>
      <c r="G703" t="b">
        <f t="shared" si="32"/>
        <v>0</v>
      </c>
      <c r="H703" s="213" t="s">
        <v>475</v>
      </c>
    </row>
    <row r="704" spans="1:8" ht="27.6" hidden="1">
      <c r="A704" s="219" t="str">
        <f t="shared" si="30"/>
        <v>W 4.1</v>
      </c>
      <c r="B704" s="27" t="s">
        <v>4329</v>
      </c>
      <c r="C704" s="27" t="s">
        <v>4330</v>
      </c>
      <c r="D704" s="27" t="s">
        <v>4331</v>
      </c>
      <c r="F704" s="216" t="b">
        <f t="shared" si="31"/>
        <v>0</v>
      </c>
      <c r="G704" t="b">
        <f t="shared" si="32"/>
        <v>0</v>
      </c>
      <c r="H704" s="213" t="s">
        <v>475</v>
      </c>
    </row>
    <row r="705" spans="1:8" ht="13.8" hidden="1">
      <c r="A705" s="219" t="str">
        <f t="shared" si="30"/>
        <v>W 4.2</v>
      </c>
      <c r="B705" s="27" t="s">
        <v>4334</v>
      </c>
      <c r="C705" s="27" t="s">
        <v>4335</v>
      </c>
      <c r="D705" s="27" t="s">
        <v>4336</v>
      </c>
      <c r="F705" s="216" t="b">
        <f t="shared" si="31"/>
        <v>0</v>
      </c>
      <c r="G705" t="b">
        <f t="shared" si="32"/>
        <v>0</v>
      </c>
      <c r="H705" s="213" t="s">
        <v>475</v>
      </c>
    </row>
    <row r="706" spans="1:8" ht="69" hidden="1">
      <c r="A706" s="219" t="str">
        <f t="shared" si="30"/>
        <v>W 4.3</v>
      </c>
      <c r="B706" s="27" t="s">
        <v>4339</v>
      </c>
      <c r="C706" s="27" t="s">
        <v>4340</v>
      </c>
      <c r="D706" s="27" t="s">
        <v>4341</v>
      </c>
      <c r="F706" s="216" t="b">
        <f t="shared" si="31"/>
        <v>0</v>
      </c>
      <c r="G706" t="b">
        <f t="shared" si="32"/>
        <v>0</v>
      </c>
      <c r="H706" s="213" t="s">
        <v>475</v>
      </c>
    </row>
    <row r="707" spans="1:8" ht="27.6" hidden="1">
      <c r="A707" s="219" t="str">
        <f t="shared" ref="A707:A724" si="33">IF(IF(ISERROR(SEARCH(".",B707)),FALSE,TRUE),REPLACE(REPLACE(B707,2,1," "),IFERROR(FIND(".0",B707),""),2,"."),IF(LEN(B707)&gt;2,REPLACE(B707,2,1," "),B707))</f>
        <v>W 5</v>
      </c>
      <c r="B707" s="26" t="s">
        <v>4344</v>
      </c>
      <c r="C707" s="26" t="s">
        <v>4345</v>
      </c>
      <c r="D707" s="27" t="s">
        <v>4346</v>
      </c>
      <c r="F707" s="216" t="b">
        <f t="shared" ref="F707:F724" si="34">IF(H707="nein / nur Anzeigen",TRUE, IF(H707="nein",FALSE,IF(H707="nein / Eingabe ZB neu mappen",FALSE,TRUE)))</f>
        <v>0</v>
      </c>
      <c r="G707" t="b">
        <f t="shared" ref="G707:G724" si="35">IF(H707="Ja",TRUE,FALSE)</f>
        <v>0</v>
      </c>
      <c r="H707" s="213" t="s">
        <v>475</v>
      </c>
    </row>
    <row r="708" spans="1:8" ht="27.6" hidden="1">
      <c r="A708" s="219" t="str">
        <f t="shared" si="33"/>
        <v>W 5.1</v>
      </c>
      <c r="B708" s="27" t="s">
        <v>4349</v>
      </c>
      <c r="C708" s="27" t="s">
        <v>4350</v>
      </c>
      <c r="D708" s="27" t="s">
        <v>4351</v>
      </c>
      <c r="F708" s="216" t="b">
        <f t="shared" si="34"/>
        <v>0</v>
      </c>
      <c r="G708" t="b">
        <f t="shared" si="35"/>
        <v>0</v>
      </c>
      <c r="H708" s="213" t="s">
        <v>475</v>
      </c>
    </row>
    <row r="709" spans="1:8" ht="13.8" hidden="1">
      <c r="A709" s="219" t="str">
        <f t="shared" si="33"/>
        <v>W 6</v>
      </c>
      <c r="B709" s="26" t="s">
        <v>4354</v>
      </c>
      <c r="C709" s="26" t="s">
        <v>4355</v>
      </c>
      <c r="D709" s="27" t="s">
        <v>4356</v>
      </c>
      <c r="F709" s="216" t="b">
        <f t="shared" si="34"/>
        <v>0</v>
      </c>
      <c r="G709" t="b">
        <f t="shared" si="35"/>
        <v>0</v>
      </c>
      <c r="H709" s="213" t="s">
        <v>475</v>
      </c>
    </row>
    <row r="710" spans="1:8" ht="27.6" hidden="1">
      <c r="A710" s="219" t="str">
        <f t="shared" si="33"/>
        <v>W 6.1</v>
      </c>
      <c r="B710" s="27" t="s">
        <v>4359</v>
      </c>
      <c r="C710" s="27" t="s">
        <v>4360</v>
      </c>
      <c r="D710" s="27" t="s">
        <v>4360</v>
      </c>
      <c r="F710" s="216" t="b">
        <f t="shared" si="34"/>
        <v>0</v>
      </c>
      <c r="G710" t="b">
        <f t="shared" si="35"/>
        <v>0</v>
      </c>
      <c r="H710" s="213" t="s">
        <v>475</v>
      </c>
    </row>
    <row r="711" spans="1:8" ht="27.6" hidden="1">
      <c r="A711" s="219" t="str">
        <f t="shared" si="33"/>
        <v>W 6.2</v>
      </c>
      <c r="B711" s="27" t="s">
        <v>4362</v>
      </c>
      <c r="C711" s="27" t="s">
        <v>4363</v>
      </c>
      <c r="D711" s="27" t="s">
        <v>4363</v>
      </c>
      <c r="F711" s="216" t="b">
        <f t="shared" si="34"/>
        <v>0</v>
      </c>
      <c r="G711" t="b">
        <f t="shared" si="35"/>
        <v>0</v>
      </c>
      <c r="H711" s="213" t="s">
        <v>475</v>
      </c>
    </row>
    <row r="712" spans="1:8" ht="13.8" hidden="1">
      <c r="A712" s="219" t="str">
        <f t="shared" si="33"/>
        <v>W 6.3</v>
      </c>
      <c r="B712" s="27" t="s">
        <v>4365</v>
      </c>
      <c r="C712" s="27" t="s">
        <v>4366</v>
      </c>
      <c r="D712" s="27" t="s">
        <v>4367</v>
      </c>
      <c r="F712" s="216" t="b">
        <f t="shared" si="34"/>
        <v>0</v>
      </c>
      <c r="G712" t="b">
        <f t="shared" si="35"/>
        <v>0</v>
      </c>
      <c r="H712" s="213" t="s">
        <v>475</v>
      </c>
    </row>
    <row r="713" spans="1:8" ht="13.8" hidden="1">
      <c r="A713" s="219" t="str">
        <f t="shared" si="33"/>
        <v>W 6.4</v>
      </c>
      <c r="B713" s="27" t="s">
        <v>4369</v>
      </c>
      <c r="C713" s="27" t="s">
        <v>4370</v>
      </c>
      <c r="D713" s="27" t="s">
        <v>4370</v>
      </c>
      <c r="F713" s="216" t="b">
        <f t="shared" si="34"/>
        <v>0</v>
      </c>
      <c r="G713" t="b">
        <f t="shared" si="35"/>
        <v>0</v>
      </c>
      <c r="H713" s="213" t="s">
        <v>475</v>
      </c>
    </row>
    <row r="714" spans="1:8" ht="41.4" hidden="1">
      <c r="A714" s="219" t="str">
        <f t="shared" si="33"/>
        <v>W 7</v>
      </c>
      <c r="B714" s="26" t="s">
        <v>4372</v>
      </c>
      <c r="C714" s="26" t="s">
        <v>4373</v>
      </c>
      <c r="D714" s="27" t="s">
        <v>4374</v>
      </c>
      <c r="F714" s="216" t="b">
        <f t="shared" si="34"/>
        <v>0</v>
      </c>
      <c r="G714" t="b">
        <f t="shared" si="35"/>
        <v>0</v>
      </c>
      <c r="H714" s="213" t="s">
        <v>475</v>
      </c>
    </row>
    <row r="715" spans="1:8" ht="41.4" hidden="1">
      <c r="A715" s="219" t="str">
        <f t="shared" si="33"/>
        <v>W 7.1</v>
      </c>
      <c r="B715" s="27" t="s">
        <v>4377</v>
      </c>
      <c r="C715" s="27" t="s">
        <v>4378</v>
      </c>
      <c r="D715" s="27" t="s">
        <v>4379</v>
      </c>
      <c r="F715" s="216" t="b">
        <f t="shared" si="34"/>
        <v>0</v>
      </c>
      <c r="G715" t="b">
        <f t="shared" si="35"/>
        <v>0</v>
      </c>
      <c r="H715" s="213" t="s">
        <v>475</v>
      </c>
    </row>
    <row r="716" spans="1:8" ht="41.4" hidden="1">
      <c r="A716" s="219" t="str">
        <f t="shared" si="33"/>
        <v>W 7.2</v>
      </c>
      <c r="B716" s="27" t="s">
        <v>4382</v>
      </c>
      <c r="C716" s="27" t="s">
        <v>4383</v>
      </c>
      <c r="D716" s="27" t="s">
        <v>4384</v>
      </c>
      <c r="F716" s="216" t="b">
        <f t="shared" si="34"/>
        <v>0</v>
      </c>
      <c r="G716" t="b">
        <f t="shared" si="35"/>
        <v>0</v>
      </c>
      <c r="H716" s="213" t="s">
        <v>475</v>
      </c>
    </row>
    <row r="717" spans="1:8" ht="27.6" hidden="1">
      <c r="A717" s="219" t="str">
        <f t="shared" si="33"/>
        <v>Y</v>
      </c>
      <c r="B717" s="28" t="s">
        <v>4387</v>
      </c>
      <c r="C717" s="28" t="s">
        <v>4388</v>
      </c>
      <c r="D717" s="27" t="s">
        <v>4389</v>
      </c>
      <c r="F717" s="216" t="b">
        <f t="shared" si="34"/>
        <v>1</v>
      </c>
      <c r="G717" t="b">
        <f t="shared" si="35"/>
        <v>0</v>
      </c>
      <c r="H717" s="213" t="s">
        <v>6163</v>
      </c>
    </row>
    <row r="718" spans="1:8" ht="27.6" hidden="1">
      <c r="A718" s="219" t="str">
        <f t="shared" si="33"/>
        <v>Y 1</v>
      </c>
      <c r="B718" s="26" t="s">
        <v>4392</v>
      </c>
      <c r="C718" s="26" t="s">
        <v>4393</v>
      </c>
      <c r="D718" s="27" t="s">
        <v>4394</v>
      </c>
      <c r="F718" s="216" t="b">
        <f t="shared" si="34"/>
        <v>0</v>
      </c>
      <c r="G718" t="b">
        <f t="shared" si="35"/>
        <v>0</v>
      </c>
      <c r="H718" s="213" t="s">
        <v>475</v>
      </c>
    </row>
    <row r="719" spans="1:8" ht="27.6" hidden="1">
      <c r="A719" s="219" t="str">
        <f t="shared" si="33"/>
        <v>Y 1.1</v>
      </c>
      <c r="B719" s="27" t="s">
        <v>4397</v>
      </c>
      <c r="C719" s="27" t="s">
        <v>4393</v>
      </c>
      <c r="D719" s="27" t="s">
        <v>4394</v>
      </c>
      <c r="F719" s="216" t="b">
        <f t="shared" si="34"/>
        <v>0</v>
      </c>
      <c r="G719" t="b">
        <f t="shared" si="35"/>
        <v>0</v>
      </c>
      <c r="H719" s="213" t="s">
        <v>475</v>
      </c>
    </row>
    <row r="720" spans="1:8" ht="27.6" hidden="1">
      <c r="A720" s="219" t="str">
        <f t="shared" si="33"/>
        <v>Y 2</v>
      </c>
      <c r="B720" s="26" t="s">
        <v>4398</v>
      </c>
      <c r="C720" s="26" t="s">
        <v>1126</v>
      </c>
      <c r="D720" s="27" t="s">
        <v>4399</v>
      </c>
      <c r="F720" s="216" t="b">
        <f t="shared" si="34"/>
        <v>0</v>
      </c>
      <c r="G720" t="b">
        <f t="shared" si="35"/>
        <v>0</v>
      </c>
      <c r="H720" s="213" t="s">
        <v>475</v>
      </c>
    </row>
    <row r="721" spans="1:8" ht="27.6" hidden="1">
      <c r="A721" s="219" t="str">
        <f t="shared" si="33"/>
        <v>Y 2.1</v>
      </c>
      <c r="B721" s="27" t="s">
        <v>4401</v>
      </c>
      <c r="C721" s="27" t="s">
        <v>1126</v>
      </c>
      <c r="D721" s="27" t="s">
        <v>4399</v>
      </c>
      <c r="F721" s="216" t="b">
        <f t="shared" si="34"/>
        <v>0</v>
      </c>
      <c r="G721" t="b">
        <f t="shared" si="35"/>
        <v>0</v>
      </c>
      <c r="H721" s="213" t="s">
        <v>475</v>
      </c>
    </row>
    <row r="722" spans="1:8" ht="13.8" hidden="1">
      <c r="A722" s="219" t="str">
        <f t="shared" si="33"/>
        <v>Z</v>
      </c>
      <c r="B722" s="28" t="s">
        <v>4402</v>
      </c>
      <c r="C722" s="28" t="s">
        <v>4403</v>
      </c>
      <c r="D722" s="27" t="s">
        <v>4404</v>
      </c>
      <c r="F722" s="216" t="b">
        <f t="shared" si="34"/>
        <v>1</v>
      </c>
      <c r="G722" t="b">
        <f t="shared" si="35"/>
        <v>0</v>
      </c>
      <c r="H722" s="213" t="s">
        <v>6163</v>
      </c>
    </row>
    <row r="723" spans="1:8" ht="13.8" hidden="1">
      <c r="A723" s="219" t="str">
        <f t="shared" si="33"/>
        <v>Z 1</v>
      </c>
      <c r="B723" s="26" t="s">
        <v>4407</v>
      </c>
      <c r="C723" s="26" t="s">
        <v>4403</v>
      </c>
      <c r="D723" s="27" t="s">
        <v>4404</v>
      </c>
      <c r="F723" s="216" t="b">
        <f t="shared" si="34"/>
        <v>0</v>
      </c>
      <c r="G723" t="b">
        <f t="shared" si="35"/>
        <v>0</v>
      </c>
      <c r="H723" s="213" t="s">
        <v>475</v>
      </c>
    </row>
    <row r="724" spans="1:8" ht="41.4" hidden="1">
      <c r="A724" s="219" t="str">
        <f t="shared" si="33"/>
        <v>Z 1.1</v>
      </c>
      <c r="B724" s="27" t="s">
        <v>4408</v>
      </c>
      <c r="C724" s="27" t="s">
        <v>4403</v>
      </c>
      <c r="D724" s="27" t="s">
        <v>4409</v>
      </c>
      <c r="F724" s="216" t="b">
        <f t="shared" si="34"/>
        <v>0</v>
      </c>
      <c r="G724" t="b">
        <f t="shared" si="35"/>
        <v>0</v>
      </c>
      <c r="H724" s="213" t="s">
        <v>475</v>
      </c>
    </row>
    <row r="725" spans="1:8">
      <c r="F725" s="216"/>
    </row>
    <row r="726" spans="1:8">
      <c r="F726" s="216"/>
    </row>
    <row r="727" spans="1:8">
      <c r="F727" s="216"/>
    </row>
    <row r="728" spans="1:8">
      <c r="F728" s="216"/>
    </row>
    <row r="729" spans="1:8">
      <c r="F729" s="216"/>
    </row>
    <row r="730" spans="1:8">
      <c r="F730" s="216"/>
    </row>
    <row r="731" spans="1:8">
      <c r="F731" s="216"/>
    </row>
    <row r="732" spans="1:8">
      <c r="F732" s="216"/>
    </row>
    <row r="733" spans="1:8">
      <c r="F733" s="216"/>
    </row>
    <row r="734" spans="1:8">
      <c r="F734" s="216"/>
    </row>
    <row r="735" spans="1:8">
      <c r="F735" s="216"/>
    </row>
    <row r="736" spans="1:8">
      <c r="F736" s="216"/>
    </row>
    <row r="737" spans="6:6">
      <c r="F737" s="216"/>
    </row>
    <row r="738" spans="6:6">
      <c r="F738" s="216"/>
    </row>
    <row r="739" spans="6:6">
      <c r="F739" s="216"/>
    </row>
    <row r="740" spans="6:6">
      <c r="F740" s="216"/>
    </row>
    <row r="741" spans="6:6">
      <c r="F741" s="216"/>
    </row>
    <row r="742" spans="6:6">
      <c r="F742" s="216"/>
    </row>
    <row r="743" spans="6:6">
      <c r="F743" s="216"/>
    </row>
    <row r="744" spans="6:6">
      <c r="F744" s="216"/>
    </row>
    <row r="745" spans="6:6">
      <c r="F745" s="216"/>
    </row>
    <row r="746" spans="6:6">
      <c r="F746" s="216"/>
    </row>
    <row r="747" spans="6:6">
      <c r="F747" s="216"/>
    </row>
    <row r="748" spans="6:6">
      <c r="F748" s="216"/>
    </row>
    <row r="749" spans="6:6">
      <c r="F749" s="216"/>
    </row>
    <row r="750" spans="6:6">
      <c r="F750" s="216"/>
    </row>
    <row r="751" spans="6:6">
      <c r="F751" s="216"/>
    </row>
    <row r="752" spans="6:6">
      <c r="F752" s="216"/>
    </row>
    <row r="753" spans="6:6">
      <c r="F753" s="216"/>
    </row>
    <row r="754" spans="6:6">
      <c r="F754" s="216"/>
    </row>
    <row r="755" spans="6:6">
      <c r="F755" s="216"/>
    </row>
    <row r="756" spans="6:6">
      <c r="F756" s="216"/>
    </row>
    <row r="757" spans="6:6">
      <c r="F757" s="216"/>
    </row>
    <row r="758" spans="6:6">
      <c r="F758" s="216"/>
    </row>
    <row r="759" spans="6:6">
      <c r="F759" s="216"/>
    </row>
    <row r="760" spans="6:6">
      <c r="F760" s="216"/>
    </row>
    <row r="761" spans="6:6">
      <c r="F761" s="216"/>
    </row>
    <row r="762" spans="6:6">
      <c r="F762" s="216"/>
    </row>
    <row r="763" spans="6:6">
      <c r="F763" s="216"/>
    </row>
    <row r="764" spans="6:6">
      <c r="F764" s="216"/>
    </row>
    <row r="765" spans="6:6">
      <c r="F765" s="216"/>
    </row>
    <row r="766" spans="6:6">
      <c r="F766" s="216"/>
    </row>
    <row r="767" spans="6:6">
      <c r="F767" s="216"/>
    </row>
    <row r="768" spans="6:6">
      <c r="F768" s="216"/>
    </row>
    <row r="769" spans="6:6">
      <c r="F769" s="216"/>
    </row>
    <row r="770" spans="6:6">
      <c r="F770" s="216"/>
    </row>
    <row r="771" spans="6:6">
      <c r="F771" s="216"/>
    </row>
    <row r="772" spans="6:6">
      <c r="F772" s="216"/>
    </row>
    <row r="773" spans="6:6">
      <c r="F773" s="216"/>
    </row>
    <row r="774" spans="6:6">
      <c r="F774" s="216"/>
    </row>
    <row r="775" spans="6:6">
      <c r="F775" s="216"/>
    </row>
    <row r="776" spans="6:6">
      <c r="F776" s="216"/>
    </row>
    <row r="777" spans="6:6">
      <c r="F777" s="216"/>
    </row>
    <row r="778" spans="6:6">
      <c r="F778" s="216"/>
    </row>
    <row r="779" spans="6:6">
      <c r="F779" s="216"/>
    </row>
    <row r="780" spans="6:6">
      <c r="F780" s="216"/>
    </row>
    <row r="781" spans="6:6">
      <c r="F781" s="216"/>
    </row>
    <row r="782" spans="6:6">
      <c r="F782" s="216"/>
    </row>
    <row r="783" spans="6:6">
      <c r="F783" s="216"/>
    </row>
    <row r="784" spans="6:6">
      <c r="F784" s="216"/>
    </row>
    <row r="785" spans="6:6">
      <c r="F785" s="216"/>
    </row>
    <row r="786" spans="6:6">
      <c r="F786" s="216"/>
    </row>
    <row r="787" spans="6:6">
      <c r="F787" s="216"/>
    </row>
    <row r="788" spans="6:6">
      <c r="F788" s="216"/>
    </row>
    <row r="789" spans="6:6">
      <c r="F789" s="216"/>
    </row>
    <row r="790" spans="6:6">
      <c r="F790" s="216"/>
    </row>
    <row r="791" spans="6:6">
      <c r="F791" s="216"/>
    </row>
    <row r="792" spans="6:6">
      <c r="F792" s="216"/>
    </row>
    <row r="793" spans="6:6">
      <c r="F793" s="216"/>
    </row>
    <row r="794" spans="6:6">
      <c r="F794" s="216"/>
    </row>
    <row r="795" spans="6:6">
      <c r="F795" s="216"/>
    </row>
    <row r="796" spans="6:6">
      <c r="F796" s="216"/>
    </row>
    <row r="797" spans="6:6">
      <c r="F797" s="216"/>
    </row>
    <row r="798" spans="6:6">
      <c r="F798" s="216"/>
    </row>
    <row r="799" spans="6:6">
      <c r="F799" s="216"/>
    </row>
    <row r="800" spans="6:6">
      <c r="F800" s="216"/>
    </row>
    <row r="801" spans="6:6">
      <c r="F801" s="216"/>
    </row>
    <row r="802" spans="6:6">
      <c r="F802" s="216"/>
    </row>
    <row r="803" spans="6:6">
      <c r="F803" s="216"/>
    </row>
    <row r="804" spans="6:6">
      <c r="F804" s="216"/>
    </row>
    <row r="805" spans="6:6">
      <c r="F805" s="216"/>
    </row>
    <row r="806" spans="6:6">
      <c r="F806" s="216"/>
    </row>
    <row r="807" spans="6:6">
      <c r="F807" s="216"/>
    </row>
    <row r="808" spans="6:6">
      <c r="F808" s="216"/>
    </row>
    <row r="809" spans="6:6">
      <c r="F809" s="216"/>
    </row>
    <row r="810" spans="6:6">
      <c r="F810" s="216"/>
    </row>
    <row r="811" spans="6:6">
      <c r="F811" s="216"/>
    </row>
    <row r="812" spans="6:6">
      <c r="F812" s="216"/>
    </row>
    <row r="813" spans="6:6">
      <c r="F813" s="216"/>
    </row>
    <row r="814" spans="6:6">
      <c r="F814" s="216"/>
    </row>
    <row r="815" spans="6:6">
      <c r="F815" s="216"/>
    </row>
    <row r="816" spans="6:6">
      <c r="F816" s="216"/>
    </row>
    <row r="817" spans="6:6">
      <c r="F817" s="216"/>
    </row>
    <row r="818" spans="6:6">
      <c r="F818" s="216"/>
    </row>
    <row r="819" spans="6:6">
      <c r="F819" s="216"/>
    </row>
    <row r="820" spans="6:6">
      <c r="F820" s="216"/>
    </row>
    <row r="821" spans="6:6">
      <c r="F821" s="216"/>
    </row>
    <row r="822" spans="6:6">
      <c r="F822" s="216"/>
    </row>
    <row r="823" spans="6:6">
      <c r="F823" s="216"/>
    </row>
    <row r="824" spans="6:6">
      <c r="F824" s="216"/>
    </row>
    <row r="825" spans="6:6">
      <c r="F825" s="216"/>
    </row>
    <row r="826" spans="6:6">
      <c r="F826" s="216"/>
    </row>
    <row r="827" spans="6:6">
      <c r="F827" s="216"/>
    </row>
    <row r="828" spans="6:6">
      <c r="F828" s="216"/>
    </row>
    <row r="829" spans="6:6">
      <c r="F829" s="216"/>
    </row>
    <row r="830" spans="6:6">
      <c r="F830" s="216"/>
    </row>
    <row r="831" spans="6:6">
      <c r="F831" s="216"/>
    </row>
    <row r="832" spans="6:6">
      <c r="F832" s="216"/>
    </row>
    <row r="833" spans="6:6">
      <c r="F833" s="216"/>
    </row>
    <row r="834" spans="6:6">
      <c r="F834" s="216"/>
    </row>
    <row r="835" spans="6:6">
      <c r="F835" s="216"/>
    </row>
    <row r="836" spans="6:6">
      <c r="F836" s="216"/>
    </row>
    <row r="837" spans="6:6">
      <c r="F837" s="216"/>
    </row>
    <row r="838" spans="6:6">
      <c r="F838" s="216"/>
    </row>
    <row r="839" spans="6:6">
      <c r="F839" s="216"/>
    </row>
    <row r="840" spans="6:6">
      <c r="F840" s="216"/>
    </row>
    <row r="841" spans="6:6">
      <c r="F841" s="216"/>
    </row>
    <row r="842" spans="6:6">
      <c r="F842" s="216"/>
    </row>
    <row r="843" spans="6:6">
      <c r="F843" s="216"/>
    </row>
    <row r="844" spans="6:6">
      <c r="F844" s="216"/>
    </row>
    <row r="845" spans="6:6">
      <c r="F845" s="216"/>
    </row>
    <row r="846" spans="6:6">
      <c r="F846" s="216"/>
    </row>
    <row r="847" spans="6:6">
      <c r="F847" s="216"/>
    </row>
    <row r="848" spans="6:6">
      <c r="F848" s="216"/>
    </row>
    <row r="849" spans="6:6">
      <c r="F849" s="216"/>
    </row>
    <row r="850" spans="6:6">
      <c r="F850" s="216"/>
    </row>
    <row r="851" spans="6:6">
      <c r="F851" s="216"/>
    </row>
    <row r="852" spans="6:6">
      <c r="F852" s="216"/>
    </row>
    <row r="853" spans="6:6">
      <c r="F853" s="216"/>
    </row>
    <row r="854" spans="6:6">
      <c r="F854" s="216"/>
    </row>
    <row r="855" spans="6:6">
      <c r="F855" s="216"/>
    </row>
    <row r="856" spans="6:6">
      <c r="F856" s="216"/>
    </row>
    <row r="857" spans="6:6">
      <c r="F857" s="216"/>
    </row>
    <row r="858" spans="6:6">
      <c r="F858" s="216"/>
    </row>
    <row r="859" spans="6:6">
      <c r="F859" s="216"/>
    </row>
    <row r="860" spans="6:6">
      <c r="F860" s="216"/>
    </row>
    <row r="861" spans="6:6">
      <c r="F861" s="216"/>
    </row>
    <row r="862" spans="6:6">
      <c r="F862" s="216"/>
    </row>
    <row r="863" spans="6:6">
      <c r="F863" s="216"/>
    </row>
    <row r="864" spans="6:6">
      <c r="F864" s="216"/>
    </row>
    <row r="865" spans="6:6">
      <c r="F865" s="216"/>
    </row>
    <row r="866" spans="6:6">
      <c r="F866" s="216"/>
    </row>
    <row r="867" spans="6:6">
      <c r="F867" s="216"/>
    </row>
    <row r="868" spans="6:6">
      <c r="F868" s="216"/>
    </row>
    <row r="869" spans="6:6">
      <c r="F869" s="216"/>
    </row>
    <row r="870" spans="6:6">
      <c r="F870" s="216"/>
    </row>
    <row r="871" spans="6:6">
      <c r="F871" s="216"/>
    </row>
    <row r="872" spans="6:6">
      <c r="F872" s="216"/>
    </row>
    <row r="873" spans="6:6">
      <c r="F873" s="216"/>
    </row>
    <row r="874" spans="6:6">
      <c r="F874" s="216"/>
    </row>
    <row r="875" spans="6:6">
      <c r="F875" s="216"/>
    </row>
    <row r="876" spans="6:6">
      <c r="F876" s="216"/>
    </row>
    <row r="877" spans="6:6">
      <c r="F877" s="216"/>
    </row>
    <row r="878" spans="6:6">
      <c r="F878" s="216"/>
    </row>
    <row r="879" spans="6:6">
      <c r="F879" s="216"/>
    </row>
    <row r="880" spans="6:6">
      <c r="F880" s="216"/>
    </row>
    <row r="881" spans="6:6">
      <c r="F881" s="216"/>
    </row>
    <row r="882" spans="6:6">
      <c r="F882" s="216"/>
    </row>
    <row r="883" spans="6:6">
      <c r="F883" s="216"/>
    </row>
    <row r="884" spans="6:6">
      <c r="F884" s="216"/>
    </row>
    <row r="885" spans="6:6">
      <c r="F885" s="216"/>
    </row>
    <row r="886" spans="6:6">
      <c r="F886" s="216"/>
    </row>
    <row r="887" spans="6:6">
      <c r="F887" s="216"/>
    </row>
    <row r="888" spans="6:6">
      <c r="F888" s="216"/>
    </row>
    <row r="889" spans="6:6">
      <c r="F889" s="216"/>
    </row>
    <row r="890" spans="6:6">
      <c r="F890" s="216"/>
    </row>
    <row r="891" spans="6:6">
      <c r="F891" s="216"/>
    </row>
    <row r="892" spans="6:6">
      <c r="F892" s="216"/>
    </row>
    <row r="893" spans="6:6">
      <c r="F893" s="216"/>
    </row>
    <row r="894" spans="6:6">
      <c r="F894" s="216"/>
    </row>
    <row r="895" spans="6:6">
      <c r="F895" s="216"/>
    </row>
    <row r="896" spans="6:6">
      <c r="F896" s="216"/>
    </row>
    <row r="897" spans="6:6">
      <c r="F897" s="216"/>
    </row>
    <row r="898" spans="6:6">
      <c r="F898" s="216"/>
    </row>
    <row r="899" spans="6:6">
      <c r="F899" s="216"/>
    </row>
    <row r="900" spans="6:6">
      <c r="F900" s="216"/>
    </row>
    <row r="901" spans="6:6">
      <c r="F901" s="216"/>
    </row>
    <row r="902" spans="6:6">
      <c r="F902" s="216"/>
    </row>
    <row r="903" spans="6:6">
      <c r="F903" s="216"/>
    </row>
    <row r="904" spans="6:6">
      <c r="F904" s="216"/>
    </row>
    <row r="905" spans="6:6">
      <c r="F905" s="216"/>
    </row>
    <row r="906" spans="6:6">
      <c r="F906" s="216"/>
    </row>
    <row r="907" spans="6:6">
      <c r="F907" s="216"/>
    </row>
    <row r="908" spans="6:6">
      <c r="F908" s="216"/>
    </row>
    <row r="909" spans="6:6">
      <c r="F909" s="216"/>
    </row>
    <row r="910" spans="6:6">
      <c r="F910" s="216"/>
    </row>
    <row r="911" spans="6:6">
      <c r="F911" s="216"/>
    </row>
    <row r="912" spans="6:6">
      <c r="F912" s="216"/>
    </row>
    <row r="913" spans="6:6">
      <c r="F913" s="216"/>
    </row>
    <row r="914" spans="6:6">
      <c r="F914" s="216"/>
    </row>
    <row r="915" spans="6:6">
      <c r="F915" s="216"/>
    </row>
    <row r="916" spans="6:6">
      <c r="F916" s="216"/>
    </row>
    <row r="917" spans="6:6">
      <c r="F917" s="216"/>
    </row>
    <row r="918" spans="6:6">
      <c r="F918" s="216"/>
    </row>
    <row r="919" spans="6:6">
      <c r="F919" s="216"/>
    </row>
    <row r="920" spans="6:6">
      <c r="F920" s="216"/>
    </row>
    <row r="921" spans="6:6">
      <c r="F921" s="216"/>
    </row>
    <row r="922" spans="6:6">
      <c r="F922" s="216"/>
    </row>
    <row r="923" spans="6:6">
      <c r="F923" s="216"/>
    </row>
    <row r="924" spans="6:6">
      <c r="F924" s="216"/>
    </row>
    <row r="925" spans="6:6">
      <c r="F925" s="216"/>
    </row>
    <row r="926" spans="6:6">
      <c r="F926" s="216"/>
    </row>
    <row r="927" spans="6:6">
      <c r="F927" s="216"/>
    </row>
    <row r="928" spans="6:6">
      <c r="F928" s="216"/>
    </row>
    <row r="929" spans="6:6">
      <c r="F929" s="216"/>
    </row>
    <row r="930" spans="6:6">
      <c r="F930" s="216"/>
    </row>
    <row r="931" spans="6:6">
      <c r="F931" s="216"/>
    </row>
    <row r="932" spans="6:6">
      <c r="F932" s="216"/>
    </row>
    <row r="933" spans="6:6">
      <c r="F933" s="216"/>
    </row>
    <row r="934" spans="6:6">
      <c r="F934" s="216"/>
    </row>
    <row r="935" spans="6:6">
      <c r="F935" s="216"/>
    </row>
    <row r="936" spans="6:6">
      <c r="F936" s="216"/>
    </row>
    <row r="937" spans="6:6">
      <c r="F937" s="216"/>
    </row>
    <row r="938" spans="6:6">
      <c r="F938" s="216"/>
    </row>
    <row r="939" spans="6:6">
      <c r="F939" s="216"/>
    </row>
    <row r="940" spans="6:6">
      <c r="F940" s="216"/>
    </row>
    <row r="941" spans="6:6">
      <c r="F941" s="216"/>
    </row>
    <row r="942" spans="6:6">
      <c r="F942" s="216"/>
    </row>
    <row r="943" spans="6:6">
      <c r="F943" s="216"/>
    </row>
    <row r="944" spans="6:6">
      <c r="F944" s="216"/>
    </row>
    <row r="945" spans="6:6">
      <c r="F945" s="216"/>
    </row>
    <row r="946" spans="6:6">
      <c r="F946" s="216"/>
    </row>
    <row r="947" spans="6:6">
      <c r="F947" s="216"/>
    </row>
    <row r="948" spans="6:6">
      <c r="F948" s="216"/>
    </row>
    <row r="949" spans="6:6">
      <c r="F949" s="216"/>
    </row>
    <row r="950" spans="6:6">
      <c r="F950" s="216"/>
    </row>
    <row r="951" spans="6:6">
      <c r="F951" s="216"/>
    </row>
    <row r="952" spans="6:6">
      <c r="F952" s="216"/>
    </row>
    <row r="953" spans="6:6">
      <c r="F953" s="216"/>
    </row>
    <row r="954" spans="6:6">
      <c r="F954" s="216"/>
    </row>
    <row r="955" spans="6:6">
      <c r="F955" s="216"/>
    </row>
    <row r="956" spans="6:6">
      <c r="F956" s="216"/>
    </row>
    <row r="957" spans="6:6">
      <c r="F957" s="216"/>
    </row>
    <row r="958" spans="6:6">
      <c r="F958" s="216"/>
    </row>
    <row r="959" spans="6:6">
      <c r="F959" s="216"/>
    </row>
    <row r="960" spans="6:6">
      <c r="F960" s="216"/>
    </row>
    <row r="961" spans="6:6">
      <c r="F961" s="216"/>
    </row>
    <row r="962" spans="6:6">
      <c r="F962" s="216"/>
    </row>
    <row r="963" spans="6:6">
      <c r="F963" s="216"/>
    </row>
    <row r="964" spans="6:6">
      <c r="F964" s="216"/>
    </row>
    <row r="965" spans="6:6">
      <c r="F965" s="216"/>
    </row>
    <row r="966" spans="6:6">
      <c r="F966" s="216"/>
    </row>
    <row r="967" spans="6:6">
      <c r="F967" s="216"/>
    </row>
    <row r="968" spans="6:6">
      <c r="F968" s="216"/>
    </row>
    <row r="969" spans="6:6">
      <c r="F969" s="216"/>
    </row>
    <row r="970" spans="6:6">
      <c r="F970" s="216"/>
    </row>
    <row r="971" spans="6:6">
      <c r="F971" s="216"/>
    </row>
    <row r="972" spans="6:6">
      <c r="F972" s="216"/>
    </row>
    <row r="973" spans="6:6">
      <c r="F973" s="216"/>
    </row>
    <row r="974" spans="6:6">
      <c r="F974" s="216"/>
    </row>
    <row r="975" spans="6:6">
      <c r="F975" s="216"/>
    </row>
    <row r="976" spans="6:6">
      <c r="F976" s="216"/>
    </row>
    <row r="977" spans="6:6">
      <c r="F977" s="216"/>
    </row>
    <row r="978" spans="6:6">
      <c r="F978" s="216"/>
    </row>
    <row r="979" spans="6:6">
      <c r="F979" s="216"/>
    </row>
    <row r="980" spans="6:6">
      <c r="F980" s="216"/>
    </row>
    <row r="981" spans="6:6">
      <c r="F981" s="216"/>
    </row>
    <row r="982" spans="6:6">
      <c r="F982" s="216"/>
    </row>
    <row r="983" spans="6:6">
      <c r="F983" s="216"/>
    </row>
    <row r="984" spans="6:6">
      <c r="F984" s="216"/>
    </row>
    <row r="985" spans="6:6">
      <c r="F985" s="216"/>
    </row>
    <row r="986" spans="6:6">
      <c r="F986" s="216"/>
    </row>
    <row r="987" spans="6:6">
      <c r="F987" s="216"/>
    </row>
    <row r="988" spans="6:6">
      <c r="F988" s="216"/>
    </row>
    <row r="989" spans="6:6">
      <c r="F989" s="216"/>
    </row>
    <row r="990" spans="6:6">
      <c r="F990" s="216"/>
    </row>
    <row r="991" spans="6:6">
      <c r="F991" s="216"/>
    </row>
    <row r="992" spans="6:6">
      <c r="F992" s="216"/>
    </row>
    <row r="993" spans="6:6">
      <c r="F993" s="216"/>
    </row>
    <row r="994" spans="6:6">
      <c r="F994" s="216"/>
    </row>
    <row r="995" spans="6:6">
      <c r="F995" s="216"/>
    </row>
    <row r="996" spans="6:6">
      <c r="F996" s="216"/>
    </row>
    <row r="997" spans="6:6">
      <c r="F997" s="216"/>
    </row>
    <row r="998" spans="6:6">
      <c r="F998" s="216"/>
    </row>
    <row r="999" spans="6:6">
      <c r="F999" s="216"/>
    </row>
    <row r="1000" spans="6:6">
      <c r="F1000" s="216"/>
    </row>
    <row r="1001" spans="6:6">
      <c r="F1001" s="216"/>
    </row>
    <row r="1002" spans="6:6">
      <c r="F1002" s="216"/>
    </row>
    <row r="1003" spans="6:6">
      <c r="F1003" s="216"/>
    </row>
    <row r="1004" spans="6:6">
      <c r="F1004" s="216"/>
    </row>
    <row r="1005" spans="6:6">
      <c r="F1005" s="216"/>
    </row>
    <row r="1006" spans="6:6">
      <c r="F1006" s="216"/>
    </row>
    <row r="1007" spans="6:6">
      <c r="F1007" s="216"/>
    </row>
    <row r="1008" spans="6:6">
      <c r="F1008" s="216"/>
    </row>
    <row r="1009" spans="6:6">
      <c r="F1009" s="216"/>
    </row>
    <row r="1010" spans="6:6">
      <c r="F1010" s="216"/>
    </row>
    <row r="1011" spans="6:6">
      <c r="F1011" s="216"/>
    </row>
    <row r="1012" spans="6:6">
      <c r="F1012" s="216"/>
    </row>
    <row r="1013" spans="6:6">
      <c r="F1013" s="216"/>
    </row>
    <row r="1014" spans="6:6">
      <c r="F1014" s="216"/>
    </row>
    <row r="1015" spans="6:6">
      <c r="F1015" s="216"/>
    </row>
    <row r="1016" spans="6:6">
      <c r="F1016" s="216"/>
    </row>
    <row r="1017" spans="6:6">
      <c r="F1017" s="216"/>
    </row>
    <row r="1018" spans="6:6">
      <c r="F1018" s="216"/>
    </row>
    <row r="1019" spans="6:6">
      <c r="F1019" s="216"/>
    </row>
    <row r="1020" spans="6:6">
      <c r="F1020" s="216"/>
    </row>
    <row r="1021" spans="6:6">
      <c r="F1021" s="216"/>
    </row>
    <row r="1022" spans="6:6">
      <c r="F1022" s="216"/>
    </row>
    <row r="1023" spans="6:6">
      <c r="F1023" s="216"/>
    </row>
    <row r="1024" spans="6:6">
      <c r="F1024" s="216"/>
    </row>
    <row r="1025" spans="6:6">
      <c r="F1025" s="216"/>
    </row>
    <row r="1026" spans="6:6">
      <c r="F1026" s="216"/>
    </row>
    <row r="1027" spans="6:6">
      <c r="F1027" s="216"/>
    </row>
    <row r="1028" spans="6:6">
      <c r="F1028" s="216"/>
    </row>
    <row r="1029" spans="6:6">
      <c r="F1029" s="216"/>
    </row>
    <row r="1030" spans="6:6">
      <c r="F1030" s="216"/>
    </row>
    <row r="1031" spans="6:6">
      <c r="F1031" s="216"/>
    </row>
    <row r="1032" spans="6:6">
      <c r="F1032" s="216"/>
    </row>
    <row r="1033" spans="6:6">
      <c r="F1033" s="216"/>
    </row>
    <row r="1034" spans="6:6">
      <c r="F1034" s="216"/>
    </row>
    <row r="1035" spans="6:6">
      <c r="F1035" s="216"/>
    </row>
    <row r="1036" spans="6:6">
      <c r="F1036" s="216"/>
    </row>
    <row r="1037" spans="6:6">
      <c r="F1037" s="216"/>
    </row>
    <row r="1038" spans="6:6">
      <c r="F1038" s="216"/>
    </row>
    <row r="1039" spans="6:6">
      <c r="F1039" s="216"/>
    </row>
    <row r="1040" spans="6:6">
      <c r="F1040" s="216"/>
    </row>
    <row r="1041" spans="6:6">
      <c r="F1041" s="216"/>
    </row>
    <row r="1042" spans="6:6">
      <c r="F1042" s="216"/>
    </row>
    <row r="1043" spans="6:6">
      <c r="F1043" s="216"/>
    </row>
    <row r="1044" spans="6:6">
      <c r="F1044" s="216"/>
    </row>
    <row r="1045" spans="6:6">
      <c r="F1045" s="216"/>
    </row>
    <row r="1046" spans="6:6">
      <c r="F1046" s="216"/>
    </row>
    <row r="1047" spans="6:6">
      <c r="F1047" s="216"/>
    </row>
    <row r="1048" spans="6:6">
      <c r="F1048" s="216"/>
    </row>
    <row r="1049" spans="6:6">
      <c r="F1049" s="216"/>
    </row>
    <row r="1050" spans="6:6">
      <c r="F1050" s="216"/>
    </row>
    <row r="1051" spans="6:6">
      <c r="F1051" s="216"/>
    </row>
    <row r="1052" spans="6:6">
      <c r="F1052" s="216"/>
    </row>
    <row r="1053" spans="6:6">
      <c r="F1053" s="216"/>
    </row>
    <row r="1054" spans="6:6">
      <c r="F1054" s="216"/>
    </row>
    <row r="1055" spans="6:6">
      <c r="F1055" s="216"/>
    </row>
    <row r="1056" spans="6:6">
      <c r="F1056" s="216"/>
    </row>
    <row r="1057" spans="6:6">
      <c r="F1057" s="216"/>
    </row>
    <row r="1058" spans="6:6">
      <c r="F1058" s="216"/>
    </row>
    <row r="1059" spans="6:6">
      <c r="F1059" s="216"/>
    </row>
    <row r="1060" spans="6:6">
      <c r="F1060" s="216"/>
    </row>
    <row r="1061" spans="6:6">
      <c r="F1061" s="216"/>
    </row>
    <row r="1062" spans="6:6">
      <c r="F1062" s="216"/>
    </row>
    <row r="1063" spans="6:6">
      <c r="F1063" s="216"/>
    </row>
    <row r="1064" spans="6:6">
      <c r="F1064" s="216"/>
    </row>
    <row r="1065" spans="6:6">
      <c r="F1065" s="216"/>
    </row>
    <row r="1066" spans="6:6">
      <c r="F1066" s="216"/>
    </row>
    <row r="1067" spans="6:6">
      <c r="F1067" s="216"/>
    </row>
    <row r="1068" spans="6:6">
      <c r="F1068" s="216"/>
    </row>
    <row r="1069" spans="6:6">
      <c r="F1069" s="216"/>
    </row>
    <row r="1070" spans="6:6">
      <c r="F1070" s="216"/>
    </row>
    <row r="1071" spans="6:6">
      <c r="F1071" s="216"/>
    </row>
    <row r="1072" spans="6:6">
      <c r="F1072" s="216"/>
    </row>
    <row r="1073" spans="6:6">
      <c r="F1073" s="216"/>
    </row>
    <row r="1074" spans="6:6">
      <c r="F1074" s="216"/>
    </row>
    <row r="1075" spans="6:6">
      <c r="F1075" s="216"/>
    </row>
    <row r="1076" spans="6:6">
      <c r="F1076" s="216"/>
    </row>
    <row r="1077" spans="6:6">
      <c r="F1077" s="216"/>
    </row>
    <row r="1078" spans="6:6">
      <c r="F1078" s="216"/>
    </row>
    <row r="1079" spans="6:6">
      <c r="F1079" s="216"/>
    </row>
    <row r="1080" spans="6:6">
      <c r="F1080" s="216"/>
    </row>
    <row r="1081" spans="6:6">
      <c r="F1081" s="216"/>
    </row>
    <row r="1082" spans="6:6">
      <c r="F1082" s="216"/>
    </row>
    <row r="1083" spans="6:6">
      <c r="F1083" s="216"/>
    </row>
    <row r="1084" spans="6:6">
      <c r="F1084" s="216"/>
    </row>
    <row r="1085" spans="6:6">
      <c r="F1085" s="216"/>
    </row>
    <row r="1086" spans="6:6">
      <c r="F1086" s="216"/>
    </row>
    <row r="1087" spans="6:6">
      <c r="F1087" s="216"/>
    </row>
    <row r="1088" spans="6:6">
      <c r="F1088" s="216"/>
    </row>
    <row r="1089" spans="6:6">
      <c r="F1089" s="216"/>
    </row>
    <row r="1090" spans="6:6">
      <c r="F1090" s="216"/>
    </row>
    <row r="1091" spans="6:6">
      <c r="F1091" s="216"/>
    </row>
    <row r="1092" spans="6:6">
      <c r="F1092" s="216"/>
    </row>
    <row r="1093" spans="6:6">
      <c r="F1093" s="216"/>
    </row>
    <row r="1094" spans="6:6">
      <c r="F1094" s="216"/>
    </row>
    <row r="1095" spans="6:6">
      <c r="F1095" s="216"/>
    </row>
    <row r="1096" spans="6:6">
      <c r="F1096" s="216"/>
    </row>
    <row r="1097" spans="6:6">
      <c r="F1097" s="216"/>
    </row>
    <row r="1098" spans="6:6">
      <c r="F1098" s="216"/>
    </row>
    <row r="1099" spans="6:6">
      <c r="F1099" s="216"/>
    </row>
    <row r="1100" spans="6:6">
      <c r="F1100" s="216"/>
    </row>
    <row r="1101" spans="6:6">
      <c r="F1101" s="216"/>
    </row>
    <row r="1102" spans="6:6">
      <c r="F1102" s="216"/>
    </row>
    <row r="1103" spans="6:6">
      <c r="F1103" s="216"/>
    </row>
    <row r="1104" spans="6:6">
      <c r="F1104" s="216"/>
    </row>
    <row r="1105" spans="6:6">
      <c r="F1105" s="216"/>
    </row>
    <row r="1106" spans="6:6">
      <c r="F1106" s="216"/>
    </row>
    <row r="1107" spans="6:6">
      <c r="F1107" s="216"/>
    </row>
    <row r="1108" spans="6:6">
      <c r="F1108" s="216"/>
    </row>
    <row r="1109" spans="6:6">
      <c r="F1109" s="216"/>
    </row>
    <row r="1110" spans="6:6">
      <c r="F1110" s="216"/>
    </row>
    <row r="1111" spans="6:6">
      <c r="F1111" s="216"/>
    </row>
    <row r="1112" spans="6:6">
      <c r="F1112" s="216"/>
    </row>
    <row r="1113" spans="6:6">
      <c r="F1113" s="216"/>
    </row>
    <row r="1114" spans="6:6">
      <c r="F1114" s="216"/>
    </row>
    <row r="1115" spans="6:6">
      <c r="F1115" s="216"/>
    </row>
    <row r="1116" spans="6:6">
      <c r="F1116" s="216"/>
    </row>
    <row r="1117" spans="6:6">
      <c r="F1117" s="216"/>
    </row>
    <row r="1118" spans="6:6">
      <c r="F1118" s="216"/>
    </row>
    <row r="1119" spans="6:6">
      <c r="F1119" s="216"/>
    </row>
    <row r="1120" spans="6:6">
      <c r="F1120" s="216"/>
    </row>
    <row r="1121" spans="6:6">
      <c r="F1121" s="216"/>
    </row>
    <row r="1122" spans="6:6">
      <c r="F1122" s="216"/>
    </row>
    <row r="1123" spans="6:6">
      <c r="F1123" s="216"/>
    </row>
    <row r="1124" spans="6:6">
      <c r="F1124" s="216"/>
    </row>
    <row r="1125" spans="6:6">
      <c r="F1125" s="216"/>
    </row>
    <row r="1126" spans="6:6">
      <c r="F1126" s="216"/>
    </row>
    <row r="1127" spans="6:6">
      <c r="F1127" s="216"/>
    </row>
    <row r="1128" spans="6:6">
      <c r="F1128" s="216"/>
    </row>
    <row r="1129" spans="6:6">
      <c r="F1129" s="216"/>
    </row>
    <row r="1130" spans="6:6">
      <c r="F1130" s="216"/>
    </row>
    <row r="1131" spans="6:6">
      <c r="F1131" s="216"/>
    </row>
    <row r="1132" spans="6:6">
      <c r="F1132" s="216"/>
    </row>
    <row r="1133" spans="6:6">
      <c r="F1133" s="216"/>
    </row>
    <row r="1134" spans="6:6">
      <c r="F1134" s="216"/>
    </row>
    <row r="1135" spans="6:6">
      <c r="F1135" s="216"/>
    </row>
    <row r="1136" spans="6:6">
      <c r="F1136" s="216"/>
    </row>
    <row r="1137" spans="6:6">
      <c r="F1137" s="216"/>
    </row>
    <row r="1138" spans="6:6">
      <c r="F1138" s="216"/>
    </row>
    <row r="1139" spans="6:6">
      <c r="F1139" s="216"/>
    </row>
    <row r="1140" spans="6:6">
      <c r="F1140" s="216"/>
    </row>
    <row r="1141" spans="6:6">
      <c r="F1141" s="216"/>
    </row>
    <row r="1142" spans="6:6">
      <c r="F1142" s="216"/>
    </row>
    <row r="1143" spans="6:6">
      <c r="F1143" s="216"/>
    </row>
    <row r="1144" spans="6:6">
      <c r="F1144" s="216"/>
    </row>
  </sheetData>
  <pageMargins left="0.7" right="0.7" top="0.78740157499999996" bottom="0.78740157499999996"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5D5B-715E-4FDB-A555-B3F9E30D607B}">
  <sheetPr codeName="Tabelle6"/>
  <dimension ref="A3:B110"/>
  <sheetViews>
    <sheetView workbookViewId="0">
      <selection activeCell="H66" sqref="H66:N66"/>
    </sheetView>
  </sheetViews>
  <sheetFormatPr baseColWidth="10" defaultColWidth="11.44140625" defaultRowHeight="13.2"/>
  <cols>
    <col min="1" max="1" width="21.44140625" bestFit="1" customWidth="1"/>
    <col min="2" max="2" width="29.6640625" bestFit="1" customWidth="1"/>
  </cols>
  <sheetData>
    <row r="3" spans="1:2">
      <c r="A3" s="212" t="s">
        <v>6166</v>
      </c>
      <c r="B3" t="s">
        <v>6167</v>
      </c>
    </row>
    <row r="4" spans="1:2">
      <c r="A4" t="s">
        <v>6166</v>
      </c>
      <c r="B4">
        <v>553</v>
      </c>
    </row>
    <row r="5" spans="1:2">
      <c r="A5" t="s">
        <v>6168</v>
      </c>
      <c r="B5">
        <v>429</v>
      </c>
    </row>
    <row r="6" spans="1:2">
      <c r="A6" t="s">
        <v>6169</v>
      </c>
      <c r="B6">
        <v>55</v>
      </c>
    </row>
    <row r="7" spans="1:2">
      <c r="A7" t="s">
        <v>16</v>
      </c>
      <c r="B7">
        <v>1</v>
      </c>
    </row>
    <row r="8" spans="1:2">
      <c r="A8" t="s">
        <v>27</v>
      </c>
      <c r="B8">
        <v>1</v>
      </c>
    </row>
    <row r="9" spans="1:2">
      <c r="A9" t="s">
        <v>30</v>
      </c>
      <c r="B9">
        <v>1</v>
      </c>
    </row>
    <row r="10" spans="1:2">
      <c r="A10" t="s">
        <v>61</v>
      </c>
      <c r="B10">
        <v>1</v>
      </c>
    </row>
    <row r="11" spans="1:2">
      <c r="A11" t="s">
        <v>63</v>
      </c>
      <c r="B11">
        <v>1</v>
      </c>
    </row>
    <row r="12" spans="1:2">
      <c r="A12" t="s">
        <v>68</v>
      </c>
      <c r="B12">
        <v>1</v>
      </c>
    </row>
    <row r="13" spans="1:2">
      <c r="A13" t="s">
        <v>69</v>
      </c>
      <c r="B13">
        <v>1</v>
      </c>
    </row>
    <row r="14" spans="1:2">
      <c r="A14" t="s">
        <v>74</v>
      </c>
      <c r="B14">
        <v>1</v>
      </c>
    </row>
    <row r="15" spans="1:2">
      <c r="A15" t="s">
        <v>75</v>
      </c>
      <c r="B15">
        <v>1</v>
      </c>
    </row>
    <row r="16" spans="1:2">
      <c r="A16" t="s">
        <v>135</v>
      </c>
      <c r="B16">
        <v>1</v>
      </c>
    </row>
    <row r="17" spans="1:2">
      <c r="A17" t="s">
        <v>136</v>
      </c>
      <c r="B17">
        <v>1</v>
      </c>
    </row>
    <row r="18" spans="1:2">
      <c r="A18" t="s">
        <v>137</v>
      </c>
      <c r="B18">
        <v>1</v>
      </c>
    </row>
    <row r="19" spans="1:2">
      <c r="A19" t="s">
        <v>138</v>
      </c>
      <c r="B19">
        <v>1</v>
      </c>
    </row>
    <row r="20" spans="1:2">
      <c r="A20" t="s">
        <v>168</v>
      </c>
      <c r="B20">
        <v>1</v>
      </c>
    </row>
    <row r="21" spans="1:2">
      <c r="A21" t="s">
        <v>175</v>
      </c>
      <c r="B21">
        <v>1</v>
      </c>
    </row>
    <row r="22" spans="1:2">
      <c r="A22" t="s">
        <v>180</v>
      </c>
      <c r="B22">
        <v>1</v>
      </c>
    </row>
    <row r="23" spans="1:2">
      <c r="A23" t="s">
        <v>187</v>
      </c>
      <c r="B23">
        <v>1</v>
      </c>
    </row>
    <row r="24" spans="1:2">
      <c r="A24" t="s">
        <v>266</v>
      </c>
      <c r="B24">
        <v>1</v>
      </c>
    </row>
    <row r="25" spans="1:2">
      <c r="A25" t="s">
        <v>276</v>
      </c>
      <c r="B25">
        <v>1</v>
      </c>
    </row>
    <row r="26" spans="1:2">
      <c r="A26" t="s">
        <v>301</v>
      </c>
      <c r="B26">
        <v>1</v>
      </c>
    </row>
    <row r="27" spans="1:2">
      <c r="A27" t="s">
        <v>305</v>
      </c>
      <c r="B27">
        <v>1</v>
      </c>
    </row>
    <row r="28" spans="1:2">
      <c r="A28" t="s">
        <v>308</v>
      </c>
      <c r="B28">
        <v>1</v>
      </c>
    </row>
    <row r="29" spans="1:2">
      <c r="A29" t="s">
        <v>3126</v>
      </c>
      <c r="B29">
        <v>1</v>
      </c>
    </row>
    <row r="30" spans="1:2">
      <c r="A30" t="s">
        <v>3166</v>
      </c>
      <c r="B30">
        <v>1</v>
      </c>
    </row>
    <row r="31" spans="1:2">
      <c r="A31" t="s">
        <v>313</v>
      </c>
      <c r="B31">
        <v>1</v>
      </c>
    </row>
    <row r="32" spans="1:2">
      <c r="A32" t="s">
        <v>321</v>
      </c>
      <c r="B32">
        <v>1</v>
      </c>
    </row>
    <row r="33" spans="1:2">
      <c r="A33" t="s">
        <v>325</v>
      </c>
      <c r="B33">
        <v>1</v>
      </c>
    </row>
    <row r="34" spans="1:2">
      <c r="A34" t="s">
        <v>330</v>
      </c>
      <c r="B34">
        <v>1</v>
      </c>
    </row>
    <row r="35" spans="1:2">
      <c r="A35" t="s">
        <v>331</v>
      </c>
      <c r="B35">
        <v>1</v>
      </c>
    </row>
    <row r="36" spans="1:2">
      <c r="A36" t="s">
        <v>332</v>
      </c>
      <c r="B36">
        <v>1</v>
      </c>
    </row>
    <row r="37" spans="1:2">
      <c r="A37" t="s">
        <v>333</v>
      </c>
      <c r="B37">
        <v>1</v>
      </c>
    </row>
    <row r="38" spans="1:2">
      <c r="A38" t="s">
        <v>335</v>
      </c>
      <c r="B38">
        <v>1</v>
      </c>
    </row>
    <row r="39" spans="1:2">
      <c r="A39" t="s">
        <v>336</v>
      </c>
      <c r="B39">
        <v>1</v>
      </c>
    </row>
    <row r="40" spans="1:2">
      <c r="A40" t="s">
        <v>337</v>
      </c>
      <c r="B40">
        <v>1</v>
      </c>
    </row>
    <row r="41" spans="1:2">
      <c r="A41" t="s">
        <v>3400</v>
      </c>
      <c r="B41">
        <v>1</v>
      </c>
    </row>
    <row r="42" spans="1:2">
      <c r="A42" t="s">
        <v>3405</v>
      </c>
      <c r="B42">
        <v>1</v>
      </c>
    </row>
    <row r="43" spans="1:2">
      <c r="A43" t="s">
        <v>3410</v>
      </c>
      <c r="B43">
        <v>1</v>
      </c>
    </row>
    <row r="44" spans="1:2">
      <c r="A44" t="s">
        <v>3415</v>
      </c>
      <c r="B44">
        <v>1</v>
      </c>
    </row>
    <row r="45" spans="1:2">
      <c r="A45" t="s">
        <v>338</v>
      </c>
      <c r="B45">
        <v>1</v>
      </c>
    </row>
    <row r="46" spans="1:2">
      <c r="A46" t="s">
        <v>339</v>
      </c>
      <c r="B46">
        <v>1</v>
      </c>
    </row>
    <row r="47" spans="1:2">
      <c r="A47" t="s">
        <v>340</v>
      </c>
      <c r="B47">
        <v>1</v>
      </c>
    </row>
    <row r="48" spans="1:2">
      <c r="A48" t="s">
        <v>341</v>
      </c>
      <c r="B48">
        <v>1</v>
      </c>
    </row>
    <row r="49" spans="1:2">
      <c r="A49" t="s">
        <v>342</v>
      </c>
      <c r="B49">
        <v>1</v>
      </c>
    </row>
    <row r="50" spans="1:2">
      <c r="A50" t="s">
        <v>343</v>
      </c>
      <c r="B50">
        <v>1</v>
      </c>
    </row>
    <row r="51" spans="1:2">
      <c r="A51" t="s">
        <v>344</v>
      </c>
      <c r="B51">
        <v>1</v>
      </c>
    </row>
    <row r="52" spans="1:2">
      <c r="A52" t="s">
        <v>349</v>
      </c>
      <c r="B52">
        <v>1</v>
      </c>
    </row>
    <row r="53" spans="1:2">
      <c r="A53" t="s">
        <v>350</v>
      </c>
      <c r="B53">
        <v>1</v>
      </c>
    </row>
    <row r="54" spans="1:2">
      <c r="A54" t="s">
        <v>351</v>
      </c>
      <c r="B54">
        <v>1</v>
      </c>
    </row>
    <row r="55" spans="1:2">
      <c r="A55" t="s">
        <v>352</v>
      </c>
      <c r="B55">
        <v>1</v>
      </c>
    </row>
    <row r="56" spans="1:2">
      <c r="A56" t="s">
        <v>353</v>
      </c>
      <c r="B56">
        <v>1</v>
      </c>
    </row>
    <row r="57" spans="1:2">
      <c r="A57" t="s">
        <v>354</v>
      </c>
      <c r="B57">
        <v>1</v>
      </c>
    </row>
    <row r="58" spans="1:2">
      <c r="A58" t="s">
        <v>355</v>
      </c>
      <c r="B58">
        <v>1</v>
      </c>
    </row>
    <row r="59" spans="1:2">
      <c r="A59" t="s">
        <v>356</v>
      </c>
      <c r="B59">
        <v>1</v>
      </c>
    </row>
    <row r="60" spans="1:2">
      <c r="A60" t="s">
        <v>357</v>
      </c>
      <c r="B60">
        <v>1</v>
      </c>
    </row>
    <row r="61" spans="1:2">
      <c r="A61" t="s">
        <v>359</v>
      </c>
      <c r="B61">
        <v>1</v>
      </c>
    </row>
    <row r="62" spans="1:2">
      <c r="A62" t="s">
        <v>360</v>
      </c>
      <c r="B62">
        <v>1</v>
      </c>
    </row>
    <row r="63" spans="1:2">
      <c r="A63" t="s">
        <v>361</v>
      </c>
      <c r="B63">
        <v>1</v>
      </c>
    </row>
    <row r="64" spans="1:2">
      <c r="A64" t="s">
        <v>362</v>
      </c>
      <c r="B64">
        <v>1</v>
      </c>
    </row>
    <row r="65" spans="1:2">
      <c r="A65" t="s">
        <v>363</v>
      </c>
      <c r="B65">
        <v>1</v>
      </c>
    </row>
    <row r="66" spans="1:2">
      <c r="A66" t="s">
        <v>364</v>
      </c>
      <c r="B66">
        <v>1</v>
      </c>
    </row>
    <row r="67" spans="1:2">
      <c r="A67" t="s">
        <v>366</v>
      </c>
      <c r="B67">
        <v>1</v>
      </c>
    </row>
    <row r="68" spans="1:2">
      <c r="A68" t="s">
        <v>368</v>
      </c>
      <c r="B68">
        <v>1</v>
      </c>
    </row>
    <row r="69" spans="1:2">
      <c r="A69" t="s">
        <v>369</v>
      </c>
      <c r="B69">
        <v>1</v>
      </c>
    </row>
    <row r="70" spans="1:2">
      <c r="A70" t="s">
        <v>370</v>
      </c>
      <c r="B70">
        <v>1</v>
      </c>
    </row>
    <row r="71" spans="1:2">
      <c r="A71" t="s">
        <v>371</v>
      </c>
      <c r="B71">
        <v>1</v>
      </c>
    </row>
    <row r="72" spans="1:2">
      <c r="A72" t="s">
        <v>374</v>
      </c>
      <c r="B72">
        <v>1</v>
      </c>
    </row>
    <row r="73" spans="1:2">
      <c r="A73" t="s">
        <v>375</v>
      </c>
      <c r="B73">
        <v>1</v>
      </c>
    </row>
    <row r="74" spans="1:2">
      <c r="A74" t="s">
        <v>376</v>
      </c>
      <c r="B74">
        <v>1</v>
      </c>
    </row>
    <row r="75" spans="1:2">
      <c r="A75" t="s">
        <v>378</v>
      </c>
      <c r="B75">
        <v>1</v>
      </c>
    </row>
    <row r="76" spans="1:2">
      <c r="A76" t="s">
        <v>379</v>
      </c>
      <c r="B76">
        <v>1</v>
      </c>
    </row>
    <row r="77" spans="1:2">
      <c r="A77" t="s">
        <v>380</v>
      </c>
      <c r="B77">
        <v>1</v>
      </c>
    </row>
    <row r="78" spans="1:2">
      <c r="A78" t="s">
        <v>381</v>
      </c>
      <c r="B78">
        <v>1</v>
      </c>
    </row>
    <row r="79" spans="1:2">
      <c r="A79" t="s">
        <v>383</v>
      </c>
      <c r="B79">
        <v>1</v>
      </c>
    </row>
    <row r="80" spans="1:2">
      <c r="A80" t="s">
        <v>389</v>
      </c>
      <c r="B80">
        <v>1</v>
      </c>
    </row>
    <row r="81" spans="1:2">
      <c r="A81" t="s">
        <v>390</v>
      </c>
      <c r="B81">
        <v>1</v>
      </c>
    </row>
    <row r="82" spans="1:2">
      <c r="A82" t="s">
        <v>391</v>
      </c>
      <c r="B82">
        <v>1</v>
      </c>
    </row>
    <row r="83" spans="1:2">
      <c r="A83" t="s">
        <v>392</v>
      </c>
      <c r="B83">
        <v>1</v>
      </c>
    </row>
    <row r="84" spans="1:2">
      <c r="A84" t="s">
        <v>393</v>
      </c>
      <c r="B84">
        <v>1</v>
      </c>
    </row>
    <row r="85" spans="1:2">
      <c r="A85" t="s">
        <v>396</v>
      </c>
      <c r="B85">
        <v>1</v>
      </c>
    </row>
    <row r="86" spans="1:2">
      <c r="A86" t="s">
        <v>398</v>
      </c>
      <c r="B86">
        <v>1</v>
      </c>
    </row>
    <row r="87" spans="1:2">
      <c r="A87" t="s">
        <v>399</v>
      </c>
      <c r="B87">
        <v>1</v>
      </c>
    </row>
    <row r="88" spans="1:2">
      <c r="A88" t="s">
        <v>401</v>
      </c>
      <c r="B88">
        <v>1</v>
      </c>
    </row>
    <row r="89" spans="1:2">
      <c r="A89" t="s">
        <v>402</v>
      </c>
      <c r="B89">
        <v>1</v>
      </c>
    </row>
    <row r="90" spans="1:2">
      <c r="A90" t="s">
        <v>403</v>
      </c>
      <c r="B90">
        <v>1</v>
      </c>
    </row>
    <row r="91" spans="1:2">
      <c r="A91" t="s">
        <v>406</v>
      </c>
      <c r="B91">
        <v>1</v>
      </c>
    </row>
    <row r="92" spans="1:2">
      <c r="A92" t="s">
        <v>407</v>
      </c>
      <c r="B92">
        <v>1</v>
      </c>
    </row>
    <row r="93" spans="1:2">
      <c r="A93" t="s">
        <v>412</v>
      </c>
      <c r="B93">
        <v>1</v>
      </c>
    </row>
    <row r="94" spans="1:2">
      <c r="A94" t="s">
        <v>414</v>
      </c>
      <c r="B94">
        <v>1</v>
      </c>
    </row>
    <row r="95" spans="1:2">
      <c r="A95" t="s">
        <v>415</v>
      </c>
      <c r="B95">
        <v>1</v>
      </c>
    </row>
    <row r="96" spans="1:2">
      <c r="A96" t="s">
        <v>416</v>
      </c>
      <c r="B96">
        <v>1</v>
      </c>
    </row>
    <row r="97" spans="1:2">
      <c r="A97" t="s">
        <v>418</v>
      </c>
      <c r="B97">
        <v>1</v>
      </c>
    </row>
    <row r="98" spans="1:2">
      <c r="A98" t="s">
        <v>423</v>
      </c>
      <c r="B98">
        <v>1</v>
      </c>
    </row>
    <row r="99" spans="1:2">
      <c r="A99" t="s">
        <v>428</v>
      </c>
      <c r="B99">
        <v>1</v>
      </c>
    </row>
    <row r="100" spans="1:2">
      <c r="A100" t="s">
        <v>434</v>
      </c>
      <c r="B100">
        <v>1</v>
      </c>
    </row>
    <row r="101" spans="1:2">
      <c r="A101" t="s">
        <v>439</v>
      </c>
      <c r="B101">
        <v>1</v>
      </c>
    </row>
    <row r="102" spans="1:2">
      <c r="A102" t="s">
        <v>444</v>
      </c>
      <c r="B102">
        <v>1</v>
      </c>
    </row>
    <row r="103" spans="1:2">
      <c r="A103" t="s">
        <v>451</v>
      </c>
      <c r="B103">
        <v>1</v>
      </c>
    </row>
    <row r="104" spans="1:2">
      <c r="A104" t="s">
        <v>458</v>
      </c>
      <c r="B104">
        <v>1</v>
      </c>
    </row>
    <row r="105" spans="1:2">
      <c r="A105" t="s">
        <v>460</v>
      </c>
      <c r="B105">
        <v>1</v>
      </c>
    </row>
    <row r="106" spans="1:2">
      <c r="A106" t="s">
        <v>461</v>
      </c>
      <c r="B106">
        <v>1</v>
      </c>
    </row>
    <row r="107" spans="1:2">
      <c r="A107" t="s">
        <v>462</v>
      </c>
      <c r="B107">
        <v>1</v>
      </c>
    </row>
    <row r="108" spans="1:2">
      <c r="A108" t="s">
        <v>463</v>
      </c>
      <c r="B108">
        <v>1</v>
      </c>
    </row>
    <row r="109" spans="1:2">
      <c r="A109" t="s">
        <v>465</v>
      </c>
      <c r="B109">
        <v>1</v>
      </c>
    </row>
    <row r="110" spans="1:2">
      <c r="A110" t="s">
        <v>466</v>
      </c>
      <c r="B110">
        <v>1</v>
      </c>
    </row>
  </sheetData>
  <pageMargins left="0.7" right="0.7" top="0.78740157499999996" bottom="0.78740157499999996"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59091-D061-428E-9A15-795002F9939D}">
  <sheetPr codeName="Tabelle8"/>
  <dimension ref="A1:B338"/>
  <sheetViews>
    <sheetView workbookViewId="0">
      <selection activeCell="H66" sqref="H66:N66"/>
    </sheetView>
  </sheetViews>
  <sheetFormatPr baseColWidth="10" defaultColWidth="11.44140625" defaultRowHeight="13.2"/>
  <cols>
    <col min="1" max="1" width="21.44140625" bestFit="1" customWidth="1"/>
    <col min="2" max="2" width="8.5546875" bestFit="1" customWidth="1"/>
    <col min="3" max="3" width="22.109375" bestFit="1" customWidth="1"/>
    <col min="4" max="4" width="36.88671875" bestFit="1" customWidth="1"/>
    <col min="5" max="5" width="36.33203125" bestFit="1" customWidth="1"/>
    <col min="6" max="6" width="39.88671875" bestFit="1" customWidth="1"/>
    <col min="7" max="7" width="14.5546875" bestFit="1" customWidth="1"/>
    <col min="8" max="8" width="11.88671875" bestFit="1" customWidth="1"/>
    <col min="9" max="10" width="31.109375" bestFit="1" customWidth="1"/>
    <col min="11" max="11" width="44.109375" bestFit="1" customWidth="1"/>
    <col min="12" max="12" width="16.109375" bestFit="1" customWidth="1"/>
    <col min="13" max="13" width="25.5546875" bestFit="1" customWidth="1"/>
    <col min="14" max="14" width="19.6640625" bestFit="1" customWidth="1"/>
    <col min="15" max="15" width="19.109375" bestFit="1" customWidth="1"/>
    <col min="16" max="16" width="18.44140625" bestFit="1" customWidth="1"/>
    <col min="17" max="17" width="16.6640625" bestFit="1" customWidth="1"/>
    <col min="18" max="18" width="25.5546875" bestFit="1" customWidth="1"/>
    <col min="19" max="19" width="19.109375" bestFit="1" customWidth="1"/>
    <col min="20" max="20" width="24.109375" bestFit="1" customWidth="1"/>
    <col min="21" max="21" width="19.44140625" bestFit="1" customWidth="1"/>
    <col min="22" max="22" width="30.5546875" bestFit="1" customWidth="1"/>
    <col min="23" max="23" width="27.109375" bestFit="1" customWidth="1"/>
    <col min="24" max="24" width="25.44140625" bestFit="1" customWidth="1"/>
    <col min="25" max="25" width="23.6640625" bestFit="1" customWidth="1"/>
    <col min="26" max="26" width="18.44140625" bestFit="1" customWidth="1"/>
    <col min="27" max="27" width="20.5546875" bestFit="1" customWidth="1"/>
    <col min="28" max="28" width="23.88671875" bestFit="1" customWidth="1"/>
    <col min="29" max="29" width="36.109375" bestFit="1" customWidth="1"/>
    <col min="30" max="30" width="37.109375" bestFit="1" customWidth="1"/>
    <col min="31" max="31" width="28.109375" bestFit="1" customWidth="1"/>
    <col min="32" max="32" width="21.88671875" bestFit="1" customWidth="1"/>
    <col min="33" max="33" width="24.88671875" bestFit="1" customWidth="1"/>
    <col min="34" max="34" width="15.88671875" bestFit="1" customWidth="1"/>
    <col min="35" max="35" width="18.5546875" bestFit="1" customWidth="1"/>
    <col min="36" max="36" width="10.88671875" bestFit="1" customWidth="1"/>
    <col min="37" max="37" width="31.109375" bestFit="1" customWidth="1"/>
    <col min="38" max="38" width="35.5546875" bestFit="1" customWidth="1"/>
    <col min="39" max="39" width="23" bestFit="1" customWidth="1"/>
    <col min="40" max="40" width="29.5546875" bestFit="1" customWidth="1"/>
    <col min="41" max="41" width="34.5546875" bestFit="1" customWidth="1"/>
    <col min="42" max="42" width="12.44140625" bestFit="1" customWidth="1"/>
    <col min="43" max="44" width="9.5546875" bestFit="1" customWidth="1"/>
    <col min="45" max="45" width="22.88671875" bestFit="1" customWidth="1"/>
    <col min="46" max="46" width="24.5546875" bestFit="1" customWidth="1"/>
    <col min="47" max="47" width="22.109375" bestFit="1" customWidth="1"/>
    <col min="48" max="48" width="34.109375" bestFit="1" customWidth="1"/>
    <col min="49" max="49" width="20.44140625" bestFit="1" customWidth="1"/>
    <col min="50" max="50" width="32" bestFit="1" customWidth="1"/>
    <col min="51" max="51" width="35" bestFit="1" customWidth="1"/>
    <col min="52" max="52" width="35.5546875" bestFit="1" customWidth="1"/>
    <col min="53" max="53" width="11.33203125" bestFit="1" customWidth="1"/>
    <col min="54" max="54" width="19.5546875" bestFit="1" customWidth="1"/>
    <col min="55" max="55" width="21.33203125" bestFit="1" customWidth="1"/>
    <col min="56" max="56" width="39.44140625" bestFit="1" customWidth="1"/>
    <col min="57" max="57" width="17.33203125" bestFit="1" customWidth="1"/>
    <col min="58" max="58" width="19.6640625" bestFit="1" customWidth="1"/>
    <col min="59" max="59" width="11.5546875" bestFit="1" customWidth="1"/>
    <col min="60" max="60" width="13.6640625" bestFit="1" customWidth="1"/>
    <col min="61" max="61" width="7.44140625" bestFit="1" customWidth="1"/>
    <col min="62" max="62" width="18.88671875" bestFit="1" customWidth="1"/>
    <col min="63" max="63" width="19.109375" bestFit="1" customWidth="1"/>
    <col min="64" max="64" width="21.33203125" bestFit="1" customWidth="1"/>
    <col min="65" max="65" width="24.44140625" bestFit="1" customWidth="1"/>
    <col min="66" max="66" width="20.5546875" bestFit="1" customWidth="1"/>
    <col min="67" max="67" width="19.44140625" bestFit="1" customWidth="1"/>
    <col min="68" max="68" width="24.88671875" bestFit="1" customWidth="1"/>
    <col min="69" max="69" width="18.5546875" bestFit="1" customWidth="1"/>
    <col min="70" max="70" width="17.6640625" bestFit="1" customWidth="1"/>
    <col min="71" max="71" width="11.88671875" bestFit="1" customWidth="1"/>
    <col min="72" max="72" width="25.6640625" bestFit="1" customWidth="1"/>
    <col min="73" max="73" width="21.88671875" bestFit="1" customWidth="1"/>
    <col min="74" max="74" width="35.33203125" bestFit="1" customWidth="1"/>
    <col min="75" max="75" width="18.88671875" bestFit="1" customWidth="1"/>
    <col min="76" max="76" width="22.109375" bestFit="1" customWidth="1"/>
    <col min="77" max="77" width="24" bestFit="1" customWidth="1"/>
    <col min="78" max="78" width="24.88671875" bestFit="1" customWidth="1"/>
    <col min="79" max="79" width="40.109375" bestFit="1" customWidth="1"/>
    <col min="80" max="80" width="15.33203125" bestFit="1" customWidth="1"/>
    <col min="81" max="81" width="11.44140625" bestFit="1" customWidth="1"/>
    <col min="82" max="82" width="16.5546875" bestFit="1" customWidth="1"/>
    <col min="83" max="83" width="11.44140625" bestFit="1" customWidth="1"/>
    <col min="84" max="84" width="23.6640625" bestFit="1" customWidth="1"/>
    <col min="85" max="85" width="16.88671875" bestFit="1" customWidth="1"/>
    <col min="86" max="86" width="17.33203125" bestFit="1" customWidth="1"/>
    <col min="87" max="87" width="16.5546875" bestFit="1" customWidth="1"/>
    <col min="88" max="88" width="17.6640625" bestFit="1" customWidth="1"/>
    <col min="89" max="89" width="11.6640625" bestFit="1" customWidth="1"/>
    <col min="90" max="90" width="13.44140625" bestFit="1" customWidth="1"/>
    <col min="91" max="91" width="12.5546875" bestFit="1" customWidth="1"/>
    <col min="92" max="92" width="30.88671875" bestFit="1" customWidth="1"/>
    <col min="93" max="93" width="13.5546875" bestFit="1" customWidth="1"/>
    <col min="94" max="94" width="12.88671875" bestFit="1" customWidth="1"/>
    <col min="95" max="95" width="17.5546875" bestFit="1" customWidth="1"/>
    <col min="96" max="96" width="27.33203125" bestFit="1" customWidth="1"/>
    <col min="97" max="97" width="9.109375" bestFit="1" customWidth="1"/>
    <col min="98" max="98" width="17.109375" bestFit="1" customWidth="1"/>
    <col min="99" max="99" width="34.88671875" bestFit="1" customWidth="1"/>
    <col min="100" max="100" width="11.44140625" bestFit="1" customWidth="1"/>
    <col min="101" max="101" width="8.88671875" bestFit="1" customWidth="1"/>
    <col min="102" max="102" width="27.88671875" bestFit="1" customWidth="1"/>
    <col min="103" max="103" width="32.44140625" bestFit="1" customWidth="1"/>
    <col min="104" max="104" width="12.109375" bestFit="1" customWidth="1"/>
    <col min="105" max="105" width="27.44140625" bestFit="1" customWidth="1"/>
    <col min="106" max="106" width="8.5546875" bestFit="1" customWidth="1"/>
    <col min="107" max="107" width="35.5546875" bestFit="1" customWidth="1"/>
    <col min="108" max="108" width="28.88671875" bestFit="1" customWidth="1"/>
    <col min="109" max="109" width="40.109375" bestFit="1" customWidth="1"/>
    <col min="110" max="110" width="32" bestFit="1" customWidth="1"/>
    <col min="111" max="111" width="30.109375" bestFit="1" customWidth="1"/>
    <col min="112" max="112" width="10.88671875" bestFit="1" customWidth="1"/>
    <col min="113" max="113" width="23.5546875" bestFit="1" customWidth="1"/>
    <col min="114" max="114" width="17.109375" bestFit="1" customWidth="1"/>
    <col min="115" max="115" width="33.33203125" bestFit="1" customWidth="1"/>
    <col min="116" max="116" width="34.44140625" bestFit="1" customWidth="1"/>
    <col min="117" max="117" width="12.88671875" bestFit="1" customWidth="1"/>
    <col min="118" max="118" width="39.5546875" bestFit="1" customWidth="1"/>
    <col min="119" max="119" width="36.33203125" bestFit="1" customWidth="1"/>
    <col min="120" max="120" width="21.88671875" bestFit="1" customWidth="1"/>
    <col min="121" max="121" width="15.5546875" bestFit="1" customWidth="1"/>
    <col min="122" max="122" width="20.44140625" bestFit="1" customWidth="1"/>
    <col min="123" max="123" width="25.6640625" bestFit="1" customWidth="1"/>
    <col min="124" max="124" width="17.44140625" bestFit="1" customWidth="1"/>
    <col min="125" max="125" width="24.5546875" bestFit="1" customWidth="1"/>
    <col min="126" max="126" width="24.44140625" bestFit="1" customWidth="1"/>
    <col min="127" max="127" width="32.33203125" bestFit="1" customWidth="1"/>
    <col min="128" max="128" width="33.5546875" bestFit="1" customWidth="1"/>
    <col min="129" max="129" width="18.5546875" bestFit="1" customWidth="1"/>
    <col min="130" max="130" width="21" bestFit="1" customWidth="1"/>
    <col min="131" max="131" width="15.5546875" bestFit="1" customWidth="1"/>
    <col min="132" max="132" width="12.88671875" bestFit="1" customWidth="1"/>
    <col min="133" max="133" width="28.44140625" bestFit="1" customWidth="1"/>
    <col min="134" max="134" width="21.6640625" bestFit="1" customWidth="1"/>
    <col min="135" max="135" width="29.109375" bestFit="1" customWidth="1"/>
    <col min="136" max="136" width="33.5546875" bestFit="1" customWidth="1"/>
    <col min="137" max="137" width="19.88671875" bestFit="1" customWidth="1"/>
    <col min="138" max="138" width="21.88671875" bestFit="1" customWidth="1"/>
    <col min="139" max="139" width="36.44140625" bestFit="1" customWidth="1"/>
    <col min="140" max="140" width="24.33203125" bestFit="1" customWidth="1"/>
    <col min="141" max="141" width="25.6640625" bestFit="1" customWidth="1"/>
    <col min="142" max="142" width="26" bestFit="1" customWidth="1"/>
    <col min="143" max="143" width="38.109375" bestFit="1" customWidth="1"/>
    <col min="144" max="144" width="34.5546875" bestFit="1" customWidth="1"/>
    <col min="145" max="145" width="9.33203125" bestFit="1" customWidth="1"/>
    <col min="146" max="146" width="21" bestFit="1" customWidth="1"/>
    <col min="147" max="147" width="17.6640625" bestFit="1" customWidth="1"/>
    <col min="148" max="148" width="10.88671875" bestFit="1" customWidth="1"/>
    <col min="149" max="149" width="9" bestFit="1" customWidth="1"/>
    <col min="150" max="150" width="10.44140625" bestFit="1" customWidth="1"/>
    <col min="151" max="151" width="19.6640625" bestFit="1" customWidth="1"/>
    <col min="152" max="152" width="24.44140625" bestFit="1" customWidth="1"/>
    <col min="153" max="153" width="18.88671875" bestFit="1" customWidth="1"/>
    <col min="154" max="154" width="28.44140625" bestFit="1" customWidth="1"/>
    <col min="155" max="155" width="34.44140625" bestFit="1" customWidth="1"/>
    <col min="156" max="156" width="10.109375" bestFit="1" customWidth="1"/>
    <col min="157" max="157" width="7.44140625" bestFit="1" customWidth="1"/>
    <col min="158" max="158" width="15.109375" bestFit="1" customWidth="1"/>
    <col min="159" max="159" width="20.44140625" bestFit="1" customWidth="1"/>
    <col min="160" max="160" width="17" bestFit="1" customWidth="1"/>
    <col min="161" max="161" width="23.5546875" bestFit="1" customWidth="1"/>
    <col min="162" max="162" width="14.44140625" bestFit="1" customWidth="1"/>
    <col min="163" max="163" width="31.44140625" bestFit="1" customWidth="1"/>
    <col min="164" max="164" width="25.44140625" bestFit="1" customWidth="1"/>
    <col min="165" max="165" width="17.33203125" bestFit="1" customWidth="1"/>
    <col min="166" max="166" width="21.109375" bestFit="1" customWidth="1"/>
    <col min="167" max="167" width="26.44140625" bestFit="1" customWidth="1"/>
    <col min="168" max="168" width="23" bestFit="1" customWidth="1"/>
    <col min="169" max="169" width="18.5546875" bestFit="1" customWidth="1"/>
    <col min="170" max="170" width="10.6640625" bestFit="1" customWidth="1"/>
    <col min="171" max="172" width="22.5546875" bestFit="1" customWidth="1"/>
    <col min="173" max="173" width="27.44140625" bestFit="1" customWidth="1"/>
    <col min="174" max="174" width="24" bestFit="1" customWidth="1"/>
    <col min="175" max="175" width="20.44140625" bestFit="1" customWidth="1"/>
    <col min="176" max="176" width="14.5546875" bestFit="1" customWidth="1"/>
    <col min="177" max="177" width="10.109375" bestFit="1" customWidth="1"/>
    <col min="178" max="178" width="15.88671875" bestFit="1" customWidth="1"/>
    <col min="179" max="179" width="14.88671875" bestFit="1" customWidth="1"/>
    <col min="180" max="180" width="21.5546875" bestFit="1" customWidth="1"/>
    <col min="181" max="181" width="14.109375" bestFit="1" customWidth="1"/>
    <col min="182" max="182" width="12.88671875" bestFit="1" customWidth="1"/>
    <col min="183" max="183" width="14.5546875" bestFit="1" customWidth="1"/>
    <col min="184" max="184" width="18.88671875" bestFit="1" customWidth="1"/>
    <col min="185" max="185" width="21.109375" bestFit="1" customWidth="1"/>
    <col min="186" max="186" width="17.6640625" bestFit="1" customWidth="1"/>
    <col min="187" max="187" width="9" bestFit="1" customWidth="1"/>
    <col min="188" max="188" width="26.6640625" bestFit="1" customWidth="1"/>
    <col min="189" max="189" width="30.44140625" bestFit="1" customWidth="1"/>
    <col min="190" max="190" width="14.5546875" bestFit="1" customWidth="1"/>
    <col min="191" max="191" width="8.6640625" bestFit="1" customWidth="1"/>
    <col min="192" max="192" width="15" bestFit="1" customWidth="1"/>
    <col min="193" max="193" width="12.5546875" bestFit="1" customWidth="1"/>
    <col min="194" max="194" width="23" bestFit="1" customWidth="1"/>
    <col min="195" max="195" width="11.33203125" bestFit="1" customWidth="1"/>
    <col min="196" max="196" width="27.44140625" bestFit="1" customWidth="1"/>
    <col min="197" max="197" width="23.6640625" bestFit="1" customWidth="1"/>
    <col min="198" max="198" width="20.6640625" bestFit="1" customWidth="1"/>
    <col min="199" max="199" width="34.109375" bestFit="1" customWidth="1"/>
    <col min="200" max="200" width="21.44140625" bestFit="1" customWidth="1"/>
    <col min="201" max="201" width="11" bestFit="1" customWidth="1"/>
    <col min="202" max="202" width="10.44140625" bestFit="1" customWidth="1"/>
    <col min="203" max="203" width="21.88671875" bestFit="1" customWidth="1"/>
    <col min="204" max="204" width="33.5546875" bestFit="1" customWidth="1"/>
    <col min="205" max="205" width="9.88671875" bestFit="1" customWidth="1"/>
    <col min="206" max="206" width="17.88671875" bestFit="1" customWidth="1"/>
    <col min="207" max="207" width="29.33203125" bestFit="1" customWidth="1"/>
    <col min="208" max="208" width="36.109375" bestFit="1" customWidth="1"/>
    <col min="209" max="209" width="12.88671875" bestFit="1" customWidth="1"/>
    <col min="210" max="210" width="17.88671875" bestFit="1" customWidth="1"/>
    <col min="211" max="211" width="31.5546875" bestFit="1" customWidth="1"/>
    <col min="212" max="212" width="28.44140625" bestFit="1" customWidth="1"/>
    <col min="213" max="213" width="21.5546875" bestFit="1" customWidth="1"/>
    <col min="214" max="214" width="23.5546875" bestFit="1" customWidth="1"/>
    <col min="215" max="215" width="11.6640625" bestFit="1" customWidth="1"/>
    <col min="216" max="216" width="10.88671875" bestFit="1" customWidth="1"/>
    <col min="217" max="218" width="8.109375" bestFit="1" customWidth="1"/>
    <col min="219" max="219" width="21.44140625" bestFit="1" customWidth="1"/>
    <col min="220" max="220" width="16.44140625" bestFit="1" customWidth="1"/>
    <col min="221" max="221" width="20.6640625" bestFit="1" customWidth="1"/>
    <col min="222" max="222" width="38.88671875" bestFit="1" customWidth="1"/>
    <col min="223" max="223" width="40.109375" bestFit="1" customWidth="1"/>
    <col min="224" max="224" width="24" bestFit="1" customWidth="1"/>
    <col min="225" max="225" width="20.5546875" bestFit="1" customWidth="1"/>
    <col min="226" max="226" width="12" bestFit="1" customWidth="1"/>
    <col min="227" max="227" width="24.5546875" bestFit="1" customWidth="1"/>
    <col min="228" max="228" width="26.88671875" bestFit="1" customWidth="1"/>
    <col min="229" max="229" width="14.6640625" bestFit="1" customWidth="1"/>
    <col min="230" max="230" width="32.44140625" bestFit="1" customWidth="1"/>
    <col min="231" max="231" width="16.109375" bestFit="1" customWidth="1"/>
    <col min="232" max="232" width="21.5546875" bestFit="1" customWidth="1"/>
    <col min="233" max="233" width="14.109375" bestFit="1" customWidth="1"/>
    <col min="234" max="234" width="24" bestFit="1" customWidth="1"/>
    <col min="235" max="235" width="33.33203125" bestFit="1" customWidth="1"/>
    <col min="236" max="236" width="12.88671875" bestFit="1" customWidth="1"/>
    <col min="237" max="237" width="12.5546875" bestFit="1" customWidth="1"/>
    <col min="238" max="238" width="24.5546875" bestFit="1" customWidth="1"/>
    <col min="239" max="239" width="21.5546875" bestFit="1" customWidth="1"/>
    <col min="240" max="240" width="20.44140625" bestFit="1" customWidth="1"/>
    <col min="241" max="241" width="26.109375" bestFit="1" customWidth="1"/>
    <col min="242" max="242" width="23.6640625" bestFit="1" customWidth="1"/>
    <col min="243" max="243" width="11" bestFit="1" customWidth="1"/>
    <col min="244" max="244" width="9.109375" bestFit="1" customWidth="1"/>
    <col min="245" max="245" width="12.88671875" bestFit="1" customWidth="1"/>
    <col min="246" max="246" width="28.44140625" bestFit="1" customWidth="1"/>
    <col min="247" max="247" width="11.109375" bestFit="1" customWidth="1"/>
    <col min="248" max="248" width="10" bestFit="1" customWidth="1"/>
    <col min="249" max="249" width="12" bestFit="1" customWidth="1"/>
    <col min="250" max="250" width="28.44140625" bestFit="1" customWidth="1"/>
    <col min="251" max="251" width="24.5546875" bestFit="1" customWidth="1"/>
    <col min="252" max="252" width="24.44140625" bestFit="1" customWidth="1"/>
    <col min="253" max="253" width="34.44140625" bestFit="1" customWidth="1"/>
    <col min="254" max="254" width="22.44140625" bestFit="1" customWidth="1"/>
    <col min="255" max="255" width="15.88671875" bestFit="1" customWidth="1"/>
    <col min="256" max="256" width="20.5546875" bestFit="1" customWidth="1"/>
    <col min="257" max="257" width="27.5546875" bestFit="1" customWidth="1"/>
    <col min="258" max="258" width="24.33203125" bestFit="1" customWidth="1"/>
    <col min="259" max="259" width="14.44140625" bestFit="1" customWidth="1"/>
    <col min="260" max="260" width="27.5546875" bestFit="1" customWidth="1"/>
    <col min="261" max="261" width="21.44140625" bestFit="1" customWidth="1"/>
    <col min="262" max="262" width="24.44140625" bestFit="1" customWidth="1"/>
    <col min="263" max="263" width="11.5546875" bestFit="1" customWidth="1"/>
    <col min="264" max="264" width="10.5546875" bestFit="1" customWidth="1"/>
    <col min="265" max="265" width="20.109375" bestFit="1" customWidth="1"/>
    <col min="266" max="266" width="10.6640625" bestFit="1" customWidth="1"/>
    <col min="267" max="267" width="15.44140625" bestFit="1" customWidth="1"/>
    <col min="268" max="268" width="19.5546875" bestFit="1" customWidth="1"/>
    <col min="269" max="269" width="20.44140625" bestFit="1" customWidth="1"/>
    <col min="270" max="270" width="12.88671875" bestFit="1" customWidth="1"/>
    <col min="271" max="271" width="21.109375" bestFit="1" customWidth="1"/>
    <col min="272" max="272" width="17.88671875" bestFit="1" customWidth="1"/>
    <col min="273" max="273" width="23.5546875" bestFit="1" customWidth="1"/>
    <col min="274" max="274" width="5" bestFit="1" customWidth="1"/>
    <col min="275" max="275" width="33.5546875" bestFit="1" customWidth="1"/>
    <col min="276" max="276" width="21.88671875" bestFit="1" customWidth="1"/>
    <col min="277" max="277" width="34.33203125" bestFit="1" customWidth="1"/>
    <col min="278" max="278" width="20.6640625" bestFit="1" customWidth="1"/>
    <col min="279" max="279" width="31.44140625" bestFit="1" customWidth="1"/>
    <col min="280" max="280" width="26" bestFit="1" customWidth="1"/>
    <col min="281" max="281" width="31.109375" bestFit="1" customWidth="1"/>
    <col min="282" max="282" width="25.5546875" bestFit="1" customWidth="1"/>
    <col min="283" max="283" width="27.109375" bestFit="1" customWidth="1"/>
    <col min="284" max="284" width="14.44140625" bestFit="1" customWidth="1"/>
    <col min="285" max="285" width="20.109375" bestFit="1" customWidth="1"/>
    <col min="286" max="286" width="30.5546875" bestFit="1" customWidth="1"/>
    <col min="287" max="287" width="15.5546875" bestFit="1" customWidth="1"/>
    <col min="288" max="288" width="12.88671875" bestFit="1" customWidth="1"/>
    <col min="289" max="289" width="8" bestFit="1" customWidth="1"/>
    <col min="290" max="290" width="15.5546875" bestFit="1" customWidth="1"/>
    <col min="291" max="291" width="22.44140625" bestFit="1" customWidth="1"/>
    <col min="292" max="292" width="23.44140625" bestFit="1" customWidth="1"/>
    <col min="293" max="293" width="24.109375" bestFit="1" customWidth="1"/>
    <col min="294" max="294" width="34.109375" bestFit="1" customWidth="1"/>
    <col min="295" max="295" width="41.88671875" bestFit="1" customWidth="1"/>
    <col min="296" max="296" width="38" bestFit="1" customWidth="1"/>
    <col min="297" max="297" width="47.5546875" bestFit="1" customWidth="1"/>
    <col min="298" max="298" width="48.5546875" bestFit="1" customWidth="1"/>
    <col min="299" max="299" width="35.88671875" bestFit="1" customWidth="1"/>
    <col min="300" max="300" width="27" bestFit="1" customWidth="1"/>
    <col min="301" max="301" width="31.88671875" bestFit="1" customWidth="1"/>
    <col min="302" max="302" width="27.33203125" bestFit="1" customWidth="1"/>
    <col min="303" max="303" width="15.44140625" bestFit="1" customWidth="1"/>
    <col min="304" max="304" width="18.33203125" bestFit="1" customWidth="1"/>
    <col min="305" max="305" width="17.109375" bestFit="1" customWidth="1"/>
    <col min="306" max="306" width="37.109375" bestFit="1" customWidth="1"/>
    <col min="307" max="307" width="17.44140625" bestFit="1" customWidth="1"/>
    <col min="308" max="308" width="13.109375" bestFit="1" customWidth="1"/>
    <col min="309" max="309" width="15" bestFit="1" customWidth="1"/>
    <col min="310" max="310" width="22.5546875" bestFit="1" customWidth="1"/>
    <col min="311" max="311" width="15" bestFit="1" customWidth="1"/>
    <col min="312" max="312" width="8.6640625" bestFit="1" customWidth="1"/>
    <col min="313" max="313" width="29.33203125" bestFit="1" customWidth="1"/>
    <col min="314" max="314" width="14.5546875" bestFit="1" customWidth="1"/>
    <col min="315" max="315" width="6" bestFit="1" customWidth="1"/>
    <col min="316" max="316" width="12.88671875" bestFit="1" customWidth="1"/>
    <col min="317" max="317" width="17.33203125" bestFit="1" customWidth="1"/>
    <col min="318" max="318" width="33.5546875" bestFit="1" customWidth="1"/>
    <col min="319" max="319" width="29.88671875" bestFit="1" customWidth="1"/>
    <col min="320" max="320" width="29.6640625" bestFit="1" customWidth="1"/>
    <col min="321" max="321" width="39.88671875" bestFit="1" customWidth="1"/>
    <col min="322" max="322" width="27.5546875" bestFit="1" customWidth="1"/>
    <col min="323" max="323" width="25.44140625" bestFit="1" customWidth="1"/>
    <col min="324" max="324" width="17" bestFit="1" customWidth="1"/>
    <col min="325" max="325" width="14" bestFit="1" customWidth="1"/>
    <col min="326" max="326" width="35.44140625" bestFit="1" customWidth="1"/>
    <col min="327" max="327" width="15.88671875" bestFit="1" customWidth="1"/>
    <col min="328" max="328" width="16.88671875" bestFit="1" customWidth="1"/>
    <col min="329" max="329" width="18.5546875" bestFit="1" customWidth="1"/>
    <col min="330" max="330" width="33.5546875" bestFit="1" customWidth="1"/>
    <col min="331" max="331" width="17.44140625" bestFit="1" customWidth="1"/>
    <col min="332" max="332" width="20.88671875" bestFit="1" customWidth="1"/>
    <col min="333" max="333" width="15.88671875" bestFit="1" customWidth="1"/>
    <col min="334" max="334" width="11" bestFit="1" customWidth="1"/>
    <col min="335" max="335" width="18" bestFit="1" customWidth="1"/>
    <col min="336" max="336" width="15.5546875" bestFit="1" customWidth="1"/>
    <col min="337" max="337" width="10.109375" bestFit="1" customWidth="1"/>
    <col min="338" max="339" width="28.109375" bestFit="1" customWidth="1"/>
    <col min="340" max="340" width="21.88671875" bestFit="1" customWidth="1"/>
    <col min="341" max="341" width="23.44140625" bestFit="1" customWidth="1"/>
    <col min="342" max="342" width="24.88671875" bestFit="1" customWidth="1"/>
    <col min="343" max="343" width="12" bestFit="1" customWidth="1"/>
    <col min="344" max="344" width="6.88671875" bestFit="1" customWidth="1"/>
    <col min="345" max="345" width="12.44140625" bestFit="1" customWidth="1"/>
    <col min="346" max="346" width="23" bestFit="1" customWidth="1"/>
    <col min="347" max="347" width="19.5546875" bestFit="1" customWidth="1"/>
    <col min="348" max="348" width="14" bestFit="1" customWidth="1"/>
    <col min="349" max="349" width="20.6640625" bestFit="1" customWidth="1"/>
    <col min="350" max="350" width="20.5546875" bestFit="1" customWidth="1"/>
    <col min="351" max="351" width="25" bestFit="1" customWidth="1"/>
    <col min="352" max="352" width="19.6640625" bestFit="1" customWidth="1"/>
    <col min="353" max="353" width="8.6640625" bestFit="1" customWidth="1"/>
    <col min="354" max="354" width="16.6640625" bestFit="1" customWidth="1"/>
    <col min="355" max="355" width="18.109375" bestFit="1" customWidth="1"/>
    <col min="356" max="356" width="21.33203125" bestFit="1" customWidth="1"/>
    <col min="357" max="357" width="20.6640625" bestFit="1" customWidth="1"/>
    <col min="358" max="358" width="16.6640625" bestFit="1" customWidth="1"/>
    <col min="359" max="359" width="9.5546875" bestFit="1" customWidth="1"/>
    <col min="360" max="360" width="12.33203125" bestFit="1" customWidth="1"/>
    <col min="361" max="361" width="13.109375" bestFit="1" customWidth="1"/>
    <col min="362" max="362" width="25.88671875" bestFit="1" customWidth="1"/>
    <col min="363" max="363" width="25.5546875" bestFit="1" customWidth="1"/>
    <col min="364" max="364" width="22.6640625" bestFit="1" customWidth="1"/>
    <col min="365" max="365" width="11.88671875" bestFit="1" customWidth="1"/>
    <col min="366" max="366" width="13.44140625" bestFit="1" customWidth="1"/>
    <col min="367" max="367" width="40.109375" bestFit="1" customWidth="1"/>
    <col min="368" max="368" width="35.44140625" bestFit="1" customWidth="1"/>
    <col min="369" max="369" width="28.88671875" bestFit="1" customWidth="1"/>
    <col min="370" max="370" width="30.88671875" bestFit="1" customWidth="1"/>
    <col min="371" max="371" width="32" bestFit="1" customWidth="1"/>
    <col min="372" max="372" width="18.109375" bestFit="1" customWidth="1"/>
    <col min="373" max="373" width="30.5546875" bestFit="1" customWidth="1"/>
    <col min="374" max="374" width="26.6640625" bestFit="1" customWidth="1"/>
    <col min="375" max="375" width="26.5546875" bestFit="1" customWidth="1"/>
    <col min="376" max="376" width="36.5546875" bestFit="1" customWidth="1"/>
    <col min="377" max="377" width="24.44140625" bestFit="1" customWidth="1"/>
    <col min="378" max="378" width="29.44140625" bestFit="1" customWidth="1"/>
    <col min="379" max="379" width="25.5546875" bestFit="1" customWidth="1"/>
    <col min="380" max="380" width="33.5546875" bestFit="1" customWidth="1"/>
    <col min="381" max="381" width="35.6640625" bestFit="1" customWidth="1"/>
    <col min="382" max="382" width="36.5546875" bestFit="1" customWidth="1"/>
    <col min="383" max="383" width="48" bestFit="1" customWidth="1"/>
    <col min="384" max="384" width="16.44140625" bestFit="1" customWidth="1"/>
    <col min="385" max="385" width="17.109375" bestFit="1" customWidth="1"/>
    <col min="386" max="386" width="15" bestFit="1" customWidth="1"/>
    <col min="387" max="387" width="16" bestFit="1" customWidth="1"/>
    <col min="388" max="388" width="6.44140625" bestFit="1" customWidth="1"/>
    <col min="389" max="389" width="18.44140625" bestFit="1" customWidth="1"/>
    <col min="390" max="390" width="10.88671875" bestFit="1" customWidth="1"/>
    <col min="391" max="391" width="11.44140625" bestFit="1" customWidth="1"/>
    <col min="392" max="392" width="13.88671875" bestFit="1" customWidth="1"/>
    <col min="393" max="393" width="16.6640625" bestFit="1" customWidth="1"/>
    <col min="394" max="394" width="16.44140625" bestFit="1" customWidth="1"/>
    <col min="395" max="395" width="17.88671875" bestFit="1" customWidth="1"/>
    <col min="396" max="396" width="28.44140625" bestFit="1" customWidth="1"/>
    <col min="397" max="397" width="25.44140625" bestFit="1" customWidth="1"/>
    <col min="398" max="398" width="8.5546875" bestFit="1" customWidth="1"/>
    <col min="399" max="399" width="25.44140625" bestFit="1" customWidth="1"/>
    <col min="400" max="400" width="6.5546875" bestFit="1" customWidth="1"/>
    <col min="401" max="401" width="24.33203125" bestFit="1" customWidth="1"/>
    <col min="402" max="402" width="9.109375" bestFit="1" customWidth="1"/>
    <col min="403" max="403" width="28.88671875" bestFit="1" customWidth="1"/>
    <col min="404" max="404" width="25.5546875" bestFit="1" customWidth="1"/>
    <col min="405" max="405" width="15.109375" bestFit="1" customWidth="1"/>
    <col min="406" max="406" width="28.44140625" bestFit="1" customWidth="1"/>
    <col min="407" max="407" width="27.88671875" bestFit="1" customWidth="1"/>
    <col min="408" max="408" width="7.109375" bestFit="1" customWidth="1"/>
    <col min="409" max="409" width="14.33203125" bestFit="1" customWidth="1"/>
    <col min="410" max="410" width="18.5546875" bestFit="1" customWidth="1"/>
    <col min="411" max="411" width="17.88671875" bestFit="1" customWidth="1"/>
    <col min="412" max="412" width="14.88671875" bestFit="1" customWidth="1"/>
    <col min="413" max="413" width="18.88671875" bestFit="1" customWidth="1"/>
    <col min="414" max="414" width="20.44140625" bestFit="1" customWidth="1"/>
    <col min="415" max="415" width="15.5546875" bestFit="1" customWidth="1"/>
    <col min="416" max="416" width="31.44140625" bestFit="1" customWidth="1"/>
    <col min="417" max="417" width="21.109375" bestFit="1" customWidth="1"/>
    <col min="418" max="418" width="19.44140625" bestFit="1" customWidth="1"/>
    <col min="419" max="419" width="21.5546875" bestFit="1" customWidth="1"/>
    <col min="420" max="420" width="30.33203125" bestFit="1" customWidth="1"/>
    <col min="421" max="421" width="36" bestFit="1" customWidth="1"/>
    <col min="422" max="422" width="33.5546875" bestFit="1" customWidth="1"/>
    <col min="423" max="423" width="11.5546875" bestFit="1" customWidth="1"/>
    <col min="424" max="424" width="20.88671875" bestFit="1" customWidth="1"/>
    <col min="425" max="425" width="12.109375" bestFit="1" customWidth="1"/>
    <col min="426" max="426" width="25.44140625" bestFit="1" customWidth="1"/>
    <col min="427" max="427" width="34.6640625" bestFit="1" customWidth="1"/>
    <col min="428" max="428" width="31.109375" bestFit="1" customWidth="1"/>
    <col min="429" max="429" width="32.33203125" bestFit="1" customWidth="1"/>
    <col min="430" max="430" width="20.88671875" bestFit="1" customWidth="1"/>
    <col min="431" max="431" width="19.109375" bestFit="1" customWidth="1"/>
    <col min="432" max="432" width="20.6640625" bestFit="1" customWidth="1"/>
    <col min="433" max="433" width="23.33203125" bestFit="1" customWidth="1"/>
    <col min="434" max="434" width="22.88671875" bestFit="1" customWidth="1"/>
    <col min="435" max="435" width="18.88671875" bestFit="1" customWidth="1"/>
    <col min="436" max="436" width="24.88671875" bestFit="1" customWidth="1"/>
    <col min="437" max="437" width="19.44140625" bestFit="1" customWidth="1"/>
    <col min="438" max="438" width="19.109375" bestFit="1" customWidth="1"/>
    <col min="439" max="439" width="6" bestFit="1" customWidth="1"/>
    <col min="440" max="440" width="12.5546875" bestFit="1" customWidth="1"/>
    <col min="441" max="441" width="27.88671875" bestFit="1" customWidth="1"/>
    <col min="442" max="442" width="15.88671875" bestFit="1" customWidth="1"/>
    <col min="443" max="443" width="16.6640625" bestFit="1" customWidth="1"/>
    <col min="444" max="444" width="19.44140625" bestFit="1" customWidth="1"/>
    <col min="445" max="445" width="13.6640625" bestFit="1" customWidth="1"/>
    <col min="446" max="446" width="26.44140625" bestFit="1" customWidth="1"/>
    <col min="447" max="447" width="28.5546875" bestFit="1" customWidth="1"/>
    <col min="448" max="448" width="16.5546875" bestFit="1" customWidth="1"/>
    <col min="449" max="449" width="34.109375" bestFit="1" customWidth="1"/>
    <col min="450" max="450" width="18" bestFit="1" customWidth="1"/>
    <col min="451" max="451" width="24.5546875" bestFit="1" customWidth="1"/>
    <col min="452" max="452" width="16.109375" bestFit="1" customWidth="1"/>
    <col min="453" max="453" width="27.88671875" bestFit="1" customWidth="1"/>
    <col min="454" max="454" width="44.109375" bestFit="1" customWidth="1"/>
    <col min="455" max="456" width="40.44140625" bestFit="1" customWidth="1"/>
    <col min="457" max="457" width="50.33203125" bestFit="1" customWidth="1"/>
    <col min="458" max="458" width="38.109375" bestFit="1" customWidth="1"/>
    <col min="459" max="459" width="28" bestFit="1" customWidth="1"/>
    <col min="460" max="460" width="23.44140625" bestFit="1" customWidth="1"/>
    <col min="461" max="461" width="26.109375" bestFit="1" customWidth="1"/>
    <col min="462" max="462" width="17.6640625" bestFit="1" customWidth="1"/>
    <col min="463" max="463" width="13.109375" bestFit="1" customWidth="1"/>
    <col min="464" max="464" width="14.5546875" bestFit="1" customWidth="1"/>
    <col min="465" max="465" width="23.44140625" bestFit="1" customWidth="1"/>
    <col min="466" max="466" width="17.33203125" bestFit="1" customWidth="1"/>
    <col min="467" max="467" width="16.109375" bestFit="1" customWidth="1"/>
    <col min="468" max="468" width="28.109375" bestFit="1" customWidth="1"/>
    <col min="469" max="469" width="32.88671875" bestFit="1" customWidth="1"/>
    <col min="470" max="470" width="29.44140625" bestFit="1" customWidth="1"/>
    <col min="471" max="471" width="8.44140625" bestFit="1" customWidth="1"/>
    <col min="472" max="472" width="19.44140625" bestFit="1" customWidth="1"/>
    <col min="473" max="473" width="15" bestFit="1" customWidth="1"/>
    <col min="474" max="474" width="11" bestFit="1" customWidth="1"/>
    <col min="475" max="475" width="18" bestFit="1" customWidth="1"/>
    <col min="476" max="476" width="16.6640625" bestFit="1" customWidth="1"/>
    <col min="477" max="477" width="30.5546875" bestFit="1" customWidth="1"/>
    <col min="478" max="478" width="35.44140625" bestFit="1" customWidth="1"/>
    <col min="479" max="479" width="15.5546875" bestFit="1" customWidth="1"/>
    <col min="480" max="480" width="14" bestFit="1" customWidth="1"/>
    <col min="481" max="481" width="10.109375" bestFit="1" customWidth="1"/>
    <col min="482" max="483" width="28.109375" bestFit="1" customWidth="1"/>
    <col min="484" max="484" width="21.88671875" bestFit="1" customWidth="1"/>
    <col min="485" max="485" width="23.44140625" bestFit="1" customWidth="1"/>
    <col min="486" max="486" width="24.88671875" bestFit="1" customWidth="1"/>
    <col min="487" max="487" width="12" bestFit="1" customWidth="1"/>
    <col min="488" max="488" width="18.33203125" bestFit="1" customWidth="1"/>
    <col min="489" max="489" width="20.5546875" bestFit="1" customWidth="1"/>
    <col min="490" max="490" width="6.88671875" bestFit="1" customWidth="1"/>
    <col min="491" max="491" width="12.44140625" bestFit="1" customWidth="1"/>
    <col min="492" max="492" width="23" bestFit="1" customWidth="1"/>
    <col min="493" max="493" width="23.5546875" bestFit="1" customWidth="1"/>
    <col min="494" max="494" width="19.5546875" bestFit="1" customWidth="1"/>
    <col min="495" max="495" width="14" bestFit="1" customWidth="1"/>
    <col min="496" max="496" width="20.6640625" bestFit="1" customWidth="1"/>
    <col min="497" max="497" width="9.6640625" bestFit="1" customWidth="1"/>
    <col min="498" max="498" width="20.5546875" bestFit="1" customWidth="1"/>
    <col min="499" max="499" width="22.44140625" bestFit="1" customWidth="1"/>
    <col min="500" max="500" width="12.33203125" bestFit="1" customWidth="1"/>
    <col min="501" max="501" width="30.5546875" bestFit="1" customWidth="1"/>
    <col min="502" max="502" width="25" bestFit="1" customWidth="1"/>
    <col min="503" max="503" width="19.6640625" bestFit="1" customWidth="1"/>
    <col min="504" max="504" width="8.6640625" bestFit="1" customWidth="1"/>
    <col min="505" max="505" width="16.6640625" bestFit="1" customWidth="1"/>
    <col min="506" max="506" width="18.109375" bestFit="1" customWidth="1"/>
    <col min="507" max="507" width="21.33203125" bestFit="1" customWidth="1"/>
    <col min="508" max="508" width="20.6640625" bestFit="1" customWidth="1"/>
    <col min="509" max="509" width="16.6640625" bestFit="1" customWidth="1"/>
    <col min="510" max="510" width="9.5546875" bestFit="1" customWidth="1"/>
    <col min="511" max="511" width="12.33203125" bestFit="1" customWidth="1"/>
    <col min="512" max="512" width="18.33203125" bestFit="1" customWidth="1"/>
    <col min="513" max="513" width="13.109375" bestFit="1" customWidth="1"/>
    <col min="514" max="514" width="26.6640625" bestFit="1" customWidth="1"/>
    <col min="515" max="515" width="25.88671875" bestFit="1" customWidth="1"/>
    <col min="516" max="516" width="25.5546875" bestFit="1" customWidth="1"/>
    <col min="517" max="517" width="22.6640625" bestFit="1" customWidth="1"/>
    <col min="518" max="518" width="11.88671875" bestFit="1" customWidth="1"/>
    <col min="519" max="519" width="13.44140625" bestFit="1" customWidth="1"/>
    <col min="520" max="520" width="40.109375" bestFit="1" customWidth="1"/>
    <col min="521" max="521" width="35.44140625" bestFit="1" customWidth="1"/>
    <col min="522" max="522" width="28.88671875" bestFit="1" customWidth="1"/>
    <col min="523" max="523" width="30.88671875" bestFit="1" customWidth="1"/>
    <col min="524" max="524" width="32" bestFit="1" customWidth="1"/>
    <col min="525" max="525" width="9.44140625" bestFit="1" customWidth="1"/>
    <col min="526" max="526" width="18.109375" bestFit="1" customWidth="1"/>
    <col min="527" max="527" width="30.5546875" bestFit="1" customWidth="1"/>
    <col min="528" max="528" width="26.6640625" bestFit="1" customWidth="1"/>
    <col min="529" max="529" width="26.5546875" bestFit="1" customWidth="1"/>
    <col min="530" max="530" width="36.5546875" bestFit="1" customWidth="1"/>
    <col min="531" max="531" width="24.44140625" bestFit="1" customWidth="1"/>
    <col min="532" max="532" width="29.44140625" bestFit="1" customWidth="1"/>
    <col min="533" max="533" width="25.5546875" bestFit="1" customWidth="1"/>
    <col min="534" max="534" width="33.5546875" bestFit="1" customWidth="1"/>
    <col min="535" max="535" width="35.6640625" bestFit="1" customWidth="1"/>
    <col min="536" max="536" width="36.5546875" bestFit="1" customWidth="1"/>
    <col min="537" max="537" width="48" bestFit="1" customWidth="1"/>
    <col min="538" max="538" width="13.88671875" bestFit="1" customWidth="1"/>
    <col min="539" max="539" width="12.109375" bestFit="1" customWidth="1"/>
    <col min="540" max="540" width="16.44140625" bestFit="1" customWidth="1"/>
    <col min="541" max="541" width="17.109375" bestFit="1" customWidth="1"/>
    <col min="542" max="542" width="15" bestFit="1" customWidth="1"/>
    <col min="543" max="543" width="16" bestFit="1" customWidth="1"/>
    <col min="544" max="544" width="6.44140625" bestFit="1" customWidth="1"/>
    <col min="545" max="545" width="18.44140625" bestFit="1" customWidth="1"/>
    <col min="546" max="546" width="10.88671875" bestFit="1" customWidth="1"/>
    <col min="547" max="547" width="11.44140625" bestFit="1" customWidth="1"/>
    <col min="548" max="548" width="13.88671875" bestFit="1" customWidth="1"/>
    <col min="549" max="549" width="16.6640625" bestFit="1" customWidth="1"/>
    <col min="550" max="550" width="16.44140625" bestFit="1" customWidth="1"/>
    <col min="551" max="551" width="17.88671875" bestFit="1" customWidth="1"/>
    <col min="552" max="552" width="28.44140625" bestFit="1" customWidth="1"/>
    <col min="553" max="553" width="25.44140625" bestFit="1" customWidth="1"/>
    <col min="554" max="554" width="34.109375" bestFit="1" customWidth="1"/>
    <col min="555" max="555" width="9.33203125" bestFit="1" customWidth="1"/>
    <col min="556" max="556" width="23.109375" bestFit="1" customWidth="1"/>
    <col min="557" max="557" width="8.5546875" bestFit="1" customWidth="1"/>
    <col min="558" max="558" width="25.44140625" bestFit="1" customWidth="1"/>
    <col min="559" max="559" width="6.5546875" bestFit="1" customWidth="1"/>
    <col min="560" max="560" width="24.33203125" bestFit="1" customWidth="1"/>
    <col min="561" max="561" width="9.109375" bestFit="1" customWidth="1"/>
    <col min="562" max="562" width="28.88671875" bestFit="1" customWidth="1"/>
    <col min="563" max="563" width="25.5546875" bestFit="1" customWidth="1"/>
    <col min="564" max="564" width="15.109375" bestFit="1" customWidth="1"/>
    <col min="565" max="565" width="28.44140625" bestFit="1" customWidth="1"/>
    <col min="566" max="566" width="10.6640625" bestFit="1" customWidth="1"/>
    <col min="567" max="567" width="27.88671875" bestFit="1" customWidth="1"/>
    <col min="568" max="568" width="7.109375" bestFit="1" customWidth="1"/>
    <col min="569" max="569" width="14.33203125" bestFit="1" customWidth="1"/>
    <col min="570" max="570" width="18.5546875" bestFit="1" customWidth="1"/>
    <col min="571" max="571" width="10.109375" bestFit="1" customWidth="1"/>
    <col min="572" max="572" width="17.88671875" bestFit="1" customWidth="1"/>
    <col min="573" max="573" width="28.109375" bestFit="1" customWidth="1"/>
    <col min="574" max="574" width="7.88671875" bestFit="1" customWidth="1"/>
    <col min="575" max="575" width="14.88671875" bestFit="1" customWidth="1"/>
    <col min="576" max="576" width="12.88671875" bestFit="1" customWidth="1"/>
    <col min="577" max="577" width="18.88671875" bestFit="1" customWidth="1"/>
    <col min="578" max="578" width="20.44140625" bestFit="1" customWidth="1"/>
    <col min="579" max="579" width="15.109375" bestFit="1" customWidth="1"/>
    <col min="580" max="580" width="15.5546875" bestFit="1" customWidth="1"/>
    <col min="581" max="581" width="31.44140625" bestFit="1" customWidth="1"/>
    <col min="582" max="582" width="21.109375" bestFit="1" customWidth="1"/>
    <col min="583" max="583" width="44.44140625" bestFit="1" customWidth="1"/>
    <col min="584" max="584" width="19.44140625" bestFit="1" customWidth="1"/>
    <col min="585" max="585" width="21.5546875" bestFit="1" customWidth="1"/>
    <col min="586" max="586" width="30.33203125" bestFit="1" customWidth="1"/>
    <col min="587" max="587" width="36" bestFit="1" customWidth="1"/>
    <col min="588" max="588" width="33.5546875" bestFit="1" customWidth="1"/>
    <col min="589" max="589" width="12.33203125" bestFit="1" customWidth="1"/>
    <col min="590" max="590" width="32" bestFit="1" customWidth="1"/>
    <col min="591" max="591" width="11.5546875" bestFit="1" customWidth="1"/>
    <col min="592" max="592" width="20.88671875" bestFit="1" customWidth="1"/>
    <col min="593" max="593" width="12.109375" bestFit="1" customWidth="1"/>
    <col min="594" max="594" width="22.109375" bestFit="1" customWidth="1"/>
    <col min="595" max="595" width="25.44140625" bestFit="1" customWidth="1"/>
    <col min="596" max="596" width="34.6640625" bestFit="1" customWidth="1"/>
    <col min="597" max="597" width="31.109375" bestFit="1" customWidth="1"/>
    <col min="598" max="598" width="26.44140625" bestFit="1" customWidth="1"/>
    <col min="599" max="599" width="19.88671875" bestFit="1" customWidth="1"/>
    <col min="600" max="600" width="32.33203125" bestFit="1" customWidth="1"/>
    <col min="601" max="601" width="35.44140625" bestFit="1" customWidth="1"/>
    <col min="602" max="602" width="20.88671875" bestFit="1" customWidth="1"/>
    <col min="603" max="603" width="19.109375" bestFit="1" customWidth="1"/>
    <col min="604" max="604" width="20.6640625" bestFit="1" customWidth="1"/>
    <col min="605" max="605" width="23.33203125" bestFit="1" customWidth="1"/>
    <col min="606" max="606" width="22.88671875" bestFit="1" customWidth="1"/>
    <col min="607" max="607" width="23.5546875" bestFit="1" customWidth="1"/>
    <col min="608" max="608" width="18.88671875" bestFit="1" customWidth="1"/>
    <col min="609" max="609" width="19.88671875" bestFit="1" customWidth="1"/>
    <col min="610" max="610" width="12.44140625" bestFit="1" customWidth="1"/>
    <col min="611" max="611" width="21.33203125" bestFit="1" customWidth="1"/>
    <col min="612" max="612" width="22.33203125" bestFit="1" customWidth="1"/>
    <col min="613" max="613" width="18.88671875" bestFit="1" customWidth="1"/>
    <col min="614" max="614" width="24.88671875" bestFit="1" customWidth="1"/>
    <col min="615" max="615" width="16.44140625" bestFit="1" customWidth="1"/>
    <col min="616" max="616" width="12.33203125" bestFit="1" customWidth="1"/>
    <col min="617" max="617" width="27.5546875" bestFit="1" customWidth="1"/>
    <col min="618" max="618" width="19.44140625" bestFit="1" customWidth="1"/>
    <col min="619" max="619" width="19.109375" bestFit="1" customWidth="1"/>
    <col min="620" max="620" width="6" bestFit="1" customWidth="1"/>
    <col min="621" max="621" width="12.5546875" bestFit="1" customWidth="1"/>
    <col min="622" max="622" width="27.88671875" bestFit="1" customWidth="1"/>
    <col min="623" max="623" width="15.88671875" bestFit="1" customWidth="1"/>
    <col min="624" max="624" width="16.6640625" bestFit="1" customWidth="1"/>
    <col min="625" max="625" width="19.44140625" bestFit="1" customWidth="1"/>
    <col min="626" max="626" width="13.6640625" bestFit="1" customWidth="1"/>
    <col min="627" max="627" width="26.44140625" bestFit="1" customWidth="1"/>
    <col min="628" max="628" width="28.5546875" bestFit="1" customWidth="1"/>
    <col min="629" max="629" width="16.5546875" bestFit="1" customWidth="1"/>
    <col min="630" max="630" width="21.109375" bestFit="1" customWidth="1"/>
    <col min="631" max="631" width="34.109375" bestFit="1" customWidth="1"/>
    <col min="632" max="632" width="18" bestFit="1" customWidth="1"/>
    <col min="633" max="633" width="24.5546875" bestFit="1" customWidth="1"/>
    <col min="634" max="634" width="16.109375" bestFit="1" customWidth="1"/>
    <col min="635" max="635" width="27.88671875" bestFit="1" customWidth="1"/>
    <col min="636" max="636" width="44.109375" bestFit="1" customWidth="1"/>
    <col min="637" max="638" width="40.44140625" bestFit="1" customWidth="1"/>
    <col min="639" max="639" width="50.33203125" bestFit="1" customWidth="1"/>
    <col min="640" max="640" width="38.109375" bestFit="1" customWidth="1"/>
    <col min="641" max="641" width="28.5546875" bestFit="1" customWidth="1"/>
    <col min="642" max="642" width="28" bestFit="1" customWidth="1"/>
    <col min="643" max="643" width="23.44140625" bestFit="1" customWidth="1"/>
    <col min="644" max="644" width="26.109375" bestFit="1" customWidth="1"/>
    <col min="645" max="645" width="17.6640625" bestFit="1" customWidth="1"/>
    <col min="646" max="646" width="12.5546875" bestFit="1" customWidth="1"/>
    <col min="647" max="647" width="13.6640625" bestFit="1" customWidth="1"/>
    <col min="648" max="648" width="25.44140625" bestFit="1" customWidth="1"/>
    <col min="649" max="649" width="13.109375" bestFit="1" customWidth="1"/>
    <col min="650" max="650" width="14.5546875" bestFit="1" customWidth="1"/>
    <col min="651" max="651" width="23.44140625" bestFit="1" customWidth="1"/>
    <col min="652" max="652" width="17.33203125" bestFit="1" customWidth="1"/>
    <col min="653" max="653" width="16.109375" bestFit="1" customWidth="1"/>
    <col min="654" max="654" width="28.109375" bestFit="1" customWidth="1"/>
    <col min="655" max="655" width="18.109375" bestFit="1" customWidth="1"/>
    <col min="656" max="656" width="32.88671875" bestFit="1" customWidth="1"/>
    <col min="657" max="657" width="29.44140625" bestFit="1" customWidth="1"/>
    <col min="658" max="658" width="17" bestFit="1" customWidth="1"/>
    <col min="659" max="659" width="35.88671875" bestFit="1" customWidth="1"/>
    <col min="660" max="660" width="33.88671875" bestFit="1" customWidth="1"/>
    <col min="661" max="661" width="29" bestFit="1" customWidth="1"/>
    <col min="662" max="662" width="5.109375" bestFit="1" customWidth="1"/>
    <col min="663" max="663" width="8.44140625" bestFit="1" customWidth="1"/>
    <col min="664" max="664" width="12.5546875" bestFit="1" customWidth="1"/>
    <col min="665" max="665" width="19.44140625" bestFit="1" customWidth="1"/>
    <col min="666" max="666" width="15" bestFit="1" customWidth="1"/>
    <col min="667" max="722" width="22.88671875" bestFit="1" customWidth="1"/>
    <col min="723" max="723" width="15" bestFit="1" customWidth="1"/>
  </cols>
  <sheetData>
    <row r="1" spans="1:2">
      <c r="A1" s="212" t="s">
        <v>6159</v>
      </c>
      <c r="B1" t="s">
        <v>6170</v>
      </c>
    </row>
    <row r="2" spans="1:2">
      <c r="A2" s="212" t="s">
        <v>6160</v>
      </c>
      <c r="B2" t="s">
        <v>6170</v>
      </c>
    </row>
    <row r="4" spans="1:2">
      <c r="A4" s="212" t="s">
        <v>6171</v>
      </c>
    </row>
    <row r="5" spans="1:2">
      <c r="A5" s="218" t="s">
        <v>9</v>
      </c>
    </row>
    <row r="6" spans="1:2">
      <c r="A6" s="218" t="s">
        <v>12</v>
      </c>
    </row>
    <row r="7" spans="1:2">
      <c r="A7" s="218" t="s">
        <v>13</v>
      </c>
    </row>
    <row r="8" spans="1:2">
      <c r="A8" s="218" t="s">
        <v>14</v>
      </c>
    </row>
    <row r="9" spans="1:2">
      <c r="A9" s="218" t="s">
        <v>15</v>
      </c>
    </row>
    <row r="10" spans="1:2">
      <c r="A10" s="218" t="s">
        <v>16</v>
      </c>
    </row>
    <row r="11" spans="1:2">
      <c r="A11" s="218" t="s">
        <v>17</v>
      </c>
    </row>
    <row r="12" spans="1:2">
      <c r="A12" s="218" t="s">
        <v>18</v>
      </c>
    </row>
    <row r="13" spans="1:2">
      <c r="A13" s="218" t="s">
        <v>19</v>
      </c>
    </row>
    <row r="14" spans="1:2">
      <c r="A14" s="218" t="s">
        <v>21</v>
      </c>
    </row>
    <row r="15" spans="1:2">
      <c r="A15" s="218" t="s">
        <v>22</v>
      </c>
    </row>
    <row r="16" spans="1:2">
      <c r="A16" s="218" t="s">
        <v>23</v>
      </c>
    </row>
    <row r="17" spans="1:1">
      <c r="A17" s="218" t="s">
        <v>24</v>
      </c>
    </row>
    <row r="18" spans="1:1">
      <c r="A18" s="218" t="s">
        <v>25</v>
      </c>
    </row>
    <row r="19" spans="1:1">
      <c r="A19" s="218" t="s">
        <v>26</v>
      </c>
    </row>
    <row r="20" spans="1:1">
      <c r="A20" s="218" t="s">
        <v>27</v>
      </c>
    </row>
    <row r="21" spans="1:1">
      <c r="A21" s="218" t="s">
        <v>28</v>
      </c>
    </row>
    <row r="22" spans="1:1">
      <c r="A22" s="218" t="s">
        <v>29</v>
      </c>
    </row>
    <row r="23" spans="1:1">
      <c r="A23" s="218" t="s">
        <v>30</v>
      </c>
    </row>
    <row r="24" spans="1:1">
      <c r="A24" s="218" t="s">
        <v>31</v>
      </c>
    </row>
    <row r="25" spans="1:1">
      <c r="A25" s="218" t="s">
        <v>32</v>
      </c>
    </row>
    <row r="26" spans="1:1">
      <c r="A26" s="218" t="s">
        <v>33</v>
      </c>
    </row>
    <row r="27" spans="1:1">
      <c r="A27" s="218" t="s">
        <v>34</v>
      </c>
    </row>
    <row r="28" spans="1:1">
      <c r="A28" s="218" t="s">
        <v>35</v>
      </c>
    </row>
    <row r="29" spans="1:1">
      <c r="A29" s="218" t="s">
        <v>36</v>
      </c>
    </row>
    <row r="30" spans="1:1">
      <c r="A30" s="218" t="s">
        <v>37</v>
      </c>
    </row>
    <row r="31" spans="1:1">
      <c r="A31" s="218" t="s">
        <v>38</v>
      </c>
    </row>
    <row r="32" spans="1:1">
      <c r="A32" s="218" t="s">
        <v>39</v>
      </c>
    </row>
    <row r="33" spans="1:1">
      <c r="A33" s="218" t="s">
        <v>40</v>
      </c>
    </row>
    <row r="34" spans="1:1">
      <c r="A34" s="218" t="s">
        <v>41</v>
      </c>
    </row>
    <row r="35" spans="1:1">
      <c r="A35" s="218" t="s">
        <v>42</v>
      </c>
    </row>
    <row r="36" spans="1:1">
      <c r="A36" s="218" t="s">
        <v>43</v>
      </c>
    </row>
    <row r="37" spans="1:1">
      <c r="A37" s="218" t="s">
        <v>44</v>
      </c>
    </row>
    <row r="38" spans="1:1">
      <c r="A38" s="218" t="s">
        <v>46</v>
      </c>
    </row>
    <row r="39" spans="1:1">
      <c r="A39" s="218" t="s">
        <v>47</v>
      </c>
    </row>
    <row r="40" spans="1:1">
      <c r="A40" s="218" t="s">
        <v>48</v>
      </c>
    </row>
    <row r="41" spans="1:1">
      <c r="A41" s="218" t="s">
        <v>49</v>
      </c>
    </row>
    <row r="42" spans="1:1">
      <c r="A42" s="218" t="s">
        <v>50</v>
      </c>
    </row>
    <row r="43" spans="1:1">
      <c r="A43" s="218" t="s">
        <v>51</v>
      </c>
    </row>
    <row r="44" spans="1:1">
      <c r="A44" s="218" t="s">
        <v>52</v>
      </c>
    </row>
    <row r="45" spans="1:1">
      <c r="A45" s="218" t="s">
        <v>53</v>
      </c>
    </row>
    <row r="46" spans="1:1">
      <c r="A46" s="218" t="s">
        <v>54</v>
      </c>
    </row>
    <row r="47" spans="1:1">
      <c r="A47" s="218" t="s">
        <v>55</v>
      </c>
    </row>
    <row r="48" spans="1:1">
      <c r="A48" s="218" t="s">
        <v>56</v>
      </c>
    </row>
    <row r="49" spans="1:1">
      <c r="A49" s="218" t="s">
        <v>57</v>
      </c>
    </row>
    <row r="50" spans="1:1">
      <c r="A50" s="218" t="s">
        <v>58</v>
      </c>
    </row>
    <row r="51" spans="1:1">
      <c r="A51" s="218" t="s">
        <v>59</v>
      </c>
    </row>
    <row r="52" spans="1:1">
      <c r="A52" s="218" t="s">
        <v>60</v>
      </c>
    </row>
    <row r="53" spans="1:1">
      <c r="A53" s="218" t="s">
        <v>61</v>
      </c>
    </row>
    <row r="54" spans="1:1">
      <c r="A54" s="218" t="s">
        <v>62</v>
      </c>
    </row>
    <row r="55" spans="1:1">
      <c r="A55" s="218" t="s">
        <v>63</v>
      </c>
    </row>
    <row r="56" spans="1:1">
      <c r="A56" s="218" t="s">
        <v>64</v>
      </c>
    </row>
    <row r="57" spans="1:1">
      <c r="A57" s="218" t="s">
        <v>65</v>
      </c>
    </row>
    <row r="58" spans="1:1">
      <c r="A58" s="218" t="s">
        <v>66</v>
      </c>
    </row>
    <row r="59" spans="1:1">
      <c r="A59" s="218" t="s">
        <v>67</v>
      </c>
    </row>
    <row r="60" spans="1:1">
      <c r="A60" s="218" t="s">
        <v>68</v>
      </c>
    </row>
    <row r="61" spans="1:1">
      <c r="A61" s="218" t="s">
        <v>69</v>
      </c>
    </row>
    <row r="62" spans="1:1">
      <c r="A62" s="218" t="s">
        <v>70</v>
      </c>
    </row>
    <row r="63" spans="1:1">
      <c r="A63" s="218" t="s">
        <v>71</v>
      </c>
    </row>
    <row r="64" spans="1:1">
      <c r="A64" s="218" t="s">
        <v>72</v>
      </c>
    </row>
    <row r="65" spans="1:1">
      <c r="A65" s="218" t="s">
        <v>73</v>
      </c>
    </row>
    <row r="66" spans="1:1">
      <c r="A66" s="218" t="s">
        <v>74</v>
      </c>
    </row>
    <row r="67" spans="1:1">
      <c r="A67" s="218" t="s">
        <v>75</v>
      </c>
    </row>
    <row r="68" spans="1:1">
      <c r="A68" s="218" t="s">
        <v>76</v>
      </c>
    </row>
    <row r="69" spans="1:1">
      <c r="A69" s="218" t="s">
        <v>77</v>
      </c>
    </row>
    <row r="70" spans="1:1">
      <c r="A70" s="218" t="s">
        <v>78</v>
      </c>
    </row>
    <row r="71" spans="1:1">
      <c r="A71" s="218" t="s">
        <v>79</v>
      </c>
    </row>
    <row r="72" spans="1:1">
      <c r="A72" s="218" t="s">
        <v>80</v>
      </c>
    </row>
    <row r="73" spans="1:1">
      <c r="A73" s="218" t="s">
        <v>81</v>
      </c>
    </row>
    <row r="74" spans="1:1">
      <c r="A74" s="218" t="s">
        <v>82</v>
      </c>
    </row>
    <row r="75" spans="1:1">
      <c r="A75" s="218" t="s">
        <v>83</v>
      </c>
    </row>
    <row r="76" spans="1:1">
      <c r="A76" s="218" t="s">
        <v>84</v>
      </c>
    </row>
    <row r="77" spans="1:1">
      <c r="A77" s="218" t="s">
        <v>85</v>
      </c>
    </row>
    <row r="78" spans="1:1">
      <c r="A78" s="218" t="s">
        <v>86</v>
      </c>
    </row>
    <row r="79" spans="1:1">
      <c r="A79" s="218" t="s">
        <v>87</v>
      </c>
    </row>
    <row r="80" spans="1:1">
      <c r="A80" s="218" t="s">
        <v>88</v>
      </c>
    </row>
    <row r="81" spans="1:1">
      <c r="A81" s="218" t="s">
        <v>89</v>
      </c>
    </row>
    <row r="82" spans="1:1">
      <c r="A82" s="218" t="s">
        <v>90</v>
      </c>
    </row>
    <row r="83" spans="1:1">
      <c r="A83" s="218" t="s">
        <v>91</v>
      </c>
    </row>
    <row r="84" spans="1:1">
      <c r="A84" s="218" t="s">
        <v>92</v>
      </c>
    </row>
    <row r="85" spans="1:1">
      <c r="A85" s="218" t="s">
        <v>93</v>
      </c>
    </row>
    <row r="86" spans="1:1">
      <c r="A86" s="218" t="s">
        <v>94</v>
      </c>
    </row>
    <row r="87" spans="1:1">
      <c r="A87" s="218" t="s">
        <v>95</v>
      </c>
    </row>
    <row r="88" spans="1:1">
      <c r="A88" s="218" t="s">
        <v>96</v>
      </c>
    </row>
    <row r="89" spans="1:1">
      <c r="A89" s="218" t="s">
        <v>97</v>
      </c>
    </row>
    <row r="90" spans="1:1">
      <c r="A90" s="218" t="s">
        <v>98</v>
      </c>
    </row>
    <row r="91" spans="1:1">
      <c r="A91" s="218" t="s">
        <v>99</v>
      </c>
    </row>
    <row r="92" spans="1:1">
      <c r="A92" s="218" t="s">
        <v>100</v>
      </c>
    </row>
    <row r="93" spans="1:1">
      <c r="A93" s="218" t="s">
        <v>101</v>
      </c>
    </row>
    <row r="94" spans="1:1">
      <c r="A94" s="218" t="s">
        <v>102</v>
      </c>
    </row>
    <row r="95" spans="1:1">
      <c r="A95" s="218" t="s">
        <v>103</v>
      </c>
    </row>
    <row r="96" spans="1:1">
      <c r="A96" s="218" t="s">
        <v>104</v>
      </c>
    </row>
    <row r="97" spans="1:1">
      <c r="A97" s="218" t="s">
        <v>105</v>
      </c>
    </row>
    <row r="98" spans="1:1">
      <c r="A98" s="218" t="s">
        <v>106</v>
      </c>
    </row>
    <row r="99" spans="1:1">
      <c r="A99" s="218" t="s">
        <v>107</v>
      </c>
    </row>
    <row r="100" spans="1:1">
      <c r="A100" s="218" t="s">
        <v>108</v>
      </c>
    </row>
    <row r="101" spans="1:1">
      <c r="A101" s="218" t="s">
        <v>109</v>
      </c>
    </row>
    <row r="102" spans="1:1">
      <c r="A102" s="218" t="s">
        <v>110</v>
      </c>
    </row>
    <row r="103" spans="1:1">
      <c r="A103" s="218" t="s">
        <v>111</v>
      </c>
    </row>
    <row r="104" spans="1:1">
      <c r="A104" s="218" t="s">
        <v>112</v>
      </c>
    </row>
    <row r="105" spans="1:1">
      <c r="A105" s="218" t="s">
        <v>113</v>
      </c>
    </row>
    <row r="106" spans="1:1">
      <c r="A106" s="218" t="s">
        <v>114</v>
      </c>
    </row>
    <row r="107" spans="1:1">
      <c r="A107" s="218" t="s">
        <v>115</v>
      </c>
    </row>
    <row r="108" spans="1:1">
      <c r="A108" s="218" t="s">
        <v>116</v>
      </c>
    </row>
    <row r="109" spans="1:1">
      <c r="A109" s="218" t="s">
        <v>117</v>
      </c>
    </row>
    <row r="110" spans="1:1">
      <c r="A110" s="218" t="s">
        <v>118</v>
      </c>
    </row>
    <row r="111" spans="1:1">
      <c r="A111" s="218" t="s">
        <v>119</v>
      </c>
    </row>
    <row r="112" spans="1:1">
      <c r="A112" s="218" t="s">
        <v>120</v>
      </c>
    </row>
    <row r="113" spans="1:1">
      <c r="A113" s="218" t="s">
        <v>121</v>
      </c>
    </row>
    <row r="114" spans="1:1">
      <c r="A114" s="218" t="s">
        <v>122</v>
      </c>
    </row>
    <row r="115" spans="1:1">
      <c r="A115" s="218" t="s">
        <v>123</v>
      </c>
    </row>
    <row r="116" spans="1:1">
      <c r="A116" s="218" t="s">
        <v>124</v>
      </c>
    </row>
    <row r="117" spans="1:1">
      <c r="A117" s="218" t="s">
        <v>125</v>
      </c>
    </row>
    <row r="118" spans="1:1">
      <c r="A118" s="218" t="s">
        <v>126</v>
      </c>
    </row>
    <row r="119" spans="1:1">
      <c r="A119" s="218" t="s">
        <v>127</v>
      </c>
    </row>
    <row r="120" spans="1:1">
      <c r="A120" s="218" t="s">
        <v>128</v>
      </c>
    </row>
    <row r="121" spans="1:1">
      <c r="A121" s="218" t="s">
        <v>129</v>
      </c>
    </row>
    <row r="122" spans="1:1">
      <c r="A122" s="218" t="s">
        <v>130</v>
      </c>
    </row>
    <row r="123" spans="1:1">
      <c r="A123" s="218" t="s">
        <v>131</v>
      </c>
    </row>
    <row r="124" spans="1:1">
      <c r="A124" s="218" t="s">
        <v>133</v>
      </c>
    </row>
    <row r="125" spans="1:1">
      <c r="A125" s="218" t="s">
        <v>134</v>
      </c>
    </row>
    <row r="126" spans="1:1">
      <c r="A126" s="218" t="s">
        <v>135</v>
      </c>
    </row>
    <row r="127" spans="1:1">
      <c r="A127" s="218" t="s">
        <v>136</v>
      </c>
    </row>
    <row r="128" spans="1:1">
      <c r="A128" s="218" t="s">
        <v>137</v>
      </c>
    </row>
    <row r="129" spans="1:1">
      <c r="A129" s="218" t="s">
        <v>138</v>
      </c>
    </row>
    <row r="130" spans="1:1">
      <c r="A130" s="218" t="s">
        <v>139</v>
      </c>
    </row>
    <row r="131" spans="1:1">
      <c r="A131" s="218" t="s">
        <v>140</v>
      </c>
    </row>
    <row r="132" spans="1:1">
      <c r="A132" s="218" t="s">
        <v>141</v>
      </c>
    </row>
    <row r="133" spans="1:1">
      <c r="A133" s="218" t="s">
        <v>142</v>
      </c>
    </row>
    <row r="134" spans="1:1">
      <c r="A134" s="218" t="s">
        <v>143</v>
      </c>
    </row>
    <row r="135" spans="1:1">
      <c r="A135" s="218" t="s">
        <v>144</v>
      </c>
    </row>
    <row r="136" spans="1:1">
      <c r="A136" s="218" t="s">
        <v>145</v>
      </c>
    </row>
    <row r="137" spans="1:1">
      <c r="A137" s="218" t="s">
        <v>146</v>
      </c>
    </row>
    <row r="138" spans="1:1">
      <c r="A138" s="218" t="s">
        <v>147</v>
      </c>
    </row>
    <row r="139" spans="1:1">
      <c r="A139" s="218" t="s">
        <v>148</v>
      </c>
    </row>
    <row r="140" spans="1:1">
      <c r="A140" s="218" t="s">
        <v>149</v>
      </c>
    </row>
    <row r="141" spans="1:1">
      <c r="A141" s="218" t="s">
        <v>151</v>
      </c>
    </row>
    <row r="142" spans="1:1">
      <c r="A142" s="218" t="s">
        <v>152</v>
      </c>
    </row>
    <row r="143" spans="1:1">
      <c r="A143" s="218" t="s">
        <v>153</v>
      </c>
    </row>
    <row r="144" spans="1:1">
      <c r="A144" s="218" t="s">
        <v>154</v>
      </c>
    </row>
    <row r="145" spans="1:1">
      <c r="A145" s="218" t="s">
        <v>155</v>
      </c>
    </row>
    <row r="146" spans="1:1">
      <c r="A146" s="218" t="s">
        <v>156</v>
      </c>
    </row>
    <row r="147" spans="1:1">
      <c r="A147" s="218" t="s">
        <v>157</v>
      </c>
    </row>
    <row r="148" spans="1:1">
      <c r="A148" s="218" t="s">
        <v>158</v>
      </c>
    </row>
    <row r="149" spans="1:1">
      <c r="A149" s="218" t="s">
        <v>159</v>
      </c>
    </row>
    <row r="150" spans="1:1">
      <c r="A150" s="218" t="s">
        <v>161</v>
      </c>
    </row>
    <row r="151" spans="1:1">
      <c r="A151" s="218" t="s">
        <v>162</v>
      </c>
    </row>
    <row r="152" spans="1:1">
      <c r="A152" s="218" t="s">
        <v>163</v>
      </c>
    </row>
    <row r="153" spans="1:1">
      <c r="A153" s="218" t="s">
        <v>164</v>
      </c>
    </row>
    <row r="154" spans="1:1">
      <c r="A154" s="218" t="s">
        <v>165</v>
      </c>
    </row>
    <row r="155" spans="1:1">
      <c r="A155" s="218" t="s">
        <v>166</v>
      </c>
    </row>
    <row r="156" spans="1:1">
      <c r="A156" s="218" t="s">
        <v>167</v>
      </c>
    </row>
    <row r="157" spans="1:1">
      <c r="A157" s="218" t="s">
        <v>168</v>
      </c>
    </row>
    <row r="158" spans="1:1">
      <c r="A158" s="218" t="s">
        <v>169</v>
      </c>
    </row>
    <row r="159" spans="1:1">
      <c r="A159" s="218" t="s">
        <v>170</v>
      </c>
    </row>
    <row r="160" spans="1:1">
      <c r="A160" s="218" t="s">
        <v>171</v>
      </c>
    </row>
    <row r="161" spans="1:1">
      <c r="A161" s="218" t="s">
        <v>172</v>
      </c>
    </row>
    <row r="162" spans="1:1">
      <c r="A162" s="218" t="s">
        <v>173</v>
      </c>
    </row>
    <row r="163" spans="1:1">
      <c r="A163" s="218" t="s">
        <v>174</v>
      </c>
    </row>
    <row r="164" spans="1:1">
      <c r="A164" s="218" t="s">
        <v>175</v>
      </c>
    </row>
    <row r="165" spans="1:1">
      <c r="A165" s="218" t="s">
        <v>176</v>
      </c>
    </row>
    <row r="166" spans="1:1">
      <c r="A166" s="218" t="s">
        <v>177</v>
      </c>
    </row>
    <row r="167" spans="1:1">
      <c r="A167" s="218" t="s">
        <v>178</v>
      </c>
    </row>
    <row r="168" spans="1:1">
      <c r="A168" s="218" t="s">
        <v>179</v>
      </c>
    </row>
    <row r="169" spans="1:1">
      <c r="A169" s="218" t="s">
        <v>180</v>
      </c>
    </row>
    <row r="170" spans="1:1">
      <c r="A170" s="218" t="s">
        <v>181</v>
      </c>
    </row>
    <row r="171" spans="1:1">
      <c r="A171" s="218" t="s">
        <v>182</v>
      </c>
    </row>
    <row r="172" spans="1:1">
      <c r="A172" s="218" t="s">
        <v>183</v>
      </c>
    </row>
    <row r="173" spans="1:1">
      <c r="A173" s="218" t="s">
        <v>184</v>
      </c>
    </row>
    <row r="174" spans="1:1">
      <c r="A174" s="218" t="s">
        <v>185</v>
      </c>
    </row>
    <row r="175" spans="1:1">
      <c r="A175" s="218" t="s">
        <v>186</v>
      </c>
    </row>
    <row r="176" spans="1:1">
      <c r="A176" s="218" t="s">
        <v>187</v>
      </c>
    </row>
    <row r="177" spans="1:1">
      <c r="A177" s="218" t="s">
        <v>191</v>
      </c>
    </row>
    <row r="178" spans="1:1">
      <c r="A178" s="218" t="s">
        <v>197</v>
      </c>
    </row>
    <row r="179" spans="1:1">
      <c r="A179" s="218" t="s">
        <v>203</v>
      </c>
    </row>
    <row r="180" spans="1:1">
      <c r="A180" s="218" t="s">
        <v>204</v>
      </c>
    </row>
    <row r="181" spans="1:1">
      <c r="A181" s="218" t="s">
        <v>205</v>
      </c>
    </row>
    <row r="182" spans="1:1">
      <c r="A182" s="218" t="s">
        <v>206</v>
      </c>
    </row>
    <row r="183" spans="1:1">
      <c r="A183" s="218" t="s">
        <v>207</v>
      </c>
    </row>
    <row r="184" spans="1:1">
      <c r="A184" s="218" t="s">
        <v>208</v>
      </c>
    </row>
    <row r="185" spans="1:1">
      <c r="A185" s="218" t="s">
        <v>209</v>
      </c>
    </row>
    <row r="186" spans="1:1">
      <c r="A186" s="218" t="s">
        <v>215</v>
      </c>
    </row>
    <row r="187" spans="1:1">
      <c r="A187" s="218" t="s">
        <v>216</v>
      </c>
    </row>
    <row r="188" spans="1:1">
      <c r="A188" s="218" t="s">
        <v>217</v>
      </c>
    </row>
    <row r="189" spans="1:1">
      <c r="A189" s="218" t="s">
        <v>218</v>
      </c>
    </row>
    <row r="190" spans="1:1">
      <c r="A190" s="218" t="s">
        <v>219</v>
      </c>
    </row>
    <row r="191" spans="1:1">
      <c r="A191" s="218" t="s">
        <v>220</v>
      </c>
    </row>
    <row r="192" spans="1:1">
      <c r="A192" s="218" t="s">
        <v>221</v>
      </c>
    </row>
    <row r="193" spans="1:1">
      <c r="A193" s="218" t="s">
        <v>222</v>
      </c>
    </row>
    <row r="194" spans="1:1">
      <c r="A194" s="218" t="s">
        <v>223</v>
      </c>
    </row>
    <row r="195" spans="1:1">
      <c r="A195" s="218" t="s">
        <v>224</v>
      </c>
    </row>
    <row r="196" spans="1:1">
      <c r="A196" s="218" t="s">
        <v>225</v>
      </c>
    </row>
    <row r="197" spans="1:1">
      <c r="A197" s="218" t="s">
        <v>226</v>
      </c>
    </row>
    <row r="198" spans="1:1">
      <c r="A198" s="218" t="s">
        <v>227</v>
      </c>
    </row>
    <row r="199" spans="1:1">
      <c r="A199" s="218" t="s">
        <v>228</v>
      </c>
    </row>
    <row r="200" spans="1:1">
      <c r="A200" s="218" t="s">
        <v>233</v>
      </c>
    </row>
    <row r="201" spans="1:1">
      <c r="A201" s="218" t="s">
        <v>238</v>
      </c>
    </row>
    <row r="202" spans="1:1">
      <c r="A202" s="218" t="s">
        <v>243</v>
      </c>
    </row>
    <row r="203" spans="1:1">
      <c r="A203" s="218" t="s">
        <v>254</v>
      </c>
    </row>
    <row r="204" spans="1:1">
      <c r="A204" s="218" t="s">
        <v>257</v>
      </c>
    </row>
    <row r="205" spans="1:1">
      <c r="A205" s="218" t="s">
        <v>258</v>
      </c>
    </row>
    <row r="206" spans="1:1">
      <c r="A206" s="218" t="s">
        <v>259</v>
      </c>
    </row>
    <row r="207" spans="1:1">
      <c r="A207" s="218" t="s">
        <v>260</v>
      </c>
    </row>
    <row r="208" spans="1:1">
      <c r="A208" s="218" t="s">
        <v>261</v>
      </c>
    </row>
    <row r="209" spans="1:1">
      <c r="A209" s="218" t="s">
        <v>262</v>
      </c>
    </row>
    <row r="210" spans="1:1">
      <c r="A210" s="218" t="s">
        <v>263</v>
      </c>
    </row>
    <row r="211" spans="1:1">
      <c r="A211" s="218" t="s">
        <v>264</v>
      </c>
    </row>
    <row r="212" spans="1:1">
      <c r="A212" s="218" t="s">
        <v>265</v>
      </c>
    </row>
    <row r="213" spans="1:1">
      <c r="A213" s="218" t="s">
        <v>266</v>
      </c>
    </row>
    <row r="214" spans="1:1">
      <c r="A214" s="218" t="s">
        <v>276</v>
      </c>
    </row>
    <row r="215" spans="1:1">
      <c r="A215" s="218" t="s">
        <v>277</v>
      </c>
    </row>
    <row r="216" spans="1:1">
      <c r="A216" s="218" t="s">
        <v>278</v>
      </c>
    </row>
    <row r="217" spans="1:1">
      <c r="A217" s="218" t="s">
        <v>279</v>
      </c>
    </row>
    <row r="218" spans="1:1">
      <c r="A218" s="218" t="s">
        <v>280</v>
      </c>
    </row>
    <row r="219" spans="1:1">
      <c r="A219" s="218" t="s">
        <v>281</v>
      </c>
    </row>
    <row r="220" spans="1:1">
      <c r="A220" s="218" t="s">
        <v>290</v>
      </c>
    </row>
    <row r="221" spans="1:1">
      <c r="A221" s="218" t="s">
        <v>295</v>
      </c>
    </row>
    <row r="222" spans="1:1">
      <c r="A222" s="218" t="s">
        <v>296</v>
      </c>
    </row>
    <row r="223" spans="1:1">
      <c r="A223" s="218" t="s">
        <v>301</v>
      </c>
    </row>
    <row r="224" spans="1:1">
      <c r="A224" s="218" t="s">
        <v>305</v>
      </c>
    </row>
    <row r="225" spans="1:1">
      <c r="A225" s="218" t="s">
        <v>308</v>
      </c>
    </row>
    <row r="226" spans="1:1">
      <c r="A226" s="218" t="s">
        <v>3126</v>
      </c>
    </row>
    <row r="227" spans="1:1">
      <c r="A227" s="218" t="s">
        <v>3166</v>
      </c>
    </row>
    <row r="228" spans="1:1">
      <c r="A228" s="218" t="s">
        <v>3182</v>
      </c>
    </row>
    <row r="229" spans="1:1">
      <c r="A229" s="218" t="s">
        <v>313</v>
      </c>
    </row>
    <row r="230" spans="1:1">
      <c r="A230" s="218" t="s">
        <v>321</v>
      </c>
    </row>
    <row r="231" spans="1:1">
      <c r="A231" s="218" t="s">
        <v>325</v>
      </c>
    </row>
    <row r="232" spans="1:1">
      <c r="A232" s="218" t="s">
        <v>330</v>
      </c>
    </row>
    <row r="233" spans="1:1">
      <c r="A233" s="218" t="s">
        <v>331</v>
      </c>
    </row>
    <row r="234" spans="1:1">
      <c r="A234" s="218" t="s">
        <v>332</v>
      </c>
    </row>
    <row r="235" spans="1:1">
      <c r="A235" s="218" t="s">
        <v>333</v>
      </c>
    </row>
    <row r="236" spans="1:1">
      <c r="A236" s="218" t="s">
        <v>334</v>
      </c>
    </row>
    <row r="237" spans="1:1">
      <c r="A237" s="218" t="s">
        <v>335</v>
      </c>
    </row>
    <row r="238" spans="1:1">
      <c r="A238" s="218" t="s">
        <v>336</v>
      </c>
    </row>
    <row r="239" spans="1:1">
      <c r="A239" s="218" t="s">
        <v>337</v>
      </c>
    </row>
    <row r="240" spans="1:1">
      <c r="A240" s="218" t="s">
        <v>3400</v>
      </c>
    </row>
    <row r="241" spans="1:1">
      <c r="A241" s="218" t="s">
        <v>3405</v>
      </c>
    </row>
    <row r="242" spans="1:1">
      <c r="A242" s="218" t="s">
        <v>3410</v>
      </c>
    </row>
    <row r="243" spans="1:1">
      <c r="A243" s="218" t="s">
        <v>3415</v>
      </c>
    </row>
    <row r="244" spans="1:1">
      <c r="A244" s="218" t="s">
        <v>338</v>
      </c>
    </row>
    <row r="245" spans="1:1">
      <c r="A245" s="218" t="s">
        <v>339</v>
      </c>
    </row>
    <row r="246" spans="1:1">
      <c r="A246" s="218" t="s">
        <v>340</v>
      </c>
    </row>
    <row r="247" spans="1:1">
      <c r="A247" s="218" t="s">
        <v>341</v>
      </c>
    </row>
    <row r="248" spans="1:1">
      <c r="A248" s="218" t="s">
        <v>342</v>
      </c>
    </row>
    <row r="249" spans="1:1">
      <c r="A249" s="218" t="s">
        <v>343</v>
      </c>
    </row>
    <row r="250" spans="1:1">
      <c r="A250" s="218" t="s">
        <v>344</v>
      </c>
    </row>
    <row r="251" spans="1:1">
      <c r="A251" s="218" t="s">
        <v>345</v>
      </c>
    </row>
    <row r="252" spans="1:1">
      <c r="A252" s="218" t="s">
        <v>346</v>
      </c>
    </row>
    <row r="253" spans="1:1">
      <c r="A253" s="218" t="s">
        <v>347</v>
      </c>
    </row>
    <row r="254" spans="1:1">
      <c r="A254" s="218" t="s">
        <v>348</v>
      </c>
    </row>
    <row r="255" spans="1:1">
      <c r="A255" s="218" t="s">
        <v>349</v>
      </c>
    </row>
    <row r="256" spans="1:1">
      <c r="A256" s="218" t="s">
        <v>350</v>
      </c>
    </row>
    <row r="257" spans="1:1">
      <c r="A257" s="218" t="s">
        <v>351</v>
      </c>
    </row>
    <row r="258" spans="1:1">
      <c r="A258" s="218" t="s">
        <v>352</v>
      </c>
    </row>
    <row r="259" spans="1:1">
      <c r="A259" s="218" t="s">
        <v>353</v>
      </c>
    </row>
    <row r="260" spans="1:1">
      <c r="A260" s="218" t="s">
        <v>354</v>
      </c>
    </row>
    <row r="261" spans="1:1">
      <c r="A261" s="218" t="s">
        <v>355</v>
      </c>
    </row>
    <row r="262" spans="1:1">
      <c r="A262" s="218" t="s">
        <v>356</v>
      </c>
    </row>
    <row r="263" spans="1:1">
      <c r="A263" s="218" t="s">
        <v>357</v>
      </c>
    </row>
    <row r="264" spans="1:1">
      <c r="A264" s="218" t="s">
        <v>359</v>
      </c>
    </row>
    <row r="265" spans="1:1">
      <c r="A265" s="218" t="s">
        <v>360</v>
      </c>
    </row>
    <row r="266" spans="1:1">
      <c r="A266" s="218" t="s">
        <v>361</v>
      </c>
    </row>
    <row r="267" spans="1:1">
      <c r="A267" s="218" t="s">
        <v>362</v>
      </c>
    </row>
    <row r="268" spans="1:1">
      <c r="A268" s="218" t="s">
        <v>363</v>
      </c>
    </row>
    <row r="269" spans="1:1">
      <c r="A269" s="218" t="s">
        <v>364</v>
      </c>
    </row>
    <row r="270" spans="1:1">
      <c r="A270" s="218" t="s">
        <v>365</v>
      </c>
    </row>
    <row r="271" spans="1:1">
      <c r="A271" s="218" t="s">
        <v>366</v>
      </c>
    </row>
    <row r="272" spans="1:1">
      <c r="A272" s="218" t="s">
        <v>368</v>
      </c>
    </row>
    <row r="273" spans="1:1">
      <c r="A273" s="218" t="s">
        <v>369</v>
      </c>
    </row>
    <row r="274" spans="1:1">
      <c r="A274" s="218" t="s">
        <v>370</v>
      </c>
    </row>
    <row r="275" spans="1:1">
      <c r="A275" s="218" t="s">
        <v>371</v>
      </c>
    </row>
    <row r="276" spans="1:1">
      <c r="A276" s="218" t="s">
        <v>372</v>
      </c>
    </row>
    <row r="277" spans="1:1">
      <c r="A277" s="218" t="s">
        <v>373</v>
      </c>
    </row>
    <row r="278" spans="1:1">
      <c r="A278" s="218" t="s">
        <v>374</v>
      </c>
    </row>
    <row r="279" spans="1:1">
      <c r="A279" s="218" t="s">
        <v>375</v>
      </c>
    </row>
    <row r="280" spans="1:1">
      <c r="A280" s="218" t="s">
        <v>376</v>
      </c>
    </row>
    <row r="281" spans="1:1">
      <c r="A281" s="218" t="s">
        <v>377</v>
      </c>
    </row>
    <row r="282" spans="1:1">
      <c r="A282" s="218" t="s">
        <v>378</v>
      </c>
    </row>
    <row r="283" spans="1:1">
      <c r="A283" s="218" t="s">
        <v>379</v>
      </c>
    </row>
    <row r="284" spans="1:1">
      <c r="A284" s="218" t="s">
        <v>380</v>
      </c>
    </row>
    <row r="285" spans="1:1">
      <c r="A285" s="218" t="s">
        <v>381</v>
      </c>
    </row>
    <row r="286" spans="1:1">
      <c r="A286" s="218" t="s">
        <v>382</v>
      </c>
    </row>
    <row r="287" spans="1:1">
      <c r="A287" s="218" t="s">
        <v>383</v>
      </c>
    </row>
    <row r="288" spans="1:1">
      <c r="A288" s="218" t="s">
        <v>384</v>
      </c>
    </row>
    <row r="289" spans="1:1">
      <c r="A289" s="218" t="s">
        <v>385</v>
      </c>
    </row>
    <row r="290" spans="1:1">
      <c r="A290" s="218" t="s">
        <v>386</v>
      </c>
    </row>
    <row r="291" spans="1:1">
      <c r="A291" s="218" t="s">
        <v>387</v>
      </c>
    </row>
    <row r="292" spans="1:1">
      <c r="A292" s="218" t="s">
        <v>388</v>
      </c>
    </row>
    <row r="293" spans="1:1">
      <c r="A293" s="218" t="s">
        <v>389</v>
      </c>
    </row>
    <row r="294" spans="1:1">
      <c r="A294" s="218" t="s">
        <v>390</v>
      </c>
    </row>
    <row r="295" spans="1:1">
      <c r="A295" s="218" t="s">
        <v>391</v>
      </c>
    </row>
    <row r="296" spans="1:1">
      <c r="A296" s="218" t="s">
        <v>392</v>
      </c>
    </row>
    <row r="297" spans="1:1">
      <c r="A297" s="218" t="s">
        <v>393</v>
      </c>
    </row>
    <row r="298" spans="1:1">
      <c r="A298" s="218" t="s">
        <v>394</v>
      </c>
    </row>
    <row r="299" spans="1:1">
      <c r="A299" s="218" t="s">
        <v>395</v>
      </c>
    </row>
    <row r="300" spans="1:1">
      <c r="A300" s="218" t="s">
        <v>396</v>
      </c>
    </row>
    <row r="301" spans="1:1">
      <c r="A301" s="218" t="s">
        <v>398</v>
      </c>
    </row>
    <row r="302" spans="1:1">
      <c r="A302" s="218" t="s">
        <v>399</v>
      </c>
    </row>
    <row r="303" spans="1:1">
      <c r="A303" s="218" t="s">
        <v>400</v>
      </c>
    </row>
    <row r="304" spans="1:1">
      <c r="A304" s="218" t="s">
        <v>401</v>
      </c>
    </row>
    <row r="305" spans="1:1">
      <c r="A305" s="218" t="s">
        <v>402</v>
      </c>
    </row>
    <row r="306" spans="1:1">
      <c r="A306" s="218" t="s">
        <v>403</v>
      </c>
    </row>
    <row r="307" spans="1:1">
      <c r="A307" s="218" t="s">
        <v>404</v>
      </c>
    </row>
    <row r="308" spans="1:1">
      <c r="A308" s="218" t="s">
        <v>405</v>
      </c>
    </row>
    <row r="309" spans="1:1">
      <c r="A309" s="218" t="s">
        <v>406</v>
      </c>
    </row>
    <row r="310" spans="1:1">
      <c r="A310" s="218" t="s">
        <v>407</v>
      </c>
    </row>
    <row r="311" spans="1:1">
      <c r="A311" s="218" t="s">
        <v>408</v>
      </c>
    </row>
    <row r="312" spans="1:1">
      <c r="A312" s="218" t="s">
        <v>409</v>
      </c>
    </row>
    <row r="313" spans="1:1">
      <c r="A313" s="218" t="s">
        <v>410</v>
      </c>
    </row>
    <row r="314" spans="1:1">
      <c r="A314" s="218" t="s">
        <v>411</v>
      </c>
    </row>
    <row r="315" spans="1:1">
      <c r="A315" s="218" t="s">
        <v>412</v>
      </c>
    </row>
    <row r="316" spans="1:1">
      <c r="A316" s="218" t="s">
        <v>413</v>
      </c>
    </row>
    <row r="317" spans="1:1">
      <c r="A317" s="218" t="s">
        <v>414</v>
      </c>
    </row>
    <row r="318" spans="1:1">
      <c r="A318" s="218" t="s">
        <v>415</v>
      </c>
    </row>
    <row r="319" spans="1:1">
      <c r="A319" s="218" t="s">
        <v>416</v>
      </c>
    </row>
    <row r="320" spans="1:1">
      <c r="A320" s="218" t="s">
        <v>417</v>
      </c>
    </row>
    <row r="321" spans="1:1">
      <c r="A321" s="218" t="s">
        <v>418</v>
      </c>
    </row>
    <row r="322" spans="1:1">
      <c r="A322" s="218" t="s">
        <v>423</v>
      </c>
    </row>
    <row r="323" spans="1:1">
      <c r="A323" s="218" t="s">
        <v>428</v>
      </c>
    </row>
    <row r="324" spans="1:1">
      <c r="A324" s="218" t="s">
        <v>434</v>
      </c>
    </row>
    <row r="325" spans="1:1">
      <c r="A325" s="218" t="s">
        <v>439</v>
      </c>
    </row>
    <row r="326" spans="1:1">
      <c r="A326" s="218" t="s">
        <v>444</v>
      </c>
    </row>
    <row r="327" spans="1:1">
      <c r="A327" s="218" t="s">
        <v>451</v>
      </c>
    </row>
    <row r="328" spans="1:1">
      <c r="A328" s="218" t="s">
        <v>458</v>
      </c>
    </row>
    <row r="329" spans="1:1">
      <c r="A329" s="218" t="s">
        <v>459</v>
      </c>
    </row>
    <row r="330" spans="1:1">
      <c r="A330" s="218" t="s">
        <v>460</v>
      </c>
    </row>
    <row r="331" spans="1:1">
      <c r="A331" s="218" t="s">
        <v>461</v>
      </c>
    </row>
    <row r="332" spans="1:1">
      <c r="A332" s="218" t="s">
        <v>462</v>
      </c>
    </row>
    <row r="333" spans="1:1">
      <c r="A333" s="218" t="s">
        <v>463</v>
      </c>
    </row>
    <row r="334" spans="1:1">
      <c r="A334" s="218" t="s">
        <v>464</v>
      </c>
    </row>
    <row r="335" spans="1:1">
      <c r="A335" s="218" t="s">
        <v>465</v>
      </c>
    </row>
    <row r="336" spans="1:1">
      <c r="A336" s="218" t="s">
        <v>466</v>
      </c>
    </row>
    <row r="337" spans="1:1">
      <c r="A337" s="218" t="s">
        <v>467</v>
      </c>
    </row>
    <row r="338" spans="1:1">
      <c r="A338" s="218" t="s">
        <v>6172</v>
      </c>
    </row>
  </sheetData>
  <pageMargins left="0.7" right="0.7" top="0.78740157499999996" bottom="0.78740157499999996"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B965D7DB76904C47A88962C3D7C2D897" ma:contentTypeVersion="14" ma:contentTypeDescription="Ein neues Dokument erstellen." ma:contentTypeScope="" ma:versionID="68562e4e2ab58a8c09f00c074c8837a6">
  <xsd:schema xmlns:xsd="http://www.w3.org/2001/XMLSchema" xmlns:xs="http://www.w3.org/2001/XMLSchema" xmlns:p="http://schemas.microsoft.com/office/2006/metadata/properties" xmlns:ns2="a9bf01b5-c353-45b5-9935-f51094852823" xmlns:ns3="675f8536-6ec2-45b7-a853-df43709470fd" targetNamespace="http://schemas.microsoft.com/office/2006/metadata/properties" ma:root="true" ma:fieldsID="c13a3d182479abfbd991d0798f0e4506" ns2:_="" ns3:_="">
    <xsd:import namespace="a9bf01b5-c353-45b5-9935-f51094852823"/>
    <xsd:import namespace="675f8536-6ec2-45b7-a853-df43709470f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bf01b5-c353-45b5-9935-f5109485282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1483a60f-3d25-42ae-b010-69d7fed13709"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description="" ma:hidden="true" ma:indexed="true" ma:internalName="MediaServiceDateTaken" ma:readOnly="true">
      <xsd:simpleType>
        <xsd:restriction base="dms:Text"/>
      </xsd:simpleType>
    </xsd:element>
    <xsd:element name="MediaServiceObjectDetectorVersions" ma:index="19" nillable="true" ma:displayName="MediaServiceObjectDetectorVersions" ma:description="" ma:hidden="true" ma:indexed="true" ma:internalName="MediaServiceObjectDetectorVersions" ma:readOnly="true">
      <xsd:simpleType>
        <xsd:restriction base="dms:Text"/>
      </xsd:simpleType>
    </xsd:element>
    <xsd:element name="MediaServiceLocation" ma:index="20" nillable="true" ma:displayName="Location" ma:description="" ma:indexed="true" ma:internalName="MediaServiceLocatio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75f8536-6ec2-45b7-a853-df43709470fd"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132e612d-f90e-4708-9d71-db7762c996f9}" ma:internalName="TaxCatchAll" ma:showField="CatchAllData" ma:web="675f8536-6ec2-45b7-a853-df43709470f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675f8536-6ec2-45b7-a853-df43709470fd">
      <UserInfo>
        <DisplayName>Fuhrimann, Lukas</DisplayName>
        <AccountId>67</AccountId>
        <AccountType/>
      </UserInfo>
      <UserInfo>
        <DisplayName>Schöni, Sarah</DisplayName>
        <AccountId>155</AccountId>
        <AccountType/>
      </UserInfo>
      <UserInfo>
        <DisplayName>Holzer, Rebekka</DisplayName>
        <AccountId>156</AccountId>
        <AccountType/>
      </UserInfo>
      <UserInfo>
        <DisplayName>Matsch, Stefan</DisplayName>
        <AccountId>16</AccountId>
        <AccountType/>
      </UserInfo>
      <UserInfo>
        <DisplayName>Manzoni, Curdin</DisplayName>
        <AccountId>25</AccountId>
        <AccountType/>
      </UserInfo>
      <UserInfo>
        <DisplayName>Theis, François</DisplayName>
        <AccountId>15</AccountId>
        <AccountType/>
      </UserInfo>
    </SharedWithUsers>
    <TaxCatchAll xmlns="675f8536-6ec2-45b7-a853-df43709470fd" xsi:nil="true"/>
    <lcf76f155ced4ddcb4097134ff3c332f xmlns="a9bf01b5-c353-45b5-9935-f5109485282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0B43F8C-152F-4DA2-8DB8-BF39EEDAC5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9bf01b5-c353-45b5-9935-f51094852823"/>
    <ds:schemaRef ds:uri="675f8536-6ec2-45b7-a853-df43709470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F33720-B02B-465E-A30F-F4360EB6BF3A}">
  <ds:schemaRefs>
    <ds:schemaRef ds:uri="http://schemas.microsoft.com/office/2006/metadata/properties"/>
    <ds:schemaRef ds:uri="http://schemas.microsoft.com/office/infopath/2007/PartnerControls"/>
    <ds:schemaRef ds:uri="675f8536-6ec2-45b7-a853-df43709470fd"/>
    <ds:schemaRef ds:uri="a9bf01b5-c353-45b5-9935-f51094852823"/>
  </ds:schemaRefs>
</ds:datastoreItem>
</file>

<file path=customXml/itemProps3.xml><?xml version="1.0" encoding="utf-8"?>
<ds:datastoreItem xmlns:ds="http://schemas.openxmlformats.org/officeDocument/2006/customXml" ds:itemID="{3FF5377C-FDB6-401F-AC69-A4DE40B7C219}">
  <ds:schemaRefs>
    <ds:schemaRef ds:uri="http://schemas.microsoft.com/sharepoint/v3/contenttype/forms"/>
  </ds:schemaRefs>
</ds:datastoreItem>
</file>

<file path=docMetadata/LabelInfo.xml><?xml version="1.0" encoding="utf-8"?>
<clbl:labelList xmlns:clbl="http://schemas.microsoft.com/office/2020/mipLabelMetadata">
  <clbl:label id="{b2e3a768-93a5-4171-8310-d2fda9465328}" enabled="0" method="" siteId="{b2e3a768-93a5-4171-8310-d2fda9465328}"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12</vt:i4>
      </vt:variant>
    </vt:vector>
  </HeadingPairs>
  <TitlesOfParts>
    <vt:vector size="29" baseType="lpstr">
      <vt:lpstr>Dashboard</vt:lpstr>
      <vt:lpstr>Objekterfassung</vt:lpstr>
      <vt:lpstr>Überprüfung Stammdaten</vt:lpstr>
      <vt:lpstr>Übersicht IS-Massnahmen</vt:lpstr>
      <vt:lpstr>Zustandsbeurteilungschart</vt:lpstr>
      <vt:lpstr>Eingaben ZAPP</vt:lpstr>
      <vt:lpstr>setting</vt:lpstr>
      <vt:lpstr>LNG</vt:lpstr>
      <vt:lpstr>LNG_EBKP</vt:lpstr>
      <vt:lpstr>Info 02 Normstrategie</vt:lpstr>
      <vt:lpstr>LNG_INFO02_NORM</vt:lpstr>
      <vt:lpstr>CHANGELOG</vt:lpstr>
      <vt:lpstr>TOOLS</vt:lpstr>
      <vt:lpstr>EBKP_MAP</vt:lpstr>
      <vt:lpstr>EBKP_NEU</vt:lpstr>
      <vt:lpstr>Mappingstats</vt:lpstr>
      <vt:lpstr>Tabelle3</vt:lpstr>
      <vt:lpstr>'Eingaben ZAPP'!Druckbereich</vt:lpstr>
      <vt:lpstr>'Info 02 Normstrategie'!Druckbereich</vt:lpstr>
      <vt:lpstr>Objekterfassung!Druckbereich</vt:lpstr>
      <vt:lpstr>'Überprüfung Stammdaten'!Druckbereich</vt:lpstr>
      <vt:lpstr>'Übersicht IS-Massnahmen'!Druckbereich</vt:lpstr>
      <vt:lpstr>Zustandsbeurteilungschart!Druckbereich</vt:lpstr>
      <vt:lpstr>'Übersicht IS-Massnahmen'!Drucktitel</vt:lpstr>
      <vt:lpstr>'Übersicht IS-Massnahmen'!FilterValue</vt:lpstr>
      <vt:lpstr>Sprache</vt:lpstr>
      <vt:lpstr>Test</vt:lpstr>
      <vt:lpstr>'Übersicht IS-Massnahmen'!UebersichtBedarf_Additionals</vt:lpstr>
      <vt:lpstr>'Übersicht IS-Massnahmen'!UebersichtBedarf_eBKP_Header</vt:lpstr>
    </vt:vector>
  </TitlesOfParts>
  <Manager>FMA017</Manager>
  <Company>ar Immo FM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ZB-Tool ar Immo</dc:title>
  <dc:subject>Zustandsbeurteilung Modul 1</dc:subject>
  <dc:creator>Heller, Hannes</dc:creator>
  <cp:keywords>ZB-Tool v3.1.1  2022.09</cp:keywords>
  <dc:description/>
  <cp:lastModifiedBy>Fuhrimann, Lukas</cp:lastModifiedBy>
  <cp:revision/>
  <cp:lastPrinted>2025-03-20T08:22:42Z</cp:lastPrinted>
  <dcterms:created xsi:type="dcterms:W3CDTF">2007-01-26T12:53:37Z</dcterms:created>
  <dcterms:modified xsi:type="dcterms:W3CDTF">2025-03-20T08:22:50Z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0x010100B965D7DB76904C47A88962C3D7C2D897</vt:lpwstr>
  </property>
  <property fmtid="{D5CDD505-2E9C-101B-9397-08002B2CF9AE}" pid="3" name="Order">
    <vt:r8>1612800</vt:r8>
  </property>
  <property fmtid="{D5CDD505-2E9C-101B-9397-08002B2CF9AE}" pid="4" name="ComplianceAssetId">
    <vt:lpwstr/>
  </property>
  <property fmtid="{D5CDD505-2E9C-101B-9397-08002B2CF9AE}" pid="5" name="_ExtendedDescription">
    <vt:lpwstr/>
  </property>
  <property fmtid="{D5CDD505-2E9C-101B-9397-08002B2CF9AE}" pid="6" name="TriggerFlowInfo">
    <vt:lpwstr/>
  </property>
  <property fmtid="{D5CDD505-2E9C-101B-9397-08002B2CF9AE}" pid="7" name="xd_Signature">
    <vt:bool>false</vt:bool>
  </property>
  <property fmtid="{D5CDD505-2E9C-101B-9397-08002B2CF9AE}" pid="8" name="xd_ProgID">
    <vt:lpwstr/>
  </property>
  <property fmtid="{D5CDD505-2E9C-101B-9397-08002B2CF9AE}" pid="9" name="_ColorHex">
    <vt:lpwstr/>
  </property>
  <property fmtid="{D5CDD505-2E9C-101B-9397-08002B2CF9AE}" pid="10" name="_Emoji">
    <vt:lpwstr/>
  </property>
  <property fmtid="{D5CDD505-2E9C-101B-9397-08002B2CF9AE}" pid="11" name="TemplateUrl">
    <vt:lpwstr/>
  </property>
  <property fmtid="{D5CDD505-2E9C-101B-9397-08002B2CF9AE}" pid="12" name="_ColorTag">
    <vt:lpwstr/>
  </property>
  <property fmtid="{D5CDD505-2E9C-101B-9397-08002B2CF9AE}" pid="13" name="MediaServiceImageTags">
    <vt:lpwstr/>
  </property>
</Properties>
</file>